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tyrov\Perikova\RFS\Парадигма\2023\"/>
    </mc:Choice>
  </mc:AlternateContent>
  <xr:revisionPtr revIDLastSave="0" documentId="13_ncr:1_{030E0762-1F16-4B64-A5C6-835C0DB2DAD8}" xr6:coauthVersionLast="47" xr6:coauthVersionMax="47" xr10:uidLastSave="{00000000-0000-0000-0000-000000000000}"/>
  <bookViews>
    <workbookView xWindow="-98" yWindow="-98" windowWidth="22695" windowHeight="14476" tabRatio="1000" firstSheet="13" activeTab="32" xr2:uid="{00000000-000D-0000-FFFF-FFFF00000000}"/>
  </bookViews>
  <sheets>
    <sheet name="Seq1" sheetId="12" r:id="rId1"/>
    <sheet name="Seq2" sheetId="28" r:id="rId2"/>
    <sheet name="Seq3" sheetId="30" r:id="rId3"/>
    <sheet name="Seq4" sheetId="31" r:id="rId4"/>
    <sheet name="Seq5" sheetId="32" r:id="rId5"/>
    <sheet name="Seq6" sheetId="33" r:id="rId6"/>
    <sheet name="Seq7" sheetId="34" r:id="rId7"/>
    <sheet name="Seq8" sheetId="35" r:id="rId8"/>
    <sheet name="Seq9" sheetId="36" r:id="rId9"/>
    <sheet name="Seq10" sheetId="37" r:id="rId10"/>
    <sheet name="Seq11" sheetId="38" r:id="rId11"/>
    <sheet name="Seq12" sheetId="39" r:id="rId12"/>
    <sheet name="Seq13" sheetId="40" r:id="rId13"/>
    <sheet name="Seq14" sheetId="41" r:id="rId14"/>
    <sheet name="Seq15" sheetId="42" r:id="rId15"/>
    <sheet name="Seq16" sheetId="43" r:id="rId16"/>
    <sheet name="Seq17" sheetId="44" r:id="rId17"/>
    <sheet name="Seq18" sheetId="45" r:id="rId18"/>
    <sheet name="Seq19" sheetId="46" r:id="rId19"/>
    <sheet name="Seq20" sheetId="47" r:id="rId20"/>
    <sheet name="Seq21" sheetId="48" r:id="rId21"/>
    <sheet name="Seq23" sheetId="50" r:id="rId22"/>
    <sheet name="Seq22" sheetId="49" r:id="rId23"/>
    <sheet name="Seq24" sheetId="51" r:id="rId24"/>
    <sheet name="Seq25" sheetId="52" r:id="rId25"/>
    <sheet name="Seq26" sheetId="53" r:id="rId26"/>
    <sheet name="Seq27" sheetId="54" r:id="rId27"/>
    <sheet name="Seq28" sheetId="55" r:id="rId28"/>
    <sheet name="Seq29" sheetId="56" r:id="rId29"/>
    <sheet name="Seq30" sheetId="57" r:id="rId30"/>
    <sheet name="Seq31" sheetId="58" r:id="rId31"/>
    <sheet name="Seq32" sheetId="59" r:id="rId32"/>
    <sheet name="Sheet2" sheetId="60" r:id="rId33"/>
    <sheet name="audio_list_stym" sheetId="2" r:id="rId34"/>
    <sheet name="metki" sheetId="10" r:id="rId35"/>
    <sheet name="total_visual_stym" sheetId="1" r:id="rId36"/>
    <sheet name="quest_экспл" sheetId="3" r:id="rId37"/>
    <sheet name="quest_импл" sheetId="7" r:id="rId38"/>
    <sheet name="Sheet1" sheetId="29" r:id="rId39"/>
  </sheets>
  <definedNames>
    <definedName name="_xlnm._FilterDatabase" localSheetId="33" hidden="1">audio_list_stym!$B$1:$B$318</definedName>
    <definedName name="_xlnm._FilterDatabase" localSheetId="0" hidden="1">'Seq1'!$A$1:$BB$145</definedName>
    <definedName name="_xlnm._FilterDatabase" localSheetId="9" hidden="1">'Seq10'!$A$1:$BB$145</definedName>
    <definedName name="_xlnm._FilterDatabase" localSheetId="10" hidden="1">'Seq11'!$A$1:$BB$145</definedName>
    <definedName name="_xlnm._FilterDatabase" localSheetId="11" hidden="1">'Seq12'!$A$1:$BB$145</definedName>
    <definedName name="_xlnm._FilterDatabase" localSheetId="12" hidden="1">'Seq13'!$A$1:$BB$145</definedName>
    <definedName name="_xlnm._FilterDatabase" localSheetId="13" hidden="1">'Seq14'!$A$1:$BB$145</definedName>
    <definedName name="_xlnm._FilterDatabase" localSheetId="14" hidden="1">'Seq15'!$A$1:$BB$145</definedName>
    <definedName name="_xlnm._FilterDatabase" localSheetId="15" hidden="1">'Seq16'!$A$1:$BB$145</definedName>
    <definedName name="_xlnm._FilterDatabase" localSheetId="16" hidden="1">'Seq17'!$A$1:$BB$145</definedName>
    <definedName name="_xlnm._FilterDatabase" localSheetId="17" hidden="1">'Seq18'!$A$1:$BB$145</definedName>
    <definedName name="_xlnm._FilterDatabase" localSheetId="18" hidden="1">'Seq19'!$A$1:$BB$145</definedName>
    <definedName name="_xlnm._FilterDatabase" localSheetId="1" hidden="1">'Seq2'!$A$1:$BB$145</definedName>
    <definedName name="_xlnm._FilterDatabase" localSheetId="19" hidden="1">'Seq20'!$A$1:$BB$145</definedName>
    <definedName name="_xlnm._FilterDatabase" localSheetId="20" hidden="1">'Seq21'!$A$1:$BB$145</definedName>
    <definedName name="_xlnm._FilterDatabase" localSheetId="22" hidden="1">'Seq22'!$A$1:$BB$145</definedName>
    <definedName name="_xlnm._FilterDatabase" localSheetId="21" hidden="1">'Seq23'!$A$1:$BB$145</definedName>
    <definedName name="_xlnm._FilterDatabase" localSheetId="23" hidden="1">'Seq24'!$A$1:$BB$145</definedName>
    <definedName name="_xlnm._FilterDatabase" localSheetId="24" hidden="1">'Seq25'!$A$1:$BB$145</definedName>
    <definedName name="_xlnm._FilterDatabase" localSheetId="25" hidden="1">'Seq26'!$A$1:$BB$145</definedName>
    <definedName name="_xlnm._FilterDatabase" localSheetId="26" hidden="1">'Seq27'!$A$1:$BB$145</definedName>
    <definedName name="_xlnm._FilterDatabase" localSheetId="27" hidden="1">'Seq28'!$A$1:$BB$145</definedName>
    <definedName name="_xlnm._FilterDatabase" localSheetId="28" hidden="1">'Seq29'!$A$1:$BB$145</definedName>
    <definedName name="_xlnm._FilterDatabase" localSheetId="2" hidden="1">'Seq3'!$A$1:$BB$145</definedName>
    <definedName name="_xlnm._FilterDatabase" localSheetId="29" hidden="1">'Seq30'!$A$1:$BB$145</definedName>
    <definedName name="_xlnm._FilterDatabase" localSheetId="30" hidden="1">'Seq31'!$A$1:$BB$145</definedName>
    <definedName name="_xlnm._FilterDatabase" localSheetId="31" hidden="1">'Seq32'!$A$1:$BB$145</definedName>
    <definedName name="_xlnm._FilterDatabase" localSheetId="3" hidden="1">'Seq4'!$A$1:$BB$145</definedName>
    <definedName name="_xlnm._FilterDatabase" localSheetId="4" hidden="1">'Seq5'!$A$1:$BB$145</definedName>
    <definedName name="_xlnm._FilterDatabase" localSheetId="5" hidden="1">'Seq6'!$A$1:$BB$145</definedName>
    <definedName name="_xlnm._FilterDatabase" localSheetId="6" hidden="1">'Seq7'!$A$1:$BB$145</definedName>
    <definedName name="_xlnm._FilterDatabase" localSheetId="7" hidden="1">'Seq8'!$A$1:$BB$145</definedName>
    <definedName name="_xlnm._FilterDatabase" localSheetId="8" hidden="1">'Seq9'!$A$1:$BB$145</definedName>
    <definedName name="_xlnm._FilterDatabase" localSheetId="35" hidden="1">total_visual_stym!$A$1:$A$193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122" i="59" l="1"/>
  <c r="BC114" i="59"/>
  <c r="BC106" i="59"/>
  <c r="BC98" i="59"/>
  <c r="BC90" i="59"/>
  <c r="BC82" i="59"/>
  <c r="BC74" i="59"/>
  <c r="BC66" i="59"/>
  <c r="BC58" i="59"/>
  <c r="BC50" i="59"/>
  <c r="BC42" i="59"/>
  <c r="BC34" i="59"/>
  <c r="BC26" i="59"/>
  <c r="BC18" i="59"/>
  <c r="BC10" i="59"/>
  <c r="BC2" i="59"/>
  <c r="BC122" i="58"/>
  <c r="BC114" i="58"/>
  <c r="BC106" i="58"/>
  <c r="BC98" i="58"/>
  <c r="BC90" i="58"/>
  <c r="BC82" i="58"/>
  <c r="BC74" i="58"/>
  <c r="BC66" i="58"/>
  <c r="BC58" i="58"/>
  <c r="BC50" i="58"/>
  <c r="BC42" i="58"/>
  <c r="BC34" i="58"/>
  <c r="BC26" i="58"/>
  <c r="BC18" i="58"/>
  <c r="BC10" i="58"/>
  <c r="BC2" i="58"/>
  <c r="BC122" i="57"/>
  <c r="BC114" i="57"/>
  <c r="BC106" i="57"/>
  <c r="BC98" i="57"/>
  <c r="BC90" i="57"/>
  <c r="BC82" i="57"/>
  <c r="BC74" i="57"/>
  <c r="BC66" i="57"/>
  <c r="BC58" i="57"/>
  <c r="BC50" i="57"/>
  <c r="BC42" i="57"/>
  <c r="BC34" i="57"/>
  <c r="BC26" i="57"/>
  <c r="BC18" i="57"/>
  <c r="BC10" i="57"/>
  <c r="BC2" i="57"/>
  <c r="BC122" i="55"/>
  <c r="BC114" i="55"/>
  <c r="BC106" i="55"/>
  <c r="BC98" i="55"/>
  <c r="BC90" i="55"/>
  <c r="BC82" i="55"/>
  <c r="BC74" i="55"/>
  <c r="BC66" i="55"/>
  <c r="BC58" i="55"/>
  <c r="BC50" i="55"/>
  <c r="BC42" i="55"/>
  <c r="BC34" i="55"/>
  <c r="BC26" i="55"/>
  <c r="BC18" i="55"/>
  <c r="BC10" i="55"/>
  <c r="BC2" i="55"/>
  <c r="BC122" i="54"/>
  <c r="BC114" i="54"/>
  <c r="BC106" i="54"/>
  <c r="BC98" i="54"/>
  <c r="BC90" i="54"/>
  <c r="BC82" i="54"/>
  <c r="BC74" i="54"/>
  <c r="BC66" i="54"/>
  <c r="BC58" i="54"/>
  <c r="BC50" i="54"/>
  <c r="BC42" i="54"/>
  <c r="BC34" i="54"/>
  <c r="BC26" i="54"/>
  <c r="BC18" i="54"/>
  <c r="BC10" i="54"/>
  <c r="BC2" i="54"/>
  <c r="BC122" i="53"/>
  <c r="BC114" i="53"/>
  <c r="BC106" i="53"/>
  <c r="BC98" i="53"/>
  <c r="BC90" i="53"/>
  <c r="BC82" i="53"/>
  <c r="BC74" i="53"/>
  <c r="BC66" i="53"/>
  <c r="BC58" i="53"/>
  <c r="BC50" i="53"/>
  <c r="BC42" i="53"/>
  <c r="BC34" i="53"/>
  <c r="BC26" i="53"/>
  <c r="BC18" i="53"/>
  <c r="BC10" i="53"/>
  <c r="BC2" i="53"/>
  <c r="BC122" i="52"/>
  <c r="BC114" i="52"/>
  <c r="BC106" i="52"/>
  <c r="BC98" i="52"/>
  <c r="BC90" i="52"/>
  <c r="BC82" i="52"/>
  <c r="BC74" i="52"/>
  <c r="BC66" i="52"/>
  <c r="BC58" i="52"/>
  <c r="BC50" i="52"/>
  <c r="BC42" i="52"/>
  <c r="BC34" i="52"/>
  <c r="BC26" i="52"/>
  <c r="BC18" i="52"/>
  <c r="BC10" i="52"/>
  <c r="BC2" i="52"/>
  <c r="BC122" i="51"/>
  <c r="BC114" i="51"/>
  <c r="BC106" i="51"/>
  <c r="BC98" i="51"/>
  <c r="BC90" i="51"/>
  <c r="BC82" i="51"/>
  <c r="BC74" i="51"/>
  <c r="BC66" i="51"/>
  <c r="BC58" i="51"/>
  <c r="BC50" i="51"/>
  <c r="BC42" i="51"/>
  <c r="BC34" i="51"/>
  <c r="BC26" i="51"/>
  <c r="BC18" i="51"/>
  <c r="BC10" i="51"/>
  <c r="BC2" i="51"/>
  <c r="BC122" i="49"/>
  <c r="BC114" i="49"/>
  <c r="BC106" i="49"/>
  <c r="BC98" i="49"/>
  <c r="BC90" i="49"/>
  <c r="BC82" i="49"/>
  <c r="BC74" i="49"/>
  <c r="BC66" i="49"/>
  <c r="BC58" i="49"/>
  <c r="BC50" i="49"/>
  <c r="BC42" i="49"/>
  <c r="BC34" i="49"/>
  <c r="BC26" i="49"/>
  <c r="BC18" i="49"/>
  <c r="BC10" i="49"/>
  <c r="BC2" i="49"/>
  <c r="BC122" i="50"/>
  <c r="BC114" i="50"/>
  <c r="BC106" i="50"/>
  <c r="BC98" i="50"/>
  <c r="BC90" i="50"/>
  <c r="BC82" i="50"/>
  <c r="BC74" i="50"/>
  <c r="BC66" i="50"/>
  <c r="BC58" i="50"/>
  <c r="BC50" i="50"/>
  <c r="BC42" i="50"/>
  <c r="BC34" i="50"/>
  <c r="BC26" i="50"/>
  <c r="BC18" i="50"/>
  <c r="BC10" i="50"/>
  <c r="BC2" i="50"/>
  <c r="BC122" i="48"/>
  <c r="BC114" i="48"/>
  <c r="BC106" i="48"/>
  <c r="BC98" i="48"/>
  <c r="BC90" i="48"/>
  <c r="BC82" i="48"/>
  <c r="BC74" i="48"/>
  <c r="BC66" i="48"/>
  <c r="BC58" i="48"/>
  <c r="BC50" i="48"/>
  <c r="BC42" i="48"/>
  <c r="BC34" i="48"/>
  <c r="BC26" i="48"/>
  <c r="BC18" i="48"/>
  <c r="BC10" i="48"/>
  <c r="BC2" i="48"/>
  <c r="BC122" i="47"/>
  <c r="BC114" i="47"/>
  <c r="BC106" i="47"/>
  <c r="BC98" i="47"/>
  <c r="BC90" i="47"/>
  <c r="BC82" i="47"/>
  <c r="BC74" i="47"/>
  <c r="BC66" i="47"/>
  <c r="BC58" i="47"/>
  <c r="BC50" i="47"/>
  <c r="BC42" i="47"/>
  <c r="BC34" i="47"/>
  <c r="BC26" i="47"/>
  <c r="BC18" i="47"/>
  <c r="BC10" i="47"/>
  <c r="BC2" i="47"/>
  <c r="AR2" i="46"/>
  <c r="BC122" i="46"/>
  <c r="BC114" i="46"/>
  <c r="BC106" i="46"/>
  <c r="BC98" i="46"/>
  <c r="BC90" i="46"/>
  <c r="BC82" i="46"/>
  <c r="BC74" i="46"/>
  <c r="BC66" i="46"/>
  <c r="BC58" i="46"/>
  <c r="BC50" i="46"/>
  <c r="BC42" i="46"/>
  <c r="BC34" i="46"/>
  <c r="BC26" i="46"/>
  <c r="BC18" i="46"/>
  <c r="BC10" i="46"/>
  <c r="BC2" i="46"/>
  <c r="AD3" i="46"/>
  <c r="AD4" i="46"/>
  <c r="AD5" i="46"/>
  <c r="AD6" i="46"/>
  <c r="AD7" i="46"/>
  <c r="AD8" i="46"/>
  <c r="AD9" i="46"/>
  <c r="AF2" i="46"/>
  <c r="AF3" i="46"/>
  <c r="AF4" i="46"/>
  <c r="AF5" i="46"/>
  <c r="AF6" i="46"/>
  <c r="AF7" i="46"/>
  <c r="AF8" i="46"/>
  <c r="AF9" i="46"/>
  <c r="AF10" i="46"/>
  <c r="AF11" i="46"/>
  <c r="AF12" i="46"/>
  <c r="AF13" i="46"/>
  <c r="AF14" i="46"/>
  <c r="AF15" i="46"/>
  <c r="AF16" i="46"/>
  <c r="AF17" i="46"/>
  <c r="AF18" i="46"/>
  <c r="AF19" i="46"/>
  <c r="AF20" i="46"/>
  <c r="AF21" i="46"/>
  <c r="AF22" i="46"/>
  <c r="AF23" i="46"/>
  <c r="AF24" i="46"/>
  <c r="AF25" i="46"/>
  <c r="AF26" i="46"/>
  <c r="AF27" i="46"/>
  <c r="AF28" i="46"/>
  <c r="AF29" i="46"/>
  <c r="AF30" i="46"/>
  <c r="AF31" i="46"/>
  <c r="AF32" i="46"/>
  <c r="AF33" i="46"/>
  <c r="AF34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74" i="46"/>
  <c r="AF75" i="46"/>
  <c r="AF76" i="46"/>
  <c r="AF77" i="46"/>
  <c r="AF78" i="46"/>
  <c r="AF79" i="46"/>
  <c r="AF80" i="46"/>
  <c r="AF81" i="46"/>
  <c r="AF90" i="46"/>
  <c r="AF91" i="46"/>
  <c r="AF92" i="46"/>
  <c r="AF93" i="46"/>
  <c r="AF94" i="46"/>
  <c r="AF95" i="46"/>
  <c r="AF96" i="46"/>
  <c r="AF97" i="46"/>
  <c r="AF106" i="46"/>
  <c r="AF107" i="46"/>
  <c r="AF108" i="46"/>
  <c r="AF109" i="46"/>
  <c r="AF110" i="46"/>
  <c r="AF111" i="46"/>
  <c r="AF112" i="46"/>
  <c r="AF113" i="46"/>
  <c r="AF122" i="46"/>
  <c r="AF123" i="46"/>
  <c r="AF124" i="46"/>
  <c r="AF125" i="46"/>
  <c r="AF126" i="46"/>
  <c r="AF127" i="46"/>
  <c r="AF128" i="46"/>
  <c r="AF129" i="46"/>
  <c r="AR3" i="46"/>
  <c r="AR4" i="46"/>
  <c r="AR5" i="46"/>
  <c r="AR6" i="46"/>
  <c r="AR7" i="46"/>
  <c r="AR8" i="46"/>
  <c r="AR9" i="46"/>
  <c r="AS18" i="46"/>
  <c r="AS19" i="46"/>
  <c r="AS20" i="46"/>
  <c r="AS21" i="46"/>
  <c r="AS22" i="46"/>
  <c r="AS23" i="46"/>
  <c r="AS24" i="46"/>
  <c r="AS25" i="46"/>
  <c r="AR34" i="46"/>
  <c r="AR35" i="46"/>
  <c r="AR36" i="46"/>
  <c r="AR37" i="46"/>
  <c r="AR38" i="46"/>
  <c r="AR39" i="46"/>
  <c r="AR40" i="46"/>
  <c r="AR41" i="46"/>
  <c r="AS50" i="46"/>
  <c r="AS51" i="46"/>
  <c r="AS52" i="46"/>
  <c r="AS53" i="46"/>
  <c r="AS54" i="46"/>
  <c r="AS55" i="46"/>
  <c r="AS56" i="46"/>
  <c r="AS57" i="46"/>
  <c r="AS58" i="46"/>
  <c r="AS59" i="46"/>
  <c r="AS60" i="46"/>
  <c r="AS61" i="46"/>
  <c r="AS62" i="46"/>
  <c r="AS63" i="46"/>
  <c r="AS64" i="46"/>
  <c r="AS65" i="46"/>
  <c r="AR72" i="46"/>
  <c r="AR73" i="46"/>
  <c r="AR74" i="46"/>
  <c r="AS74" i="46"/>
  <c r="AR75" i="46"/>
  <c r="AS75" i="46"/>
  <c r="AR76" i="46"/>
  <c r="AS76" i="46"/>
  <c r="AR77" i="46"/>
  <c r="AS77" i="46"/>
  <c r="AR78" i="46"/>
  <c r="AS78" i="46"/>
  <c r="AR79" i="46"/>
  <c r="AS79" i="46"/>
  <c r="AR80" i="46"/>
  <c r="AS80" i="46"/>
  <c r="AR81" i="46"/>
  <c r="AS81" i="46"/>
  <c r="AR82" i="46"/>
  <c r="AR83" i="46"/>
  <c r="AR84" i="46"/>
  <c r="AR85" i="46"/>
  <c r="AR86" i="46"/>
  <c r="AR87" i="46"/>
  <c r="AR88" i="46"/>
  <c r="AR89" i="46"/>
  <c r="AR90" i="46"/>
  <c r="AS90" i="46"/>
  <c r="AR91" i="46"/>
  <c r="AS91" i="46"/>
  <c r="AR92" i="46"/>
  <c r="AS92" i="46"/>
  <c r="AR93" i="46"/>
  <c r="AS93" i="46"/>
  <c r="AR94" i="46"/>
  <c r="AS94" i="46"/>
  <c r="AR95" i="46"/>
  <c r="AS95" i="46"/>
  <c r="AR96" i="46"/>
  <c r="AS96" i="46"/>
  <c r="AR97" i="46"/>
  <c r="AS97" i="46"/>
  <c r="AR98" i="46"/>
  <c r="AR99" i="46"/>
  <c r="AR100" i="46"/>
  <c r="AR101" i="46"/>
  <c r="AR102" i="46"/>
  <c r="AR103" i="46"/>
  <c r="AR104" i="46"/>
  <c r="AR105" i="46"/>
  <c r="AR106" i="46"/>
  <c r="AS106" i="46"/>
  <c r="AR107" i="46"/>
  <c r="AS107" i="46"/>
  <c r="AR108" i="46"/>
  <c r="AS108" i="46"/>
  <c r="AR109" i="46"/>
  <c r="AS109" i="46"/>
  <c r="AR110" i="46"/>
  <c r="AS110" i="46"/>
  <c r="AR111" i="46"/>
  <c r="AS111" i="46"/>
  <c r="AR112" i="46"/>
  <c r="AS112" i="46"/>
  <c r="AR113" i="46"/>
  <c r="AS113" i="46"/>
  <c r="AR114" i="46"/>
  <c r="AR115" i="46"/>
  <c r="AR116" i="46"/>
  <c r="AR117" i="46"/>
  <c r="AR118" i="46"/>
  <c r="AR119" i="46"/>
  <c r="AR120" i="46"/>
  <c r="AR121" i="46"/>
  <c r="AR122" i="46"/>
  <c r="AS122" i="46"/>
  <c r="AR123" i="46"/>
  <c r="AS123" i="46"/>
  <c r="AR124" i="46"/>
  <c r="AS124" i="46"/>
  <c r="AR125" i="46"/>
  <c r="AS125" i="46"/>
  <c r="AR126" i="46"/>
  <c r="AS126" i="46"/>
  <c r="AR127" i="46"/>
  <c r="AS127" i="46"/>
  <c r="AR128" i="46"/>
  <c r="AS128" i="46"/>
  <c r="AR129" i="46"/>
  <c r="AS129" i="46"/>
  <c r="AH2" i="46"/>
  <c r="AH3" i="46"/>
  <c r="AH4" i="46"/>
  <c r="AH5" i="46"/>
  <c r="AH6" i="46"/>
  <c r="AH7" i="46"/>
  <c r="AH8" i="46"/>
  <c r="AH9" i="46"/>
  <c r="AH10" i="46"/>
  <c r="AH11" i="46"/>
  <c r="AH12" i="46"/>
  <c r="AH13" i="46"/>
  <c r="AH14" i="46"/>
  <c r="AH15" i="46"/>
  <c r="AH16" i="46"/>
  <c r="AH17" i="46"/>
  <c r="AH18" i="46"/>
  <c r="AH19" i="46"/>
  <c r="AH20" i="46"/>
  <c r="AH21" i="46"/>
  <c r="AH22" i="46"/>
  <c r="AH23" i="46"/>
  <c r="AH24" i="46"/>
  <c r="AH25" i="46"/>
  <c r="AH26" i="46"/>
  <c r="AH27" i="46"/>
  <c r="AH28" i="46"/>
  <c r="AH29" i="46"/>
  <c r="AH30" i="46"/>
  <c r="AH31" i="46"/>
  <c r="AH32" i="46"/>
  <c r="AH33" i="46"/>
  <c r="AH34" i="46"/>
  <c r="AH35" i="46"/>
  <c r="AH36" i="46"/>
  <c r="AH37" i="46"/>
  <c r="AH38" i="46"/>
  <c r="AH39" i="46"/>
  <c r="AH40" i="46"/>
  <c r="AH41" i="46"/>
  <c r="AH42" i="46"/>
  <c r="AH43" i="46"/>
  <c r="AH44" i="46"/>
  <c r="AH45" i="46"/>
  <c r="AH46" i="46"/>
  <c r="AH47" i="46"/>
  <c r="AH48" i="46"/>
  <c r="AH49" i="46"/>
  <c r="AH50" i="46"/>
  <c r="AH51" i="46"/>
  <c r="AH52" i="46"/>
  <c r="AH53" i="46"/>
  <c r="AH54" i="46"/>
  <c r="AH55" i="46"/>
  <c r="AH56" i="46"/>
  <c r="AH57" i="46"/>
  <c r="AH58" i="46"/>
  <c r="AH59" i="46"/>
  <c r="AH60" i="46"/>
  <c r="AH61" i="46"/>
  <c r="AH62" i="46"/>
  <c r="AH63" i="46"/>
  <c r="AH64" i="46"/>
  <c r="AH65" i="46"/>
  <c r="BC122" i="45"/>
  <c r="BC114" i="45"/>
  <c r="BC106" i="45"/>
  <c r="BC98" i="45"/>
  <c r="BC90" i="45"/>
  <c r="BC82" i="45"/>
  <c r="BC74" i="45"/>
  <c r="BC66" i="45"/>
  <c r="BC58" i="45"/>
  <c r="BC50" i="45"/>
  <c r="BC42" i="45"/>
  <c r="BC34" i="45"/>
  <c r="BC26" i="45"/>
  <c r="BC18" i="45"/>
  <c r="BC10" i="45"/>
  <c r="BC2" i="45"/>
  <c r="BC122" i="44"/>
  <c r="BC114" i="44"/>
  <c r="BC106" i="44"/>
  <c r="BC98" i="44"/>
  <c r="BC90" i="44"/>
  <c r="BC82" i="44"/>
  <c r="BC74" i="44"/>
  <c r="BC66" i="44"/>
  <c r="BC58" i="44"/>
  <c r="BC50" i="44"/>
  <c r="BC42" i="44"/>
  <c r="BC34" i="44"/>
  <c r="BC26" i="44"/>
  <c r="BC18" i="44"/>
  <c r="BC10" i="44"/>
  <c r="BC2" i="44"/>
  <c r="BC122" i="43"/>
  <c r="BC114" i="43"/>
  <c r="BC106" i="43"/>
  <c r="BC98" i="43"/>
  <c r="BC90" i="43"/>
  <c r="BC82" i="43"/>
  <c r="BC74" i="43"/>
  <c r="BC66" i="43"/>
  <c r="BC58" i="43"/>
  <c r="BC50" i="43"/>
  <c r="BC42" i="43"/>
  <c r="BC34" i="43"/>
  <c r="BC26" i="43"/>
  <c r="BC18" i="43"/>
  <c r="BC10" i="43"/>
  <c r="BC2" i="43"/>
  <c r="BC122" i="42"/>
  <c r="BC114" i="42"/>
  <c r="BC106" i="42"/>
  <c r="BC98" i="42"/>
  <c r="BC90" i="42"/>
  <c r="BC82" i="42"/>
  <c r="BC74" i="42"/>
  <c r="BC66" i="42"/>
  <c r="BC58" i="42"/>
  <c r="BC50" i="42"/>
  <c r="BC42" i="42"/>
  <c r="BC34" i="42"/>
  <c r="BC26" i="42"/>
  <c r="BC18" i="42"/>
  <c r="BC10" i="42"/>
  <c r="BC2" i="42"/>
  <c r="BC122" i="41"/>
  <c r="BC114" i="41"/>
  <c r="BC106" i="41"/>
  <c r="BC98" i="41"/>
  <c r="BC90" i="41"/>
  <c r="BC82" i="41"/>
  <c r="BC74" i="41"/>
  <c r="BC66" i="41"/>
  <c r="BC58" i="41"/>
  <c r="BC50" i="41"/>
  <c r="BC42" i="41"/>
  <c r="BC34" i="41"/>
  <c r="BC26" i="41"/>
  <c r="BC18" i="41"/>
  <c r="BC10" i="41"/>
  <c r="BC2" i="41"/>
  <c r="BC122" i="40"/>
  <c r="BC114" i="40"/>
  <c r="BC106" i="40"/>
  <c r="BC98" i="40"/>
  <c r="BC90" i="40"/>
  <c r="BC82" i="40"/>
  <c r="BC74" i="40"/>
  <c r="BC66" i="40"/>
  <c r="BC58" i="40"/>
  <c r="BC50" i="40"/>
  <c r="BC42" i="40"/>
  <c r="BC34" i="40"/>
  <c r="BC26" i="40"/>
  <c r="BC18" i="40"/>
  <c r="BC10" i="40"/>
  <c r="BC2" i="40"/>
  <c r="BC122" i="39"/>
  <c r="BC114" i="39"/>
  <c r="BC106" i="39"/>
  <c r="BC98" i="39"/>
  <c r="BC90" i="39"/>
  <c r="BC82" i="39"/>
  <c r="BC74" i="39"/>
  <c r="BC66" i="39"/>
  <c r="BC58" i="39"/>
  <c r="BC50" i="39"/>
  <c r="BC42" i="39"/>
  <c r="BC34" i="39"/>
  <c r="BC26" i="39"/>
  <c r="BC18" i="39"/>
  <c r="BC10" i="39"/>
  <c r="BC2" i="39"/>
  <c r="BC122" i="38"/>
  <c r="BC114" i="38"/>
  <c r="BC106" i="38"/>
  <c r="BC98" i="38"/>
  <c r="BC90" i="38"/>
  <c r="BC82" i="38"/>
  <c r="BC74" i="38"/>
  <c r="BC66" i="38"/>
  <c r="BC58" i="38"/>
  <c r="BC50" i="38"/>
  <c r="BC42" i="38"/>
  <c r="BC34" i="38"/>
  <c r="BC26" i="38"/>
  <c r="BC18" i="38"/>
  <c r="BC10" i="38"/>
  <c r="BC2" i="38"/>
  <c r="BC122" i="37"/>
  <c r="BC114" i="37"/>
  <c r="BC106" i="37"/>
  <c r="BC98" i="37"/>
  <c r="BC90" i="37"/>
  <c r="BC82" i="37"/>
  <c r="BC74" i="37"/>
  <c r="BC66" i="37"/>
  <c r="BC58" i="37"/>
  <c r="BC50" i="37"/>
  <c r="BC42" i="37"/>
  <c r="BC34" i="37"/>
  <c r="BC26" i="37"/>
  <c r="BC18" i="37"/>
  <c r="BC10" i="37"/>
  <c r="BC2" i="37"/>
  <c r="BC122" i="36"/>
  <c r="BC114" i="36"/>
  <c r="BC106" i="36"/>
  <c r="BC98" i="36"/>
  <c r="BC90" i="36"/>
  <c r="BC82" i="36"/>
  <c r="BC74" i="36"/>
  <c r="BC66" i="36"/>
  <c r="BC58" i="36"/>
  <c r="BC50" i="36"/>
  <c r="BC42" i="36"/>
  <c r="BC34" i="36"/>
  <c r="BC26" i="36"/>
  <c r="BC18" i="36"/>
  <c r="BC10" i="36"/>
  <c r="BC2" i="36"/>
  <c r="BC122" i="35"/>
  <c r="BC114" i="35"/>
  <c r="BC106" i="35"/>
  <c r="BC98" i="35"/>
  <c r="BC90" i="35"/>
  <c r="BC82" i="35"/>
  <c r="BC74" i="35"/>
  <c r="BC66" i="35"/>
  <c r="BC58" i="35"/>
  <c r="BC50" i="35"/>
  <c r="BC42" i="35"/>
  <c r="BC34" i="35"/>
  <c r="BC26" i="35"/>
  <c r="BC18" i="35"/>
  <c r="BC10" i="35"/>
  <c r="BC2" i="35"/>
  <c r="BC122" i="34"/>
  <c r="BC114" i="34"/>
  <c r="BC106" i="34"/>
  <c r="BC98" i="34"/>
  <c r="BC90" i="34"/>
  <c r="BC82" i="34"/>
  <c r="BC74" i="34"/>
  <c r="BC66" i="34"/>
  <c r="BC58" i="34"/>
  <c r="BC50" i="34"/>
  <c r="BC42" i="34"/>
  <c r="BC34" i="34"/>
  <c r="BC26" i="34"/>
  <c r="BC18" i="34"/>
  <c r="BC10" i="34"/>
  <c r="BC2" i="34"/>
  <c r="BC122" i="33"/>
  <c r="BC114" i="33"/>
  <c r="BC106" i="33"/>
  <c r="BC98" i="33"/>
  <c r="BC90" i="33"/>
  <c r="BC82" i="33"/>
  <c r="BC74" i="33"/>
  <c r="BC66" i="33"/>
  <c r="BC58" i="33"/>
  <c r="BC50" i="33"/>
  <c r="BC42" i="33"/>
  <c r="BC34" i="33"/>
  <c r="BC26" i="33"/>
  <c r="BC18" i="33"/>
  <c r="BC10" i="33"/>
  <c r="BC2" i="33"/>
  <c r="BC122" i="32"/>
  <c r="BC114" i="32"/>
  <c r="BC106" i="32"/>
  <c r="BC98" i="32"/>
  <c r="BC90" i="32"/>
  <c r="BC82" i="32"/>
  <c r="BC74" i="32"/>
  <c r="BC66" i="32"/>
  <c r="BC58" i="32"/>
  <c r="BC50" i="32"/>
  <c r="BC42" i="32"/>
  <c r="BC34" i="32"/>
  <c r="BC26" i="32"/>
  <c r="BC18" i="32"/>
  <c r="BC10" i="32"/>
  <c r="BC2" i="32"/>
  <c r="BC122" i="31"/>
  <c r="BC114" i="31"/>
  <c r="BC106" i="31"/>
  <c r="BC98" i="31"/>
  <c r="BC90" i="31"/>
  <c r="BC82" i="31"/>
  <c r="BC74" i="31"/>
  <c r="BC66" i="31"/>
  <c r="BC58" i="31"/>
  <c r="BC50" i="31"/>
  <c r="BC42" i="31"/>
  <c r="BC34" i="31"/>
  <c r="BC26" i="31"/>
  <c r="BC18" i="31"/>
  <c r="BC10" i="31"/>
  <c r="BC2" i="31"/>
  <c r="BC122" i="30"/>
  <c r="BC114" i="30"/>
  <c r="BC106" i="30"/>
  <c r="BC98" i="30"/>
  <c r="BC90" i="30"/>
  <c r="BC82" i="30"/>
  <c r="BC74" i="30"/>
  <c r="BC66" i="30"/>
  <c r="BC58" i="30"/>
  <c r="BC50" i="30"/>
  <c r="BC42" i="30"/>
  <c r="BC34" i="30"/>
  <c r="BC26" i="30"/>
  <c r="BC18" i="30"/>
  <c r="BC10" i="30"/>
  <c r="BC2" i="30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" i="1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129" i="28"/>
  <c r="C128" i="28"/>
  <c r="C127" i="28"/>
  <c r="C126" i="28"/>
  <c r="C125" i="28"/>
  <c r="C124" i="28"/>
  <c r="C123" i="28"/>
  <c r="C122" i="28"/>
  <c r="C121" i="28"/>
  <c r="C120" i="28"/>
  <c r="C119" i="28"/>
  <c r="C118" i="28"/>
  <c r="C117" i="28"/>
  <c r="C116" i="28"/>
  <c r="C115" i="28"/>
  <c r="C114" i="28"/>
  <c r="C113" i="28"/>
  <c r="C112" i="28"/>
  <c r="C111" i="28"/>
  <c r="C110" i="28"/>
  <c r="C109" i="28"/>
  <c r="C108" i="28"/>
  <c r="C107" i="28"/>
  <c r="C106" i="28"/>
  <c r="C105" i="28"/>
  <c r="C104" i="28"/>
  <c r="C103" i="28"/>
  <c r="C102" i="28"/>
  <c r="C101" i="28"/>
  <c r="C100" i="28"/>
  <c r="C99" i="28"/>
  <c r="C98" i="28"/>
  <c r="C97" i="28"/>
  <c r="C96" i="28"/>
  <c r="C95" i="28"/>
  <c r="C94" i="28"/>
  <c r="C93" i="28"/>
  <c r="C92" i="28"/>
  <c r="C91" i="28"/>
  <c r="C90" i="28"/>
  <c r="C89" i="28"/>
  <c r="C88" i="28"/>
  <c r="C87" i="28"/>
  <c r="C86" i="28"/>
  <c r="C85" i="28"/>
  <c r="C84" i="28"/>
  <c r="C83" i="28"/>
  <c r="C82" i="28"/>
  <c r="C81" i="28"/>
  <c r="C80" i="28"/>
  <c r="C79" i="28"/>
  <c r="C78" i="28"/>
  <c r="C77" i="28"/>
  <c r="C76" i="28"/>
  <c r="C75" i="28"/>
  <c r="C74" i="28"/>
  <c r="C73" i="28"/>
  <c r="C72" i="28"/>
  <c r="C71" i="28"/>
  <c r="C70" i="28"/>
  <c r="C69" i="28"/>
  <c r="C68" i="28"/>
  <c r="C67" i="28"/>
  <c r="C66" i="28"/>
  <c r="C65" i="28"/>
  <c r="C64" i="28"/>
  <c r="C63" i="28"/>
  <c r="C62" i="28"/>
  <c r="C61" i="28"/>
  <c r="C60" i="28"/>
  <c r="C59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5" i="28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5" i="28"/>
  <c r="C4" i="28"/>
  <c r="C3" i="28"/>
  <c r="C2" i="28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C129" i="32"/>
  <c r="C128" i="32"/>
  <c r="C127" i="32"/>
  <c r="C126" i="32"/>
  <c r="C125" i="32"/>
  <c r="C124" i="32"/>
  <c r="C123" i="32"/>
  <c r="C122" i="32"/>
  <c r="C121" i="32"/>
  <c r="C120" i="32"/>
  <c r="C119" i="32"/>
  <c r="C118" i="32"/>
  <c r="C117" i="32"/>
  <c r="C116" i="32"/>
  <c r="C115" i="32"/>
  <c r="C114" i="32"/>
  <c r="C113" i="32"/>
  <c r="C112" i="32"/>
  <c r="C111" i="32"/>
  <c r="C110" i="32"/>
  <c r="C109" i="32"/>
  <c r="C108" i="32"/>
  <c r="C107" i="32"/>
  <c r="C106" i="32"/>
  <c r="C105" i="32"/>
  <c r="C104" i="32"/>
  <c r="C103" i="32"/>
  <c r="C102" i="32"/>
  <c r="C101" i="32"/>
  <c r="C100" i="32"/>
  <c r="C99" i="32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C4" i="32"/>
  <c r="C3" i="32"/>
  <c r="C2" i="32"/>
  <c r="C129" i="33"/>
  <c r="C128" i="33"/>
  <c r="C127" i="33"/>
  <c r="C126" i="33"/>
  <c r="C125" i="33"/>
  <c r="C124" i="33"/>
  <c r="C123" i="33"/>
  <c r="C122" i="33"/>
  <c r="C121" i="33"/>
  <c r="C120" i="33"/>
  <c r="C119" i="33"/>
  <c r="C118" i="33"/>
  <c r="C117" i="33"/>
  <c r="C116" i="33"/>
  <c r="C115" i="33"/>
  <c r="C114" i="33"/>
  <c r="C113" i="33"/>
  <c r="C112" i="33"/>
  <c r="C111" i="33"/>
  <c r="C110" i="33"/>
  <c r="C109" i="33"/>
  <c r="C108" i="33"/>
  <c r="C107" i="33"/>
  <c r="C106" i="33"/>
  <c r="C105" i="33"/>
  <c r="C104" i="33"/>
  <c r="C103" i="33"/>
  <c r="C102" i="33"/>
  <c r="C101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6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C2" i="33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C18" i="34"/>
  <c r="C17" i="34"/>
  <c r="C16" i="34"/>
  <c r="C15" i="34"/>
  <c r="C14" i="34"/>
  <c r="C13" i="34"/>
  <c r="C12" i="34"/>
  <c r="C11" i="34"/>
  <c r="C10" i="34"/>
  <c r="C9" i="34"/>
  <c r="C8" i="34"/>
  <c r="C7" i="34"/>
  <c r="C6" i="34"/>
  <c r="C5" i="34"/>
  <c r="C4" i="34"/>
  <c r="C3" i="34"/>
  <c r="C2" i="34"/>
  <c r="C129" i="35"/>
  <c r="C128" i="35"/>
  <c r="C127" i="35"/>
  <c r="C126" i="35"/>
  <c r="C125" i="35"/>
  <c r="C124" i="35"/>
  <c r="C123" i="35"/>
  <c r="C122" i="35"/>
  <c r="C121" i="35"/>
  <c r="C120" i="35"/>
  <c r="C119" i="35"/>
  <c r="C118" i="35"/>
  <c r="C117" i="35"/>
  <c r="C116" i="35"/>
  <c r="C115" i="35"/>
  <c r="C114" i="35"/>
  <c r="C113" i="35"/>
  <c r="C112" i="35"/>
  <c r="C111" i="35"/>
  <c r="C110" i="35"/>
  <c r="C109" i="35"/>
  <c r="C108" i="35"/>
  <c r="C107" i="35"/>
  <c r="C106" i="35"/>
  <c r="C105" i="35"/>
  <c r="C104" i="35"/>
  <c r="C103" i="35"/>
  <c r="C102" i="35"/>
  <c r="C101" i="35"/>
  <c r="C100" i="35"/>
  <c r="C99" i="35"/>
  <c r="C98" i="35"/>
  <c r="C97" i="35"/>
  <c r="C96" i="35"/>
  <c r="C95" i="35"/>
  <c r="C94" i="35"/>
  <c r="C93" i="35"/>
  <c r="C92" i="35"/>
  <c r="C91" i="35"/>
  <c r="C90" i="35"/>
  <c r="C89" i="35"/>
  <c r="C88" i="35"/>
  <c r="C87" i="35"/>
  <c r="C86" i="35"/>
  <c r="C85" i="35"/>
  <c r="C84" i="35"/>
  <c r="C83" i="35"/>
  <c r="C82" i="35"/>
  <c r="C81" i="35"/>
  <c r="C80" i="35"/>
  <c r="C79" i="35"/>
  <c r="C78" i="35"/>
  <c r="C77" i="35"/>
  <c r="C76" i="35"/>
  <c r="C75" i="35"/>
  <c r="C74" i="35"/>
  <c r="C73" i="35"/>
  <c r="C72" i="35"/>
  <c r="C71" i="35"/>
  <c r="C70" i="35"/>
  <c r="C69" i="35"/>
  <c r="C68" i="35"/>
  <c r="C67" i="35"/>
  <c r="C66" i="35"/>
  <c r="C65" i="35"/>
  <c r="C64" i="35"/>
  <c r="C63" i="35"/>
  <c r="C62" i="35"/>
  <c r="C61" i="35"/>
  <c r="C60" i="35"/>
  <c r="C59" i="35"/>
  <c r="C58" i="35"/>
  <c r="C57" i="35"/>
  <c r="C56" i="35"/>
  <c r="C55" i="35"/>
  <c r="C54" i="35"/>
  <c r="C53" i="35"/>
  <c r="C52" i="35"/>
  <c r="C51" i="35"/>
  <c r="C50" i="35"/>
  <c r="C49" i="35"/>
  <c r="C48" i="35"/>
  <c r="C47" i="35"/>
  <c r="C46" i="35"/>
  <c r="C45" i="35"/>
  <c r="C44" i="35"/>
  <c r="C43" i="35"/>
  <c r="C42" i="35"/>
  <c r="C41" i="35"/>
  <c r="C40" i="35"/>
  <c r="C39" i="35"/>
  <c r="C38" i="35"/>
  <c r="C37" i="35"/>
  <c r="C36" i="35"/>
  <c r="C35" i="35"/>
  <c r="C34" i="35"/>
  <c r="C33" i="35"/>
  <c r="C32" i="35"/>
  <c r="C31" i="35"/>
  <c r="C30" i="35"/>
  <c r="C29" i="35"/>
  <c r="C28" i="35"/>
  <c r="C27" i="35"/>
  <c r="C26" i="35"/>
  <c r="C25" i="35"/>
  <c r="C24" i="35"/>
  <c r="C23" i="35"/>
  <c r="C22" i="35"/>
  <c r="C21" i="35"/>
  <c r="C20" i="35"/>
  <c r="C19" i="35"/>
  <c r="C18" i="35"/>
  <c r="C17" i="35"/>
  <c r="C16" i="35"/>
  <c r="C15" i="35"/>
  <c r="C14" i="35"/>
  <c r="C13" i="35"/>
  <c r="C12" i="35"/>
  <c r="C11" i="35"/>
  <c r="C10" i="35"/>
  <c r="C9" i="35"/>
  <c r="C8" i="35"/>
  <c r="C7" i="35"/>
  <c r="C6" i="35"/>
  <c r="C5" i="35"/>
  <c r="C4" i="35"/>
  <c r="C3" i="35"/>
  <c r="C2" i="35"/>
  <c r="C129" i="36"/>
  <c r="C128" i="36"/>
  <c r="C127" i="36"/>
  <c r="C126" i="36"/>
  <c r="C125" i="36"/>
  <c r="C124" i="36"/>
  <c r="C123" i="36"/>
  <c r="C122" i="36"/>
  <c r="C121" i="36"/>
  <c r="C120" i="36"/>
  <c r="C119" i="36"/>
  <c r="C118" i="36"/>
  <c r="C117" i="36"/>
  <c r="C116" i="36"/>
  <c r="C115" i="36"/>
  <c r="C114" i="36"/>
  <c r="C113" i="36"/>
  <c r="C112" i="36"/>
  <c r="C111" i="36"/>
  <c r="C110" i="36"/>
  <c r="C109" i="36"/>
  <c r="C108" i="36"/>
  <c r="C107" i="36"/>
  <c r="C106" i="36"/>
  <c r="C105" i="36"/>
  <c r="C104" i="36"/>
  <c r="C103" i="36"/>
  <c r="C102" i="36"/>
  <c r="C101" i="36"/>
  <c r="C100" i="36"/>
  <c r="C99" i="36"/>
  <c r="C98" i="36"/>
  <c r="C97" i="36"/>
  <c r="C96" i="36"/>
  <c r="C95" i="36"/>
  <c r="C94" i="36"/>
  <c r="C93" i="36"/>
  <c r="C92" i="36"/>
  <c r="C91" i="36"/>
  <c r="C90" i="36"/>
  <c r="C89" i="36"/>
  <c r="C88" i="36"/>
  <c r="C87" i="36"/>
  <c r="C86" i="36"/>
  <c r="C85" i="36"/>
  <c r="C84" i="36"/>
  <c r="C83" i="36"/>
  <c r="C82" i="36"/>
  <c r="C81" i="36"/>
  <c r="C80" i="36"/>
  <c r="C79" i="36"/>
  <c r="C78" i="36"/>
  <c r="C77" i="36"/>
  <c r="C76" i="36"/>
  <c r="C75" i="36"/>
  <c r="C74" i="36"/>
  <c r="C73" i="36"/>
  <c r="C72" i="36"/>
  <c r="C71" i="36"/>
  <c r="C70" i="36"/>
  <c r="C69" i="36"/>
  <c r="C68" i="36"/>
  <c r="C67" i="36"/>
  <c r="C66" i="36"/>
  <c r="C65" i="36"/>
  <c r="C64" i="36"/>
  <c r="C63" i="36"/>
  <c r="C62" i="36"/>
  <c r="C61" i="36"/>
  <c r="C60" i="36"/>
  <c r="C59" i="36"/>
  <c r="C58" i="36"/>
  <c r="C57" i="36"/>
  <c r="C56" i="36"/>
  <c r="C55" i="36"/>
  <c r="C54" i="36"/>
  <c r="C53" i="36"/>
  <c r="C52" i="36"/>
  <c r="C51" i="36"/>
  <c r="C50" i="36"/>
  <c r="C49" i="36"/>
  <c r="C48" i="36"/>
  <c r="C47" i="36"/>
  <c r="C46" i="36"/>
  <c r="C45" i="36"/>
  <c r="C44" i="36"/>
  <c r="C43" i="36"/>
  <c r="C42" i="36"/>
  <c r="C41" i="36"/>
  <c r="C40" i="36"/>
  <c r="C39" i="36"/>
  <c r="C38" i="36"/>
  <c r="C37" i="36"/>
  <c r="C36" i="36"/>
  <c r="C35" i="36"/>
  <c r="C34" i="36"/>
  <c r="C33" i="36"/>
  <c r="C32" i="36"/>
  <c r="C31" i="36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C14" i="36"/>
  <c r="C13" i="36"/>
  <c r="C12" i="36"/>
  <c r="C11" i="36"/>
  <c r="C10" i="36"/>
  <c r="C9" i="36"/>
  <c r="C8" i="36"/>
  <c r="C7" i="36"/>
  <c r="C6" i="36"/>
  <c r="C5" i="36"/>
  <c r="C4" i="36"/>
  <c r="C3" i="36"/>
  <c r="C2" i="36"/>
  <c r="C129" i="37"/>
  <c r="C128" i="37"/>
  <c r="C127" i="37"/>
  <c r="C126" i="37"/>
  <c r="C125" i="37"/>
  <c r="C124" i="37"/>
  <c r="C123" i="37"/>
  <c r="C122" i="37"/>
  <c r="C121" i="37"/>
  <c r="C120" i="37"/>
  <c r="C119" i="37"/>
  <c r="C118" i="37"/>
  <c r="C117" i="37"/>
  <c r="C116" i="37"/>
  <c r="C115" i="37"/>
  <c r="C114" i="37"/>
  <c r="C113" i="37"/>
  <c r="C112" i="37"/>
  <c r="C111" i="37"/>
  <c r="C110" i="37"/>
  <c r="C109" i="37"/>
  <c r="C108" i="37"/>
  <c r="C107" i="37"/>
  <c r="C106" i="37"/>
  <c r="C105" i="37"/>
  <c r="C104" i="37"/>
  <c r="C103" i="37"/>
  <c r="C102" i="37"/>
  <c r="C101" i="37"/>
  <c r="C100" i="37"/>
  <c r="C99" i="37"/>
  <c r="C98" i="37"/>
  <c r="C97" i="37"/>
  <c r="C96" i="37"/>
  <c r="C95" i="37"/>
  <c r="C94" i="37"/>
  <c r="C93" i="37"/>
  <c r="C92" i="37"/>
  <c r="C91" i="37"/>
  <c r="C90" i="37"/>
  <c r="C89" i="37"/>
  <c r="C88" i="37"/>
  <c r="C87" i="37"/>
  <c r="C86" i="37"/>
  <c r="C85" i="37"/>
  <c r="C84" i="37"/>
  <c r="C83" i="37"/>
  <c r="C82" i="37"/>
  <c r="C81" i="37"/>
  <c r="C80" i="37"/>
  <c r="C79" i="37"/>
  <c r="C78" i="37"/>
  <c r="C77" i="37"/>
  <c r="C76" i="37"/>
  <c r="C75" i="37"/>
  <c r="C74" i="37"/>
  <c r="C73" i="37"/>
  <c r="C72" i="37"/>
  <c r="C71" i="37"/>
  <c r="C70" i="37"/>
  <c r="C69" i="37"/>
  <c r="C68" i="37"/>
  <c r="C67" i="37"/>
  <c r="C66" i="37"/>
  <c r="C65" i="37"/>
  <c r="C64" i="37"/>
  <c r="C63" i="37"/>
  <c r="C62" i="37"/>
  <c r="C61" i="37"/>
  <c r="C60" i="37"/>
  <c r="C59" i="37"/>
  <c r="C58" i="37"/>
  <c r="C57" i="37"/>
  <c r="C56" i="37"/>
  <c r="C55" i="37"/>
  <c r="C54" i="37"/>
  <c r="C53" i="37"/>
  <c r="C52" i="37"/>
  <c r="C51" i="37"/>
  <c r="C50" i="37"/>
  <c r="C49" i="37"/>
  <c r="C48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" i="37"/>
  <c r="C129" i="38"/>
  <c r="C128" i="38"/>
  <c r="C127" i="38"/>
  <c r="C126" i="38"/>
  <c r="C125" i="38"/>
  <c r="C124" i="38"/>
  <c r="C123" i="38"/>
  <c r="C122" i="38"/>
  <c r="C121" i="38"/>
  <c r="C120" i="38"/>
  <c r="C119" i="38"/>
  <c r="C118" i="38"/>
  <c r="C117" i="38"/>
  <c r="C116" i="38"/>
  <c r="C115" i="38"/>
  <c r="C114" i="38"/>
  <c r="C113" i="38"/>
  <c r="C112" i="38"/>
  <c r="C111" i="38"/>
  <c r="C110" i="38"/>
  <c r="C109" i="38"/>
  <c r="C108" i="38"/>
  <c r="C107" i="38"/>
  <c r="C106" i="38"/>
  <c r="C105" i="38"/>
  <c r="C104" i="38"/>
  <c r="C103" i="38"/>
  <c r="C102" i="38"/>
  <c r="C101" i="38"/>
  <c r="C100" i="38"/>
  <c r="C99" i="38"/>
  <c r="C98" i="38"/>
  <c r="C97" i="38"/>
  <c r="C96" i="38"/>
  <c r="C95" i="38"/>
  <c r="C94" i="38"/>
  <c r="C93" i="38"/>
  <c r="C92" i="38"/>
  <c r="C91" i="38"/>
  <c r="C90" i="38"/>
  <c r="C89" i="38"/>
  <c r="C88" i="38"/>
  <c r="C87" i="38"/>
  <c r="C86" i="38"/>
  <c r="C85" i="38"/>
  <c r="C84" i="38"/>
  <c r="C83" i="38"/>
  <c r="C82" i="38"/>
  <c r="C81" i="38"/>
  <c r="C80" i="38"/>
  <c r="C79" i="38"/>
  <c r="C78" i="38"/>
  <c r="C77" i="38"/>
  <c r="C76" i="38"/>
  <c r="C75" i="38"/>
  <c r="C74" i="38"/>
  <c r="C73" i="38"/>
  <c r="C72" i="38"/>
  <c r="C71" i="38"/>
  <c r="C70" i="38"/>
  <c r="C69" i="38"/>
  <c r="C68" i="38"/>
  <c r="C67" i="38"/>
  <c r="C66" i="38"/>
  <c r="C65" i="38"/>
  <c r="C64" i="38"/>
  <c r="C63" i="38"/>
  <c r="C62" i="38"/>
  <c r="C61" i="38"/>
  <c r="C60" i="38"/>
  <c r="C59" i="38"/>
  <c r="C58" i="38"/>
  <c r="C57" i="38"/>
  <c r="C56" i="38"/>
  <c r="C55" i="38"/>
  <c r="C54" i="38"/>
  <c r="C53" i="38"/>
  <c r="C52" i="38"/>
  <c r="C51" i="38"/>
  <c r="C50" i="38"/>
  <c r="C49" i="38"/>
  <c r="C48" i="38"/>
  <c r="C47" i="38"/>
  <c r="C46" i="38"/>
  <c r="C45" i="38"/>
  <c r="C44" i="38"/>
  <c r="C43" i="38"/>
  <c r="C42" i="38"/>
  <c r="C41" i="38"/>
  <c r="C40" i="38"/>
  <c r="C39" i="38"/>
  <c r="C38" i="38"/>
  <c r="C37" i="38"/>
  <c r="C36" i="38"/>
  <c r="C35" i="38"/>
  <c r="C34" i="38"/>
  <c r="C33" i="38"/>
  <c r="C32" i="38"/>
  <c r="C31" i="38"/>
  <c r="C30" i="38"/>
  <c r="C29" i="38"/>
  <c r="C28" i="38"/>
  <c r="C27" i="38"/>
  <c r="C26" i="38"/>
  <c r="C25" i="38"/>
  <c r="C24" i="38"/>
  <c r="C23" i="38"/>
  <c r="C22" i="38"/>
  <c r="C21" i="38"/>
  <c r="C20" i="38"/>
  <c r="C19" i="38"/>
  <c r="C18" i="38"/>
  <c r="C17" i="38"/>
  <c r="C16" i="38"/>
  <c r="C15" i="38"/>
  <c r="C14" i="38"/>
  <c r="C13" i="38"/>
  <c r="C12" i="38"/>
  <c r="C11" i="38"/>
  <c r="C10" i="38"/>
  <c r="C9" i="38"/>
  <c r="C8" i="38"/>
  <c r="C7" i="38"/>
  <c r="C6" i="38"/>
  <c r="C5" i="38"/>
  <c r="C4" i="38"/>
  <c r="C3" i="38"/>
  <c r="C2" i="38"/>
  <c r="C129" i="39"/>
  <c r="C128" i="39"/>
  <c r="C127" i="39"/>
  <c r="C126" i="39"/>
  <c r="C125" i="39"/>
  <c r="C124" i="39"/>
  <c r="C123" i="39"/>
  <c r="C122" i="39"/>
  <c r="C121" i="39"/>
  <c r="C120" i="39"/>
  <c r="C119" i="39"/>
  <c r="C118" i="39"/>
  <c r="C117" i="39"/>
  <c r="C116" i="39"/>
  <c r="C115" i="39"/>
  <c r="C114" i="39"/>
  <c r="C113" i="39"/>
  <c r="C112" i="39"/>
  <c r="C111" i="39"/>
  <c r="C110" i="39"/>
  <c r="C109" i="39"/>
  <c r="C108" i="39"/>
  <c r="C107" i="39"/>
  <c r="C106" i="39"/>
  <c r="C105" i="39"/>
  <c r="C104" i="39"/>
  <c r="C103" i="39"/>
  <c r="C102" i="39"/>
  <c r="C101" i="39"/>
  <c r="C100" i="39"/>
  <c r="C99" i="39"/>
  <c r="C98" i="39"/>
  <c r="C97" i="39"/>
  <c r="C96" i="39"/>
  <c r="C95" i="39"/>
  <c r="C94" i="39"/>
  <c r="C93" i="39"/>
  <c r="C92" i="39"/>
  <c r="C91" i="39"/>
  <c r="C90" i="39"/>
  <c r="C89" i="39"/>
  <c r="C88" i="39"/>
  <c r="C87" i="39"/>
  <c r="C86" i="39"/>
  <c r="C85" i="39"/>
  <c r="C84" i="39"/>
  <c r="C83" i="39"/>
  <c r="C82" i="39"/>
  <c r="C81" i="39"/>
  <c r="C80" i="39"/>
  <c r="C79" i="39"/>
  <c r="C78" i="39"/>
  <c r="C77" i="39"/>
  <c r="C76" i="39"/>
  <c r="C75" i="39"/>
  <c r="C74" i="39"/>
  <c r="C73" i="39"/>
  <c r="C72" i="39"/>
  <c r="C71" i="39"/>
  <c r="C70" i="39"/>
  <c r="C69" i="39"/>
  <c r="C68" i="39"/>
  <c r="C67" i="39"/>
  <c r="C66" i="39"/>
  <c r="C65" i="39"/>
  <c r="C64" i="39"/>
  <c r="C63" i="39"/>
  <c r="C62" i="39"/>
  <c r="C61" i="39"/>
  <c r="C60" i="39"/>
  <c r="C59" i="39"/>
  <c r="C58" i="39"/>
  <c r="C57" i="39"/>
  <c r="C56" i="39"/>
  <c r="C55" i="39"/>
  <c r="C54" i="39"/>
  <c r="C53" i="39"/>
  <c r="C52" i="39"/>
  <c r="C51" i="39"/>
  <c r="C50" i="39"/>
  <c r="C49" i="39"/>
  <c r="C48" i="39"/>
  <c r="C47" i="39"/>
  <c r="C46" i="39"/>
  <c r="C45" i="39"/>
  <c r="C44" i="39"/>
  <c r="C43" i="39"/>
  <c r="C42" i="39"/>
  <c r="C41" i="39"/>
  <c r="C40" i="39"/>
  <c r="C39" i="39"/>
  <c r="C38" i="39"/>
  <c r="C37" i="39"/>
  <c r="C36" i="39"/>
  <c r="C35" i="39"/>
  <c r="C34" i="39"/>
  <c r="C33" i="39"/>
  <c r="C32" i="39"/>
  <c r="C31" i="39"/>
  <c r="C30" i="39"/>
  <c r="C29" i="39"/>
  <c r="C28" i="39"/>
  <c r="C27" i="39"/>
  <c r="C26" i="39"/>
  <c r="C25" i="39"/>
  <c r="C24" i="39"/>
  <c r="C23" i="39"/>
  <c r="C22" i="39"/>
  <c r="C21" i="39"/>
  <c r="C20" i="39"/>
  <c r="C19" i="39"/>
  <c r="C18" i="39"/>
  <c r="C17" i="39"/>
  <c r="C16" i="39"/>
  <c r="C15" i="39"/>
  <c r="C14" i="39"/>
  <c r="C13" i="39"/>
  <c r="C12" i="39"/>
  <c r="C11" i="39"/>
  <c r="C10" i="39"/>
  <c r="C9" i="39"/>
  <c r="C8" i="39"/>
  <c r="C7" i="39"/>
  <c r="C6" i="39"/>
  <c r="C5" i="39"/>
  <c r="C4" i="39"/>
  <c r="C3" i="39"/>
  <c r="C2" i="39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3" i="40"/>
  <c r="C2" i="40"/>
  <c r="C129" i="41"/>
  <c r="C128" i="41"/>
  <c r="C127" i="41"/>
  <c r="C126" i="41"/>
  <c r="C125" i="41"/>
  <c r="C124" i="41"/>
  <c r="C123" i="41"/>
  <c r="C122" i="41"/>
  <c r="C121" i="41"/>
  <c r="C120" i="41"/>
  <c r="C119" i="41"/>
  <c r="C118" i="41"/>
  <c r="C117" i="41"/>
  <c r="C116" i="41"/>
  <c r="C115" i="41"/>
  <c r="C114" i="41"/>
  <c r="C113" i="41"/>
  <c r="C112" i="41"/>
  <c r="C111" i="41"/>
  <c r="C110" i="41"/>
  <c r="C109" i="41"/>
  <c r="C108" i="41"/>
  <c r="C107" i="41"/>
  <c r="C106" i="41"/>
  <c r="C105" i="41"/>
  <c r="C104" i="41"/>
  <c r="C103" i="41"/>
  <c r="C102" i="41"/>
  <c r="C101" i="41"/>
  <c r="C100" i="41"/>
  <c r="C99" i="41"/>
  <c r="C98" i="41"/>
  <c r="C97" i="41"/>
  <c r="C96" i="41"/>
  <c r="C95" i="41"/>
  <c r="C94" i="41"/>
  <c r="C93" i="41"/>
  <c r="C92" i="41"/>
  <c r="C91" i="41"/>
  <c r="C90" i="41"/>
  <c r="C89" i="41"/>
  <c r="C88" i="41"/>
  <c r="C87" i="41"/>
  <c r="C86" i="41"/>
  <c r="C85" i="41"/>
  <c r="C84" i="41"/>
  <c r="C83" i="41"/>
  <c r="C82" i="41"/>
  <c r="C81" i="41"/>
  <c r="C80" i="41"/>
  <c r="C79" i="41"/>
  <c r="C78" i="41"/>
  <c r="C77" i="41"/>
  <c r="C76" i="41"/>
  <c r="C75" i="41"/>
  <c r="C74" i="41"/>
  <c r="C73" i="41"/>
  <c r="C72" i="41"/>
  <c r="C71" i="41"/>
  <c r="C70" i="41"/>
  <c r="C69" i="41"/>
  <c r="C68" i="41"/>
  <c r="C67" i="41"/>
  <c r="C66" i="41"/>
  <c r="C65" i="41"/>
  <c r="C64" i="41"/>
  <c r="C63" i="41"/>
  <c r="C62" i="41"/>
  <c r="C61" i="41"/>
  <c r="C60" i="41"/>
  <c r="C59" i="41"/>
  <c r="C58" i="41"/>
  <c r="C57" i="41"/>
  <c r="C56" i="41"/>
  <c r="C55" i="41"/>
  <c r="C54" i="41"/>
  <c r="C53" i="41"/>
  <c r="C52" i="41"/>
  <c r="C51" i="41"/>
  <c r="C50" i="41"/>
  <c r="C49" i="41"/>
  <c r="C48" i="41"/>
  <c r="C47" i="41"/>
  <c r="C46" i="41"/>
  <c r="C45" i="41"/>
  <c r="C44" i="41"/>
  <c r="C43" i="41"/>
  <c r="C42" i="41"/>
  <c r="C41" i="41"/>
  <c r="C40" i="41"/>
  <c r="C39" i="41"/>
  <c r="C38" i="41"/>
  <c r="C37" i="41"/>
  <c r="C36" i="41"/>
  <c r="C35" i="41"/>
  <c r="C34" i="41"/>
  <c r="C33" i="41"/>
  <c r="C32" i="41"/>
  <c r="C31" i="41"/>
  <c r="C30" i="41"/>
  <c r="C29" i="41"/>
  <c r="C28" i="41"/>
  <c r="C27" i="41"/>
  <c r="C26" i="41"/>
  <c r="C25" i="41"/>
  <c r="C24" i="41"/>
  <c r="C23" i="41"/>
  <c r="C22" i="41"/>
  <c r="C21" i="41"/>
  <c r="C20" i="41"/>
  <c r="C19" i="41"/>
  <c r="C18" i="41"/>
  <c r="C17" i="41"/>
  <c r="C16" i="41"/>
  <c r="C15" i="41"/>
  <c r="C14" i="41"/>
  <c r="C13" i="41"/>
  <c r="C12" i="41"/>
  <c r="C11" i="41"/>
  <c r="C10" i="41"/>
  <c r="C9" i="41"/>
  <c r="C8" i="41"/>
  <c r="C7" i="41"/>
  <c r="C6" i="41"/>
  <c r="C5" i="41"/>
  <c r="C4" i="41"/>
  <c r="C3" i="41"/>
  <c r="C2" i="41"/>
  <c r="C129" i="42"/>
  <c r="C128" i="42"/>
  <c r="C127" i="42"/>
  <c r="C126" i="42"/>
  <c r="C125" i="42"/>
  <c r="C124" i="42"/>
  <c r="C123" i="42"/>
  <c r="C122" i="42"/>
  <c r="C121" i="42"/>
  <c r="C120" i="42"/>
  <c r="C119" i="42"/>
  <c r="C118" i="42"/>
  <c r="C117" i="42"/>
  <c r="C116" i="42"/>
  <c r="C115" i="42"/>
  <c r="C114" i="42"/>
  <c r="C113" i="42"/>
  <c r="C112" i="42"/>
  <c r="C111" i="42"/>
  <c r="C110" i="42"/>
  <c r="C109" i="42"/>
  <c r="C108" i="42"/>
  <c r="C107" i="42"/>
  <c r="C106" i="42"/>
  <c r="C105" i="42"/>
  <c r="C104" i="42"/>
  <c r="C103" i="42"/>
  <c r="C102" i="42"/>
  <c r="C101" i="42"/>
  <c r="C100" i="42"/>
  <c r="C99" i="42"/>
  <c r="C98" i="42"/>
  <c r="C97" i="42"/>
  <c r="C96" i="42"/>
  <c r="C95" i="42"/>
  <c r="C94" i="42"/>
  <c r="C93" i="42"/>
  <c r="C92" i="42"/>
  <c r="C91" i="42"/>
  <c r="C90" i="42"/>
  <c r="C89" i="42"/>
  <c r="C88" i="42"/>
  <c r="C87" i="42"/>
  <c r="C86" i="42"/>
  <c r="C85" i="42"/>
  <c r="C84" i="42"/>
  <c r="C83" i="42"/>
  <c r="C82" i="42"/>
  <c r="C81" i="42"/>
  <c r="C80" i="42"/>
  <c r="C79" i="42"/>
  <c r="C78" i="42"/>
  <c r="C77" i="42"/>
  <c r="C76" i="42"/>
  <c r="C75" i="42"/>
  <c r="C74" i="42"/>
  <c r="C73" i="42"/>
  <c r="C72" i="42"/>
  <c r="C71" i="42"/>
  <c r="C70" i="42"/>
  <c r="C69" i="42"/>
  <c r="C68" i="42"/>
  <c r="C67" i="42"/>
  <c r="C66" i="42"/>
  <c r="C65" i="42"/>
  <c r="C64" i="42"/>
  <c r="C63" i="42"/>
  <c r="C62" i="42"/>
  <c r="C61" i="42"/>
  <c r="C60" i="42"/>
  <c r="C59" i="42"/>
  <c r="C58" i="42"/>
  <c r="C57" i="42"/>
  <c r="C56" i="42"/>
  <c r="C55" i="42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C4" i="42"/>
  <c r="C3" i="42"/>
  <c r="C2" i="42"/>
  <c r="C129" i="43"/>
  <c r="C128" i="43"/>
  <c r="C127" i="43"/>
  <c r="C126" i="43"/>
  <c r="C125" i="43"/>
  <c r="C124" i="43"/>
  <c r="C123" i="43"/>
  <c r="C122" i="43"/>
  <c r="C121" i="43"/>
  <c r="C120" i="43"/>
  <c r="C119" i="43"/>
  <c r="C118" i="43"/>
  <c r="C117" i="43"/>
  <c r="C116" i="43"/>
  <c r="C115" i="43"/>
  <c r="C114" i="43"/>
  <c r="C113" i="43"/>
  <c r="C112" i="43"/>
  <c r="C111" i="43"/>
  <c r="C110" i="43"/>
  <c r="C109" i="43"/>
  <c r="C108" i="43"/>
  <c r="C107" i="43"/>
  <c r="C106" i="43"/>
  <c r="C105" i="43"/>
  <c r="C104" i="43"/>
  <c r="C103" i="43"/>
  <c r="C102" i="43"/>
  <c r="C101" i="43"/>
  <c r="C100" i="43"/>
  <c r="C99" i="43"/>
  <c r="C98" i="43"/>
  <c r="C97" i="43"/>
  <c r="C96" i="43"/>
  <c r="C95" i="43"/>
  <c r="C94" i="43"/>
  <c r="C93" i="43"/>
  <c r="C92" i="43"/>
  <c r="C91" i="43"/>
  <c r="C90" i="43"/>
  <c r="C89" i="43"/>
  <c r="C88" i="43"/>
  <c r="C87" i="43"/>
  <c r="C86" i="43"/>
  <c r="C85" i="43"/>
  <c r="C84" i="43"/>
  <c r="C83" i="43"/>
  <c r="C82" i="43"/>
  <c r="C81" i="43"/>
  <c r="C80" i="43"/>
  <c r="C79" i="43"/>
  <c r="C78" i="43"/>
  <c r="C77" i="43"/>
  <c r="C76" i="43"/>
  <c r="C75" i="43"/>
  <c r="C74" i="43"/>
  <c r="C73" i="43"/>
  <c r="C72" i="43"/>
  <c r="C71" i="43"/>
  <c r="C70" i="43"/>
  <c r="C69" i="43"/>
  <c r="C68" i="43"/>
  <c r="C67" i="43"/>
  <c r="C66" i="43"/>
  <c r="C65" i="43"/>
  <c r="C64" i="43"/>
  <c r="C63" i="43"/>
  <c r="C62" i="43"/>
  <c r="C61" i="43"/>
  <c r="C60" i="43"/>
  <c r="C59" i="43"/>
  <c r="C58" i="43"/>
  <c r="C57" i="43"/>
  <c r="C56" i="43"/>
  <c r="C55" i="43"/>
  <c r="C54" i="43"/>
  <c r="C53" i="43"/>
  <c r="C52" i="43"/>
  <c r="C51" i="43"/>
  <c r="C50" i="43"/>
  <c r="C49" i="43"/>
  <c r="C48" i="43"/>
  <c r="C47" i="43"/>
  <c r="C46" i="43"/>
  <c r="C45" i="43"/>
  <c r="C44" i="43"/>
  <c r="C43" i="43"/>
  <c r="C42" i="43"/>
  <c r="C41" i="43"/>
  <c r="C40" i="43"/>
  <c r="C39" i="43"/>
  <c r="C38" i="43"/>
  <c r="C37" i="43"/>
  <c r="C36" i="43"/>
  <c r="C35" i="43"/>
  <c r="C34" i="43"/>
  <c r="C33" i="43"/>
  <c r="C32" i="43"/>
  <c r="C31" i="43"/>
  <c r="C30" i="43"/>
  <c r="C29" i="43"/>
  <c r="C28" i="43"/>
  <c r="C27" i="43"/>
  <c r="C26" i="43"/>
  <c r="C25" i="43"/>
  <c r="C24" i="43"/>
  <c r="C23" i="43"/>
  <c r="C22" i="43"/>
  <c r="C21" i="43"/>
  <c r="C20" i="43"/>
  <c r="C19" i="43"/>
  <c r="C18" i="43"/>
  <c r="C17" i="43"/>
  <c r="C16" i="43"/>
  <c r="C15" i="43"/>
  <c r="C14" i="43"/>
  <c r="C13" i="43"/>
  <c r="C12" i="43"/>
  <c r="C11" i="43"/>
  <c r="C10" i="43"/>
  <c r="C9" i="43"/>
  <c r="C8" i="43"/>
  <c r="C7" i="43"/>
  <c r="C6" i="43"/>
  <c r="C5" i="43"/>
  <c r="C4" i="43"/>
  <c r="C3" i="43"/>
  <c r="C2" i="43"/>
  <c r="C129" i="44"/>
  <c r="C128" i="44"/>
  <c r="C127" i="44"/>
  <c r="C126" i="44"/>
  <c r="C125" i="44"/>
  <c r="C124" i="44"/>
  <c r="C123" i="44"/>
  <c r="C122" i="44"/>
  <c r="C121" i="44"/>
  <c r="C120" i="44"/>
  <c r="C119" i="44"/>
  <c r="C118" i="44"/>
  <c r="C117" i="44"/>
  <c r="C116" i="44"/>
  <c r="C115" i="44"/>
  <c r="C114" i="44"/>
  <c r="C113" i="44"/>
  <c r="C112" i="44"/>
  <c r="C111" i="44"/>
  <c r="C110" i="44"/>
  <c r="C109" i="44"/>
  <c r="C108" i="44"/>
  <c r="C107" i="44"/>
  <c r="C106" i="44"/>
  <c r="C105" i="44"/>
  <c r="C104" i="44"/>
  <c r="C103" i="44"/>
  <c r="C102" i="44"/>
  <c r="C101" i="44"/>
  <c r="C100" i="44"/>
  <c r="C99" i="44"/>
  <c r="C98" i="44"/>
  <c r="C97" i="44"/>
  <c r="C96" i="44"/>
  <c r="C95" i="44"/>
  <c r="C94" i="44"/>
  <c r="C93" i="44"/>
  <c r="C92" i="44"/>
  <c r="C91" i="44"/>
  <c r="C90" i="44"/>
  <c r="C89" i="44"/>
  <c r="C88" i="44"/>
  <c r="C87" i="44"/>
  <c r="C86" i="44"/>
  <c r="C85" i="44"/>
  <c r="C84" i="44"/>
  <c r="C83" i="44"/>
  <c r="C82" i="44"/>
  <c r="C81" i="44"/>
  <c r="C80" i="44"/>
  <c r="C79" i="44"/>
  <c r="C78" i="44"/>
  <c r="C77" i="44"/>
  <c r="C76" i="44"/>
  <c r="C75" i="44"/>
  <c r="C74" i="44"/>
  <c r="C73" i="44"/>
  <c r="C72" i="44"/>
  <c r="C71" i="44"/>
  <c r="C70" i="44"/>
  <c r="C69" i="44"/>
  <c r="C68" i="44"/>
  <c r="C67" i="44"/>
  <c r="C66" i="44"/>
  <c r="C65" i="44"/>
  <c r="C64" i="44"/>
  <c r="C63" i="44"/>
  <c r="C62" i="44"/>
  <c r="C61" i="44"/>
  <c r="C60" i="44"/>
  <c r="C59" i="44"/>
  <c r="C58" i="44"/>
  <c r="C57" i="44"/>
  <c r="C56" i="44"/>
  <c r="C55" i="44"/>
  <c r="C54" i="44"/>
  <c r="C53" i="44"/>
  <c r="C52" i="44"/>
  <c r="C51" i="44"/>
  <c r="C50" i="44"/>
  <c r="C49" i="44"/>
  <c r="C48" i="44"/>
  <c r="C47" i="44"/>
  <c r="C46" i="44"/>
  <c r="C45" i="44"/>
  <c r="C44" i="44"/>
  <c r="C43" i="44"/>
  <c r="C42" i="44"/>
  <c r="C41" i="44"/>
  <c r="C40" i="44"/>
  <c r="C39" i="44"/>
  <c r="C38" i="44"/>
  <c r="C37" i="44"/>
  <c r="C36" i="44"/>
  <c r="C35" i="44"/>
  <c r="C34" i="44"/>
  <c r="C33" i="44"/>
  <c r="C32" i="44"/>
  <c r="C31" i="44"/>
  <c r="C30" i="44"/>
  <c r="C29" i="44"/>
  <c r="C28" i="44"/>
  <c r="C27" i="44"/>
  <c r="C26" i="44"/>
  <c r="C25" i="44"/>
  <c r="C24" i="44"/>
  <c r="C23" i="44"/>
  <c r="C22" i="44"/>
  <c r="C21" i="44"/>
  <c r="C20" i="44"/>
  <c r="C19" i="44"/>
  <c r="C18" i="44"/>
  <c r="C17" i="44"/>
  <c r="C16" i="44"/>
  <c r="C15" i="44"/>
  <c r="C14" i="44"/>
  <c r="C13" i="44"/>
  <c r="C12" i="44"/>
  <c r="C11" i="44"/>
  <c r="C10" i="44"/>
  <c r="C9" i="44"/>
  <c r="C8" i="44"/>
  <c r="C7" i="44"/>
  <c r="C6" i="44"/>
  <c r="C5" i="44"/>
  <c r="C4" i="44"/>
  <c r="C3" i="44"/>
  <c r="C2" i="44"/>
  <c r="C129" i="46"/>
  <c r="C128" i="46"/>
  <c r="C127" i="46"/>
  <c r="C126" i="46"/>
  <c r="C125" i="46"/>
  <c r="C124" i="46"/>
  <c r="C123" i="46"/>
  <c r="C122" i="46"/>
  <c r="C121" i="46"/>
  <c r="C120" i="46"/>
  <c r="C119" i="46"/>
  <c r="C118" i="46"/>
  <c r="C117" i="46"/>
  <c r="C116" i="46"/>
  <c r="C115" i="46"/>
  <c r="C114" i="46"/>
  <c r="C113" i="46"/>
  <c r="C112" i="46"/>
  <c r="C111" i="46"/>
  <c r="C110" i="46"/>
  <c r="C109" i="46"/>
  <c r="C108" i="46"/>
  <c r="C107" i="46"/>
  <c r="C106" i="46"/>
  <c r="C105" i="46"/>
  <c r="C104" i="46"/>
  <c r="C103" i="46"/>
  <c r="C102" i="46"/>
  <c r="C101" i="46"/>
  <c r="C100" i="46"/>
  <c r="C99" i="46"/>
  <c r="C98" i="46"/>
  <c r="C97" i="46"/>
  <c r="C96" i="46"/>
  <c r="C95" i="46"/>
  <c r="C94" i="46"/>
  <c r="C93" i="46"/>
  <c r="C92" i="46"/>
  <c r="C91" i="46"/>
  <c r="C90" i="46"/>
  <c r="C89" i="46"/>
  <c r="C88" i="46"/>
  <c r="C87" i="46"/>
  <c r="C86" i="46"/>
  <c r="C85" i="46"/>
  <c r="C84" i="46"/>
  <c r="C83" i="46"/>
  <c r="C82" i="46"/>
  <c r="C81" i="46"/>
  <c r="C80" i="46"/>
  <c r="C79" i="46"/>
  <c r="C78" i="46"/>
  <c r="C77" i="46"/>
  <c r="C76" i="46"/>
  <c r="C75" i="46"/>
  <c r="C74" i="46"/>
  <c r="C73" i="46"/>
  <c r="C72" i="46"/>
  <c r="C71" i="46"/>
  <c r="C70" i="46"/>
  <c r="C69" i="46"/>
  <c r="C68" i="46"/>
  <c r="C67" i="46"/>
  <c r="C66" i="46"/>
  <c r="C65" i="46"/>
  <c r="C64" i="46"/>
  <c r="C63" i="46"/>
  <c r="C62" i="46"/>
  <c r="C61" i="46"/>
  <c r="C60" i="46"/>
  <c r="C59" i="46"/>
  <c r="C58" i="46"/>
  <c r="C57" i="46"/>
  <c r="C56" i="46"/>
  <c r="C55" i="46"/>
  <c r="C54" i="46"/>
  <c r="C53" i="46"/>
  <c r="C52" i="46"/>
  <c r="C51" i="46"/>
  <c r="C50" i="46"/>
  <c r="C49" i="46"/>
  <c r="C48" i="46"/>
  <c r="C47" i="46"/>
  <c r="C46" i="46"/>
  <c r="C45" i="46"/>
  <c r="C44" i="46"/>
  <c r="C43" i="46"/>
  <c r="C42" i="46"/>
  <c r="C41" i="46"/>
  <c r="C40" i="46"/>
  <c r="C39" i="46"/>
  <c r="C38" i="46"/>
  <c r="C37" i="46"/>
  <c r="C36" i="46"/>
  <c r="C35" i="46"/>
  <c r="C34" i="46"/>
  <c r="C33" i="46"/>
  <c r="C32" i="46"/>
  <c r="C31" i="46"/>
  <c r="C30" i="46"/>
  <c r="C29" i="46"/>
  <c r="C28" i="46"/>
  <c r="C27" i="46"/>
  <c r="C26" i="46"/>
  <c r="C25" i="46"/>
  <c r="C24" i="46"/>
  <c r="C23" i="46"/>
  <c r="C22" i="46"/>
  <c r="C21" i="46"/>
  <c r="C20" i="46"/>
  <c r="C19" i="46"/>
  <c r="C18" i="46"/>
  <c r="C17" i="46"/>
  <c r="C16" i="46"/>
  <c r="C15" i="46"/>
  <c r="C14" i="46"/>
  <c r="C13" i="46"/>
  <c r="C12" i="46"/>
  <c r="C11" i="46"/>
  <c r="C10" i="46"/>
  <c r="C9" i="46"/>
  <c r="C8" i="46"/>
  <c r="C7" i="46"/>
  <c r="C6" i="46"/>
  <c r="C5" i="46"/>
  <c r="C4" i="46"/>
  <c r="C3" i="46"/>
  <c r="C2" i="46"/>
  <c r="C129" i="45"/>
  <c r="C128" i="45"/>
  <c r="C127" i="45"/>
  <c r="C126" i="45"/>
  <c r="C125" i="45"/>
  <c r="C124" i="45"/>
  <c r="C123" i="45"/>
  <c r="C122" i="45"/>
  <c r="C121" i="45"/>
  <c r="C120" i="45"/>
  <c r="C119" i="45"/>
  <c r="C118" i="45"/>
  <c r="C117" i="45"/>
  <c r="C116" i="45"/>
  <c r="C115" i="45"/>
  <c r="C114" i="45"/>
  <c r="C113" i="45"/>
  <c r="C112" i="45"/>
  <c r="C111" i="45"/>
  <c r="C110" i="45"/>
  <c r="C109" i="45"/>
  <c r="C108" i="45"/>
  <c r="C107" i="45"/>
  <c r="C106" i="45"/>
  <c r="C105" i="45"/>
  <c r="C104" i="45"/>
  <c r="C103" i="45"/>
  <c r="C102" i="45"/>
  <c r="C101" i="45"/>
  <c r="C100" i="45"/>
  <c r="C99" i="45"/>
  <c r="C98" i="45"/>
  <c r="C97" i="45"/>
  <c r="C96" i="45"/>
  <c r="C95" i="45"/>
  <c r="C94" i="45"/>
  <c r="C93" i="45"/>
  <c r="C92" i="45"/>
  <c r="C91" i="45"/>
  <c r="C90" i="45"/>
  <c r="C89" i="45"/>
  <c r="C88" i="45"/>
  <c r="C87" i="45"/>
  <c r="C86" i="45"/>
  <c r="C85" i="45"/>
  <c r="C84" i="45"/>
  <c r="C83" i="45"/>
  <c r="C82" i="45"/>
  <c r="C81" i="45"/>
  <c r="C80" i="45"/>
  <c r="C79" i="45"/>
  <c r="C78" i="45"/>
  <c r="C77" i="45"/>
  <c r="C76" i="45"/>
  <c r="C75" i="45"/>
  <c r="C74" i="45"/>
  <c r="C73" i="45"/>
  <c r="C72" i="45"/>
  <c r="C71" i="45"/>
  <c r="C70" i="45"/>
  <c r="C69" i="45"/>
  <c r="C68" i="45"/>
  <c r="C67" i="45"/>
  <c r="C66" i="45"/>
  <c r="C65" i="45"/>
  <c r="C64" i="45"/>
  <c r="C63" i="45"/>
  <c r="C62" i="45"/>
  <c r="C61" i="45"/>
  <c r="C60" i="45"/>
  <c r="C59" i="45"/>
  <c r="C58" i="45"/>
  <c r="C57" i="45"/>
  <c r="C56" i="45"/>
  <c r="C55" i="45"/>
  <c r="C54" i="45"/>
  <c r="C53" i="45"/>
  <c r="C52" i="45"/>
  <c r="C51" i="45"/>
  <c r="C50" i="45"/>
  <c r="C49" i="45"/>
  <c r="C48" i="45"/>
  <c r="C47" i="45"/>
  <c r="C46" i="45"/>
  <c r="C45" i="45"/>
  <c r="C44" i="45"/>
  <c r="C43" i="45"/>
  <c r="C42" i="45"/>
  <c r="C41" i="45"/>
  <c r="C40" i="45"/>
  <c r="C39" i="45"/>
  <c r="C38" i="45"/>
  <c r="C37" i="45"/>
  <c r="C36" i="45"/>
  <c r="C35" i="45"/>
  <c r="C34" i="45"/>
  <c r="C33" i="45"/>
  <c r="C32" i="45"/>
  <c r="C31" i="45"/>
  <c r="C30" i="45"/>
  <c r="C29" i="45"/>
  <c r="C28" i="45"/>
  <c r="C27" i="45"/>
  <c r="C26" i="45"/>
  <c r="C25" i="45"/>
  <c r="C24" i="45"/>
  <c r="C23" i="45"/>
  <c r="C22" i="45"/>
  <c r="C21" i="45"/>
  <c r="C20" i="45"/>
  <c r="C19" i="45"/>
  <c r="C18" i="45"/>
  <c r="C17" i="45"/>
  <c r="C16" i="45"/>
  <c r="C15" i="45"/>
  <c r="C14" i="45"/>
  <c r="C13" i="45"/>
  <c r="C12" i="45"/>
  <c r="C11" i="45"/>
  <c r="C10" i="45"/>
  <c r="C9" i="45"/>
  <c r="C8" i="45"/>
  <c r="C7" i="45"/>
  <c r="C6" i="45"/>
  <c r="C5" i="45"/>
  <c r="C4" i="45"/>
  <c r="C3" i="45"/>
  <c r="C2" i="45"/>
  <c r="C3" i="47" l="1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2" i="47"/>
  <c r="C2" i="48"/>
  <c r="C129" i="48"/>
  <c r="C128" i="48"/>
  <c r="C127" i="48"/>
  <c r="C126" i="48"/>
  <c r="C125" i="48"/>
  <c r="C124" i="48"/>
  <c r="C123" i="48"/>
  <c r="C122" i="48"/>
  <c r="C121" i="48"/>
  <c r="C120" i="48"/>
  <c r="C119" i="48"/>
  <c r="C118" i="48"/>
  <c r="C117" i="48"/>
  <c r="C116" i="48"/>
  <c r="C115" i="48"/>
  <c r="C114" i="48"/>
  <c r="C113" i="48"/>
  <c r="C112" i="48"/>
  <c r="C111" i="48"/>
  <c r="C110" i="48"/>
  <c r="C109" i="48"/>
  <c r="C108" i="48"/>
  <c r="C107" i="48"/>
  <c r="C106" i="48"/>
  <c r="C105" i="48"/>
  <c r="C104" i="48"/>
  <c r="C103" i="48"/>
  <c r="C102" i="48"/>
  <c r="C101" i="48"/>
  <c r="C100" i="48"/>
  <c r="C99" i="48"/>
  <c r="C98" i="48"/>
  <c r="C97" i="48"/>
  <c r="C96" i="48"/>
  <c r="C95" i="48"/>
  <c r="C94" i="48"/>
  <c r="C93" i="48"/>
  <c r="C92" i="48"/>
  <c r="C91" i="48"/>
  <c r="C90" i="48"/>
  <c r="C89" i="48"/>
  <c r="C88" i="48"/>
  <c r="C87" i="48"/>
  <c r="C86" i="48"/>
  <c r="C85" i="48"/>
  <c r="C84" i="48"/>
  <c r="C83" i="48"/>
  <c r="C82" i="48"/>
  <c r="C81" i="48"/>
  <c r="C80" i="48"/>
  <c r="C79" i="48"/>
  <c r="C78" i="48"/>
  <c r="C77" i="48"/>
  <c r="C76" i="48"/>
  <c r="C75" i="48"/>
  <c r="C74" i="48"/>
  <c r="C73" i="48"/>
  <c r="C72" i="48"/>
  <c r="C71" i="48"/>
  <c r="C70" i="48"/>
  <c r="C69" i="48"/>
  <c r="C68" i="48"/>
  <c r="C67" i="48"/>
  <c r="C66" i="48"/>
  <c r="C65" i="48"/>
  <c r="C64" i="48"/>
  <c r="C63" i="48"/>
  <c r="C62" i="48"/>
  <c r="C61" i="48"/>
  <c r="C60" i="48"/>
  <c r="C59" i="48"/>
  <c r="C58" i="48"/>
  <c r="C57" i="48"/>
  <c r="C56" i="48"/>
  <c r="C55" i="48"/>
  <c r="C54" i="48"/>
  <c r="C53" i="48"/>
  <c r="C52" i="48"/>
  <c r="C51" i="48"/>
  <c r="C50" i="48"/>
  <c r="C49" i="48"/>
  <c r="C48" i="48"/>
  <c r="C47" i="48"/>
  <c r="C46" i="48"/>
  <c r="C45" i="48"/>
  <c r="C44" i="48"/>
  <c r="C43" i="48"/>
  <c r="C42" i="48"/>
  <c r="C41" i="48"/>
  <c r="C40" i="48"/>
  <c r="C39" i="48"/>
  <c r="C38" i="48"/>
  <c r="C37" i="48"/>
  <c r="C36" i="48"/>
  <c r="C35" i="48"/>
  <c r="C34" i="48"/>
  <c r="C33" i="48"/>
  <c r="C32" i="48"/>
  <c r="C31" i="48"/>
  <c r="C30" i="48"/>
  <c r="C29" i="48"/>
  <c r="C28" i="48"/>
  <c r="C27" i="48"/>
  <c r="C26" i="48"/>
  <c r="C25" i="48"/>
  <c r="C24" i="48"/>
  <c r="C23" i="48"/>
  <c r="C22" i="48"/>
  <c r="C21" i="48"/>
  <c r="C20" i="48"/>
  <c r="C19" i="48"/>
  <c r="C18" i="48"/>
  <c r="C17" i="48"/>
  <c r="C16" i="48"/>
  <c r="C15" i="48"/>
  <c r="C14" i="48"/>
  <c r="C13" i="48"/>
  <c r="C12" i="48"/>
  <c r="C11" i="48"/>
  <c r="C10" i="48"/>
  <c r="C9" i="48"/>
  <c r="C8" i="48"/>
  <c r="C7" i="48"/>
  <c r="C6" i="48"/>
  <c r="C5" i="48"/>
  <c r="C4" i="48"/>
  <c r="C3" i="48"/>
  <c r="C129" i="49"/>
  <c r="C128" i="49"/>
  <c r="C127" i="49"/>
  <c r="C126" i="49"/>
  <c r="C125" i="49"/>
  <c r="C124" i="49"/>
  <c r="C123" i="49"/>
  <c r="C122" i="49"/>
  <c r="C121" i="49"/>
  <c r="C120" i="49"/>
  <c r="C119" i="49"/>
  <c r="C118" i="49"/>
  <c r="C117" i="49"/>
  <c r="C116" i="49"/>
  <c r="C115" i="49"/>
  <c r="C114" i="49"/>
  <c r="C113" i="49"/>
  <c r="C112" i="49"/>
  <c r="C111" i="49"/>
  <c r="C110" i="49"/>
  <c r="C109" i="49"/>
  <c r="C108" i="49"/>
  <c r="C107" i="49"/>
  <c r="C106" i="49"/>
  <c r="C105" i="49"/>
  <c r="C104" i="49"/>
  <c r="C103" i="49"/>
  <c r="C102" i="49"/>
  <c r="C101" i="49"/>
  <c r="C100" i="49"/>
  <c r="C99" i="49"/>
  <c r="C98" i="49"/>
  <c r="C97" i="49"/>
  <c r="C96" i="49"/>
  <c r="C95" i="49"/>
  <c r="C94" i="49"/>
  <c r="C93" i="49"/>
  <c r="C92" i="49"/>
  <c r="C91" i="49"/>
  <c r="C90" i="49"/>
  <c r="C89" i="49"/>
  <c r="C88" i="49"/>
  <c r="C87" i="49"/>
  <c r="C86" i="49"/>
  <c r="C85" i="49"/>
  <c r="C84" i="49"/>
  <c r="C83" i="49"/>
  <c r="C82" i="49"/>
  <c r="C81" i="49"/>
  <c r="C80" i="49"/>
  <c r="C79" i="49"/>
  <c r="C78" i="49"/>
  <c r="C77" i="49"/>
  <c r="C76" i="49"/>
  <c r="C75" i="49"/>
  <c r="C74" i="49"/>
  <c r="C73" i="49"/>
  <c r="C72" i="49"/>
  <c r="C71" i="49"/>
  <c r="C70" i="49"/>
  <c r="C69" i="49"/>
  <c r="C68" i="49"/>
  <c r="C67" i="49"/>
  <c r="C66" i="49"/>
  <c r="C65" i="49"/>
  <c r="C64" i="49"/>
  <c r="C63" i="49"/>
  <c r="C62" i="49"/>
  <c r="C61" i="49"/>
  <c r="C60" i="49"/>
  <c r="C59" i="49"/>
  <c r="C58" i="49"/>
  <c r="C57" i="49"/>
  <c r="C56" i="49"/>
  <c r="C55" i="49"/>
  <c r="C54" i="49"/>
  <c r="C53" i="49"/>
  <c r="C52" i="49"/>
  <c r="C51" i="49"/>
  <c r="C50" i="49"/>
  <c r="C49" i="49"/>
  <c r="C48" i="49"/>
  <c r="C47" i="49"/>
  <c r="C46" i="49"/>
  <c r="C45" i="49"/>
  <c r="C44" i="49"/>
  <c r="C43" i="49"/>
  <c r="C42" i="49"/>
  <c r="C41" i="49"/>
  <c r="C40" i="49"/>
  <c r="C39" i="49"/>
  <c r="C38" i="49"/>
  <c r="C37" i="49"/>
  <c r="C36" i="49"/>
  <c r="C35" i="49"/>
  <c r="C34" i="49"/>
  <c r="C33" i="49"/>
  <c r="C32" i="49"/>
  <c r="C31" i="49"/>
  <c r="C30" i="49"/>
  <c r="C29" i="49"/>
  <c r="C28" i="49"/>
  <c r="C27" i="49"/>
  <c r="C26" i="49"/>
  <c r="C25" i="49"/>
  <c r="C24" i="49"/>
  <c r="C23" i="49"/>
  <c r="C22" i="49"/>
  <c r="C21" i="49"/>
  <c r="C20" i="49"/>
  <c r="C19" i="49"/>
  <c r="C18" i="49"/>
  <c r="C17" i="49"/>
  <c r="C16" i="49"/>
  <c r="C15" i="49"/>
  <c r="C14" i="49"/>
  <c r="C13" i="49"/>
  <c r="C12" i="49"/>
  <c r="C11" i="49"/>
  <c r="C10" i="49"/>
  <c r="C9" i="49"/>
  <c r="C8" i="49"/>
  <c r="C7" i="49"/>
  <c r="C6" i="49"/>
  <c r="C5" i="49"/>
  <c r="C4" i="49"/>
  <c r="C3" i="49"/>
  <c r="C2" i="49"/>
  <c r="C129" i="50"/>
  <c r="C128" i="50"/>
  <c r="C127" i="50"/>
  <c r="C126" i="50"/>
  <c r="C125" i="50"/>
  <c r="C124" i="50"/>
  <c r="C123" i="50"/>
  <c r="C122" i="50"/>
  <c r="C121" i="50"/>
  <c r="C120" i="50"/>
  <c r="C119" i="50"/>
  <c r="C118" i="50"/>
  <c r="C117" i="50"/>
  <c r="C116" i="50"/>
  <c r="C115" i="50"/>
  <c r="C114" i="50"/>
  <c r="C113" i="50"/>
  <c r="C112" i="50"/>
  <c r="C111" i="50"/>
  <c r="C110" i="50"/>
  <c r="C109" i="50"/>
  <c r="C108" i="50"/>
  <c r="C107" i="50"/>
  <c r="C106" i="50"/>
  <c r="C105" i="50"/>
  <c r="C104" i="50"/>
  <c r="C103" i="50"/>
  <c r="C102" i="50"/>
  <c r="C101" i="50"/>
  <c r="C100" i="50"/>
  <c r="C99" i="50"/>
  <c r="C98" i="50"/>
  <c r="C97" i="50"/>
  <c r="C96" i="50"/>
  <c r="C95" i="50"/>
  <c r="C94" i="50"/>
  <c r="C93" i="50"/>
  <c r="C92" i="50"/>
  <c r="C91" i="50"/>
  <c r="C90" i="50"/>
  <c r="C89" i="50"/>
  <c r="C88" i="50"/>
  <c r="C87" i="50"/>
  <c r="C86" i="50"/>
  <c r="C85" i="50"/>
  <c r="C84" i="50"/>
  <c r="C83" i="50"/>
  <c r="C82" i="50"/>
  <c r="C81" i="50"/>
  <c r="C80" i="50"/>
  <c r="C79" i="50"/>
  <c r="C78" i="50"/>
  <c r="C77" i="50"/>
  <c r="C76" i="50"/>
  <c r="C75" i="50"/>
  <c r="C74" i="50"/>
  <c r="C73" i="50"/>
  <c r="C72" i="50"/>
  <c r="C71" i="50"/>
  <c r="C70" i="50"/>
  <c r="C69" i="50"/>
  <c r="C68" i="50"/>
  <c r="C67" i="50"/>
  <c r="C66" i="50"/>
  <c r="C65" i="50"/>
  <c r="C64" i="50"/>
  <c r="C63" i="50"/>
  <c r="C62" i="50"/>
  <c r="C61" i="50"/>
  <c r="C60" i="50"/>
  <c r="C59" i="50"/>
  <c r="C58" i="50"/>
  <c r="C57" i="50"/>
  <c r="C56" i="50"/>
  <c r="C55" i="50"/>
  <c r="C54" i="50"/>
  <c r="C53" i="50"/>
  <c r="C52" i="50"/>
  <c r="C51" i="50"/>
  <c r="C50" i="50"/>
  <c r="C49" i="50"/>
  <c r="C48" i="50"/>
  <c r="C47" i="50"/>
  <c r="C46" i="50"/>
  <c r="C45" i="50"/>
  <c r="C44" i="50"/>
  <c r="C43" i="50"/>
  <c r="C42" i="50"/>
  <c r="C41" i="50"/>
  <c r="C40" i="50"/>
  <c r="C39" i="50"/>
  <c r="C38" i="50"/>
  <c r="C37" i="50"/>
  <c r="C36" i="50"/>
  <c r="C35" i="50"/>
  <c r="C34" i="50"/>
  <c r="C33" i="50"/>
  <c r="C32" i="50"/>
  <c r="C31" i="50"/>
  <c r="C30" i="50"/>
  <c r="C29" i="50"/>
  <c r="C28" i="50"/>
  <c r="C27" i="50"/>
  <c r="C26" i="50"/>
  <c r="C25" i="50"/>
  <c r="C24" i="50"/>
  <c r="C23" i="50"/>
  <c r="C22" i="50"/>
  <c r="C21" i="50"/>
  <c r="C20" i="50"/>
  <c r="C19" i="50"/>
  <c r="C18" i="50"/>
  <c r="C17" i="50"/>
  <c r="C16" i="50"/>
  <c r="C15" i="50"/>
  <c r="C14" i="50"/>
  <c r="C13" i="50"/>
  <c r="C12" i="50"/>
  <c r="C11" i="50"/>
  <c r="C10" i="50"/>
  <c r="C9" i="50"/>
  <c r="C8" i="50"/>
  <c r="C7" i="50"/>
  <c r="C6" i="50"/>
  <c r="C5" i="50"/>
  <c r="C4" i="50"/>
  <c r="C3" i="50"/>
  <c r="C2" i="50"/>
  <c r="C129" i="51"/>
  <c r="C128" i="51"/>
  <c r="C127" i="51"/>
  <c r="C126" i="51"/>
  <c r="C125" i="51"/>
  <c r="C124" i="51"/>
  <c r="C123" i="51"/>
  <c r="C122" i="51"/>
  <c r="C121" i="51"/>
  <c r="C120" i="51"/>
  <c r="C119" i="51"/>
  <c r="C118" i="51"/>
  <c r="C117" i="51"/>
  <c r="C116" i="51"/>
  <c r="C115" i="51"/>
  <c r="C114" i="51"/>
  <c r="C113" i="51"/>
  <c r="C112" i="51"/>
  <c r="C111" i="51"/>
  <c r="C110" i="51"/>
  <c r="C109" i="51"/>
  <c r="C108" i="51"/>
  <c r="C107" i="51"/>
  <c r="C106" i="51"/>
  <c r="C105" i="51"/>
  <c r="C104" i="51"/>
  <c r="C103" i="51"/>
  <c r="C102" i="51"/>
  <c r="C101" i="51"/>
  <c r="C100" i="51"/>
  <c r="C99" i="51"/>
  <c r="C98" i="51"/>
  <c r="C97" i="51"/>
  <c r="C96" i="51"/>
  <c r="C95" i="51"/>
  <c r="C94" i="51"/>
  <c r="C93" i="51"/>
  <c r="C92" i="51"/>
  <c r="C91" i="51"/>
  <c r="C90" i="51"/>
  <c r="C89" i="51"/>
  <c r="C88" i="51"/>
  <c r="C87" i="51"/>
  <c r="C86" i="51"/>
  <c r="C85" i="51"/>
  <c r="C84" i="51"/>
  <c r="C83" i="51"/>
  <c r="C82" i="51"/>
  <c r="C81" i="51"/>
  <c r="C80" i="51"/>
  <c r="C79" i="51"/>
  <c r="C78" i="51"/>
  <c r="C77" i="51"/>
  <c r="C76" i="51"/>
  <c r="C75" i="51"/>
  <c r="C74" i="51"/>
  <c r="C73" i="51"/>
  <c r="C72" i="51"/>
  <c r="C71" i="51"/>
  <c r="C70" i="51"/>
  <c r="C69" i="51"/>
  <c r="C68" i="51"/>
  <c r="C67" i="51"/>
  <c r="C66" i="51"/>
  <c r="C65" i="51"/>
  <c r="C64" i="51"/>
  <c r="C63" i="51"/>
  <c r="C62" i="51"/>
  <c r="C61" i="51"/>
  <c r="C60" i="51"/>
  <c r="C59" i="51"/>
  <c r="C58" i="51"/>
  <c r="C57" i="51"/>
  <c r="C56" i="51"/>
  <c r="C55" i="51"/>
  <c r="C54" i="51"/>
  <c r="C53" i="51"/>
  <c r="C52" i="51"/>
  <c r="C51" i="51"/>
  <c r="C50" i="51"/>
  <c r="C49" i="51"/>
  <c r="C48" i="51"/>
  <c r="C47" i="51"/>
  <c r="C46" i="51"/>
  <c r="C45" i="51"/>
  <c r="C44" i="51"/>
  <c r="C43" i="51"/>
  <c r="C42" i="51"/>
  <c r="C41" i="51"/>
  <c r="C40" i="51"/>
  <c r="C39" i="51"/>
  <c r="C38" i="51"/>
  <c r="C37" i="51"/>
  <c r="C36" i="51"/>
  <c r="C35" i="51"/>
  <c r="C34" i="51"/>
  <c r="C33" i="51"/>
  <c r="C32" i="51"/>
  <c r="C31" i="51"/>
  <c r="C30" i="51"/>
  <c r="C29" i="51"/>
  <c r="C28" i="51"/>
  <c r="C27" i="51"/>
  <c r="C26" i="51"/>
  <c r="C25" i="51"/>
  <c r="C24" i="51"/>
  <c r="C23" i="51"/>
  <c r="C22" i="51"/>
  <c r="C21" i="51"/>
  <c r="C20" i="51"/>
  <c r="C19" i="51"/>
  <c r="C18" i="51"/>
  <c r="C17" i="51"/>
  <c r="C16" i="51"/>
  <c r="C15" i="51"/>
  <c r="C14" i="51"/>
  <c r="C13" i="51"/>
  <c r="C12" i="51"/>
  <c r="C11" i="51"/>
  <c r="C10" i="51"/>
  <c r="C9" i="51"/>
  <c r="C8" i="51"/>
  <c r="C7" i="51"/>
  <c r="C6" i="51"/>
  <c r="C5" i="51"/>
  <c r="C4" i="51"/>
  <c r="C3" i="51"/>
  <c r="C2" i="51"/>
  <c r="C129" i="53"/>
  <c r="C128" i="53"/>
  <c r="C127" i="53"/>
  <c r="C126" i="53"/>
  <c r="C125" i="53"/>
  <c r="C124" i="53"/>
  <c r="C123" i="53"/>
  <c r="C122" i="53"/>
  <c r="C121" i="53"/>
  <c r="C120" i="53"/>
  <c r="C119" i="53"/>
  <c r="C118" i="53"/>
  <c r="C117" i="53"/>
  <c r="C116" i="53"/>
  <c r="C115" i="53"/>
  <c r="C114" i="53"/>
  <c r="C113" i="53"/>
  <c r="C112" i="53"/>
  <c r="C111" i="53"/>
  <c r="C110" i="53"/>
  <c r="C109" i="53"/>
  <c r="C108" i="53"/>
  <c r="C107" i="53"/>
  <c r="C106" i="53"/>
  <c r="C105" i="53"/>
  <c r="C104" i="53"/>
  <c r="C103" i="53"/>
  <c r="C102" i="53"/>
  <c r="C101" i="53"/>
  <c r="C100" i="53"/>
  <c r="C99" i="53"/>
  <c r="C98" i="53"/>
  <c r="C97" i="53"/>
  <c r="C96" i="53"/>
  <c r="C95" i="53"/>
  <c r="C94" i="53"/>
  <c r="C93" i="53"/>
  <c r="C92" i="53"/>
  <c r="C91" i="53"/>
  <c r="C90" i="53"/>
  <c r="C89" i="53"/>
  <c r="C88" i="53"/>
  <c r="C87" i="53"/>
  <c r="C86" i="53"/>
  <c r="C85" i="53"/>
  <c r="C84" i="53"/>
  <c r="C83" i="53"/>
  <c r="C82" i="53"/>
  <c r="C81" i="53"/>
  <c r="C80" i="53"/>
  <c r="C79" i="53"/>
  <c r="C78" i="53"/>
  <c r="C77" i="53"/>
  <c r="C76" i="53"/>
  <c r="C75" i="53"/>
  <c r="C74" i="53"/>
  <c r="C73" i="53"/>
  <c r="C72" i="53"/>
  <c r="C71" i="53"/>
  <c r="C70" i="53"/>
  <c r="C69" i="53"/>
  <c r="C68" i="53"/>
  <c r="C67" i="53"/>
  <c r="C66" i="53"/>
  <c r="C65" i="53"/>
  <c r="C64" i="53"/>
  <c r="C63" i="53"/>
  <c r="C62" i="53"/>
  <c r="C61" i="53"/>
  <c r="C60" i="53"/>
  <c r="C59" i="53"/>
  <c r="C58" i="53"/>
  <c r="C57" i="53"/>
  <c r="C56" i="53"/>
  <c r="C55" i="53"/>
  <c r="C54" i="53"/>
  <c r="C53" i="53"/>
  <c r="C52" i="53"/>
  <c r="C51" i="53"/>
  <c r="C50" i="53"/>
  <c r="C49" i="53"/>
  <c r="C48" i="53"/>
  <c r="C47" i="53"/>
  <c r="C46" i="53"/>
  <c r="C45" i="53"/>
  <c r="C44" i="53"/>
  <c r="C43" i="53"/>
  <c r="C42" i="53"/>
  <c r="C41" i="53"/>
  <c r="C40" i="53"/>
  <c r="C39" i="53"/>
  <c r="C38" i="53"/>
  <c r="C37" i="53"/>
  <c r="C36" i="53"/>
  <c r="C35" i="53"/>
  <c r="C34" i="53"/>
  <c r="C33" i="53"/>
  <c r="C32" i="53"/>
  <c r="C31" i="53"/>
  <c r="C30" i="53"/>
  <c r="C29" i="53"/>
  <c r="C28" i="53"/>
  <c r="C27" i="53"/>
  <c r="C26" i="53"/>
  <c r="C25" i="53"/>
  <c r="C24" i="53"/>
  <c r="C23" i="53"/>
  <c r="C22" i="53"/>
  <c r="C21" i="53"/>
  <c r="C20" i="53"/>
  <c r="C19" i="53"/>
  <c r="C18" i="53"/>
  <c r="C17" i="53"/>
  <c r="C16" i="53"/>
  <c r="C15" i="53"/>
  <c r="C14" i="53"/>
  <c r="C13" i="53"/>
  <c r="C12" i="53"/>
  <c r="C11" i="53"/>
  <c r="C10" i="53"/>
  <c r="C9" i="53"/>
  <c r="C8" i="53"/>
  <c r="C7" i="53"/>
  <c r="C6" i="53"/>
  <c r="C5" i="53"/>
  <c r="C4" i="53"/>
  <c r="C3" i="53"/>
  <c r="C2" i="53"/>
  <c r="C129" i="52"/>
  <c r="C128" i="52"/>
  <c r="C127" i="52"/>
  <c r="C126" i="52"/>
  <c r="C125" i="52"/>
  <c r="C124" i="52"/>
  <c r="C123" i="52"/>
  <c r="C122" i="52"/>
  <c r="C121" i="52"/>
  <c r="C120" i="52"/>
  <c r="C119" i="52"/>
  <c r="C118" i="52"/>
  <c r="C117" i="52"/>
  <c r="C116" i="52"/>
  <c r="C115" i="52"/>
  <c r="C114" i="52"/>
  <c r="C113" i="52"/>
  <c r="C112" i="52"/>
  <c r="C111" i="52"/>
  <c r="C110" i="52"/>
  <c r="C109" i="52"/>
  <c r="C108" i="52"/>
  <c r="C107" i="52"/>
  <c r="C106" i="52"/>
  <c r="C105" i="52"/>
  <c r="C104" i="52"/>
  <c r="C103" i="52"/>
  <c r="C102" i="52"/>
  <c r="C101" i="52"/>
  <c r="C100" i="52"/>
  <c r="C99" i="52"/>
  <c r="C98" i="52"/>
  <c r="C97" i="52"/>
  <c r="C96" i="52"/>
  <c r="C95" i="52"/>
  <c r="C94" i="52"/>
  <c r="C93" i="52"/>
  <c r="C92" i="52"/>
  <c r="C91" i="52"/>
  <c r="C90" i="52"/>
  <c r="C89" i="52"/>
  <c r="C88" i="52"/>
  <c r="C87" i="52"/>
  <c r="C86" i="52"/>
  <c r="C85" i="52"/>
  <c r="C84" i="52"/>
  <c r="C83" i="52"/>
  <c r="C82" i="52"/>
  <c r="C81" i="52"/>
  <c r="C80" i="52"/>
  <c r="C79" i="52"/>
  <c r="C78" i="52"/>
  <c r="C77" i="52"/>
  <c r="C76" i="52"/>
  <c r="C75" i="52"/>
  <c r="C74" i="52"/>
  <c r="C73" i="52"/>
  <c r="C72" i="52"/>
  <c r="C71" i="52"/>
  <c r="C70" i="52"/>
  <c r="C69" i="52"/>
  <c r="C68" i="52"/>
  <c r="C67" i="52"/>
  <c r="C66" i="52"/>
  <c r="C65" i="52"/>
  <c r="C64" i="52"/>
  <c r="C63" i="52"/>
  <c r="C62" i="52"/>
  <c r="C61" i="52"/>
  <c r="C60" i="52"/>
  <c r="C59" i="52"/>
  <c r="C58" i="52"/>
  <c r="C57" i="52"/>
  <c r="C56" i="52"/>
  <c r="C55" i="52"/>
  <c r="C54" i="52"/>
  <c r="C53" i="52"/>
  <c r="C52" i="52"/>
  <c r="C51" i="52"/>
  <c r="C50" i="52"/>
  <c r="C49" i="52"/>
  <c r="C48" i="52"/>
  <c r="C47" i="52"/>
  <c r="C46" i="52"/>
  <c r="C45" i="52"/>
  <c r="C44" i="52"/>
  <c r="C43" i="52"/>
  <c r="C42" i="52"/>
  <c r="C41" i="52"/>
  <c r="C40" i="52"/>
  <c r="C39" i="52"/>
  <c r="C38" i="52"/>
  <c r="C37" i="52"/>
  <c r="C36" i="52"/>
  <c r="C35" i="52"/>
  <c r="C34" i="52"/>
  <c r="C33" i="52"/>
  <c r="C32" i="52"/>
  <c r="C31" i="52"/>
  <c r="C30" i="52"/>
  <c r="C29" i="52"/>
  <c r="C28" i="52"/>
  <c r="C27" i="52"/>
  <c r="C26" i="52"/>
  <c r="C25" i="52"/>
  <c r="C24" i="52"/>
  <c r="C23" i="52"/>
  <c r="C22" i="52"/>
  <c r="C21" i="52"/>
  <c r="C20" i="52"/>
  <c r="C19" i="52"/>
  <c r="C18" i="52"/>
  <c r="C17" i="52"/>
  <c r="C16" i="52"/>
  <c r="C15" i="52"/>
  <c r="C14" i="52"/>
  <c r="C13" i="52"/>
  <c r="C12" i="52"/>
  <c r="C11" i="52"/>
  <c r="C10" i="52"/>
  <c r="C9" i="52"/>
  <c r="C8" i="52"/>
  <c r="C7" i="52"/>
  <c r="C6" i="52"/>
  <c r="C5" i="52"/>
  <c r="C4" i="52"/>
  <c r="C3" i="52"/>
  <c r="C2" i="52"/>
  <c r="C129" i="54"/>
  <c r="C128" i="54"/>
  <c r="C127" i="54"/>
  <c r="C126" i="54"/>
  <c r="C125" i="54"/>
  <c r="C124" i="54"/>
  <c r="C123" i="54"/>
  <c r="C122" i="54"/>
  <c r="C121" i="54"/>
  <c r="C120" i="54"/>
  <c r="C119" i="54"/>
  <c r="C118" i="54"/>
  <c r="C117" i="54"/>
  <c r="C116" i="54"/>
  <c r="C115" i="54"/>
  <c r="C114" i="54"/>
  <c r="C113" i="54"/>
  <c r="C112" i="54"/>
  <c r="C111" i="54"/>
  <c r="C110" i="54"/>
  <c r="C109" i="54"/>
  <c r="C108" i="54"/>
  <c r="C107" i="54"/>
  <c r="C106" i="54"/>
  <c r="C105" i="54"/>
  <c r="C104" i="54"/>
  <c r="C103" i="54"/>
  <c r="C102" i="54"/>
  <c r="C101" i="54"/>
  <c r="C100" i="54"/>
  <c r="C99" i="54"/>
  <c r="C98" i="54"/>
  <c r="C97" i="54"/>
  <c r="C96" i="54"/>
  <c r="C95" i="54"/>
  <c r="C94" i="54"/>
  <c r="C93" i="54"/>
  <c r="C92" i="54"/>
  <c r="C91" i="54"/>
  <c r="C90" i="54"/>
  <c r="C89" i="54"/>
  <c r="C88" i="54"/>
  <c r="C87" i="54"/>
  <c r="C86" i="54"/>
  <c r="C85" i="54"/>
  <c r="C84" i="54"/>
  <c r="C83" i="54"/>
  <c r="C82" i="54"/>
  <c r="C81" i="54"/>
  <c r="C80" i="54"/>
  <c r="C79" i="54"/>
  <c r="C78" i="54"/>
  <c r="C77" i="54"/>
  <c r="C76" i="54"/>
  <c r="C75" i="54"/>
  <c r="C74" i="54"/>
  <c r="C73" i="54"/>
  <c r="C72" i="54"/>
  <c r="C71" i="54"/>
  <c r="C70" i="54"/>
  <c r="C69" i="54"/>
  <c r="C68" i="54"/>
  <c r="C67" i="54"/>
  <c r="C66" i="54"/>
  <c r="C65" i="54"/>
  <c r="C64" i="54"/>
  <c r="C63" i="54"/>
  <c r="C62" i="54"/>
  <c r="C61" i="54"/>
  <c r="C60" i="54"/>
  <c r="C59" i="54"/>
  <c r="C58" i="54"/>
  <c r="C57" i="54"/>
  <c r="C56" i="54"/>
  <c r="C55" i="54"/>
  <c r="C54" i="54"/>
  <c r="C53" i="54"/>
  <c r="C52" i="54"/>
  <c r="C51" i="54"/>
  <c r="C50" i="54"/>
  <c r="C49" i="54"/>
  <c r="C48" i="54"/>
  <c r="C47" i="54"/>
  <c r="C46" i="54"/>
  <c r="C45" i="54"/>
  <c r="C44" i="54"/>
  <c r="C43" i="54"/>
  <c r="C42" i="54"/>
  <c r="C41" i="54"/>
  <c r="C40" i="54"/>
  <c r="C39" i="54"/>
  <c r="C38" i="54"/>
  <c r="C37" i="54"/>
  <c r="C36" i="54"/>
  <c r="C35" i="54"/>
  <c r="C34" i="54"/>
  <c r="C33" i="54"/>
  <c r="C32" i="54"/>
  <c r="C31" i="54"/>
  <c r="C30" i="54"/>
  <c r="C29" i="54"/>
  <c r="C28" i="54"/>
  <c r="C27" i="54"/>
  <c r="C26" i="54"/>
  <c r="C25" i="54"/>
  <c r="C24" i="54"/>
  <c r="C23" i="54"/>
  <c r="C22" i="54"/>
  <c r="C21" i="54"/>
  <c r="C20" i="54"/>
  <c r="C19" i="54"/>
  <c r="C18" i="54"/>
  <c r="C17" i="54"/>
  <c r="C16" i="54"/>
  <c r="C15" i="54"/>
  <c r="C14" i="54"/>
  <c r="C13" i="54"/>
  <c r="C12" i="54"/>
  <c r="C11" i="54"/>
  <c r="C10" i="54"/>
  <c r="C9" i="54"/>
  <c r="C8" i="54"/>
  <c r="C7" i="54"/>
  <c r="C6" i="54"/>
  <c r="C5" i="54"/>
  <c r="C4" i="54"/>
  <c r="C3" i="54"/>
  <c r="C2" i="54"/>
  <c r="C129" i="55"/>
  <c r="C128" i="55"/>
  <c r="C127" i="55"/>
  <c r="C126" i="55"/>
  <c r="C125" i="55"/>
  <c r="C124" i="55"/>
  <c r="C123" i="55"/>
  <c r="C122" i="55"/>
  <c r="C121" i="55"/>
  <c r="C120" i="55"/>
  <c r="C119" i="55"/>
  <c r="C118" i="55"/>
  <c r="C117" i="55"/>
  <c r="C116" i="55"/>
  <c r="C115" i="55"/>
  <c r="C114" i="55"/>
  <c r="C113" i="55"/>
  <c r="C112" i="55"/>
  <c r="C111" i="55"/>
  <c r="C110" i="55"/>
  <c r="C109" i="55"/>
  <c r="C108" i="55"/>
  <c r="C107" i="55"/>
  <c r="C106" i="55"/>
  <c r="C105" i="55"/>
  <c r="C104" i="55"/>
  <c r="C103" i="55"/>
  <c r="C102" i="55"/>
  <c r="C101" i="55"/>
  <c r="C100" i="55"/>
  <c r="C99" i="55"/>
  <c r="C98" i="55"/>
  <c r="C97" i="55"/>
  <c r="C96" i="55"/>
  <c r="C95" i="55"/>
  <c r="C94" i="55"/>
  <c r="C93" i="55"/>
  <c r="C92" i="55"/>
  <c r="C91" i="55"/>
  <c r="C90" i="55"/>
  <c r="C89" i="55"/>
  <c r="C88" i="55"/>
  <c r="C87" i="55"/>
  <c r="C86" i="55"/>
  <c r="C85" i="55"/>
  <c r="C84" i="55"/>
  <c r="C83" i="55"/>
  <c r="C82" i="55"/>
  <c r="C81" i="55"/>
  <c r="C80" i="55"/>
  <c r="C79" i="55"/>
  <c r="C78" i="55"/>
  <c r="C77" i="55"/>
  <c r="C76" i="55"/>
  <c r="C75" i="55"/>
  <c r="C74" i="55"/>
  <c r="C73" i="55"/>
  <c r="C72" i="55"/>
  <c r="C71" i="55"/>
  <c r="C70" i="55"/>
  <c r="C69" i="55"/>
  <c r="C68" i="55"/>
  <c r="C67" i="55"/>
  <c r="C66" i="55"/>
  <c r="C65" i="55"/>
  <c r="C64" i="55"/>
  <c r="C63" i="55"/>
  <c r="C62" i="55"/>
  <c r="C61" i="55"/>
  <c r="C60" i="55"/>
  <c r="C59" i="55"/>
  <c r="C58" i="55"/>
  <c r="C57" i="55"/>
  <c r="C56" i="55"/>
  <c r="C55" i="55"/>
  <c r="C54" i="55"/>
  <c r="C53" i="55"/>
  <c r="C52" i="55"/>
  <c r="C51" i="55"/>
  <c r="C50" i="55"/>
  <c r="C49" i="55"/>
  <c r="C48" i="55"/>
  <c r="C47" i="55"/>
  <c r="C46" i="55"/>
  <c r="C45" i="55"/>
  <c r="C44" i="55"/>
  <c r="C43" i="55"/>
  <c r="C42" i="55"/>
  <c r="C41" i="55"/>
  <c r="C40" i="55"/>
  <c r="C39" i="55"/>
  <c r="C38" i="55"/>
  <c r="C37" i="55"/>
  <c r="C36" i="55"/>
  <c r="C35" i="55"/>
  <c r="C34" i="55"/>
  <c r="C33" i="55"/>
  <c r="C32" i="55"/>
  <c r="C31" i="55"/>
  <c r="C30" i="55"/>
  <c r="C29" i="55"/>
  <c r="C28" i="55"/>
  <c r="C27" i="55"/>
  <c r="C26" i="55"/>
  <c r="C25" i="55"/>
  <c r="C24" i="55"/>
  <c r="C23" i="55"/>
  <c r="C22" i="55"/>
  <c r="C21" i="55"/>
  <c r="C20" i="55"/>
  <c r="C19" i="55"/>
  <c r="C18" i="55"/>
  <c r="C17" i="55"/>
  <c r="C16" i="55"/>
  <c r="C15" i="55"/>
  <c r="C14" i="55"/>
  <c r="C13" i="55"/>
  <c r="C12" i="55"/>
  <c r="C11" i="55"/>
  <c r="C10" i="55"/>
  <c r="C9" i="55"/>
  <c r="C8" i="55"/>
  <c r="C7" i="55"/>
  <c r="C6" i="55"/>
  <c r="C5" i="55"/>
  <c r="C4" i="55"/>
  <c r="C3" i="55"/>
  <c r="C2" i="55"/>
  <c r="C129" i="56"/>
  <c r="C128" i="56"/>
  <c r="C127" i="56"/>
  <c r="C126" i="56"/>
  <c r="C125" i="56"/>
  <c r="C124" i="56"/>
  <c r="C123" i="56"/>
  <c r="C122" i="56"/>
  <c r="C121" i="56"/>
  <c r="C120" i="56"/>
  <c r="C119" i="56"/>
  <c r="C118" i="56"/>
  <c r="C117" i="56"/>
  <c r="C116" i="56"/>
  <c r="C115" i="56"/>
  <c r="C114" i="56"/>
  <c r="C113" i="56"/>
  <c r="C112" i="56"/>
  <c r="C111" i="56"/>
  <c r="C110" i="56"/>
  <c r="C109" i="56"/>
  <c r="C108" i="56"/>
  <c r="C107" i="56"/>
  <c r="C106" i="56"/>
  <c r="C105" i="56"/>
  <c r="C104" i="56"/>
  <c r="C103" i="56"/>
  <c r="C102" i="56"/>
  <c r="C101" i="56"/>
  <c r="C100" i="56"/>
  <c r="C99" i="56"/>
  <c r="C98" i="56"/>
  <c r="C97" i="56"/>
  <c r="C96" i="56"/>
  <c r="C95" i="56"/>
  <c r="C94" i="56"/>
  <c r="C93" i="56"/>
  <c r="C92" i="56"/>
  <c r="C91" i="56"/>
  <c r="C90" i="56"/>
  <c r="C89" i="56"/>
  <c r="C88" i="56"/>
  <c r="C87" i="56"/>
  <c r="C86" i="56"/>
  <c r="C85" i="56"/>
  <c r="C84" i="56"/>
  <c r="C83" i="56"/>
  <c r="C82" i="56"/>
  <c r="C81" i="56"/>
  <c r="C80" i="56"/>
  <c r="C79" i="56"/>
  <c r="C78" i="56"/>
  <c r="C77" i="56"/>
  <c r="C76" i="56"/>
  <c r="C75" i="56"/>
  <c r="C74" i="56"/>
  <c r="C73" i="56"/>
  <c r="C72" i="56"/>
  <c r="C71" i="56"/>
  <c r="C70" i="56"/>
  <c r="C69" i="56"/>
  <c r="C68" i="56"/>
  <c r="C67" i="56"/>
  <c r="C66" i="56"/>
  <c r="C65" i="56"/>
  <c r="C64" i="56"/>
  <c r="C63" i="56"/>
  <c r="C62" i="56"/>
  <c r="C61" i="56"/>
  <c r="C60" i="56"/>
  <c r="C59" i="56"/>
  <c r="C58" i="56"/>
  <c r="C57" i="56"/>
  <c r="C56" i="56"/>
  <c r="C55" i="56"/>
  <c r="C54" i="56"/>
  <c r="C53" i="56"/>
  <c r="C52" i="56"/>
  <c r="C51" i="56"/>
  <c r="C50" i="56"/>
  <c r="C49" i="56"/>
  <c r="C48" i="56"/>
  <c r="C47" i="56"/>
  <c r="C46" i="56"/>
  <c r="C45" i="56"/>
  <c r="C44" i="56"/>
  <c r="C43" i="56"/>
  <c r="C42" i="56"/>
  <c r="C41" i="56"/>
  <c r="C40" i="56"/>
  <c r="C39" i="56"/>
  <c r="C38" i="56"/>
  <c r="C37" i="56"/>
  <c r="C36" i="56"/>
  <c r="C35" i="56"/>
  <c r="C34" i="56"/>
  <c r="C33" i="56"/>
  <c r="C32" i="56"/>
  <c r="C31" i="56"/>
  <c r="C30" i="56"/>
  <c r="C29" i="56"/>
  <c r="C28" i="56"/>
  <c r="C27" i="56"/>
  <c r="C26" i="56"/>
  <c r="C25" i="56"/>
  <c r="C24" i="56"/>
  <c r="C23" i="56"/>
  <c r="C22" i="56"/>
  <c r="C21" i="56"/>
  <c r="C20" i="56"/>
  <c r="C19" i="56"/>
  <c r="C18" i="56"/>
  <c r="C17" i="56"/>
  <c r="C16" i="56"/>
  <c r="C15" i="56"/>
  <c r="C14" i="56"/>
  <c r="C13" i="56"/>
  <c r="C12" i="56"/>
  <c r="C11" i="56"/>
  <c r="C10" i="56"/>
  <c r="C9" i="56"/>
  <c r="C8" i="56"/>
  <c r="C7" i="56"/>
  <c r="C6" i="56"/>
  <c r="C5" i="56"/>
  <c r="C4" i="56"/>
  <c r="C3" i="56"/>
  <c r="C2" i="56"/>
  <c r="C129" i="57"/>
  <c r="C128" i="57"/>
  <c r="C127" i="57"/>
  <c r="C126" i="57"/>
  <c r="C125" i="57"/>
  <c r="C124" i="57"/>
  <c r="C123" i="57"/>
  <c r="C122" i="57"/>
  <c r="C121" i="57"/>
  <c r="C120" i="57"/>
  <c r="C119" i="57"/>
  <c r="C118" i="57"/>
  <c r="C117" i="57"/>
  <c r="C116" i="57"/>
  <c r="C115" i="57"/>
  <c r="C114" i="57"/>
  <c r="C113" i="57"/>
  <c r="C112" i="57"/>
  <c r="C111" i="57"/>
  <c r="C110" i="57"/>
  <c r="C109" i="57"/>
  <c r="C108" i="57"/>
  <c r="C107" i="57"/>
  <c r="C106" i="57"/>
  <c r="C105" i="57"/>
  <c r="C104" i="57"/>
  <c r="C103" i="57"/>
  <c r="C102" i="57"/>
  <c r="C101" i="57"/>
  <c r="C100" i="57"/>
  <c r="C99" i="57"/>
  <c r="C98" i="57"/>
  <c r="C97" i="57"/>
  <c r="C96" i="57"/>
  <c r="C95" i="57"/>
  <c r="C94" i="57"/>
  <c r="C93" i="57"/>
  <c r="C92" i="57"/>
  <c r="C91" i="57"/>
  <c r="C90" i="57"/>
  <c r="C89" i="57"/>
  <c r="C88" i="57"/>
  <c r="C87" i="57"/>
  <c r="C86" i="57"/>
  <c r="C85" i="57"/>
  <c r="C84" i="57"/>
  <c r="C83" i="57"/>
  <c r="C82" i="57"/>
  <c r="C81" i="57"/>
  <c r="C80" i="57"/>
  <c r="C79" i="57"/>
  <c r="C78" i="57"/>
  <c r="C77" i="57"/>
  <c r="C76" i="57"/>
  <c r="C75" i="57"/>
  <c r="C74" i="57"/>
  <c r="C73" i="57"/>
  <c r="C72" i="57"/>
  <c r="C71" i="57"/>
  <c r="C70" i="57"/>
  <c r="C69" i="57"/>
  <c r="C68" i="57"/>
  <c r="C67" i="57"/>
  <c r="C66" i="57"/>
  <c r="C65" i="57"/>
  <c r="C64" i="57"/>
  <c r="C63" i="57"/>
  <c r="C62" i="57"/>
  <c r="C61" i="57"/>
  <c r="C60" i="57"/>
  <c r="C59" i="57"/>
  <c r="C58" i="57"/>
  <c r="C57" i="57"/>
  <c r="C56" i="57"/>
  <c r="C55" i="57"/>
  <c r="C54" i="57"/>
  <c r="C53" i="57"/>
  <c r="C52" i="57"/>
  <c r="C51" i="57"/>
  <c r="C50" i="57"/>
  <c r="C49" i="57"/>
  <c r="C48" i="57"/>
  <c r="C47" i="57"/>
  <c r="C46" i="57"/>
  <c r="C45" i="57"/>
  <c r="C44" i="57"/>
  <c r="C43" i="57"/>
  <c r="C42" i="57"/>
  <c r="C41" i="57"/>
  <c r="C40" i="57"/>
  <c r="C39" i="57"/>
  <c r="C38" i="57"/>
  <c r="C37" i="57"/>
  <c r="C36" i="57"/>
  <c r="C35" i="57"/>
  <c r="C34" i="57"/>
  <c r="C33" i="57"/>
  <c r="C32" i="57"/>
  <c r="C31" i="57"/>
  <c r="C30" i="57"/>
  <c r="C29" i="57"/>
  <c r="C28" i="57"/>
  <c r="C27" i="57"/>
  <c r="C26" i="57"/>
  <c r="C25" i="57"/>
  <c r="C24" i="57"/>
  <c r="C23" i="57"/>
  <c r="C22" i="57"/>
  <c r="C21" i="57"/>
  <c r="C20" i="57"/>
  <c r="C19" i="57"/>
  <c r="C18" i="57"/>
  <c r="C17" i="57"/>
  <c r="C16" i="57"/>
  <c r="C15" i="57"/>
  <c r="C14" i="57"/>
  <c r="C13" i="57"/>
  <c r="C12" i="57"/>
  <c r="C11" i="57"/>
  <c r="C10" i="57"/>
  <c r="C9" i="57"/>
  <c r="C8" i="57"/>
  <c r="C7" i="57"/>
  <c r="C6" i="57"/>
  <c r="C5" i="57"/>
  <c r="C4" i="57"/>
  <c r="C3" i="57"/>
  <c r="C2" i="57"/>
  <c r="C129" i="58" l="1"/>
  <c r="C128" i="58"/>
  <c r="C127" i="58"/>
  <c r="C126" i="58"/>
  <c r="C125" i="58"/>
  <c r="C124" i="58"/>
  <c r="C123" i="58"/>
  <c r="C122" i="58"/>
  <c r="C121" i="58"/>
  <c r="C120" i="58"/>
  <c r="C119" i="58"/>
  <c r="C118" i="58"/>
  <c r="C117" i="58"/>
  <c r="C116" i="58"/>
  <c r="C115" i="58"/>
  <c r="C114" i="58"/>
  <c r="C113" i="58"/>
  <c r="C112" i="58"/>
  <c r="C111" i="58"/>
  <c r="C110" i="58"/>
  <c r="C109" i="58"/>
  <c r="C108" i="58"/>
  <c r="C107" i="58"/>
  <c r="C106" i="58"/>
  <c r="C105" i="58"/>
  <c r="C104" i="58"/>
  <c r="C103" i="58"/>
  <c r="C102" i="58"/>
  <c r="C101" i="58"/>
  <c r="C100" i="58"/>
  <c r="C99" i="58"/>
  <c r="C98" i="58"/>
  <c r="C97" i="58"/>
  <c r="C96" i="58"/>
  <c r="C95" i="58"/>
  <c r="C94" i="58"/>
  <c r="C93" i="58"/>
  <c r="C92" i="58"/>
  <c r="C91" i="58"/>
  <c r="C90" i="58"/>
  <c r="C89" i="58"/>
  <c r="C88" i="58"/>
  <c r="C87" i="58"/>
  <c r="C86" i="58"/>
  <c r="C85" i="58"/>
  <c r="C84" i="58"/>
  <c r="C83" i="58"/>
  <c r="C82" i="58"/>
  <c r="C81" i="58"/>
  <c r="C80" i="58"/>
  <c r="C79" i="58"/>
  <c r="C78" i="58"/>
  <c r="C77" i="58"/>
  <c r="C76" i="58"/>
  <c r="C75" i="58"/>
  <c r="C74" i="58"/>
  <c r="C73" i="58"/>
  <c r="C72" i="58"/>
  <c r="C71" i="58"/>
  <c r="C70" i="58"/>
  <c r="C69" i="58"/>
  <c r="C68" i="58"/>
  <c r="C67" i="58"/>
  <c r="C66" i="58"/>
  <c r="C65" i="58"/>
  <c r="C64" i="58"/>
  <c r="C63" i="58"/>
  <c r="C62" i="58"/>
  <c r="C61" i="58"/>
  <c r="C60" i="58"/>
  <c r="C59" i="58"/>
  <c r="C58" i="58"/>
  <c r="C57" i="58"/>
  <c r="C56" i="58"/>
  <c r="C55" i="58"/>
  <c r="C54" i="58"/>
  <c r="C53" i="58"/>
  <c r="C52" i="58"/>
  <c r="C51" i="58"/>
  <c r="C50" i="58"/>
  <c r="C49" i="58"/>
  <c r="C48" i="58"/>
  <c r="C47" i="58"/>
  <c r="C46" i="58"/>
  <c r="C45" i="58"/>
  <c r="C44" i="58"/>
  <c r="C43" i="58"/>
  <c r="C42" i="58"/>
  <c r="C41" i="58"/>
  <c r="C40" i="58"/>
  <c r="C39" i="58"/>
  <c r="C38" i="58"/>
  <c r="C37" i="58"/>
  <c r="C36" i="58"/>
  <c r="C35" i="58"/>
  <c r="C34" i="58"/>
  <c r="C33" i="58"/>
  <c r="C32" i="58"/>
  <c r="C31" i="58"/>
  <c r="C30" i="58"/>
  <c r="C29" i="58"/>
  <c r="C28" i="58"/>
  <c r="C27" i="58"/>
  <c r="C26" i="58"/>
  <c r="C25" i="58"/>
  <c r="C24" i="58"/>
  <c r="C23" i="58"/>
  <c r="C22" i="58"/>
  <c r="C21" i="58"/>
  <c r="C20" i="58"/>
  <c r="C19" i="58"/>
  <c r="C18" i="58"/>
  <c r="C17" i="58"/>
  <c r="C16" i="58"/>
  <c r="C15" i="58"/>
  <c r="C14" i="58"/>
  <c r="C13" i="58"/>
  <c r="C12" i="58"/>
  <c r="C11" i="58"/>
  <c r="C10" i="58"/>
  <c r="C9" i="58"/>
  <c r="C8" i="58"/>
  <c r="C7" i="58"/>
  <c r="C6" i="58"/>
  <c r="C5" i="58"/>
  <c r="C4" i="58"/>
  <c r="C3" i="58"/>
  <c r="C2" i="58"/>
  <c r="C2" i="59" l="1"/>
  <c r="A2" i="59" s="1"/>
  <c r="C12" i="59"/>
  <c r="C13" i="59"/>
  <c r="C14" i="59"/>
  <c r="C15" i="59"/>
  <c r="D15" i="59" s="1"/>
  <c r="C16" i="59"/>
  <c r="A16" i="59" s="1"/>
  <c r="C17" i="59"/>
  <c r="C18" i="59"/>
  <c r="D18" i="59" s="1"/>
  <c r="C19" i="59"/>
  <c r="C20" i="59"/>
  <c r="C21" i="59"/>
  <c r="C22" i="59"/>
  <c r="C23" i="59"/>
  <c r="C24" i="59"/>
  <c r="D24" i="59" s="1"/>
  <c r="C25" i="59"/>
  <c r="D25" i="59" s="1"/>
  <c r="C26" i="59"/>
  <c r="D26" i="59" s="1"/>
  <c r="C27" i="59"/>
  <c r="A27" i="59" s="1"/>
  <c r="C28" i="59"/>
  <c r="C29" i="59"/>
  <c r="C30" i="59"/>
  <c r="C31" i="59"/>
  <c r="D31" i="59" s="1"/>
  <c r="C32" i="59"/>
  <c r="A32" i="59" s="1"/>
  <c r="C33" i="59"/>
  <c r="C34" i="59"/>
  <c r="D34" i="59" s="1"/>
  <c r="C35" i="59"/>
  <c r="D35" i="59" s="1"/>
  <c r="C36" i="59"/>
  <c r="A36" i="59" s="1"/>
  <c r="C37" i="59"/>
  <c r="D37" i="59" s="1"/>
  <c r="C38" i="59"/>
  <c r="D38" i="59" s="1"/>
  <c r="C39" i="59"/>
  <c r="A39" i="59" s="1"/>
  <c r="C40" i="59"/>
  <c r="A40" i="59" s="1"/>
  <c r="C41" i="59"/>
  <c r="D41" i="59" s="1"/>
  <c r="C42" i="59"/>
  <c r="D42" i="59" s="1"/>
  <c r="C43" i="59"/>
  <c r="D43" i="59" s="1"/>
  <c r="C44" i="59"/>
  <c r="C45" i="59"/>
  <c r="A45" i="59" s="1"/>
  <c r="C46" i="59"/>
  <c r="C47" i="59"/>
  <c r="C48" i="59"/>
  <c r="D48" i="59" s="1"/>
  <c r="C49" i="59"/>
  <c r="A49" i="59" s="1"/>
  <c r="C50" i="59"/>
  <c r="C51" i="59"/>
  <c r="D51" i="59" s="1"/>
  <c r="C52" i="59"/>
  <c r="C53" i="59"/>
  <c r="D53" i="59" s="1"/>
  <c r="C54" i="59"/>
  <c r="D54" i="59" s="1"/>
  <c r="C55" i="59"/>
  <c r="C56" i="59"/>
  <c r="C57" i="59"/>
  <c r="A57" i="59" s="1"/>
  <c r="C58" i="59"/>
  <c r="C59" i="59"/>
  <c r="D59" i="59" s="1"/>
  <c r="C60" i="59"/>
  <c r="C61" i="59"/>
  <c r="C62" i="59"/>
  <c r="C63" i="59"/>
  <c r="A63" i="59" s="1"/>
  <c r="C64" i="59"/>
  <c r="D64" i="59" s="1"/>
  <c r="C65" i="59"/>
  <c r="A65" i="59" s="1"/>
  <c r="C66" i="59"/>
  <c r="A66" i="59" s="1"/>
  <c r="C67" i="59"/>
  <c r="C68" i="59"/>
  <c r="C69" i="59"/>
  <c r="C70" i="59"/>
  <c r="C71" i="59"/>
  <c r="C72" i="59"/>
  <c r="C73" i="59"/>
  <c r="A73" i="59" s="1"/>
  <c r="C74" i="59"/>
  <c r="D74" i="59" s="1"/>
  <c r="C75" i="59"/>
  <c r="C76" i="59"/>
  <c r="C77" i="59"/>
  <c r="C78" i="59"/>
  <c r="C79" i="59"/>
  <c r="D79" i="59" s="1"/>
  <c r="C80" i="59"/>
  <c r="A80" i="59" s="1"/>
  <c r="C81" i="59"/>
  <c r="D81" i="59" s="1"/>
  <c r="C82" i="59"/>
  <c r="D82" i="59" s="1"/>
  <c r="C83" i="59"/>
  <c r="C84" i="59"/>
  <c r="C85" i="59"/>
  <c r="A85" i="59" s="1"/>
  <c r="C86" i="59"/>
  <c r="C87" i="59"/>
  <c r="D87" i="59" s="1"/>
  <c r="C88" i="59"/>
  <c r="C89" i="59"/>
  <c r="A89" i="59" s="1"/>
  <c r="D89" i="59"/>
  <c r="C90" i="59"/>
  <c r="C91" i="59"/>
  <c r="C92" i="59"/>
  <c r="C93" i="59"/>
  <c r="C94" i="59"/>
  <c r="C95" i="59"/>
  <c r="C96" i="59"/>
  <c r="D96" i="59" s="1"/>
  <c r="C97" i="59"/>
  <c r="A97" i="59" s="1"/>
  <c r="C98" i="59"/>
  <c r="C99" i="59"/>
  <c r="C100" i="59"/>
  <c r="C101" i="59"/>
  <c r="C102" i="59"/>
  <c r="C103" i="59"/>
  <c r="C104" i="59"/>
  <c r="D104" i="59" s="1"/>
  <c r="C105" i="59"/>
  <c r="D105" i="59" s="1"/>
  <c r="C106" i="59"/>
  <c r="A106" i="59" s="1"/>
  <c r="C107" i="59"/>
  <c r="C108" i="59"/>
  <c r="C109" i="59"/>
  <c r="C110" i="59"/>
  <c r="C111" i="59"/>
  <c r="C112" i="59"/>
  <c r="A112" i="59" s="1"/>
  <c r="C113" i="59"/>
  <c r="C114" i="59"/>
  <c r="D114" i="59" s="1"/>
  <c r="C115" i="59"/>
  <c r="C116" i="59"/>
  <c r="C117" i="59"/>
  <c r="A117" i="59" s="1"/>
  <c r="C118" i="59"/>
  <c r="C119" i="59"/>
  <c r="D119" i="59" s="1"/>
  <c r="C120" i="59"/>
  <c r="A120" i="59" s="1"/>
  <c r="C121" i="59"/>
  <c r="D121" i="59" s="1"/>
  <c r="C122" i="59"/>
  <c r="C123" i="59"/>
  <c r="C124" i="59"/>
  <c r="C125" i="59"/>
  <c r="C126" i="59"/>
  <c r="C127" i="59"/>
  <c r="C128" i="59"/>
  <c r="D128" i="59" s="1"/>
  <c r="C129" i="59"/>
  <c r="D129" i="59" s="1"/>
  <c r="C9" i="59"/>
  <c r="C10" i="59"/>
  <c r="C11" i="59"/>
  <c r="C3" i="59"/>
  <c r="A3" i="59" s="1"/>
  <c r="C4" i="59"/>
  <c r="A4" i="59" s="1"/>
  <c r="C5" i="59"/>
  <c r="C6" i="59"/>
  <c r="D6" i="59" s="1"/>
  <c r="C7" i="59"/>
  <c r="C8" i="59"/>
  <c r="E2" i="28"/>
  <c r="AX2" i="28" s="1"/>
  <c r="E129" i="40"/>
  <c r="E2" i="12"/>
  <c r="AX2" i="12" s="1"/>
  <c r="H3" i="12"/>
  <c r="H2" i="12"/>
  <c r="J2" i="12" s="1"/>
  <c r="AO2" i="28"/>
  <c r="H2" i="59"/>
  <c r="J2" i="59" s="1"/>
  <c r="H3" i="59"/>
  <c r="J3" i="59" s="1"/>
  <c r="H4" i="59"/>
  <c r="H5" i="59"/>
  <c r="J5" i="59" s="1"/>
  <c r="N5" i="59" s="1"/>
  <c r="H6" i="59"/>
  <c r="H7" i="59"/>
  <c r="J7" i="59" s="1"/>
  <c r="H8" i="59"/>
  <c r="J8" i="59" s="1"/>
  <c r="H9" i="59"/>
  <c r="J9" i="59" s="1"/>
  <c r="H10" i="59"/>
  <c r="J10" i="59" s="1"/>
  <c r="H11" i="59"/>
  <c r="J11" i="59" s="1"/>
  <c r="H12" i="59"/>
  <c r="H13" i="59"/>
  <c r="J13" i="59" s="1"/>
  <c r="H14" i="59"/>
  <c r="H15" i="59"/>
  <c r="J15" i="59" s="1"/>
  <c r="L15" i="59" s="1"/>
  <c r="H16" i="59"/>
  <c r="J16" i="59" s="1"/>
  <c r="H17" i="59"/>
  <c r="J17" i="59" s="1"/>
  <c r="H18" i="59"/>
  <c r="J18" i="59" s="1"/>
  <c r="H19" i="59"/>
  <c r="J19" i="59" s="1"/>
  <c r="H20" i="59"/>
  <c r="J20" i="59" s="1"/>
  <c r="M20" i="59" s="1"/>
  <c r="H21" i="59"/>
  <c r="H22" i="59"/>
  <c r="H23" i="59"/>
  <c r="H24" i="59"/>
  <c r="J24" i="59" s="1"/>
  <c r="H25" i="59"/>
  <c r="J25" i="59"/>
  <c r="L25" i="59" s="1"/>
  <c r="H26" i="59"/>
  <c r="J26" i="59" s="1"/>
  <c r="H27" i="59"/>
  <c r="J27" i="59" s="1"/>
  <c r="H28" i="59"/>
  <c r="H29" i="59"/>
  <c r="J29" i="59" s="1"/>
  <c r="H30" i="59"/>
  <c r="J30" i="59" s="1"/>
  <c r="H31" i="59"/>
  <c r="J31" i="59" s="1"/>
  <c r="H32" i="59"/>
  <c r="J32" i="59" s="1"/>
  <c r="H33" i="59"/>
  <c r="J33" i="59" s="1"/>
  <c r="L33" i="59" s="1"/>
  <c r="H34" i="59"/>
  <c r="J34" i="59" s="1"/>
  <c r="M34" i="59" s="1"/>
  <c r="H35" i="59"/>
  <c r="J35" i="59" s="1"/>
  <c r="H36" i="59"/>
  <c r="H37" i="59"/>
  <c r="J37" i="59" s="1"/>
  <c r="M37" i="59" s="1"/>
  <c r="H38" i="59"/>
  <c r="H39" i="59"/>
  <c r="J39" i="59" s="1"/>
  <c r="L39" i="59" s="1"/>
  <c r="H40" i="59"/>
  <c r="H41" i="59"/>
  <c r="J41" i="59" s="1"/>
  <c r="H42" i="59"/>
  <c r="J42" i="59" s="1"/>
  <c r="H43" i="59"/>
  <c r="H44" i="59"/>
  <c r="J44" i="59" s="1"/>
  <c r="H45" i="59"/>
  <c r="J45" i="59" s="1"/>
  <c r="H46" i="59"/>
  <c r="J46" i="59" s="1"/>
  <c r="N46" i="59" s="1"/>
  <c r="H47" i="59"/>
  <c r="J47" i="59" s="1"/>
  <c r="M47" i="59" s="1"/>
  <c r="H48" i="59"/>
  <c r="J48" i="59" s="1"/>
  <c r="N48" i="59" s="1"/>
  <c r="H49" i="59"/>
  <c r="J49" i="59" s="1"/>
  <c r="L49" i="59" s="1"/>
  <c r="H50" i="59"/>
  <c r="H51" i="59"/>
  <c r="J51" i="59" s="1"/>
  <c r="H52" i="59"/>
  <c r="J52" i="59" s="1"/>
  <c r="H53" i="59"/>
  <c r="J53" i="59" s="1"/>
  <c r="H54" i="59"/>
  <c r="J54" i="59" s="1"/>
  <c r="N54" i="59" s="1"/>
  <c r="H55" i="59"/>
  <c r="J55" i="59" s="1"/>
  <c r="M55" i="59" s="1"/>
  <c r="H56" i="59"/>
  <c r="J56" i="59" s="1"/>
  <c r="H57" i="59"/>
  <c r="J57" i="59" s="1"/>
  <c r="N57" i="59" s="1"/>
  <c r="H58" i="59"/>
  <c r="H59" i="59"/>
  <c r="J59" i="59" s="1"/>
  <c r="N59" i="59" s="1"/>
  <c r="H60" i="59"/>
  <c r="J60" i="59" s="1"/>
  <c r="H61" i="59"/>
  <c r="J61" i="59" s="1"/>
  <c r="N61" i="59" s="1"/>
  <c r="H62" i="59"/>
  <c r="J62" i="59" s="1"/>
  <c r="H63" i="59"/>
  <c r="H64" i="59"/>
  <c r="J64" i="59" s="1"/>
  <c r="M64" i="59" s="1"/>
  <c r="H65" i="59"/>
  <c r="J65" i="59" s="1"/>
  <c r="M65" i="59" s="1"/>
  <c r="H66" i="59"/>
  <c r="H67" i="59"/>
  <c r="J67" i="59" s="1"/>
  <c r="H68" i="59"/>
  <c r="J68" i="59" s="1"/>
  <c r="H69" i="59"/>
  <c r="J69" i="59" s="1"/>
  <c r="H70" i="59"/>
  <c r="H71" i="59"/>
  <c r="J71" i="59" s="1"/>
  <c r="M71" i="59" s="1"/>
  <c r="H72" i="59"/>
  <c r="J72" i="59" s="1"/>
  <c r="H73" i="59"/>
  <c r="J73" i="59" s="1"/>
  <c r="N73" i="59" s="1"/>
  <c r="H74" i="59"/>
  <c r="J74" i="59" s="1"/>
  <c r="H75" i="59"/>
  <c r="J75" i="59" s="1"/>
  <c r="H76" i="59"/>
  <c r="J76" i="59" s="1"/>
  <c r="H77" i="59"/>
  <c r="J77" i="59" s="1"/>
  <c r="H78" i="59"/>
  <c r="J78" i="59" s="1"/>
  <c r="H79" i="59"/>
  <c r="J79" i="59" s="1"/>
  <c r="N79" i="59" s="1"/>
  <c r="H80" i="59"/>
  <c r="J80" i="59" s="1"/>
  <c r="L80" i="59" s="1"/>
  <c r="H81" i="59"/>
  <c r="J81" i="59" s="1"/>
  <c r="L81" i="59" s="1"/>
  <c r="H82" i="59"/>
  <c r="H83" i="59"/>
  <c r="J83" i="59" s="1"/>
  <c r="H84" i="59"/>
  <c r="J84" i="59" s="1"/>
  <c r="H85" i="59"/>
  <c r="J85" i="59" s="1"/>
  <c r="H86" i="59"/>
  <c r="J86" i="59" s="1"/>
  <c r="H87" i="59"/>
  <c r="J87" i="59" s="1"/>
  <c r="H88" i="59"/>
  <c r="J88" i="59" s="1"/>
  <c r="H89" i="59"/>
  <c r="J89" i="59" s="1"/>
  <c r="L89" i="59" s="1"/>
  <c r="H90" i="59"/>
  <c r="J90" i="59" s="1"/>
  <c r="L90" i="59" s="1"/>
  <c r="H91" i="59"/>
  <c r="J91" i="59" s="1"/>
  <c r="M91" i="59" s="1"/>
  <c r="H92" i="59"/>
  <c r="J92" i="59" s="1"/>
  <c r="H93" i="59"/>
  <c r="J93" i="59" s="1"/>
  <c r="H94" i="59"/>
  <c r="J94" i="59" s="1"/>
  <c r="H95" i="59"/>
  <c r="J95" i="59" s="1"/>
  <c r="H96" i="59"/>
  <c r="J96" i="59" s="1"/>
  <c r="H97" i="59"/>
  <c r="J97" i="59" s="1"/>
  <c r="M97" i="59" s="1"/>
  <c r="H98" i="59"/>
  <c r="J98" i="59" s="1"/>
  <c r="H99" i="59"/>
  <c r="J99" i="59" s="1"/>
  <c r="H100" i="59"/>
  <c r="J100" i="59" s="1"/>
  <c r="H101" i="59"/>
  <c r="J101" i="59" s="1"/>
  <c r="H102" i="59"/>
  <c r="H103" i="59"/>
  <c r="J103" i="59" s="1"/>
  <c r="H104" i="59"/>
  <c r="J104" i="59" s="1"/>
  <c r="L104" i="59" s="1"/>
  <c r="H105" i="59"/>
  <c r="J105" i="59" s="1"/>
  <c r="N105" i="59" s="1"/>
  <c r="H106" i="59"/>
  <c r="J106" i="59" s="1"/>
  <c r="H107" i="59"/>
  <c r="J107" i="59" s="1"/>
  <c r="H108" i="59"/>
  <c r="J108" i="59" s="1"/>
  <c r="H109" i="59"/>
  <c r="J109" i="59" s="1"/>
  <c r="H110" i="59"/>
  <c r="J110" i="59" s="1"/>
  <c r="H111" i="59"/>
  <c r="H112" i="59"/>
  <c r="J112" i="59" s="1"/>
  <c r="M112" i="59" s="1"/>
  <c r="H113" i="59"/>
  <c r="J113" i="59" s="1"/>
  <c r="N113" i="59" s="1"/>
  <c r="H114" i="59"/>
  <c r="J114" i="59" s="1"/>
  <c r="H115" i="59"/>
  <c r="J115" i="59" s="1"/>
  <c r="H116" i="59"/>
  <c r="H117" i="59"/>
  <c r="J117" i="59" s="1"/>
  <c r="H118" i="59"/>
  <c r="J118" i="59" s="1"/>
  <c r="H119" i="59"/>
  <c r="H120" i="59"/>
  <c r="J120" i="59" s="1"/>
  <c r="N120" i="59" s="1"/>
  <c r="H121" i="59"/>
  <c r="J121" i="59" s="1"/>
  <c r="H122" i="59"/>
  <c r="J122" i="59" s="1"/>
  <c r="H123" i="59"/>
  <c r="H124" i="59"/>
  <c r="J124" i="59" s="1"/>
  <c r="L124" i="59" s="1"/>
  <c r="H125" i="59"/>
  <c r="J125" i="59" s="1"/>
  <c r="H126" i="59"/>
  <c r="H127" i="59"/>
  <c r="J127" i="59" s="1"/>
  <c r="N127" i="59" s="1"/>
  <c r="H128" i="59"/>
  <c r="J128" i="59" s="1"/>
  <c r="H129" i="59"/>
  <c r="J129" i="59" s="1"/>
  <c r="L129" i="59" s="1"/>
  <c r="E3" i="59"/>
  <c r="E4" i="59"/>
  <c r="AX4" i="59" s="1"/>
  <c r="E5" i="59"/>
  <c r="E6" i="59"/>
  <c r="AX6" i="59" s="1"/>
  <c r="E7" i="59"/>
  <c r="AX7" i="59" s="1"/>
  <c r="E8" i="59"/>
  <c r="AX8" i="59" s="1"/>
  <c r="E9" i="59"/>
  <c r="E10" i="59"/>
  <c r="AX10" i="59" s="1"/>
  <c r="E11" i="59"/>
  <c r="AX11" i="59" s="1"/>
  <c r="E12" i="59"/>
  <c r="AX12" i="59" s="1"/>
  <c r="E13" i="59"/>
  <c r="E14" i="59"/>
  <c r="AX14" i="59" s="1"/>
  <c r="E15" i="59"/>
  <c r="AX15" i="59" s="1"/>
  <c r="E16" i="59"/>
  <c r="AX16" i="59" s="1"/>
  <c r="E17" i="59"/>
  <c r="E18" i="59"/>
  <c r="AH18" i="59" s="1"/>
  <c r="E19" i="59"/>
  <c r="E20" i="59"/>
  <c r="AX20" i="59" s="1"/>
  <c r="E21" i="59"/>
  <c r="E22" i="59"/>
  <c r="AX22" i="59" s="1"/>
  <c r="E23" i="59"/>
  <c r="AX23" i="59" s="1"/>
  <c r="E24" i="59"/>
  <c r="AX24" i="59" s="1"/>
  <c r="E25" i="59"/>
  <c r="AX25" i="59" s="1"/>
  <c r="E26" i="59"/>
  <c r="E27" i="59"/>
  <c r="E28" i="59"/>
  <c r="AX28" i="59" s="1"/>
  <c r="E29" i="59"/>
  <c r="E30" i="59"/>
  <c r="AX30" i="59" s="1"/>
  <c r="E31" i="59"/>
  <c r="AX31" i="59" s="1"/>
  <c r="E32" i="59"/>
  <c r="AX32" i="59" s="1"/>
  <c r="E33" i="59"/>
  <c r="E34" i="59"/>
  <c r="F34" i="59" s="1"/>
  <c r="G34" i="59" s="1"/>
  <c r="E35" i="59"/>
  <c r="AX35" i="59" s="1"/>
  <c r="E36" i="59"/>
  <c r="AX36" i="59" s="1"/>
  <c r="E37" i="59"/>
  <c r="E38" i="59"/>
  <c r="AX38" i="59" s="1"/>
  <c r="E39" i="59"/>
  <c r="AX39" i="59" s="1"/>
  <c r="E40" i="59"/>
  <c r="F40" i="59" s="1"/>
  <c r="G40" i="59" s="1"/>
  <c r="E41" i="59"/>
  <c r="AH41" i="59" s="1"/>
  <c r="E42" i="59"/>
  <c r="E43" i="59"/>
  <c r="E44" i="59"/>
  <c r="AX44" i="59" s="1"/>
  <c r="E45" i="59"/>
  <c r="E46" i="59"/>
  <c r="AH46" i="59" s="1"/>
  <c r="E47" i="59"/>
  <c r="E48" i="59"/>
  <c r="AX48" i="59" s="1"/>
  <c r="E49" i="59"/>
  <c r="E50" i="59"/>
  <c r="AX50" i="59" s="1"/>
  <c r="E51" i="59"/>
  <c r="E52" i="59"/>
  <c r="F52" i="59" s="1"/>
  <c r="G52" i="59" s="1"/>
  <c r="E53" i="59"/>
  <c r="AX53" i="59" s="1"/>
  <c r="E54" i="59"/>
  <c r="E55" i="59"/>
  <c r="AH55" i="59" s="1"/>
  <c r="E56" i="59"/>
  <c r="AX56" i="59" s="1"/>
  <c r="E57" i="59"/>
  <c r="AX57" i="59" s="1"/>
  <c r="E58" i="59"/>
  <c r="AX58" i="59" s="1"/>
  <c r="E59" i="59"/>
  <c r="E60" i="59"/>
  <c r="AX60" i="59" s="1"/>
  <c r="E61" i="59"/>
  <c r="E62" i="59"/>
  <c r="E63" i="59"/>
  <c r="AX63" i="59" s="1"/>
  <c r="E64" i="59"/>
  <c r="AX64" i="59" s="1"/>
  <c r="E65" i="59"/>
  <c r="AX65" i="59" s="1"/>
  <c r="E66" i="59"/>
  <c r="AX66" i="59" s="1"/>
  <c r="E67" i="59"/>
  <c r="AX67" i="59" s="1"/>
  <c r="E68" i="59"/>
  <c r="AX68" i="59" s="1"/>
  <c r="E69" i="59"/>
  <c r="AX69" i="59" s="1"/>
  <c r="E70" i="59"/>
  <c r="AX70" i="59" s="1"/>
  <c r="E71" i="59"/>
  <c r="AX71" i="59" s="1"/>
  <c r="E72" i="59"/>
  <c r="AX72" i="59" s="1"/>
  <c r="E73" i="59"/>
  <c r="AX73" i="59" s="1"/>
  <c r="E74" i="59"/>
  <c r="E75" i="59"/>
  <c r="AX75" i="59" s="1"/>
  <c r="E76" i="59"/>
  <c r="AX76" i="59" s="1"/>
  <c r="E77" i="59"/>
  <c r="AX77" i="59" s="1"/>
  <c r="E78" i="59"/>
  <c r="AX78" i="59" s="1"/>
  <c r="E79" i="59"/>
  <c r="AX79" i="59" s="1"/>
  <c r="E80" i="59"/>
  <c r="F80" i="59" s="1"/>
  <c r="G80" i="59" s="1"/>
  <c r="E81" i="59"/>
  <c r="AX81" i="59" s="1"/>
  <c r="E82" i="59"/>
  <c r="E83" i="59"/>
  <c r="AX83" i="59" s="1"/>
  <c r="E84" i="59"/>
  <c r="AX84" i="59" s="1"/>
  <c r="E85" i="59"/>
  <c r="AX85" i="59" s="1"/>
  <c r="E86" i="59"/>
  <c r="AX86" i="59" s="1"/>
  <c r="E87" i="59"/>
  <c r="E88" i="59"/>
  <c r="AX88" i="59" s="1"/>
  <c r="E89" i="59"/>
  <c r="F89" i="59" s="1"/>
  <c r="G89" i="59" s="1"/>
  <c r="S89" i="59" s="1"/>
  <c r="E90" i="59"/>
  <c r="AX90" i="59" s="1"/>
  <c r="E91" i="59"/>
  <c r="AX91" i="59" s="1"/>
  <c r="E92" i="59"/>
  <c r="AX92" i="59" s="1"/>
  <c r="E93" i="59"/>
  <c r="AX93" i="59" s="1"/>
  <c r="E94" i="59"/>
  <c r="AX94" i="59" s="1"/>
  <c r="F94" i="59"/>
  <c r="G94" i="59" s="1"/>
  <c r="R94" i="59" s="1"/>
  <c r="E95" i="59"/>
  <c r="AX95" i="59" s="1"/>
  <c r="E96" i="59"/>
  <c r="E97" i="59"/>
  <c r="AX97" i="59" s="1"/>
  <c r="E98" i="59"/>
  <c r="F98" i="59" s="1"/>
  <c r="G98" i="59" s="1"/>
  <c r="E99" i="59"/>
  <c r="AX99" i="59" s="1"/>
  <c r="E100" i="59"/>
  <c r="AX100" i="59" s="1"/>
  <c r="E101" i="59"/>
  <c r="AX101" i="59" s="1"/>
  <c r="E102" i="59"/>
  <c r="AX102" i="59" s="1"/>
  <c r="E103" i="59"/>
  <c r="F103" i="59" s="1"/>
  <c r="G103" i="59" s="1"/>
  <c r="E104" i="59"/>
  <c r="E105" i="59"/>
  <c r="E106" i="59"/>
  <c r="E107" i="59"/>
  <c r="AX107" i="59" s="1"/>
  <c r="E108" i="59"/>
  <c r="AX108" i="59" s="1"/>
  <c r="E109" i="59"/>
  <c r="AX109" i="59" s="1"/>
  <c r="F109" i="59"/>
  <c r="G109" i="59" s="1"/>
  <c r="AE109" i="59" s="1" a="1"/>
  <c r="AE109" i="59" s="1"/>
  <c r="E110" i="59"/>
  <c r="AX110" i="59" s="1"/>
  <c r="E111" i="59"/>
  <c r="AX111" i="59" s="1"/>
  <c r="E112" i="59"/>
  <c r="E113" i="59"/>
  <c r="AX113" i="59" s="1"/>
  <c r="E114" i="59"/>
  <c r="AX114" i="59" s="1"/>
  <c r="E115" i="59"/>
  <c r="AX115" i="59" s="1"/>
  <c r="E116" i="59"/>
  <c r="E117" i="59"/>
  <c r="AX117" i="59" s="1"/>
  <c r="E118" i="59"/>
  <c r="AX118" i="59" s="1"/>
  <c r="E119" i="59"/>
  <c r="E120" i="59"/>
  <c r="AX120" i="59" s="1"/>
  <c r="E121" i="59"/>
  <c r="AX121" i="59" s="1"/>
  <c r="E122" i="59"/>
  <c r="F122" i="59" s="1"/>
  <c r="G122" i="59" s="1"/>
  <c r="W122" i="59" s="1"/>
  <c r="E123" i="59"/>
  <c r="AX123" i="59" s="1"/>
  <c r="E124" i="59"/>
  <c r="AX124" i="59" s="1"/>
  <c r="E125" i="59"/>
  <c r="F125" i="59" s="1"/>
  <c r="G125" i="59" s="1"/>
  <c r="U125" i="59" s="1"/>
  <c r="E126" i="59"/>
  <c r="E127" i="59"/>
  <c r="E128" i="59"/>
  <c r="F128" i="59" s="1"/>
  <c r="G128" i="59" s="1"/>
  <c r="Z128" i="59" s="1"/>
  <c r="AZ128" i="59" s="1"/>
  <c r="E129" i="59"/>
  <c r="AX129" i="59" s="1"/>
  <c r="E2" i="59"/>
  <c r="AE145" i="59" a="1"/>
  <c r="AE145" i="59" s="1"/>
  <c r="AE144" i="59" a="1"/>
  <c r="AE144" i="59" s="1"/>
  <c r="AE143" i="59" a="1"/>
  <c r="AE143" i="59" s="1"/>
  <c r="AE142" i="59" a="1"/>
  <c r="AE142" i="59" s="1"/>
  <c r="AE141" i="59" a="1"/>
  <c r="AE141" i="59" s="1"/>
  <c r="AE140" i="59" a="1"/>
  <c r="AE140" i="59" s="1"/>
  <c r="AE139" i="59" a="1"/>
  <c r="AE139" i="59" s="1"/>
  <c r="AE138" i="59" a="1"/>
  <c r="AE138" i="59" s="1"/>
  <c r="AE137" i="59" a="1"/>
  <c r="AE137" i="59" s="1"/>
  <c r="AE136" i="59" a="1"/>
  <c r="AE136" i="59" s="1"/>
  <c r="AE135" i="59" a="1"/>
  <c r="AE135" i="59"/>
  <c r="AE134" i="59" a="1"/>
  <c r="AE134" i="59" s="1"/>
  <c r="AE133" i="59" a="1"/>
  <c r="AE133" i="59" s="1"/>
  <c r="AE132" i="59" a="1"/>
  <c r="AE132" i="59" s="1"/>
  <c r="AE131" i="59" a="1"/>
  <c r="AE131" i="59" s="1"/>
  <c r="AE130" i="59" a="1"/>
  <c r="AE130" i="59" s="1"/>
  <c r="AT129" i="59"/>
  <c r="AR129" i="59"/>
  <c r="AO129" i="59"/>
  <c r="AT128" i="59"/>
  <c r="AR128" i="59"/>
  <c r="AO128" i="59"/>
  <c r="AT127" i="59"/>
  <c r="AR127" i="59"/>
  <c r="AO127" i="59"/>
  <c r="AT126" i="59"/>
  <c r="AR126" i="59"/>
  <c r="AO126" i="59"/>
  <c r="J126" i="59"/>
  <c r="AT125" i="59"/>
  <c r="AR125" i="59"/>
  <c r="AO125" i="59"/>
  <c r="AT124" i="59"/>
  <c r="AR124" i="59"/>
  <c r="AO124" i="59"/>
  <c r="AT123" i="59"/>
  <c r="AR123" i="59"/>
  <c r="AO123" i="59"/>
  <c r="J123" i="59"/>
  <c r="F123" i="59"/>
  <c r="G123" i="59" s="1"/>
  <c r="AE123" i="59" s="1" a="1"/>
  <c r="AE123" i="59" s="1"/>
  <c r="AT122" i="59"/>
  <c r="AR122" i="59"/>
  <c r="AO122" i="59"/>
  <c r="AT121" i="59"/>
  <c r="AR121" i="59"/>
  <c r="AO121" i="59"/>
  <c r="AT120" i="59"/>
  <c r="AR120" i="59"/>
  <c r="AO120" i="59"/>
  <c r="AT119" i="59"/>
  <c r="AR119" i="59"/>
  <c r="AO119" i="59"/>
  <c r="J119" i="59"/>
  <c r="AT118" i="59"/>
  <c r="AR118" i="59"/>
  <c r="AO118" i="59"/>
  <c r="F118" i="59"/>
  <c r="G118" i="59" s="1"/>
  <c r="AT117" i="59"/>
  <c r="AR117" i="59"/>
  <c r="AO117" i="59"/>
  <c r="AT116" i="59"/>
  <c r="AR116" i="59"/>
  <c r="AO116" i="59"/>
  <c r="J116" i="59"/>
  <c r="AT115" i="59"/>
  <c r="AR115" i="59"/>
  <c r="AO115" i="59"/>
  <c r="AT114" i="59"/>
  <c r="AR114" i="59"/>
  <c r="AO114" i="59"/>
  <c r="AT113" i="59"/>
  <c r="AR113" i="59"/>
  <c r="AO113" i="59"/>
  <c r="AT112" i="59"/>
  <c r="AR112" i="59"/>
  <c r="AO112" i="59"/>
  <c r="AT111" i="59"/>
  <c r="AR111" i="59"/>
  <c r="AO111" i="59"/>
  <c r="J111" i="59"/>
  <c r="AT110" i="59"/>
  <c r="AR110" i="59"/>
  <c r="AO110" i="59"/>
  <c r="AT109" i="59"/>
  <c r="AR109" i="59"/>
  <c r="AO109" i="59"/>
  <c r="AT108" i="59"/>
  <c r="AR108" i="59"/>
  <c r="AO108" i="59"/>
  <c r="AT107" i="59"/>
  <c r="AR107" i="59"/>
  <c r="AO107" i="59"/>
  <c r="AT106" i="59"/>
  <c r="AR106" i="59"/>
  <c r="AO106" i="59"/>
  <c r="AT105" i="59"/>
  <c r="AR105" i="59"/>
  <c r="AO105" i="59"/>
  <c r="AT104" i="59"/>
  <c r="AR104" i="59"/>
  <c r="AO104" i="59"/>
  <c r="AT103" i="59"/>
  <c r="AR103" i="59"/>
  <c r="AO103" i="59"/>
  <c r="AT102" i="59"/>
  <c r="AR102" i="59"/>
  <c r="AO102" i="59"/>
  <c r="J102" i="59"/>
  <c r="AT101" i="59"/>
  <c r="AR101" i="59"/>
  <c r="AO101" i="59"/>
  <c r="AT100" i="59"/>
  <c r="AR100" i="59"/>
  <c r="AO100" i="59"/>
  <c r="F100" i="59"/>
  <c r="G100" i="59" s="1"/>
  <c r="S100" i="59" s="1"/>
  <c r="AT99" i="59"/>
  <c r="AR99" i="59"/>
  <c r="AO99" i="59"/>
  <c r="AT98" i="59"/>
  <c r="AR98" i="59"/>
  <c r="AO98" i="59"/>
  <c r="AT97" i="59"/>
  <c r="AR97" i="59"/>
  <c r="AO97" i="59"/>
  <c r="AT96" i="59"/>
  <c r="AR96" i="59"/>
  <c r="AO96" i="59"/>
  <c r="AT95" i="59"/>
  <c r="AR95" i="59"/>
  <c r="AO95" i="59"/>
  <c r="AT94" i="59"/>
  <c r="AR94" i="59"/>
  <c r="AO94" i="59"/>
  <c r="AT93" i="59"/>
  <c r="AR93" i="59"/>
  <c r="AO93" i="59"/>
  <c r="AT92" i="59"/>
  <c r="AR92" i="59"/>
  <c r="AO92" i="59"/>
  <c r="AT91" i="59"/>
  <c r="AR91" i="59"/>
  <c r="AO91" i="59"/>
  <c r="AT90" i="59"/>
  <c r="AR90" i="59"/>
  <c r="AO90" i="59"/>
  <c r="AT89" i="59"/>
  <c r="AR89" i="59"/>
  <c r="AO89" i="59"/>
  <c r="AT88" i="59"/>
  <c r="AR88" i="59"/>
  <c r="AO88" i="59"/>
  <c r="M88" i="59"/>
  <c r="AT87" i="59"/>
  <c r="AR87" i="59"/>
  <c r="AO87" i="59"/>
  <c r="AT86" i="59"/>
  <c r="AR86" i="59"/>
  <c r="AO86" i="59"/>
  <c r="AT85" i="59"/>
  <c r="AR85" i="59"/>
  <c r="AO85" i="59"/>
  <c r="AT84" i="59"/>
  <c r="AR84" i="59"/>
  <c r="AO84" i="59"/>
  <c r="AT83" i="59"/>
  <c r="AR83" i="59"/>
  <c r="AO83" i="59"/>
  <c r="AT82" i="59"/>
  <c r="AR82" i="59"/>
  <c r="AO82" i="59"/>
  <c r="J82" i="59"/>
  <c r="AT81" i="59"/>
  <c r="AR81" i="59"/>
  <c r="AO81" i="59"/>
  <c r="AT80" i="59"/>
  <c r="AR80" i="59"/>
  <c r="AO80" i="59"/>
  <c r="AT79" i="59"/>
  <c r="AR79" i="59"/>
  <c r="AO79" i="59"/>
  <c r="AT78" i="59"/>
  <c r="AR78" i="59"/>
  <c r="AO78" i="59"/>
  <c r="F78" i="59"/>
  <c r="G78" i="59" s="1"/>
  <c r="R78" i="59" s="1"/>
  <c r="AT77" i="59"/>
  <c r="AR77" i="59"/>
  <c r="AO77" i="59"/>
  <c r="AT76" i="59"/>
  <c r="AR76" i="59"/>
  <c r="AO76" i="59"/>
  <c r="AT75" i="59"/>
  <c r="AR75" i="59"/>
  <c r="AO75" i="59"/>
  <c r="AT74" i="59"/>
  <c r="AR74" i="59"/>
  <c r="AO74" i="59"/>
  <c r="AT73" i="59"/>
  <c r="AO73" i="59"/>
  <c r="AT72" i="59"/>
  <c r="AO72" i="59"/>
  <c r="AT71" i="59"/>
  <c r="AO71" i="59"/>
  <c r="AT70" i="59"/>
  <c r="AO70" i="59"/>
  <c r="J70" i="59"/>
  <c r="F70" i="59"/>
  <c r="G70" i="59" s="1"/>
  <c r="AT69" i="59"/>
  <c r="AO69" i="59"/>
  <c r="AT68" i="59"/>
  <c r="AO68" i="59"/>
  <c r="AT67" i="59"/>
  <c r="AO67" i="59"/>
  <c r="AT66" i="59"/>
  <c r="AO66" i="59"/>
  <c r="J66" i="59"/>
  <c r="AT65" i="59"/>
  <c r="AT64" i="59"/>
  <c r="A64" i="59"/>
  <c r="AT63" i="59"/>
  <c r="J63" i="59"/>
  <c r="N63" i="59" s="1"/>
  <c r="AT62" i="59"/>
  <c r="AT61" i="59"/>
  <c r="AT60" i="59"/>
  <c r="AH60" i="59"/>
  <c r="F60" i="59"/>
  <c r="G60" i="59" s="1"/>
  <c r="S60" i="59" s="1"/>
  <c r="AT59" i="59"/>
  <c r="AT58" i="59"/>
  <c r="J58" i="59"/>
  <c r="M58" i="59" s="1"/>
  <c r="AT57" i="59"/>
  <c r="AT56" i="59"/>
  <c r="AT55" i="59"/>
  <c r="AT54" i="59"/>
  <c r="A54" i="59"/>
  <c r="AT53" i="59"/>
  <c r="A53" i="59"/>
  <c r="AT52" i="59"/>
  <c r="AT51" i="59"/>
  <c r="AT50" i="59"/>
  <c r="J50" i="59"/>
  <c r="AT49" i="59"/>
  <c r="AJ49" i="59"/>
  <c r="AL49" i="59" s="1"/>
  <c r="AT48" i="59"/>
  <c r="AJ48" i="59"/>
  <c r="AL48" i="59" s="1"/>
  <c r="A48" i="59"/>
  <c r="AT47" i="59"/>
  <c r="AJ47" i="59"/>
  <c r="AL47" i="59" s="1"/>
  <c r="AT46" i="59"/>
  <c r="AJ46" i="59"/>
  <c r="AL46" i="59" s="1"/>
  <c r="A46" i="59"/>
  <c r="D46" i="59"/>
  <c r="AT45" i="59"/>
  <c r="AJ45" i="59"/>
  <c r="AL45" i="59" s="1"/>
  <c r="D45" i="59"/>
  <c r="AT44" i="59"/>
  <c r="AJ44" i="59"/>
  <c r="AL44" i="59" s="1"/>
  <c r="AT43" i="59"/>
  <c r="AJ43" i="59"/>
  <c r="AL43" i="59" s="1"/>
  <c r="J43" i="59"/>
  <c r="AT42" i="59"/>
  <c r="AJ42" i="59"/>
  <c r="AL42" i="59" s="1"/>
  <c r="AT41" i="59"/>
  <c r="AJ41" i="59"/>
  <c r="AK41" i="59" s="1"/>
  <c r="AT40" i="59"/>
  <c r="AJ40" i="59"/>
  <c r="AK40" i="59" s="1"/>
  <c r="J40" i="59"/>
  <c r="AT39" i="59"/>
  <c r="AJ39" i="59"/>
  <c r="AK39" i="59" s="1"/>
  <c r="AT38" i="59"/>
  <c r="AJ38" i="59"/>
  <c r="AK38" i="59" s="1"/>
  <c r="J38" i="59"/>
  <c r="AT37" i="59"/>
  <c r="AJ37" i="59"/>
  <c r="AK37" i="59" s="1"/>
  <c r="AT36" i="59"/>
  <c r="AJ36" i="59"/>
  <c r="AK36" i="59" s="1"/>
  <c r="J36" i="59"/>
  <c r="F36" i="59"/>
  <c r="G36" i="59" s="1"/>
  <c r="AT35" i="59"/>
  <c r="AJ35" i="59"/>
  <c r="AK35" i="59" s="1"/>
  <c r="A35" i="59"/>
  <c r="AT34" i="59"/>
  <c r="AJ34" i="59"/>
  <c r="AK34" i="59" s="1"/>
  <c r="AT33" i="59"/>
  <c r="AT32" i="59"/>
  <c r="AT31" i="59"/>
  <c r="AH31" i="59"/>
  <c r="F31" i="59"/>
  <c r="G31" i="59" s="1"/>
  <c r="AT30" i="59"/>
  <c r="AT29" i="59"/>
  <c r="AT28" i="59"/>
  <c r="J28" i="59"/>
  <c r="M28" i="59" s="1"/>
  <c r="AT27" i="59"/>
  <c r="AT26" i="59"/>
  <c r="AT25" i="59"/>
  <c r="AO25" i="59"/>
  <c r="F25" i="59"/>
  <c r="G25" i="59" s="1"/>
  <c r="AT24" i="59"/>
  <c r="AO24" i="59"/>
  <c r="AT23" i="59"/>
  <c r="AO23" i="59"/>
  <c r="J23" i="59"/>
  <c r="AT22" i="59"/>
  <c r="AO22" i="59"/>
  <c r="J22" i="59"/>
  <c r="L22" i="59" s="1"/>
  <c r="AT21" i="59"/>
  <c r="AO21" i="59"/>
  <c r="J21" i="59"/>
  <c r="M21" i="59" s="1"/>
  <c r="D21" i="59"/>
  <c r="A21" i="59"/>
  <c r="AT20" i="59"/>
  <c r="AO20" i="59"/>
  <c r="F20" i="59"/>
  <c r="G20" i="59" s="1"/>
  <c r="AT19" i="59"/>
  <c r="AO19" i="59"/>
  <c r="AT18" i="59"/>
  <c r="AO18" i="59"/>
  <c r="AT17" i="59"/>
  <c r="AO17" i="59"/>
  <c r="AT16" i="59"/>
  <c r="AO16" i="59"/>
  <c r="D16" i="59"/>
  <c r="AT15" i="59"/>
  <c r="AO15" i="59"/>
  <c r="AT14" i="59"/>
  <c r="AO14" i="59"/>
  <c r="AH14" i="59"/>
  <c r="J14" i="59"/>
  <c r="N14" i="59" s="1"/>
  <c r="AT13" i="59"/>
  <c r="AO13" i="59"/>
  <c r="AT12" i="59"/>
  <c r="AO12" i="59"/>
  <c r="AH12" i="59"/>
  <c r="J12" i="59"/>
  <c r="AT11" i="59"/>
  <c r="AO11" i="59"/>
  <c r="AT10" i="59"/>
  <c r="AO10" i="59"/>
  <c r="AT9" i="59"/>
  <c r="AO9" i="59"/>
  <c r="AT8" i="59"/>
  <c r="AO8" i="59"/>
  <c r="F8" i="59"/>
  <c r="G8" i="59" s="1"/>
  <c r="V8" i="59" s="1"/>
  <c r="AY8" i="59" s="1"/>
  <c r="AT7" i="59"/>
  <c r="AO7" i="59"/>
  <c r="AH7" i="59"/>
  <c r="AT6" i="59"/>
  <c r="AO6" i="59"/>
  <c r="J6" i="59"/>
  <c r="AT5" i="59"/>
  <c r="AO5" i="59"/>
  <c r="AT4" i="59"/>
  <c r="AO4" i="59"/>
  <c r="J4" i="59"/>
  <c r="AT3" i="59"/>
  <c r="AO3" i="59"/>
  <c r="D3" i="59"/>
  <c r="AT2" i="59"/>
  <c r="AO2" i="59"/>
  <c r="AC2" i="59"/>
  <c r="F2" i="59"/>
  <c r="G2" i="59" s="1"/>
  <c r="AU2" i="59" s="1"/>
  <c r="H2" i="58"/>
  <c r="J2" i="58" s="1"/>
  <c r="N2" i="58" s="1"/>
  <c r="H3" i="58"/>
  <c r="J3" i="58" s="1"/>
  <c r="M3" i="58" s="1"/>
  <c r="H4" i="58"/>
  <c r="J4" i="58" s="1"/>
  <c r="H5" i="58"/>
  <c r="J5" i="58" s="1"/>
  <c r="M5" i="58" s="1"/>
  <c r="H6" i="58"/>
  <c r="J6" i="58" s="1"/>
  <c r="H7" i="58"/>
  <c r="H8" i="58"/>
  <c r="J8" i="58" s="1"/>
  <c r="N8" i="58" s="1"/>
  <c r="H9" i="58"/>
  <c r="H10" i="58"/>
  <c r="J10" i="58" s="1"/>
  <c r="H11" i="58"/>
  <c r="J11" i="58" s="1"/>
  <c r="N11" i="58" s="1"/>
  <c r="H12" i="58"/>
  <c r="J12" i="58" s="1"/>
  <c r="AB12" i="58" s="1"/>
  <c r="H13" i="58"/>
  <c r="J13" i="58" s="1"/>
  <c r="AB13" i="58" s="1"/>
  <c r="H14" i="58"/>
  <c r="J14" i="58" s="1"/>
  <c r="M14" i="58" s="1"/>
  <c r="AG14" i="58" s="1"/>
  <c r="H15" i="58"/>
  <c r="H16" i="58"/>
  <c r="J16" i="58" s="1"/>
  <c r="M16" i="58" s="1"/>
  <c r="H17" i="58"/>
  <c r="H18" i="58"/>
  <c r="J18" i="58" s="1"/>
  <c r="H19" i="58"/>
  <c r="J19" i="58" s="1"/>
  <c r="H20" i="58"/>
  <c r="J20" i="58" s="1"/>
  <c r="P20" i="58" s="1"/>
  <c r="H21" i="58"/>
  <c r="J21" i="58" s="1"/>
  <c r="H22" i="58"/>
  <c r="H23" i="58"/>
  <c r="H24" i="58"/>
  <c r="J24" i="58" s="1"/>
  <c r="H25" i="58"/>
  <c r="J25" i="58" s="1"/>
  <c r="M25" i="58" s="1"/>
  <c r="H26" i="58"/>
  <c r="J26" i="58" s="1"/>
  <c r="H27" i="58"/>
  <c r="J27" i="58" s="1"/>
  <c r="H28" i="58"/>
  <c r="J28" i="58" s="1"/>
  <c r="H29" i="58"/>
  <c r="J29" i="58" s="1"/>
  <c r="N29" i="58" s="1"/>
  <c r="H30" i="58"/>
  <c r="J30" i="58" s="1"/>
  <c r="H31" i="58"/>
  <c r="H32" i="58"/>
  <c r="J32" i="58" s="1"/>
  <c r="H33" i="58"/>
  <c r="J33" i="58" s="1"/>
  <c r="H34" i="58"/>
  <c r="H35" i="58"/>
  <c r="J35" i="58" s="1"/>
  <c r="H36" i="58"/>
  <c r="J36" i="58" s="1"/>
  <c r="H37" i="58"/>
  <c r="J37" i="58" s="1"/>
  <c r="H38" i="58"/>
  <c r="J38" i="58" s="1"/>
  <c r="M38" i="58" s="1"/>
  <c r="H39" i="58"/>
  <c r="H40" i="58"/>
  <c r="J40" i="58" s="1"/>
  <c r="H41" i="58"/>
  <c r="H42" i="58"/>
  <c r="H43" i="58"/>
  <c r="J43" i="58" s="1"/>
  <c r="L43" i="58" s="1"/>
  <c r="H44" i="58"/>
  <c r="J44" i="58" s="1"/>
  <c r="H45" i="58"/>
  <c r="H46" i="58"/>
  <c r="J46" i="58" s="1"/>
  <c r="H47" i="58"/>
  <c r="J47" i="58" s="1"/>
  <c r="H48" i="58"/>
  <c r="J48" i="58" s="1"/>
  <c r="H49" i="58"/>
  <c r="J49" i="58" s="1"/>
  <c r="H50" i="58"/>
  <c r="H51" i="58"/>
  <c r="J51" i="58" s="1"/>
  <c r="H52" i="58"/>
  <c r="J52" i="58" s="1"/>
  <c r="V52" i="58" s="1"/>
  <c r="AY52" i="58" s="1"/>
  <c r="H53" i="58"/>
  <c r="J53" i="58" s="1"/>
  <c r="H54" i="58"/>
  <c r="J54" i="58" s="1"/>
  <c r="H55" i="58"/>
  <c r="H56" i="58"/>
  <c r="J56" i="58" s="1"/>
  <c r="H57" i="58"/>
  <c r="J57" i="58" s="1"/>
  <c r="H58" i="58"/>
  <c r="J58" i="58" s="1"/>
  <c r="H59" i="58"/>
  <c r="J59" i="58" s="1"/>
  <c r="H60" i="58"/>
  <c r="J60" i="58" s="1"/>
  <c r="AB60" i="58" s="1"/>
  <c r="H61" i="58"/>
  <c r="J61" i="58" s="1"/>
  <c r="H62" i="58"/>
  <c r="J62" i="58" s="1"/>
  <c r="H63" i="58"/>
  <c r="H64" i="58"/>
  <c r="J64" i="58" s="1"/>
  <c r="H65" i="58"/>
  <c r="J65" i="58" s="1"/>
  <c r="H66" i="58"/>
  <c r="J66" i="58" s="1"/>
  <c r="M66" i="58" s="1"/>
  <c r="H67" i="58"/>
  <c r="J67" i="58" s="1"/>
  <c r="H68" i="58"/>
  <c r="J68" i="58" s="1"/>
  <c r="H69" i="58"/>
  <c r="J69" i="58" s="1"/>
  <c r="L69" i="58" s="1"/>
  <c r="H70" i="58"/>
  <c r="H71" i="58"/>
  <c r="H72" i="58"/>
  <c r="J72" i="58" s="1"/>
  <c r="H73" i="58"/>
  <c r="J73" i="58" s="1"/>
  <c r="H74" i="58"/>
  <c r="H75" i="58"/>
  <c r="J75" i="58" s="1"/>
  <c r="M75" i="58" s="1"/>
  <c r="H76" i="58"/>
  <c r="J76" i="58" s="1"/>
  <c r="H77" i="58"/>
  <c r="J77" i="58" s="1"/>
  <c r="M77" i="58" s="1"/>
  <c r="H78" i="58"/>
  <c r="H79" i="58"/>
  <c r="H80" i="58"/>
  <c r="J80" i="58" s="1"/>
  <c r="H81" i="58"/>
  <c r="J81" i="58" s="1"/>
  <c r="N81" i="58" s="1"/>
  <c r="H82" i="58"/>
  <c r="J82" i="58" s="1"/>
  <c r="H83" i="58"/>
  <c r="J83" i="58" s="1"/>
  <c r="H84" i="58"/>
  <c r="J84" i="58" s="1"/>
  <c r="M84" i="58" s="1"/>
  <c r="H85" i="58"/>
  <c r="J85" i="58" s="1"/>
  <c r="M85" i="58" s="1"/>
  <c r="H86" i="58"/>
  <c r="H87" i="58"/>
  <c r="J87" i="58" s="1"/>
  <c r="H88" i="58"/>
  <c r="J88" i="58" s="1"/>
  <c r="H89" i="58"/>
  <c r="J89" i="58" s="1"/>
  <c r="H90" i="58"/>
  <c r="J90" i="58" s="1"/>
  <c r="M90" i="58" s="1"/>
  <c r="H91" i="58"/>
  <c r="J91" i="58" s="1"/>
  <c r="N91" i="58" s="1"/>
  <c r="H92" i="58"/>
  <c r="J92" i="58" s="1"/>
  <c r="H93" i="58"/>
  <c r="J93" i="58" s="1"/>
  <c r="L93" i="58" s="1"/>
  <c r="H94" i="58"/>
  <c r="H95" i="58"/>
  <c r="J95" i="58" s="1"/>
  <c r="H96" i="58"/>
  <c r="J96" i="58"/>
  <c r="H97" i="58"/>
  <c r="J97" i="58" s="1"/>
  <c r="M97" i="58" s="1"/>
  <c r="H98" i="58"/>
  <c r="J98" i="58" s="1"/>
  <c r="M98" i="58" s="1"/>
  <c r="H99" i="58"/>
  <c r="J99" i="58" s="1"/>
  <c r="H100" i="58"/>
  <c r="J100" i="58" s="1"/>
  <c r="H101" i="58"/>
  <c r="H102" i="58"/>
  <c r="H103" i="58"/>
  <c r="H104" i="58"/>
  <c r="J104" i="58" s="1"/>
  <c r="H105" i="58"/>
  <c r="J105" i="58" s="1"/>
  <c r="H106" i="58"/>
  <c r="J106" i="58" s="1"/>
  <c r="L106" i="58" s="1"/>
  <c r="H107" i="58"/>
  <c r="J107" i="58" s="1"/>
  <c r="H108" i="58"/>
  <c r="J108" i="58" s="1"/>
  <c r="H109" i="58"/>
  <c r="H110" i="58"/>
  <c r="H111" i="58"/>
  <c r="J111" i="58" s="1"/>
  <c r="H112" i="58"/>
  <c r="J112" i="58" s="1"/>
  <c r="H113" i="58"/>
  <c r="J113" i="58" s="1"/>
  <c r="H114" i="58"/>
  <c r="J114" i="58" s="1"/>
  <c r="N114" i="58" s="1"/>
  <c r="H115" i="58"/>
  <c r="J115" i="58" s="1"/>
  <c r="L115" i="58" s="1"/>
  <c r="H116" i="58"/>
  <c r="J116" i="58" s="1"/>
  <c r="H117" i="58"/>
  <c r="J117" i="58" s="1"/>
  <c r="H118" i="58"/>
  <c r="H119" i="58"/>
  <c r="J119" i="58" s="1"/>
  <c r="L119" i="58" s="1"/>
  <c r="H120" i="58"/>
  <c r="J120" i="58"/>
  <c r="H121" i="58"/>
  <c r="J121" i="58" s="1"/>
  <c r="H122" i="58"/>
  <c r="H123" i="58"/>
  <c r="J123" i="58" s="1"/>
  <c r="H124" i="58"/>
  <c r="H125" i="58"/>
  <c r="J125" i="58" s="1"/>
  <c r="H126" i="58"/>
  <c r="H127" i="58"/>
  <c r="J127" i="58" s="1"/>
  <c r="H128" i="58"/>
  <c r="J128" i="58" s="1"/>
  <c r="H129" i="58"/>
  <c r="J129" i="58" s="1"/>
  <c r="E3" i="58"/>
  <c r="AX3" i="58" s="1"/>
  <c r="E4" i="58"/>
  <c r="AX4" i="58" s="1"/>
  <c r="E5" i="58"/>
  <c r="AX5" i="58" s="1"/>
  <c r="E6" i="58"/>
  <c r="AX6" i="58" s="1"/>
  <c r="E7" i="58"/>
  <c r="E8" i="58"/>
  <c r="AH8" i="58" s="1"/>
  <c r="E9" i="58"/>
  <c r="AX9" i="58" s="1"/>
  <c r="E10" i="58"/>
  <c r="F10" i="58" s="1"/>
  <c r="G10" i="58" s="1"/>
  <c r="S10" i="58" s="1"/>
  <c r="E11" i="58"/>
  <c r="AX11" i="58" s="1"/>
  <c r="E12" i="58"/>
  <c r="E13" i="58"/>
  <c r="AX13" i="58" s="1"/>
  <c r="E14" i="58"/>
  <c r="AX14" i="58" s="1"/>
  <c r="E15" i="58"/>
  <c r="E16" i="58"/>
  <c r="E17" i="58"/>
  <c r="E18" i="58"/>
  <c r="AH18" i="58" s="1"/>
  <c r="E19" i="58"/>
  <c r="AX19" i="58" s="1"/>
  <c r="E20" i="58"/>
  <c r="AX20" i="58" s="1"/>
  <c r="E21" i="58"/>
  <c r="E22" i="58"/>
  <c r="AX22" i="58" s="1"/>
  <c r="E23" i="58"/>
  <c r="E24" i="58"/>
  <c r="E25" i="58"/>
  <c r="AX25" i="58" s="1"/>
  <c r="E26" i="58"/>
  <c r="F26" i="58" s="1"/>
  <c r="G26" i="58" s="1"/>
  <c r="AB26" i="58" s="1"/>
  <c r="E27" i="58"/>
  <c r="AX27" i="58" s="1"/>
  <c r="E28" i="58"/>
  <c r="E29" i="58"/>
  <c r="AH29" i="58" s="1"/>
  <c r="E30" i="58"/>
  <c r="AX30" i="58" s="1"/>
  <c r="E31" i="58"/>
  <c r="E32" i="58"/>
  <c r="E33" i="58"/>
  <c r="F33" i="58" s="1"/>
  <c r="G33" i="58" s="1"/>
  <c r="E34" i="58"/>
  <c r="AX34" i="58" s="1"/>
  <c r="E35" i="58"/>
  <c r="AX35" i="58" s="1"/>
  <c r="E36" i="58"/>
  <c r="AX36" i="58" s="1"/>
  <c r="E37" i="58"/>
  <c r="AX37" i="58" s="1"/>
  <c r="E38" i="58"/>
  <c r="AX38" i="58" s="1"/>
  <c r="E39" i="58"/>
  <c r="E40" i="58"/>
  <c r="E41" i="58"/>
  <c r="AX41" i="58" s="1"/>
  <c r="E42" i="58"/>
  <c r="AH42" i="58" s="1"/>
  <c r="E43" i="58"/>
  <c r="AH43" i="58" s="1"/>
  <c r="E44" i="58"/>
  <c r="AX44" i="58" s="1"/>
  <c r="E45" i="58"/>
  <c r="E46" i="58"/>
  <c r="AX46" i="58" s="1"/>
  <c r="E47" i="58"/>
  <c r="F47" i="58" s="1"/>
  <c r="G47" i="58" s="1"/>
  <c r="R47" i="58" s="1"/>
  <c r="E48" i="58"/>
  <c r="E49" i="58"/>
  <c r="AH49" i="58" s="1"/>
  <c r="E50" i="58"/>
  <c r="AX50" i="58" s="1"/>
  <c r="E51" i="58"/>
  <c r="AX51" i="58" s="1"/>
  <c r="E52" i="58"/>
  <c r="AX52" i="58" s="1"/>
  <c r="E53" i="58"/>
  <c r="AX53" i="58" s="1"/>
  <c r="E54" i="58"/>
  <c r="AX54" i="58" s="1"/>
  <c r="E55" i="58"/>
  <c r="AX55" i="58" s="1"/>
  <c r="E56" i="58"/>
  <c r="E57" i="58"/>
  <c r="AX57" i="58" s="1"/>
  <c r="E58" i="58"/>
  <c r="AX58" i="58" s="1"/>
  <c r="E59" i="58"/>
  <c r="AX59" i="58" s="1"/>
  <c r="E60" i="58"/>
  <c r="AX60" i="58" s="1"/>
  <c r="E61" i="58"/>
  <c r="E62" i="58"/>
  <c r="AX62" i="58" s="1"/>
  <c r="E63" i="58"/>
  <c r="E64" i="58"/>
  <c r="E65" i="58"/>
  <c r="AX65" i="58" s="1"/>
  <c r="E66" i="58"/>
  <c r="AG66" i="58" s="1"/>
  <c r="E67" i="58"/>
  <c r="AX67" i="58" s="1"/>
  <c r="E68" i="58"/>
  <c r="AX68" i="58" s="1"/>
  <c r="E69" i="58"/>
  <c r="AX69" i="58" s="1"/>
  <c r="E70" i="58"/>
  <c r="AX70" i="58" s="1"/>
  <c r="E71" i="58"/>
  <c r="AX71" i="58" s="1"/>
  <c r="E72" i="58"/>
  <c r="E73" i="58"/>
  <c r="AX73" i="58" s="1"/>
  <c r="E74" i="58"/>
  <c r="AX74" i="58" s="1"/>
  <c r="E75" i="58"/>
  <c r="AX75" i="58" s="1"/>
  <c r="E76" i="58"/>
  <c r="AX76" i="58" s="1"/>
  <c r="E77" i="58"/>
  <c r="AX77" i="58" s="1"/>
  <c r="E78" i="58"/>
  <c r="AX78" i="58" s="1"/>
  <c r="E79" i="58"/>
  <c r="AX79" i="58" s="1"/>
  <c r="E80" i="58"/>
  <c r="E81" i="58"/>
  <c r="AX81" i="58" s="1"/>
  <c r="E82" i="58"/>
  <c r="AX82" i="58" s="1"/>
  <c r="E83" i="58"/>
  <c r="AX83" i="58" s="1"/>
  <c r="E84" i="58"/>
  <c r="AX84" i="58" s="1"/>
  <c r="E85" i="58"/>
  <c r="AX85" i="58" s="1"/>
  <c r="E86" i="58"/>
  <c r="AX86" i="58" s="1"/>
  <c r="E87" i="58"/>
  <c r="E88" i="58"/>
  <c r="E89" i="58"/>
  <c r="AX89" i="58" s="1"/>
  <c r="E90" i="58"/>
  <c r="AX90" i="58" s="1"/>
  <c r="E91" i="58"/>
  <c r="AX91" i="58" s="1"/>
  <c r="E92" i="58"/>
  <c r="AX92" i="58" s="1"/>
  <c r="E93" i="58"/>
  <c r="AX93" i="58" s="1"/>
  <c r="E94" i="58"/>
  <c r="E95" i="58"/>
  <c r="E96" i="58"/>
  <c r="AX96" i="58" s="1"/>
  <c r="E97" i="58"/>
  <c r="AX97" i="58" s="1"/>
  <c r="E98" i="58"/>
  <c r="AX98" i="58" s="1"/>
  <c r="E99" i="58"/>
  <c r="AX99" i="58" s="1"/>
  <c r="E100" i="58"/>
  <c r="AX100" i="58" s="1"/>
  <c r="E101" i="58"/>
  <c r="AX101" i="58" s="1"/>
  <c r="E102" i="58"/>
  <c r="E103" i="58"/>
  <c r="AX103" i="58" s="1"/>
  <c r="E104" i="58"/>
  <c r="AX104" i="58" s="1"/>
  <c r="E105" i="58"/>
  <c r="AX105" i="58" s="1"/>
  <c r="E106" i="58"/>
  <c r="AX106" i="58" s="1"/>
  <c r="E107" i="58"/>
  <c r="AX107" i="58" s="1"/>
  <c r="E108" i="58"/>
  <c r="AX108" i="58" s="1"/>
  <c r="E109" i="58"/>
  <c r="AX109" i="58" s="1"/>
  <c r="E110" i="58"/>
  <c r="AX110" i="58" s="1"/>
  <c r="E111" i="58"/>
  <c r="AX111" i="58" s="1"/>
  <c r="E112" i="58"/>
  <c r="AX112" i="58" s="1"/>
  <c r="E113" i="58"/>
  <c r="AX113" i="58" s="1"/>
  <c r="E114" i="58"/>
  <c r="AX114" i="58" s="1"/>
  <c r="E115" i="58"/>
  <c r="AX115" i="58" s="1"/>
  <c r="E116" i="58"/>
  <c r="AX116" i="58" s="1"/>
  <c r="E117" i="58"/>
  <c r="AX117" i="58" s="1"/>
  <c r="E118" i="58"/>
  <c r="AX118" i="58" s="1"/>
  <c r="E119" i="58"/>
  <c r="AX119" i="58" s="1"/>
  <c r="E120" i="58"/>
  <c r="AX120" i="58" s="1"/>
  <c r="E121" i="58"/>
  <c r="AX121" i="58" s="1"/>
  <c r="E122" i="58"/>
  <c r="E123" i="58"/>
  <c r="AX123" i="58" s="1"/>
  <c r="E124" i="58"/>
  <c r="E125" i="58"/>
  <c r="AX125" i="58" s="1"/>
  <c r="E126" i="58"/>
  <c r="AX126" i="58" s="1"/>
  <c r="E127" i="58"/>
  <c r="AX127" i="58" s="1"/>
  <c r="E128" i="58"/>
  <c r="AX128" i="58" s="1"/>
  <c r="E129" i="58"/>
  <c r="AX129" i="58" s="1"/>
  <c r="E2" i="58"/>
  <c r="AE145" i="58" a="1"/>
  <c r="AE145" i="58" s="1"/>
  <c r="AE144" i="58" a="1"/>
  <c r="AE144" i="58" s="1"/>
  <c r="AE143" i="58" a="1"/>
  <c r="AE143" i="58" s="1"/>
  <c r="AE142" i="58" a="1"/>
  <c r="AE142" i="58"/>
  <c r="AE141" i="58" a="1"/>
  <c r="AE141" i="58" s="1"/>
  <c r="AE140" i="58" a="1"/>
  <c r="AE140" i="58" s="1"/>
  <c r="AE139" i="58" a="1"/>
  <c r="AE139" i="58" s="1"/>
  <c r="AE138" i="58" a="1"/>
  <c r="AE138" i="58" s="1"/>
  <c r="AE137" i="58" a="1"/>
  <c r="AE137" i="58" s="1"/>
  <c r="AE136" i="58" a="1"/>
  <c r="AE136" i="58" s="1"/>
  <c r="AE135" i="58" a="1"/>
  <c r="AE135" i="58" s="1"/>
  <c r="AE134" i="58" a="1"/>
  <c r="AE134" i="58" s="1"/>
  <c r="AE133" i="58" a="1"/>
  <c r="AE133" i="58" s="1"/>
  <c r="AE132" i="58" a="1"/>
  <c r="AE132" i="58" s="1"/>
  <c r="AE131" i="58" a="1"/>
  <c r="AE131" i="58" s="1"/>
  <c r="AE130" i="58" a="1"/>
  <c r="AE130" i="58" s="1"/>
  <c r="AT129" i="58"/>
  <c r="AR129" i="58"/>
  <c r="AO129" i="58"/>
  <c r="A129" i="58"/>
  <c r="AT128" i="58"/>
  <c r="AR128" i="58"/>
  <c r="AO128" i="58"/>
  <c r="AT127" i="58"/>
  <c r="AR127" i="58"/>
  <c r="AO127" i="58"/>
  <c r="AT126" i="58"/>
  <c r="AR126" i="58"/>
  <c r="AO126" i="58"/>
  <c r="J126" i="58"/>
  <c r="N126" i="58" s="1"/>
  <c r="D126" i="58"/>
  <c r="AT125" i="58"/>
  <c r="AR125" i="58"/>
  <c r="AO125" i="58"/>
  <c r="A125" i="58"/>
  <c r="AT124" i="58"/>
  <c r="AR124" i="58"/>
  <c r="AO124" i="58"/>
  <c r="J124" i="58"/>
  <c r="N124" i="58" s="1"/>
  <c r="AT123" i="58"/>
  <c r="AR123" i="58"/>
  <c r="AO123" i="58"/>
  <c r="D123" i="58"/>
  <c r="AT122" i="58"/>
  <c r="AR122" i="58"/>
  <c r="AO122" i="58"/>
  <c r="J122" i="58"/>
  <c r="M122" i="58" s="1"/>
  <c r="AT121" i="58"/>
  <c r="AR121" i="58"/>
  <c r="AO121" i="58"/>
  <c r="AT120" i="58"/>
  <c r="AR120" i="58"/>
  <c r="AO120" i="58"/>
  <c r="AT119" i="58"/>
  <c r="AR119" i="58"/>
  <c r="AO119" i="58"/>
  <c r="AT118" i="58"/>
  <c r="AR118" i="58"/>
  <c r="AO118" i="58"/>
  <c r="J118" i="58"/>
  <c r="N118" i="58" s="1"/>
  <c r="AT117" i="58"/>
  <c r="AR117" i="58"/>
  <c r="AO117" i="58"/>
  <c r="F117" i="58"/>
  <c r="G117" i="58" s="1"/>
  <c r="AT116" i="58"/>
  <c r="AR116" i="58"/>
  <c r="AO116" i="58"/>
  <c r="AT115" i="58"/>
  <c r="AR115" i="58"/>
  <c r="AO115" i="58"/>
  <c r="AT114" i="58"/>
  <c r="AR114" i="58"/>
  <c r="AO114" i="58"/>
  <c r="AT113" i="58"/>
  <c r="AR113" i="58"/>
  <c r="AO113" i="58"/>
  <c r="F113" i="58"/>
  <c r="G113" i="58" s="1"/>
  <c r="AA113" i="58" s="1"/>
  <c r="AT112" i="58"/>
  <c r="AR112" i="58"/>
  <c r="AO112" i="58"/>
  <c r="AT111" i="58"/>
  <c r="AR111" i="58"/>
  <c r="AO111" i="58"/>
  <c r="AT110" i="58"/>
  <c r="AR110" i="58"/>
  <c r="AO110" i="58"/>
  <c r="J110" i="58"/>
  <c r="L110" i="58" s="1"/>
  <c r="AT109" i="58"/>
  <c r="AR109" i="58"/>
  <c r="AO109" i="58"/>
  <c r="J109" i="58"/>
  <c r="L109" i="58" s="1"/>
  <c r="AT108" i="58"/>
  <c r="AR108" i="58"/>
  <c r="AO108" i="58"/>
  <c r="F108" i="58"/>
  <c r="G108" i="58" s="1"/>
  <c r="P108" i="58" s="1"/>
  <c r="AT107" i="58"/>
  <c r="AR107" i="58"/>
  <c r="AO107" i="58"/>
  <c r="AT106" i="58"/>
  <c r="AR106" i="58"/>
  <c r="AO106" i="58"/>
  <c r="AT105" i="58"/>
  <c r="AR105" i="58"/>
  <c r="AO105" i="58"/>
  <c r="AT104" i="58"/>
  <c r="AR104" i="58"/>
  <c r="AO104" i="58"/>
  <c r="AT103" i="58"/>
  <c r="AR103" i="58"/>
  <c r="AO103" i="58"/>
  <c r="J103" i="58"/>
  <c r="M103" i="58" s="1"/>
  <c r="F103" i="58"/>
  <c r="G103" i="58" s="1"/>
  <c r="AT102" i="58"/>
  <c r="AR102" i="58"/>
  <c r="AO102" i="58"/>
  <c r="J102" i="58"/>
  <c r="N102" i="58" s="1"/>
  <c r="AT101" i="58"/>
  <c r="AR101" i="58"/>
  <c r="AO101" i="58"/>
  <c r="J101" i="58"/>
  <c r="F101" i="58"/>
  <c r="G101" i="58" s="1"/>
  <c r="AA101" i="58" s="1"/>
  <c r="AT100" i="58"/>
  <c r="AR100" i="58"/>
  <c r="AO100" i="58"/>
  <c r="AT99" i="58"/>
  <c r="AR99" i="58"/>
  <c r="AO99" i="58"/>
  <c r="AT98" i="58"/>
  <c r="AR98" i="58"/>
  <c r="AO98" i="58"/>
  <c r="AT97" i="58"/>
  <c r="AR97" i="58"/>
  <c r="AO97" i="58"/>
  <c r="AT96" i="58"/>
  <c r="AR96" i="58"/>
  <c r="AO96" i="58"/>
  <c r="AT95" i="58"/>
  <c r="AR95" i="58"/>
  <c r="AO95" i="58"/>
  <c r="AT94" i="58"/>
  <c r="AR94" i="58"/>
  <c r="AO94" i="58"/>
  <c r="J94" i="58"/>
  <c r="N94" i="58" s="1"/>
  <c r="D94" i="58"/>
  <c r="AT93" i="58"/>
  <c r="AR93" i="58"/>
  <c r="AO93" i="58"/>
  <c r="AT92" i="58"/>
  <c r="AR92" i="58"/>
  <c r="AO92" i="58"/>
  <c r="AT91" i="58"/>
  <c r="AR91" i="58"/>
  <c r="AO91" i="58"/>
  <c r="D91" i="58"/>
  <c r="A91" i="58"/>
  <c r="AT90" i="58"/>
  <c r="AR90" i="58"/>
  <c r="AO90" i="58"/>
  <c r="AT89" i="58"/>
  <c r="AR89" i="58"/>
  <c r="AO89" i="58"/>
  <c r="AT88" i="58"/>
  <c r="AR88" i="58"/>
  <c r="AO88" i="58"/>
  <c r="AT87" i="58"/>
  <c r="AR87" i="58"/>
  <c r="AO87" i="58"/>
  <c r="AT86" i="58"/>
  <c r="AR86" i="58"/>
  <c r="AO86" i="58"/>
  <c r="J86" i="58"/>
  <c r="AT85" i="58"/>
  <c r="AR85" i="58"/>
  <c r="AO85" i="58"/>
  <c r="AT84" i="58"/>
  <c r="AR84" i="58"/>
  <c r="AO84" i="58"/>
  <c r="F84" i="58"/>
  <c r="G84" i="58" s="1"/>
  <c r="AT83" i="58"/>
  <c r="AR83" i="58"/>
  <c r="AO83" i="58"/>
  <c r="F83" i="58"/>
  <c r="G83" i="58" s="1"/>
  <c r="AB83" i="58" s="1"/>
  <c r="AT82" i="58"/>
  <c r="AR82" i="58"/>
  <c r="AO82" i="58"/>
  <c r="AT81" i="58"/>
  <c r="AR81" i="58"/>
  <c r="AO81" i="58"/>
  <c r="AT80" i="58"/>
  <c r="AR80" i="58"/>
  <c r="AO80" i="58"/>
  <c r="AT79" i="58"/>
  <c r="AR79" i="58"/>
  <c r="AO79" i="58"/>
  <c r="J79" i="58"/>
  <c r="AT78" i="58"/>
  <c r="AR78" i="58"/>
  <c r="AO78" i="58"/>
  <c r="J78" i="58"/>
  <c r="L78" i="58" s="1"/>
  <c r="AT77" i="58"/>
  <c r="AR77" i="58"/>
  <c r="AO77" i="58"/>
  <c r="AT76" i="58"/>
  <c r="AR76" i="58"/>
  <c r="AO76" i="58"/>
  <c r="AT75" i="58"/>
  <c r="AR75" i="58"/>
  <c r="AO75" i="58"/>
  <c r="AT74" i="58"/>
  <c r="AR74" i="58"/>
  <c r="AO74" i="58"/>
  <c r="J74" i="58"/>
  <c r="N74" i="58" s="1"/>
  <c r="AT73" i="58"/>
  <c r="AO73" i="58"/>
  <c r="AT72" i="58"/>
  <c r="AO72" i="58"/>
  <c r="AT71" i="58"/>
  <c r="AO71" i="58"/>
  <c r="J71" i="58"/>
  <c r="L71" i="58" s="1"/>
  <c r="AT70" i="58"/>
  <c r="AO70" i="58"/>
  <c r="J70" i="58"/>
  <c r="N70" i="58" s="1"/>
  <c r="AT69" i="58"/>
  <c r="AO69" i="58"/>
  <c r="F69" i="58"/>
  <c r="G69" i="58" s="1"/>
  <c r="V69" i="58" s="1"/>
  <c r="AY69" i="58" s="1"/>
  <c r="AG69" i="58"/>
  <c r="AT68" i="58"/>
  <c r="AO68" i="58"/>
  <c r="AT67" i="58"/>
  <c r="AO67" i="58"/>
  <c r="AG67" i="58"/>
  <c r="AT66" i="58"/>
  <c r="AO66" i="58"/>
  <c r="AT65" i="58"/>
  <c r="AT64" i="58"/>
  <c r="AH64" i="58"/>
  <c r="D64" i="58"/>
  <c r="A64" i="58"/>
  <c r="AT63" i="58"/>
  <c r="J63" i="58"/>
  <c r="M63" i="58" s="1"/>
  <c r="AT62" i="58"/>
  <c r="AH62" i="58"/>
  <c r="F62" i="58"/>
  <c r="G62" i="58" s="1"/>
  <c r="AT61" i="58"/>
  <c r="AT60" i="58"/>
  <c r="F60" i="58"/>
  <c r="G60" i="58" s="1"/>
  <c r="AU60" i="58" s="1"/>
  <c r="AT59" i="58"/>
  <c r="A59" i="58"/>
  <c r="AT58" i="58"/>
  <c r="AT57" i="58"/>
  <c r="AT56" i="58"/>
  <c r="AT55" i="58"/>
  <c r="J55" i="58"/>
  <c r="AT54" i="58"/>
  <c r="AT53" i="58"/>
  <c r="AT52" i="58"/>
  <c r="AT51" i="58"/>
  <c r="AT50" i="58"/>
  <c r="J50" i="58"/>
  <c r="N50" i="58" s="1"/>
  <c r="AT49" i="58"/>
  <c r="AJ49" i="58"/>
  <c r="AL49" i="58" s="1"/>
  <c r="A49" i="58"/>
  <c r="AT48" i="58"/>
  <c r="AJ48" i="58"/>
  <c r="AL48" i="58" s="1"/>
  <c r="AH48" i="58"/>
  <c r="AT47" i="58"/>
  <c r="AJ47" i="58"/>
  <c r="AL47" i="58" s="1"/>
  <c r="AT46" i="58"/>
  <c r="AJ46" i="58"/>
  <c r="AL46" i="58" s="1"/>
  <c r="AH46" i="58"/>
  <c r="AT45" i="58"/>
  <c r="AJ45" i="58"/>
  <c r="AL45" i="58" s="1"/>
  <c r="J45" i="58"/>
  <c r="L45" i="58" s="1"/>
  <c r="AT44" i="58"/>
  <c r="AJ44" i="58"/>
  <c r="AL44" i="58" s="1"/>
  <c r="AT43" i="58"/>
  <c r="AJ43" i="58"/>
  <c r="AL43" i="58" s="1"/>
  <c r="AT42" i="58"/>
  <c r="AJ42" i="58"/>
  <c r="AL42" i="58" s="1"/>
  <c r="J42" i="58"/>
  <c r="AT41" i="58"/>
  <c r="AJ41" i="58"/>
  <c r="AK41" i="58" s="1"/>
  <c r="J41" i="58"/>
  <c r="L41" i="58" s="1"/>
  <c r="F41" i="58"/>
  <c r="G41" i="58"/>
  <c r="Y41" i="58" s="1"/>
  <c r="AT40" i="58"/>
  <c r="AJ40" i="58"/>
  <c r="AK40" i="58" s="1"/>
  <c r="AT39" i="58"/>
  <c r="AJ39" i="58"/>
  <c r="AK39" i="58" s="1"/>
  <c r="J39" i="58"/>
  <c r="AT38" i="58"/>
  <c r="AJ38" i="58"/>
  <c r="AK38" i="58" s="1"/>
  <c r="AT37" i="58"/>
  <c r="AJ37" i="58"/>
  <c r="AK37" i="58" s="1"/>
  <c r="A37" i="58"/>
  <c r="D37" i="58"/>
  <c r="AT36" i="58"/>
  <c r="AJ36" i="58"/>
  <c r="AK36" i="58" s="1"/>
  <c r="F36" i="58"/>
  <c r="G36" i="58" s="1"/>
  <c r="U36" i="58" s="1"/>
  <c r="AH36" i="58"/>
  <c r="D36" i="58"/>
  <c r="A36" i="58"/>
  <c r="AT35" i="58"/>
  <c r="AJ35" i="58"/>
  <c r="AK35" i="58" s="1"/>
  <c r="AT34" i="58"/>
  <c r="AJ34" i="58"/>
  <c r="AK34" i="58" s="1"/>
  <c r="J34" i="58"/>
  <c r="L34" i="58" s="1"/>
  <c r="AT33" i="58"/>
  <c r="AT32" i="58"/>
  <c r="D32" i="58"/>
  <c r="A32" i="58"/>
  <c r="AT31" i="58"/>
  <c r="J31" i="58"/>
  <c r="M31" i="58" s="1"/>
  <c r="AT30" i="58"/>
  <c r="AT29" i="58"/>
  <c r="D29" i="58"/>
  <c r="AT28" i="58"/>
  <c r="AH28" i="58"/>
  <c r="F28" i="58"/>
  <c r="G28" i="58" s="1"/>
  <c r="D28" i="58"/>
  <c r="A28" i="58"/>
  <c r="AT27" i="58"/>
  <c r="F27" i="58"/>
  <c r="G27" i="58" s="1"/>
  <c r="R27" i="58" s="1"/>
  <c r="D27" i="58"/>
  <c r="A27" i="58"/>
  <c r="AT26" i="58"/>
  <c r="AT25" i="58"/>
  <c r="AO25" i="58"/>
  <c r="A25" i="58"/>
  <c r="AT24" i="58"/>
  <c r="AO24" i="58"/>
  <c r="AH24" i="58"/>
  <c r="D24" i="58"/>
  <c r="A24" i="58"/>
  <c r="AT23" i="58"/>
  <c r="AO23" i="58"/>
  <c r="J23" i="58"/>
  <c r="AT22" i="58"/>
  <c r="AO22" i="58"/>
  <c r="J22" i="58"/>
  <c r="M22" i="58" s="1"/>
  <c r="AT21" i="58"/>
  <c r="AO21" i="58"/>
  <c r="AT20" i="58"/>
  <c r="AO20" i="58"/>
  <c r="AH20" i="58"/>
  <c r="AT19" i="58"/>
  <c r="AO19" i="58"/>
  <c r="AH19" i="58"/>
  <c r="AT18" i="58"/>
  <c r="AO18" i="58"/>
  <c r="AT17" i="58"/>
  <c r="AO17" i="58"/>
  <c r="J17" i="58"/>
  <c r="F17" i="58"/>
  <c r="G17" i="58" s="1"/>
  <c r="AH17" i="58"/>
  <c r="D17" i="58"/>
  <c r="A17" i="58"/>
  <c r="AT16" i="58"/>
  <c r="AO16" i="58"/>
  <c r="D16" i="58"/>
  <c r="AT15" i="58"/>
  <c r="AO15" i="58"/>
  <c r="J15" i="58"/>
  <c r="M15" i="58" s="1"/>
  <c r="D15" i="58"/>
  <c r="AT14" i="58"/>
  <c r="AO14" i="58"/>
  <c r="AH14" i="58"/>
  <c r="F14" i="58"/>
  <c r="G14" i="58" s="1"/>
  <c r="D14" i="58"/>
  <c r="AT13" i="58"/>
  <c r="AO13" i="58"/>
  <c r="AT12" i="58"/>
  <c r="AO12" i="58"/>
  <c r="AT11" i="58"/>
  <c r="AO11" i="58"/>
  <c r="D11" i="58"/>
  <c r="AT10" i="58"/>
  <c r="AO10" i="58"/>
  <c r="AT9" i="58"/>
  <c r="AO9" i="58"/>
  <c r="J9" i="58"/>
  <c r="D9" i="58"/>
  <c r="AT8" i="58"/>
  <c r="AO8" i="58"/>
  <c r="D8" i="58"/>
  <c r="A8" i="58"/>
  <c r="AT7" i="58"/>
  <c r="AO7" i="58"/>
  <c r="J7" i="58"/>
  <c r="N7" i="58" s="1"/>
  <c r="AT6" i="58"/>
  <c r="AO6" i="58"/>
  <c r="F6" i="58"/>
  <c r="G6" i="58" s="1"/>
  <c r="D6" i="58"/>
  <c r="A6" i="58"/>
  <c r="AT5" i="58"/>
  <c r="AO5" i="58"/>
  <c r="AH5" i="58"/>
  <c r="AT4" i="58"/>
  <c r="AO4" i="58"/>
  <c r="AT3" i="58"/>
  <c r="AO3" i="58"/>
  <c r="D3" i="58"/>
  <c r="AT2" i="58"/>
  <c r="AO2" i="58"/>
  <c r="AC2" i="58"/>
  <c r="H2" i="57"/>
  <c r="J2" i="57" s="1"/>
  <c r="H3" i="57"/>
  <c r="J3" i="57" s="1"/>
  <c r="H4" i="57"/>
  <c r="J4" i="57" s="1"/>
  <c r="L4" i="57" s="1"/>
  <c r="H5" i="57"/>
  <c r="J5" i="57" s="1"/>
  <c r="N5" i="57" s="1"/>
  <c r="H6" i="57"/>
  <c r="J6" i="57" s="1"/>
  <c r="H7" i="57"/>
  <c r="H8" i="57"/>
  <c r="J8" i="57" s="1"/>
  <c r="H9" i="57"/>
  <c r="J9" i="57" s="1"/>
  <c r="H10" i="57"/>
  <c r="H11" i="57"/>
  <c r="J11" i="57" s="1"/>
  <c r="L11" i="57" s="1"/>
  <c r="H12" i="57"/>
  <c r="J12" i="57" s="1"/>
  <c r="N12" i="57" s="1"/>
  <c r="H13" i="57"/>
  <c r="J13" i="57" s="1"/>
  <c r="H14" i="57"/>
  <c r="J14" i="57" s="1"/>
  <c r="H15" i="57"/>
  <c r="J15" i="57" s="1"/>
  <c r="H16" i="57"/>
  <c r="J16" i="57" s="1"/>
  <c r="H17" i="57"/>
  <c r="J17" i="57" s="1"/>
  <c r="H18" i="57"/>
  <c r="H19" i="57"/>
  <c r="J19" i="57" s="1"/>
  <c r="H20" i="57"/>
  <c r="J20" i="57" s="1"/>
  <c r="H21" i="57"/>
  <c r="J21" i="57" s="1"/>
  <c r="L21" i="57" s="1"/>
  <c r="H22" i="57"/>
  <c r="J22" i="57" s="1"/>
  <c r="N22" i="57" s="1"/>
  <c r="H23" i="57"/>
  <c r="J23" i="57" s="1"/>
  <c r="H24" i="57"/>
  <c r="J24" i="57" s="1"/>
  <c r="N24" i="57" s="1"/>
  <c r="H25" i="57"/>
  <c r="J25" i="57" s="1"/>
  <c r="H26" i="57"/>
  <c r="J26" i="57" s="1"/>
  <c r="H27" i="57"/>
  <c r="J27" i="57" s="1"/>
  <c r="H28" i="57"/>
  <c r="J28" i="57" s="1"/>
  <c r="N28" i="57" s="1"/>
  <c r="H29" i="57"/>
  <c r="J29" i="57" s="1"/>
  <c r="N29" i="57" s="1"/>
  <c r="H30" i="57"/>
  <c r="H31" i="57"/>
  <c r="J31" i="57" s="1"/>
  <c r="H32" i="57"/>
  <c r="J32" i="57" s="1"/>
  <c r="M32" i="57" s="1"/>
  <c r="H33" i="57"/>
  <c r="J33" i="57" s="1"/>
  <c r="H34" i="57"/>
  <c r="J34" i="57" s="1"/>
  <c r="H35" i="57"/>
  <c r="J35" i="57" s="1"/>
  <c r="H36" i="57"/>
  <c r="J36" i="57" s="1"/>
  <c r="N36" i="57" s="1"/>
  <c r="H37" i="57"/>
  <c r="H38" i="57"/>
  <c r="J38" i="57" s="1"/>
  <c r="N38" i="57" s="1"/>
  <c r="H39" i="57"/>
  <c r="J39" i="57" s="1"/>
  <c r="H40" i="57"/>
  <c r="J40" i="57" s="1"/>
  <c r="H41" i="57"/>
  <c r="J41" i="57" s="1"/>
  <c r="H42" i="57"/>
  <c r="J42" i="57" s="1"/>
  <c r="N42" i="57" s="1"/>
  <c r="H43" i="57"/>
  <c r="J43" i="57" s="1"/>
  <c r="M43" i="57" s="1"/>
  <c r="H44" i="57"/>
  <c r="J44" i="57" s="1"/>
  <c r="H45" i="57"/>
  <c r="J45" i="57" s="1"/>
  <c r="H46" i="57"/>
  <c r="J46" i="57" s="1"/>
  <c r="H47" i="57"/>
  <c r="J47" i="57" s="1"/>
  <c r="N47" i="57" s="1"/>
  <c r="H48" i="57"/>
  <c r="J48" i="57" s="1"/>
  <c r="H49" i="57"/>
  <c r="J49" i="57" s="1"/>
  <c r="M49" i="57" s="1"/>
  <c r="H50" i="57"/>
  <c r="J50" i="57" s="1"/>
  <c r="N50" i="57" s="1"/>
  <c r="H51" i="57"/>
  <c r="J51" i="57" s="1"/>
  <c r="N51" i="57" s="1"/>
  <c r="H52" i="57"/>
  <c r="J52" i="57" s="1"/>
  <c r="H53" i="57"/>
  <c r="J53" i="57" s="1"/>
  <c r="H54" i="57"/>
  <c r="J54" i="57" s="1"/>
  <c r="M54" i="57" s="1"/>
  <c r="H55" i="57"/>
  <c r="J55" i="57" s="1"/>
  <c r="H56" i="57"/>
  <c r="J56" i="57" s="1"/>
  <c r="M56" i="57" s="1"/>
  <c r="H57" i="57"/>
  <c r="J57" i="57" s="1"/>
  <c r="H58" i="57"/>
  <c r="J58" i="57" s="1"/>
  <c r="M58" i="57" s="1"/>
  <c r="H59" i="57"/>
  <c r="J59" i="57" s="1"/>
  <c r="H60" i="57"/>
  <c r="J60" i="57" s="1"/>
  <c r="H61" i="57"/>
  <c r="J61" i="57" s="1"/>
  <c r="H62" i="57"/>
  <c r="H63" i="57"/>
  <c r="J63" i="57" s="1"/>
  <c r="H64" i="57"/>
  <c r="J64" i="57" s="1"/>
  <c r="M64" i="57" s="1"/>
  <c r="H65" i="57"/>
  <c r="J65" i="57" s="1"/>
  <c r="H66" i="57"/>
  <c r="J66" i="57" s="1"/>
  <c r="N66" i="57" s="1"/>
  <c r="H67" i="57"/>
  <c r="J67" i="57" s="1"/>
  <c r="H68" i="57"/>
  <c r="H69" i="57"/>
  <c r="J69" i="57" s="1"/>
  <c r="H70" i="57"/>
  <c r="H71" i="57"/>
  <c r="J71" i="57" s="1"/>
  <c r="H72" i="57"/>
  <c r="J72" i="57" s="1"/>
  <c r="H73" i="57"/>
  <c r="J73" i="57" s="1"/>
  <c r="H74" i="57"/>
  <c r="J74" i="57" s="1"/>
  <c r="H75" i="57"/>
  <c r="J75" i="57" s="1"/>
  <c r="L75" i="57" s="1"/>
  <c r="H76" i="57"/>
  <c r="J76" i="57" s="1"/>
  <c r="M76" i="57" s="1"/>
  <c r="H77" i="57"/>
  <c r="H78" i="57"/>
  <c r="J78" i="57" s="1"/>
  <c r="H79" i="57"/>
  <c r="J79" i="57" s="1"/>
  <c r="H80" i="57"/>
  <c r="J80" i="57"/>
  <c r="H81" i="57"/>
  <c r="H82" i="57"/>
  <c r="J82" i="57" s="1"/>
  <c r="H83" i="57"/>
  <c r="J83" i="57" s="1"/>
  <c r="H84" i="57"/>
  <c r="J84" i="57" s="1"/>
  <c r="M84" i="57" s="1"/>
  <c r="H85" i="57"/>
  <c r="J85" i="57" s="1"/>
  <c r="H86" i="57"/>
  <c r="J86" i="57" s="1"/>
  <c r="H87" i="57"/>
  <c r="J87" i="57" s="1"/>
  <c r="H88" i="57"/>
  <c r="J88" i="57" s="1"/>
  <c r="H89" i="57"/>
  <c r="J89" i="57" s="1"/>
  <c r="L89" i="57" s="1"/>
  <c r="H90" i="57"/>
  <c r="J90" i="57" s="1"/>
  <c r="L90" i="57" s="1"/>
  <c r="H91" i="57"/>
  <c r="J91" i="57" s="1"/>
  <c r="H92" i="57"/>
  <c r="J92" i="57" s="1"/>
  <c r="H93" i="57"/>
  <c r="J93" i="57" s="1"/>
  <c r="H94" i="57"/>
  <c r="J94" i="57" s="1"/>
  <c r="H95" i="57"/>
  <c r="J95" i="57" s="1"/>
  <c r="L95" i="57" s="1"/>
  <c r="H96" i="57"/>
  <c r="J96" i="57" s="1"/>
  <c r="H97" i="57"/>
  <c r="J97" i="57" s="1"/>
  <c r="L97" i="57" s="1"/>
  <c r="H98" i="57"/>
  <c r="J98" i="57" s="1"/>
  <c r="H99" i="57"/>
  <c r="J99" i="57" s="1"/>
  <c r="H100" i="57"/>
  <c r="H101" i="57"/>
  <c r="J101" i="57" s="1"/>
  <c r="M101" i="57" s="1"/>
  <c r="H102" i="57"/>
  <c r="J102" i="57" s="1"/>
  <c r="H103" i="57"/>
  <c r="J103" i="57" s="1"/>
  <c r="N103" i="57" s="1"/>
  <c r="H104" i="57"/>
  <c r="J104" i="57" s="1"/>
  <c r="H105" i="57"/>
  <c r="J105" i="57" s="1"/>
  <c r="H106" i="57"/>
  <c r="J106" i="57" s="1"/>
  <c r="H107" i="57"/>
  <c r="J107" i="57" s="1"/>
  <c r="H108" i="57"/>
  <c r="J108" i="57" s="1"/>
  <c r="H109" i="57"/>
  <c r="J109" i="57" s="1"/>
  <c r="H110" i="57"/>
  <c r="J110" i="57" s="1"/>
  <c r="M110" i="57" s="1"/>
  <c r="H111" i="57"/>
  <c r="J111" i="57" s="1"/>
  <c r="H112" i="57"/>
  <c r="J112" i="57" s="1"/>
  <c r="H113" i="57"/>
  <c r="J113" i="57" s="1"/>
  <c r="M113" i="57" s="1"/>
  <c r="H114" i="57"/>
  <c r="J114" i="57" s="1"/>
  <c r="M114" i="57" s="1"/>
  <c r="H115" i="57"/>
  <c r="J115" i="57" s="1"/>
  <c r="H116" i="57"/>
  <c r="J116" i="57" s="1"/>
  <c r="N116" i="57" s="1"/>
  <c r="H117" i="57"/>
  <c r="J117" i="57" s="1"/>
  <c r="H118" i="57"/>
  <c r="J118" i="57" s="1"/>
  <c r="H119" i="57"/>
  <c r="J119" i="57" s="1"/>
  <c r="M119" i="57" s="1"/>
  <c r="H120" i="57"/>
  <c r="H121" i="57"/>
  <c r="J121" i="57" s="1"/>
  <c r="H122" i="57"/>
  <c r="H123" i="57"/>
  <c r="J123" i="57" s="1"/>
  <c r="L123" i="57" s="1"/>
  <c r="H124" i="57"/>
  <c r="H125" i="57"/>
  <c r="J125" i="57" s="1"/>
  <c r="N125" i="57" s="1"/>
  <c r="H126" i="57"/>
  <c r="J126" i="57" s="1"/>
  <c r="N126" i="57" s="1"/>
  <c r="H127" i="57"/>
  <c r="J127" i="57" s="1"/>
  <c r="L127" i="57" s="1"/>
  <c r="H128" i="57"/>
  <c r="J128" i="57" s="1"/>
  <c r="N128" i="57" s="1"/>
  <c r="H129" i="57"/>
  <c r="J129" i="57" s="1"/>
  <c r="E3" i="57"/>
  <c r="AX3" i="57" s="1"/>
  <c r="E4" i="57"/>
  <c r="AX4" i="57" s="1"/>
  <c r="E5" i="57"/>
  <c r="AX5" i="57" s="1"/>
  <c r="E6" i="57"/>
  <c r="E7" i="57"/>
  <c r="AX7" i="57" s="1"/>
  <c r="E8" i="57"/>
  <c r="E9" i="57"/>
  <c r="AX9" i="57" s="1"/>
  <c r="E10" i="57"/>
  <c r="AX10" i="57" s="1"/>
  <c r="E11" i="57"/>
  <c r="AH11" i="57" s="1"/>
  <c r="E12" i="57"/>
  <c r="AX12" i="57" s="1"/>
  <c r="E13" i="57"/>
  <c r="AX13" i="57" s="1"/>
  <c r="E14" i="57"/>
  <c r="E15" i="57"/>
  <c r="E16" i="57"/>
  <c r="AX16" i="57" s="1"/>
  <c r="E17" i="57"/>
  <c r="AX17" i="57" s="1"/>
  <c r="E18" i="57"/>
  <c r="AX18" i="57" s="1"/>
  <c r="E19" i="57"/>
  <c r="AX19" i="57" s="1"/>
  <c r="E20" i="57"/>
  <c r="AX20" i="57" s="1"/>
  <c r="E21" i="57"/>
  <c r="AX21" i="57" s="1"/>
  <c r="E22" i="57"/>
  <c r="E23" i="57"/>
  <c r="AX23" i="57" s="1"/>
  <c r="E24" i="57"/>
  <c r="E25" i="57"/>
  <c r="AX25" i="57" s="1"/>
  <c r="E26" i="57"/>
  <c r="AX26" i="57" s="1"/>
  <c r="E27" i="57"/>
  <c r="AX27" i="57" s="1"/>
  <c r="E28" i="57"/>
  <c r="AX28" i="57" s="1"/>
  <c r="E29" i="57"/>
  <c r="AX29" i="57" s="1"/>
  <c r="E30" i="57"/>
  <c r="E31" i="57"/>
  <c r="E32" i="57"/>
  <c r="E33" i="57"/>
  <c r="AX33" i="57" s="1"/>
  <c r="F33" i="57"/>
  <c r="G33" i="57" s="1"/>
  <c r="E34" i="57"/>
  <c r="AX34" i="57" s="1"/>
  <c r="E35" i="57"/>
  <c r="AX35" i="57" s="1"/>
  <c r="E36" i="57"/>
  <c r="E37" i="57"/>
  <c r="E38" i="57"/>
  <c r="E39" i="57"/>
  <c r="F39" i="57" s="1"/>
  <c r="G39" i="57" s="1"/>
  <c r="E40" i="57"/>
  <c r="AX40" i="57" s="1"/>
  <c r="E41" i="57"/>
  <c r="AX41" i="57" s="1"/>
  <c r="E42" i="57"/>
  <c r="F42" i="57" s="1"/>
  <c r="G42" i="57" s="1"/>
  <c r="E43" i="57"/>
  <c r="AX43" i="57" s="1"/>
  <c r="E44" i="57"/>
  <c r="AX44" i="57" s="1"/>
  <c r="E45" i="57"/>
  <c r="E46" i="57"/>
  <c r="E47" i="57"/>
  <c r="AX47" i="57" s="1"/>
  <c r="E48" i="57"/>
  <c r="AX48" i="57" s="1"/>
  <c r="E49" i="57"/>
  <c r="AX49" i="57" s="1"/>
  <c r="E50" i="57"/>
  <c r="AX50" i="57" s="1"/>
  <c r="F50" i="57"/>
  <c r="G50" i="57" s="1"/>
  <c r="S50" i="57" s="1"/>
  <c r="E51" i="57"/>
  <c r="AX51" i="57" s="1"/>
  <c r="E52" i="57"/>
  <c r="E53" i="57"/>
  <c r="E54" i="57"/>
  <c r="E55" i="57"/>
  <c r="E56" i="57"/>
  <c r="AX56" i="57" s="1"/>
  <c r="E57" i="57"/>
  <c r="AX57" i="57" s="1"/>
  <c r="E58" i="57"/>
  <c r="AX58" i="57" s="1"/>
  <c r="E59" i="57"/>
  <c r="AX59" i="57" s="1"/>
  <c r="E60" i="57"/>
  <c r="E61" i="57"/>
  <c r="E62" i="57"/>
  <c r="E63" i="57"/>
  <c r="AX63" i="57" s="1"/>
  <c r="E64" i="57"/>
  <c r="AX64" i="57" s="1"/>
  <c r="E65" i="57"/>
  <c r="AX65" i="57" s="1"/>
  <c r="AH65" i="57"/>
  <c r="E66" i="57"/>
  <c r="AX66" i="57" s="1"/>
  <c r="E67" i="57"/>
  <c r="E68" i="57"/>
  <c r="E69" i="57"/>
  <c r="E70" i="57"/>
  <c r="AX70" i="57" s="1"/>
  <c r="E71" i="57"/>
  <c r="AX71" i="57" s="1"/>
  <c r="E72" i="57"/>
  <c r="AX72" i="57" s="1"/>
  <c r="E73" i="57"/>
  <c r="AX73" i="57" s="1"/>
  <c r="E74" i="57"/>
  <c r="AX74" i="57" s="1"/>
  <c r="E75" i="57"/>
  <c r="AX75" i="57" s="1"/>
  <c r="E76" i="57"/>
  <c r="AX76" i="57" s="1"/>
  <c r="E77" i="57"/>
  <c r="E78" i="57"/>
  <c r="AX78" i="57" s="1"/>
  <c r="E79" i="57"/>
  <c r="AX79" i="57" s="1"/>
  <c r="E80" i="57"/>
  <c r="AX80" i="57" s="1"/>
  <c r="E81" i="57"/>
  <c r="AX81" i="57" s="1"/>
  <c r="E82" i="57"/>
  <c r="AX82" i="57" s="1"/>
  <c r="E83" i="57"/>
  <c r="E84" i="57"/>
  <c r="AX84" i="57" s="1"/>
  <c r="E85" i="57"/>
  <c r="AX85" i="57" s="1"/>
  <c r="E86" i="57"/>
  <c r="AX86" i="57" s="1"/>
  <c r="E87" i="57"/>
  <c r="AX87" i="57" s="1"/>
  <c r="E88" i="57"/>
  <c r="AX88" i="57" s="1"/>
  <c r="E89" i="57"/>
  <c r="AX89" i="57" s="1"/>
  <c r="E90" i="57"/>
  <c r="AX90" i="57" s="1"/>
  <c r="E91" i="57"/>
  <c r="AX91" i="57" s="1"/>
  <c r="E92" i="57"/>
  <c r="AX92" i="57" s="1"/>
  <c r="E93" i="57"/>
  <c r="AX93" i="57" s="1"/>
  <c r="E94" i="57"/>
  <c r="AX94" i="57" s="1"/>
  <c r="E95" i="57"/>
  <c r="AX95" i="57" s="1"/>
  <c r="E96" i="57"/>
  <c r="AX96" i="57" s="1"/>
  <c r="E97" i="57"/>
  <c r="AX97" i="57" s="1"/>
  <c r="E98" i="57"/>
  <c r="AX98" i="57" s="1"/>
  <c r="E99" i="57"/>
  <c r="E100" i="57"/>
  <c r="AX100" i="57" s="1"/>
  <c r="E101" i="57"/>
  <c r="AX101" i="57" s="1"/>
  <c r="E102" i="57"/>
  <c r="AX102" i="57" s="1"/>
  <c r="E103" i="57"/>
  <c r="E104" i="57"/>
  <c r="AX104" i="57" s="1"/>
  <c r="E105" i="57"/>
  <c r="AX105" i="57" s="1"/>
  <c r="E106" i="57"/>
  <c r="AX106" i="57" s="1"/>
  <c r="E107" i="57"/>
  <c r="AX107" i="57" s="1"/>
  <c r="E108" i="57"/>
  <c r="AX108" i="57" s="1"/>
  <c r="E109" i="57"/>
  <c r="AX109" i="57" s="1"/>
  <c r="E110" i="57"/>
  <c r="AX110" i="57" s="1"/>
  <c r="E111" i="57"/>
  <c r="AX111" i="57" s="1"/>
  <c r="E112" i="57"/>
  <c r="AX112" i="57" s="1"/>
  <c r="E113" i="57"/>
  <c r="AX113" i="57" s="1"/>
  <c r="E114" i="57"/>
  <c r="E115" i="57"/>
  <c r="AX115" i="57" s="1"/>
  <c r="E116" i="57"/>
  <c r="AX116" i="57" s="1"/>
  <c r="E117" i="57"/>
  <c r="AX117" i="57" s="1"/>
  <c r="E118" i="57"/>
  <c r="AX118" i="57" s="1"/>
  <c r="E119" i="57"/>
  <c r="E120" i="57"/>
  <c r="AX120" i="57" s="1"/>
  <c r="E121" i="57"/>
  <c r="AX121" i="57" s="1"/>
  <c r="E122" i="57"/>
  <c r="AX122" i="57" s="1"/>
  <c r="E123" i="57"/>
  <c r="AX123" i="57" s="1"/>
  <c r="E124" i="57"/>
  <c r="AX124" i="57" s="1"/>
  <c r="F124" i="57"/>
  <c r="G124" i="57" s="1"/>
  <c r="E125" i="57"/>
  <c r="AX125" i="57" s="1"/>
  <c r="E126" i="57"/>
  <c r="E127" i="57"/>
  <c r="AX127" i="57" s="1"/>
  <c r="E128" i="57"/>
  <c r="AX128" i="57" s="1"/>
  <c r="E129" i="57"/>
  <c r="AX129" i="57" s="1"/>
  <c r="E2" i="57"/>
  <c r="AE145" i="57" a="1"/>
  <c r="AE145" i="57" s="1"/>
  <c r="AE144" i="57" a="1"/>
  <c r="AE144" i="57" s="1"/>
  <c r="AE143" i="57" a="1"/>
  <c r="AE143" i="57" s="1"/>
  <c r="AE142" i="57" a="1"/>
  <c r="AE142" i="57" s="1"/>
  <c r="AE141" i="57" a="1"/>
  <c r="AE141" i="57" s="1"/>
  <c r="AE140" i="57" a="1"/>
  <c r="AE140" i="57" s="1"/>
  <c r="AE139" i="57" a="1"/>
  <c r="AE139" i="57" s="1"/>
  <c r="AE138" i="57" a="1"/>
  <c r="AE138" i="57" s="1"/>
  <c r="AE137" i="57" a="1"/>
  <c r="AE137" i="57" s="1"/>
  <c r="AE136" i="57" a="1"/>
  <c r="AE136" i="57" s="1"/>
  <c r="AE135" i="57" a="1"/>
  <c r="AE135" i="57" s="1"/>
  <c r="AE134" i="57" a="1"/>
  <c r="AE134" i="57" s="1"/>
  <c r="AE133" i="57" a="1"/>
  <c r="AE133" i="57" s="1"/>
  <c r="AE132" i="57" a="1"/>
  <c r="AE132" i="57" s="1"/>
  <c r="AE131" i="57" a="1"/>
  <c r="AE131" i="57" s="1"/>
  <c r="AE130" i="57" a="1"/>
  <c r="AE130" i="57" s="1"/>
  <c r="AT129" i="57"/>
  <c r="AR129" i="57"/>
  <c r="AO129" i="57"/>
  <c r="AT128" i="57"/>
  <c r="AR128" i="57"/>
  <c r="AO128" i="57"/>
  <c r="AT127" i="57"/>
  <c r="AR127" i="57"/>
  <c r="AO127" i="57"/>
  <c r="AT126" i="57"/>
  <c r="AR126" i="57"/>
  <c r="AO126" i="57"/>
  <c r="AT125" i="57"/>
  <c r="AR125" i="57"/>
  <c r="AO125" i="57"/>
  <c r="AT124" i="57"/>
  <c r="AR124" i="57"/>
  <c r="AO124" i="57"/>
  <c r="J124" i="57"/>
  <c r="L124" i="57" s="1"/>
  <c r="AT123" i="57"/>
  <c r="AR123" i="57"/>
  <c r="AO123" i="57"/>
  <c r="AT122" i="57"/>
  <c r="AR122" i="57"/>
  <c r="AO122" i="57"/>
  <c r="J122" i="57"/>
  <c r="N122" i="57" s="1"/>
  <c r="M122" i="57"/>
  <c r="AT121" i="57"/>
  <c r="AR121" i="57"/>
  <c r="AO121" i="57"/>
  <c r="AT120" i="57"/>
  <c r="AR120" i="57"/>
  <c r="AO120" i="57"/>
  <c r="J120" i="57"/>
  <c r="N120" i="57" s="1"/>
  <c r="AT119" i="57"/>
  <c r="AR119" i="57"/>
  <c r="AO119" i="57"/>
  <c r="AT118" i="57"/>
  <c r="AR118" i="57"/>
  <c r="AO118" i="57"/>
  <c r="AT117" i="57"/>
  <c r="AR117" i="57"/>
  <c r="AO117" i="57"/>
  <c r="AT116" i="57"/>
  <c r="AR116" i="57"/>
  <c r="AO116" i="57"/>
  <c r="AT115" i="57"/>
  <c r="AR115" i="57"/>
  <c r="AO115" i="57"/>
  <c r="AT114" i="57"/>
  <c r="AR114" i="57"/>
  <c r="AO114" i="57"/>
  <c r="AT113" i="57"/>
  <c r="AR113" i="57"/>
  <c r="AO113" i="57"/>
  <c r="AT112" i="57"/>
  <c r="AR112" i="57"/>
  <c r="AO112" i="57"/>
  <c r="AT111" i="57"/>
  <c r="AR111" i="57"/>
  <c r="AO111" i="57"/>
  <c r="AT110" i="57"/>
  <c r="AR110" i="57"/>
  <c r="AO110" i="57"/>
  <c r="AT109" i="57"/>
  <c r="AR109" i="57"/>
  <c r="AO109" i="57"/>
  <c r="AT108" i="57"/>
  <c r="AR108" i="57"/>
  <c r="AO108" i="57"/>
  <c r="M108" i="57"/>
  <c r="F108" i="57"/>
  <c r="G108" i="57" s="1"/>
  <c r="AT107" i="57"/>
  <c r="AR107" i="57"/>
  <c r="AO107" i="57"/>
  <c r="AT106" i="57"/>
  <c r="AR106" i="57"/>
  <c r="AO106" i="57"/>
  <c r="AT105" i="57"/>
  <c r="AR105" i="57"/>
  <c r="AO105" i="57"/>
  <c r="AT104" i="57"/>
  <c r="AR104" i="57"/>
  <c r="AO104" i="57"/>
  <c r="AT103" i="57"/>
  <c r="AR103" i="57"/>
  <c r="AO103" i="57"/>
  <c r="AT102" i="57"/>
  <c r="AR102" i="57"/>
  <c r="AO102" i="57"/>
  <c r="F102" i="57"/>
  <c r="G102" i="57" s="1"/>
  <c r="W102" i="57" s="1"/>
  <c r="AT101" i="57"/>
  <c r="AR101" i="57"/>
  <c r="AO101" i="57"/>
  <c r="AT100" i="57"/>
  <c r="AR100" i="57"/>
  <c r="AO100" i="57"/>
  <c r="J100" i="57"/>
  <c r="N100" i="57" s="1"/>
  <c r="F100" i="57"/>
  <c r="G100" i="57" s="1"/>
  <c r="Y100" i="57" s="1"/>
  <c r="A100" i="57"/>
  <c r="AT99" i="57"/>
  <c r="AR99" i="57"/>
  <c r="AO99" i="57"/>
  <c r="AT98" i="57"/>
  <c r="AR98" i="57"/>
  <c r="AO98" i="57"/>
  <c r="AT97" i="57"/>
  <c r="AR97" i="57"/>
  <c r="AO97" i="57"/>
  <c r="AT96" i="57"/>
  <c r="AR96" i="57"/>
  <c r="AO96" i="57"/>
  <c r="AT95" i="57"/>
  <c r="AR95" i="57"/>
  <c r="AO95" i="57"/>
  <c r="AT94" i="57"/>
  <c r="AR94" i="57"/>
  <c r="AO94" i="57"/>
  <c r="F94" i="57"/>
  <c r="G94" i="57" s="1"/>
  <c r="AT93" i="57"/>
  <c r="AR93" i="57"/>
  <c r="AO93" i="57"/>
  <c r="F93" i="57"/>
  <c r="G93" i="57" s="1"/>
  <c r="AT92" i="57"/>
  <c r="AR92" i="57"/>
  <c r="AO92" i="57"/>
  <c r="AT91" i="57"/>
  <c r="AR91" i="57"/>
  <c r="AO91" i="57"/>
  <c r="AT90" i="57"/>
  <c r="AR90" i="57"/>
  <c r="AO90" i="57"/>
  <c r="AT89" i="57"/>
  <c r="AR89" i="57"/>
  <c r="AO89" i="57"/>
  <c r="AT88" i="57"/>
  <c r="AR88" i="57"/>
  <c r="AO88" i="57"/>
  <c r="AT87" i="57"/>
  <c r="AR87" i="57"/>
  <c r="AO87" i="57"/>
  <c r="AT86" i="57"/>
  <c r="AR86" i="57"/>
  <c r="AO86" i="57"/>
  <c r="AT85" i="57"/>
  <c r="AR85" i="57"/>
  <c r="AO85" i="57"/>
  <c r="N85" i="57"/>
  <c r="F85" i="57"/>
  <c r="G85" i="57" s="1"/>
  <c r="AT84" i="57"/>
  <c r="AR84" i="57"/>
  <c r="AO84" i="57"/>
  <c r="AT83" i="57"/>
  <c r="AR83" i="57"/>
  <c r="AO83" i="57"/>
  <c r="AT82" i="57"/>
  <c r="AR82" i="57"/>
  <c r="AO82" i="57"/>
  <c r="AT81" i="57"/>
  <c r="AR81" i="57"/>
  <c r="AO81" i="57"/>
  <c r="J81" i="57"/>
  <c r="AT80" i="57"/>
  <c r="AR80" i="57"/>
  <c r="AO80" i="57"/>
  <c r="AT79" i="57"/>
  <c r="AR79" i="57"/>
  <c r="AO79" i="57"/>
  <c r="AT78" i="57"/>
  <c r="AR78" i="57"/>
  <c r="AO78" i="57"/>
  <c r="F78" i="57"/>
  <c r="G78" i="57" s="1"/>
  <c r="AT77" i="57"/>
  <c r="AR77" i="57"/>
  <c r="AO77" i="57"/>
  <c r="J77" i="57"/>
  <c r="N77" i="57" s="1"/>
  <c r="AT76" i="57"/>
  <c r="AR76" i="57"/>
  <c r="AO76" i="57"/>
  <c r="AT75" i="57"/>
  <c r="AR75" i="57"/>
  <c r="AO75" i="57"/>
  <c r="AT74" i="57"/>
  <c r="AR74" i="57"/>
  <c r="AO74" i="57"/>
  <c r="AT73" i="57"/>
  <c r="AO73" i="57"/>
  <c r="AT72" i="57"/>
  <c r="AO72" i="57"/>
  <c r="F72" i="57"/>
  <c r="G72" i="57" s="1"/>
  <c r="P72" i="57" s="1"/>
  <c r="AT71" i="57"/>
  <c r="AO71" i="57"/>
  <c r="D71" i="57"/>
  <c r="A71" i="57"/>
  <c r="AT70" i="57"/>
  <c r="AO70" i="57"/>
  <c r="AG70" i="57"/>
  <c r="J70" i="57"/>
  <c r="U70" i="57" s="1"/>
  <c r="F70" i="57"/>
  <c r="G70" i="57" s="1"/>
  <c r="AT69" i="57"/>
  <c r="AO69" i="57"/>
  <c r="D69" i="57"/>
  <c r="A69" i="57"/>
  <c r="AT68" i="57"/>
  <c r="AO68" i="57"/>
  <c r="J68" i="57"/>
  <c r="N68" i="57" s="1"/>
  <c r="A68" i="57"/>
  <c r="AT67" i="57"/>
  <c r="AO67" i="57"/>
  <c r="AT66" i="57"/>
  <c r="AO66" i="57"/>
  <c r="AT65" i="57"/>
  <c r="AT64" i="57"/>
  <c r="F64" i="57"/>
  <c r="G64" i="57" s="1"/>
  <c r="AT63" i="57"/>
  <c r="AH63" i="57"/>
  <c r="F63" i="57"/>
  <c r="G63" i="57" s="1"/>
  <c r="AT62" i="57"/>
  <c r="J62" i="57"/>
  <c r="M62" i="57" s="1"/>
  <c r="AT61" i="57"/>
  <c r="AT60" i="57"/>
  <c r="AT59" i="57"/>
  <c r="AT58" i="57"/>
  <c r="AT57" i="57"/>
  <c r="AT56" i="57"/>
  <c r="AT55" i="57"/>
  <c r="AH55" i="57"/>
  <c r="AT54" i="57"/>
  <c r="AT53" i="57"/>
  <c r="AT52" i="57"/>
  <c r="AT51" i="57"/>
  <c r="AT50" i="57"/>
  <c r="AH50" i="57"/>
  <c r="AT49" i="57"/>
  <c r="AJ49" i="57"/>
  <c r="AL49" i="57" s="1"/>
  <c r="AT48" i="57"/>
  <c r="AJ48" i="57"/>
  <c r="AL48" i="57" s="1"/>
  <c r="F48" i="57"/>
  <c r="G48" i="57" s="1"/>
  <c r="AT47" i="57"/>
  <c r="AJ47" i="57"/>
  <c r="AL47" i="57" s="1"/>
  <c r="AT46" i="57"/>
  <c r="AJ46" i="57"/>
  <c r="AL46" i="57" s="1"/>
  <c r="AT45" i="57"/>
  <c r="AJ45" i="57"/>
  <c r="AL45" i="57" s="1"/>
  <c r="AT44" i="57"/>
  <c r="AJ44" i="57"/>
  <c r="AL44" i="57" s="1"/>
  <c r="AT43" i="57"/>
  <c r="AJ43" i="57"/>
  <c r="AL43" i="57" s="1"/>
  <c r="AT42" i="57"/>
  <c r="AJ42" i="57"/>
  <c r="AL42" i="57" s="1"/>
  <c r="AT41" i="57"/>
  <c r="AJ41" i="57"/>
  <c r="AK41" i="57" s="1"/>
  <c r="AT40" i="57"/>
  <c r="AJ40" i="57"/>
  <c r="AK40" i="57" s="1"/>
  <c r="F40" i="57"/>
  <c r="G40" i="57" s="1"/>
  <c r="AT39" i="57"/>
  <c r="AJ39" i="57"/>
  <c r="AK39" i="57" s="1"/>
  <c r="AT38" i="57"/>
  <c r="AJ38" i="57"/>
  <c r="AK38" i="57" s="1"/>
  <c r="AT37" i="57"/>
  <c r="AJ37" i="57"/>
  <c r="AK37" i="57" s="1"/>
  <c r="J37" i="57"/>
  <c r="AT36" i="57"/>
  <c r="AJ36" i="57"/>
  <c r="AK36" i="57" s="1"/>
  <c r="AT35" i="57"/>
  <c r="AJ35" i="57"/>
  <c r="AK35" i="57" s="1"/>
  <c r="AT34" i="57"/>
  <c r="AJ34" i="57"/>
  <c r="AK34" i="57" s="1"/>
  <c r="AT33" i="57"/>
  <c r="AH33" i="57"/>
  <c r="AT32" i="57"/>
  <c r="D32" i="57"/>
  <c r="AT31" i="57"/>
  <c r="D31" i="57"/>
  <c r="AT30" i="57"/>
  <c r="J30" i="57"/>
  <c r="N30" i="57" s="1"/>
  <c r="AT29" i="57"/>
  <c r="AT28" i="57"/>
  <c r="AT27" i="57"/>
  <c r="AT26" i="57"/>
  <c r="AH26" i="57"/>
  <c r="AT25" i="57"/>
  <c r="AO25" i="57"/>
  <c r="AT24" i="57"/>
  <c r="AO24" i="57"/>
  <c r="AT23" i="57"/>
  <c r="AO23" i="57"/>
  <c r="AT22" i="57"/>
  <c r="AO22" i="57"/>
  <c r="A22" i="57"/>
  <c r="AT21" i="57"/>
  <c r="AO21" i="57"/>
  <c r="AT20" i="57"/>
  <c r="AO20" i="57"/>
  <c r="D20" i="57"/>
  <c r="A20" i="57"/>
  <c r="AT19" i="57"/>
  <c r="AO19" i="57"/>
  <c r="D19" i="57"/>
  <c r="A19" i="57"/>
  <c r="AT18" i="57"/>
  <c r="AO18" i="57"/>
  <c r="J18" i="57"/>
  <c r="L18" i="57" s="1"/>
  <c r="AT17" i="57"/>
  <c r="AO17" i="57"/>
  <c r="AT16" i="57"/>
  <c r="AO16" i="57"/>
  <c r="AT15" i="57"/>
  <c r="AO15" i="57"/>
  <c r="D15" i="57"/>
  <c r="AT14" i="57"/>
  <c r="AO14" i="57"/>
  <c r="AT13" i="57"/>
  <c r="AO13" i="57"/>
  <c r="AT12" i="57"/>
  <c r="AO12" i="57"/>
  <c r="A12" i="57"/>
  <c r="AT11" i="57"/>
  <c r="AO11" i="57"/>
  <c r="D11" i="57"/>
  <c r="AT10" i="57"/>
  <c r="AO10" i="57"/>
  <c r="J10" i="57"/>
  <c r="L10" i="57" s="1"/>
  <c r="AT9" i="57"/>
  <c r="AO9" i="57"/>
  <c r="AT8" i="57"/>
  <c r="AO8" i="57"/>
  <c r="AT7" i="57"/>
  <c r="AO7" i="57"/>
  <c r="J7" i="57"/>
  <c r="F7" i="57"/>
  <c r="G7" i="57" s="1"/>
  <c r="W7" i="57" s="1"/>
  <c r="D7" i="57"/>
  <c r="AT6" i="57"/>
  <c r="AO6" i="57"/>
  <c r="AT5" i="57"/>
  <c r="AO5" i="57"/>
  <c r="A5" i="57"/>
  <c r="D5" i="57"/>
  <c r="AT4" i="57"/>
  <c r="AO4" i="57"/>
  <c r="AT3" i="57"/>
  <c r="AO3" i="57"/>
  <c r="F3" i="57"/>
  <c r="G3" i="57" s="1"/>
  <c r="R3" i="57" s="1"/>
  <c r="AH3" i="57"/>
  <c r="D3" i="57"/>
  <c r="A3" i="57"/>
  <c r="AT2" i="57"/>
  <c r="AO2" i="57"/>
  <c r="AC2" i="57"/>
  <c r="D2" i="57"/>
  <c r="H2" i="56"/>
  <c r="J2" i="56" s="1"/>
  <c r="H3" i="56"/>
  <c r="J3" i="56" s="1"/>
  <c r="L3" i="56" s="1"/>
  <c r="H4" i="56"/>
  <c r="J4" i="56" s="1"/>
  <c r="H5" i="56"/>
  <c r="J5" i="56" s="1"/>
  <c r="H6" i="56"/>
  <c r="J6" i="56" s="1"/>
  <c r="H7" i="56"/>
  <c r="J7" i="56" s="1"/>
  <c r="N7" i="56" s="1"/>
  <c r="H8" i="56"/>
  <c r="H9" i="56"/>
  <c r="J9" i="56" s="1"/>
  <c r="H10" i="56"/>
  <c r="J10" i="56" s="1"/>
  <c r="H11" i="56"/>
  <c r="J11" i="56" s="1"/>
  <c r="N11" i="56" s="1"/>
  <c r="H12" i="56"/>
  <c r="J12" i="56" s="1"/>
  <c r="H13" i="56"/>
  <c r="J13" i="56" s="1"/>
  <c r="H14" i="56"/>
  <c r="J14" i="56" s="1"/>
  <c r="L14" i="56" s="1"/>
  <c r="H15" i="56"/>
  <c r="J15" i="56" s="1"/>
  <c r="H16" i="56"/>
  <c r="J16" i="56" s="1"/>
  <c r="H17" i="56"/>
  <c r="J17" i="56" s="1"/>
  <c r="H18" i="56"/>
  <c r="J18" i="56" s="1"/>
  <c r="H19" i="56"/>
  <c r="J19" i="56" s="1"/>
  <c r="H20" i="56"/>
  <c r="J20" i="56" s="1"/>
  <c r="H21" i="56"/>
  <c r="J21" i="56" s="1"/>
  <c r="H22" i="56"/>
  <c r="J22" i="56" s="1"/>
  <c r="H23" i="56"/>
  <c r="H24" i="56"/>
  <c r="J24" i="56" s="1"/>
  <c r="H25" i="56"/>
  <c r="J25" i="56" s="1"/>
  <c r="H26" i="56"/>
  <c r="H27" i="56"/>
  <c r="J27" i="56" s="1"/>
  <c r="N27" i="56" s="1"/>
  <c r="H28" i="56"/>
  <c r="J28" i="56" s="1"/>
  <c r="H29" i="56"/>
  <c r="J29" i="56" s="1"/>
  <c r="H30" i="56"/>
  <c r="J30" i="56" s="1"/>
  <c r="H31" i="56"/>
  <c r="J31" i="56" s="1"/>
  <c r="H32" i="56"/>
  <c r="J32" i="56" s="1"/>
  <c r="H33" i="56"/>
  <c r="J33" i="56" s="1"/>
  <c r="L33" i="56" s="1"/>
  <c r="H34" i="56"/>
  <c r="J34" i="56" s="1"/>
  <c r="H35" i="56"/>
  <c r="J35" i="56" s="1"/>
  <c r="M35" i="56" s="1"/>
  <c r="H36" i="56"/>
  <c r="H37" i="56"/>
  <c r="J37" i="56" s="1"/>
  <c r="H38" i="56"/>
  <c r="J38" i="56" s="1"/>
  <c r="H39" i="56"/>
  <c r="J39" i="56" s="1"/>
  <c r="L39" i="56" s="1"/>
  <c r="H40" i="56"/>
  <c r="J40" i="56" s="1"/>
  <c r="H41" i="56"/>
  <c r="J41" i="56" s="1"/>
  <c r="H42" i="56"/>
  <c r="J42" i="56" s="1"/>
  <c r="H43" i="56"/>
  <c r="J43" i="56" s="1"/>
  <c r="H44" i="56"/>
  <c r="J44" i="56" s="1"/>
  <c r="H45" i="56"/>
  <c r="J45" i="56" s="1"/>
  <c r="H46" i="56"/>
  <c r="J46" i="56" s="1"/>
  <c r="H47" i="56"/>
  <c r="J47" i="56" s="1"/>
  <c r="N47" i="56" s="1"/>
  <c r="H48" i="56"/>
  <c r="J48" i="56" s="1"/>
  <c r="H49" i="56"/>
  <c r="J49" i="56" s="1"/>
  <c r="H50" i="56"/>
  <c r="J50" i="56" s="1"/>
  <c r="L50" i="56" s="1"/>
  <c r="H51" i="56"/>
  <c r="J51" i="56" s="1"/>
  <c r="H52" i="56"/>
  <c r="J52" i="56" s="1"/>
  <c r="N52" i="56" s="1"/>
  <c r="H53" i="56"/>
  <c r="J53" i="56" s="1"/>
  <c r="H54" i="56"/>
  <c r="H55" i="56"/>
  <c r="J55" i="56" s="1"/>
  <c r="H56" i="56"/>
  <c r="J56" i="56" s="1"/>
  <c r="H57" i="56"/>
  <c r="J57" i="56" s="1"/>
  <c r="H58" i="56"/>
  <c r="J58" i="56" s="1"/>
  <c r="H59" i="56"/>
  <c r="J59" i="56" s="1"/>
  <c r="H60" i="56"/>
  <c r="J60" i="56" s="1"/>
  <c r="H61" i="56"/>
  <c r="J61" i="56" s="1"/>
  <c r="H62" i="56"/>
  <c r="J62" i="56" s="1"/>
  <c r="H63" i="56"/>
  <c r="H64" i="56"/>
  <c r="J64" i="56" s="1"/>
  <c r="H65" i="56"/>
  <c r="J65" i="56"/>
  <c r="AA65" i="56" s="1"/>
  <c r="H66" i="56"/>
  <c r="J66" i="56" s="1"/>
  <c r="N66" i="56" s="1"/>
  <c r="H67" i="56"/>
  <c r="J67" i="56" s="1"/>
  <c r="N67" i="56" s="1"/>
  <c r="H68" i="56"/>
  <c r="H69" i="56"/>
  <c r="J69" i="56" s="1"/>
  <c r="H70" i="56"/>
  <c r="J70" i="56" s="1"/>
  <c r="H71" i="56"/>
  <c r="J71" i="56" s="1"/>
  <c r="H72" i="56"/>
  <c r="J72" i="56"/>
  <c r="L72" i="56" s="1"/>
  <c r="H73" i="56"/>
  <c r="J73" i="56" s="1"/>
  <c r="P73" i="56" s="1"/>
  <c r="H74" i="56"/>
  <c r="H75" i="56"/>
  <c r="H76" i="56"/>
  <c r="J76" i="56" s="1"/>
  <c r="H77" i="56"/>
  <c r="H78" i="56"/>
  <c r="J78" i="56" s="1"/>
  <c r="H79" i="56"/>
  <c r="J79" i="56" s="1"/>
  <c r="L79" i="56" s="1"/>
  <c r="H80" i="56"/>
  <c r="J80" i="56" s="1"/>
  <c r="H81" i="56"/>
  <c r="J81" i="56" s="1"/>
  <c r="M81" i="56" s="1"/>
  <c r="H82" i="56"/>
  <c r="J82" i="56" s="1"/>
  <c r="N82" i="56" s="1"/>
  <c r="H83" i="56"/>
  <c r="H84" i="56"/>
  <c r="H85" i="56"/>
  <c r="J85" i="56" s="1"/>
  <c r="H86" i="56"/>
  <c r="J86" i="56" s="1"/>
  <c r="H87" i="56"/>
  <c r="J87" i="56" s="1"/>
  <c r="H88" i="56"/>
  <c r="J88" i="56" s="1"/>
  <c r="H89" i="56"/>
  <c r="J89" i="56" s="1"/>
  <c r="H90" i="56"/>
  <c r="J90" i="56" s="1"/>
  <c r="M90" i="56" s="1"/>
  <c r="H91" i="56"/>
  <c r="J91" i="56" s="1"/>
  <c r="L91" i="56" s="1"/>
  <c r="H92" i="56"/>
  <c r="J92" i="56" s="1"/>
  <c r="M92" i="56" s="1"/>
  <c r="H93" i="56"/>
  <c r="J93" i="56" s="1"/>
  <c r="L93" i="56" s="1"/>
  <c r="H94" i="56"/>
  <c r="J94" i="56" s="1"/>
  <c r="H95" i="56"/>
  <c r="J95" i="56" s="1"/>
  <c r="M95" i="56" s="1"/>
  <c r="H96" i="56"/>
  <c r="J96" i="56" s="1"/>
  <c r="H97" i="56"/>
  <c r="J97" i="56" s="1"/>
  <c r="H98" i="56"/>
  <c r="J98" i="56" s="1"/>
  <c r="H99" i="56"/>
  <c r="J99" i="56" s="1"/>
  <c r="H100" i="56"/>
  <c r="J100" i="56" s="1"/>
  <c r="H101" i="56"/>
  <c r="H102" i="56"/>
  <c r="J102" i="56" s="1"/>
  <c r="H103" i="56"/>
  <c r="J103" i="56" s="1"/>
  <c r="L103" i="56" s="1"/>
  <c r="H104" i="56"/>
  <c r="J104" i="56" s="1"/>
  <c r="H105" i="56"/>
  <c r="J105" i="56" s="1"/>
  <c r="H106" i="56"/>
  <c r="H107" i="56"/>
  <c r="J107" i="56" s="1"/>
  <c r="L107" i="56" s="1"/>
  <c r="H108" i="56"/>
  <c r="J108" i="56" s="1"/>
  <c r="AA108" i="56" s="1"/>
  <c r="H109" i="56"/>
  <c r="H110" i="56"/>
  <c r="J110" i="56" s="1"/>
  <c r="H111" i="56"/>
  <c r="J111" i="56" s="1"/>
  <c r="L111" i="56" s="1"/>
  <c r="H112" i="56"/>
  <c r="J112" i="56" s="1"/>
  <c r="H113" i="56"/>
  <c r="J113" i="56"/>
  <c r="H114" i="56"/>
  <c r="J114" i="56" s="1"/>
  <c r="H115" i="56"/>
  <c r="J115" i="56" s="1"/>
  <c r="H116" i="56"/>
  <c r="J116" i="56" s="1"/>
  <c r="L116" i="56" s="1"/>
  <c r="H117" i="56"/>
  <c r="J117" i="56" s="1"/>
  <c r="N117" i="56" s="1"/>
  <c r="H118" i="56"/>
  <c r="J118" i="56" s="1"/>
  <c r="M118" i="56" s="1"/>
  <c r="H119" i="56"/>
  <c r="J119" i="56" s="1"/>
  <c r="H120" i="56"/>
  <c r="H121" i="56"/>
  <c r="J121" i="56" s="1"/>
  <c r="H122" i="56"/>
  <c r="J122" i="56" s="1"/>
  <c r="N122" i="56" s="1"/>
  <c r="H123" i="56"/>
  <c r="J123" i="56" s="1"/>
  <c r="N123" i="56" s="1"/>
  <c r="H124" i="56"/>
  <c r="H125" i="56"/>
  <c r="J125" i="56" s="1"/>
  <c r="H126" i="56"/>
  <c r="J126" i="56" s="1"/>
  <c r="M126" i="56" s="1"/>
  <c r="H127" i="56"/>
  <c r="H128" i="56"/>
  <c r="J128" i="56" s="1"/>
  <c r="H129" i="56"/>
  <c r="J129" i="56" s="1"/>
  <c r="L129" i="56" s="1"/>
  <c r="E3" i="56"/>
  <c r="AX3" i="56" s="1"/>
  <c r="E4" i="56"/>
  <c r="F4" i="56" s="1"/>
  <c r="G4" i="56" s="1"/>
  <c r="E5" i="56"/>
  <c r="AX5" i="56" s="1"/>
  <c r="E6" i="56"/>
  <c r="E7" i="56"/>
  <c r="AX7" i="56" s="1"/>
  <c r="E8" i="56"/>
  <c r="AX8" i="56" s="1"/>
  <c r="E9" i="56"/>
  <c r="AX9" i="56" s="1"/>
  <c r="E10" i="56"/>
  <c r="AX10" i="56" s="1"/>
  <c r="E11" i="56"/>
  <c r="AX11" i="56" s="1"/>
  <c r="E12" i="56"/>
  <c r="AX12" i="56" s="1"/>
  <c r="E13" i="56"/>
  <c r="E14" i="56"/>
  <c r="E15" i="56"/>
  <c r="AX15" i="56" s="1"/>
  <c r="E16" i="56"/>
  <c r="AX16" i="56" s="1"/>
  <c r="E17" i="56"/>
  <c r="AX17" i="56" s="1"/>
  <c r="E18" i="56"/>
  <c r="E19" i="56"/>
  <c r="AX19" i="56" s="1"/>
  <c r="E20" i="56"/>
  <c r="AX20" i="56" s="1"/>
  <c r="E21" i="56"/>
  <c r="E22" i="56"/>
  <c r="AX22" i="56" s="1"/>
  <c r="E23" i="56"/>
  <c r="AX23" i="56" s="1"/>
  <c r="E24" i="56"/>
  <c r="AX24" i="56" s="1"/>
  <c r="E25" i="56"/>
  <c r="E26" i="56"/>
  <c r="AX26" i="56" s="1"/>
  <c r="E27" i="56"/>
  <c r="AX27" i="56" s="1"/>
  <c r="E28" i="56"/>
  <c r="AX28" i="56" s="1"/>
  <c r="E29" i="56"/>
  <c r="E30" i="56"/>
  <c r="AX30" i="56" s="1"/>
  <c r="E31" i="56"/>
  <c r="E32" i="56"/>
  <c r="AX32" i="56" s="1"/>
  <c r="E33" i="56"/>
  <c r="AX33" i="56" s="1"/>
  <c r="E34" i="56"/>
  <c r="AX34" i="56" s="1"/>
  <c r="E35" i="56"/>
  <c r="AX35" i="56" s="1"/>
  <c r="E36" i="56"/>
  <c r="AX36" i="56" s="1"/>
  <c r="E37" i="56"/>
  <c r="AX37" i="56" s="1"/>
  <c r="E38" i="56"/>
  <c r="E39" i="56"/>
  <c r="E40" i="56"/>
  <c r="AX40" i="56" s="1"/>
  <c r="E41" i="56"/>
  <c r="AX41" i="56" s="1"/>
  <c r="E42" i="56"/>
  <c r="AX42" i="56" s="1"/>
  <c r="E43" i="56"/>
  <c r="AX43" i="56" s="1"/>
  <c r="E44" i="56"/>
  <c r="AX44" i="56" s="1"/>
  <c r="E45" i="56"/>
  <c r="AX45" i="56" s="1"/>
  <c r="E46" i="56"/>
  <c r="E47" i="56"/>
  <c r="E48" i="56"/>
  <c r="AX48" i="56" s="1"/>
  <c r="E49" i="56"/>
  <c r="AX49" i="56" s="1"/>
  <c r="E50" i="56"/>
  <c r="AX50" i="56" s="1"/>
  <c r="E51" i="56"/>
  <c r="AX51" i="56" s="1"/>
  <c r="E52" i="56"/>
  <c r="AX52" i="56" s="1"/>
  <c r="E53" i="56"/>
  <c r="AX53" i="56" s="1"/>
  <c r="E54" i="56"/>
  <c r="E55" i="56"/>
  <c r="AX55" i="56" s="1"/>
  <c r="E56" i="56"/>
  <c r="AX56" i="56" s="1"/>
  <c r="E57" i="56"/>
  <c r="AX57" i="56" s="1"/>
  <c r="E58" i="56"/>
  <c r="E59" i="56"/>
  <c r="AX59" i="56" s="1"/>
  <c r="E60" i="56"/>
  <c r="AX60" i="56" s="1"/>
  <c r="E61" i="56"/>
  <c r="E62" i="56"/>
  <c r="AX62" i="56" s="1"/>
  <c r="E63" i="56"/>
  <c r="E64" i="56"/>
  <c r="AH64" i="56" s="1"/>
  <c r="E65" i="56"/>
  <c r="AX65" i="56" s="1"/>
  <c r="E66" i="56"/>
  <c r="AX66" i="56" s="1"/>
  <c r="E67" i="56"/>
  <c r="AX67" i="56" s="1"/>
  <c r="E68" i="56"/>
  <c r="AX68" i="56" s="1"/>
  <c r="E69" i="56"/>
  <c r="E70" i="56"/>
  <c r="E71" i="56"/>
  <c r="AX71" i="56" s="1"/>
  <c r="E72" i="56"/>
  <c r="AX72" i="56" s="1"/>
  <c r="E73" i="56"/>
  <c r="AX73" i="56" s="1"/>
  <c r="E74" i="56"/>
  <c r="AX74" i="56" s="1"/>
  <c r="E75" i="56"/>
  <c r="AX75" i="56" s="1"/>
  <c r="E76" i="56"/>
  <c r="AX76" i="56" s="1"/>
  <c r="E77" i="56"/>
  <c r="AX77" i="56" s="1"/>
  <c r="E78" i="56"/>
  <c r="E79" i="56"/>
  <c r="E80" i="56"/>
  <c r="AX80" i="56" s="1"/>
  <c r="E81" i="56"/>
  <c r="AX81" i="56" s="1"/>
  <c r="E82" i="56"/>
  <c r="AX82" i="56" s="1"/>
  <c r="E83" i="56"/>
  <c r="E84" i="56"/>
  <c r="AX84" i="56" s="1"/>
  <c r="E85" i="56"/>
  <c r="E86" i="56"/>
  <c r="AX86" i="56" s="1"/>
  <c r="E87" i="56"/>
  <c r="AX87" i="56" s="1"/>
  <c r="E88" i="56"/>
  <c r="AX88" i="56" s="1"/>
  <c r="E89" i="56"/>
  <c r="AX89" i="56" s="1"/>
  <c r="E90" i="56"/>
  <c r="AX90" i="56" s="1"/>
  <c r="E91" i="56"/>
  <c r="E92" i="56"/>
  <c r="AX92" i="56" s="1"/>
  <c r="E93" i="56"/>
  <c r="AX93" i="56" s="1"/>
  <c r="E94" i="56"/>
  <c r="E95" i="56"/>
  <c r="AX95" i="56" s="1"/>
  <c r="E96" i="56"/>
  <c r="AX96" i="56" s="1"/>
  <c r="E97" i="56"/>
  <c r="AX97" i="56" s="1"/>
  <c r="E98" i="56"/>
  <c r="AX98" i="56" s="1"/>
  <c r="E99" i="56"/>
  <c r="AX99" i="56" s="1"/>
  <c r="E100" i="56"/>
  <c r="AX100" i="56" s="1"/>
  <c r="E101" i="56"/>
  <c r="AX101" i="56" s="1"/>
  <c r="E102" i="56"/>
  <c r="AX102" i="56" s="1"/>
  <c r="E103" i="56"/>
  <c r="AX103" i="56" s="1"/>
  <c r="E104" i="56"/>
  <c r="AX104" i="56" s="1"/>
  <c r="E105" i="56"/>
  <c r="E106" i="56"/>
  <c r="AX106" i="56" s="1"/>
  <c r="E107" i="56"/>
  <c r="AX107" i="56" s="1"/>
  <c r="E108" i="56"/>
  <c r="AX108" i="56" s="1"/>
  <c r="E109" i="56"/>
  <c r="E110" i="56"/>
  <c r="AX110" i="56" s="1"/>
  <c r="E111" i="56"/>
  <c r="AX111" i="56" s="1"/>
  <c r="E112" i="56"/>
  <c r="AX112" i="56" s="1"/>
  <c r="E113" i="56"/>
  <c r="AX113" i="56" s="1"/>
  <c r="E114" i="56"/>
  <c r="AX114" i="56" s="1"/>
  <c r="E115" i="56"/>
  <c r="AX115" i="56" s="1"/>
  <c r="E116" i="56"/>
  <c r="E117" i="56"/>
  <c r="E118" i="56"/>
  <c r="E119" i="56"/>
  <c r="AX119" i="56" s="1"/>
  <c r="E120" i="56"/>
  <c r="AX120" i="56" s="1"/>
  <c r="E121" i="56"/>
  <c r="AX121" i="56" s="1"/>
  <c r="E122" i="56"/>
  <c r="AX122" i="56" s="1"/>
  <c r="E123" i="56"/>
  <c r="E124" i="56"/>
  <c r="AX124" i="56" s="1"/>
  <c r="E125" i="56"/>
  <c r="E126" i="56"/>
  <c r="AX126" i="56" s="1"/>
  <c r="E127" i="56"/>
  <c r="AX127" i="56" s="1"/>
  <c r="E128" i="56"/>
  <c r="AX128" i="56" s="1"/>
  <c r="E129" i="56"/>
  <c r="AX129" i="56" s="1"/>
  <c r="E2" i="56"/>
  <c r="AX2" i="56" s="1"/>
  <c r="AE145" i="56" a="1"/>
  <c r="AE145" i="56" s="1"/>
  <c r="AE144" i="56" a="1"/>
  <c r="AE144" i="56" s="1"/>
  <c r="AE143" i="56" a="1"/>
  <c r="AE143" i="56" s="1"/>
  <c r="AE142" i="56" a="1"/>
  <c r="AE142" i="56" s="1"/>
  <c r="AE141" i="56" a="1"/>
  <c r="AE141" i="56" s="1"/>
  <c r="AE140" i="56" a="1"/>
  <c r="AE140" i="56" s="1"/>
  <c r="AE139" i="56" a="1"/>
  <c r="AE139" i="56" s="1"/>
  <c r="AE138" i="56" a="1"/>
  <c r="AE138" i="56"/>
  <c r="AE137" i="56" a="1"/>
  <c r="AE137" i="56" s="1"/>
  <c r="AE136" i="56" a="1"/>
  <c r="AE136" i="56" s="1"/>
  <c r="AE135" i="56" a="1"/>
  <c r="AE135" i="56" s="1"/>
  <c r="AE134" i="56" a="1"/>
  <c r="AE134" i="56" s="1"/>
  <c r="AE133" i="56" a="1"/>
  <c r="AE133" i="56" s="1"/>
  <c r="AE132" i="56" a="1"/>
  <c r="AE132" i="56" s="1"/>
  <c r="AE131" i="56" a="1"/>
  <c r="AE131" i="56" s="1"/>
  <c r="AE130" i="56" a="1"/>
  <c r="AE130" i="56" s="1"/>
  <c r="AT129" i="56"/>
  <c r="AR129" i="56"/>
  <c r="AO129" i="56"/>
  <c r="AT128" i="56"/>
  <c r="AR128" i="56"/>
  <c r="AO128" i="56"/>
  <c r="AT127" i="56"/>
  <c r="AR127" i="56"/>
  <c r="AO127" i="56"/>
  <c r="J127" i="56"/>
  <c r="N127" i="56" s="1"/>
  <c r="AT126" i="56"/>
  <c r="AR126" i="56"/>
  <c r="AO126" i="56"/>
  <c r="AT125" i="56"/>
  <c r="AR125" i="56"/>
  <c r="AO125" i="56"/>
  <c r="AT124" i="56"/>
  <c r="AR124" i="56"/>
  <c r="AO124" i="56"/>
  <c r="J124" i="56"/>
  <c r="N124" i="56" s="1"/>
  <c r="AT123" i="56"/>
  <c r="AR123" i="56"/>
  <c r="AO123" i="56"/>
  <c r="AT122" i="56"/>
  <c r="AR122" i="56"/>
  <c r="AO122" i="56"/>
  <c r="AT121" i="56"/>
  <c r="AR121" i="56"/>
  <c r="AO121" i="56"/>
  <c r="AT120" i="56"/>
  <c r="AR120" i="56"/>
  <c r="AO120" i="56"/>
  <c r="J120" i="56"/>
  <c r="M120" i="56" s="1"/>
  <c r="AT119" i="56"/>
  <c r="AR119" i="56"/>
  <c r="AO119" i="56"/>
  <c r="AT118" i="56"/>
  <c r="AR118" i="56"/>
  <c r="AO118" i="56"/>
  <c r="AT117" i="56"/>
  <c r="AR117" i="56"/>
  <c r="AO117" i="56"/>
  <c r="AT116" i="56"/>
  <c r="AR116" i="56"/>
  <c r="AO116" i="56"/>
  <c r="AT115" i="56"/>
  <c r="AR115" i="56"/>
  <c r="AO115" i="56"/>
  <c r="AT114" i="56"/>
  <c r="AR114" i="56"/>
  <c r="AO114" i="56"/>
  <c r="AT113" i="56"/>
  <c r="AR113" i="56"/>
  <c r="AO113" i="56"/>
  <c r="AT112" i="56"/>
  <c r="AR112" i="56"/>
  <c r="AO112" i="56"/>
  <c r="A112" i="56"/>
  <c r="AT111" i="56"/>
  <c r="AR111" i="56"/>
  <c r="AO111" i="56"/>
  <c r="AT110" i="56"/>
  <c r="AR110" i="56"/>
  <c r="AO110" i="56"/>
  <c r="D110" i="56"/>
  <c r="AT109" i="56"/>
  <c r="AR109" i="56"/>
  <c r="AO109" i="56"/>
  <c r="J109" i="56"/>
  <c r="A109" i="56"/>
  <c r="AT108" i="56"/>
  <c r="AR108" i="56"/>
  <c r="AO108" i="56"/>
  <c r="AT107" i="56"/>
  <c r="AR107" i="56"/>
  <c r="AO107" i="56"/>
  <c r="AT106" i="56"/>
  <c r="AR106" i="56"/>
  <c r="AO106" i="56"/>
  <c r="J106" i="56"/>
  <c r="AT105" i="56"/>
  <c r="AR105" i="56"/>
  <c r="AO105" i="56"/>
  <c r="AT104" i="56"/>
  <c r="AR104" i="56"/>
  <c r="AO104" i="56"/>
  <c r="AT103" i="56"/>
  <c r="AR103" i="56"/>
  <c r="AO103" i="56"/>
  <c r="AT102" i="56"/>
  <c r="AR102" i="56"/>
  <c r="AO102" i="56"/>
  <c r="AT101" i="56"/>
  <c r="AR101" i="56"/>
  <c r="AO101" i="56"/>
  <c r="J101" i="56"/>
  <c r="L101" i="56" s="1"/>
  <c r="AT100" i="56"/>
  <c r="AR100" i="56"/>
  <c r="AO100" i="56"/>
  <c r="AT99" i="56"/>
  <c r="AR99" i="56"/>
  <c r="AO99" i="56"/>
  <c r="F99" i="56"/>
  <c r="G99" i="56" s="1"/>
  <c r="AT98" i="56"/>
  <c r="AR98" i="56"/>
  <c r="AO98" i="56"/>
  <c r="AT97" i="56"/>
  <c r="AR97" i="56"/>
  <c r="AO97" i="56"/>
  <c r="F97" i="56"/>
  <c r="G97" i="56" s="1"/>
  <c r="Y97" i="56" s="1"/>
  <c r="AT96" i="56"/>
  <c r="AR96" i="56"/>
  <c r="AO96" i="56"/>
  <c r="AT95" i="56"/>
  <c r="AR95" i="56"/>
  <c r="AO95" i="56"/>
  <c r="AT94" i="56"/>
  <c r="AR94" i="56"/>
  <c r="AO94" i="56"/>
  <c r="AT93" i="56"/>
  <c r="AR93" i="56"/>
  <c r="AO93" i="56"/>
  <c r="F93" i="56"/>
  <c r="G93" i="56" s="1"/>
  <c r="AT92" i="56"/>
  <c r="AR92" i="56"/>
  <c r="AO92" i="56"/>
  <c r="AT91" i="56"/>
  <c r="AR91" i="56"/>
  <c r="AO91" i="56"/>
  <c r="AT90" i="56"/>
  <c r="AR90" i="56"/>
  <c r="AO90" i="56"/>
  <c r="AT89" i="56"/>
  <c r="AR89" i="56"/>
  <c r="AO89" i="56"/>
  <c r="AT88" i="56"/>
  <c r="AR88" i="56"/>
  <c r="AO88" i="56"/>
  <c r="AT87" i="56"/>
  <c r="AR87" i="56"/>
  <c r="AO87" i="56"/>
  <c r="AT86" i="56"/>
  <c r="AR86" i="56"/>
  <c r="AO86" i="56"/>
  <c r="AT85" i="56"/>
  <c r="AR85" i="56"/>
  <c r="AO85" i="56"/>
  <c r="AT84" i="56"/>
  <c r="AR84" i="56"/>
  <c r="AO84" i="56"/>
  <c r="J84" i="56"/>
  <c r="AT83" i="56"/>
  <c r="AR83" i="56"/>
  <c r="AO83" i="56"/>
  <c r="J83" i="56"/>
  <c r="N83" i="56" s="1"/>
  <c r="AT82" i="56"/>
  <c r="AR82" i="56"/>
  <c r="AO82" i="56"/>
  <c r="AT81" i="56"/>
  <c r="AR81" i="56"/>
  <c r="AO81" i="56"/>
  <c r="AT80" i="56"/>
  <c r="AR80" i="56"/>
  <c r="AO80" i="56"/>
  <c r="F80" i="56"/>
  <c r="G80" i="56" s="1"/>
  <c r="AT79" i="56"/>
  <c r="AR79" i="56"/>
  <c r="AO79" i="56"/>
  <c r="D79" i="56"/>
  <c r="A79" i="56"/>
  <c r="AT78" i="56"/>
  <c r="AR78" i="56"/>
  <c r="AO78" i="56"/>
  <c r="D78" i="56"/>
  <c r="AT77" i="56"/>
  <c r="AR77" i="56"/>
  <c r="AO77" i="56"/>
  <c r="J77" i="56"/>
  <c r="A77" i="56"/>
  <c r="AT76" i="56"/>
  <c r="AR76" i="56"/>
  <c r="AO76" i="56"/>
  <c r="AT75" i="56"/>
  <c r="AR75" i="56"/>
  <c r="AO75" i="56"/>
  <c r="J75" i="56"/>
  <c r="AT74" i="56"/>
  <c r="AR74" i="56"/>
  <c r="AO74" i="56"/>
  <c r="J74" i="56"/>
  <c r="L74" i="56" s="1"/>
  <c r="AT73" i="56"/>
  <c r="AO73" i="56"/>
  <c r="AG73" i="56"/>
  <c r="AT72" i="56"/>
  <c r="AO72" i="56"/>
  <c r="AT71" i="56"/>
  <c r="AO71" i="56"/>
  <c r="AG71" i="56"/>
  <c r="AT70" i="56"/>
  <c r="AO70" i="56"/>
  <c r="AT69" i="56"/>
  <c r="AO69" i="56"/>
  <c r="AT68" i="56"/>
  <c r="AO68" i="56"/>
  <c r="J68" i="56"/>
  <c r="AT67" i="56"/>
  <c r="AO67" i="56"/>
  <c r="AT66" i="56"/>
  <c r="AO66" i="56"/>
  <c r="AT65" i="56"/>
  <c r="AT64" i="56"/>
  <c r="D64" i="56"/>
  <c r="AT63" i="56"/>
  <c r="J63" i="56"/>
  <c r="N63" i="56" s="1"/>
  <c r="AT62" i="56"/>
  <c r="AT61" i="56"/>
  <c r="D61" i="56"/>
  <c r="AT60" i="56"/>
  <c r="A60" i="56"/>
  <c r="AT59" i="56"/>
  <c r="AT58" i="56"/>
  <c r="AT57" i="56"/>
  <c r="F57" i="56"/>
  <c r="G57" i="56" s="1"/>
  <c r="Y57" i="56" s="1"/>
  <c r="A57" i="56"/>
  <c r="AT56" i="56"/>
  <c r="AT55" i="56"/>
  <c r="A55" i="56"/>
  <c r="AT54" i="56"/>
  <c r="J54" i="56"/>
  <c r="M54" i="56" s="1"/>
  <c r="A54" i="56"/>
  <c r="AT53" i="56"/>
  <c r="AH53" i="56"/>
  <c r="AT52" i="56"/>
  <c r="AT51" i="56"/>
  <c r="AT50" i="56"/>
  <c r="AT49" i="56"/>
  <c r="AJ49" i="56"/>
  <c r="AL49" i="56" s="1"/>
  <c r="AT48" i="56"/>
  <c r="AJ48" i="56"/>
  <c r="AL48" i="56" s="1"/>
  <c r="AT47" i="56"/>
  <c r="AJ47" i="56"/>
  <c r="AL47" i="56" s="1"/>
  <c r="AT46" i="56"/>
  <c r="AJ46" i="56"/>
  <c r="AL46" i="56" s="1"/>
  <c r="AT45" i="56"/>
  <c r="AJ45" i="56"/>
  <c r="AL45" i="56" s="1"/>
  <c r="AT44" i="56"/>
  <c r="AJ44" i="56"/>
  <c r="AL44" i="56" s="1"/>
  <c r="A44" i="56"/>
  <c r="AT43" i="56"/>
  <c r="AJ43" i="56"/>
  <c r="AL43" i="56" s="1"/>
  <c r="AT42" i="56"/>
  <c r="AJ42" i="56"/>
  <c r="AL42" i="56" s="1"/>
  <c r="AT41" i="56"/>
  <c r="AJ41" i="56"/>
  <c r="AK41" i="56" s="1"/>
  <c r="D41" i="56"/>
  <c r="A41" i="56"/>
  <c r="AT40" i="56"/>
  <c r="AJ40" i="56"/>
  <c r="AK40" i="56" s="1"/>
  <c r="F40" i="56"/>
  <c r="G40" i="56" s="1"/>
  <c r="D40" i="56"/>
  <c r="AT39" i="56"/>
  <c r="AJ39" i="56"/>
  <c r="AK39" i="56" s="1"/>
  <c r="AT38" i="56"/>
  <c r="AJ38" i="56"/>
  <c r="AK38" i="56"/>
  <c r="AH38" i="56"/>
  <c r="D38" i="56"/>
  <c r="AT37" i="56"/>
  <c r="AJ37" i="56"/>
  <c r="AK37" i="56" s="1"/>
  <c r="AT36" i="56"/>
  <c r="AJ36" i="56"/>
  <c r="AK36" i="56" s="1"/>
  <c r="J36" i="56"/>
  <c r="M36" i="56" s="1"/>
  <c r="F36" i="56"/>
  <c r="G36" i="56" s="1"/>
  <c r="AA36" i="56" s="1"/>
  <c r="AT35" i="56"/>
  <c r="AJ35" i="56"/>
  <c r="AK35" i="56" s="1"/>
  <c r="D35" i="56"/>
  <c r="A35" i="56"/>
  <c r="AT34" i="56"/>
  <c r="AJ34" i="56"/>
  <c r="AK34" i="56" s="1"/>
  <c r="D34" i="56"/>
  <c r="AT33" i="56"/>
  <c r="F33" i="56"/>
  <c r="G33" i="56" s="1"/>
  <c r="AH33" i="56"/>
  <c r="D33" i="56"/>
  <c r="A33" i="56"/>
  <c r="AT32" i="56"/>
  <c r="F32" i="56"/>
  <c r="G32" i="56" s="1"/>
  <c r="AU32" i="56" s="1"/>
  <c r="D32" i="56"/>
  <c r="AT31" i="56"/>
  <c r="D31" i="56"/>
  <c r="A31" i="56"/>
  <c r="AT30" i="56"/>
  <c r="F30" i="56"/>
  <c r="G30" i="56" s="1"/>
  <c r="AB30" i="56" s="1"/>
  <c r="D30" i="56"/>
  <c r="A30" i="56"/>
  <c r="AT29" i="56"/>
  <c r="D29" i="56"/>
  <c r="A29" i="56"/>
  <c r="AT28" i="56"/>
  <c r="AH28" i="56"/>
  <c r="D28" i="56"/>
  <c r="A28" i="56"/>
  <c r="AT27" i="56"/>
  <c r="AH27" i="56"/>
  <c r="D27" i="56"/>
  <c r="A27" i="56"/>
  <c r="AT26" i="56"/>
  <c r="J26" i="56"/>
  <c r="M26" i="56" s="1"/>
  <c r="AT25" i="56"/>
  <c r="AO25" i="56"/>
  <c r="A25" i="56"/>
  <c r="AT24" i="56"/>
  <c r="AO24" i="56"/>
  <c r="AT23" i="56"/>
  <c r="AO23" i="56"/>
  <c r="J23" i="56"/>
  <c r="N23" i="56" s="1"/>
  <c r="AT22" i="56"/>
  <c r="AO22" i="56"/>
  <c r="F22" i="56"/>
  <c r="G22" i="56" s="1"/>
  <c r="A22" i="56"/>
  <c r="AT21" i="56"/>
  <c r="AO21" i="56"/>
  <c r="AT20" i="56"/>
  <c r="AO20" i="56"/>
  <c r="A20" i="56"/>
  <c r="AT19" i="56"/>
  <c r="AO19" i="56"/>
  <c r="AT18" i="56"/>
  <c r="AO18" i="56"/>
  <c r="AT17" i="56"/>
  <c r="AO17" i="56"/>
  <c r="F17" i="56"/>
  <c r="G17" i="56" s="1"/>
  <c r="AH17" i="56"/>
  <c r="A17" i="56"/>
  <c r="AT16" i="56"/>
  <c r="AO16" i="56"/>
  <c r="AH16" i="56"/>
  <c r="AT15" i="56"/>
  <c r="AO15" i="56"/>
  <c r="AT14" i="56"/>
  <c r="AO14" i="56"/>
  <c r="AT13" i="56"/>
  <c r="AO13" i="56"/>
  <c r="D13" i="56"/>
  <c r="AT12" i="56"/>
  <c r="AO12" i="56"/>
  <c r="AT11" i="56"/>
  <c r="AO11" i="56"/>
  <c r="AT10" i="56"/>
  <c r="AO10" i="56"/>
  <c r="AT9" i="56"/>
  <c r="AO9" i="56"/>
  <c r="D9" i="56"/>
  <c r="A9" i="56"/>
  <c r="AT8" i="56"/>
  <c r="AO8" i="56"/>
  <c r="AH8" i="56"/>
  <c r="J8" i="56"/>
  <c r="N8" i="56" s="1"/>
  <c r="AT7" i="56"/>
  <c r="AO7" i="56"/>
  <c r="D7" i="56"/>
  <c r="AT6" i="56"/>
  <c r="AO6" i="56"/>
  <c r="AT5" i="56"/>
  <c r="AO5" i="56"/>
  <c r="AT4" i="56"/>
  <c r="AO4" i="56"/>
  <c r="AT3" i="56"/>
  <c r="AO3" i="56"/>
  <c r="AT2" i="56"/>
  <c r="AO2" i="56"/>
  <c r="AC2" i="56"/>
  <c r="F2" i="56"/>
  <c r="G2" i="56" s="1"/>
  <c r="H2" i="55"/>
  <c r="J2" i="55" s="1"/>
  <c r="H3" i="55"/>
  <c r="H4" i="55"/>
  <c r="J4" i="55" s="1"/>
  <c r="L4" i="55" s="1"/>
  <c r="H5" i="55"/>
  <c r="J5" i="55" s="1"/>
  <c r="H6" i="55"/>
  <c r="H7" i="55"/>
  <c r="H8" i="55"/>
  <c r="H9" i="55"/>
  <c r="J9" i="55" s="1"/>
  <c r="L9" i="55" s="1"/>
  <c r="H10" i="55"/>
  <c r="J10" i="55" s="1"/>
  <c r="H11" i="55"/>
  <c r="J11" i="55" s="1"/>
  <c r="H12" i="55"/>
  <c r="J12" i="55" s="1"/>
  <c r="H13" i="55"/>
  <c r="J13" i="55" s="1"/>
  <c r="H14" i="55"/>
  <c r="J14" i="55" s="1"/>
  <c r="H15" i="55"/>
  <c r="H16" i="55"/>
  <c r="J16" i="55" s="1"/>
  <c r="M16" i="55" s="1"/>
  <c r="H17" i="55"/>
  <c r="J17" i="55" s="1"/>
  <c r="N17" i="55" s="1"/>
  <c r="H18" i="55"/>
  <c r="J18" i="55" s="1"/>
  <c r="H19" i="55"/>
  <c r="J19" i="55" s="1"/>
  <c r="H20" i="55"/>
  <c r="J20" i="55" s="1"/>
  <c r="M20" i="55" s="1"/>
  <c r="H21" i="55"/>
  <c r="J21" i="55" s="1"/>
  <c r="H22" i="55"/>
  <c r="J22" i="55" s="1"/>
  <c r="N22" i="55" s="1"/>
  <c r="H23" i="55"/>
  <c r="H24" i="55"/>
  <c r="H25" i="55"/>
  <c r="J25" i="55" s="1"/>
  <c r="L25" i="55" s="1"/>
  <c r="H26" i="55"/>
  <c r="H27" i="55"/>
  <c r="J27" i="55" s="1"/>
  <c r="H28" i="55"/>
  <c r="J28" i="55" s="1"/>
  <c r="N28" i="55" s="1"/>
  <c r="H29" i="55"/>
  <c r="J29" i="55" s="1"/>
  <c r="H30" i="55"/>
  <c r="J30" i="55" s="1"/>
  <c r="H31" i="55"/>
  <c r="J31" i="55" s="1"/>
  <c r="L31" i="55" s="1"/>
  <c r="H32" i="55"/>
  <c r="J32" i="55" s="1"/>
  <c r="N32" i="55" s="1"/>
  <c r="H33" i="55"/>
  <c r="J33" i="55" s="1"/>
  <c r="H34" i="55"/>
  <c r="H35" i="55"/>
  <c r="J35" i="55" s="1"/>
  <c r="N35" i="55" s="1"/>
  <c r="H36" i="55"/>
  <c r="J36" i="55" s="1"/>
  <c r="H37" i="55"/>
  <c r="J37" i="55" s="1"/>
  <c r="N37" i="55" s="1"/>
  <c r="H38" i="55"/>
  <c r="J38" i="55" s="1"/>
  <c r="H39" i="55"/>
  <c r="H40" i="55"/>
  <c r="J40" i="55" s="1"/>
  <c r="H41" i="55"/>
  <c r="H42" i="55"/>
  <c r="J42" i="55" s="1"/>
  <c r="H43" i="55"/>
  <c r="J43" i="55" s="1"/>
  <c r="N43" i="55" s="1"/>
  <c r="H44" i="55"/>
  <c r="J44" i="55" s="1"/>
  <c r="H45" i="55"/>
  <c r="J45" i="55" s="1"/>
  <c r="N45" i="55" s="1"/>
  <c r="H46" i="55"/>
  <c r="J46" i="55" s="1"/>
  <c r="M46" i="55" s="1"/>
  <c r="H47" i="55"/>
  <c r="H48" i="55"/>
  <c r="J48" i="55" s="1"/>
  <c r="N48" i="55" s="1"/>
  <c r="H49" i="55"/>
  <c r="J49" i="55" s="1"/>
  <c r="H50" i="55"/>
  <c r="J50" i="55" s="1"/>
  <c r="H51" i="55"/>
  <c r="J51" i="55" s="1"/>
  <c r="N51" i="55" s="1"/>
  <c r="H52" i="55"/>
  <c r="J52" i="55" s="1"/>
  <c r="M52" i="55" s="1"/>
  <c r="H53" i="55"/>
  <c r="H54" i="55"/>
  <c r="J54" i="55" s="1"/>
  <c r="H55" i="55"/>
  <c r="H56" i="55"/>
  <c r="J56" i="55" s="1"/>
  <c r="N56" i="55" s="1"/>
  <c r="H57" i="55"/>
  <c r="J57" i="55" s="1"/>
  <c r="H58" i="55"/>
  <c r="J58" i="55" s="1"/>
  <c r="H59" i="55"/>
  <c r="J59" i="55" s="1"/>
  <c r="L59" i="55" s="1"/>
  <c r="H60" i="55"/>
  <c r="J60" i="55" s="1"/>
  <c r="H61" i="55"/>
  <c r="J61" i="55" s="1"/>
  <c r="H62" i="55"/>
  <c r="J62" i="55" s="1"/>
  <c r="H63" i="55"/>
  <c r="H64" i="55"/>
  <c r="J64" i="55" s="1"/>
  <c r="L64" i="55" s="1"/>
  <c r="H65" i="55"/>
  <c r="J65" i="55" s="1"/>
  <c r="L65" i="55" s="1"/>
  <c r="H66" i="55"/>
  <c r="J66" i="55" s="1"/>
  <c r="H67" i="55"/>
  <c r="J67" i="55" s="1"/>
  <c r="H68" i="55"/>
  <c r="J68" i="55" s="1"/>
  <c r="H69" i="55"/>
  <c r="J69" i="55" s="1"/>
  <c r="H70" i="55"/>
  <c r="J70" i="55" s="1"/>
  <c r="H71" i="55"/>
  <c r="H72" i="55"/>
  <c r="H73" i="55"/>
  <c r="J73" i="55" s="1"/>
  <c r="H74" i="55"/>
  <c r="J74" i="55" s="1"/>
  <c r="H75" i="55"/>
  <c r="J75" i="55" s="1"/>
  <c r="L75" i="55" s="1"/>
  <c r="H76" i="55"/>
  <c r="J76" i="55" s="1"/>
  <c r="N76" i="55" s="1"/>
  <c r="H77" i="55"/>
  <c r="J77" i="55" s="1"/>
  <c r="N77" i="55" s="1"/>
  <c r="H78" i="55"/>
  <c r="J78" i="55" s="1"/>
  <c r="H79" i="55"/>
  <c r="H80" i="55"/>
  <c r="J80" i="55" s="1"/>
  <c r="M80" i="55" s="1"/>
  <c r="H81" i="55"/>
  <c r="J81" i="55" s="1"/>
  <c r="H82" i="55"/>
  <c r="J82" i="55" s="1"/>
  <c r="H83" i="55"/>
  <c r="J83" i="55" s="1"/>
  <c r="M83" i="55" s="1"/>
  <c r="H84" i="55"/>
  <c r="J84" i="55" s="1"/>
  <c r="H85" i="55"/>
  <c r="J85" i="55" s="1"/>
  <c r="H86" i="55"/>
  <c r="J86" i="55" s="1"/>
  <c r="M86" i="55" s="1"/>
  <c r="H87" i="55"/>
  <c r="J87" i="55" s="1"/>
  <c r="N87" i="55" s="1"/>
  <c r="H88" i="55"/>
  <c r="H89" i="55"/>
  <c r="J89" i="55" s="1"/>
  <c r="L89" i="55" s="1"/>
  <c r="H90" i="55"/>
  <c r="H91" i="55"/>
  <c r="J91" i="55" s="1"/>
  <c r="H92" i="55"/>
  <c r="H93" i="55"/>
  <c r="J93" i="55" s="1"/>
  <c r="H94" i="55"/>
  <c r="H95" i="55"/>
  <c r="J95" i="55" s="1"/>
  <c r="L95" i="55" s="1"/>
  <c r="H96" i="55"/>
  <c r="H97" i="55"/>
  <c r="J97" i="55" s="1"/>
  <c r="H98" i="55"/>
  <c r="J98" i="55" s="1"/>
  <c r="L98" i="55" s="1"/>
  <c r="H99" i="55"/>
  <c r="J99" i="55" s="1"/>
  <c r="N99" i="55" s="1"/>
  <c r="H100" i="55"/>
  <c r="J100" i="55" s="1"/>
  <c r="H101" i="55"/>
  <c r="J101" i="55" s="1"/>
  <c r="H102" i="55"/>
  <c r="H103" i="55"/>
  <c r="J103" i="55" s="1"/>
  <c r="H104" i="55"/>
  <c r="J104" i="55" s="1"/>
  <c r="H105" i="55"/>
  <c r="J105" i="55" s="1"/>
  <c r="H106" i="55"/>
  <c r="J106" i="55" s="1"/>
  <c r="H107" i="55"/>
  <c r="J107" i="55" s="1"/>
  <c r="H108" i="55"/>
  <c r="J108" i="55" s="1"/>
  <c r="H109" i="55"/>
  <c r="J109" i="55" s="1"/>
  <c r="H110" i="55"/>
  <c r="J110" i="55" s="1"/>
  <c r="H111" i="55"/>
  <c r="J111" i="55" s="1"/>
  <c r="H112" i="55"/>
  <c r="H113" i="55"/>
  <c r="J113" i="55" s="1"/>
  <c r="L113" i="55" s="1"/>
  <c r="H114" i="55"/>
  <c r="J114" i="55" s="1"/>
  <c r="H115" i="55"/>
  <c r="J115" i="55" s="1"/>
  <c r="N115" i="55" s="1"/>
  <c r="H116" i="55"/>
  <c r="H117" i="55"/>
  <c r="J117" i="55" s="1"/>
  <c r="H118" i="55"/>
  <c r="J118" i="55"/>
  <c r="L118" i="55" s="1"/>
  <c r="H119" i="55"/>
  <c r="J119" i="55" s="1"/>
  <c r="H120" i="55"/>
  <c r="H121" i="55"/>
  <c r="J121" i="55" s="1"/>
  <c r="N121" i="55" s="1"/>
  <c r="H122" i="55"/>
  <c r="J122" i="55" s="1"/>
  <c r="M122" i="55" s="1"/>
  <c r="H123" i="55"/>
  <c r="J123" i="55" s="1"/>
  <c r="N123" i="55" s="1"/>
  <c r="H124" i="55"/>
  <c r="J124" i="55" s="1"/>
  <c r="H125" i="55"/>
  <c r="H126" i="55"/>
  <c r="J126" i="55" s="1"/>
  <c r="H127" i="55"/>
  <c r="J127" i="55" s="1"/>
  <c r="H128" i="55"/>
  <c r="J128" i="55" s="1"/>
  <c r="M128" i="55" s="1"/>
  <c r="H129" i="55"/>
  <c r="J129" i="55" s="1"/>
  <c r="M129" i="55" s="1"/>
  <c r="E3" i="55"/>
  <c r="AX3" i="55" s="1"/>
  <c r="E4" i="55"/>
  <c r="AX4" i="55" s="1"/>
  <c r="E5" i="55"/>
  <c r="AX5" i="55" s="1"/>
  <c r="E6" i="55"/>
  <c r="AX6" i="55" s="1"/>
  <c r="E7" i="55"/>
  <c r="AX7" i="55" s="1"/>
  <c r="E8" i="55"/>
  <c r="E9" i="55"/>
  <c r="AX9" i="55" s="1"/>
  <c r="E10" i="55"/>
  <c r="AX10" i="55" s="1"/>
  <c r="E11" i="55"/>
  <c r="AX11" i="55" s="1"/>
  <c r="E12" i="55"/>
  <c r="AX12" i="55" s="1"/>
  <c r="E13" i="55"/>
  <c r="AX13" i="55" s="1"/>
  <c r="E14" i="55"/>
  <c r="AX14" i="55" s="1"/>
  <c r="E15" i="55"/>
  <c r="AX15" i="55" s="1"/>
  <c r="E16" i="55"/>
  <c r="E17" i="55"/>
  <c r="E18" i="55"/>
  <c r="E19" i="55"/>
  <c r="AX19" i="55" s="1"/>
  <c r="E20" i="55"/>
  <c r="AX20" i="55" s="1"/>
  <c r="E21" i="55"/>
  <c r="E22" i="55"/>
  <c r="AX22" i="55" s="1"/>
  <c r="E23" i="55"/>
  <c r="AX23" i="55" s="1"/>
  <c r="E24" i="55"/>
  <c r="AX24" i="55" s="1"/>
  <c r="E25" i="55"/>
  <c r="E26" i="55"/>
  <c r="E27" i="55"/>
  <c r="AX27" i="55" s="1"/>
  <c r="E28" i="55"/>
  <c r="AX28" i="55" s="1"/>
  <c r="E29" i="55"/>
  <c r="E30" i="55"/>
  <c r="AX30" i="55" s="1"/>
  <c r="E31" i="55"/>
  <c r="E32" i="55"/>
  <c r="AX32" i="55" s="1"/>
  <c r="E33" i="55"/>
  <c r="E34" i="55"/>
  <c r="AX34" i="55" s="1"/>
  <c r="E35" i="55"/>
  <c r="AX35" i="55" s="1"/>
  <c r="E36" i="55"/>
  <c r="AX36" i="55" s="1"/>
  <c r="E37" i="55"/>
  <c r="E38" i="55"/>
  <c r="AX38" i="55" s="1"/>
  <c r="E39" i="55"/>
  <c r="E40" i="55"/>
  <c r="AX40" i="55" s="1"/>
  <c r="E41" i="55"/>
  <c r="E42" i="55"/>
  <c r="AX42" i="55" s="1"/>
  <c r="E43" i="55"/>
  <c r="AX43" i="55" s="1"/>
  <c r="E44" i="55"/>
  <c r="AX44" i="55" s="1"/>
  <c r="E45" i="55"/>
  <c r="E46" i="55"/>
  <c r="AX46" i="55" s="1"/>
  <c r="E47" i="55"/>
  <c r="E48" i="55"/>
  <c r="E49" i="55"/>
  <c r="E50" i="55"/>
  <c r="AX50" i="55" s="1"/>
  <c r="E51" i="55"/>
  <c r="AX51" i="55" s="1"/>
  <c r="E52" i="55"/>
  <c r="AX52" i="55" s="1"/>
  <c r="E53" i="55"/>
  <c r="AX53" i="55" s="1"/>
  <c r="E54" i="55"/>
  <c r="AX54" i="55" s="1"/>
  <c r="E55" i="55"/>
  <c r="AH55" i="55" s="1"/>
  <c r="E56" i="55"/>
  <c r="AX56" i="55" s="1"/>
  <c r="E57" i="55"/>
  <c r="E58" i="55"/>
  <c r="AX58" i="55" s="1"/>
  <c r="E59" i="55"/>
  <c r="AX59" i="55" s="1"/>
  <c r="E60" i="55"/>
  <c r="AX60" i="55" s="1"/>
  <c r="E61" i="55"/>
  <c r="E62" i="55"/>
  <c r="AX62" i="55" s="1"/>
  <c r="E63" i="55"/>
  <c r="AX63" i="55" s="1"/>
  <c r="E64" i="55"/>
  <c r="E65" i="55"/>
  <c r="AX65" i="55" s="1"/>
  <c r="E66" i="55"/>
  <c r="AX66" i="55" s="1"/>
  <c r="E67" i="55"/>
  <c r="E68" i="55"/>
  <c r="AX68" i="55" s="1"/>
  <c r="E69" i="55"/>
  <c r="AX69" i="55" s="1"/>
  <c r="E70" i="55"/>
  <c r="AX70" i="55" s="1"/>
  <c r="E71" i="55"/>
  <c r="AX71" i="55" s="1"/>
  <c r="E72" i="55"/>
  <c r="AX72" i="55" s="1"/>
  <c r="E73" i="55"/>
  <c r="E74" i="55"/>
  <c r="AX74" i="55" s="1"/>
  <c r="E75" i="55"/>
  <c r="AX75" i="55" s="1"/>
  <c r="E76" i="55"/>
  <c r="AX76" i="55" s="1"/>
  <c r="E77" i="55"/>
  <c r="E78" i="55"/>
  <c r="E79" i="55"/>
  <c r="E80" i="55"/>
  <c r="AX80" i="55" s="1"/>
  <c r="E81" i="55"/>
  <c r="AX81" i="55" s="1"/>
  <c r="E82" i="55"/>
  <c r="AX82" i="55" s="1"/>
  <c r="E83" i="55"/>
  <c r="AX83" i="55" s="1"/>
  <c r="E84" i="55"/>
  <c r="AX84" i="55" s="1"/>
  <c r="E85" i="55"/>
  <c r="E86" i="55"/>
  <c r="E87" i="55"/>
  <c r="AX87" i="55" s="1"/>
  <c r="E88" i="55"/>
  <c r="AX88" i="55" s="1"/>
  <c r="E89" i="55"/>
  <c r="AX89" i="55" s="1"/>
  <c r="E90" i="55"/>
  <c r="AX90" i="55" s="1"/>
  <c r="E91" i="55"/>
  <c r="AX91" i="55" s="1"/>
  <c r="E92" i="55"/>
  <c r="AX92" i="55" s="1"/>
  <c r="E93" i="55"/>
  <c r="E94" i="55"/>
  <c r="E95" i="55"/>
  <c r="AX95" i="55" s="1"/>
  <c r="E96" i="55"/>
  <c r="AX96" i="55" s="1"/>
  <c r="E97" i="55"/>
  <c r="AX97" i="55" s="1"/>
  <c r="E98" i="55"/>
  <c r="AX98" i="55" s="1"/>
  <c r="E99" i="55"/>
  <c r="AX99" i="55" s="1"/>
  <c r="E100" i="55"/>
  <c r="AX100" i="55" s="1"/>
  <c r="E101" i="55"/>
  <c r="E102" i="55"/>
  <c r="E103" i="55"/>
  <c r="AX103" i="55" s="1"/>
  <c r="E104" i="55"/>
  <c r="AX104" i="55" s="1"/>
  <c r="E105" i="55"/>
  <c r="AX105" i="55" s="1"/>
  <c r="E106" i="55"/>
  <c r="AX106" i="55" s="1"/>
  <c r="E107" i="55"/>
  <c r="AX107" i="55" s="1"/>
  <c r="E108" i="55"/>
  <c r="AX108" i="55" s="1"/>
  <c r="E109" i="55"/>
  <c r="AX109" i="55" s="1"/>
  <c r="E110" i="55"/>
  <c r="AX110" i="55" s="1"/>
  <c r="E111" i="55"/>
  <c r="AX111" i="55" s="1"/>
  <c r="E112" i="55"/>
  <c r="AX112" i="55" s="1"/>
  <c r="E113" i="55"/>
  <c r="E114" i="55"/>
  <c r="AX114" i="55" s="1"/>
  <c r="E115" i="55"/>
  <c r="AX115" i="55" s="1"/>
  <c r="E116" i="55"/>
  <c r="AX116" i="55" s="1"/>
  <c r="E117" i="55"/>
  <c r="E118" i="55"/>
  <c r="AX118" i="55" s="1"/>
  <c r="E119" i="55"/>
  <c r="AX119" i="55" s="1"/>
  <c r="E120" i="55"/>
  <c r="AX120" i="55" s="1"/>
  <c r="E121" i="55"/>
  <c r="E122" i="55"/>
  <c r="AX122" i="55" s="1"/>
  <c r="E123" i="55"/>
  <c r="AX123" i="55" s="1"/>
  <c r="E124" i="55"/>
  <c r="AX124" i="55" s="1"/>
  <c r="E125" i="55"/>
  <c r="AX125" i="55" s="1"/>
  <c r="E126" i="55"/>
  <c r="E127" i="55"/>
  <c r="AX127" i="55" s="1"/>
  <c r="E128" i="55"/>
  <c r="AX128" i="55" s="1"/>
  <c r="E129" i="55"/>
  <c r="E2" i="55"/>
  <c r="AX2" i="55" s="1"/>
  <c r="AE145" i="55" a="1"/>
  <c r="AE145" i="55" s="1"/>
  <c r="AE144" i="55" a="1"/>
  <c r="AE144" i="55" s="1"/>
  <c r="AE143" i="55" a="1"/>
  <c r="AE143" i="55" s="1"/>
  <c r="AE142" i="55" a="1"/>
  <c r="AE142" i="55" s="1"/>
  <c r="AE141" i="55" a="1"/>
  <c r="AE141" i="55" s="1"/>
  <c r="AE140" i="55" a="1"/>
  <c r="AE140" i="55" s="1"/>
  <c r="AE139" i="55" a="1"/>
  <c r="AE139" i="55" s="1"/>
  <c r="AE138" i="55" a="1"/>
  <c r="AE138" i="55" s="1"/>
  <c r="AE137" i="55" a="1"/>
  <c r="AE137" i="55" s="1"/>
  <c r="AE136" i="55" a="1"/>
  <c r="AE136" i="55" s="1"/>
  <c r="AE135" i="55" a="1"/>
  <c r="AE135" i="55" s="1"/>
  <c r="AE134" i="55" a="1"/>
  <c r="AE134" i="55" s="1"/>
  <c r="AE133" i="55" a="1"/>
  <c r="AE133" i="55" s="1"/>
  <c r="AE132" i="55" a="1"/>
  <c r="AE132" i="55" s="1"/>
  <c r="AE131" i="55" a="1"/>
  <c r="AE131" i="55" s="1"/>
  <c r="AE130" i="55" a="1"/>
  <c r="AE130" i="55" s="1"/>
  <c r="AT129" i="55"/>
  <c r="AR129" i="55"/>
  <c r="AO129" i="55"/>
  <c r="AT128" i="55"/>
  <c r="AR128" i="55"/>
  <c r="AO128" i="55"/>
  <c r="AT127" i="55"/>
  <c r="AR127" i="55"/>
  <c r="AO127" i="55"/>
  <c r="AT126" i="55"/>
  <c r="AR126" i="55"/>
  <c r="AO126" i="55"/>
  <c r="AT125" i="55"/>
  <c r="AR125" i="55"/>
  <c r="AO125" i="55"/>
  <c r="J125" i="55"/>
  <c r="AT124" i="55"/>
  <c r="AR124" i="55"/>
  <c r="AO124" i="55"/>
  <c r="AT123" i="55"/>
  <c r="AR123" i="55"/>
  <c r="AO123" i="55"/>
  <c r="AT122" i="55"/>
  <c r="AR122" i="55"/>
  <c r="AO122" i="55"/>
  <c r="L122" i="55"/>
  <c r="AT121" i="55"/>
  <c r="AR121" i="55"/>
  <c r="AO121" i="55"/>
  <c r="AT120" i="55"/>
  <c r="AR120" i="55"/>
  <c r="AO120" i="55"/>
  <c r="J120" i="55"/>
  <c r="M120" i="55" s="1"/>
  <c r="A120" i="55"/>
  <c r="AT119" i="55"/>
  <c r="AR119" i="55"/>
  <c r="AO119" i="55"/>
  <c r="AT118" i="55"/>
  <c r="AR118" i="55"/>
  <c r="AO118" i="55"/>
  <c r="D118" i="55"/>
  <c r="A118" i="55"/>
  <c r="AT117" i="55"/>
  <c r="AR117" i="55"/>
  <c r="AO117" i="55"/>
  <c r="AT116" i="55"/>
  <c r="AR116" i="55"/>
  <c r="AO116" i="55"/>
  <c r="J116" i="55"/>
  <c r="F116" i="55"/>
  <c r="G116" i="55" s="1"/>
  <c r="AT115" i="55"/>
  <c r="AR115" i="55"/>
  <c r="AO115" i="55"/>
  <c r="AT114" i="55"/>
  <c r="AR114" i="55"/>
  <c r="AO114" i="55"/>
  <c r="AT113" i="55"/>
  <c r="AR113" i="55"/>
  <c r="AO113" i="55"/>
  <c r="AT112" i="55"/>
  <c r="AR112" i="55"/>
  <c r="AO112" i="55"/>
  <c r="J112" i="55"/>
  <c r="AT111" i="55"/>
  <c r="AR111" i="55"/>
  <c r="AO111" i="55"/>
  <c r="AT110" i="55"/>
  <c r="AR110" i="55"/>
  <c r="AO110" i="55"/>
  <c r="AT109" i="55"/>
  <c r="AR109" i="55"/>
  <c r="AO109" i="55"/>
  <c r="AT108" i="55"/>
  <c r="AR108" i="55"/>
  <c r="AO108" i="55"/>
  <c r="AT107" i="55"/>
  <c r="AR107" i="55"/>
  <c r="AO107" i="55"/>
  <c r="F107" i="55"/>
  <c r="G107" i="55" s="1"/>
  <c r="U107" i="55" s="1"/>
  <c r="AT106" i="55"/>
  <c r="AR106" i="55"/>
  <c r="AO106" i="55"/>
  <c r="AT105" i="55"/>
  <c r="AR105" i="55"/>
  <c r="AO105" i="55"/>
  <c r="AT104" i="55"/>
  <c r="AR104" i="55"/>
  <c r="AO104" i="55"/>
  <c r="AT103" i="55"/>
  <c r="AR103" i="55"/>
  <c r="AO103" i="55"/>
  <c r="AT102" i="55"/>
  <c r="AR102" i="55"/>
  <c r="AO102" i="55"/>
  <c r="J102" i="55"/>
  <c r="AT101" i="55"/>
  <c r="AR101" i="55"/>
  <c r="AO101" i="55"/>
  <c r="AT100" i="55"/>
  <c r="AR100" i="55"/>
  <c r="AO100" i="55"/>
  <c r="F100" i="55"/>
  <c r="G100" i="55" s="1"/>
  <c r="AT99" i="55"/>
  <c r="AR99" i="55"/>
  <c r="AO99" i="55"/>
  <c r="AT98" i="55"/>
  <c r="AR98" i="55"/>
  <c r="AO98" i="55"/>
  <c r="AT97" i="55"/>
  <c r="AR97" i="55"/>
  <c r="AO97" i="55"/>
  <c r="F97" i="55"/>
  <c r="G97" i="55" s="1"/>
  <c r="AB97" i="55" s="1"/>
  <c r="AT96" i="55"/>
  <c r="AR96" i="55"/>
  <c r="AO96" i="55"/>
  <c r="J96" i="55"/>
  <c r="F96" i="55"/>
  <c r="G96" i="55" s="1"/>
  <c r="S96" i="55" s="1"/>
  <c r="AT95" i="55"/>
  <c r="AR95" i="55"/>
  <c r="AO95" i="55"/>
  <c r="AT94" i="55"/>
  <c r="AR94" i="55"/>
  <c r="AO94" i="55"/>
  <c r="J94" i="55"/>
  <c r="AT93" i="55"/>
  <c r="AR93" i="55"/>
  <c r="AO93" i="55"/>
  <c r="AT92" i="55"/>
  <c r="AR92" i="55"/>
  <c r="AO92" i="55"/>
  <c r="J92" i="55"/>
  <c r="L92" i="55" s="1"/>
  <c r="AT91" i="55"/>
  <c r="AR91" i="55"/>
  <c r="AO91" i="55"/>
  <c r="AT90" i="55"/>
  <c r="AR90" i="55"/>
  <c r="AO90" i="55"/>
  <c r="J90" i="55"/>
  <c r="N90" i="55" s="1"/>
  <c r="AT89" i="55"/>
  <c r="AR89" i="55"/>
  <c r="AO89" i="55"/>
  <c r="AT88" i="55"/>
  <c r="AR88" i="55"/>
  <c r="AO88" i="55"/>
  <c r="J88" i="55"/>
  <c r="N88" i="55" s="1"/>
  <c r="F88" i="55"/>
  <c r="G88" i="55" s="1"/>
  <c r="Y88" i="55" s="1"/>
  <c r="A88" i="55"/>
  <c r="AT87" i="55"/>
  <c r="AR87" i="55"/>
  <c r="AO87" i="55"/>
  <c r="D87" i="55"/>
  <c r="AT86" i="55"/>
  <c r="AR86" i="55"/>
  <c r="AO86" i="55"/>
  <c r="AT85" i="55"/>
  <c r="AR85" i="55"/>
  <c r="AO85" i="55"/>
  <c r="A85" i="55"/>
  <c r="AT84" i="55"/>
  <c r="AR84" i="55"/>
  <c r="AO84" i="55"/>
  <c r="AT83" i="55"/>
  <c r="AR83" i="55"/>
  <c r="AO83" i="55"/>
  <c r="D83" i="55"/>
  <c r="A83" i="55"/>
  <c r="AT82" i="55"/>
  <c r="AR82" i="55"/>
  <c r="AO82" i="55"/>
  <c r="AT81" i="55"/>
  <c r="AR81" i="55"/>
  <c r="AO81" i="55"/>
  <c r="AT80" i="55"/>
  <c r="AR80" i="55"/>
  <c r="AO80" i="55"/>
  <c r="AT79" i="55"/>
  <c r="AR79" i="55"/>
  <c r="AO79" i="55"/>
  <c r="J79" i="55"/>
  <c r="N79" i="55" s="1"/>
  <c r="AT78" i="55"/>
  <c r="AR78" i="55"/>
  <c r="AO78" i="55"/>
  <c r="AT77" i="55"/>
  <c r="AR77" i="55"/>
  <c r="AO77" i="55"/>
  <c r="AT76" i="55"/>
  <c r="AR76" i="55"/>
  <c r="AO76" i="55"/>
  <c r="AT75" i="55"/>
  <c r="AR75" i="55"/>
  <c r="AO75" i="55"/>
  <c r="F75" i="55"/>
  <c r="G75" i="55" s="1"/>
  <c r="V75" i="55" s="1"/>
  <c r="AY75" i="55" s="1"/>
  <c r="AT74" i="55"/>
  <c r="AR74" i="55"/>
  <c r="AO74" i="55"/>
  <c r="AT73" i="55"/>
  <c r="AO73" i="55"/>
  <c r="AT72" i="55"/>
  <c r="AO72" i="55"/>
  <c r="J72" i="55"/>
  <c r="M72" i="55" s="1"/>
  <c r="AT71" i="55"/>
  <c r="AO71" i="55"/>
  <c r="J71" i="55"/>
  <c r="N71" i="55" s="1"/>
  <c r="AT70" i="55"/>
  <c r="AO70" i="55"/>
  <c r="AT69" i="55"/>
  <c r="AO69" i="55"/>
  <c r="AT68" i="55"/>
  <c r="AO68" i="55"/>
  <c r="F68" i="55"/>
  <c r="G68" i="55" s="1"/>
  <c r="AS68" i="55" s="1"/>
  <c r="AF68" i="55" s="1"/>
  <c r="AT67" i="55"/>
  <c r="AO67" i="55"/>
  <c r="AT66" i="55"/>
  <c r="AO66" i="55"/>
  <c r="AT65" i="55"/>
  <c r="AH65" i="55"/>
  <c r="D65" i="55"/>
  <c r="AT64" i="55"/>
  <c r="D64" i="55"/>
  <c r="A64" i="55"/>
  <c r="AT63" i="55"/>
  <c r="J63" i="55"/>
  <c r="L63" i="55" s="1"/>
  <c r="D63" i="55"/>
  <c r="AT62" i="55"/>
  <c r="AH62" i="55"/>
  <c r="D62" i="55"/>
  <c r="A62" i="55"/>
  <c r="AT61" i="55"/>
  <c r="A61" i="55"/>
  <c r="D61" i="55"/>
  <c r="AT60" i="55"/>
  <c r="AT59" i="55"/>
  <c r="AT58" i="55"/>
  <c r="AT57" i="55"/>
  <c r="A57" i="55"/>
  <c r="D57" i="55"/>
  <c r="AT56" i="55"/>
  <c r="AH56" i="55"/>
  <c r="A56" i="55"/>
  <c r="D56" i="55"/>
  <c r="AT55" i="55"/>
  <c r="J55" i="55"/>
  <c r="AT54" i="55"/>
  <c r="AT53" i="55"/>
  <c r="J53" i="55"/>
  <c r="M53" i="55" s="1"/>
  <c r="D53" i="55"/>
  <c r="AT52" i="55"/>
  <c r="AT51" i="55"/>
  <c r="AH51" i="55"/>
  <c r="A51" i="55"/>
  <c r="D51" i="55"/>
  <c r="AT50" i="55"/>
  <c r="AT49" i="55"/>
  <c r="AJ49" i="55"/>
  <c r="AL49" i="55" s="1"/>
  <c r="D49" i="55"/>
  <c r="AT48" i="55"/>
  <c r="AJ48" i="55"/>
  <c r="AL48" i="55" s="1"/>
  <c r="AT47" i="55"/>
  <c r="AJ47" i="55"/>
  <c r="AL47" i="55" s="1"/>
  <c r="J47" i="55"/>
  <c r="AT46" i="55"/>
  <c r="AJ46" i="55"/>
  <c r="AL46" i="55" s="1"/>
  <c r="AT45" i="55"/>
  <c r="AJ45" i="55"/>
  <c r="AL45" i="55" s="1"/>
  <c r="AT44" i="55"/>
  <c r="AJ44" i="55"/>
  <c r="AL44" i="55" s="1"/>
  <c r="AT43" i="55"/>
  <c r="AJ43" i="55"/>
  <c r="AL43" i="55" s="1"/>
  <c r="AT42" i="55"/>
  <c r="AJ42" i="55"/>
  <c r="AL42" i="55" s="1"/>
  <c r="AT41" i="55"/>
  <c r="AJ41" i="55"/>
  <c r="AK41" i="55" s="1"/>
  <c r="J41" i="55"/>
  <c r="M41" i="55" s="1"/>
  <c r="AT40" i="55"/>
  <c r="AJ40" i="55"/>
  <c r="AK40" i="55" s="1"/>
  <c r="F40" i="55"/>
  <c r="G40" i="55" s="1"/>
  <c r="AH40" i="55"/>
  <c r="A40" i="55"/>
  <c r="AT39" i="55"/>
  <c r="AJ39" i="55"/>
  <c r="AK39" i="55" s="1"/>
  <c r="J39" i="55"/>
  <c r="N39" i="55" s="1"/>
  <c r="A39" i="55"/>
  <c r="D39" i="55"/>
  <c r="AT38" i="55"/>
  <c r="AJ38" i="55"/>
  <c r="AK38" i="55" s="1"/>
  <c r="AH38" i="55"/>
  <c r="F38" i="55"/>
  <c r="G38" i="55" s="1"/>
  <c r="AT37" i="55"/>
  <c r="AJ37" i="55"/>
  <c r="AK37" i="55" s="1"/>
  <c r="AT36" i="55"/>
  <c r="AJ36" i="55"/>
  <c r="AK36" i="55" s="1"/>
  <c r="D36" i="55"/>
  <c r="AT35" i="55"/>
  <c r="AJ35" i="55"/>
  <c r="AK35" i="55" s="1"/>
  <c r="A35" i="55"/>
  <c r="D35" i="55"/>
  <c r="AT34" i="55"/>
  <c r="AJ34" i="55"/>
  <c r="AK34" i="55" s="1"/>
  <c r="J34" i="55"/>
  <c r="L34" i="55" s="1"/>
  <c r="AT33" i="55"/>
  <c r="AT32" i="55"/>
  <c r="AT31" i="55"/>
  <c r="AT30" i="55"/>
  <c r="AT29" i="55"/>
  <c r="AT28" i="55"/>
  <c r="D28" i="55"/>
  <c r="A28" i="55"/>
  <c r="AT27" i="55"/>
  <c r="AT26" i="55"/>
  <c r="J26" i="55"/>
  <c r="AT25" i="55"/>
  <c r="AO25" i="55"/>
  <c r="D25" i="55"/>
  <c r="AT24" i="55"/>
  <c r="AO24" i="55"/>
  <c r="AH24" i="55"/>
  <c r="J24" i="55"/>
  <c r="N24" i="55" s="1"/>
  <c r="F24" i="55"/>
  <c r="G24" i="55" s="1"/>
  <c r="AT23" i="55"/>
  <c r="AO23" i="55"/>
  <c r="J23" i="55"/>
  <c r="N23" i="55" s="1"/>
  <c r="A23" i="55"/>
  <c r="AT22" i="55"/>
  <c r="AO22" i="55"/>
  <c r="F22" i="55"/>
  <c r="G22" i="55" s="1"/>
  <c r="V22" i="55" s="1"/>
  <c r="AY22" i="55" s="1"/>
  <c r="A22" i="55"/>
  <c r="AT21" i="55"/>
  <c r="AO21" i="55"/>
  <c r="D21" i="55"/>
  <c r="AT20" i="55"/>
  <c r="AO20" i="55"/>
  <c r="AH20" i="55"/>
  <c r="AT19" i="55"/>
  <c r="AO19" i="55"/>
  <c r="D19" i="55"/>
  <c r="A19" i="55"/>
  <c r="AT18" i="55"/>
  <c r="AO18" i="55"/>
  <c r="AT17" i="55"/>
  <c r="AO17" i="55"/>
  <c r="D17" i="55"/>
  <c r="A17" i="55"/>
  <c r="AT16" i="55"/>
  <c r="AO16" i="55"/>
  <c r="AT15" i="55"/>
  <c r="AO15" i="55"/>
  <c r="J15" i="55"/>
  <c r="AT14" i="55"/>
  <c r="AO14" i="55"/>
  <c r="AT13" i="55"/>
  <c r="AO13" i="55"/>
  <c r="D13" i="55"/>
  <c r="A13" i="55"/>
  <c r="AT12" i="55"/>
  <c r="AO12" i="55"/>
  <c r="AT11" i="55"/>
  <c r="AO11" i="55"/>
  <c r="AH11" i="55"/>
  <c r="AT10" i="55"/>
  <c r="AO10" i="55"/>
  <c r="AT9" i="55"/>
  <c r="AO9" i="55"/>
  <c r="F9" i="55"/>
  <c r="G9" i="55" s="1"/>
  <c r="AH9" i="55"/>
  <c r="D9" i="55"/>
  <c r="A9" i="55"/>
  <c r="AT8" i="55"/>
  <c r="AO8" i="55"/>
  <c r="J8" i="55"/>
  <c r="N8" i="55" s="1"/>
  <c r="D8" i="55"/>
  <c r="AT7" i="55"/>
  <c r="AO7" i="55"/>
  <c r="J7" i="55"/>
  <c r="N7" i="55" s="1"/>
  <c r="A7" i="55"/>
  <c r="AT6" i="55"/>
  <c r="AO6" i="55"/>
  <c r="J6" i="55"/>
  <c r="L6" i="55" s="1"/>
  <c r="AT5" i="55"/>
  <c r="AO5" i="55"/>
  <c r="D5" i="55"/>
  <c r="AT4" i="55"/>
  <c r="AO4" i="55"/>
  <c r="F4" i="55"/>
  <c r="G4" i="55" s="1"/>
  <c r="D4" i="55"/>
  <c r="AT3" i="55"/>
  <c r="AO3" i="55"/>
  <c r="J3" i="55"/>
  <c r="N3" i="55" s="1"/>
  <c r="AH3" i="55"/>
  <c r="AT2" i="55"/>
  <c r="AO2" i="55"/>
  <c r="AC2" i="55"/>
  <c r="F2" i="55"/>
  <c r="G2" i="55" s="1"/>
  <c r="D2" i="55"/>
  <c r="E2" i="54"/>
  <c r="AH2" i="54" s="1"/>
  <c r="E3" i="54"/>
  <c r="AX3" i="54" s="1"/>
  <c r="E4" i="54"/>
  <c r="AX4" i="54" s="1"/>
  <c r="E5" i="54"/>
  <c r="AH5" i="54" s="1"/>
  <c r="E6" i="54"/>
  <c r="AX6" i="54" s="1"/>
  <c r="E7" i="54"/>
  <c r="E8" i="54"/>
  <c r="E9" i="54"/>
  <c r="AX9" i="54" s="1"/>
  <c r="E10" i="54"/>
  <c r="E11" i="54"/>
  <c r="AX11" i="54" s="1"/>
  <c r="E12" i="54"/>
  <c r="AX12" i="54" s="1"/>
  <c r="E13" i="54"/>
  <c r="AH13" i="54" s="1"/>
  <c r="E14" i="54"/>
  <c r="AH14" i="54" s="1"/>
  <c r="E15" i="54"/>
  <c r="AX15" i="54" s="1"/>
  <c r="E16" i="54"/>
  <c r="E17" i="54"/>
  <c r="AX17" i="54" s="1"/>
  <c r="E18" i="54"/>
  <c r="E19" i="54"/>
  <c r="AX19" i="54" s="1"/>
  <c r="E20" i="54"/>
  <c r="AX20" i="54" s="1"/>
  <c r="E21" i="54"/>
  <c r="AH21" i="54" s="1"/>
  <c r="E22" i="54"/>
  <c r="AX22" i="54" s="1"/>
  <c r="E23" i="54"/>
  <c r="AX23" i="54" s="1"/>
  <c r="E24" i="54"/>
  <c r="E25" i="54"/>
  <c r="AX25" i="54" s="1"/>
  <c r="E26" i="54"/>
  <c r="E27" i="54"/>
  <c r="AX27" i="54" s="1"/>
  <c r="E28" i="54"/>
  <c r="E29" i="54"/>
  <c r="F29" i="54" s="1"/>
  <c r="G29" i="54" s="1"/>
  <c r="U29" i="54" s="1"/>
  <c r="E30" i="54"/>
  <c r="AX30" i="54" s="1"/>
  <c r="E31" i="54"/>
  <c r="AX31" i="54" s="1"/>
  <c r="E32" i="54"/>
  <c r="AX32" i="54" s="1"/>
  <c r="E33" i="54"/>
  <c r="E34" i="54"/>
  <c r="AX34" i="54" s="1"/>
  <c r="E35" i="54"/>
  <c r="AX35" i="54" s="1"/>
  <c r="E36" i="54"/>
  <c r="AH36" i="54" s="1"/>
  <c r="E37" i="54"/>
  <c r="AX37" i="54" s="1"/>
  <c r="E38" i="54"/>
  <c r="AX38" i="54" s="1"/>
  <c r="E39" i="54"/>
  <c r="AX39" i="54" s="1"/>
  <c r="E40" i="54"/>
  <c r="AX40" i="54" s="1"/>
  <c r="E41" i="54"/>
  <c r="AX41" i="54" s="1"/>
  <c r="E42" i="54"/>
  <c r="E43" i="54"/>
  <c r="AX43" i="54" s="1"/>
  <c r="E44" i="54"/>
  <c r="AX44" i="54" s="1"/>
  <c r="E45" i="54"/>
  <c r="AH45" i="54" s="1"/>
  <c r="E46" i="54"/>
  <c r="AX46" i="54" s="1"/>
  <c r="E47" i="54"/>
  <c r="E48" i="54"/>
  <c r="E49" i="54"/>
  <c r="AX49" i="54" s="1"/>
  <c r="E50" i="54"/>
  <c r="F50" i="54" s="1"/>
  <c r="G50" i="54" s="1"/>
  <c r="E51" i="54"/>
  <c r="AX51" i="54" s="1"/>
  <c r="E52" i="54"/>
  <c r="AX52" i="54" s="1"/>
  <c r="E53" i="54"/>
  <c r="AH53" i="54" s="1"/>
  <c r="E54" i="54"/>
  <c r="AH54" i="54" s="1"/>
  <c r="E55" i="54"/>
  <c r="E56" i="54"/>
  <c r="E57" i="54"/>
  <c r="AX57" i="54" s="1"/>
  <c r="E58" i="54"/>
  <c r="F58" i="54" s="1"/>
  <c r="G58" i="54" s="1"/>
  <c r="E59" i="54"/>
  <c r="E60" i="54"/>
  <c r="AX60" i="54" s="1"/>
  <c r="E61" i="54"/>
  <c r="F61" i="54" s="1"/>
  <c r="G61" i="54" s="1"/>
  <c r="P61" i="54" s="1"/>
  <c r="E62" i="54"/>
  <c r="AX62" i="54" s="1"/>
  <c r="E63" i="54"/>
  <c r="E64" i="54"/>
  <c r="AX64" i="54" s="1"/>
  <c r="E65" i="54"/>
  <c r="AX65" i="54" s="1"/>
  <c r="E66" i="54"/>
  <c r="E67" i="54"/>
  <c r="AX67" i="54" s="1"/>
  <c r="E68" i="54"/>
  <c r="AX68" i="54" s="1"/>
  <c r="E69" i="54"/>
  <c r="E70" i="54"/>
  <c r="AX70" i="54" s="1"/>
  <c r="E71" i="54"/>
  <c r="AX71" i="54" s="1"/>
  <c r="E72" i="54"/>
  <c r="AX72" i="54" s="1"/>
  <c r="E73" i="54"/>
  <c r="AX73" i="54" s="1"/>
  <c r="E74" i="54"/>
  <c r="E75" i="54"/>
  <c r="AX75" i="54" s="1"/>
  <c r="E76" i="54"/>
  <c r="AX76" i="54" s="1"/>
  <c r="E77" i="54"/>
  <c r="E78" i="54"/>
  <c r="AX78" i="54" s="1"/>
  <c r="E79" i="54"/>
  <c r="E80" i="54"/>
  <c r="E81" i="54"/>
  <c r="AX81" i="54" s="1"/>
  <c r="E82" i="54"/>
  <c r="E83" i="54"/>
  <c r="AX83" i="54" s="1"/>
  <c r="E84" i="54"/>
  <c r="AX84" i="54" s="1"/>
  <c r="E85" i="54"/>
  <c r="E86" i="54"/>
  <c r="AX86" i="54" s="1"/>
  <c r="E87" i="54"/>
  <c r="E88" i="54"/>
  <c r="AX88" i="54" s="1"/>
  <c r="E89" i="54"/>
  <c r="AX89" i="54" s="1"/>
  <c r="E90" i="54"/>
  <c r="E91" i="54"/>
  <c r="AX91" i="54" s="1"/>
  <c r="E92" i="54"/>
  <c r="AX92" i="54" s="1"/>
  <c r="E93" i="54"/>
  <c r="E94" i="54"/>
  <c r="AX94" i="54" s="1"/>
  <c r="E95" i="54"/>
  <c r="E96" i="54"/>
  <c r="AX96" i="54" s="1"/>
  <c r="E97" i="54"/>
  <c r="AX97" i="54" s="1"/>
  <c r="E98" i="54"/>
  <c r="E99" i="54"/>
  <c r="AX99" i="54" s="1"/>
  <c r="E100" i="54"/>
  <c r="AX100" i="54" s="1"/>
  <c r="E101" i="54"/>
  <c r="AX101" i="54" s="1"/>
  <c r="E102" i="54"/>
  <c r="AX102" i="54" s="1"/>
  <c r="E103" i="54"/>
  <c r="E104" i="54"/>
  <c r="AX104" i="54" s="1"/>
  <c r="E105" i="54"/>
  <c r="AX105" i="54" s="1"/>
  <c r="E106" i="54"/>
  <c r="E107" i="54"/>
  <c r="AX107" i="54" s="1"/>
  <c r="E108" i="54"/>
  <c r="AX108" i="54" s="1"/>
  <c r="E109" i="54"/>
  <c r="AX109" i="54" s="1"/>
  <c r="E110" i="54"/>
  <c r="AX110" i="54" s="1"/>
  <c r="E111" i="54"/>
  <c r="E112" i="54"/>
  <c r="AX112" i="54" s="1"/>
  <c r="E113" i="54"/>
  <c r="AX113" i="54" s="1"/>
  <c r="E114" i="54"/>
  <c r="AX114" i="54" s="1"/>
  <c r="E115" i="54"/>
  <c r="AX115" i="54" s="1"/>
  <c r="E116" i="54"/>
  <c r="AX116" i="54" s="1"/>
  <c r="E117" i="54"/>
  <c r="E118" i="54"/>
  <c r="AX118" i="54" s="1"/>
  <c r="E119" i="54"/>
  <c r="AX119" i="54" s="1"/>
  <c r="E120" i="54"/>
  <c r="AX120" i="54" s="1"/>
  <c r="E121" i="54"/>
  <c r="AX121" i="54" s="1"/>
  <c r="E122" i="54"/>
  <c r="E123" i="54"/>
  <c r="AX123" i="54" s="1"/>
  <c r="E124" i="54"/>
  <c r="AX124" i="54" s="1"/>
  <c r="E125" i="54"/>
  <c r="AX125" i="54" s="1"/>
  <c r="E126" i="54"/>
  <c r="AX126" i="54" s="1"/>
  <c r="E127" i="54"/>
  <c r="AX127" i="54" s="1"/>
  <c r="E128" i="54"/>
  <c r="AX128" i="54" s="1"/>
  <c r="A128" i="54"/>
  <c r="E129" i="54"/>
  <c r="H3" i="54"/>
  <c r="J3" i="54" s="1"/>
  <c r="H4" i="54"/>
  <c r="J4" i="54" s="1"/>
  <c r="M4" i="54" s="1"/>
  <c r="H5" i="54"/>
  <c r="J5" i="54" s="1"/>
  <c r="M5" i="54" s="1"/>
  <c r="H6" i="54"/>
  <c r="J6" i="54" s="1"/>
  <c r="H7" i="54"/>
  <c r="J7" i="54" s="1"/>
  <c r="H8" i="54"/>
  <c r="H9" i="54"/>
  <c r="J9" i="54" s="1"/>
  <c r="H10" i="54"/>
  <c r="J10" i="54" s="1"/>
  <c r="H11" i="54"/>
  <c r="H12" i="54"/>
  <c r="J12" i="54" s="1"/>
  <c r="N12" i="54" s="1"/>
  <c r="H13" i="54"/>
  <c r="H14" i="54"/>
  <c r="J14" i="54" s="1"/>
  <c r="H15" i="54"/>
  <c r="J15" i="54" s="1"/>
  <c r="N15" i="54" s="1"/>
  <c r="H16" i="54"/>
  <c r="H17" i="54"/>
  <c r="J17" i="54" s="1"/>
  <c r="H18" i="54"/>
  <c r="J18" i="54" s="1"/>
  <c r="H19" i="54"/>
  <c r="J19" i="54" s="1"/>
  <c r="M19" i="54" s="1"/>
  <c r="H20" i="54"/>
  <c r="J20" i="54" s="1"/>
  <c r="N20" i="54" s="1"/>
  <c r="H21" i="54"/>
  <c r="J21" i="54" s="1"/>
  <c r="M21" i="54" s="1"/>
  <c r="H22" i="54"/>
  <c r="J22" i="54" s="1"/>
  <c r="L22" i="54" s="1"/>
  <c r="H23" i="54"/>
  <c r="H24" i="54"/>
  <c r="H25" i="54"/>
  <c r="J25" i="54" s="1"/>
  <c r="H26" i="54"/>
  <c r="J26" i="54" s="1"/>
  <c r="H27" i="54"/>
  <c r="J27" i="54" s="1"/>
  <c r="N27" i="54" s="1"/>
  <c r="H28" i="54"/>
  <c r="J28" i="54" s="1"/>
  <c r="M28" i="54" s="1"/>
  <c r="H29" i="54"/>
  <c r="J29" i="54" s="1"/>
  <c r="H30" i="54"/>
  <c r="J30" i="54" s="1"/>
  <c r="H31" i="54"/>
  <c r="H32" i="54"/>
  <c r="H33" i="54"/>
  <c r="J33" i="54" s="1"/>
  <c r="L33" i="54" s="1"/>
  <c r="H34" i="54"/>
  <c r="J34" i="54" s="1"/>
  <c r="N34" i="54" s="1"/>
  <c r="H35" i="54"/>
  <c r="J35" i="54" s="1"/>
  <c r="H36" i="54"/>
  <c r="J36" i="54" s="1"/>
  <c r="N36" i="54" s="1"/>
  <c r="H37" i="54"/>
  <c r="J37" i="54" s="1"/>
  <c r="L37" i="54" s="1"/>
  <c r="H38" i="54"/>
  <c r="J38" i="54" s="1"/>
  <c r="H39" i="54"/>
  <c r="J39" i="54" s="1"/>
  <c r="M39" i="54" s="1"/>
  <c r="H40" i="54"/>
  <c r="J40" i="54" s="1"/>
  <c r="H41" i="54"/>
  <c r="J41" i="54" s="1"/>
  <c r="H42" i="54"/>
  <c r="J42" i="54" s="1"/>
  <c r="H43" i="54"/>
  <c r="J43" i="54" s="1"/>
  <c r="N43" i="54" s="1"/>
  <c r="H44" i="54"/>
  <c r="J44" i="54" s="1"/>
  <c r="N44" i="54" s="1"/>
  <c r="H45" i="54"/>
  <c r="J45" i="54" s="1"/>
  <c r="L45" i="54" s="1"/>
  <c r="H46" i="54"/>
  <c r="J46" i="54" s="1"/>
  <c r="L46" i="54" s="1"/>
  <c r="H47" i="54"/>
  <c r="J47" i="54" s="1"/>
  <c r="H48" i="54"/>
  <c r="J48" i="54" s="1"/>
  <c r="H49" i="54"/>
  <c r="J49" i="54" s="1"/>
  <c r="H50" i="54"/>
  <c r="J50" i="54" s="1"/>
  <c r="H51" i="54"/>
  <c r="J51" i="54" s="1"/>
  <c r="N51" i="54" s="1"/>
  <c r="H52" i="54"/>
  <c r="J52" i="54" s="1"/>
  <c r="H53" i="54"/>
  <c r="J53" i="54" s="1"/>
  <c r="H54" i="54"/>
  <c r="J54" i="54" s="1"/>
  <c r="H55" i="54"/>
  <c r="J55" i="54" s="1"/>
  <c r="H56" i="54"/>
  <c r="H57" i="54"/>
  <c r="J57" i="54" s="1"/>
  <c r="L57" i="54" s="1"/>
  <c r="H58" i="54"/>
  <c r="J58" i="54" s="1"/>
  <c r="H59" i="54"/>
  <c r="J59" i="54" s="1"/>
  <c r="M59" i="54" s="1"/>
  <c r="AG59" i="54" s="1"/>
  <c r="H60" i="54"/>
  <c r="J60" i="54" s="1"/>
  <c r="N60" i="54" s="1"/>
  <c r="H61" i="54"/>
  <c r="J61" i="54" s="1"/>
  <c r="H62" i="54"/>
  <c r="J62" i="54" s="1"/>
  <c r="L62" i="54" s="1"/>
  <c r="H63" i="54"/>
  <c r="J63" i="54" s="1"/>
  <c r="N63" i="54" s="1"/>
  <c r="H64" i="54"/>
  <c r="J64" i="54" s="1"/>
  <c r="M64" i="54" s="1"/>
  <c r="AG64" i="54" s="1"/>
  <c r="H65" i="54"/>
  <c r="J65" i="54" s="1"/>
  <c r="Z65" i="54" s="1"/>
  <c r="AZ65" i="54" s="1"/>
  <c r="H66" i="54"/>
  <c r="J66" i="54" s="1"/>
  <c r="H67" i="54"/>
  <c r="H68" i="54"/>
  <c r="J68" i="54" s="1"/>
  <c r="N68" i="54" s="1"/>
  <c r="H69" i="54"/>
  <c r="H70" i="54"/>
  <c r="J70" i="54" s="1"/>
  <c r="H71" i="54"/>
  <c r="J71" i="54" s="1"/>
  <c r="H72" i="54"/>
  <c r="H73" i="54"/>
  <c r="J73" i="54" s="1"/>
  <c r="H74" i="54"/>
  <c r="J74" i="54" s="1"/>
  <c r="H75" i="54"/>
  <c r="J75" i="54" s="1"/>
  <c r="L75" i="54" s="1"/>
  <c r="H76" i="54"/>
  <c r="J76" i="54" s="1"/>
  <c r="H77" i="54"/>
  <c r="J77" i="54" s="1"/>
  <c r="M77" i="54" s="1"/>
  <c r="H78" i="54"/>
  <c r="J78" i="54" s="1"/>
  <c r="H79" i="54"/>
  <c r="H80" i="54"/>
  <c r="J80" i="54" s="1"/>
  <c r="H81" i="54"/>
  <c r="J81" i="54" s="1"/>
  <c r="H82" i="54"/>
  <c r="J82" i="54" s="1"/>
  <c r="H83" i="54"/>
  <c r="J83" i="54" s="1"/>
  <c r="H84" i="54"/>
  <c r="J84" i="54" s="1"/>
  <c r="H85" i="54"/>
  <c r="J85" i="54" s="1"/>
  <c r="M85" i="54" s="1"/>
  <c r="H86" i="54"/>
  <c r="J86" i="54" s="1"/>
  <c r="N86" i="54" s="1"/>
  <c r="H87" i="54"/>
  <c r="H88" i="54"/>
  <c r="H89" i="54"/>
  <c r="J89" i="54" s="1"/>
  <c r="H90" i="54"/>
  <c r="J90" i="54" s="1"/>
  <c r="H91" i="54"/>
  <c r="J91" i="54" s="1"/>
  <c r="M91" i="54" s="1"/>
  <c r="H92" i="54"/>
  <c r="J92" i="54" s="1"/>
  <c r="H93" i="54"/>
  <c r="J93" i="54" s="1"/>
  <c r="L93" i="54" s="1"/>
  <c r="H94" i="54"/>
  <c r="J94" i="54" s="1"/>
  <c r="M94" i="54" s="1"/>
  <c r="H95" i="54"/>
  <c r="J95" i="54" s="1"/>
  <c r="M95" i="54" s="1"/>
  <c r="H96" i="54"/>
  <c r="J96" i="54" s="1"/>
  <c r="M96" i="54" s="1"/>
  <c r="H97" i="54"/>
  <c r="J97" i="54" s="1"/>
  <c r="H98" i="54"/>
  <c r="J98" i="54" s="1"/>
  <c r="H99" i="54"/>
  <c r="J99" i="54" s="1"/>
  <c r="H100" i="54"/>
  <c r="J100" i="54" s="1"/>
  <c r="H101" i="54"/>
  <c r="J101" i="54" s="1"/>
  <c r="L101" i="54" s="1"/>
  <c r="H102" i="54"/>
  <c r="J102" i="54" s="1"/>
  <c r="H103" i="54"/>
  <c r="J103" i="54" s="1"/>
  <c r="M103" i="54" s="1"/>
  <c r="H104" i="54"/>
  <c r="J104" i="54" s="1"/>
  <c r="H105" i="54"/>
  <c r="H106" i="54"/>
  <c r="J106" i="54" s="1"/>
  <c r="H107" i="54"/>
  <c r="J107" i="54" s="1"/>
  <c r="H108" i="54"/>
  <c r="J108" i="54" s="1"/>
  <c r="H109" i="54"/>
  <c r="J109" i="54" s="1"/>
  <c r="M109" i="54" s="1"/>
  <c r="H110" i="54"/>
  <c r="J110" i="54" s="1"/>
  <c r="L110" i="54" s="1"/>
  <c r="H111" i="54"/>
  <c r="J111" i="54" s="1"/>
  <c r="H112" i="54"/>
  <c r="J112" i="54" s="1"/>
  <c r="H113" i="54"/>
  <c r="J113" i="54" s="1"/>
  <c r="L113" i="54" s="1"/>
  <c r="H114" i="54"/>
  <c r="J114" i="54" s="1"/>
  <c r="H115" i="54"/>
  <c r="J115" i="54" s="1"/>
  <c r="H116" i="54"/>
  <c r="J116" i="54" s="1"/>
  <c r="H117" i="54"/>
  <c r="J117" i="54" s="1"/>
  <c r="L117" i="54" s="1"/>
  <c r="H118" i="54"/>
  <c r="J118" i="54" s="1"/>
  <c r="H119" i="54"/>
  <c r="J119" i="54" s="1"/>
  <c r="H120" i="54"/>
  <c r="J120" i="54" s="1"/>
  <c r="M120" i="54" s="1"/>
  <c r="H121" i="54"/>
  <c r="J121" i="54" s="1"/>
  <c r="N121" i="54" s="1"/>
  <c r="H122" i="54"/>
  <c r="J122" i="54" s="1"/>
  <c r="N122" i="54" s="1"/>
  <c r="H123" i="54"/>
  <c r="J123" i="54" s="1"/>
  <c r="N123" i="54" s="1"/>
  <c r="H124" i="54"/>
  <c r="J124" i="54" s="1"/>
  <c r="L124" i="54" s="1"/>
  <c r="H125" i="54"/>
  <c r="J125" i="54" s="1"/>
  <c r="H126" i="54"/>
  <c r="J126" i="54" s="1"/>
  <c r="H127" i="54"/>
  <c r="J127" i="54" s="1"/>
  <c r="N127" i="54" s="1"/>
  <c r="H128" i="54"/>
  <c r="J128" i="54" s="1"/>
  <c r="M128" i="54" s="1"/>
  <c r="H129" i="54"/>
  <c r="J129" i="54" s="1"/>
  <c r="H2" i="54"/>
  <c r="J2" i="54" s="1"/>
  <c r="AE145" i="54" a="1"/>
  <c r="AE145" i="54" s="1"/>
  <c r="AE144" i="54" a="1"/>
  <c r="AE144" i="54" s="1"/>
  <c r="AE143" i="54" a="1"/>
  <c r="AE143" i="54" s="1"/>
  <c r="AE142" i="54" a="1"/>
  <c r="AE142" i="54" s="1"/>
  <c r="AE141" i="54" a="1"/>
  <c r="AE141" i="54" s="1"/>
  <c r="AE140" i="54" a="1"/>
  <c r="AE140" i="54" s="1"/>
  <c r="AE139" i="54" a="1"/>
  <c r="AE139" i="54" s="1"/>
  <c r="AE138" i="54" a="1"/>
  <c r="AE138" i="54" s="1"/>
  <c r="AE137" i="54" a="1"/>
  <c r="AE137" i="54" s="1"/>
  <c r="AE136" i="54" a="1"/>
  <c r="AE136" i="54" s="1"/>
  <c r="AE135" i="54" a="1"/>
  <c r="AE135" i="54" s="1"/>
  <c r="AE134" i="54" a="1"/>
  <c r="AE134" i="54" s="1"/>
  <c r="AE133" i="54" a="1"/>
  <c r="AE133" i="54" s="1"/>
  <c r="AE132" i="54" a="1"/>
  <c r="AE132" i="54" s="1"/>
  <c r="AE131" i="54" a="1"/>
  <c r="AE131" i="54" s="1"/>
  <c r="AE130" i="54" a="1"/>
  <c r="AE130" i="54" s="1"/>
  <c r="AT129" i="54"/>
  <c r="AR129" i="54"/>
  <c r="AO129" i="54"/>
  <c r="AT128" i="54"/>
  <c r="AR128" i="54"/>
  <c r="AO128" i="54"/>
  <c r="AT127" i="54"/>
  <c r="AR127" i="54"/>
  <c r="AO127" i="54"/>
  <c r="AT126" i="54"/>
  <c r="AR126" i="54"/>
  <c r="AO126" i="54"/>
  <c r="D126" i="54"/>
  <c r="AT125" i="54"/>
  <c r="AR125" i="54"/>
  <c r="AO125" i="54"/>
  <c r="D125" i="54"/>
  <c r="AT124" i="54"/>
  <c r="AR124" i="54"/>
  <c r="AO124" i="54"/>
  <c r="D124" i="54"/>
  <c r="AT123" i="54"/>
  <c r="AR123" i="54"/>
  <c r="AO123" i="54"/>
  <c r="F123" i="54"/>
  <c r="G123" i="54" s="1"/>
  <c r="R123" i="54" s="1"/>
  <c r="A123" i="54"/>
  <c r="AT122" i="54"/>
  <c r="AR122" i="54"/>
  <c r="AO122" i="54"/>
  <c r="AT121" i="54"/>
  <c r="AR121" i="54"/>
  <c r="AO121" i="54"/>
  <c r="AT120" i="54"/>
  <c r="AR120" i="54"/>
  <c r="AO120" i="54"/>
  <c r="AT119" i="54"/>
  <c r="AR119" i="54"/>
  <c r="AO119" i="54"/>
  <c r="AT118" i="54"/>
  <c r="AR118" i="54"/>
  <c r="AO118" i="54"/>
  <c r="AT117" i="54"/>
  <c r="AR117" i="54"/>
  <c r="AO117" i="54"/>
  <c r="AT116" i="54"/>
  <c r="AR116" i="54"/>
  <c r="AO116" i="54"/>
  <c r="F116" i="54"/>
  <c r="G116" i="54" s="1"/>
  <c r="W116" i="54" s="1"/>
  <c r="AT115" i="54"/>
  <c r="AR115" i="54"/>
  <c r="AO115" i="54"/>
  <c r="F115" i="54"/>
  <c r="G115" i="54" s="1"/>
  <c r="AT114" i="54"/>
  <c r="AR114" i="54"/>
  <c r="AO114" i="54"/>
  <c r="AT113" i="54"/>
  <c r="AR113" i="54"/>
  <c r="AO113" i="54"/>
  <c r="AT112" i="54"/>
  <c r="AR112" i="54"/>
  <c r="AO112" i="54"/>
  <c r="AT111" i="54"/>
  <c r="AR111" i="54"/>
  <c r="AO111" i="54"/>
  <c r="AT110" i="54"/>
  <c r="AR110" i="54"/>
  <c r="AO110" i="54"/>
  <c r="AT109" i="54"/>
  <c r="AR109" i="54"/>
  <c r="AO109" i="54"/>
  <c r="F109" i="54"/>
  <c r="G109" i="54" s="1"/>
  <c r="Z109" i="54" s="1"/>
  <c r="AZ109" i="54" s="1"/>
  <c r="AT108" i="54"/>
  <c r="AR108" i="54"/>
  <c r="AO108" i="54"/>
  <c r="AT107" i="54"/>
  <c r="AR107" i="54"/>
  <c r="AO107" i="54"/>
  <c r="F107" i="54"/>
  <c r="G107" i="54" s="1"/>
  <c r="V107" i="54" s="1"/>
  <c r="AY107" i="54" s="1"/>
  <c r="AT106" i="54"/>
  <c r="AR106" i="54"/>
  <c r="AO106" i="54"/>
  <c r="AT105" i="54"/>
  <c r="AR105" i="54"/>
  <c r="AO105" i="54"/>
  <c r="J105" i="54"/>
  <c r="L105" i="54" s="1"/>
  <c r="AT104" i="54"/>
  <c r="AR104" i="54"/>
  <c r="AO104" i="54"/>
  <c r="AT103" i="54"/>
  <c r="AR103" i="54"/>
  <c r="AO103" i="54"/>
  <c r="AT102" i="54"/>
  <c r="AR102" i="54"/>
  <c r="AO102" i="54"/>
  <c r="AT101" i="54"/>
  <c r="AR101" i="54"/>
  <c r="AO101" i="54"/>
  <c r="AT100" i="54"/>
  <c r="AR100" i="54"/>
  <c r="AO100" i="54"/>
  <c r="AT99" i="54"/>
  <c r="AR99" i="54"/>
  <c r="AO99" i="54"/>
  <c r="F99" i="54"/>
  <c r="G99" i="54" s="1"/>
  <c r="AT98" i="54"/>
  <c r="AR98" i="54"/>
  <c r="AO98" i="54"/>
  <c r="AT97" i="54"/>
  <c r="AR97" i="54"/>
  <c r="AO97" i="54"/>
  <c r="AT96" i="54"/>
  <c r="AR96" i="54"/>
  <c r="AO96" i="54"/>
  <c r="AT95" i="54"/>
  <c r="AR95" i="54"/>
  <c r="AO95" i="54"/>
  <c r="AT94" i="54"/>
  <c r="AR94" i="54"/>
  <c r="AO94" i="54"/>
  <c r="D94" i="54"/>
  <c r="AT93" i="54"/>
  <c r="AR93" i="54"/>
  <c r="AO93" i="54"/>
  <c r="AT92" i="54"/>
  <c r="AR92" i="54"/>
  <c r="AO92" i="54"/>
  <c r="AT91" i="54"/>
  <c r="AR91" i="54"/>
  <c r="AO91" i="54"/>
  <c r="AT90" i="54"/>
  <c r="AR90" i="54"/>
  <c r="AO90" i="54"/>
  <c r="AT89" i="54"/>
  <c r="AR89" i="54"/>
  <c r="AO89" i="54"/>
  <c r="F89" i="54"/>
  <c r="G89" i="54" s="1"/>
  <c r="Z89" i="54" s="1"/>
  <c r="AZ89" i="54" s="1"/>
  <c r="AT88" i="54"/>
  <c r="AR88" i="54"/>
  <c r="AO88" i="54"/>
  <c r="J88" i="54"/>
  <c r="AT87" i="54"/>
  <c r="AR87" i="54"/>
  <c r="AO87" i="54"/>
  <c r="J87" i="54"/>
  <c r="AT86" i="54"/>
  <c r="AR86" i="54"/>
  <c r="AO86" i="54"/>
  <c r="AT85" i="54"/>
  <c r="AR85" i="54"/>
  <c r="AO85" i="54"/>
  <c r="AT84" i="54"/>
  <c r="AR84" i="54"/>
  <c r="AO84" i="54"/>
  <c r="AT83" i="54"/>
  <c r="AR83" i="54"/>
  <c r="AO83" i="54"/>
  <c r="AT82" i="54"/>
  <c r="AR82" i="54"/>
  <c r="AO82" i="54"/>
  <c r="AT81" i="54"/>
  <c r="AR81" i="54"/>
  <c r="AO81" i="54"/>
  <c r="AT80" i="54"/>
  <c r="AR80" i="54"/>
  <c r="AO80" i="54"/>
  <c r="AT79" i="54"/>
  <c r="AR79" i="54"/>
  <c r="AO79" i="54"/>
  <c r="J79" i="54"/>
  <c r="AT78" i="54"/>
  <c r="AR78" i="54"/>
  <c r="AO78" i="54"/>
  <c r="AT77" i="54"/>
  <c r="AR77" i="54"/>
  <c r="AO77" i="54"/>
  <c r="AT76" i="54"/>
  <c r="AR76" i="54"/>
  <c r="AO76" i="54"/>
  <c r="AT75" i="54"/>
  <c r="AR75" i="54"/>
  <c r="AO75" i="54"/>
  <c r="F75" i="54"/>
  <c r="G75" i="54" s="1"/>
  <c r="Y75" i="54" s="1"/>
  <c r="AT74" i="54"/>
  <c r="AR74" i="54"/>
  <c r="AO74" i="54"/>
  <c r="AT73" i="54"/>
  <c r="AO73" i="54"/>
  <c r="AT72" i="54"/>
  <c r="AO72" i="54"/>
  <c r="J72" i="54"/>
  <c r="M72" i="54" s="1"/>
  <c r="AT71" i="54"/>
  <c r="AO71" i="54"/>
  <c r="AT70" i="54"/>
  <c r="AO70" i="54"/>
  <c r="AT69" i="54"/>
  <c r="AO69" i="54"/>
  <c r="J69" i="54"/>
  <c r="M69" i="54" s="1"/>
  <c r="AT68" i="54"/>
  <c r="AO68" i="54"/>
  <c r="AT67" i="54"/>
  <c r="AO67" i="54"/>
  <c r="J67" i="54"/>
  <c r="AT66" i="54"/>
  <c r="AO66" i="54"/>
  <c r="AT65" i="54"/>
  <c r="A65" i="54"/>
  <c r="AT64" i="54"/>
  <c r="AT63" i="54"/>
  <c r="AT62" i="54"/>
  <c r="AT61" i="54"/>
  <c r="A61" i="54"/>
  <c r="AT60" i="54"/>
  <c r="AT59" i="54"/>
  <c r="AH59" i="54"/>
  <c r="AT58" i="54"/>
  <c r="AH58" i="54"/>
  <c r="D58" i="54"/>
  <c r="A58" i="54"/>
  <c r="AT57" i="54"/>
  <c r="AH57" i="54"/>
  <c r="D57" i="54"/>
  <c r="A57" i="54"/>
  <c r="AT56" i="54"/>
  <c r="J56" i="54"/>
  <c r="N56" i="54" s="1"/>
  <c r="AT55" i="54"/>
  <c r="D55" i="54"/>
  <c r="AT54" i="54"/>
  <c r="A54" i="54"/>
  <c r="AT53" i="54"/>
  <c r="D53" i="54"/>
  <c r="AT52" i="54"/>
  <c r="D52" i="54"/>
  <c r="A52" i="54"/>
  <c r="AT51" i="54"/>
  <c r="AH51" i="54"/>
  <c r="F51" i="54"/>
  <c r="G51" i="54" s="1"/>
  <c r="R51" i="54" s="1"/>
  <c r="D51" i="54"/>
  <c r="AT50" i="54"/>
  <c r="D50" i="54"/>
  <c r="AT49" i="54"/>
  <c r="AJ49" i="54"/>
  <c r="AL49" i="54" s="1"/>
  <c r="F49" i="54"/>
  <c r="G49" i="54" s="1"/>
  <c r="U49" i="54" s="1"/>
  <c r="D49" i="54"/>
  <c r="AT48" i="54"/>
  <c r="AJ48" i="54"/>
  <c r="AL48" i="54" s="1"/>
  <c r="AT47" i="54"/>
  <c r="AJ47" i="54"/>
  <c r="AL47" i="54" s="1"/>
  <c r="AT46" i="54"/>
  <c r="AJ46" i="54"/>
  <c r="AL46" i="54" s="1"/>
  <c r="A46" i="54"/>
  <c r="AT45" i="54"/>
  <c r="AJ45" i="54"/>
  <c r="AL45" i="54" s="1"/>
  <c r="AT44" i="54"/>
  <c r="AJ44" i="54"/>
  <c r="AL44" i="54" s="1"/>
  <c r="AT43" i="54"/>
  <c r="AJ43" i="54"/>
  <c r="AL43" i="54" s="1"/>
  <c r="M43" i="54"/>
  <c r="AT42" i="54"/>
  <c r="AJ42" i="54"/>
  <c r="AL42" i="54" s="1"/>
  <c r="AT41" i="54"/>
  <c r="AJ41" i="54"/>
  <c r="AK41" i="54" s="1"/>
  <c r="AT40" i="54"/>
  <c r="AJ40" i="54"/>
  <c r="AK40" i="54" s="1"/>
  <c r="AT39" i="54"/>
  <c r="AJ39" i="54"/>
  <c r="AK39" i="54" s="1"/>
  <c r="AT38" i="54"/>
  <c r="AJ38" i="54"/>
  <c r="AK38" i="54" s="1"/>
  <c r="AT37" i="54"/>
  <c r="AJ37" i="54"/>
  <c r="AK37" i="54" s="1"/>
  <c r="AH37" i="54"/>
  <c r="D37" i="54"/>
  <c r="A37" i="54"/>
  <c r="AT36" i="54"/>
  <c r="AJ36" i="54"/>
  <c r="AK36" i="54" s="1"/>
  <c r="AT35" i="54"/>
  <c r="AJ35" i="54"/>
  <c r="AK35" i="54" s="1"/>
  <c r="AH35" i="54"/>
  <c r="F35" i="54"/>
  <c r="G35" i="54" s="1"/>
  <c r="AT34" i="54"/>
  <c r="AJ34" i="54"/>
  <c r="AK34" i="54" s="1"/>
  <c r="A34" i="54"/>
  <c r="AT33" i="54"/>
  <c r="D33" i="54"/>
  <c r="A33" i="54"/>
  <c r="AT32" i="54"/>
  <c r="J32" i="54"/>
  <c r="N32" i="54" s="1"/>
  <c r="AT31" i="54"/>
  <c r="J31" i="54"/>
  <c r="F31" i="54"/>
  <c r="G31" i="54" s="1"/>
  <c r="A31" i="54"/>
  <c r="AT30" i="54"/>
  <c r="A30" i="54"/>
  <c r="AT29" i="54"/>
  <c r="A29" i="54"/>
  <c r="AT28" i="54"/>
  <c r="F28" i="54"/>
  <c r="G28" i="54" s="1"/>
  <c r="AA28" i="54" s="1"/>
  <c r="D28" i="54"/>
  <c r="A28" i="54"/>
  <c r="AT27" i="54"/>
  <c r="D27" i="54"/>
  <c r="A27" i="54"/>
  <c r="AT26" i="54"/>
  <c r="AH26" i="54"/>
  <c r="A26" i="54"/>
  <c r="AT25" i="54"/>
  <c r="AO25" i="54"/>
  <c r="AT24" i="54"/>
  <c r="AO24" i="54"/>
  <c r="J24" i="54"/>
  <c r="M24" i="54" s="1"/>
  <c r="AT23" i="54"/>
  <c r="AO23" i="54"/>
  <c r="J23" i="54"/>
  <c r="AT22" i="54"/>
  <c r="AO22" i="54"/>
  <c r="AT21" i="54"/>
  <c r="AO21" i="54"/>
  <c r="AT20" i="54"/>
  <c r="AO20" i="54"/>
  <c r="A20" i="54"/>
  <c r="AT19" i="54"/>
  <c r="AO19" i="54"/>
  <c r="AH19" i="54"/>
  <c r="F19" i="54"/>
  <c r="G19" i="54" s="1"/>
  <c r="AT18" i="54"/>
  <c r="AO18" i="54"/>
  <c r="AH18" i="54"/>
  <c r="A18" i="54"/>
  <c r="AT17" i="54"/>
  <c r="AO17" i="54"/>
  <c r="AT16" i="54"/>
  <c r="AO16" i="54"/>
  <c r="J16" i="54"/>
  <c r="M16" i="54" s="1"/>
  <c r="AT15" i="54"/>
  <c r="AO15" i="54"/>
  <c r="AT14" i="54"/>
  <c r="AO14" i="54"/>
  <c r="A14" i="54"/>
  <c r="D14" i="54"/>
  <c r="AT13" i="54"/>
  <c r="AO13" i="54"/>
  <c r="J13" i="54"/>
  <c r="D13" i="54"/>
  <c r="A13" i="54"/>
  <c r="AT12" i="54"/>
  <c r="AO12" i="54"/>
  <c r="AT11" i="54"/>
  <c r="AO11" i="54"/>
  <c r="J11" i="54"/>
  <c r="M11" i="54" s="1"/>
  <c r="AG11" i="54" s="1"/>
  <c r="F11" i="54"/>
  <c r="G11" i="54" s="1"/>
  <c r="P11" i="54" s="1"/>
  <c r="AT10" i="54"/>
  <c r="AO10" i="54"/>
  <c r="AT9" i="54"/>
  <c r="AO9" i="54"/>
  <c r="F9" i="54"/>
  <c r="G9" i="54" s="1"/>
  <c r="Y9" i="54" s="1"/>
  <c r="A9" i="54"/>
  <c r="AT8" i="54"/>
  <c r="AO8" i="54"/>
  <c r="J8" i="54"/>
  <c r="L8" i="54"/>
  <c r="AT7" i="54"/>
  <c r="AO7" i="54"/>
  <c r="F7" i="54"/>
  <c r="G7" i="54" s="1"/>
  <c r="AB7" i="54" s="1"/>
  <c r="AT6" i="54"/>
  <c r="AO6" i="54"/>
  <c r="D6" i="54"/>
  <c r="A6" i="54"/>
  <c r="AT5" i="54"/>
  <c r="AO5" i="54"/>
  <c r="AT4" i="54"/>
  <c r="AO4" i="54"/>
  <c r="AT3" i="54"/>
  <c r="AO3" i="54"/>
  <c r="AT2" i="54"/>
  <c r="AO2" i="54"/>
  <c r="AC2" i="54"/>
  <c r="E2" i="53"/>
  <c r="E3" i="53"/>
  <c r="E4" i="53"/>
  <c r="AX4" i="53" s="1"/>
  <c r="E5" i="53"/>
  <c r="AX5" i="53" s="1"/>
  <c r="E6" i="53"/>
  <c r="E7" i="53"/>
  <c r="E8" i="53"/>
  <c r="E9" i="53"/>
  <c r="AX9" i="53" s="1"/>
  <c r="E10" i="53"/>
  <c r="E11" i="53"/>
  <c r="AX11" i="53" s="1"/>
  <c r="E12" i="53"/>
  <c r="AX12" i="53" s="1"/>
  <c r="E13" i="53"/>
  <c r="AX13" i="53" s="1"/>
  <c r="E14" i="53"/>
  <c r="E15" i="53"/>
  <c r="AX15" i="53" s="1"/>
  <c r="E16" i="53"/>
  <c r="E17" i="53"/>
  <c r="E18" i="53"/>
  <c r="E19" i="53"/>
  <c r="AX19" i="53" s="1"/>
  <c r="E20" i="53"/>
  <c r="AX20" i="53" s="1"/>
  <c r="E21" i="53"/>
  <c r="AH21" i="53" s="1"/>
  <c r="E22" i="53"/>
  <c r="E23" i="53"/>
  <c r="E24" i="53"/>
  <c r="AX24" i="53" s="1"/>
  <c r="E25" i="53"/>
  <c r="AX25" i="53" s="1"/>
  <c r="E26" i="53"/>
  <c r="AX26" i="53" s="1"/>
  <c r="E27" i="53"/>
  <c r="AX27" i="53" s="1"/>
  <c r="E28" i="53"/>
  <c r="AX28" i="53" s="1"/>
  <c r="E29" i="53"/>
  <c r="E30" i="53"/>
  <c r="E31" i="53"/>
  <c r="AX31" i="53" s="1"/>
  <c r="E32" i="53"/>
  <c r="AX32" i="53" s="1"/>
  <c r="E33" i="53"/>
  <c r="E34" i="53"/>
  <c r="AX34" i="53" s="1"/>
  <c r="E35" i="53"/>
  <c r="F35" i="53" s="1"/>
  <c r="G35" i="53" s="1"/>
  <c r="E36" i="53"/>
  <c r="F36" i="53" s="1"/>
  <c r="G36" i="53" s="1"/>
  <c r="R36" i="53" s="1"/>
  <c r="E37" i="53"/>
  <c r="F37" i="53" s="1"/>
  <c r="G37" i="53" s="1"/>
  <c r="Z37" i="53" s="1"/>
  <c r="AZ37" i="53" s="1"/>
  <c r="E38" i="53"/>
  <c r="E39" i="53"/>
  <c r="AX39" i="53" s="1"/>
  <c r="E40" i="53"/>
  <c r="AX40" i="53" s="1"/>
  <c r="E41" i="53"/>
  <c r="E42" i="53"/>
  <c r="AX42" i="53" s="1"/>
  <c r="E43" i="53"/>
  <c r="AX43" i="53" s="1"/>
  <c r="E44" i="53"/>
  <c r="E45" i="53"/>
  <c r="AX45" i="53" s="1"/>
  <c r="E46" i="53"/>
  <c r="AX46" i="53" s="1"/>
  <c r="E47" i="53"/>
  <c r="AX47" i="53" s="1"/>
  <c r="E48" i="53"/>
  <c r="AX48" i="53" s="1"/>
  <c r="E49" i="53"/>
  <c r="AX49" i="53" s="1"/>
  <c r="E50" i="53"/>
  <c r="AH50" i="53" s="1"/>
  <c r="E51" i="53"/>
  <c r="AX51" i="53" s="1"/>
  <c r="E52" i="53"/>
  <c r="AX52" i="53" s="1"/>
  <c r="E53" i="53"/>
  <c r="F53" i="53" s="1"/>
  <c r="G53" i="53" s="1"/>
  <c r="E54" i="53"/>
  <c r="AX54" i="53" s="1"/>
  <c r="E55" i="53"/>
  <c r="AX55" i="53" s="1"/>
  <c r="E56" i="53"/>
  <c r="E57" i="53"/>
  <c r="AX57" i="53" s="1"/>
  <c r="E58" i="53"/>
  <c r="AX58" i="53" s="1"/>
  <c r="E59" i="53"/>
  <c r="AX59" i="53" s="1"/>
  <c r="E60" i="53"/>
  <c r="E61" i="53"/>
  <c r="E62" i="53"/>
  <c r="AX62" i="53" s="1"/>
  <c r="E63" i="53"/>
  <c r="AX63" i="53" s="1"/>
  <c r="E64" i="53"/>
  <c r="E65" i="53"/>
  <c r="E66" i="53"/>
  <c r="AX66" i="53" s="1"/>
  <c r="E67" i="53"/>
  <c r="AX67" i="53" s="1"/>
  <c r="E68" i="53"/>
  <c r="AX68" i="53" s="1"/>
  <c r="E69" i="53"/>
  <c r="AX69" i="53" s="1"/>
  <c r="E70" i="53"/>
  <c r="AX70" i="53" s="1"/>
  <c r="E71" i="53"/>
  <c r="AX71" i="53" s="1"/>
  <c r="E72" i="53"/>
  <c r="AX72" i="53" s="1"/>
  <c r="E73" i="53"/>
  <c r="AX73" i="53" s="1"/>
  <c r="E74" i="53"/>
  <c r="AX74" i="53" s="1"/>
  <c r="E75" i="53"/>
  <c r="AX75" i="53" s="1"/>
  <c r="E76" i="53"/>
  <c r="E77" i="53"/>
  <c r="E78" i="53"/>
  <c r="AX78" i="53" s="1"/>
  <c r="E79" i="53"/>
  <c r="E80" i="53"/>
  <c r="AX80" i="53" s="1"/>
  <c r="E81" i="53"/>
  <c r="AX81" i="53" s="1"/>
  <c r="E82" i="53"/>
  <c r="AX82" i="53" s="1"/>
  <c r="E83" i="53"/>
  <c r="AX83" i="53" s="1"/>
  <c r="E84" i="53"/>
  <c r="AX84" i="53" s="1"/>
  <c r="E85" i="53"/>
  <c r="AX85" i="53" s="1"/>
  <c r="E86" i="53"/>
  <c r="AX86" i="53" s="1"/>
  <c r="E87" i="53"/>
  <c r="AX87" i="53" s="1"/>
  <c r="E88" i="53"/>
  <c r="E89" i="53"/>
  <c r="E90" i="53"/>
  <c r="AX90" i="53" s="1"/>
  <c r="E91" i="53"/>
  <c r="AX91" i="53" s="1"/>
  <c r="E92" i="53"/>
  <c r="AX92" i="53" s="1"/>
  <c r="E93" i="53"/>
  <c r="AX93" i="53" s="1"/>
  <c r="E94" i="53"/>
  <c r="AX94" i="53" s="1"/>
  <c r="E95" i="53"/>
  <c r="AX95" i="53" s="1"/>
  <c r="E96" i="53"/>
  <c r="AX96" i="53" s="1"/>
  <c r="E97" i="53"/>
  <c r="AX97" i="53" s="1"/>
  <c r="E98" i="53"/>
  <c r="AX98" i="53" s="1"/>
  <c r="E99" i="53"/>
  <c r="AX99" i="53" s="1"/>
  <c r="E100" i="53"/>
  <c r="E101" i="53"/>
  <c r="E102" i="53"/>
  <c r="AX102" i="53" s="1"/>
  <c r="E103" i="53"/>
  <c r="AX103" i="53" s="1"/>
  <c r="E104" i="53"/>
  <c r="AX104" i="53" s="1"/>
  <c r="E105" i="53"/>
  <c r="AX105" i="53" s="1"/>
  <c r="E106" i="53"/>
  <c r="AX106" i="53" s="1"/>
  <c r="E107" i="53"/>
  <c r="AX107" i="53" s="1"/>
  <c r="E108" i="53"/>
  <c r="AX108" i="53" s="1"/>
  <c r="E109" i="53"/>
  <c r="E110" i="53"/>
  <c r="AX110" i="53" s="1"/>
  <c r="E111" i="53"/>
  <c r="AX111" i="53" s="1"/>
  <c r="E112" i="53"/>
  <c r="AX112" i="53" s="1"/>
  <c r="E113" i="53"/>
  <c r="AX113" i="53" s="1"/>
  <c r="F113" i="53"/>
  <c r="G113" i="53" s="1"/>
  <c r="AA113" i="53" s="1"/>
  <c r="E114" i="53"/>
  <c r="AX114" i="53" s="1"/>
  <c r="E115" i="53"/>
  <c r="E116" i="53"/>
  <c r="E117" i="53"/>
  <c r="AX117" i="53" s="1"/>
  <c r="E118" i="53"/>
  <c r="AX118" i="53" s="1"/>
  <c r="E119" i="53"/>
  <c r="AX119" i="53" s="1"/>
  <c r="E120" i="53"/>
  <c r="E121" i="53"/>
  <c r="E122" i="53"/>
  <c r="E123" i="53"/>
  <c r="E124" i="53"/>
  <c r="E125" i="53"/>
  <c r="AX125" i="53" s="1"/>
  <c r="E126" i="53"/>
  <c r="AX126" i="53" s="1"/>
  <c r="E127" i="53"/>
  <c r="AX127" i="53" s="1"/>
  <c r="E128" i="53"/>
  <c r="AX128" i="53" s="1"/>
  <c r="E129" i="53"/>
  <c r="AX129" i="53" s="1"/>
  <c r="H3" i="53"/>
  <c r="H4" i="53"/>
  <c r="J4" i="53" s="1"/>
  <c r="N4" i="53" s="1"/>
  <c r="H5" i="53"/>
  <c r="J5" i="53" s="1"/>
  <c r="H6" i="53"/>
  <c r="J6" i="53" s="1"/>
  <c r="H7" i="53"/>
  <c r="J7" i="53" s="1"/>
  <c r="N7" i="53" s="1"/>
  <c r="H8" i="53"/>
  <c r="J8" i="53" s="1"/>
  <c r="H9" i="53"/>
  <c r="H10" i="53"/>
  <c r="J10" i="53" s="1"/>
  <c r="N10" i="53" s="1"/>
  <c r="H11" i="53"/>
  <c r="H12" i="53"/>
  <c r="J12" i="53" s="1"/>
  <c r="N12" i="53" s="1"/>
  <c r="H13" i="53"/>
  <c r="J13" i="53" s="1"/>
  <c r="H14" i="53"/>
  <c r="H15" i="53"/>
  <c r="J15" i="53" s="1"/>
  <c r="H16" i="53"/>
  <c r="J16" i="53" s="1"/>
  <c r="H17" i="53"/>
  <c r="J17" i="53" s="1"/>
  <c r="M17" i="53" s="1"/>
  <c r="H18" i="53"/>
  <c r="J18" i="53" s="1"/>
  <c r="M18" i="53" s="1"/>
  <c r="H19" i="53"/>
  <c r="H20" i="53"/>
  <c r="J20" i="53" s="1"/>
  <c r="M20" i="53" s="1"/>
  <c r="H21" i="53"/>
  <c r="J21" i="53" s="1"/>
  <c r="H22" i="53"/>
  <c r="J22" i="53" s="1"/>
  <c r="N22" i="53" s="1"/>
  <c r="H23" i="53"/>
  <c r="J23" i="53" s="1"/>
  <c r="N23" i="53" s="1"/>
  <c r="H24" i="53"/>
  <c r="J24" i="53" s="1"/>
  <c r="L24" i="53" s="1"/>
  <c r="H25" i="53"/>
  <c r="J25" i="53" s="1"/>
  <c r="L25" i="53" s="1"/>
  <c r="H26" i="53"/>
  <c r="J26" i="53" s="1"/>
  <c r="M26" i="53" s="1"/>
  <c r="H27" i="53"/>
  <c r="H28" i="53"/>
  <c r="J28" i="53" s="1"/>
  <c r="L28" i="53" s="1"/>
  <c r="H29" i="53"/>
  <c r="J29" i="53" s="1"/>
  <c r="H30" i="53"/>
  <c r="H31" i="53"/>
  <c r="H32" i="53"/>
  <c r="J32" i="53" s="1"/>
  <c r="H33" i="53"/>
  <c r="J33" i="53" s="1"/>
  <c r="H34" i="53"/>
  <c r="J34" i="53" s="1"/>
  <c r="H35" i="53"/>
  <c r="J35" i="53" s="1"/>
  <c r="H36" i="53"/>
  <c r="J36" i="53" s="1"/>
  <c r="H37" i="53"/>
  <c r="H38" i="53"/>
  <c r="H39" i="53"/>
  <c r="J39" i="53" s="1"/>
  <c r="H40" i="53"/>
  <c r="J40" i="53" s="1"/>
  <c r="N40" i="53" s="1"/>
  <c r="H41" i="53"/>
  <c r="J41" i="53" s="1"/>
  <c r="H42" i="53"/>
  <c r="J42" i="53" s="1"/>
  <c r="H43" i="53"/>
  <c r="J43" i="53" s="1"/>
  <c r="N43" i="53" s="1"/>
  <c r="H44" i="53"/>
  <c r="J44" i="53" s="1"/>
  <c r="H45" i="53"/>
  <c r="H46" i="53"/>
  <c r="J46" i="53" s="1"/>
  <c r="H47" i="53"/>
  <c r="J47" i="53" s="1"/>
  <c r="H48" i="53"/>
  <c r="J48" i="53" s="1"/>
  <c r="H49" i="53"/>
  <c r="J49" i="53" s="1"/>
  <c r="N49" i="53" s="1"/>
  <c r="H50" i="53"/>
  <c r="J50" i="53" s="1"/>
  <c r="H51" i="53"/>
  <c r="J51" i="53" s="1"/>
  <c r="M51" i="53" s="1"/>
  <c r="H52" i="53"/>
  <c r="J52" i="53" s="1"/>
  <c r="M52" i="53" s="1"/>
  <c r="H53" i="53"/>
  <c r="J53" i="53" s="1"/>
  <c r="M53" i="53" s="1"/>
  <c r="H54" i="53"/>
  <c r="J54" i="53" s="1"/>
  <c r="H55" i="53"/>
  <c r="H56" i="53"/>
  <c r="J56" i="53" s="1"/>
  <c r="H57" i="53"/>
  <c r="J57" i="53" s="1"/>
  <c r="N57" i="53" s="1"/>
  <c r="H58" i="53"/>
  <c r="J58" i="53" s="1"/>
  <c r="H59" i="53"/>
  <c r="J59" i="53" s="1"/>
  <c r="H60" i="53"/>
  <c r="J60" i="53" s="1"/>
  <c r="H61" i="53"/>
  <c r="J61" i="53" s="1"/>
  <c r="M61" i="53" s="1"/>
  <c r="H62" i="53"/>
  <c r="J62" i="53" s="1"/>
  <c r="H63" i="53"/>
  <c r="J63" i="53" s="1"/>
  <c r="H64" i="53"/>
  <c r="J64" i="53" s="1"/>
  <c r="N64" i="53" s="1"/>
  <c r="H65" i="53"/>
  <c r="J65" i="53" s="1"/>
  <c r="H66" i="53"/>
  <c r="J66" i="53" s="1"/>
  <c r="H67" i="53"/>
  <c r="J67" i="53" s="1"/>
  <c r="H68" i="53"/>
  <c r="J68" i="53" s="1"/>
  <c r="N68" i="53" s="1"/>
  <c r="H69" i="53"/>
  <c r="J69" i="53" s="1"/>
  <c r="H70" i="53"/>
  <c r="J70" i="53" s="1"/>
  <c r="H71" i="53"/>
  <c r="J71" i="53" s="1"/>
  <c r="N71" i="53" s="1"/>
  <c r="H72" i="53"/>
  <c r="J72" i="53" s="1"/>
  <c r="N72" i="53" s="1"/>
  <c r="H73" i="53"/>
  <c r="J73" i="53" s="1"/>
  <c r="L73" i="53" s="1"/>
  <c r="H74" i="53"/>
  <c r="J74" i="53" s="1"/>
  <c r="M74" i="53" s="1"/>
  <c r="H75" i="53"/>
  <c r="J75" i="53" s="1"/>
  <c r="H76" i="53"/>
  <c r="J76" i="53" s="1"/>
  <c r="L76" i="53" s="1"/>
  <c r="H77" i="53"/>
  <c r="J77" i="53" s="1"/>
  <c r="H78" i="53"/>
  <c r="J78" i="53" s="1"/>
  <c r="H79" i="53"/>
  <c r="J79" i="53" s="1"/>
  <c r="H80" i="53"/>
  <c r="J80" i="53" s="1"/>
  <c r="L80" i="53" s="1"/>
  <c r="H81" i="53"/>
  <c r="J81" i="53" s="1"/>
  <c r="H82" i="53"/>
  <c r="J82" i="53" s="1"/>
  <c r="H83" i="53"/>
  <c r="J83" i="53" s="1"/>
  <c r="H84" i="53"/>
  <c r="J84" i="53" s="1"/>
  <c r="M84" i="53" s="1"/>
  <c r="H85" i="53"/>
  <c r="J85" i="53" s="1"/>
  <c r="H86" i="53"/>
  <c r="J86" i="53" s="1"/>
  <c r="L86" i="53" s="1"/>
  <c r="H87" i="53"/>
  <c r="J87" i="53" s="1"/>
  <c r="H88" i="53"/>
  <c r="J88" i="53" s="1"/>
  <c r="H89" i="53"/>
  <c r="J89" i="53" s="1"/>
  <c r="H90" i="53"/>
  <c r="J90" i="53" s="1"/>
  <c r="M90" i="53" s="1"/>
  <c r="H91" i="53"/>
  <c r="H92" i="53"/>
  <c r="J92" i="53" s="1"/>
  <c r="M92" i="53" s="1"/>
  <c r="H93" i="53"/>
  <c r="H94" i="53"/>
  <c r="J94" i="53" s="1"/>
  <c r="M94" i="53" s="1"/>
  <c r="H95" i="53"/>
  <c r="J95" i="53" s="1"/>
  <c r="H96" i="53"/>
  <c r="J96" i="53" s="1"/>
  <c r="M96" i="53" s="1"/>
  <c r="H97" i="53"/>
  <c r="J97" i="53" s="1"/>
  <c r="H98" i="53"/>
  <c r="J98" i="53" s="1"/>
  <c r="M98" i="53" s="1"/>
  <c r="H99" i="53"/>
  <c r="J99" i="53" s="1"/>
  <c r="M99" i="53" s="1"/>
  <c r="H100" i="53"/>
  <c r="J100" i="53" s="1"/>
  <c r="N100" i="53" s="1"/>
  <c r="H101" i="53"/>
  <c r="J101" i="53" s="1"/>
  <c r="H102" i="53"/>
  <c r="J102" i="53" s="1"/>
  <c r="L102" i="53" s="1"/>
  <c r="H103" i="53"/>
  <c r="J103" i="53"/>
  <c r="Z103" i="53" s="1"/>
  <c r="AZ103" i="53" s="1"/>
  <c r="H104" i="53"/>
  <c r="H105" i="53"/>
  <c r="J105" i="53" s="1"/>
  <c r="H106" i="53"/>
  <c r="J106" i="53" s="1"/>
  <c r="L106" i="53" s="1"/>
  <c r="H107" i="53"/>
  <c r="J107" i="53" s="1"/>
  <c r="N107" i="53" s="1"/>
  <c r="H108" i="53"/>
  <c r="J108" i="53" s="1"/>
  <c r="L108" i="53" s="1"/>
  <c r="H109" i="53"/>
  <c r="J109" i="53" s="1"/>
  <c r="H110" i="53"/>
  <c r="H111" i="53"/>
  <c r="J111" i="53" s="1"/>
  <c r="M111" i="53" s="1"/>
  <c r="H112" i="53"/>
  <c r="J112" i="53" s="1"/>
  <c r="M112" i="53" s="1"/>
  <c r="H113" i="53"/>
  <c r="J113" i="53" s="1"/>
  <c r="H114" i="53"/>
  <c r="J114" i="53" s="1"/>
  <c r="H115" i="53"/>
  <c r="J115" i="53" s="1"/>
  <c r="H116" i="53"/>
  <c r="H117" i="53"/>
  <c r="J117" i="53" s="1"/>
  <c r="M117" i="53" s="1"/>
  <c r="H118" i="53"/>
  <c r="J118" i="53" s="1"/>
  <c r="H119" i="53"/>
  <c r="J119" i="53" s="1"/>
  <c r="H120" i="53"/>
  <c r="J120" i="53" s="1"/>
  <c r="M120" i="53" s="1"/>
  <c r="H121" i="53"/>
  <c r="J121" i="53" s="1"/>
  <c r="L121" i="53" s="1"/>
  <c r="H122" i="53"/>
  <c r="J122" i="53" s="1"/>
  <c r="H123" i="53"/>
  <c r="J123" i="53" s="1"/>
  <c r="H124" i="53"/>
  <c r="J124" i="53" s="1"/>
  <c r="H125" i="53"/>
  <c r="J125" i="53" s="1"/>
  <c r="N125" i="53" s="1"/>
  <c r="H126" i="53"/>
  <c r="J126" i="53" s="1"/>
  <c r="M126" i="53" s="1"/>
  <c r="H127" i="53"/>
  <c r="J127" i="53" s="1"/>
  <c r="H128" i="53"/>
  <c r="J128" i="53" s="1"/>
  <c r="N128" i="53" s="1"/>
  <c r="H129" i="53"/>
  <c r="J129" i="53" s="1"/>
  <c r="N129" i="53" s="1"/>
  <c r="H2" i="53"/>
  <c r="AE145" i="53" a="1"/>
  <c r="AE145" i="53" s="1"/>
  <c r="AE144" i="53" a="1"/>
  <c r="AE144" i="53" s="1"/>
  <c r="AE143" i="53" a="1"/>
  <c r="AE143" i="53" s="1"/>
  <c r="AE142" i="53" a="1"/>
  <c r="AE142" i="53" s="1"/>
  <c r="AE141" i="53" a="1"/>
  <c r="AE141" i="53"/>
  <c r="AE140" i="53" a="1"/>
  <c r="AE140" i="53" s="1"/>
  <c r="AE139" i="53" a="1"/>
  <c r="AE139" i="53" s="1"/>
  <c r="AE138" i="53" a="1"/>
  <c r="AE138" i="53" s="1"/>
  <c r="AE137" i="53" a="1"/>
  <c r="AE137" i="53" s="1"/>
  <c r="AE136" i="53" a="1"/>
  <c r="AE136" i="53" s="1"/>
  <c r="AE135" i="53" a="1"/>
  <c r="AE135" i="53" s="1"/>
  <c r="AE134" i="53" a="1"/>
  <c r="AE134" i="53" s="1"/>
  <c r="AE133" i="53" a="1"/>
  <c r="AE133" i="53" s="1"/>
  <c r="AE132" i="53" a="1"/>
  <c r="AE132" i="53" s="1"/>
  <c r="AE131" i="53" a="1"/>
  <c r="AE131" i="53" s="1"/>
  <c r="AE130" i="53" a="1"/>
  <c r="AE130" i="53" s="1"/>
  <c r="AT129" i="53"/>
  <c r="AR129" i="53"/>
  <c r="AO129" i="53"/>
  <c r="AT128" i="53"/>
  <c r="AR128" i="53"/>
  <c r="AO128" i="53"/>
  <c r="F128" i="53"/>
  <c r="G128" i="53" s="1"/>
  <c r="Y128" i="53" s="1"/>
  <c r="AT127" i="53"/>
  <c r="AR127" i="53"/>
  <c r="AO127" i="53"/>
  <c r="AT126" i="53"/>
  <c r="AR126" i="53"/>
  <c r="AO126" i="53"/>
  <c r="F126" i="53"/>
  <c r="G126" i="53" s="1"/>
  <c r="AT125" i="53"/>
  <c r="AR125" i="53"/>
  <c r="AO125" i="53"/>
  <c r="AT124" i="53"/>
  <c r="AR124" i="53"/>
  <c r="AO124" i="53"/>
  <c r="AT123" i="53"/>
  <c r="AR123" i="53"/>
  <c r="AO123" i="53"/>
  <c r="AT122" i="53"/>
  <c r="AR122" i="53"/>
  <c r="AO122" i="53"/>
  <c r="AT121" i="53"/>
  <c r="AR121" i="53"/>
  <c r="AO121" i="53"/>
  <c r="AT120" i="53"/>
  <c r="AR120" i="53"/>
  <c r="AO120" i="53"/>
  <c r="AT119" i="53"/>
  <c r="AR119" i="53"/>
  <c r="AO119" i="53"/>
  <c r="AT118" i="53"/>
  <c r="AR118" i="53"/>
  <c r="AO118" i="53"/>
  <c r="AT117" i="53"/>
  <c r="AR117" i="53"/>
  <c r="AO117" i="53"/>
  <c r="AT116" i="53"/>
  <c r="AR116" i="53"/>
  <c r="AO116" i="53"/>
  <c r="J116" i="53"/>
  <c r="M116" i="53" s="1"/>
  <c r="AT115" i="53"/>
  <c r="AR115" i="53"/>
  <c r="AO115" i="53"/>
  <c r="AT114" i="53"/>
  <c r="AR114" i="53"/>
  <c r="AO114" i="53"/>
  <c r="F114" i="53"/>
  <c r="G114" i="53" s="1"/>
  <c r="AT113" i="53"/>
  <c r="AR113" i="53"/>
  <c r="AO113" i="53"/>
  <c r="AT112" i="53"/>
  <c r="AR112" i="53"/>
  <c r="AO112" i="53"/>
  <c r="AT111" i="53"/>
  <c r="AR111" i="53"/>
  <c r="AO111" i="53"/>
  <c r="F111" i="53"/>
  <c r="G111" i="53" s="1"/>
  <c r="AA111" i="53" s="1"/>
  <c r="AT110" i="53"/>
  <c r="AR110" i="53"/>
  <c r="AO110" i="53"/>
  <c r="J110" i="53"/>
  <c r="AT109" i="53"/>
  <c r="AR109" i="53"/>
  <c r="AO109" i="53"/>
  <c r="AT108" i="53"/>
  <c r="AR108" i="53"/>
  <c r="AO108" i="53"/>
  <c r="F108" i="53"/>
  <c r="G108" i="53" s="1"/>
  <c r="U108" i="53" s="1"/>
  <c r="AT107" i="53"/>
  <c r="AR107" i="53"/>
  <c r="AO107" i="53"/>
  <c r="AT106" i="53"/>
  <c r="AR106" i="53"/>
  <c r="AO106" i="53"/>
  <c r="AT105" i="53"/>
  <c r="AR105" i="53"/>
  <c r="AO105" i="53"/>
  <c r="AT104" i="53"/>
  <c r="AR104" i="53"/>
  <c r="AO104" i="53"/>
  <c r="J104" i="53"/>
  <c r="N104" i="53" s="1"/>
  <c r="D104" i="53"/>
  <c r="AT103" i="53"/>
  <c r="AR103" i="53"/>
  <c r="AO103" i="53"/>
  <c r="F103" i="53"/>
  <c r="G103" i="53" s="1"/>
  <c r="AT102" i="53"/>
  <c r="AR102" i="53"/>
  <c r="AO102" i="53"/>
  <c r="F102" i="53"/>
  <c r="G102" i="53" s="1"/>
  <c r="AS102" i="53" s="1"/>
  <c r="AF102" i="53" s="1"/>
  <c r="D102" i="53"/>
  <c r="AT101" i="53"/>
  <c r="AR101" i="53"/>
  <c r="AO101" i="53"/>
  <c r="D101" i="53"/>
  <c r="AT100" i="53"/>
  <c r="AR100" i="53"/>
  <c r="AO100" i="53"/>
  <c r="D100" i="53"/>
  <c r="AT99" i="53"/>
  <c r="AR99" i="53"/>
  <c r="AO99" i="53"/>
  <c r="AT98" i="53"/>
  <c r="AR98" i="53"/>
  <c r="AO98" i="53"/>
  <c r="AT97" i="53"/>
  <c r="AR97" i="53"/>
  <c r="AO97" i="53"/>
  <c r="AT96" i="53"/>
  <c r="AR96" i="53"/>
  <c r="AO96" i="53"/>
  <c r="AT95" i="53"/>
  <c r="AR95" i="53"/>
  <c r="AO95" i="53"/>
  <c r="AT94" i="53"/>
  <c r="AR94" i="53"/>
  <c r="AO94" i="53"/>
  <c r="F94" i="53"/>
  <c r="G94" i="53" s="1"/>
  <c r="AT93" i="53"/>
  <c r="AR93" i="53"/>
  <c r="AO93" i="53"/>
  <c r="J93" i="53"/>
  <c r="N93" i="53" s="1"/>
  <c r="AT92" i="53"/>
  <c r="AR92" i="53"/>
  <c r="AO92" i="53"/>
  <c r="AT91" i="53"/>
  <c r="AR91" i="53"/>
  <c r="AO91" i="53"/>
  <c r="J91" i="53"/>
  <c r="R91" i="53" s="1"/>
  <c r="AT90" i="53"/>
  <c r="AR90" i="53"/>
  <c r="AO90" i="53"/>
  <c r="AT89" i="53"/>
  <c r="AR89" i="53"/>
  <c r="AO89" i="53"/>
  <c r="AT88" i="53"/>
  <c r="AR88" i="53"/>
  <c r="AO88" i="53"/>
  <c r="AT87" i="53"/>
  <c r="AR87" i="53"/>
  <c r="AO87" i="53"/>
  <c r="AT86" i="53"/>
  <c r="AR86" i="53"/>
  <c r="AO86" i="53"/>
  <c r="AT85" i="53"/>
  <c r="AR85" i="53"/>
  <c r="AO85" i="53"/>
  <c r="AT84" i="53"/>
  <c r="AR84" i="53"/>
  <c r="AO84" i="53"/>
  <c r="AT83" i="53"/>
  <c r="AR83" i="53"/>
  <c r="AO83" i="53"/>
  <c r="F83" i="53"/>
  <c r="G83" i="53" s="1"/>
  <c r="AT82" i="53"/>
  <c r="AR82" i="53"/>
  <c r="AO82" i="53"/>
  <c r="AT81" i="53"/>
  <c r="AR81" i="53"/>
  <c r="AO81" i="53"/>
  <c r="AT80" i="53"/>
  <c r="AR80" i="53"/>
  <c r="AO80" i="53"/>
  <c r="AT79" i="53"/>
  <c r="AR79" i="53"/>
  <c r="AO79" i="53"/>
  <c r="AT78" i="53"/>
  <c r="AR78" i="53"/>
  <c r="AO78" i="53"/>
  <c r="F78" i="53"/>
  <c r="G78" i="53" s="1"/>
  <c r="AT77" i="53"/>
  <c r="AR77" i="53"/>
  <c r="AO77" i="53"/>
  <c r="AT76" i="53"/>
  <c r="AR76" i="53"/>
  <c r="AO76" i="53"/>
  <c r="AT75" i="53"/>
  <c r="AR75" i="53"/>
  <c r="AO75" i="53"/>
  <c r="F75" i="53"/>
  <c r="G75" i="53" s="1"/>
  <c r="AB75" i="53" s="1"/>
  <c r="AT74" i="53"/>
  <c r="AR74" i="53"/>
  <c r="AO74" i="53"/>
  <c r="AT73" i="53"/>
  <c r="AO73" i="53"/>
  <c r="AT72" i="53"/>
  <c r="AO72" i="53"/>
  <c r="AT71" i="53"/>
  <c r="AO71" i="53"/>
  <c r="F71" i="53"/>
  <c r="G71" i="53" s="1"/>
  <c r="AB71" i="53" s="1"/>
  <c r="AT70" i="53"/>
  <c r="AO70" i="53"/>
  <c r="N70" i="53"/>
  <c r="F70" i="53"/>
  <c r="G70" i="53" s="1"/>
  <c r="Z70" i="53" s="1"/>
  <c r="AZ70" i="53" s="1"/>
  <c r="AT69" i="53"/>
  <c r="AO69" i="53"/>
  <c r="F69" i="53"/>
  <c r="G69" i="53" s="1"/>
  <c r="R69" i="53" s="1"/>
  <c r="AT68" i="53"/>
  <c r="AO68" i="53"/>
  <c r="AT67" i="53"/>
  <c r="AO67" i="53"/>
  <c r="F67" i="53"/>
  <c r="G67" i="53" s="1"/>
  <c r="AT66" i="53"/>
  <c r="AO66" i="53"/>
  <c r="AT65" i="53"/>
  <c r="AT64" i="53"/>
  <c r="AT63" i="53"/>
  <c r="AH63" i="53"/>
  <c r="F63" i="53"/>
  <c r="G63" i="53" s="1"/>
  <c r="D63" i="53"/>
  <c r="AT62" i="53"/>
  <c r="AT61" i="53"/>
  <c r="AT60" i="53"/>
  <c r="F60" i="53"/>
  <c r="G60" i="53" s="1"/>
  <c r="AB60" i="53" s="1"/>
  <c r="AT59" i="53"/>
  <c r="AH59" i="53"/>
  <c r="F59" i="53"/>
  <c r="G59" i="53" s="1"/>
  <c r="A59" i="53"/>
  <c r="AT58" i="53"/>
  <c r="AT57" i="53"/>
  <c r="AT56" i="53"/>
  <c r="AH56" i="53"/>
  <c r="D56" i="53"/>
  <c r="AT55" i="53"/>
  <c r="AH55" i="53"/>
  <c r="J55" i="53"/>
  <c r="M55" i="53" s="1"/>
  <c r="A55" i="53"/>
  <c r="AT54" i="53"/>
  <c r="F54" i="53"/>
  <c r="G54" i="53" s="1"/>
  <c r="W54" i="53" s="1"/>
  <c r="D54" i="53"/>
  <c r="AT53" i="53"/>
  <c r="A53" i="53"/>
  <c r="AT52" i="53"/>
  <c r="AT51" i="53"/>
  <c r="AH51" i="53"/>
  <c r="F51" i="53"/>
  <c r="G51" i="53" s="1"/>
  <c r="AB51" i="53" s="1"/>
  <c r="A51" i="53"/>
  <c r="AT50" i="53"/>
  <c r="A50" i="53"/>
  <c r="AT49" i="53"/>
  <c r="AJ49" i="53"/>
  <c r="AL49" i="53" s="1"/>
  <c r="AT48" i="53"/>
  <c r="AJ48" i="53"/>
  <c r="AL48" i="53" s="1"/>
  <c r="L48" i="53"/>
  <c r="F48" i="53"/>
  <c r="G48" i="53" s="1"/>
  <c r="D48" i="53"/>
  <c r="A48" i="53"/>
  <c r="AT47" i="53"/>
  <c r="AJ47" i="53"/>
  <c r="AL47" i="53" s="1"/>
  <c r="AH47" i="53"/>
  <c r="AT46" i="53"/>
  <c r="AJ46" i="53"/>
  <c r="AL46" i="53" s="1"/>
  <c r="AH46" i="53"/>
  <c r="AT45" i="53"/>
  <c r="AJ45" i="53"/>
  <c r="AL45" i="53" s="1"/>
  <c r="J45" i="53"/>
  <c r="N45" i="53" s="1"/>
  <c r="AT44" i="53"/>
  <c r="AJ44" i="53"/>
  <c r="AL44" i="53" s="1"/>
  <c r="AH44" i="53"/>
  <c r="AT43" i="53"/>
  <c r="AJ43" i="53"/>
  <c r="AL43" i="53" s="1"/>
  <c r="AT42" i="53"/>
  <c r="AJ42" i="53"/>
  <c r="AL42" i="53" s="1"/>
  <c r="AT41" i="53"/>
  <c r="AJ41" i="53"/>
  <c r="AK41" i="53" s="1"/>
  <c r="L41" i="53"/>
  <c r="AT40" i="53"/>
  <c r="AJ40" i="53"/>
  <c r="AK40" i="53" s="1"/>
  <c r="AH40" i="53"/>
  <c r="AT39" i="53"/>
  <c r="AJ39" i="53"/>
  <c r="AK39" i="53" s="1"/>
  <c r="AT38" i="53"/>
  <c r="AJ38" i="53"/>
  <c r="AK38" i="53" s="1"/>
  <c r="N38" i="53"/>
  <c r="J38" i="53"/>
  <c r="M38" i="53" s="1"/>
  <c r="A38" i="53"/>
  <c r="AT37" i="53"/>
  <c r="AJ37" i="53"/>
  <c r="AK37" i="53" s="1"/>
  <c r="J37" i="53"/>
  <c r="M37" i="53" s="1"/>
  <c r="AT36" i="53"/>
  <c r="AJ36" i="53"/>
  <c r="AK36" i="53" s="1"/>
  <c r="AT35" i="53"/>
  <c r="AJ35" i="53"/>
  <c r="AK35" i="53" s="1"/>
  <c r="D35" i="53"/>
  <c r="AT34" i="53"/>
  <c r="AJ34" i="53"/>
  <c r="AK34" i="53" s="1"/>
  <c r="D34" i="53"/>
  <c r="AT33" i="53"/>
  <c r="AT32" i="53"/>
  <c r="AH32" i="53"/>
  <c r="F32" i="53"/>
  <c r="G32" i="53" s="1"/>
  <c r="AU32" i="53" s="1"/>
  <c r="D32" i="53"/>
  <c r="AT31" i="53"/>
  <c r="J31" i="53"/>
  <c r="L31" i="53" s="1"/>
  <c r="AT30" i="53"/>
  <c r="J30" i="53"/>
  <c r="AT29" i="53"/>
  <c r="AT28" i="53"/>
  <c r="AT27" i="53"/>
  <c r="J27" i="53"/>
  <c r="AT26" i="53"/>
  <c r="D26" i="53"/>
  <c r="AT25" i="53"/>
  <c r="AO25" i="53"/>
  <c r="AT24" i="53"/>
  <c r="AO24" i="53"/>
  <c r="AT23" i="53"/>
  <c r="AO23" i="53"/>
  <c r="A23" i="53"/>
  <c r="AT22" i="53"/>
  <c r="AO22" i="53"/>
  <c r="D22" i="53"/>
  <c r="AT21" i="53"/>
  <c r="AO21" i="53"/>
  <c r="D21" i="53"/>
  <c r="A21" i="53"/>
  <c r="AT20" i="53"/>
  <c r="AO20" i="53"/>
  <c r="AT19" i="53"/>
  <c r="AO19" i="53"/>
  <c r="J19" i="53"/>
  <c r="N19" i="53" s="1"/>
  <c r="AT18" i="53"/>
  <c r="AO18" i="53"/>
  <c r="AT17" i="53"/>
  <c r="AO17" i="53"/>
  <c r="AT16" i="53"/>
  <c r="AO16" i="53"/>
  <c r="AT15" i="53"/>
  <c r="AO15" i="53"/>
  <c r="F15" i="53"/>
  <c r="G15" i="53" s="1"/>
  <c r="AT14" i="53"/>
  <c r="AO14" i="53"/>
  <c r="J14" i="53"/>
  <c r="L14" i="53" s="1"/>
  <c r="A14" i="53"/>
  <c r="AT13" i="53"/>
  <c r="AO13" i="53"/>
  <c r="F13" i="53"/>
  <c r="G13" i="53" s="1"/>
  <c r="AU13" i="53" s="1"/>
  <c r="D13" i="53"/>
  <c r="A13" i="53"/>
  <c r="AT12" i="53"/>
  <c r="AO12" i="53"/>
  <c r="D12" i="53"/>
  <c r="A12" i="53"/>
  <c r="AT11" i="53"/>
  <c r="AO11" i="53"/>
  <c r="J11" i="53"/>
  <c r="M11" i="53" s="1"/>
  <c r="AT10" i="53"/>
  <c r="AO10" i="53"/>
  <c r="AT9" i="53"/>
  <c r="AO9" i="53"/>
  <c r="J9" i="53"/>
  <c r="AT8" i="53"/>
  <c r="AO8" i="53"/>
  <c r="AH8" i="53"/>
  <c r="AT7" i="53"/>
  <c r="AO7" i="53"/>
  <c r="D7" i="53"/>
  <c r="AT6" i="53"/>
  <c r="AO6" i="53"/>
  <c r="AT5" i="53"/>
  <c r="AO5" i="53"/>
  <c r="D5" i="53"/>
  <c r="A5" i="53"/>
  <c r="AT4" i="53"/>
  <c r="AO4" i="53"/>
  <c r="F4" i="53"/>
  <c r="G4" i="53" s="1"/>
  <c r="Q4" i="53" s="1"/>
  <c r="BA4" i="53" s="1"/>
  <c r="AH4" i="53"/>
  <c r="D4" i="53"/>
  <c r="AT3" i="53"/>
  <c r="AO3" i="53"/>
  <c r="J3" i="53"/>
  <c r="N3" i="53"/>
  <c r="D3" i="53"/>
  <c r="AT2" i="53"/>
  <c r="AO2" i="53"/>
  <c r="AC2" i="53"/>
  <c r="J2" i="53"/>
  <c r="E2" i="52"/>
  <c r="AX2" i="52" s="1"/>
  <c r="E3" i="52"/>
  <c r="AX3" i="52" s="1"/>
  <c r="E4" i="52"/>
  <c r="E5" i="52"/>
  <c r="AX5" i="52" s="1"/>
  <c r="E6" i="52"/>
  <c r="AX6" i="52" s="1"/>
  <c r="E7" i="52"/>
  <c r="E8" i="52"/>
  <c r="AX8" i="52" s="1"/>
  <c r="E9" i="52"/>
  <c r="AX9" i="52" s="1"/>
  <c r="E10" i="52"/>
  <c r="AX10" i="52" s="1"/>
  <c r="E11" i="52"/>
  <c r="AX11" i="52" s="1"/>
  <c r="E12" i="52"/>
  <c r="E13" i="52"/>
  <c r="AX13" i="52" s="1"/>
  <c r="E14" i="52"/>
  <c r="AX14" i="52" s="1"/>
  <c r="E15" i="52"/>
  <c r="E16" i="52"/>
  <c r="F16" i="52" s="1"/>
  <c r="G16" i="52" s="1"/>
  <c r="S16" i="52" s="1"/>
  <c r="E17" i="52"/>
  <c r="E18" i="52"/>
  <c r="AX18" i="52" s="1"/>
  <c r="E19" i="52"/>
  <c r="E20" i="52"/>
  <c r="AX20" i="52" s="1"/>
  <c r="E21" i="52"/>
  <c r="AX21" i="52" s="1"/>
  <c r="E22" i="52"/>
  <c r="E23" i="52"/>
  <c r="E24" i="52"/>
  <c r="AX24" i="52" s="1"/>
  <c r="E25" i="52"/>
  <c r="AX25" i="52" s="1"/>
  <c r="E26" i="52"/>
  <c r="AX26" i="52" s="1"/>
  <c r="E27" i="52"/>
  <c r="E28" i="52"/>
  <c r="AX28" i="52" s="1"/>
  <c r="E29" i="52"/>
  <c r="AX29" i="52" s="1"/>
  <c r="E30" i="52"/>
  <c r="E31" i="52"/>
  <c r="F31" i="52" s="1"/>
  <c r="G31" i="52" s="1"/>
  <c r="E32" i="52"/>
  <c r="E33" i="52"/>
  <c r="AX33" i="52" s="1"/>
  <c r="E34" i="52"/>
  <c r="AX34" i="52" s="1"/>
  <c r="E35" i="52"/>
  <c r="E36" i="52"/>
  <c r="AX36" i="52" s="1"/>
  <c r="E37" i="52"/>
  <c r="AX37" i="52" s="1"/>
  <c r="E38" i="52"/>
  <c r="E39" i="52"/>
  <c r="E40" i="52"/>
  <c r="AX40" i="52" s="1"/>
  <c r="E41" i="52"/>
  <c r="AX41" i="52" s="1"/>
  <c r="E42" i="52"/>
  <c r="AX42" i="52" s="1"/>
  <c r="E43" i="52"/>
  <c r="AX43" i="52" s="1"/>
  <c r="E44" i="52"/>
  <c r="AX44" i="52" s="1"/>
  <c r="E45" i="52"/>
  <c r="F45" i="52" s="1"/>
  <c r="G45" i="52" s="1"/>
  <c r="S45" i="52" s="1"/>
  <c r="E46" i="52"/>
  <c r="AX46" i="52" s="1"/>
  <c r="E47" i="52"/>
  <c r="E48" i="52"/>
  <c r="E49" i="52"/>
  <c r="E50" i="52"/>
  <c r="E51" i="52"/>
  <c r="AX51" i="52" s="1"/>
  <c r="E52" i="52"/>
  <c r="E53" i="52"/>
  <c r="AX53" i="52" s="1"/>
  <c r="E54" i="52"/>
  <c r="AX54" i="52" s="1"/>
  <c r="E55" i="52"/>
  <c r="E56" i="52"/>
  <c r="AX56" i="52" s="1"/>
  <c r="E57" i="52"/>
  <c r="AX57" i="52" s="1"/>
  <c r="E58" i="52"/>
  <c r="F58" i="52" s="1"/>
  <c r="G58" i="52" s="1"/>
  <c r="E59" i="52"/>
  <c r="AX59" i="52" s="1"/>
  <c r="E60" i="52"/>
  <c r="E61" i="52"/>
  <c r="AX61" i="52" s="1"/>
  <c r="E62" i="52"/>
  <c r="AX62" i="52" s="1"/>
  <c r="E63" i="52"/>
  <c r="E64" i="52"/>
  <c r="AX64" i="52" s="1"/>
  <c r="E65" i="52"/>
  <c r="AX65" i="52" s="1"/>
  <c r="E66" i="52"/>
  <c r="AX66" i="52" s="1"/>
  <c r="E67" i="52"/>
  <c r="AX67" i="52" s="1"/>
  <c r="E68" i="52"/>
  <c r="E69" i="52"/>
  <c r="AX69" i="52" s="1"/>
  <c r="E70" i="52"/>
  <c r="AX70" i="52" s="1"/>
  <c r="E71" i="52"/>
  <c r="E72" i="52"/>
  <c r="AX72" i="52" s="1"/>
  <c r="E73" i="52"/>
  <c r="AX73" i="52" s="1"/>
  <c r="E74" i="52"/>
  <c r="AX74" i="52" s="1"/>
  <c r="E75" i="52"/>
  <c r="AX75" i="52" s="1"/>
  <c r="E76" i="52"/>
  <c r="E77" i="52"/>
  <c r="AX77" i="52" s="1"/>
  <c r="E78" i="52"/>
  <c r="AX78" i="52" s="1"/>
  <c r="E79" i="52"/>
  <c r="AX79" i="52" s="1"/>
  <c r="E80" i="52"/>
  <c r="AX80" i="52" s="1"/>
  <c r="E81" i="52"/>
  <c r="AX81" i="52" s="1"/>
  <c r="E82" i="52"/>
  <c r="AX82" i="52" s="1"/>
  <c r="E83" i="52"/>
  <c r="AX83" i="52" s="1"/>
  <c r="E84" i="52"/>
  <c r="E85" i="52"/>
  <c r="AX85" i="52" s="1"/>
  <c r="E86" i="52"/>
  <c r="AX86" i="52" s="1"/>
  <c r="E87" i="52"/>
  <c r="E88" i="52"/>
  <c r="AX88" i="52" s="1"/>
  <c r="E89" i="52"/>
  <c r="E90" i="52"/>
  <c r="AX90" i="52" s="1"/>
  <c r="E91" i="52"/>
  <c r="AX91" i="52" s="1"/>
  <c r="E92" i="52"/>
  <c r="AX92" i="52" s="1"/>
  <c r="E93" i="52"/>
  <c r="AX93" i="52" s="1"/>
  <c r="E94" i="52"/>
  <c r="AX94" i="52" s="1"/>
  <c r="E95" i="52"/>
  <c r="AX95" i="52" s="1"/>
  <c r="E96" i="52"/>
  <c r="AX96" i="52" s="1"/>
  <c r="E97" i="52"/>
  <c r="E98" i="52"/>
  <c r="AX98" i="52" s="1"/>
  <c r="E99" i="52"/>
  <c r="AX99" i="52" s="1"/>
  <c r="E100" i="52"/>
  <c r="E101" i="52"/>
  <c r="AX101" i="52" s="1"/>
  <c r="E102" i="52"/>
  <c r="AX102" i="52" s="1"/>
  <c r="E103" i="52"/>
  <c r="E104" i="52"/>
  <c r="AX104" i="52" s="1"/>
  <c r="E105" i="52"/>
  <c r="AX105" i="52" s="1"/>
  <c r="E106" i="52"/>
  <c r="AX106" i="52" s="1"/>
  <c r="E107" i="52"/>
  <c r="AX107" i="52" s="1"/>
  <c r="E108" i="52"/>
  <c r="E109" i="52"/>
  <c r="AX109" i="52" s="1"/>
  <c r="E110" i="52"/>
  <c r="AX110" i="52" s="1"/>
  <c r="E111" i="52"/>
  <c r="AX111" i="52" s="1"/>
  <c r="E112" i="52"/>
  <c r="AX112" i="52" s="1"/>
  <c r="E113" i="52"/>
  <c r="AX113" i="52" s="1"/>
  <c r="E114" i="52"/>
  <c r="AX114" i="52" s="1"/>
  <c r="E115" i="52"/>
  <c r="AX115" i="52" s="1"/>
  <c r="E116" i="52"/>
  <c r="E117" i="52"/>
  <c r="AX117" i="52" s="1"/>
  <c r="E118" i="52"/>
  <c r="AX118" i="52" s="1"/>
  <c r="E119" i="52"/>
  <c r="AX119" i="52" s="1"/>
  <c r="E120" i="52"/>
  <c r="AX120" i="52" s="1"/>
  <c r="E121" i="52"/>
  <c r="AX121" i="52" s="1"/>
  <c r="E122" i="52"/>
  <c r="AX122" i="52" s="1"/>
  <c r="E123" i="52"/>
  <c r="AX123" i="52" s="1"/>
  <c r="E124" i="52"/>
  <c r="AX124" i="52" s="1"/>
  <c r="E125" i="52"/>
  <c r="E126" i="52"/>
  <c r="E127" i="52"/>
  <c r="E128" i="52"/>
  <c r="AX128" i="52" s="1"/>
  <c r="E129" i="52"/>
  <c r="H3" i="52"/>
  <c r="J3" i="52" s="1"/>
  <c r="H4" i="52"/>
  <c r="J4" i="52" s="1"/>
  <c r="N4" i="52" s="1"/>
  <c r="H5" i="52"/>
  <c r="J5" i="52" s="1"/>
  <c r="H6" i="52"/>
  <c r="J6" i="52" s="1"/>
  <c r="H7" i="52"/>
  <c r="J7" i="52" s="1"/>
  <c r="L7" i="52" s="1"/>
  <c r="H8" i="52"/>
  <c r="J8" i="52" s="1"/>
  <c r="H9" i="52"/>
  <c r="H10" i="52"/>
  <c r="J10" i="52" s="1"/>
  <c r="N10" i="52" s="1"/>
  <c r="H11" i="52"/>
  <c r="J11" i="52" s="1"/>
  <c r="H12" i="52"/>
  <c r="J12" i="52" s="1"/>
  <c r="H13" i="52"/>
  <c r="J13" i="52" s="1"/>
  <c r="L13" i="52" s="1"/>
  <c r="H14" i="52"/>
  <c r="J14" i="52" s="1"/>
  <c r="N14" i="52" s="1"/>
  <c r="H15" i="52"/>
  <c r="J15" i="52" s="1"/>
  <c r="H16" i="52"/>
  <c r="J16" i="52" s="1"/>
  <c r="H17" i="52"/>
  <c r="J17" i="52" s="1"/>
  <c r="H18" i="52"/>
  <c r="H19" i="52"/>
  <c r="J19" i="52" s="1"/>
  <c r="H20" i="52"/>
  <c r="J20" i="52" s="1"/>
  <c r="H21" i="52"/>
  <c r="J21" i="52" s="1"/>
  <c r="N21" i="52" s="1"/>
  <c r="H22" i="52"/>
  <c r="H23" i="52"/>
  <c r="J23" i="52" s="1"/>
  <c r="H24" i="52"/>
  <c r="J24" i="52" s="1"/>
  <c r="H25" i="52"/>
  <c r="J25" i="52" s="1"/>
  <c r="H26" i="52"/>
  <c r="J26" i="52" s="1"/>
  <c r="H27" i="52"/>
  <c r="J27" i="52" s="1"/>
  <c r="M27" i="52" s="1"/>
  <c r="H28" i="52"/>
  <c r="J28" i="52" s="1"/>
  <c r="N28" i="52" s="1"/>
  <c r="H29" i="52"/>
  <c r="J29" i="52" s="1"/>
  <c r="H30" i="52"/>
  <c r="J30" i="52" s="1"/>
  <c r="H31" i="52"/>
  <c r="J31" i="52" s="1"/>
  <c r="H32" i="52"/>
  <c r="J32" i="52" s="1"/>
  <c r="H33" i="52"/>
  <c r="J33" i="52" s="1"/>
  <c r="H34" i="52"/>
  <c r="J34" i="52" s="1"/>
  <c r="H35" i="52"/>
  <c r="J35" i="52" s="1"/>
  <c r="N35" i="52" s="1"/>
  <c r="H36" i="52"/>
  <c r="J36" i="52" s="1"/>
  <c r="L36" i="52" s="1"/>
  <c r="H37" i="52"/>
  <c r="J37" i="52" s="1"/>
  <c r="H38" i="52"/>
  <c r="H39" i="52"/>
  <c r="J39" i="52" s="1"/>
  <c r="N39" i="52" s="1"/>
  <c r="H40" i="52"/>
  <c r="J40" i="52" s="1"/>
  <c r="H41" i="52"/>
  <c r="J41" i="52" s="1"/>
  <c r="H42" i="52"/>
  <c r="J42" i="52" s="1"/>
  <c r="H43" i="52"/>
  <c r="J43" i="52" s="1"/>
  <c r="N43" i="52" s="1"/>
  <c r="H44" i="52"/>
  <c r="H45" i="52"/>
  <c r="J45" i="52" s="1"/>
  <c r="H46" i="52"/>
  <c r="J46" i="52" s="1"/>
  <c r="N46" i="52" s="1"/>
  <c r="H47" i="52"/>
  <c r="J47" i="52" s="1"/>
  <c r="N47" i="52" s="1"/>
  <c r="H48" i="52"/>
  <c r="J48" i="52" s="1"/>
  <c r="H49" i="52"/>
  <c r="J49" i="52" s="1"/>
  <c r="H50" i="52"/>
  <c r="H51" i="52"/>
  <c r="H52" i="52"/>
  <c r="J52" i="52" s="1"/>
  <c r="H53" i="52"/>
  <c r="J53" i="52" s="1"/>
  <c r="M53" i="52" s="1"/>
  <c r="H54" i="52"/>
  <c r="J54" i="52" s="1"/>
  <c r="N54" i="52" s="1"/>
  <c r="H55" i="52"/>
  <c r="J55" i="52" s="1"/>
  <c r="H56" i="52"/>
  <c r="H57" i="52"/>
  <c r="J57" i="52" s="1"/>
  <c r="N57" i="52" s="1"/>
  <c r="H58" i="52"/>
  <c r="J58" i="52" s="1"/>
  <c r="H59" i="52"/>
  <c r="J59" i="52" s="1"/>
  <c r="H60" i="52"/>
  <c r="J60" i="52" s="1"/>
  <c r="N60" i="52" s="1"/>
  <c r="H61" i="52"/>
  <c r="J61" i="52" s="1"/>
  <c r="L61" i="52" s="1"/>
  <c r="H62" i="52"/>
  <c r="J62" i="52" s="1"/>
  <c r="M62" i="52" s="1"/>
  <c r="H63" i="52"/>
  <c r="J63" i="52" s="1"/>
  <c r="H64" i="52"/>
  <c r="H65" i="52"/>
  <c r="J65" i="52" s="1"/>
  <c r="H66" i="52"/>
  <c r="H67" i="52"/>
  <c r="J67" i="52" s="1"/>
  <c r="N67" i="52" s="1"/>
  <c r="H68" i="52"/>
  <c r="J68" i="52" s="1"/>
  <c r="N68" i="52" s="1"/>
  <c r="H69" i="52"/>
  <c r="J69" i="52" s="1"/>
  <c r="M69" i="52" s="1"/>
  <c r="H70" i="52"/>
  <c r="J70" i="52" s="1"/>
  <c r="H71" i="52"/>
  <c r="J71" i="52" s="1"/>
  <c r="M71" i="52" s="1"/>
  <c r="H72" i="52"/>
  <c r="H73" i="52"/>
  <c r="J73" i="52" s="1"/>
  <c r="H74" i="52"/>
  <c r="H75" i="52"/>
  <c r="H76" i="52"/>
  <c r="J76" i="52" s="1"/>
  <c r="H77" i="52"/>
  <c r="J77" i="52" s="1"/>
  <c r="M77" i="52" s="1"/>
  <c r="H78" i="52"/>
  <c r="J78" i="52" s="1"/>
  <c r="N78" i="52" s="1"/>
  <c r="H79" i="52"/>
  <c r="J79" i="52" s="1"/>
  <c r="H80" i="52"/>
  <c r="J80" i="52" s="1"/>
  <c r="H81" i="52"/>
  <c r="J81" i="52" s="1"/>
  <c r="H82" i="52"/>
  <c r="J82" i="52" s="1"/>
  <c r="N82" i="52" s="1"/>
  <c r="H83" i="52"/>
  <c r="J83" i="52" s="1"/>
  <c r="L83" i="52" s="1"/>
  <c r="H84" i="52"/>
  <c r="J84" i="52" s="1"/>
  <c r="M84" i="52" s="1"/>
  <c r="H85" i="52"/>
  <c r="J85" i="52" s="1"/>
  <c r="L85" i="52" s="1"/>
  <c r="H86" i="52"/>
  <c r="J86" i="52" s="1"/>
  <c r="H87" i="52"/>
  <c r="J87" i="52" s="1"/>
  <c r="H88" i="52"/>
  <c r="J88" i="52" s="1"/>
  <c r="N88" i="52" s="1"/>
  <c r="H89" i="52"/>
  <c r="J89" i="52" s="1"/>
  <c r="H90" i="52"/>
  <c r="H91" i="52"/>
  <c r="H92" i="52"/>
  <c r="J92" i="52" s="1"/>
  <c r="H93" i="52"/>
  <c r="J93" i="52" s="1"/>
  <c r="M93" i="52" s="1"/>
  <c r="H94" i="52"/>
  <c r="J94" i="52" s="1"/>
  <c r="H95" i="52"/>
  <c r="J95" i="52" s="1"/>
  <c r="H96" i="52"/>
  <c r="H97" i="52"/>
  <c r="J97" i="52" s="1"/>
  <c r="H98" i="52"/>
  <c r="H99" i="52"/>
  <c r="H100" i="52"/>
  <c r="J100" i="52" s="1"/>
  <c r="N100" i="52" s="1"/>
  <c r="H101" i="52"/>
  <c r="J101" i="52" s="1"/>
  <c r="N101" i="52" s="1"/>
  <c r="H102" i="52"/>
  <c r="J102" i="52" s="1"/>
  <c r="N102" i="52" s="1"/>
  <c r="H103" i="52"/>
  <c r="H104" i="52"/>
  <c r="J104" i="52" s="1"/>
  <c r="N104" i="52" s="1"/>
  <c r="H105" i="52"/>
  <c r="J105" i="52" s="1"/>
  <c r="H106" i="52"/>
  <c r="H107" i="52"/>
  <c r="J107" i="52" s="1"/>
  <c r="H108" i="52"/>
  <c r="J108" i="52" s="1"/>
  <c r="H109" i="52"/>
  <c r="J109" i="52" s="1"/>
  <c r="L109" i="52" s="1"/>
  <c r="H110" i="52"/>
  <c r="J110" i="52" s="1"/>
  <c r="M110" i="52" s="1"/>
  <c r="H111" i="52"/>
  <c r="J111" i="52" s="1"/>
  <c r="H112" i="52"/>
  <c r="J112" i="52" s="1"/>
  <c r="L112" i="52" s="1"/>
  <c r="H113" i="52"/>
  <c r="J113" i="52" s="1"/>
  <c r="H114" i="52"/>
  <c r="H115" i="52"/>
  <c r="J115" i="52" s="1"/>
  <c r="H116" i="52"/>
  <c r="J116" i="52" s="1"/>
  <c r="H117" i="52"/>
  <c r="J117" i="52" s="1"/>
  <c r="N117" i="52" s="1"/>
  <c r="H118" i="52"/>
  <c r="J118" i="52" s="1"/>
  <c r="N118" i="52" s="1"/>
  <c r="H119" i="52"/>
  <c r="J119" i="52" s="1"/>
  <c r="M119" i="52" s="1"/>
  <c r="H120" i="52"/>
  <c r="J120" i="52" s="1"/>
  <c r="H121" i="52"/>
  <c r="J121" i="52" s="1"/>
  <c r="H122" i="52"/>
  <c r="J122" i="52" s="1"/>
  <c r="H123" i="52"/>
  <c r="J123" i="52" s="1"/>
  <c r="H124" i="52"/>
  <c r="J124" i="52" s="1"/>
  <c r="L124" i="52" s="1"/>
  <c r="H125" i="52"/>
  <c r="J125" i="52" s="1"/>
  <c r="N125" i="52" s="1"/>
  <c r="H126" i="52"/>
  <c r="J126" i="52" s="1"/>
  <c r="N126" i="52" s="1"/>
  <c r="H127" i="52"/>
  <c r="J127" i="52" s="1"/>
  <c r="H128" i="52"/>
  <c r="J128" i="52" s="1"/>
  <c r="H129" i="52"/>
  <c r="J129" i="52" s="1"/>
  <c r="H2" i="52"/>
  <c r="J2" i="52" s="1"/>
  <c r="AE145" i="52" a="1"/>
  <c r="AE145" i="52" s="1"/>
  <c r="AE144" i="52" a="1"/>
  <c r="AE144" i="52" s="1"/>
  <c r="AE143" i="52" a="1"/>
  <c r="AE143" i="52" s="1"/>
  <c r="AE142" i="52" a="1"/>
  <c r="AE142" i="52" s="1"/>
  <c r="AE141" i="52" a="1"/>
  <c r="AE141" i="52" s="1"/>
  <c r="AE140" i="52" a="1"/>
  <c r="AE140" i="52" s="1"/>
  <c r="AE139" i="52" a="1"/>
  <c r="AE139" i="52" s="1"/>
  <c r="AE138" i="52" a="1"/>
  <c r="AE138" i="52" s="1"/>
  <c r="AE137" i="52" a="1"/>
  <c r="AE137" i="52" s="1"/>
  <c r="AE136" i="52" a="1"/>
  <c r="AE136" i="52" s="1"/>
  <c r="AE135" i="52" a="1"/>
  <c r="AE135" i="52" s="1"/>
  <c r="AE134" i="52" a="1"/>
  <c r="AE134" i="52" s="1"/>
  <c r="AE133" i="52" a="1"/>
  <c r="AE133" i="52" s="1"/>
  <c r="AE132" i="52" a="1"/>
  <c r="AE132" i="52" s="1"/>
  <c r="AE131" i="52" a="1"/>
  <c r="AE131" i="52" s="1"/>
  <c r="AE130" i="52" a="1"/>
  <c r="AE130" i="52" s="1"/>
  <c r="AT129" i="52"/>
  <c r="AR129" i="52"/>
  <c r="AO129" i="52"/>
  <c r="AT128" i="52"/>
  <c r="AR128" i="52"/>
  <c r="AO128" i="52"/>
  <c r="AT127" i="52"/>
  <c r="AR127" i="52"/>
  <c r="AO127" i="52"/>
  <c r="AT126" i="52"/>
  <c r="AR126" i="52"/>
  <c r="AO126" i="52"/>
  <c r="AT125" i="52"/>
  <c r="AR125" i="52"/>
  <c r="AO125" i="52"/>
  <c r="AT124" i="52"/>
  <c r="AR124" i="52"/>
  <c r="AO124" i="52"/>
  <c r="F124" i="52"/>
  <c r="G124" i="52" s="1"/>
  <c r="AT123" i="52"/>
  <c r="AR123" i="52"/>
  <c r="AO123" i="52"/>
  <c r="AT122" i="52"/>
  <c r="AR122" i="52"/>
  <c r="AO122" i="52"/>
  <c r="AT121" i="52"/>
  <c r="AR121" i="52"/>
  <c r="AO121" i="52"/>
  <c r="AT120" i="52"/>
  <c r="AR120" i="52"/>
  <c r="AO120" i="52"/>
  <c r="AT119" i="52"/>
  <c r="AR119" i="52"/>
  <c r="AO119" i="52"/>
  <c r="AT118" i="52"/>
  <c r="AR118" i="52"/>
  <c r="AO118" i="52"/>
  <c r="AT117" i="52"/>
  <c r="AR117" i="52"/>
  <c r="AO117" i="52"/>
  <c r="AT116" i="52"/>
  <c r="AR116" i="52"/>
  <c r="AO116" i="52"/>
  <c r="AT115" i="52"/>
  <c r="AR115" i="52"/>
  <c r="AO115" i="52"/>
  <c r="AT114" i="52"/>
  <c r="AR114" i="52"/>
  <c r="AO114" i="52"/>
  <c r="J114" i="52"/>
  <c r="M114" i="52" s="1"/>
  <c r="AT113" i="52"/>
  <c r="AR113" i="52"/>
  <c r="AO113" i="52"/>
  <c r="AT112" i="52"/>
  <c r="AR112" i="52"/>
  <c r="AO112" i="52"/>
  <c r="AT111" i="52"/>
  <c r="AR111" i="52"/>
  <c r="AO111" i="52"/>
  <c r="AT110" i="52"/>
  <c r="AR110" i="52"/>
  <c r="AO110" i="52"/>
  <c r="AT109" i="52"/>
  <c r="AR109" i="52"/>
  <c r="AO109" i="52"/>
  <c r="AT108" i="52"/>
  <c r="AR108" i="52"/>
  <c r="AO108" i="52"/>
  <c r="D108" i="52"/>
  <c r="A108" i="52"/>
  <c r="AT107" i="52"/>
  <c r="AR107" i="52"/>
  <c r="AO107" i="52"/>
  <c r="D107" i="52"/>
  <c r="A107" i="52"/>
  <c r="AT106" i="52"/>
  <c r="AR106" i="52"/>
  <c r="AO106" i="52"/>
  <c r="J106" i="52"/>
  <c r="AT105" i="52"/>
  <c r="AR105" i="52"/>
  <c r="AO105" i="52"/>
  <c r="AT104" i="52"/>
  <c r="AR104" i="52"/>
  <c r="AO104" i="52"/>
  <c r="AT103" i="52"/>
  <c r="AR103" i="52"/>
  <c r="AO103" i="52"/>
  <c r="J103" i="52"/>
  <c r="AT102" i="52"/>
  <c r="AR102" i="52"/>
  <c r="AO102" i="52"/>
  <c r="AT101" i="52"/>
  <c r="AR101" i="52"/>
  <c r="AO101" i="52"/>
  <c r="F101" i="52"/>
  <c r="G101" i="52" s="1"/>
  <c r="AT100" i="52"/>
  <c r="AR100" i="52"/>
  <c r="AO100" i="52"/>
  <c r="AT99" i="52"/>
  <c r="AR99" i="52"/>
  <c r="AO99" i="52"/>
  <c r="J99" i="52"/>
  <c r="M99" i="52" s="1"/>
  <c r="AT98" i="52"/>
  <c r="AR98" i="52"/>
  <c r="AO98" i="52"/>
  <c r="J98" i="52"/>
  <c r="AT97" i="52"/>
  <c r="AR97" i="52"/>
  <c r="AO97" i="52"/>
  <c r="AT96" i="52"/>
  <c r="AR96" i="52"/>
  <c r="AO96" i="52"/>
  <c r="J96" i="52"/>
  <c r="AT95" i="52"/>
  <c r="AR95" i="52"/>
  <c r="AO95" i="52"/>
  <c r="AT94" i="52"/>
  <c r="AR94" i="52"/>
  <c r="AO94" i="52"/>
  <c r="AT93" i="52"/>
  <c r="AR93" i="52"/>
  <c r="AO93" i="52"/>
  <c r="F93" i="52"/>
  <c r="G93" i="52" s="1"/>
  <c r="AB93" i="52" s="1"/>
  <c r="AT92" i="52"/>
  <c r="AR92" i="52"/>
  <c r="AO92" i="52"/>
  <c r="AT91" i="52"/>
  <c r="AR91" i="52"/>
  <c r="AO91" i="52"/>
  <c r="J91" i="52"/>
  <c r="AT90" i="52"/>
  <c r="AR90" i="52"/>
  <c r="AO90" i="52"/>
  <c r="J90" i="52"/>
  <c r="N90" i="52" s="1"/>
  <c r="AT89" i="52"/>
  <c r="AR89" i="52"/>
  <c r="AO89" i="52"/>
  <c r="AT88" i="52"/>
  <c r="AR88" i="52"/>
  <c r="AO88" i="52"/>
  <c r="AT87" i="52"/>
  <c r="AR87" i="52"/>
  <c r="AO87" i="52"/>
  <c r="AT86" i="52"/>
  <c r="AR86" i="52"/>
  <c r="AO86" i="52"/>
  <c r="AT85" i="52"/>
  <c r="AR85" i="52"/>
  <c r="AO85" i="52"/>
  <c r="AT84" i="52"/>
  <c r="AR84" i="52"/>
  <c r="AO84" i="52"/>
  <c r="AT83" i="52"/>
  <c r="AR83" i="52"/>
  <c r="AO83" i="52"/>
  <c r="AT82" i="52"/>
  <c r="AR82" i="52"/>
  <c r="AO82" i="52"/>
  <c r="AT81" i="52"/>
  <c r="AR81" i="52"/>
  <c r="AO81" i="52"/>
  <c r="AT80" i="52"/>
  <c r="AR80" i="52"/>
  <c r="AO80" i="52"/>
  <c r="D80" i="52"/>
  <c r="AT79" i="52"/>
  <c r="AR79" i="52"/>
  <c r="AO79" i="52"/>
  <c r="A79" i="52"/>
  <c r="AT78" i="52"/>
  <c r="AR78" i="52"/>
  <c r="AO78" i="52"/>
  <c r="AT77" i="52"/>
  <c r="AR77" i="52"/>
  <c r="AO77" i="52"/>
  <c r="D77" i="52"/>
  <c r="A77" i="52"/>
  <c r="AT76" i="52"/>
  <c r="AR76" i="52"/>
  <c r="AO76" i="52"/>
  <c r="AT75" i="52"/>
  <c r="AR75" i="52"/>
  <c r="AO75" i="52"/>
  <c r="J75" i="52"/>
  <c r="F75" i="52"/>
  <c r="G75" i="52" s="1"/>
  <c r="D75" i="52"/>
  <c r="AT74" i="52"/>
  <c r="AR74" i="52"/>
  <c r="AO74" i="52"/>
  <c r="J74" i="52"/>
  <c r="AT73" i="52"/>
  <c r="AO73" i="52"/>
  <c r="AT72" i="52"/>
  <c r="AO72" i="52"/>
  <c r="J72" i="52"/>
  <c r="AT71" i="52"/>
  <c r="AO71" i="52"/>
  <c r="AT70" i="52"/>
  <c r="AO70" i="52"/>
  <c r="AT69" i="52"/>
  <c r="AO69" i="52"/>
  <c r="AT68" i="52"/>
  <c r="AO68" i="52"/>
  <c r="AT67" i="52"/>
  <c r="AO67" i="52"/>
  <c r="AT66" i="52"/>
  <c r="AO66" i="52"/>
  <c r="J66" i="52"/>
  <c r="N66" i="52" s="1"/>
  <c r="AT65" i="52"/>
  <c r="A65" i="52"/>
  <c r="AT64" i="52"/>
  <c r="J64" i="52"/>
  <c r="A64" i="52"/>
  <c r="AT63" i="52"/>
  <c r="AT62" i="52"/>
  <c r="D62" i="52"/>
  <c r="AT61" i="52"/>
  <c r="D61" i="52"/>
  <c r="AT60" i="52"/>
  <c r="D60" i="52"/>
  <c r="AT59" i="52"/>
  <c r="AT58" i="52"/>
  <c r="D58" i="52"/>
  <c r="AT57" i="52"/>
  <c r="A57" i="52"/>
  <c r="AT56" i="52"/>
  <c r="AH56" i="52"/>
  <c r="J56" i="52"/>
  <c r="M56" i="52" s="1"/>
  <c r="F56" i="52"/>
  <c r="G56" i="52" s="1"/>
  <c r="U56" i="52" s="1"/>
  <c r="AT55" i="52"/>
  <c r="AT54" i="52"/>
  <c r="D54" i="52"/>
  <c r="A54" i="52"/>
  <c r="AT53" i="52"/>
  <c r="AT52" i="52"/>
  <c r="D52" i="52"/>
  <c r="AT51" i="52"/>
  <c r="J51" i="52"/>
  <c r="M51" i="52" s="1"/>
  <c r="AT50" i="52"/>
  <c r="J50" i="52"/>
  <c r="M50" i="52" s="1"/>
  <c r="AT49" i="52"/>
  <c r="AJ49" i="52"/>
  <c r="AL49" i="52" s="1"/>
  <c r="AH49" i="52"/>
  <c r="AT48" i="52"/>
  <c r="AJ48" i="52"/>
  <c r="AL48" i="52" s="1"/>
  <c r="AT47" i="52"/>
  <c r="AJ47" i="52"/>
  <c r="AL47" i="52" s="1"/>
  <c r="AT46" i="52"/>
  <c r="AJ46" i="52"/>
  <c r="AL46" i="52" s="1"/>
  <c r="AT45" i="52"/>
  <c r="AJ45" i="52"/>
  <c r="AL45" i="52" s="1"/>
  <c r="AT44" i="52"/>
  <c r="AJ44" i="52"/>
  <c r="AL44" i="52" s="1"/>
  <c r="J44" i="52"/>
  <c r="N44" i="52" s="1"/>
  <c r="AT43" i="52"/>
  <c r="AJ43" i="52"/>
  <c r="AL43" i="52" s="1"/>
  <c r="AT42" i="52"/>
  <c r="AJ42" i="52"/>
  <c r="AL42" i="52" s="1"/>
  <c r="AT41" i="52"/>
  <c r="AJ41" i="52"/>
  <c r="AK41" i="52" s="1"/>
  <c r="AT40" i="52"/>
  <c r="AJ40" i="52"/>
  <c r="AK40" i="52" s="1"/>
  <c r="AH40" i="52"/>
  <c r="F40" i="52"/>
  <c r="G40" i="52" s="1"/>
  <c r="AT39" i="52"/>
  <c r="AJ39" i="52"/>
  <c r="AK39" i="52" s="1"/>
  <c r="AT38" i="52"/>
  <c r="AJ38" i="52"/>
  <c r="AK38" i="52" s="1"/>
  <c r="J38" i="52"/>
  <c r="N38" i="52" s="1"/>
  <c r="AT37" i="52"/>
  <c r="AJ37" i="52"/>
  <c r="AK37" i="52" s="1"/>
  <c r="AT36" i="52"/>
  <c r="AJ36" i="52"/>
  <c r="AK36" i="52" s="1"/>
  <c r="D36" i="52"/>
  <c r="AT35" i="52"/>
  <c r="AJ35" i="52"/>
  <c r="AK35" i="52" s="1"/>
  <c r="AT34" i="52"/>
  <c r="AJ34" i="52"/>
  <c r="AK34" i="52" s="1"/>
  <c r="AT33" i="52"/>
  <c r="F33" i="52"/>
  <c r="G33" i="52" s="1"/>
  <c r="AH33" i="52"/>
  <c r="D33" i="52"/>
  <c r="AT32" i="52"/>
  <c r="F32" i="52"/>
  <c r="G32" i="52" s="1"/>
  <c r="R32" i="52" s="1"/>
  <c r="AH32" i="52"/>
  <c r="D32" i="52"/>
  <c r="AT31" i="52"/>
  <c r="D31" i="52"/>
  <c r="A31" i="52"/>
  <c r="AT30" i="52"/>
  <c r="D30" i="52"/>
  <c r="AT29" i="52"/>
  <c r="D29" i="52"/>
  <c r="AT28" i="52"/>
  <c r="A28" i="52"/>
  <c r="AT27" i="52"/>
  <c r="A27" i="52"/>
  <c r="AT26" i="52"/>
  <c r="AT25" i="52"/>
  <c r="AO25" i="52"/>
  <c r="AT24" i="52"/>
  <c r="AO24" i="52"/>
  <c r="AH24" i="52"/>
  <c r="AT23" i="52"/>
  <c r="AO23" i="52"/>
  <c r="AT22" i="52"/>
  <c r="AO22" i="52"/>
  <c r="J22" i="52"/>
  <c r="N22" i="52" s="1"/>
  <c r="D22" i="52"/>
  <c r="AT21" i="52"/>
  <c r="AO21" i="52"/>
  <c r="AT20" i="52"/>
  <c r="AO20" i="52"/>
  <c r="A20" i="52"/>
  <c r="D20" i="52"/>
  <c r="AT19" i="52"/>
  <c r="AO19" i="52"/>
  <c r="A19" i="52"/>
  <c r="AT18" i="52"/>
  <c r="AO18" i="52"/>
  <c r="J18" i="52"/>
  <c r="AT17" i="52"/>
  <c r="AO17" i="52"/>
  <c r="AT16" i="52"/>
  <c r="AO16" i="52"/>
  <c r="AT15" i="52"/>
  <c r="AO15" i="52"/>
  <c r="AT14" i="52"/>
  <c r="AO14" i="52"/>
  <c r="D14" i="52"/>
  <c r="AT13" i="52"/>
  <c r="AO13" i="52"/>
  <c r="D13" i="52"/>
  <c r="AT12" i="52"/>
  <c r="AO12" i="52"/>
  <c r="A12" i="52"/>
  <c r="AT11" i="52"/>
  <c r="AO11" i="52"/>
  <c r="D11" i="52"/>
  <c r="AT10" i="52"/>
  <c r="AO10" i="52"/>
  <c r="AT9" i="52"/>
  <c r="AO9" i="52"/>
  <c r="J9" i="52"/>
  <c r="AT8" i="52"/>
  <c r="AO8" i="52"/>
  <c r="AH8" i="52"/>
  <c r="AT7" i="52"/>
  <c r="AO7" i="52"/>
  <c r="D7" i="52"/>
  <c r="A7" i="52"/>
  <c r="AT6" i="52"/>
  <c r="AO6" i="52"/>
  <c r="F6" i="52"/>
  <c r="G6" i="52" s="1"/>
  <c r="AT5" i="52"/>
  <c r="AO5" i="52"/>
  <c r="D5" i="52"/>
  <c r="AT4" i="52"/>
  <c r="AO4" i="52"/>
  <c r="A4" i="52"/>
  <c r="AT3" i="52"/>
  <c r="AO3" i="52"/>
  <c r="D3" i="52"/>
  <c r="A3" i="52"/>
  <c r="AT2" i="52"/>
  <c r="AO2" i="52"/>
  <c r="AC2" i="52"/>
  <c r="D2" i="52"/>
  <c r="E3" i="51"/>
  <c r="E4" i="51"/>
  <c r="AX4" i="51" s="1"/>
  <c r="E5" i="51"/>
  <c r="AX5" i="51" s="1"/>
  <c r="E6" i="51"/>
  <c r="E7" i="51"/>
  <c r="AX7" i="51" s="1"/>
  <c r="E8" i="51"/>
  <c r="AX8" i="51" s="1"/>
  <c r="E9" i="51"/>
  <c r="AX9" i="51" s="1"/>
  <c r="AH9" i="51"/>
  <c r="E10" i="51"/>
  <c r="E11" i="51"/>
  <c r="AX11" i="51" s="1"/>
  <c r="E12" i="51"/>
  <c r="AX12" i="51" s="1"/>
  <c r="E13" i="51"/>
  <c r="E14" i="51"/>
  <c r="AX14" i="51" s="1"/>
  <c r="E15" i="51"/>
  <c r="AX15" i="51" s="1"/>
  <c r="E16" i="51"/>
  <c r="AX16" i="51" s="1"/>
  <c r="E17" i="51"/>
  <c r="E18" i="51"/>
  <c r="E19" i="51"/>
  <c r="AX19" i="51" s="1"/>
  <c r="E20" i="51"/>
  <c r="AX20" i="51" s="1"/>
  <c r="E21" i="51"/>
  <c r="AX21" i="51" s="1"/>
  <c r="E22" i="51"/>
  <c r="AX22" i="51" s="1"/>
  <c r="E23" i="51"/>
  <c r="AX23" i="51" s="1"/>
  <c r="E24" i="51"/>
  <c r="AX24" i="51" s="1"/>
  <c r="E25" i="51"/>
  <c r="AX25" i="51" s="1"/>
  <c r="F25" i="51"/>
  <c r="G25" i="51" s="1"/>
  <c r="E26" i="51"/>
  <c r="AX26" i="51" s="1"/>
  <c r="E27" i="51"/>
  <c r="E28" i="51"/>
  <c r="AX28" i="51" s="1"/>
  <c r="E29" i="51"/>
  <c r="AX29" i="51" s="1"/>
  <c r="E30" i="51"/>
  <c r="AX30" i="51" s="1"/>
  <c r="E31" i="51"/>
  <c r="E32" i="51"/>
  <c r="AX32" i="51" s="1"/>
  <c r="E33" i="51"/>
  <c r="AX33" i="51" s="1"/>
  <c r="E34" i="51"/>
  <c r="AX34" i="51" s="1"/>
  <c r="E35" i="51"/>
  <c r="E36" i="51"/>
  <c r="AX36" i="51" s="1"/>
  <c r="E37" i="51"/>
  <c r="AX37" i="51" s="1"/>
  <c r="E38" i="51"/>
  <c r="AX38" i="51" s="1"/>
  <c r="E39" i="51"/>
  <c r="E40" i="51"/>
  <c r="E41" i="51"/>
  <c r="AX41" i="51" s="1"/>
  <c r="E42" i="51"/>
  <c r="AX42" i="51" s="1"/>
  <c r="E43" i="51"/>
  <c r="AX43" i="51" s="1"/>
  <c r="E44" i="51"/>
  <c r="AX44" i="51" s="1"/>
  <c r="E45" i="51"/>
  <c r="AX45" i="51" s="1"/>
  <c r="E46" i="51"/>
  <c r="AX46" i="51" s="1"/>
  <c r="E47" i="51"/>
  <c r="E48" i="51"/>
  <c r="E49" i="51"/>
  <c r="AX49" i="51" s="1"/>
  <c r="E50" i="51"/>
  <c r="E51" i="51"/>
  <c r="E52" i="51"/>
  <c r="AX52" i="51" s="1"/>
  <c r="E53" i="51"/>
  <c r="AX53" i="51" s="1"/>
  <c r="E54" i="51"/>
  <c r="AX54" i="51" s="1"/>
  <c r="E55" i="51"/>
  <c r="AX55" i="51" s="1"/>
  <c r="E56" i="51"/>
  <c r="E57" i="51"/>
  <c r="AX57" i="51" s="1"/>
  <c r="E58" i="51"/>
  <c r="AX58" i="51" s="1"/>
  <c r="E59" i="51"/>
  <c r="E60" i="51"/>
  <c r="AX60" i="51" s="1"/>
  <c r="E61" i="51"/>
  <c r="AX61" i="51" s="1"/>
  <c r="E62" i="51"/>
  <c r="AX62" i="51" s="1"/>
  <c r="E63" i="51"/>
  <c r="E64" i="51"/>
  <c r="E65" i="51"/>
  <c r="AX65" i="51" s="1"/>
  <c r="E66" i="51"/>
  <c r="E67" i="51"/>
  <c r="E68" i="51"/>
  <c r="AX68" i="51" s="1"/>
  <c r="E69" i="51"/>
  <c r="AX69" i="51" s="1"/>
  <c r="E70" i="51"/>
  <c r="AX70" i="51" s="1"/>
  <c r="E71" i="51"/>
  <c r="E72" i="51"/>
  <c r="AX72" i="51" s="1"/>
  <c r="E73" i="51"/>
  <c r="AX73" i="51" s="1"/>
  <c r="E74" i="51"/>
  <c r="AX74" i="51" s="1"/>
  <c r="E75" i="51"/>
  <c r="E76" i="51"/>
  <c r="AX76" i="51" s="1"/>
  <c r="E77" i="51"/>
  <c r="AX77" i="51" s="1"/>
  <c r="E78" i="51"/>
  <c r="AX78" i="51" s="1"/>
  <c r="E79" i="51"/>
  <c r="AX79" i="51" s="1"/>
  <c r="E80" i="51"/>
  <c r="E81" i="51"/>
  <c r="AX81" i="51" s="1"/>
  <c r="E82" i="51"/>
  <c r="AX82" i="51" s="1"/>
  <c r="E83" i="51"/>
  <c r="AX83" i="51" s="1"/>
  <c r="E84" i="51"/>
  <c r="AX84" i="51" s="1"/>
  <c r="E85" i="51"/>
  <c r="AX85" i="51" s="1"/>
  <c r="E86" i="51"/>
  <c r="AX86" i="51" s="1"/>
  <c r="E87" i="51"/>
  <c r="AX87" i="51" s="1"/>
  <c r="E88" i="51"/>
  <c r="AX88" i="51" s="1"/>
  <c r="E89" i="51"/>
  <c r="AX89" i="51" s="1"/>
  <c r="E90" i="51"/>
  <c r="AX90" i="51" s="1"/>
  <c r="E91" i="51"/>
  <c r="AX91" i="51" s="1"/>
  <c r="E92" i="51"/>
  <c r="AX92" i="51" s="1"/>
  <c r="E93" i="51"/>
  <c r="AX93" i="51" s="1"/>
  <c r="E94" i="51"/>
  <c r="AX94" i="51" s="1"/>
  <c r="E95" i="51"/>
  <c r="AX95" i="51" s="1"/>
  <c r="E96" i="51"/>
  <c r="E97" i="51"/>
  <c r="AX97" i="51" s="1"/>
  <c r="E98" i="51"/>
  <c r="AX98" i="51" s="1"/>
  <c r="E99" i="51"/>
  <c r="AX99" i="51" s="1"/>
  <c r="E100" i="51"/>
  <c r="AX100" i="51" s="1"/>
  <c r="E101" i="51"/>
  <c r="AX101" i="51" s="1"/>
  <c r="E102" i="51"/>
  <c r="AX102" i="51" s="1"/>
  <c r="E103" i="51"/>
  <c r="AX103" i="51" s="1"/>
  <c r="E104" i="51"/>
  <c r="E105" i="51"/>
  <c r="AX105" i="51" s="1"/>
  <c r="E106" i="51"/>
  <c r="AX106" i="51" s="1"/>
  <c r="E107" i="51"/>
  <c r="E108" i="51"/>
  <c r="AX108" i="51" s="1"/>
  <c r="E109" i="51"/>
  <c r="E110" i="51"/>
  <c r="AX110" i="51" s="1"/>
  <c r="E111" i="51"/>
  <c r="AX111" i="51" s="1"/>
  <c r="E112" i="51"/>
  <c r="E113" i="51"/>
  <c r="AX113" i="51" s="1"/>
  <c r="E114" i="51"/>
  <c r="AX114" i="51" s="1"/>
  <c r="E115" i="51"/>
  <c r="E116" i="51"/>
  <c r="AX116" i="51" s="1"/>
  <c r="E117" i="51"/>
  <c r="AX117" i="51" s="1"/>
  <c r="E118" i="51"/>
  <c r="AX118" i="51" s="1"/>
  <c r="E119" i="51"/>
  <c r="E120" i="51"/>
  <c r="AX120" i="51" s="1"/>
  <c r="E121" i="51"/>
  <c r="AX121" i="51" s="1"/>
  <c r="E122" i="51"/>
  <c r="AX122" i="51" s="1"/>
  <c r="E123" i="51"/>
  <c r="AX123" i="51" s="1"/>
  <c r="E124" i="51"/>
  <c r="AX124" i="51" s="1"/>
  <c r="E125" i="51"/>
  <c r="AX125" i="51" s="1"/>
  <c r="E126" i="51"/>
  <c r="E127" i="51"/>
  <c r="AX127" i="51" s="1"/>
  <c r="E128" i="51"/>
  <c r="AX128" i="51" s="1"/>
  <c r="E129" i="51"/>
  <c r="E2" i="51"/>
  <c r="AX2" i="51" s="1"/>
  <c r="H3" i="51"/>
  <c r="H4" i="51"/>
  <c r="J4" i="51" s="1"/>
  <c r="M4" i="51" s="1"/>
  <c r="H5" i="51"/>
  <c r="J5" i="51" s="1"/>
  <c r="L5" i="51" s="1"/>
  <c r="H6" i="51"/>
  <c r="J6" i="51" s="1"/>
  <c r="H7" i="51"/>
  <c r="H8" i="51"/>
  <c r="J8" i="51" s="1"/>
  <c r="H9" i="51"/>
  <c r="J9" i="51" s="1"/>
  <c r="L9" i="51" s="1"/>
  <c r="H10" i="51"/>
  <c r="J10" i="51" s="1"/>
  <c r="H11" i="51"/>
  <c r="J11" i="51" s="1"/>
  <c r="M11" i="51" s="1"/>
  <c r="H12" i="51"/>
  <c r="J12" i="51" s="1"/>
  <c r="H13" i="51"/>
  <c r="J13" i="51" s="1"/>
  <c r="L13" i="51" s="1"/>
  <c r="H14" i="51"/>
  <c r="H15" i="51"/>
  <c r="H16" i="51"/>
  <c r="J16" i="51" s="1"/>
  <c r="M16" i="51" s="1"/>
  <c r="H17" i="51"/>
  <c r="J17" i="51" s="1"/>
  <c r="N17" i="51" s="1"/>
  <c r="H18" i="51"/>
  <c r="J18" i="51" s="1"/>
  <c r="H19" i="51"/>
  <c r="J19" i="51" s="1"/>
  <c r="H20" i="51"/>
  <c r="J20" i="51" s="1"/>
  <c r="H21" i="51"/>
  <c r="J21" i="51" s="1"/>
  <c r="H22" i="51"/>
  <c r="J22" i="51" s="1"/>
  <c r="H23" i="51"/>
  <c r="J23" i="51" s="1"/>
  <c r="H24" i="51"/>
  <c r="J24" i="51" s="1"/>
  <c r="N24" i="51" s="1"/>
  <c r="H25" i="51"/>
  <c r="J25" i="51" s="1"/>
  <c r="N25" i="51" s="1"/>
  <c r="H26" i="51"/>
  <c r="J26" i="51" s="1"/>
  <c r="L26" i="51" s="1"/>
  <c r="H27" i="51"/>
  <c r="J27" i="51" s="1"/>
  <c r="H28" i="51"/>
  <c r="J28" i="51" s="1"/>
  <c r="L28" i="51" s="1"/>
  <c r="H29" i="51"/>
  <c r="J29" i="51" s="1"/>
  <c r="H30" i="51"/>
  <c r="J30" i="51" s="1"/>
  <c r="L30" i="51" s="1"/>
  <c r="H31" i="51"/>
  <c r="J31" i="51" s="1"/>
  <c r="H32" i="51"/>
  <c r="J32" i="51" s="1"/>
  <c r="L32" i="51" s="1"/>
  <c r="H33" i="51"/>
  <c r="J33" i="51" s="1"/>
  <c r="M33" i="51" s="1"/>
  <c r="H34" i="51"/>
  <c r="J34" i="51" s="1"/>
  <c r="H35" i="51"/>
  <c r="J35" i="51" s="1"/>
  <c r="H36" i="51"/>
  <c r="J36" i="51" s="1"/>
  <c r="H37" i="51"/>
  <c r="J37" i="51" s="1"/>
  <c r="H38" i="51"/>
  <c r="J38" i="51" s="1"/>
  <c r="M38" i="51" s="1"/>
  <c r="H39" i="51"/>
  <c r="H40" i="51"/>
  <c r="J40" i="51" s="1"/>
  <c r="L40" i="51" s="1"/>
  <c r="H41" i="51"/>
  <c r="J41" i="51" s="1"/>
  <c r="N41" i="51" s="1"/>
  <c r="H42" i="51"/>
  <c r="J42" i="51" s="1"/>
  <c r="H43" i="51"/>
  <c r="J43" i="51" s="1"/>
  <c r="N43" i="51" s="1"/>
  <c r="H44" i="51"/>
  <c r="J44" i="51" s="1"/>
  <c r="N44" i="51" s="1"/>
  <c r="H45" i="51"/>
  <c r="J45" i="51" s="1"/>
  <c r="H46" i="51"/>
  <c r="J46" i="51" s="1"/>
  <c r="H47" i="51"/>
  <c r="J47" i="51"/>
  <c r="N47" i="51" s="1"/>
  <c r="H48" i="51"/>
  <c r="J48" i="51" s="1"/>
  <c r="N48" i="51" s="1"/>
  <c r="H49" i="51"/>
  <c r="J49" i="51" s="1"/>
  <c r="H50" i="51"/>
  <c r="J50" i="51" s="1"/>
  <c r="H51" i="51"/>
  <c r="J51" i="51" s="1"/>
  <c r="H52" i="51"/>
  <c r="J52" i="51" s="1"/>
  <c r="H53" i="51"/>
  <c r="J53" i="51" s="1"/>
  <c r="N53" i="51" s="1"/>
  <c r="H54" i="51"/>
  <c r="J54" i="51" s="1"/>
  <c r="L54" i="51" s="1"/>
  <c r="H55" i="51"/>
  <c r="J55" i="51" s="1"/>
  <c r="L55" i="51" s="1"/>
  <c r="H56" i="51"/>
  <c r="J56" i="51" s="1"/>
  <c r="H57" i="51"/>
  <c r="J57" i="51" s="1"/>
  <c r="H58" i="51"/>
  <c r="J58" i="51"/>
  <c r="M58" i="51" s="1"/>
  <c r="H59" i="51"/>
  <c r="J59" i="51" s="1"/>
  <c r="N59" i="51" s="1"/>
  <c r="H60" i="51"/>
  <c r="H61" i="51"/>
  <c r="J61" i="51" s="1"/>
  <c r="M61" i="51" s="1"/>
  <c r="H62" i="51"/>
  <c r="J62" i="51" s="1"/>
  <c r="H63" i="51"/>
  <c r="J63" i="51" s="1"/>
  <c r="H64" i="51"/>
  <c r="J64" i="51" s="1"/>
  <c r="H65" i="51"/>
  <c r="J65" i="51" s="1"/>
  <c r="H66" i="51"/>
  <c r="J66" i="51" s="1"/>
  <c r="N66" i="51" s="1"/>
  <c r="H67" i="51"/>
  <c r="H68" i="51"/>
  <c r="J68" i="51" s="1"/>
  <c r="L68" i="51" s="1"/>
  <c r="H69" i="51"/>
  <c r="J69" i="51" s="1"/>
  <c r="H70" i="51"/>
  <c r="J70" i="51" s="1"/>
  <c r="H71" i="51"/>
  <c r="J71" i="51" s="1"/>
  <c r="H72" i="51"/>
  <c r="J72" i="51" s="1"/>
  <c r="N72" i="51" s="1"/>
  <c r="H73" i="51"/>
  <c r="J73" i="51" s="1"/>
  <c r="H74" i="51"/>
  <c r="J74" i="51" s="1"/>
  <c r="L74" i="51" s="1"/>
  <c r="H75" i="51"/>
  <c r="H76" i="51"/>
  <c r="J76" i="51" s="1"/>
  <c r="N76" i="51" s="1"/>
  <c r="H77" i="51"/>
  <c r="J77" i="51" s="1"/>
  <c r="L77" i="51" s="1"/>
  <c r="H78" i="51"/>
  <c r="J78" i="51" s="1"/>
  <c r="H79" i="51"/>
  <c r="J79" i="51" s="1"/>
  <c r="H80" i="51"/>
  <c r="J80" i="51" s="1"/>
  <c r="H81" i="51"/>
  <c r="J81" i="51" s="1"/>
  <c r="L81" i="51" s="1"/>
  <c r="H82" i="51"/>
  <c r="J82" i="51" s="1"/>
  <c r="H83" i="51"/>
  <c r="H84" i="51"/>
  <c r="J84" i="51" s="1"/>
  <c r="L84" i="51" s="1"/>
  <c r="H85" i="51"/>
  <c r="J85" i="51" s="1"/>
  <c r="L85" i="51" s="1"/>
  <c r="H86" i="51"/>
  <c r="J86" i="51" s="1"/>
  <c r="H87" i="51"/>
  <c r="J87" i="51" s="1"/>
  <c r="H88" i="51"/>
  <c r="J88" i="51" s="1"/>
  <c r="H89" i="51"/>
  <c r="J89" i="51" s="1"/>
  <c r="H90" i="51"/>
  <c r="J90" i="51" s="1"/>
  <c r="H91" i="51"/>
  <c r="J91" i="51" s="1"/>
  <c r="H92" i="51"/>
  <c r="J92" i="51" s="1"/>
  <c r="M92" i="51" s="1"/>
  <c r="H93" i="51"/>
  <c r="J93" i="51" s="1"/>
  <c r="H94" i="51"/>
  <c r="J94" i="51" s="1"/>
  <c r="L94" i="51" s="1"/>
  <c r="H95" i="51"/>
  <c r="J95" i="51" s="1"/>
  <c r="H96" i="51"/>
  <c r="J96" i="51" s="1"/>
  <c r="M96" i="51" s="1"/>
  <c r="H97" i="51"/>
  <c r="J97" i="51" s="1"/>
  <c r="H98" i="51"/>
  <c r="J98" i="51" s="1"/>
  <c r="N98" i="51" s="1"/>
  <c r="H99" i="51"/>
  <c r="J99" i="51" s="1"/>
  <c r="L99" i="51" s="1"/>
  <c r="H100" i="51"/>
  <c r="J100" i="51" s="1"/>
  <c r="N100" i="51" s="1"/>
  <c r="H101" i="51"/>
  <c r="J101" i="51" s="1"/>
  <c r="H102" i="51"/>
  <c r="J102" i="51" s="1"/>
  <c r="H103" i="51"/>
  <c r="J103" i="51" s="1"/>
  <c r="M103" i="51" s="1"/>
  <c r="H104" i="51"/>
  <c r="J104" i="51" s="1"/>
  <c r="M104" i="51" s="1"/>
  <c r="H105" i="51"/>
  <c r="J105" i="51" s="1"/>
  <c r="H106" i="51"/>
  <c r="J106" i="51" s="1"/>
  <c r="H107" i="51"/>
  <c r="J107" i="51" s="1"/>
  <c r="L107" i="51" s="1"/>
  <c r="H108" i="51"/>
  <c r="J108" i="51" s="1"/>
  <c r="L108" i="51" s="1"/>
  <c r="H109" i="51"/>
  <c r="H110" i="51"/>
  <c r="J110" i="51" s="1"/>
  <c r="H111" i="51"/>
  <c r="J111" i="51" s="1"/>
  <c r="H112" i="51"/>
  <c r="J112" i="51" s="1"/>
  <c r="L112" i="51" s="1"/>
  <c r="H113" i="51"/>
  <c r="J113" i="51" s="1"/>
  <c r="H114" i="51"/>
  <c r="J114" i="51" s="1"/>
  <c r="H115" i="51"/>
  <c r="J115" i="51" s="1"/>
  <c r="L115" i="51" s="1"/>
  <c r="H116" i="51"/>
  <c r="J116" i="51" s="1"/>
  <c r="N116" i="51" s="1"/>
  <c r="H117" i="51"/>
  <c r="J117" i="51" s="1"/>
  <c r="H118" i="51"/>
  <c r="J118" i="51" s="1"/>
  <c r="H119" i="51"/>
  <c r="H120" i="51"/>
  <c r="H121" i="51"/>
  <c r="J121" i="51" s="1"/>
  <c r="N121" i="51" s="1"/>
  <c r="H122" i="51"/>
  <c r="J122" i="51" s="1"/>
  <c r="H123" i="51"/>
  <c r="J123" i="51" s="1"/>
  <c r="N123" i="51" s="1"/>
  <c r="H124" i="51"/>
  <c r="J124" i="51" s="1"/>
  <c r="M124" i="51" s="1"/>
  <c r="H125" i="51"/>
  <c r="J125" i="51" s="1"/>
  <c r="H126" i="51"/>
  <c r="H127" i="51"/>
  <c r="J127" i="51"/>
  <c r="M127" i="51" s="1"/>
  <c r="H128" i="51"/>
  <c r="J128" i="51" s="1"/>
  <c r="H129" i="51"/>
  <c r="J129" i="51" s="1"/>
  <c r="H2" i="51"/>
  <c r="J2" i="51" s="1"/>
  <c r="AE145" i="51" a="1"/>
  <c r="AE145" i="51" s="1"/>
  <c r="AE144" i="51" a="1"/>
  <c r="AE144" i="51" s="1"/>
  <c r="AE143" i="51" a="1"/>
  <c r="AE143" i="51" s="1"/>
  <c r="AE142" i="51" a="1"/>
  <c r="AE142" i="51" s="1"/>
  <c r="AE141" i="51" a="1"/>
  <c r="AE141" i="51" s="1"/>
  <c r="AE140" i="51" a="1"/>
  <c r="AE140" i="51" s="1"/>
  <c r="AE139" i="51" a="1"/>
  <c r="AE139" i="51" s="1"/>
  <c r="AE138" i="51" a="1"/>
  <c r="AE138" i="51" s="1"/>
  <c r="AE137" i="51" a="1"/>
  <c r="AE137" i="51" s="1"/>
  <c r="AE136" i="51" a="1"/>
  <c r="AE136" i="51" s="1"/>
  <c r="AE135" i="51" a="1"/>
  <c r="AE135" i="51" s="1"/>
  <c r="AE134" i="51" a="1"/>
  <c r="AE134" i="51" s="1"/>
  <c r="AE133" i="51" a="1"/>
  <c r="AE133" i="51" s="1"/>
  <c r="AE132" i="51" a="1"/>
  <c r="AE132" i="51" s="1"/>
  <c r="AE131" i="51" a="1"/>
  <c r="AE131" i="51" s="1"/>
  <c r="AE130" i="51" a="1"/>
  <c r="AE130" i="51" s="1"/>
  <c r="AT129" i="51"/>
  <c r="AR129" i="51"/>
  <c r="AO129" i="51"/>
  <c r="AT128" i="51"/>
  <c r="AR128" i="51"/>
  <c r="AO128" i="51"/>
  <c r="AT127" i="51"/>
  <c r="AR127" i="51"/>
  <c r="AO127" i="51"/>
  <c r="AT126" i="51"/>
  <c r="AR126" i="51"/>
  <c r="AO126" i="51"/>
  <c r="J126" i="51"/>
  <c r="N126" i="51" s="1"/>
  <c r="AT125" i="51"/>
  <c r="AR125" i="51"/>
  <c r="AO125" i="51"/>
  <c r="AT124" i="51"/>
  <c r="AR124" i="51"/>
  <c r="AO124" i="51"/>
  <c r="AT123" i="51"/>
  <c r="AR123" i="51"/>
  <c r="AO123" i="51"/>
  <c r="AT122" i="51"/>
  <c r="AR122" i="51"/>
  <c r="AO122" i="51"/>
  <c r="AT121" i="51"/>
  <c r="AR121" i="51"/>
  <c r="AO121" i="51"/>
  <c r="AT120" i="51"/>
  <c r="AR120" i="51"/>
  <c r="AO120" i="51"/>
  <c r="J120" i="51"/>
  <c r="AT119" i="51"/>
  <c r="AR119" i="51"/>
  <c r="AO119" i="51"/>
  <c r="J119" i="51"/>
  <c r="N119" i="51" s="1"/>
  <c r="AT118" i="51"/>
  <c r="AR118" i="51"/>
  <c r="AO118" i="51"/>
  <c r="A118" i="51"/>
  <c r="D118" i="51"/>
  <c r="AT117" i="51"/>
  <c r="AR117" i="51"/>
  <c r="AO117" i="51"/>
  <c r="F117" i="51"/>
  <c r="G117" i="51" s="1"/>
  <c r="AT116" i="51"/>
  <c r="AR116" i="51"/>
  <c r="AO116" i="51"/>
  <c r="AT115" i="51"/>
  <c r="AR115" i="51"/>
  <c r="AO115" i="51"/>
  <c r="AT114" i="51"/>
  <c r="AR114" i="51"/>
  <c r="AO114" i="51"/>
  <c r="D114" i="51"/>
  <c r="A114" i="51"/>
  <c r="AT113" i="51"/>
  <c r="AR113" i="51"/>
  <c r="AO113" i="51"/>
  <c r="AT112" i="51"/>
  <c r="AR112" i="51"/>
  <c r="AO112" i="51"/>
  <c r="AT111" i="51"/>
  <c r="AR111" i="51"/>
  <c r="AO111" i="51"/>
  <c r="AT110" i="51"/>
  <c r="AR110" i="51"/>
  <c r="AO110" i="51"/>
  <c r="AT109" i="51"/>
  <c r="AR109" i="51"/>
  <c r="AO109" i="51"/>
  <c r="J109" i="51"/>
  <c r="AT108" i="51"/>
  <c r="AR108" i="51"/>
  <c r="AO108" i="51"/>
  <c r="F108" i="51"/>
  <c r="G108" i="51" s="1"/>
  <c r="S108" i="51" s="1"/>
  <c r="AT107" i="51"/>
  <c r="AR107" i="51"/>
  <c r="AO107" i="51"/>
  <c r="AT106" i="51"/>
  <c r="AR106" i="51"/>
  <c r="AO106" i="51"/>
  <c r="F106" i="51"/>
  <c r="G106" i="51" s="1"/>
  <c r="W106" i="51" s="1"/>
  <c r="AT105" i="51"/>
  <c r="AR105" i="51"/>
  <c r="AO105" i="51"/>
  <c r="AT104" i="51"/>
  <c r="AR104" i="51"/>
  <c r="AO104" i="51"/>
  <c r="AT103" i="51"/>
  <c r="AR103" i="51"/>
  <c r="AO103" i="51"/>
  <c r="AT102" i="51"/>
  <c r="AR102" i="51"/>
  <c r="AO102" i="51"/>
  <c r="F102" i="51"/>
  <c r="G102" i="51" s="1"/>
  <c r="AT101" i="51"/>
  <c r="AR101" i="51"/>
  <c r="AO101" i="51"/>
  <c r="AT100" i="51"/>
  <c r="AR100" i="51"/>
  <c r="AO100" i="51"/>
  <c r="AT99" i="51"/>
  <c r="AR99" i="51"/>
  <c r="AO99" i="51"/>
  <c r="AT98" i="51"/>
  <c r="AR98" i="51"/>
  <c r="AO98" i="51"/>
  <c r="AT97" i="51"/>
  <c r="AR97" i="51"/>
  <c r="AO97" i="51"/>
  <c r="AT96" i="51"/>
  <c r="AR96" i="51"/>
  <c r="AO96" i="51"/>
  <c r="AT95" i="51"/>
  <c r="AR95" i="51"/>
  <c r="AO95" i="51"/>
  <c r="AT94" i="51"/>
  <c r="AR94" i="51"/>
  <c r="AO94" i="51"/>
  <c r="AT93" i="51"/>
  <c r="AR93" i="51"/>
  <c r="AO93" i="51"/>
  <c r="AT92" i="51"/>
  <c r="AR92" i="51"/>
  <c r="AO92" i="51"/>
  <c r="F92" i="51"/>
  <c r="G92" i="51" s="1"/>
  <c r="Q92" i="51" s="1"/>
  <c r="BA92" i="51" s="1"/>
  <c r="BB92" i="51" s="1"/>
  <c r="AT91" i="51"/>
  <c r="AR91" i="51"/>
  <c r="AO91" i="51"/>
  <c r="AT90" i="51"/>
  <c r="AR90" i="51"/>
  <c r="AO90" i="51"/>
  <c r="F90" i="51"/>
  <c r="G90" i="51" s="1"/>
  <c r="Z90" i="51" s="1"/>
  <c r="AZ90" i="51" s="1"/>
  <c r="AT89" i="51"/>
  <c r="AR89" i="51"/>
  <c r="AO89" i="51"/>
  <c r="AT88" i="51"/>
  <c r="AR88" i="51"/>
  <c r="AO88" i="51"/>
  <c r="D88" i="51"/>
  <c r="A88" i="51"/>
  <c r="AT87" i="51"/>
  <c r="AR87" i="51"/>
  <c r="AO87" i="51"/>
  <c r="AT86" i="51"/>
  <c r="AR86" i="51"/>
  <c r="AO86" i="51"/>
  <c r="AT85" i="51"/>
  <c r="AR85" i="51"/>
  <c r="AO85" i="51"/>
  <c r="F85" i="51"/>
  <c r="G85" i="51" s="1"/>
  <c r="AT84" i="51"/>
  <c r="AR84" i="51"/>
  <c r="AO84" i="51"/>
  <c r="A84" i="51"/>
  <c r="AT83" i="51"/>
  <c r="AR83" i="51"/>
  <c r="AO83" i="51"/>
  <c r="J83" i="51"/>
  <c r="M83" i="51" s="1"/>
  <c r="AT82" i="51"/>
  <c r="AR82" i="51"/>
  <c r="AO82" i="51"/>
  <c r="F82" i="51"/>
  <c r="G82" i="51" s="1"/>
  <c r="U82" i="51" s="1"/>
  <c r="D82" i="51"/>
  <c r="A82" i="51"/>
  <c r="AT81" i="51"/>
  <c r="AR81" i="51"/>
  <c r="AO81" i="51"/>
  <c r="AT80" i="51"/>
  <c r="AR80" i="51"/>
  <c r="AO80" i="51"/>
  <c r="AT79" i="51"/>
  <c r="AR79" i="51"/>
  <c r="AO79" i="51"/>
  <c r="AT78" i="51"/>
  <c r="AR78" i="51"/>
  <c r="AO78" i="51"/>
  <c r="AT77" i="51"/>
  <c r="AR77" i="51"/>
  <c r="AO77" i="51"/>
  <c r="AT76" i="51"/>
  <c r="AR76" i="51"/>
  <c r="AO76" i="51"/>
  <c r="AT75" i="51"/>
  <c r="AR75" i="51"/>
  <c r="AO75" i="51"/>
  <c r="J75" i="51"/>
  <c r="N75" i="51" s="1"/>
  <c r="AT74" i="51"/>
  <c r="AR74" i="51"/>
  <c r="AO74" i="51"/>
  <c r="F74" i="51"/>
  <c r="G74" i="51" s="1"/>
  <c r="AT73" i="51"/>
  <c r="AO73" i="51"/>
  <c r="AT72" i="51"/>
  <c r="AO72" i="51"/>
  <c r="AT71" i="51"/>
  <c r="AO71" i="51"/>
  <c r="AT70" i="51"/>
  <c r="AO70" i="51"/>
  <c r="AT69" i="51"/>
  <c r="AO69" i="51"/>
  <c r="AT68" i="51"/>
  <c r="AO68" i="51"/>
  <c r="F68" i="51"/>
  <c r="G68" i="51" s="1"/>
  <c r="AT67" i="51"/>
  <c r="AO67" i="51"/>
  <c r="J67" i="51"/>
  <c r="L67" i="51" s="1"/>
  <c r="AT66" i="51"/>
  <c r="AO66" i="51"/>
  <c r="AT65" i="51"/>
  <c r="AT64" i="51"/>
  <c r="AT63" i="51"/>
  <c r="A63" i="51"/>
  <c r="AT62" i="51"/>
  <c r="AT61" i="51"/>
  <c r="AT60" i="51"/>
  <c r="J60" i="51"/>
  <c r="L60" i="51" s="1"/>
  <c r="AT59" i="51"/>
  <c r="A59" i="51"/>
  <c r="AT58" i="51"/>
  <c r="AT57" i="51"/>
  <c r="AT56" i="51"/>
  <c r="D56" i="51"/>
  <c r="A56" i="51"/>
  <c r="AT55" i="51"/>
  <c r="F55" i="51"/>
  <c r="G55" i="51" s="1"/>
  <c r="AT54" i="51"/>
  <c r="F54" i="51"/>
  <c r="G54" i="51" s="1"/>
  <c r="D54" i="51"/>
  <c r="AT53" i="51"/>
  <c r="AT52" i="51"/>
  <c r="F52" i="51"/>
  <c r="G52" i="51" s="1"/>
  <c r="W52" i="51" s="1"/>
  <c r="AH52" i="51"/>
  <c r="AT51" i="51"/>
  <c r="AT50" i="51"/>
  <c r="AT49" i="51"/>
  <c r="AJ49" i="51"/>
  <c r="AL49" i="51" s="1"/>
  <c r="AT48" i="51"/>
  <c r="AJ48" i="51"/>
  <c r="AL48" i="51" s="1"/>
  <c r="AH48" i="51"/>
  <c r="AT47" i="51"/>
  <c r="AJ47" i="51"/>
  <c r="AL47" i="51" s="1"/>
  <c r="AT46" i="51"/>
  <c r="AJ46" i="51"/>
  <c r="AL46" i="51" s="1"/>
  <c r="AT45" i="51"/>
  <c r="AJ45" i="51"/>
  <c r="AL45" i="51" s="1"/>
  <c r="D45" i="51"/>
  <c r="AT44" i="51"/>
  <c r="AJ44" i="51"/>
  <c r="AL44" i="51" s="1"/>
  <c r="AH44" i="51"/>
  <c r="AT43" i="51"/>
  <c r="AJ43" i="51"/>
  <c r="AL43" i="51" s="1"/>
  <c r="D43" i="51"/>
  <c r="AT42" i="51"/>
  <c r="AJ42" i="51"/>
  <c r="AL42" i="51" s="1"/>
  <c r="AT41" i="51"/>
  <c r="AJ41" i="51"/>
  <c r="AK41" i="51" s="1"/>
  <c r="AT40" i="51"/>
  <c r="AJ40" i="51"/>
  <c r="AK40" i="51" s="1"/>
  <c r="AT39" i="51"/>
  <c r="AJ39" i="51"/>
  <c r="AK39" i="51" s="1"/>
  <c r="J39" i="51"/>
  <c r="L39" i="51" s="1"/>
  <c r="F39" i="51"/>
  <c r="G39" i="51" s="1"/>
  <c r="AT38" i="51"/>
  <c r="AJ38" i="51"/>
  <c r="AK38" i="51" s="1"/>
  <c r="AT37" i="51"/>
  <c r="AJ37" i="51"/>
  <c r="AK37" i="51" s="1"/>
  <c r="AT36" i="51"/>
  <c r="AJ36" i="51"/>
  <c r="AK36" i="51" s="1"/>
  <c r="F36" i="51"/>
  <c r="G36" i="51" s="1"/>
  <c r="AT35" i="51"/>
  <c r="AJ35" i="51"/>
  <c r="AK35" i="51" s="1"/>
  <c r="AT34" i="51"/>
  <c r="AJ34" i="51"/>
  <c r="AK34" i="51" s="1"/>
  <c r="A34" i="51"/>
  <c r="AT33" i="51"/>
  <c r="AT32" i="51"/>
  <c r="AT31" i="51"/>
  <c r="AT30" i="51"/>
  <c r="A30" i="51"/>
  <c r="AT29" i="51"/>
  <c r="AT28" i="51"/>
  <c r="AT27" i="51"/>
  <c r="AT26" i="51"/>
  <c r="A26" i="51"/>
  <c r="AT25" i="51"/>
  <c r="AO25" i="51"/>
  <c r="AT24" i="51"/>
  <c r="AO24" i="51"/>
  <c r="D24" i="51"/>
  <c r="A24" i="51"/>
  <c r="AT23" i="51"/>
  <c r="AO23" i="51"/>
  <c r="D23" i="51"/>
  <c r="AT22" i="51"/>
  <c r="AO22" i="51"/>
  <c r="D22" i="51"/>
  <c r="A22" i="51"/>
  <c r="AT21" i="51"/>
  <c r="AO21" i="51"/>
  <c r="AT20" i="51"/>
  <c r="AO20" i="51"/>
  <c r="AT19" i="51"/>
  <c r="AO19" i="51"/>
  <c r="A19" i="51"/>
  <c r="AT18" i="51"/>
  <c r="AO18" i="51"/>
  <c r="D18" i="51"/>
  <c r="AT17" i="51"/>
  <c r="AO17" i="51"/>
  <c r="AT16" i="51"/>
  <c r="AO16" i="51"/>
  <c r="F16" i="51"/>
  <c r="G16" i="51" s="1"/>
  <c r="A16" i="51"/>
  <c r="AT15" i="51"/>
  <c r="AO15" i="51"/>
  <c r="J15" i="51"/>
  <c r="A15" i="51"/>
  <c r="AT14" i="51"/>
  <c r="AO14" i="51"/>
  <c r="J14" i="51"/>
  <c r="D14" i="51"/>
  <c r="A14" i="51"/>
  <c r="AT13" i="51"/>
  <c r="AO13" i="51"/>
  <c r="AT12" i="51"/>
  <c r="AO12" i="51"/>
  <c r="AH12" i="51"/>
  <c r="A12" i="51"/>
  <c r="AT11" i="51"/>
  <c r="AO11" i="51"/>
  <c r="N11" i="51"/>
  <c r="AT10" i="51"/>
  <c r="AO10" i="51"/>
  <c r="AT9" i="51"/>
  <c r="AO9" i="51"/>
  <c r="AT8" i="51"/>
  <c r="AO8" i="51"/>
  <c r="AH8" i="51"/>
  <c r="D8" i="51"/>
  <c r="A8" i="51"/>
  <c r="AT7" i="51"/>
  <c r="AO7" i="51"/>
  <c r="J7" i="51"/>
  <c r="D7" i="51"/>
  <c r="AT6" i="51"/>
  <c r="AO6" i="51"/>
  <c r="A6" i="51"/>
  <c r="AT5" i="51"/>
  <c r="AO5" i="51"/>
  <c r="F5" i="51"/>
  <c r="G5" i="51" s="1"/>
  <c r="R5" i="51" s="1"/>
  <c r="AH5" i="51"/>
  <c r="A5" i="51"/>
  <c r="AT4" i="51"/>
  <c r="AO4" i="51"/>
  <c r="D4" i="51"/>
  <c r="A4" i="51"/>
  <c r="AT3" i="51"/>
  <c r="AO3" i="51"/>
  <c r="J3" i="51"/>
  <c r="M3" i="51" s="1"/>
  <c r="D3" i="51"/>
  <c r="A3" i="51"/>
  <c r="AT2" i="51"/>
  <c r="AO2" i="51"/>
  <c r="AC2" i="51"/>
  <c r="H3" i="50"/>
  <c r="H4" i="50"/>
  <c r="J4" i="50" s="1"/>
  <c r="H5" i="50"/>
  <c r="J5" i="50" s="1"/>
  <c r="L5" i="50" s="1"/>
  <c r="H6" i="50"/>
  <c r="J6" i="50" s="1"/>
  <c r="H7" i="50"/>
  <c r="J7" i="50" s="1"/>
  <c r="H8" i="50"/>
  <c r="J8" i="50" s="1"/>
  <c r="H9" i="50"/>
  <c r="H10" i="50"/>
  <c r="H11" i="50"/>
  <c r="H12" i="50"/>
  <c r="J12" i="50" s="1"/>
  <c r="H13" i="50"/>
  <c r="H14" i="50"/>
  <c r="J14" i="50" s="1"/>
  <c r="M14" i="50" s="1"/>
  <c r="H15" i="50"/>
  <c r="J15" i="50" s="1"/>
  <c r="N15" i="50" s="1"/>
  <c r="H16" i="50"/>
  <c r="J16" i="50" s="1"/>
  <c r="H17" i="50"/>
  <c r="H18" i="50"/>
  <c r="J18" i="50" s="1"/>
  <c r="H19" i="50"/>
  <c r="J19" i="50" s="1"/>
  <c r="H20" i="50"/>
  <c r="H21" i="50"/>
  <c r="J21" i="50" s="1"/>
  <c r="M21" i="50" s="1"/>
  <c r="H22" i="50"/>
  <c r="J22" i="50" s="1"/>
  <c r="L22" i="50" s="1"/>
  <c r="H23" i="50"/>
  <c r="J23" i="50" s="1"/>
  <c r="M23" i="50" s="1"/>
  <c r="H24" i="50"/>
  <c r="J24" i="50" s="1"/>
  <c r="L24" i="50" s="1"/>
  <c r="H25" i="50"/>
  <c r="H26" i="50"/>
  <c r="J26" i="50" s="1"/>
  <c r="N26" i="50" s="1"/>
  <c r="H27" i="50"/>
  <c r="J27" i="50" s="1"/>
  <c r="H28" i="50"/>
  <c r="J28" i="50" s="1"/>
  <c r="H29" i="50"/>
  <c r="J29" i="50" s="1"/>
  <c r="H30" i="50"/>
  <c r="J30" i="50" s="1"/>
  <c r="M30" i="50" s="1"/>
  <c r="H31" i="50"/>
  <c r="J31" i="50" s="1"/>
  <c r="H32" i="50"/>
  <c r="H33" i="50"/>
  <c r="J33" i="50" s="1"/>
  <c r="H34" i="50"/>
  <c r="J34" i="50" s="1"/>
  <c r="M34" i="50" s="1"/>
  <c r="H35" i="50"/>
  <c r="J35" i="50" s="1"/>
  <c r="H36" i="50"/>
  <c r="J36" i="50" s="1"/>
  <c r="N36" i="50" s="1"/>
  <c r="H37" i="50"/>
  <c r="J37" i="50" s="1"/>
  <c r="M37" i="50" s="1"/>
  <c r="H38" i="50"/>
  <c r="J38" i="50" s="1"/>
  <c r="H39" i="50"/>
  <c r="H40" i="50"/>
  <c r="J40" i="50" s="1"/>
  <c r="H41" i="50"/>
  <c r="H42" i="50"/>
  <c r="J42" i="50" s="1"/>
  <c r="H43" i="50"/>
  <c r="J43" i="50" s="1"/>
  <c r="H44" i="50"/>
  <c r="J44" i="50" s="1"/>
  <c r="H45" i="50"/>
  <c r="J45" i="50" s="1"/>
  <c r="Z45" i="50" s="1"/>
  <c r="AZ45" i="50" s="1"/>
  <c r="H46" i="50"/>
  <c r="J46" i="50" s="1"/>
  <c r="M46" i="50" s="1"/>
  <c r="H47" i="50"/>
  <c r="H48" i="50"/>
  <c r="H49" i="50"/>
  <c r="J49" i="50" s="1"/>
  <c r="H50" i="50"/>
  <c r="J50" i="50" s="1"/>
  <c r="H51" i="50"/>
  <c r="J51" i="50" s="1"/>
  <c r="H52" i="50"/>
  <c r="J52" i="50" s="1"/>
  <c r="H53" i="50"/>
  <c r="J53" i="50" s="1"/>
  <c r="H54" i="50"/>
  <c r="J54" i="50" s="1"/>
  <c r="L54" i="50" s="1"/>
  <c r="H55" i="50"/>
  <c r="H56" i="50"/>
  <c r="J56" i="50" s="1"/>
  <c r="L56" i="50" s="1"/>
  <c r="H57" i="50"/>
  <c r="J57" i="50" s="1"/>
  <c r="L57" i="50" s="1"/>
  <c r="H58" i="50"/>
  <c r="J58" i="50" s="1"/>
  <c r="H59" i="50"/>
  <c r="J59" i="50" s="1"/>
  <c r="N59" i="50" s="1"/>
  <c r="H60" i="50"/>
  <c r="J60" i="50" s="1"/>
  <c r="L60" i="50" s="1"/>
  <c r="H61" i="50"/>
  <c r="J61" i="50" s="1"/>
  <c r="AA61" i="50" s="1"/>
  <c r="H62" i="50"/>
  <c r="H63" i="50"/>
  <c r="J63" i="50" s="1"/>
  <c r="L63" i="50" s="1"/>
  <c r="H64" i="50"/>
  <c r="J64" i="50" s="1"/>
  <c r="H65" i="50"/>
  <c r="J65" i="50" s="1"/>
  <c r="H66" i="50"/>
  <c r="J66" i="50" s="1"/>
  <c r="N66" i="50" s="1"/>
  <c r="H67" i="50"/>
  <c r="J67" i="50" s="1"/>
  <c r="H68" i="50"/>
  <c r="J68" i="50" s="1"/>
  <c r="L68" i="50" s="1"/>
  <c r="H69" i="50"/>
  <c r="J69" i="50" s="1"/>
  <c r="L69" i="50" s="1"/>
  <c r="H70" i="50"/>
  <c r="H71" i="50"/>
  <c r="J71" i="50" s="1"/>
  <c r="H72" i="50"/>
  <c r="J72" i="50" s="1"/>
  <c r="H73" i="50"/>
  <c r="J73" i="50" s="1"/>
  <c r="H74" i="50"/>
  <c r="J74" i="50" s="1"/>
  <c r="L74" i="50" s="1"/>
  <c r="H75" i="50"/>
  <c r="J75" i="50" s="1"/>
  <c r="N75" i="50" s="1"/>
  <c r="H76" i="50"/>
  <c r="J76" i="50" s="1"/>
  <c r="L76" i="50" s="1"/>
  <c r="H77" i="50"/>
  <c r="J77" i="50" s="1"/>
  <c r="H78" i="50"/>
  <c r="J78" i="50" s="1"/>
  <c r="H79" i="50"/>
  <c r="J79" i="50" s="1"/>
  <c r="H80" i="50"/>
  <c r="H81" i="50"/>
  <c r="J81" i="50" s="1"/>
  <c r="M81" i="50" s="1"/>
  <c r="H82" i="50"/>
  <c r="J82" i="50" s="1"/>
  <c r="H83" i="50"/>
  <c r="J83" i="50" s="1"/>
  <c r="H84" i="50"/>
  <c r="J84" i="50" s="1"/>
  <c r="H85" i="50"/>
  <c r="J85" i="50" s="1"/>
  <c r="H86" i="50"/>
  <c r="J86" i="50" s="1"/>
  <c r="H87" i="50"/>
  <c r="J87" i="50" s="1"/>
  <c r="M87" i="50" s="1"/>
  <c r="H88" i="50"/>
  <c r="J88" i="50" s="1"/>
  <c r="H89" i="50"/>
  <c r="J89" i="50" s="1"/>
  <c r="H90" i="50"/>
  <c r="J90" i="50"/>
  <c r="H91" i="50"/>
  <c r="J91" i="50" s="1"/>
  <c r="L91" i="50" s="1"/>
  <c r="H92" i="50"/>
  <c r="J92" i="50" s="1"/>
  <c r="H93" i="50"/>
  <c r="J93" i="50" s="1"/>
  <c r="H94" i="50"/>
  <c r="J94" i="50" s="1"/>
  <c r="H95" i="50"/>
  <c r="J95" i="50" s="1"/>
  <c r="H96" i="50"/>
  <c r="J96" i="50" s="1"/>
  <c r="H97" i="50"/>
  <c r="J97" i="50" s="1"/>
  <c r="N97" i="50" s="1"/>
  <c r="H98" i="50"/>
  <c r="J98" i="50" s="1"/>
  <c r="H99" i="50"/>
  <c r="J99" i="50" s="1"/>
  <c r="H100" i="50"/>
  <c r="J100" i="50" s="1"/>
  <c r="N100" i="50" s="1"/>
  <c r="H101" i="50"/>
  <c r="J101" i="50" s="1"/>
  <c r="M101" i="50" s="1"/>
  <c r="H102" i="50"/>
  <c r="H103" i="50"/>
  <c r="J103" i="50" s="1"/>
  <c r="H104" i="50"/>
  <c r="H105" i="50"/>
  <c r="J105" i="50" s="1"/>
  <c r="H106" i="50"/>
  <c r="J106" i="50" s="1"/>
  <c r="H107" i="50"/>
  <c r="J107" i="50" s="1"/>
  <c r="H108" i="50"/>
  <c r="J108" i="50" s="1"/>
  <c r="N108" i="50" s="1"/>
  <c r="H109" i="50"/>
  <c r="J109" i="50" s="1"/>
  <c r="H110" i="50"/>
  <c r="H111" i="50"/>
  <c r="J111" i="50" s="1"/>
  <c r="L111" i="50" s="1"/>
  <c r="H112" i="50"/>
  <c r="J112" i="50" s="1"/>
  <c r="L112" i="50" s="1"/>
  <c r="H113" i="50"/>
  <c r="J113" i="50" s="1"/>
  <c r="L113" i="50" s="1"/>
  <c r="H114" i="50"/>
  <c r="J114" i="50" s="1"/>
  <c r="H115" i="50"/>
  <c r="J115" i="50" s="1"/>
  <c r="M115" i="50" s="1"/>
  <c r="H116" i="50"/>
  <c r="J116" i="50" s="1"/>
  <c r="M116" i="50" s="1"/>
  <c r="H117" i="50"/>
  <c r="J117" i="50" s="1"/>
  <c r="H118" i="50"/>
  <c r="J118" i="50" s="1"/>
  <c r="L118" i="50" s="1"/>
  <c r="H119" i="50"/>
  <c r="J119" i="50" s="1"/>
  <c r="H120" i="50"/>
  <c r="H121" i="50"/>
  <c r="J121" i="50" s="1"/>
  <c r="H122" i="50"/>
  <c r="J122" i="50" s="1"/>
  <c r="H123" i="50"/>
  <c r="J123" i="50" s="1"/>
  <c r="H124" i="50"/>
  <c r="J124" i="50" s="1"/>
  <c r="L124" i="50" s="1"/>
  <c r="H125" i="50"/>
  <c r="J125" i="50" s="1"/>
  <c r="N125" i="50" s="1"/>
  <c r="H126" i="50"/>
  <c r="J126" i="50" s="1"/>
  <c r="H127" i="50"/>
  <c r="J127" i="50" s="1"/>
  <c r="H128" i="50"/>
  <c r="J128" i="50" s="1"/>
  <c r="H129" i="50"/>
  <c r="J129" i="50" s="1"/>
  <c r="H2" i="50"/>
  <c r="J2" i="50" s="1"/>
  <c r="E3" i="50"/>
  <c r="AX3" i="50" s="1"/>
  <c r="E4" i="50"/>
  <c r="AX4" i="50" s="1"/>
  <c r="E5" i="50"/>
  <c r="AX5" i="50" s="1"/>
  <c r="E6" i="50"/>
  <c r="AX6" i="50" s="1"/>
  <c r="E7" i="50"/>
  <c r="AX7" i="50" s="1"/>
  <c r="E8" i="50"/>
  <c r="E9" i="50"/>
  <c r="E10" i="50"/>
  <c r="AX10" i="50" s="1"/>
  <c r="E11" i="50"/>
  <c r="AX11" i="50" s="1"/>
  <c r="E12" i="50"/>
  <c r="AH12" i="50" s="1"/>
  <c r="E13" i="50"/>
  <c r="AX13" i="50" s="1"/>
  <c r="E14" i="50"/>
  <c r="AX14" i="50" s="1"/>
  <c r="E15" i="50"/>
  <c r="E16" i="50"/>
  <c r="E17" i="50"/>
  <c r="E18" i="50"/>
  <c r="AX18" i="50" s="1"/>
  <c r="E19" i="50"/>
  <c r="AX19" i="50" s="1"/>
  <c r="E20" i="50"/>
  <c r="AX20" i="50" s="1"/>
  <c r="E21" i="50"/>
  <c r="AX21" i="50" s="1"/>
  <c r="E22" i="50"/>
  <c r="AX22" i="50" s="1"/>
  <c r="E23" i="50"/>
  <c r="F23" i="50" s="1"/>
  <c r="G23" i="50" s="1"/>
  <c r="E24" i="50"/>
  <c r="E25" i="50"/>
  <c r="E26" i="50"/>
  <c r="AX26" i="50" s="1"/>
  <c r="E27" i="50"/>
  <c r="AX27" i="50" s="1"/>
  <c r="E28" i="50"/>
  <c r="E29" i="50"/>
  <c r="AX29" i="50" s="1"/>
  <c r="E30" i="50"/>
  <c r="AX30" i="50" s="1"/>
  <c r="E31" i="50"/>
  <c r="E32" i="50"/>
  <c r="AX32" i="50" s="1"/>
  <c r="E33" i="50"/>
  <c r="AX33" i="50" s="1"/>
  <c r="E34" i="50"/>
  <c r="AX34" i="50" s="1"/>
  <c r="E35" i="50"/>
  <c r="AX35" i="50" s="1"/>
  <c r="E36" i="50"/>
  <c r="AX36" i="50" s="1"/>
  <c r="E37" i="50"/>
  <c r="AH37" i="50" s="1"/>
  <c r="E38" i="50"/>
  <c r="AX38" i="50" s="1"/>
  <c r="E39" i="50"/>
  <c r="AX39" i="50" s="1"/>
  <c r="E40" i="50"/>
  <c r="E41" i="50"/>
  <c r="F41" i="50"/>
  <c r="G41" i="50" s="1"/>
  <c r="W41" i="50" s="1"/>
  <c r="E42" i="50"/>
  <c r="AX42" i="50" s="1"/>
  <c r="E43" i="50"/>
  <c r="E44" i="50"/>
  <c r="AX44" i="50" s="1"/>
  <c r="E45" i="50"/>
  <c r="AX45" i="50" s="1"/>
  <c r="E46" i="50"/>
  <c r="AX46" i="50" s="1"/>
  <c r="E47" i="50"/>
  <c r="E48" i="50"/>
  <c r="AH48" i="50" s="1"/>
  <c r="E49" i="50"/>
  <c r="E50" i="50"/>
  <c r="E51" i="50"/>
  <c r="AX51" i="50" s="1"/>
  <c r="E52" i="50"/>
  <c r="AX52" i="50" s="1"/>
  <c r="E53" i="50"/>
  <c r="AX53" i="50" s="1"/>
  <c r="E54" i="50"/>
  <c r="AX54" i="50" s="1"/>
  <c r="E55" i="50"/>
  <c r="AH55" i="50" s="1"/>
  <c r="E56" i="50"/>
  <c r="AX56" i="50" s="1"/>
  <c r="E57" i="50"/>
  <c r="AX57" i="50" s="1"/>
  <c r="E58" i="50"/>
  <c r="AX58" i="50" s="1"/>
  <c r="E59" i="50"/>
  <c r="AX59" i="50" s="1"/>
  <c r="E60" i="50"/>
  <c r="E61" i="50"/>
  <c r="AX61" i="50" s="1"/>
  <c r="E62" i="50"/>
  <c r="E63" i="50"/>
  <c r="E64" i="50"/>
  <c r="E65" i="50"/>
  <c r="AX65" i="50" s="1"/>
  <c r="E66" i="50"/>
  <c r="AX66" i="50" s="1"/>
  <c r="E67" i="50"/>
  <c r="AX67" i="50" s="1"/>
  <c r="E68" i="50"/>
  <c r="E69" i="50"/>
  <c r="AX69" i="50" s="1"/>
  <c r="E70" i="50"/>
  <c r="E71" i="50"/>
  <c r="AX71" i="50" s="1"/>
  <c r="E72" i="50"/>
  <c r="AX72" i="50" s="1"/>
  <c r="E73" i="50"/>
  <c r="AX73" i="50" s="1"/>
  <c r="E74" i="50"/>
  <c r="AX74" i="50" s="1"/>
  <c r="E75" i="50"/>
  <c r="AX75" i="50" s="1"/>
  <c r="E76" i="50"/>
  <c r="E77" i="50"/>
  <c r="AX77" i="50" s="1"/>
  <c r="E78" i="50"/>
  <c r="AX78" i="50" s="1"/>
  <c r="E79" i="50"/>
  <c r="AX79" i="50" s="1"/>
  <c r="E80" i="50"/>
  <c r="AX80" i="50" s="1"/>
  <c r="E81" i="50"/>
  <c r="AX81" i="50" s="1"/>
  <c r="E82" i="50"/>
  <c r="E83" i="50"/>
  <c r="AX83" i="50" s="1"/>
  <c r="E84" i="50"/>
  <c r="AX84" i="50" s="1"/>
  <c r="E85" i="50"/>
  <c r="E86" i="50"/>
  <c r="E87" i="50"/>
  <c r="E88" i="50"/>
  <c r="AX88" i="50" s="1"/>
  <c r="E89" i="50"/>
  <c r="AX89" i="50" s="1"/>
  <c r="E90" i="50"/>
  <c r="AX90" i="50" s="1"/>
  <c r="E91" i="50"/>
  <c r="AX91" i="50" s="1"/>
  <c r="E92" i="50"/>
  <c r="AX92" i="50" s="1"/>
  <c r="E93" i="50"/>
  <c r="AX93" i="50" s="1"/>
  <c r="E94" i="50"/>
  <c r="AX94" i="50" s="1"/>
  <c r="E95" i="50"/>
  <c r="E96" i="50"/>
  <c r="AX96" i="50" s="1"/>
  <c r="E97" i="50"/>
  <c r="AX97" i="50" s="1"/>
  <c r="E98" i="50"/>
  <c r="AX98" i="50" s="1"/>
  <c r="E99" i="50"/>
  <c r="AX99" i="50" s="1"/>
  <c r="E100" i="50"/>
  <c r="AX100" i="50" s="1"/>
  <c r="E101" i="50"/>
  <c r="AX101" i="50" s="1"/>
  <c r="E102" i="50"/>
  <c r="E103" i="50"/>
  <c r="E104" i="50"/>
  <c r="AX104" i="50" s="1"/>
  <c r="E105" i="50"/>
  <c r="E106" i="50"/>
  <c r="AX106" i="50" s="1"/>
  <c r="E107" i="50"/>
  <c r="AX107" i="50" s="1"/>
  <c r="E108" i="50"/>
  <c r="AX108" i="50" s="1"/>
  <c r="E109" i="50"/>
  <c r="AX109" i="50" s="1"/>
  <c r="E110" i="50"/>
  <c r="AX110" i="50" s="1"/>
  <c r="E111" i="50"/>
  <c r="E112" i="50"/>
  <c r="AX112" i="50" s="1"/>
  <c r="E113" i="50"/>
  <c r="AX113" i="50" s="1"/>
  <c r="E114" i="50"/>
  <c r="AX114" i="50" s="1"/>
  <c r="E115" i="50"/>
  <c r="AX115" i="50" s="1"/>
  <c r="E116" i="50"/>
  <c r="AX116" i="50" s="1"/>
  <c r="E117" i="50"/>
  <c r="E118" i="50"/>
  <c r="AX118" i="50" s="1"/>
  <c r="E119" i="50"/>
  <c r="AX119" i="50" s="1"/>
  <c r="E120" i="50"/>
  <c r="AX120" i="50" s="1"/>
  <c r="E121" i="50"/>
  <c r="AX121" i="50" s="1"/>
  <c r="F121" i="50"/>
  <c r="G121" i="50" s="1"/>
  <c r="W121" i="50" s="1"/>
  <c r="E122" i="50"/>
  <c r="E123" i="50"/>
  <c r="AX123" i="50" s="1"/>
  <c r="E124" i="50"/>
  <c r="E125" i="50"/>
  <c r="AX125" i="50" s="1"/>
  <c r="E126" i="50"/>
  <c r="AX126" i="50" s="1"/>
  <c r="E127" i="50"/>
  <c r="AX127" i="50" s="1"/>
  <c r="E128" i="50"/>
  <c r="AX128" i="50" s="1"/>
  <c r="E129" i="50"/>
  <c r="AX129" i="50" s="1"/>
  <c r="E2" i="50"/>
  <c r="AX2" i="50" s="1"/>
  <c r="AE145" i="50" a="1"/>
  <c r="AE145" i="50" s="1"/>
  <c r="AE144" i="50" a="1"/>
  <c r="AE144" i="50" s="1"/>
  <c r="AE143" i="50" a="1"/>
  <c r="AE143" i="50" s="1"/>
  <c r="AE142" i="50" a="1"/>
  <c r="AE142" i="50" s="1"/>
  <c r="AE141" i="50" a="1"/>
  <c r="AE141" i="50" s="1"/>
  <c r="AE140" i="50" a="1"/>
  <c r="AE140" i="50" s="1"/>
  <c r="AE139" i="50" a="1"/>
  <c r="AE139" i="50" s="1"/>
  <c r="AE138" i="50" a="1"/>
  <c r="AE138" i="50" s="1"/>
  <c r="AE137" i="50" a="1"/>
  <c r="AE137" i="50" s="1"/>
  <c r="AE136" i="50" a="1"/>
  <c r="AE136" i="50" s="1"/>
  <c r="AE135" i="50" a="1"/>
  <c r="AE135" i="50" s="1"/>
  <c r="AE134" i="50" a="1"/>
  <c r="AE134" i="50" s="1"/>
  <c r="AE133" i="50" a="1"/>
  <c r="AE133" i="50" s="1"/>
  <c r="AE132" i="50" a="1"/>
  <c r="AE132" i="50" s="1"/>
  <c r="AE131" i="50" a="1"/>
  <c r="AE131" i="50" s="1"/>
  <c r="AE130" i="50" a="1"/>
  <c r="AE130" i="50" s="1"/>
  <c r="AT129" i="50"/>
  <c r="AR129" i="50"/>
  <c r="AO129" i="50"/>
  <c r="AT128" i="50"/>
  <c r="AR128" i="50"/>
  <c r="AO128" i="50"/>
  <c r="AT127" i="50"/>
  <c r="AR127" i="50"/>
  <c r="AO127" i="50"/>
  <c r="AT126" i="50"/>
  <c r="AR126" i="50"/>
  <c r="AO126" i="50"/>
  <c r="D126" i="50"/>
  <c r="AT125" i="50"/>
  <c r="AR125" i="50"/>
  <c r="AO125" i="50"/>
  <c r="F125" i="50"/>
  <c r="G125" i="50" s="1"/>
  <c r="D125" i="50"/>
  <c r="AT124" i="50"/>
  <c r="AR124" i="50"/>
  <c r="AO124" i="50"/>
  <c r="A124" i="50"/>
  <c r="AT123" i="50"/>
  <c r="AR123" i="50"/>
  <c r="AO123" i="50"/>
  <c r="AT122" i="50"/>
  <c r="AR122" i="50"/>
  <c r="AO122" i="50"/>
  <c r="AT121" i="50"/>
  <c r="AR121" i="50"/>
  <c r="AO121" i="50"/>
  <c r="AT120" i="50"/>
  <c r="AR120" i="50"/>
  <c r="AO120" i="50"/>
  <c r="J120" i="50"/>
  <c r="AT119" i="50"/>
  <c r="AR119" i="50"/>
  <c r="AO119" i="50"/>
  <c r="AT118" i="50"/>
  <c r="AR118" i="50"/>
  <c r="AO118" i="50"/>
  <c r="F118" i="50"/>
  <c r="G118" i="50" s="1"/>
  <c r="W118" i="50" s="1"/>
  <c r="AT117" i="50"/>
  <c r="AR117" i="50"/>
  <c r="AO117" i="50"/>
  <c r="AT116" i="50"/>
  <c r="AR116" i="50"/>
  <c r="AO116" i="50"/>
  <c r="AT115" i="50"/>
  <c r="AR115" i="50"/>
  <c r="AO115" i="50"/>
  <c r="AT114" i="50"/>
  <c r="AR114" i="50"/>
  <c r="AO114" i="50"/>
  <c r="AT113" i="50"/>
  <c r="AR113" i="50"/>
  <c r="AO113" i="50"/>
  <c r="AT112" i="50"/>
  <c r="AR112" i="50"/>
  <c r="AO112" i="50"/>
  <c r="AT111" i="50"/>
  <c r="AR111" i="50"/>
  <c r="AO111" i="50"/>
  <c r="AT110" i="50"/>
  <c r="AR110" i="50"/>
  <c r="AO110" i="50"/>
  <c r="M110" i="50"/>
  <c r="J110" i="50"/>
  <c r="L110" i="50" s="1"/>
  <c r="AT109" i="50"/>
  <c r="AR109" i="50"/>
  <c r="AO109" i="50"/>
  <c r="AT108" i="50"/>
  <c r="AR108" i="50"/>
  <c r="AO108" i="50"/>
  <c r="AT107" i="50"/>
  <c r="AR107" i="50"/>
  <c r="AO107" i="50"/>
  <c r="AT106" i="50"/>
  <c r="AR106" i="50"/>
  <c r="AO106" i="50"/>
  <c r="F106" i="50"/>
  <c r="G106" i="50" s="1"/>
  <c r="AS106" i="50" s="1"/>
  <c r="AF106" i="50" s="1"/>
  <c r="AT105" i="50"/>
  <c r="AR105" i="50"/>
  <c r="AO105" i="50"/>
  <c r="AT104" i="50"/>
  <c r="AR104" i="50"/>
  <c r="AO104" i="50"/>
  <c r="J104" i="50"/>
  <c r="L104" i="50" s="1"/>
  <c r="AT103" i="50"/>
  <c r="AR103" i="50"/>
  <c r="AO103" i="50"/>
  <c r="AT102" i="50"/>
  <c r="AR102" i="50"/>
  <c r="AO102" i="50"/>
  <c r="J102" i="50"/>
  <c r="L102" i="50" s="1"/>
  <c r="AT101" i="50"/>
  <c r="AR101" i="50"/>
  <c r="AO101" i="50"/>
  <c r="AT100" i="50"/>
  <c r="AR100" i="50"/>
  <c r="AO100" i="50"/>
  <c r="AT99" i="50"/>
  <c r="AR99" i="50"/>
  <c r="AO99" i="50"/>
  <c r="AT98" i="50"/>
  <c r="AR98" i="50"/>
  <c r="AO98" i="50"/>
  <c r="AT97" i="50"/>
  <c r="AR97" i="50"/>
  <c r="AO97" i="50"/>
  <c r="AT96" i="50"/>
  <c r="AR96" i="50"/>
  <c r="AO96" i="50"/>
  <c r="A96" i="50"/>
  <c r="AT95" i="50"/>
  <c r="AR95" i="50"/>
  <c r="AO95" i="50"/>
  <c r="D95" i="50"/>
  <c r="A95" i="50"/>
  <c r="AT94" i="50"/>
  <c r="AR94" i="50"/>
  <c r="AO94" i="50"/>
  <c r="AT93" i="50"/>
  <c r="AR93" i="50"/>
  <c r="AO93" i="50"/>
  <c r="A93" i="50"/>
  <c r="D93" i="50"/>
  <c r="AT92" i="50"/>
  <c r="AR92" i="50"/>
  <c r="AO92" i="50"/>
  <c r="AT91" i="50"/>
  <c r="AR91" i="50"/>
  <c r="AO91" i="50"/>
  <c r="D91" i="50"/>
  <c r="AT90" i="50"/>
  <c r="AR90" i="50"/>
  <c r="AO90" i="50"/>
  <c r="AT89" i="50"/>
  <c r="AR89" i="50"/>
  <c r="AO89" i="50"/>
  <c r="L89" i="50"/>
  <c r="AT88" i="50"/>
  <c r="AR88" i="50"/>
  <c r="AO88" i="50"/>
  <c r="AT87" i="50"/>
  <c r="AR87" i="50"/>
  <c r="AO87" i="50"/>
  <c r="AT86" i="50"/>
  <c r="AR86" i="50"/>
  <c r="AO86" i="50"/>
  <c r="AT85" i="50"/>
  <c r="AR85" i="50"/>
  <c r="AO85" i="50"/>
  <c r="AT84" i="50"/>
  <c r="AR84" i="50"/>
  <c r="AO84" i="50"/>
  <c r="AT83" i="50"/>
  <c r="AR83" i="50"/>
  <c r="AO83" i="50"/>
  <c r="AT82" i="50"/>
  <c r="AR82" i="50"/>
  <c r="AO82" i="50"/>
  <c r="AT81" i="50"/>
  <c r="AR81" i="50"/>
  <c r="AO81" i="50"/>
  <c r="AT80" i="50"/>
  <c r="AR80" i="50"/>
  <c r="AO80" i="50"/>
  <c r="J80" i="50"/>
  <c r="N80" i="50" s="1"/>
  <c r="AT79" i="50"/>
  <c r="AR79" i="50"/>
  <c r="AO79" i="50"/>
  <c r="AT78" i="50"/>
  <c r="AR78" i="50"/>
  <c r="AO78" i="50"/>
  <c r="F78" i="50"/>
  <c r="G78" i="50" s="1"/>
  <c r="AA78" i="50" s="1"/>
  <c r="AT77" i="50"/>
  <c r="AR77" i="50"/>
  <c r="AO77" i="50"/>
  <c r="AT76" i="50"/>
  <c r="AR76" i="50"/>
  <c r="AO76" i="50"/>
  <c r="AT75" i="50"/>
  <c r="AR75" i="50"/>
  <c r="AO75" i="50"/>
  <c r="AT74" i="50"/>
  <c r="AR74" i="50"/>
  <c r="AO74" i="50"/>
  <c r="AT73" i="50"/>
  <c r="AO73" i="50"/>
  <c r="AT72" i="50"/>
  <c r="AO72" i="50"/>
  <c r="N72" i="50"/>
  <c r="AT71" i="50"/>
  <c r="AO71" i="50"/>
  <c r="AT70" i="50"/>
  <c r="AO70" i="50"/>
  <c r="J70" i="50"/>
  <c r="M70" i="50" s="1"/>
  <c r="AT69" i="50"/>
  <c r="AO69" i="50"/>
  <c r="AT68" i="50"/>
  <c r="AO68" i="50"/>
  <c r="AT67" i="50"/>
  <c r="AO67" i="50"/>
  <c r="AT66" i="50"/>
  <c r="AO66" i="50"/>
  <c r="AT65" i="50"/>
  <c r="AT64" i="50"/>
  <c r="AT63" i="50"/>
  <c r="M63" i="50"/>
  <c r="D63" i="50"/>
  <c r="AT62" i="50"/>
  <c r="J62" i="50"/>
  <c r="A62" i="50"/>
  <c r="AT61" i="50"/>
  <c r="AT60" i="50"/>
  <c r="AT59" i="50"/>
  <c r="D59" i="50"/>
  <c r="AT58" i="50"/>
  <c r="D58" i="50"/>
  <c r="AT57" i="50"/>
  <c r="AT56" i="50"/>
  <c r="D56" i="50"/>
  <c r="AT55" i="50"/>
  <c r="J55" i="50"/>
  <c r="M55" i="50" s="1"/>
  <c r="D55" i="50"/>
  <c r="AT54" i="50"/>
  <c r="AH54" i="50"/>
  <c r="D54" i="50"/>
  <c r="AT53" i="50"/>
  <c r="D53" i="50"/>
  <c r="AT52" i="50"/>
  <c r="D52" i="50"/>
  <c r="A52" i="50"/>
  <c r="AT51" i="50"/>
  <c r="D51" i="50"/>
  <c r="A51" i="50"/>
  <c r="AT50" i="50"/>
  <c r="D50" i="50"/>
  <c r="A50" i="50"/>
  <c r="AT49" i="50"/>
  <c r="AJ49" i="50"/>
  <c r="AL49" i="50" s="1"/>
  <c r="AT48" i="50"/>
  <c r="AJ48" i="50"/>
  <c r="AL48" i="50" s="1"/>
  <c r="J48" i="50"/>
  <c r="M48" i="50" s="1"/>
  <c r="D48" i="50"/>
  <c r="AT47" i="50"/>
  <c r="AJ47" i="50"/>
  <c r="AL47" i="50" s="1"/>
  <c r="J47" i="50"/>
  <c r="L47" i="50"/>
  <c r="F47" i="50"/>
  <c r="G47" i="50" s="1"/>
  <c r="AT46" i="50"/>
  <c r="AJ46" i="50"/>
  <c r="AL46" i="50" s="1"/>
  <c r="D46" i="50"/>
  <c r="AT45" i="50"/>
  <c r="AJ45" i="50"/>
  <c r="AL45" i="50" s="1"/>
  <c r="F45" i="50"/>
  <c r="G45" i="50" s="1"/>
  <c r="AA45" i="50" s="1"/>
  <c r="AH45" i="50"/>
  <c r="A45" i="50"/>
  <c r="AT44" i="50"/>
  <c r="AJ44" i="50"/>
  <c r="AL44" i="50" s="1"/>
  <c r="D44" i="50"/>
  <c r="AT43" i="50"/>
  <c r="AJ43" i="50"/>
  <c r="AL43" i="50" s="1"/>
  <c r="A43" i="50"/>
  <c r="AT42" i="50"/>
  <c r="AJ42" i="50"/>
  <c r="AL42" i="50" s="1"/>
  <c r="AT41" i="50"/>
  <c r="AJ41" i="50"/>
  <c r="AK41" i="50" s="1"/>
  <c r="J41" i="50"/>
  <c r="AT40" i="50"/>
  <c r="AJ40" i="50"/>
  <c r="AK40" i="50" s="1"/>
  <c r="M40" i="50"/>
  <c r="D40" i="50"/>
  <c r="AT39" i="50"/>
  <c r="AJ39" i="50"/>
  <c r="AK39" i="50" s="1"/>
  <c r="J39" i="50"/>
  <c r="AT38" i="50"/>
  <c r="AJ38" i="50"/>
  <c r="AK38" i="50" s="1"/>
  <c r="AH38" i="50"/>
  <c r="F38" i="50"/>
  <c r="G38" i="50" s="1"/>
  <c r="S38" i="50" s="1"/>
  <c r="D38" i="50"/>
  <c r="AT37" i="50"/>
  <c r="AJ37" i="50"/>
  <c r="AK37" i="50" s="1"/>
  <c r="D37" i="50"/>
  <c r="A37" i="50"/>
  <c r="AT36" i="50"/>
  <c r="AJ36" i="50"/>
  <c r="AK36" i="50" s="1"/>
  <c r="D36" i="50"/>
  <c r="AT35" i="50"/>
  <c r="AJ35" i="50"/>
  <c r="AK35" i="50" s="1"/>
  <c r="D35" i="50"/>
  <c r="AT34" i="50"/>
  <c r="AJ34" i="50"/>
  <c r="AK34" i="50" s="1"/>
  <c r="AT33" i="50"/>
  <c r="AT32" i="50"/>
  <c r="J32" i="50"/>
  <c r="M32" i="50" s="1"/>
  <c r="AT31" i="50"/>
  <c r="F31" i="50"/>
  <c r="G31" i="50" s="1"/>
  <c r="A31" i="50"/>
  <c r="AT30" i="50"/>
  <c r="A30" i="50"/>
  <c r="AT29" i="50"/>
  <c r="A29" i="50"/>
  <c r="AT28" i="50"/>
  <c r="D28" i="50"/>
  <c r="AT27" i="50"/>
  <c r="D27" i="50"/>
  <c r="AT26" i="50"/>
  <c r="D26" i="50"/>
  <c r="AT25" i="50"/>
  <c r="AO25" i="50"/>
  <c r="J25" i="50"/>
  <c r="L25" i="50" s="1"/>
  <c r="AT24" i="50"/>
  <c r="AO24" i="50"/>
  <c r="A24" i="50"/>
  <c r="AT23" i="50"/>
  <c r="AO23" i="50"/>
  <c r="D23" i="50"/>
  <c r="AT22" i="50"/>
  <c r="AO22" i="50"/>
  <c r="F22" i="50"/>
  <c r="G22" i="50" s="1"/>
  <c r="AT21" i="50"/>
  <c r="AO21" i="50"/>
  <c r="D21" i="50"/>
  <c r="AT20" i="50"/>
  <c r="AO20" i="50"/>
  <c r="J20" i="50"/>
  <c r="AT19" i="50"/>
  <c r="AO19" i="50"/>
  <c r="D19" i="50"/>
  <c r="AT18" i="50"/>
  <c r="AO18" i="50"/>
  <c r="D18" i="50"/>
  <c r="AT17" i="50"/>
  <c r="AO17" i="50"/>
  <c r="J17" i="50"/>
  <c r="M17" i="50" s="1"/>
  <c r="AT16" i="50"/>
  <c r="AO16" i="50"/>
  <c r="AT15" i="50"/>
  <c r="AO15" i="50"/>
  <c r="F15" i="50"/>
  <c r="G15" i="50" s="1"/>
  <c r="P15" i="50" s="1"/>
  <c r="D15" i="50"/>
  <c r="AT14" i="50"/>
  <c r="AO14" i="50"/>
  <c r="AH14" i="50"/>
  <c r="F14" i="50"/>
  <c r="G14" i="50" s="1"/>
  <c r="AT13" i="50"/>
  <c r="AO13" i="50"/>
  <c r="J13" i="50"/>
  <c r="AT12" i="50"/>
  <c r="AO12" i="50"/>
  <c r="AT11" i="50"/>
  <c r="AO11" i="50"/>
  <c r="J11" i="50"/>
  <c r="D11" i="50"/>
  <c r="A11" i="50"/>
  <c r="AT10" i="50"/>
  <c r="AO10" i="50"/>
  <c r="J10" i="50"/>
  <c r="D10" i="50"/>
  <c r="A10" i="50"/>
  <c r="AT9" i="50"/>
  <c r="AO9" i="50"/>
  <c r="J9" i="50"/>
  <c r="M9" i="50" s="1"/>
  <c r="A9" i="50"/>
  <c r="AT8" i="50"/>
  <c r="AO8" i="50"/>
  <c r="AT7" i="50"/>
  <c r="AO7" i="50"/>
  <c r="F7" i="50"/>
  <c r="G7" i="50" s="1"/>
  <c r="D7" i="50"/>
  <c r="A7" i="50"/>
  <c r="AT6" i="50"/>
  <c r="AO6" i="50"/>
  <c r="AH6" i="50"/>
  <c r="AT5" i="50"/>
  <c r="AO5" i="50"/>
  <c r="D5" i="50"/>
  <c r="A5" i="50"/>
  <c r="AT4" i="50"/>
  <c r="AO4" i="50"/>
  <c r="AT3" i="50"/>
  <c r="AO3" i="50"/>
  <c r="L3" i="50"/>
  <c r="J3" i="50"/>
  <c r="N3" i="50" s="1"/>
  <c r="D3" i="50"/>
  <c r="AT2" i="50"/>
  <c r="AO2" i="50"/>
  <c r="AC2" i="50"/>
  <c r="A2" i="50"/>
  <c r="H3" i="49"/>
  <c r="J3" i="49" s="1"/>
  <c r="H4" i="49"/>
  <c r="J4" i="49" s="1"/>
  <c r="H5" i="49"/>
  <c r="H6" i="49"/>
  <c r="J6" i="49" s="1"/>
  <c r="H7" i="49"/>
  <c r="J7" i="49" s="1"/>
  <c r="N7" i="49" s="1"/>
  <c r="H8" i="49"/>
  <c r="J8" i="49" s="1"/>
  <c r="H9" i="49"/>
  <c r="J9" i="49" s="1"/>
  <c r="H10" i="49"/>
  <c r="J10" i="49" s="1"/>
  <c r="H11" i="49"/>
  <c r="J11" i="49" s="1"/>
  <c r="N11" i="49" s="1"/>
  <c r="H12" i="49"/>
  <c r="J12" i="49" s="1"/>
  <c r="M12" i="49" s="1"/>
  <c r="H13" i="49"/>
  <c r="J13" i="49" s="1"/>
  <c r="M13" i="49" s="1"/>
  <c r="H14" i="49"/>
  <c r="H15" i="49"/>
  <c r="H16" i="49"/>
  <c r="J16" i="49" s="1"/>
  <c r="H17" i="49"/>
  <c r="J17" i="49" s="1"/>
  <c r="H18" i="49"/>
  <c r="J18" i="49" s="1"/>
  <c r="H19" i="49"/>
  <c r="J19" i="49" s="1"/>
  <c r="N19" i="49" s="1"/>
  <c r="H20" i="49"/>
  <c r="J20" i="49" s="1"/>
  <c r="L20" i="49" s="1"/>
  <c r="H21" i="49"/>
  <c r="H22" i="49"/>
  <c r="J22" i="49" s="1"/>
  <c r="M22" i="49" s="1"/>
  <c r="H23" i="49"/>
  <c r="H24" i="49"/>
  <c r="J24" i="49" s="1"/>
  <c r="H25" i="49"/>
  <c r="J25" i="49" s="1"/>
  <c r="L25" i="49" s="1"/>
  <c r="H26" i="49"/>
  <c r="J26" i="49" s="1"/>
  <c r="N26" i="49" s="1"/>
  <c r="H27" i="49"/>
  <c r="J27" i="49" s="1"/>
  <c r="N27" i="49" s="1"/>
  <c r="H28" i="49"/>
  <c r="J28" i="49" s="1"/>
  <c r="H29" i="49"/>
  <c r="H30" i="49"/>
  <c r="H31" i="49"/>
  <c r="J31" i="49" s="1"/>
  <c r="N31" i="49" s="1"/>
  <c r="H32" i="49"/>
  <c r="J32" i="49" s="1"/>
  <c r="N32" i="49" s="1"/>
  <c r="H33" i="49"/>
  <c r="J33" i="49" s="1"/>
  <c r="H34" i="49"/>
  <c r="J34" i="49"/>
  <c r="H35" i="49"/>
  <c r="J35" i="49" s="1"/>
  <c r="L35" i="49" s="1"/>
  <c r="H36" i="49"/>
  <c r="H37" i="49"/>
  <c r="J37" i="49" s="1"/>
  <c r="H38" i="49"/>
  <c r="J38" i="49" s="1"/>
  <c r="H39" i="49"/>
  <c r="H40" i="49"/>
  <c r="J40" i="49" s="1"/>
  <c r="M40" i="49" s="1"/>
  <c r="H41" i="49"/>
  <c r="H42" i="49"/>
  <c r="J42" i="49" s="1"/>
  <c r="H43" i="49"/>
  <c r="J43" i="49" s="1"/>
  <c r="H44" i="49"/>
  <c r="H45" i="49"/>
  <c r="J45" i="49" s="1"/>
  <c r="H46" i="49"/>
  <c r="H47" i="49"/>
  <c r="J47" i="49" s="1"/>
  <c r="H48" i="49"/>
  <c r="J48" i="49" s="1"/>
  <c r="H49" i="49"/>
  <c r="J49" i="49" s="1"/>
  <c r="H50" i="49"/>
  <c r="J50" i="49" s="1"/>
  <c r="L50" i="49" s="1"/>
  <c r="H51" i="49"/>
  <c r="J51" i="49" s="1"/>
  <c r="N51" i="49" s="1"/>
  <c r="H52" i="49"/>
  <c r="H53" i="49"/>
  <c r="H54" i="49"/>
  <c r="J54" i="49" s="1"/>
  <c r="N54" i="49" s="1"/>
  <c r="H55" i="49"/>
  <c r="J55" i="49" s="1"/>
  <c r="H56" i="49"/>
  <c r="J56" i="49" s="1"/>
  <c r="L56" i="49" s="1"/>
  <c r="H57" i="49"/>
  <c r="H58" i="49"/>
  <c r="J58" i="49" s="1"/>
  <c r="H59" i="49"/>
  <c r="J59" i="49" s="1"/>
  <c r="L59" i="49" s="1"/>
  <c r="H60" i="49"/>
  <c r="H61" i="49"/>
  <c r="J61" i="49" s="1"/>
  <c r="L61" i="49" s="1"/>
  <c r="H62" i="49"/>
  <c r="J62" i="49" s="1"/>
  <c r="H63" i="49"/>
  <c r="J63" i="49" s="1"/>
  <c r="H64" i="49"/>
  <c r="J64" i="49" s="1"/>
  <c r="N64" i="49" s="1"/>
  <c r="H65" i="49"/>
  <c r="H66" i="49"/>
  <c r="J66" i="49" s="1"/>
  <c r="H67" i="49"/>
  <c r="J67" i="49" s="1"/>
  <c r="M67" i="49" s="1"/>
  <c r="H68" i="49"/>
  <c r="H69" i="49"/>
  <c r="J69" i="49" s="1"/>
  <c r="M69" i="49" s="1"/>
  <c r="H70" i="49"/>
  <c r="H71" i="49"/>
  <c r="J71" i="49" s="1"/>
  <c r="M71" i="49" s="1"/>
  <c r="H72" i="49"/>
  <c r="J72" i="49" s="1"/>
  <c r="N72" i="49" s="1"/>
  <c r="H73" i="49"/>
  <c r="H74" i="49"/>
  <c r="J74" i="49" s="1"/>
  <c r="H75" i="49"/>
  <c r="J75" i="49" s="1"/>
  <c r="R75" i="49" s="1"/>
  <c r="H76" i="49"/>
  <c r="J76" i="49" s="1"/>
  <c r="H77" i="49"/>
  <c r="J77" i="49" s="1"/>
  <c r="H78" i="49"/>
  <c r="H79" i="49"/>
  <c r="H80" i="49"/>
  <c r="J80" i="49" s="1"/>
  <c r="L80" i="49" s="1"/>
  <c r="H81" i="49"/>
  <c r="H82" i="49"/>
  <c r="J82" i="49" s="1"/>
  <c r="H83" i="49"/>
  <c r="J83" i="49" s="1"/>
  <c r="L83" i="49" s="1"/>
  <c r="H84" i="49"/>
  <c r="J84" i="49" s="1"/>
  <c r="H85" i="49"/>
  <c r="H86" i="49"/>
  <c r="H87" i="49"/>
  <c r="J87" i="49" s="1"/>
  <c r="N87" i="49" s="1"/>
  <c r="H88" i="49"/>
  <c r="J88" i="49" s="1"/>
  <c r="H89" i="49"/>
  <c r="J89" i="49" s="1"/>
  <c r="H90" i="49"/>
  <c r="J90" i="49" s="1"/>
  <c r="H91" i="49"/>
  <c r="J91" i="49" s="1"/>
  <c r="H92" i="49"/>
  <c r="H93" i="49"/>
  <c r="J93" i="49" s="1"/>
  <c r="H94" i="49"/>
  <c r="J94" i="49" s="1"/>
  <c r="M94" i="49" s="1"/>
  <c r="H95" i="49"/>
  <c r="J95" i="49" s="1"/>
  <c r="H96" i="49"/>
  <c r="J96" i="49" s="1"/>
  <c r="L96" i="49" s="1"/>
  <c r="H97" i="49"/>
  <c r="J97" i="49" s="1"/>
  <c r="H98" i="49"/>
  <c r="J98" i="49" s="1"/>
  <c r="H99" i="49"/>
  <c r="J99" i="49" s="1"/>
  <c r="N99" i="49" s="1"/>
  <c r="H100" i="49"/>
  <c r="J100" i="49" s="1"/>
  <c r="H101" i="49"/>
  <c r="J101" i="49" s="1"/>
  <c r="H102" i="49"/>
  <c r="J102" i="49" s="1"/>
  <c r="H103" i="49"/>
  <c r="H104" i="49"/>
  <c r="J104" i="49" s="1"/>
  <c r="H105" i="49"/>
  <c r="J105" i="49" s="1"/>
  <c r="M105" i="49" s="1"/>
  <c r="H106" i="49"/>
  <c r="J106" i="49" s="1"/>
  <c r="H107" i="49"/>
  <c r="J107" i="49" s="1"/>
  <c r="N107" i="49" s="1"/>
  <c r="H108" i="49"/>
  <c r="H109" i="49"/>
  <c r="J109" i="49" s="1"/>
  <c r="H110" i="49"/>
  <c r="J110" i="49" s="1"/>
  <c r="H111" i="49"/>
  <c r="J111" i="49" s="1"/>
  <c r="H112" i="49"/>
  <c r="J112" i="49" s="1"/>
  <c r="L112" i="49" s="1"/>
  <c r="H113" i="49"/>
  <c r="H114" i="49"/>
  <c r="J114" i="49" s="1"/>
  <c r="H115" i="49"/>
  <c r="J115" i="49" s="1"/>
  <c r="H116" i="49"/>
  <c r="J116" i="49" s="1"/>
  <c r="H117" i="49"/>
  <c r="H118" i="49"/>
  <c r="J118" i="49" s="1"/>
  <c r="N118" i="49" s="1"/>
  <c r="H119" i="49"/>
  <c r="H120" i="49"/>
  <c r="J120" i="49" s="1"/>
  <c r="L120" i="49" s="1"/>
  <c r="H121" i="49"/>
  <c r="J121" i="49" s="1"/>
  <c r="H122" i="49"/>
  <c r="J122" i="49" s="1"/>
  <c r="H123" i="49"/>
  <c r="J123" i="49" s="1"/>
  <c r="N123" i="49" s="1"/>
  <c r="H124" i="49"/>
  <c r="H125" i="49"/>
  <c r="J125" i="49" s="1"/>
  <c r="H126" i="49"/>
  <c r="J126" i="49" s="1"/>
  <c r="L126" i="49" s="1"/>
  <c r="H127" i="49"/>
  <c r="H128" i="49"/>
  <c r="J128" i="49" s="1"/>
  <c r="M128" i="49" s="1"/>
  <c r="H129" i="49"/>
  <c r="J129" i="49" s="1"/>
  <c r="E3" i="49"/>
  <c r="AX3" i="49" s="1"/>
  <c r="E4" i="49"/>
  <c r="AX4" i="49" s="1"/>
  <c r="E5" i="49"/>
  <c r="AX5" i="49" s="1"/>
  <c r="E6" i="49"/>
  <c r="F6" i="49" s="1"/>
  <c r="G6" i="49" s="1"/>
  <c r="E7" i="49"/>
  <c r="E8" i="49"/>
  <c r="AX8" i="49" s="1"/>
  <c r="E9" i="49"/>
  <c r="E10" i="49"/>
  <c r="AX10" i="49" s="1"/>
  <c r="E11" i="49"/>
  <c r="AX11" i="49" s="1"/>
  <c r="E12" i="49"/>
  <c r="AX12" i="49" s="1"/>
  <c r="E13" i="49"/>
  <c r="AX13" i="49" s="1"/>
  <c r="E14" i="49"/>
  <c r="AH14" i="49" s="1"/>
  <c r="E15" i="49"/>
  <c r="E16" i="49"/>
  <c r="AX16" i="49" s="1"/>
  <c r="E17" i="49"/>
  <c r="E18" i="49"/>
  <c r="E19" i="49"/>
  <c r="AX19" i="49" s="1"/>
  <c r="E20" i="49"/>
  <c r="F20" i="49" s="1"/>
  <c r="G20" i="49" s="1"/>
  <c r="E21" i="49"/>
  <c r="E22" i="49"/>
  <c r="AX22" i="49" s="1"/>
  <c r="E23" i="49"/>
  <c r="E24" i="49"/>
  <c r="AX24" i="49" s="1"/>
  <c r="E25" i="49"/>
  <c r="AX25" i="49" s="1"/>
  <c r="E26" i="49"/>
  <c r="AX26" i="49" s="1"/>
  <c r="E27" i="49"/>
  <c r="AX27" i="49" s="1"/>
  <c r="E28" i="49"/>
  <c r="E29" i="49"/>
  <c r="E30" i="49"/>
  <c r="E31" i="49"/>
  <c r="E32" i="49"/>
  <c r="E33" i="49"/>
  <c r="E34" i="49"/>
  <c r="AX34" i="49" s="1"/>
  <c r="E35" i="49"/>
  <c r="AX35" i="49" s="1"/>
  <c r="E36" i="49"/>
  <c r="AH36" i="49" s="1"/>
  <c r="E37" i="49"/>
  <c r="E38" i="49"/>
  <c r="E39" i="49"/>
  <c r="E40" i="49"/>
  <c r="E41" i="49"/>
  <c r="E42" i="49"/>
  <c r="AX42" i="49" s="1"/>
  <c r="E43" i="49"/>
  <c r="AX43" i="49" s="1"/>
  <c r="E44" i="49"/>
  <c r="AX44" i="49" s="1"/>
  <c r="E45" i="49"/>
  <c r="E46" i="49"/>
  <c r="AX46" i="49" s="1"/>
  <c r="E47" i="49"/>
  <c r="E48" i="49"/>
  <c r="AX48" i="49" s="1"/>
  <c r="E49" i="49"/>
  <c r="E50" i="49"/>
  <c r="E51" i="49"/>
  <c r="E52" i="49"/>
  <c r="AX52" i="49" s="1"/>
  <c r="E53" i="49"/>
  <c r="AX53" i="49" s="1"/>
  <c r="E54" i="49"/>
  <c r="AH54" i="49" s="1"/>
  <c r="E55" i="49"/>
  <c r="E56" i="49"/>
  <c r="AX56" i="49" s="1"/>
  <c r="E57" i="49"/>
  <c r="AX57" i="49" s="1"/>
  <c r="E58" i="49"/>
  <c r="AX58" i="49" s="1"/>
  <c r="E59" i="49"/>
  <c r="AX59" i="49" s="1"/>
  <c r="E60" i="49"/>
  <c r="AX60" i="49" s="1"/>
  <c r="E61" i="49"/>
  <c r="AX61" i="49" s="1"/>
  <c r="E62" i="49"/>
  <c r="E63" i="49"/>
  <c r="E64" i="49"/>
  <c r="AX64" i="49" s="1"/>
  <c r="E65" i="49"/>
  <c r="E66" i="49"/>
  <c r="AX66" i="49" s="1"/>
  <c r="E67" i="49"/>
  <c r="AX67" i="49" s="1"/>
  <c r="E68" i="49"/>
  <c r="AG68" i="49" s="1"/>
  <c r="E69" i="49"/>
  <c r="AX69" i="49" s="1"/>
  <c r="E70" i="49"/>
  <c r="E71" i="49"/>
  <c r="AX71" i="49" s="1"/>
  <c r="E72" i="49"/>
  <c r="AX72" i="49" s="1"/>
  <c r="E73" i="49"/>
  <c r="E74" i="49"/>
  <c r="AX74" i="49" s="1"/>
  <c r="E75" i="49"/>
  <c r="AX75" i="49" s="1"/>
  <c r="E76" i="49"/>
  <c r="E77" i="49"/>
  <c r="AX77" i="49" s="1"/>
  <c r="E78" i="49"/>
  <c r="E79" i="49"/>
  <c r="AX79" i="49" s="1"/>
  <c r="E80" i="49"/>
  <c r="E81" i="49"/>
  <c r="E82" i="49"/>
  <c r="AX82" i="49" s="1"/>
  <c r="E83" i="49"/>
  <c r="AX83" i="49" s="1"/>
  <c r="E84" i="49"/>
  <c r="E85" i="49"/>
  <c r="AX85" i="49" s="1"/>
  <c r="E86" i="49"/>
  <c r="AX86" i="49" s="1"/>
  <c r="E87" i="49"/>
  <c r="AX87" i="49" s="1"/>
  <c r="E88" i="49"/>
  <c r="E89" i="49"/>
  <c r="AX89" i="49" s="1"/>
  <c r="E90" i="49"/>
  <c r="AX90" i="49" s="1"/>
  <c r="E91" i="49"/>
  <c r="AX91" i="49" s="1"/>
  <c r="E92" i="49"/>
  <c r="E93" i="49"/>
  <c r="AX93" i="49" s="1"/>
  <c r="E94" i="49"/>
  <c r="E95" i="49"/>
  <c r="E96" i="49"/>
  <c r="AX96" i="49" s="1"/>
  <c r="E97" i="49"/>
  <c r="AX97" i="49" s="1"/>
  <c r="E98" i="49"/>
  <c r="AX98" i="49" s="1"/>
  <c r="E99" i="49"/>
  <c r="AX99" i="49" s="1"/>
  <c r="E100" i="49"/>
  <c r="E101" i="49"/>
  <c r="AX101" i="49" s="1"/>
  <c r="E102" i="49"/>
  <c r="E103" i="49"/>
  <c r="E104" i="49"/>
  <c r="AX104" i="49" s="1"/>
  <c r="E105" i="49"/>
  <c r="E106" i="49"/>
  <c r="E107" i="49"/>
  <c r="AX107" i="49" s="1"/>
  <c r="E108" i="49"/>
  <c r="AX108" i="49" s="1"/>
  <c r="E109" i="49"/>
  <c r="AX109" i="49" s="1"/>
  <c r="E110" i="49"/>
  <c r="E111" i="49"/>
  <c r="E112" i="49"/>
  <c r="AX112" i="49" s="1"/>
  <c r="E113" i="49"/>
  <c r="AX113" i="49" s="1"/>
  <c r="E114" i="49"/>
  <c r="AX114" i="49" s="1"/>
  <c r="E115" i="49"/>
  <c r="AX115" i="49" s="1"/>
  <c r="E116" i="49"/>
  <c r="AX116" i="49" s="1"/>
  <c r="E117" i="49"/>
  <c r="AX117" i="49" s="1"/>
  <c r="E118" i="49"/>
  <c r="E119" i="49"/>
  <c r="E120" i="49"/>
  <c r="AX120" i="49" s="1"/>
  <c r="E121" i="49"/>
  <c r="E122" i="49"/>
  <c r="AX122" i="49" s="1"/>
  <c r="E123" i="49"/>
  <c r="AX123" i="49" s="1"/>
  <c r="E124" i="49"/>
  <c r="AX124" i="49" s="1"/>
  <c r="E125" i="49"/>
  <c r="AX125" i="49" s="1"/>
  <c r="E126" i="49"/>
  <c r="AX126" i="49" s="1"/>
  <c r="E127" i="49"/>
  <c r="E128" i="49"/>
  <c r="AX128" i="49" s="1"/>
  <c r="E129" i="49"/>
  <c r="E2" i="49"/>
  <c r="AX2" i="49" s="1"/>
  <c r="H2" i="49"/>
  <c r="AE145" i="49" a="1"/>
  <c r="AE145" i="49" s="1"/>
  <c r="AE144" i="49" a="1"/>
  <c r="AE144" i="49" s="1"/>
  <c r="AE143" i="49" a="1"/>
  <c r="AE143" i="49" s="1"/>
  <c r="AE142" i="49" a="1"/>
  <c r="AE142" i="49" s="1"/>
  <c r="AE141" i="49" a="1"/>
  <c r="AE141" i="49" s="1"/>
  <c r="AE140" i="49" a="1"/>
  <c r="AE140" i="49" s="1"/>
  <c r="AE139" i="49" a="1"/>
  <c r="AE139" i="49" s="1"/>
  <c r="AE138" i="49" a="1"/>
  <c r="AE138" i="49" s="1"/>
  <c r="AE137" i="49" a="1"/>
  <c r="AE137" i="49" s="1"/>
  <c r="AE136" i="49" a="1"/>
  <c r="AE136" i="49" s="1"/>
  <c r="AE135" i="49" a="1"/>
  <c r="AE135" i="49" s="1"/>
  <c r="AE134" i="49" a="1"/>
  <c r="AE134" i="49" s="1"/>
  <c r="AE133" i="49" a="1"/>
  <c r="AE133" i="49" s="1"/>
  <c r="AE132" i="49" a="1"/>
  <c r="AE132" i="49" s="1"/>
  <c r="AE131" i="49" a="1"/>
  <c r="AE131" i="49" s="1"/>
  <c r="AE130" i="49" a="1"/>
  <c r="AE130" i="49" s="1"/>
  <c r="AT129" i="49"/>
  <c r="AR129" i="49"/>
  <c r="AO129" i="49"/>
  <c r="AT128" i="49"/>
  <c r="AR128" i="49"/>
  <c r="AO128" i="49"/>
  <c r="AT127" i="49"/>
  <c r="AR127" i="49"/>
  <c r="AO127" i="49"/>
  <c r="J127" i="49"/>
  <c r="AT126" i="49"/>
  <c r="AR126" i="49"/>
  <c r="AO126" i="49"/>
  <c r="AT125" i="49"/>
  <c r="AR125" i="49"/>
  <c r="AO125" i="49"/>
  <c r="F125" i="49"/>
  <c r="G125" i="49" s="1"/>
  <c r="W125" i="49" s="1"/>
  <c r="AT124" i="49"/>
  <c r="AR124" i="49"/>
  <c r="AO124" i="49"/>
  <c r="J124" i="49"/>
  <c r="AT123" i="49"/>
  <c r="AR123" i="49"/>
  <c r="AO123" i="49"/>
  <c r="AT122" i="49"/>
  <c r="AR122" i="49"/>
  <c r="AO122" i="49"/>
  <c r="AT121" i="49"/>
  <c r="AR121" i="49"/>
  <c r="AO121" i="49"/>
  <c r="AT120" i="49"/>
  <c r="AR120" i="49"/>
  <c r="AO120" i="49"/>
  <c r="AT119" i="49"/>
  <c r="AR119" i="49"/>
  <c r="AO119" i="49"/>
  <c r="J119" i="49"/>
  <c r="AT118" i="49"/>
  <c r="AR118" i="49"/>
  <c r="AO118" i="49"/>
  <c r="AT117" i="49"/>
  <c r="AR117" i="49"/>
  <c r="AO117" i="49"/>
  <c r="J117" i="49"/>
  <c r="AT116" i="49"/>
  <c r="AR116" i="49"/>
  <c r="AO116" i="49"/>
  <c r="F116" i="49"/>
  <c r="G116" i="49" s="1"/>
  <c r="P116" i="49" s="1"/>
  <c r="AT115" i="49"/>
  <c r="AR115" i="49"/>
  <c r="AO115" i="49"/>
  <c r="F115" i="49"/>
  <c r="G115" i="49" s="1"/>
  <c r="AT114" i="49"/>
  <c r="AR114" i="49"/>
  <c r="AO114" i="49"/>
  <c r="AT113" i="49"/>
  <c r="AR113" i="49"/>
  <c r="AO113" i="49"/>
  <c r="J113" i="49"/>
  <c r="AT112" i="49"/>
  <c r="AR112" i="49"/>
  <c r="AO112" i="49"/>
  <c r="AT111" i="49"/>
  <c r="AR111" i="49"/>
  <c r="AO111" i="49"/>
  <c r="AT110" i="49"/>
  <c r="AR110" i="49"/>
  <c r="AO110" i="49"/>
  <c r="AT109" i="49"/>
  <c r="AR109" i="49"/>
  <c r="AO109" i="49"/>
  <c r="F109" i="49"/>
  <c r="G109" i="49" s="1"/>
  <c r="AT108" i="49"/>
  <c r="AR108" i="49"/>
  <c r="AO108" i="49"/>
  <c r="J108" i="49"/>
  <c r="AT107" i="49"/>
  <c r="AR107" i="49"/>
  <c r="AO107" i="49"/>
  <c r="F107" i="49"/>
  <c r="G107" i="49" s="1"/>
  <c r="Z107" i="49" s="1"/>
  <c r="AZ107" i="49" s="1"/>
  <c r="AT106" i="49"/>
  <c r="AR106" i="49"/>
  <c r="AO106" i="49"/>
  <c r="AT105" i="49"/>
  <c r="AR105" i="49"/>
  <c r="AO105" i="49"/>
  <c r="AT104" i="49"/>
  <c r="AR104" i="49"/>
  <c r="AO104" i="49"/>
  <c r="A104" i="49"/>
  <c r="D104" i="49"/>
  <c r="AT103" i="49"/>
  <c r="AR103" i="49"/>
  <c r="AO103" i="49"/>
  <c r="J103" i="49"/>
  <c r="M103" i="49" s="1"/>
  <c r="AT102" i="49"/>
  <c r="AR102" i="49"/>
  <c r="AO102" i="49"/>
  <c r="AT101" i="49"/>
  <c r="AR101" i="49"/>
  <c r="AO101" i="49"/>
  <c r="AT100" i="49"/>
  <c r="AR100" i="49"/>
  <c r="AO100" i="49"/>
  <c r="A100" i="49"/>
  <c r="AT99" i="49"/>
  <c r="AR99" i="49"/>
  <c r="AO99" i="49"/>
  <c r="F99" i="49"/>
  <c r="G99" i="49" s="1"/>
  <c r="D99" i="49"/>
  <c r="AT98" i="49"/>
  <c r="AR98" i="49"/>
  <c r="AO98" i="49"/>
  <c r="AT97" i="49"/>
  <c r="AR97" i="49"/>
  <c r="AO97" i="49"/>
  <c r="AT96" i="49"/>
  <c r="AR96" i="49"/>
  <c r="AO96" i="49"/>
  <c r="F96" i="49"/>
  <c r="G96" i="49" s="1"/>
  <c r="W96" i="49" s="1"/>
  <c r="AT95" i="49"/>
  <c r="AR95" i="49"/>
  <c r="AO95" i="49"/>
  <c r="AT94" i="49"/>
  <c r="AR94" i="49"/>
  <c r="AO94" i="49"/>
  <c r="AT93" i="49"/>
  <c r="AR93" i="49"/>
  <c r="AO93" i="49"/>
  <c r="F93" i="49"/>
  <c r="G93" i="49" s="1"/>
  <c r="AT92" i="49"/>
  <c r="AR92" i="49"/>
  <c r="AO92" i="49"/>
  <c r="J92" i="49"/>
  <c r="AT91" i="49"/>
  <c r="AR91" i="49"/>
  <c r="AO91" i="49"/>
  <c r="F91" i="49"/>
  <c r="G91" i="49" s="1"/>
  <c r="AT90" i="49"/>
  <c r="AR90" i="49"/>
  <c r="AO90" i="49"/>
  <c r="AT89" i="49"/>
  <c r="AR89" i="49"/>
  <c r="AO89" i="49"/>
  <c r="AT88" i="49"/>
  <c r="AR88" i="49"/>
  <c r="AO88" i="49"/>
  <c r="AT87" i="49"/>
  <c r="AR87" i="49"/>
  <c r="AO87" i="49"/>
  <c r="F87" i="49"/>
  <c r="G87" i="49" s="1"/>
  <c r="R87" i="49" s="1"/>
  <c r="AT86" i="49"/>
  <c r="AR86" i="49"/>
  <c r="AO86" i="49"/>
  <c r="J86" i="49"/>
  <c r="F86" i="49"/>
  <c r="G86" i="49" s="1"/>
  <c r="AT85" i="49"/>
  <c r="AR85" i="49"/>
  <c r="AO85" i="49"/>
  <c r="J85" i="49"/>
  <c r="N85" i="49" s="1"/>
  <c r="AT84" i="49"/>
  <c r="AR84" i="49"/>
  <c r="AO84" i="49"/>
  <c r="AT83" i="49"/>
  <c r="AR83" i="49"/>
  <c r="AO83" i="49"/>
  <c r="F83" i="49"/>
  <c r="G83" i="49" s="1"/>
  <c r="AT82" i="49"/>
  <c r="AR82" i="49"/>
  <c r="AO82" i="49"/>
  <c r="AT81" i="49"/>
  <c r="AR81" i="49"/>
  <c r="AO81" i="49"/>
  <c r="L81" i="49"/>
  <c r="J81" i="49"/>
  <c r="M81" i="49" s="1"/>
  <c r="AT80" i="49"/>
  <c r="AR80" i="49"/>
  <c r="AO80" i="49"/>
  <c r="AT79" i="49"/>
  <c r="AR79" i="49"/>
  <c r="AO79" i="49"/>
  <c r="J79" i="49"/>
  <c r="N79" i="49" s="1"/>
  <c r="AT78" i="49"/>
  <c r="AR78" i="49"/>
  <c r="AO78" i="49"/>
  <c r="J78" i="49"/>
  <c r="AT77" i="49"/>
  <c r="AR77" i="49"/>
  <c r="AO77" i="49"/>
  <c r="AT76" i="49"/>
  <c r="AR76" i="49"/>
  <c r="AO76" i="49"/>
  <c r="AT75" i="49"/>
  <c r="AR75" i="49"/>
  <c r="AO75" i="49"/>
  <c r="F75" i="49"/>
  <c r="G75" i="49" s="1"/>
  <c r="AT74" i="49"/>
  <c r="AR74" i="49"/>
  <c r="AO74" i="49"/>
  <c r="AT73" i="49"/>
  <c r="AO73" i="49"/>
  <c r="J73" i="49"/>
  <c r="AT72" i="49"/>
  <c r="AO72" i="49"/>
  <c r="D72" i="49"/>
  <c r="A72" i="49"/>
  <c r="AT71" i="49"/>
  <c r="AO71" i="49"/>
  <c r="AT70" i="49"/>
  <c r="AO70" i="49"/>
  <c r="J70" i="49"/>
  <c r="M70" i="49" s="1"/>
  <c r="D70" i="49"/>
  <c r="A70" i="49"/>
  <c r="AT69" i="49"/>
  <c r="AO69" i="49"/>
  <c r="D69" i="49"/>
  <c r="AT68" i="49"/>
  <c r="AO68" i="49"/>
  <c r="J68" i="49"/>
  <c r="N68" i="49" s="1"/>
  <c r="D68" i="49"/>
  <c r="A68" i="49"/>
  <c r="AT67" i="49"/>
  <c r="AO67" i="49"/>
  <c r="F67" i="49"/>
  <c r="G67" i="49" s="1"/>
  <c r="D67" i="49"/>
  <c r="AT66" i="49"/>
  <c r="AO66" i="49"/>
  <c r="AT65" i="49"/>
  <c r="J65" i="49"/>
  <c r="AT64" i="49"/>
  <c r="AH64" i="49"/>
  <c r="F64" i="49"/>
  <c r="G64" i="49" s="1"/>
  <c r="D64" i="49"/>
  <c r="AT63" i="49"/>
  <c r="D63" i="49"/>
  <c r="A63" i="49"/>
  <c r="AT62" i="49"/>
  <c r="F62" i="49"/>
  <c r="G62" i="49" s="1"/>
  <c r="A62" i="49"/>
  <c r="AT61" i="49"/>
  <c r="N61" i="49"/>
  <c r="A61" i="49"/>
  <c r="AT60" i="49"/>
  <c r="J60" i="49"/>
  <c r="M60" i="49" s="1"/>
  <c r="D60" i="49"/>
  <c r="A60" i="49"/>
  <c r="AT59" i="49"/>
  <c r="AH59" i="49"/>
  <c r="F59" i="49"/>
  <c r="G59" i="49" s="1"/>
  <c r="D59" i="49"/>
  <c r="AT58" i="49"/>
  <c r="AT57" i="49"/>
  <c r="J57" i="49"/>
  <c r="N57" i="49" s="1"/>
  <c r="D57" i="49"/>
  <c r="AT56" i="49"/>
  <c r="D56" i="49"/>
  <c r="A56" i="49"/>
  <c r="AT55" i="49"/>
  <c r="F55" i="49"/>
  <c r="G55" i="49" s="1"/>
  <c r="P55" i="49" s="1"/>
  <c r="D55" i="49"/>
  <c r="A55" i="49"/>
  <c r="AT54" i="49"/>
  <c r="D54" i="49"/>
  <c r="A54" i="49"/>
  <c r="AT53" i="49"/>
  <c r="J53" i="49"/>
  <c r="F53" i="49"/>
  <c r="G53" i="49" s="1"/>
  <c r="U53" i="49" s="1"/>
  <c r="AH53" i="49"/>
  <c r="D53" i="49"/>
  <c r="A53" i="49"/>
  <c r="AT52" i="49"/>
  <c r="J52" i="49"/>
  <c r="M52" i="49" s="1"/>
  <c r="AH52" i="49"/>
  <c r="AT51" i="49"/>
  <c r="A51" i="49"/>
  <c r="AT50" i="49"/>
  <c r="A50" i="49"/>
  <c r="AT49" i="49"/>
  <c r="AJ49" i="49"/>
  <c r="AL49" i="49" s="1"/>
  <c r="F49" i="49"/>
  <c r="G49" i="49" s="1"/>
  <c r="D49" i="49"/>
  <c r="A49" i="49"/>
  <c r="AT48" i="49"/>
  <c r="AJ48" i="49"/>
  <c r="AL48" i="49" s="1"/>
  <c r="AH48" i="49"/>
  <c r="F48" i="49"/>
  <c r="G48" i="49" s="1"/>
  <c r="AA48" i="49" s="1"/>
  <c r="D48" i="49"/>
  <c r="A48" i="49"/>
  <c r="AT47" i="49"/>
  <c r="AJ47" i="49"/>
  <c r="AL47" i="49" s="1"/>
  <c r="F47" i="49"/>
  <c r="G47" i="49" s="1"/>
  <c r="AT46" i="49"/>
  <c r="AJ46" i="49"/>
  <c r="AL46" i="49" s="1"/>
  <c r="J46" i="49"/>
  <c r="L46" i="49" s="1"/>
  <c r="D46" i="49"/>
  <c r="AT45" i="49"/>
  <c r="AJ45" i="49"/>
  <c r="AL45" i="49" s="1"/>
  <c r="N45" i="49"/>
  <c r="D45" i="49"/>
  <c r="AT44" i="49"/>
  <c r="AJ44" i="49"/>
  <c r="AL44" i="49" s="1"/>
  <c r="J44" i="49"/>
  <c r="AT43" i="49"/>
  <c r="AJ43" i="49"/>
  <c r="AL43" i="49" s="1"/>
  <c r="AH43" i="49"/>
  <c r="F43" i="49"/>
  <c r="G43" i="49" s="1"/>
  <c r="AT42" i="49"/>
  <c r="AJ42" i="49"/>
  <c r="AL42" i="49"/>
  <c r="AT41" i="49"/>
  <c r="AJ41" i="49"/>
  <c r="AK41" i="49" s="1"/>
  <c r="J41" i="49"/>
  <c r="D41" i="49"/>
  <c r="A41" i="49"/>
  <c r="AT40" i="49"/>
  <c r="AJ40" i="49"/>
  <c r="AK40" i="49" s="1"/>
  <c r="F40" i="49"/>
  <c r="G40" i="49" s="1"/>
  <c r="AT39" i="49"/>
  <c r="AJ39" i="49"/>
  <c r="AK39" i="49" s="1"/>
  <c r="J39" i="49"/>
  <c r="AT38" i="49"/>
  <c r="AJ38" i="49"/>
  <c r="AK38" i="49" s="1"/>
  <c r="AT37" i="49"/>
  <c r="AJ37" i="49"/>
  <c r="AK37" i="49" s="1"/>
  <c r="D37" i="49"/>
  <c r="A37" i="49"/>
  <c r="AT36" i="49"/>
  <c r="AJ36" i="49"/>
  <c r="AK36" i="49" s="1"/>
  <c r="J36" i="49"/>
  <c r="A36" i="49"/>
  <c r="AT35" i="49"/>
  <c r="AJ35" i="49"/>
  <c r="AK35" i="49" s="1"/>
  <c r="AH35" i="49"/>
  <c r="D35" i="49"/>
  <c r="A35" i="49"/>
  <c r="AT34" i="49"/>
  <c r="AJ34" i="49"/>
  <c r="AK34" i="49" s="1"/>
  <c r="AT33" i="49"/>
  <c r="AT32" i="49"/>
  <c r="D32" i="49"/>
  <c r="A32" i="49"/>
  <c r="AT31" i="49"/>
  <c r="AT30" i="49"/>
  <c r="J30" i="49"/>
  <c r="L30" i="49" s="1"/>
  <c r="AT29" i="49"/>
  <c r="J29" i="49"/>
  <c r="A29" i="49"/>
  <c r="AT28" i="49"/>
  <c r="AT27" i="49"/>
  <c r="AT26" i="49"/>
  <c r="AT25" i="49"/>
  <c r="AO25" i="49"/>
  <c r="D25" i="49"/>
  <c r="A25" i="49"/>
  <c r="AT24" i="49"/>
  <c r="AO24" i="49"/>
  <c r="AT23" i="49"/>
  <c r="AO23" i="49"/>
  <c r="J23" i="49"/>
  <c r="AT22" i="49"/>
  <c r="AO22" i="49"/>
  <c r="AT21" i="49"/>
  <c r="AO21" i="49"/>
  <c r="J21" i="49"/>
  <c r="D21" i="49"/>
  <c r="A21" i="49"/>
  <c r="AT20" i="49"/>
  <c r="AO20" i="49"/>
  <c r="D20" i="49"/>
  <c r="A20" i="49"/>
  <c r="AT19" i="49"/>
  <c r="AO19" i="49"/>
  <c r="AT18" i="49"/>
  <c r="AO18" i="49"/>
  <c r="AT17" i="49"/>
  <c r="AO17" i="49"/>
  <c r="D17" i="49"/>
  <c r="A17" i="49"/>
  <c r="AT16" i="49"/>
  <c r="AO16" i="49"/>
  <c r="AH16" i="49"/>
  <c r="D16" i="49"/>
  <c r="AT15" i="49"/>
  <c r="AO15" i="49"/>
  <c r="J15" i="49"/>
  <c r="D15" i="49"/>
  <c r="A15" i="49"/>
  <c r="AT14" i="49"/>
  <c r="AO14" i="49"/>
  <c r="J14" i="49"/>
  <c r="L14" i="49" s="1"/>
  <c r="A14" i="49"/>
  <c r="AT13" i="49"/>
  <c r="AO13" i="49"/>
  <c r="AH13" i="49"/>
  <c r="L13" i="49"/>
  <c r="N13" i="49"/>
  <c r="F13" i="49"/>
  <c r="G13" i="49" s="1"/>
  <c r="D13" i="49"/>
  <c r="AT12" i="49"/>
  <c r="AO12" i="49"/>
  <c r="D12" i="49"/>
  <c r="A12" i="49"/>
  <c r="AT11" i="49"/>
  <c r="AO11" i="49"/>
  <c r="AT10" i="49"/>
  <c r="AO10" i="49"/>
  <c r="AT9" i="49"/>
  <c r="AO9" i="49"/>
  <c r="AT8" i="49"/>
  <c r="AO8" i="49"/>
  <c r="F8" i="49"/>
  <c r="G8" i="49" s="1"/>
  <c r="D8" i="49"/>
  <c r="AT7" i="49"/>
  <c r="AO7" i="49"/>
  <c r="AT6" i="49"/>
  <c r="AO6" i="49"/>
  <c r="AT5" i="49"/>
  <c r="AO5" i="49"/>
  <c r="J5" i="49"/>
  <c r="F5" i="49"/>
  <c r="G5" i="49" s="1"/>
  <c r="AH5" i="49"/>
  <c r="D5" i="49"/>
  <c r="AT4" i="49"/>
  <c r="AO4" i="49"/>
  <c r="AT3" i="49"/>
  <c r="AO3" i="49"/>
  <c r="F3" i="49"/>
  <c r="G3" i="49" s="1"/>
  <c r="V3" i="49" s="1"/>
  <c r="AY3" i="49" s="1"/>
  <c r="AH3" i="49"/>
  <c r="D3" i="49"/>
  <c r="A3" i="49"/>
  <c r="AT2" i="49"/>
  <c r="AO2" i="49"/>
  <c r="AC2" i="49"/>
  <c r="J2" i="49"/>
  <c r="L2" i="49" s="1"/>
  <c r="D2" i="49"/>
  <c r="E2" i="48"/>
  <c r="AX2" i="48" s="1"/>
  <c r="E3" i="48"/>
  <c r="AX3" i="48" s="1"/>
  <c r="E4" i="48"/>
  <c r="AX4" i="48" s="1"/>
  <c r="E5" i="48"/>
  <c r="AX5" i="48" s="1"/>
  <c r="E6" i="48"/>
  <c r="E7" i="48"/>
  <c r="AX7" i="48" s="1"/>
  <c r="E8" i="48"/>
  <c r="AX8" i="48" s="1"/>
  <c r="E9" i="48"/>
  <c r="AX9" i="48" s="1"/>
  <c r="E10" i="48"/>
  <c r="AX10" i="48" s="1"/>
  <c r="E11" i="48"/>
  <c r="AX11" i="48" s="1"/>
  <c r="E12" i="48"/>
  <c r="AX12" i="48" s="1"/>
  <c r="E13" i="48"/>
  <c r="AX13" i="48" s="1"/>
  <c r="E14" i="48"/>
  <c r="AH14" i="48" s="1"/>
  <c r="E15" i="48"/>
  <c r="AX15" i="48" s="1"/>
  <c r="E16" i="48"/>
  <c r="AX16" i="48" s="1"/>
  <c r="E17" i="48"/>
  <c r="E18" i="48"/>
  <c r="E19" i="48"/>
  <c r="AX19" i="48" s="1"/>
  <c r="E20" i="48"/>
  <c r="AX20" i="48" s="1"/>
  <c r="E21" i="48"/>
  <c r="AX21" i="48" s="1"/>
  <c r="E22" i="48"/>
  <c r="E23" i="48"/>
  <c r="AX23" i="48" s="1"/>
  <c r="E24" i="48"/>
  <c r="AX24" i="48" s="1"/>
  <c r="E25" i="48"/>
  <c r="AH25" i="48" s="1"/>
  <c r="E26" i="48"/>
  <c r="AX26" i="48" s="1"/>
  <c r="E27" i="48"/>
  <c r="AX27" i="48" s="1"/>
  <c r="E28" i="48"/>
  <c r="AX28" i="48" s="1"/>
  <c r="E29" i="48"/>
  <c r="AX29" i="48" s="1"/>
  <c r="E30" i="48"/>
  <c r="AX30" i="48" s="1"/>
  <c r="E31" i="48"/>
  <c r="AX31" i="48" s="1"/>
  <c r="E32" i="48"/>
  <c r="AX32" i="48" s="1"/>
  <c r="E33" i="48"/>
  <c r="AH33" i="48" s="1"/>
  <c r="A33" i="48"/>
  <c r="E34" i="48"/>
  <c r="AX34" i="48" s="1"/>
  <c r="E35" i="48"/>
  <c r="E36" i="48"/>
  <c r="AX36" i="48" s="1"/>
  <c r="E37" i="48"/>
  <c r="F37" i="48" s="1"/>
  <c r="G37" i="48" s="1"/>
  <c r="E38" i="48"/>
  <c r="AX38" i="48" s="1"/>
  <c r="E39" i="48"/>
  <c r="AX39" i="48" s="1"/>
  <c r="E40" i="48"/>
  <c r="E41" i="48"/>
  <c r="AH41" i="48" s="1"/>
  <c r="E42" i="48"/>
  <c r="AX42" i="48" s="1"/>
  <c r="E43" i="48"/>
  <c r="AH43" i="48" s="1"/>
  <c r="E44" i="48"/>
  <c r="AX44" i="48" s="1"/>
  <c r="E45" i="48"/>
  <c r="AX45" i="48" s="1"/>
  <c r="E46" i="48"/>
  <c r="E47" i="48"/>
  <c r="AX47" i="48" s="1"/>
  <c r="E48" i="48"/>
  <c r="AH48" i="48" s="1"/>
  <c r="E49" i="48"/>
  <c r="AX49" i="48" s="1"/>
  <c r="E50" i="48"/>
  <c r="AX50" i="48" s="1"/>
  <c r="E51" i="48"/>
  <c r="AX51" i="48" s="1"/>
  <c r="E52" i="48"/>
  <c r="AX52" i="48" s="1"/>
  <c r="E53" i="48"/>
  <c r="AX53" i="48" s="1"/>
  <c r="E54" i="48"/>
  <c r="AX54" i="48" s="1"/>
  <c r="E55" i="48"/>
  <c r="AX55" i="48" s="1"/>
  <c r="E56" i="48"/>
  <c r="AX56" i="48" s="1"/>
  <c r="E57" i="48"/>
  <c r="AX57" i="48" s="1"/>
  <c r="E58" i="48"/>
  <c r="AX58" i="48" s="1"/>
  <c r="E59" i="48"/>
  <c r="AX59" i="48" s="1"/>
  <c r="E60" i="48"/>
  <c r="E61" i="48"/>
  <c r="AH61" i="48" s="1"/>
  <c r="E62" i="48"/>
  <c r="E63" i="48"/>
  <c r="F63" i="48" s="1"/>
  <c r="G63" i="48" s="1"/>
  <c r="E64" i="48"/>
  <c r="F64" i="48" s="1"/>
  <c r="G64" i="48" s="1"/>
  <c r="E65" i="48"/>
  <c r="AH65" i="48" s="1"/>
  <c r="E66" i="48"/>
  <c r="AX66" i="48" s="1"/>
  <c r="E67" i="48"/>
  <c r="AX67" i="48" s="1"/>
  <c r="E68" i="48"/>
  <c r="AX68" i="48" s="1"/>
  <c r="E69" i="48"/>
  <c r="AX69" i="48" s="1"/>
  <c r="E70" i="48"/>
  <c r="AX70" i="48" s="1"/>
  <c r="E71" i="48"/>
  <c r="E72" i="48"/>
  <c r="AX72" i="48" s="1"/>
  <c r="E73" i="48"/>
  <c r="E74" i="48"/>
  <c r="E75" i="48"/>
  <c r="AX75" i="48" s="1"/>
  <c r="E76" i="48"/>
  <c r="E77" i="48"/>
  <c r="AX77" i="48" s="1"/>
  <c r="E78" i="48"/>
  <c r="AX78" i="48" s="1"/>
  <c r="E79" i="48"/>
  <c r="E80" i="48"/>
  <c r="AX80" i="48" s="1"/>
  <c r="E81" i="48"/>
  <c r="AX81" i="48" s="1"/>
  <c r="E82" i="48"/>
  <c r="E83" i="48"/>
  <c r="AX83" i="48" s="1"/>
  <c r="E84" i="48"/>
  <c r="AX84" i="48" s="1"/>
  <c r="E85" i="48"/>
  <c r="AX85" i="48" s="1"/>
  <c r="E86" i="48"/>
  <c r="AX86" i="48" s="1"/>
  <c r="E87" i="48"/>
  <c r="E88" i="48"/>
  <c r="AX88" i="48" s="1"/>
  <c r="E89" i="48"/>
  <c r="AX89" i="48" s="1"/>
  <c r="E90" i="48"/>
  <c r="E91" i="48"/>
  <c r="E92" i="48"/>
  <c r="AX92" i="48" s="1"/>
  <c r="E93" i="48"/>
  <c r="AX93" i="48" s="1"/>
  <c r="E94" i="48"/>
  <c r="E95" i="48"/>
  <c r="AX95" i="48" s="1"/>
  <c r="E96" i="48"/>
  <c r="E97" i="48"/>
  <c r="AX97" i="48" s="1"/>
  <c r="E98" i="48"/>
  <c r="E99" i="48"/>
  <c r="AX99" i="48" s="1"/>
  <c r="E100" i="48"/>
  <c r="AX100" i="48" s="1"/>
  <c r="E101" i="48"/>
  <c r="E102" i="48"/>
  <c r="AX102" i="48" s="1"/>
  <c r="E103" i="48"/>
  <c r="AX103" i="48" s="1"/>
  <c r="E104" i="48"/>
  <c r="E105" i="48"/>
  <c r="AX105" i="48" s="1"/>
  <c r="E106" i="48"/>
  <c r="AX106" i="48" s="1"/>
  <c r="E107" i="48"/>
  <c r="E108" i="48"/>
  <c r="AX108" i="48" s="1"/>
  <c r="E109" i="48"/>
  <c r="AX109" i="48" s="1"/>
  <c r="E110" i="48"/>
  <c r="AX110" i="48" s="1"/>
  <c r="E111" i="48"/>
  <c r="AX111" i="48" s="1"/>
  <c r="E112" i="48"/>
  <c r="AX112" i="48" s="1"/>
  <c r="E113" i="48"/>
  <c r="AX113" i="48" s="1"/>
  <c r="E114" i="48"/>
  <c r="E115" i="48"/>
  <c r="AX115" i="48" s="1"/>
  <c r="E116" i="48"/>
  <c r="AX116" i="48" s="1"/>
  <c r="E117" i="48"/>
  <c r="AX117" i="48" s="1"/>
  <c r="E118" i="48"/>
  <c r="E119" i="48"/>
  <c r="AX119" i="48" s="1"/>
  <c r="E120" i="48"/>
  <c r="AX120" i="48" s="1"/>
  <c r="E121" i="48"/>
  <c r="AX121" i="48" s="1"/>
  <c r="E122" i="48"/>
  <c r="AX122" i="48" s="1"/>
  <c r="E123" i="48"/>
  <c r="AX123" i="48" s="1"/>
  <c r="E124" i="48"/>
  <c r="E125" i="48"/>
  <c r="AX125" i="48" s="1"/>
  <c r="E126" i="48"/>
  <c r="E127" i="48"/>
  <c r="AX127" i="48" s="1"/>
  <c r="E128" i="48"/>
  <c r="AX128" i="48" s="1"/>
  <c r="E129" i="48"/>
  <c r="H3" i="48"/>
  <c r="J3" i="48" s="1"/>
  <c r="M3" i="48" s="1"/>
  <c r="H4" i="48"/>
  <c r="J4" i="48" s="1"/>
  <c r="H5" i="48"/>
  <c r="J5" i="48" s="1"/>
  <c r="L5" i="48" s="1"/>
  <c r="H6" i="48"/>
  <c r="J6" i="48" s="1"/>
  <c r="N6" i="48" s="1"/>
  <c r="H7" i="48"/>
  <c r="J7" i="48" s="1"/>
  <c r="H8" i="48"/>
  <c r="H9" i="48"/>
  <c r="J9" i="48" s="1"/>
  <c r="H10" i="48"/>
  <c r="J10" i="48" s="1"/>
  <c r="H11" i="48"/>
  <c r="J11" i="48" s="1"/>
  <c r="L11" i="48" s="1"/>
  <c r="H12" i="48"/>
  <c r="J12" i="48" s="1"/>
  <c r="N12" i="48" s="1"/>
  <c r="H13" i="48"/>
  <c r="J13" i="48" s="1"/>
  <c r="H14" i="48"/>
  <c r="J14" i="48" s="1"/>
  <c r="H15" i="48"/>
  <c r="H16" i="48"/>
  <c r="J16" i="48" s="1"/>
  <c r="H17" i="48"/>
  <c r="J17" i="48" s="1"/>
  <c r="H18" i="48"/>
  <c r="J18" i="48" s="1"/>
  <c r="L18" i="48" s="1"/>
  <c r="H19" i="48"/>
  <c r="J19" i="48" s="1"/>
  <c r="N19" i="48" s="1"/>
  <c r="H20" i="48"/>
  <c r="J20" i="48" s="1"/>
  <c r="L20" i="48" s="1"/>
  <c r="H21" i="48"/>
  <c r="J21" i="48" s="1"/>
  <c r="H22" i="48"/>
  <c r="J22" i="48" s="1"/>
  <c r="L22" i="48" s="1"/>
  <c r="H23" i="48"/>
  <c r="J23" i="48" s="1"/>
  <c r="N23" i="48" s="1"/>
  <c r="H24" i="48"/>
  <c r="J24" i="48" s="1"/>
  <c r="N24" i="48" s="1"/>
  <c r="H25" i="48"/>
  <c r="J25" i="48" s="1"/>
  <c r="H26" i="48"/>
  <c r="J26" i="48" s="1"/>
  <c r="N26" i="48" s="1"/>
  <c r="H27" i="48"/>
  <c r="J27" i="48" s="1"/>
  <c r="H28" i="48"/>
  <c r="J28" i="48" s="1"/>
  <c r="L28" i="48" s="1"/>
  <c r="H29" i="48"/>
  <c r="J29" i="48" s="1"/>
  <c r="H30" i="48"/>
  <c r="J30" i="48" s="1"/>
  <c r="H31" i="48"/>
  <c r="J31" i="48" s="1"/>
  <c r="L31" i="48" s="1"/>
  <c r="H32" i="48"/>
  <c r="J32" i="48" s="1"/>
  <c r="H33" i="48"/>
  <c r="J33" i="48" s="1"/>
  <c r="N33" i="48" s="1"/>
  <c r="H34" i="48"/>
  <c r="J34" i="48" s="1"/>
  <c r="L34" i="48" s="1"/>
  <c r="H35" i="48"/>
  <c r="J35" i="48" s="1"/>
  <c r="N35" i="48" s="1"/>
  <c r="H36" i="48"/>
  <c r="J36" i="48" s="1"/>
  <c r="H37" i="48"/>
  <c r="J37" i="48" s="1"/>
  <c r="H38" i="48"/>
  <c r="J38" i="48" s="1"/>
  <c r="M38" i="48" s="1"/>
  <c r="H39" i="48"/>
  <c r="J39" i="48" s="1"/>
  <c r="N39" i="48" s="1"/>
  <c r="H40" i="48"/>
  <c r="J40" i="48" s="1"/>
  <c r="M40" i="48" s="1"/>
  <c r="H41" i="48"/>
  <c r="J41" i="48" s="1"/>
  <c r="H42" i="48"/>
  <c r="J42" i="48" s="1"/>
  <c r="M42" i="48" s="1"/>
  <c r="H43" i="48"/>
  <c r="J43" i="48" s="1"/>
  <c r="H44" i="48"/>
  <c r="J44" i="48" s="1"/>
  <c r="M44" i="48" s="1"/>
  <c r="H45" i="48"/>
  <c r="J45" i="48" s="1"/>
  <c r="H46" i="48"/>
  <c r="J46" i="48" s="1"/>
  <c r="M46" i="48" s="1"/>
  <c r="H47" i="48"/>
  <c r="H48" i="48"/>
  <c r="J48" i="48" s="1"/>
  <c r="L48" i="48" s="1"/>
  <c r="H49" i="48"/>
  <c r="H50" i="48"/>
  <c r="J50" i="48" s="1"/>
  <c r="H51" i="48"/>
  <c r="J51" i="48" s="1"/>
  <c r="L51" i="48" s="1"/>
  <c r="H52" i="48"/>
  <c r="J52" i="48" s="1"/>
  <c r="M52" i="48" s="1"/>
  <c r="H53" i="48"/>
  <c r="J53" i="48" s="1"/>
  <c r="M53" i="48" s="1"/>
  <c r="H54" i="48"/>
  <c r="J54" i="48" s="1"/>
  <c r="H55" i="48"/>
  <c r="J55" i="48" s="1"/>
  <c r="L55" i="48" s="1"/>
  <c r="H56" i="48"/>
  <c r="J56" i="48" s="1"/>
  <c r="L56" i="48" s="1"/>
  <c r="H57" i="48"/>
  <c r="H58" i="48"/>
  <c r="J58" i="48" s="1"/>
  <c r="H59" i="48"/>
  <c r="J59" i="48" s="1"/>
  <c r="M59" i="48" s="1"/>
  <c r="H60" i="48"/>
  <c r="J60" i="48" s="1"/>
  <c r="H61" i="48"/>
  <c r="J61" i="48" s="1"/>
  <c r="N61" i="48" s="1"/>
  <c r="H62" i="48"/>
  <c r="J62" i="48" s="1"/>
  <c r="M62" i="48" s="1"/>
  <c r="H63" i="48"/>
  <c r="J63" i="48" s="1"/>
  <c r="L63" i="48" s="1"/>
  <c r="H64" i="48"/>
  <c r="H65" i="48"/>
  <c r="H66" i="48"/>
  <c r="J66" i="48" s="1"/>
  <c r="M66" i="48" s="1"/>
  <c r="H67" i="48"/>
  <c r="J67" i="48" s="1"/>
  <c r="L67" i="48" s="1"/>
  <c r="H68" i="48"/>
  <c r="J68" i="48" s="1"/>
  <c r="H69" i="48"/>
  <c r="J69" i="48" s="1"/>
  <c r="H70" i="48"/>
  <c r="J70" i="48" s="1"/>
  <c r="H71" i="48"/>
  <c r="J71" i="48" s="1"/>
  <c r="L71" i="48" s="1"/>
  <c r="H72" i="48"/>
  <c r="H73" i="48"/>
  <c r="H74" i="48"/>
  <c r="J74" i="48" s="1"/>
  <c r="H75" i="48"/>
  <c r="J75" i="48" s="1"/>
  <c r="N75" i="48" s="1"/>
  <c r="H76" i="48"/>
  <c r="J76" i="48" s="1"/>
  <c r="H77" i="48"/>
  <c r="J77" i="48" s="1"/>
  <c r="H78" i="48"/>
  <c r="H79" i="48"/>
  <c r="J79" i="48" s="1"/>
  <c r="H80" i="48"/>
  <c r="H81" i="48"/>
  <c r="H82" i="48"/>
  <c r="J82" i="48" s="1"/>
  <c r="L82" i="48" s="1"/>
  <c r="H83" i="48"/>
  <c r="J83" i="48" s="1"/>
  <c r="N83" i="48" s="1"/>
  <c r="H84" i="48"/>
  <c r="J84" i="48" s="1"/>
  <c r="M84" i="48" s="1"/>
  <c r="H85" i="48"/>
  <c r="J85" i="48" s="1"/>
  <c r="L85" i="48" s="1"/>
  <c r="H86" i="48"/>
  <c r="J86" i="48" s="1"/>
  <c r="L86" i="48" s="1"/>
  <c r="H87" i="48"/>
  <c r="J87" i="48" s="1"/>
  <c r="N87" i="48" s="1"/>
  <c r="H88" i="48"/>
  <c r="J88" i="48" s="1"/>
  <c r="H89" i="48"/>
  <c r="J89" i="48" s="1"/>
  <c r="H90" i="48"/>
  <c r="J90" i="48" s="1"/>
  <c r="H91" i="48"/>
  <c r="J91" i="48" s="1"/>
  <c r="L91" i="48" s="1"/>
  <c r="H92" i="48"/>
  <c r="J92" i="48" s="1"/>
  <c r="M92" i="48" s="1"/>
  <c r="H93" i="48"/>
  <c r="J93" i="48" s="1"/>
  <c r="M93" i="48" s="1"/>
  <c r="H94" i="48"/>
  <c r="J94" i="48" s="1"/>
  <c r="H95" i="48"/>
  <c r="J95" i="48" s="1"/>
  <c r="N95" i="48" s="1"/>
  <c r="H96" i="48"/>
  <c r="J96" i="48" s="1"/>
  <c r="H97" i="48"/>
  <c r="H98" i="48"/>
  <c r="J98" i="48" s="1"/>
  <c r="N98" i="48" s="1"/>
  <c r="H99" i="48"/>
  <c r="J99" i="48" s="1"/>
  <c r="L99" i="48" s="1"/>
  <c r="H100" i="48"/>
  <c r="J100" i="48" s="1"/>
  <c r="H101" i="48"/>
  <c r="J101" i="48" s="1"/>
  <c r="N101" i="48" s="1"/>
  <c r="H102" i="48"/>
  <c r="J102" i="48" s="1"/>
  <c r="H103" i="48"/>
  <c r="J103" i="48" s="1"/>
  <c r="L103" i="48" s="1"/>
  <c r="H104" i="48"/>
  <c r="J104" i="48" s="1"/>
  <c r="H105" i="48"/>
  <c r="J105" i="48" s="1"/>
  <c r="H106" i="48"/>
  <c r="J106" i="48" s="1"/>
  <c r="M106" i="48" s="1"/>
  <c r="H107" i="48"/>
  <c r="J107" i="48" s="1"/>
  <c r="L107" i="48" s="1"/>
  <c r="H108" i="48"/>
  <c r="J108" i="48" s="1"/>
  <c r="N108" i="48" s="1"/>
  <c r="H109" i="48"/>
  <c r="J109" i="48" s="1"/>
  <c r="M109" i="48" s="1"/>
  <c r="H110" i="48"/>
  <c r="J110" i="48" s="1"/>
  <c r="H111" i="48"/>
  <c r="J111" i="48" s="1"/>
  <c r="H112" i="48"/>
  <c r="J112" i="48" s="1"/>
  <c r="H113" i="48"/>
  <c r="J113" i="48" s="1"/>
  <c r="H114" i="48"/>
  <c r="J114" i="48" s="1"/>
  <c r="N114" i="48" s="1"/>
  <c r="H115" i="48"/>
  <c r="J115" i="48" s="1"/>
  <c r="M115" i="48" s="1"/>
  <c r="H116" i="48"/>
  <c r="J116" i="48" s="1"/>
  <c r="L116" i="48" s="1"/>
  <c r="H117" i="48"/>
  <c r="J117" i="48" s="1"/>
  <c r="N117" i="48" s="1"/>
  <c r="H118" i="48"/>
  <c r="H119" i="48"/>
  <c r="J119" i="48" s="1"/>
  <c r="M119" i="48" s="1"/>
  <c r="H120" i="48"/>
  <c r="J120" i="48" s="1"/>
  <c r="N120" i="48" s="1"/>
  <c r="H121" i="48"/>
  <c r="J121" i="48" s="1"/>
  <c r="H122" i="48"/>
  <c r="J122" i="48"/>
  <c r="M122" i="48" s="1"/>
  <c r="H123" i="48"/>
  <c r="J123" i="48" s="1"/>
  <c r="N123" i="48" s="1"/>
  <c r="H124" i="48"/>
  <c r="J124" i="48" s="1"/>
  <c r="N124" i="48" s="1"/>
  <c r="H125" i="48"/>
  <c r="J125" i="48" s="1"/>
  <c r="H126" i="48"/>
  <c r="J126" i="48" s="1"/>
  <c r="L126" i="48" s="1"/>
  <c r="H127" i="48"/>
  <c r="J127" i="48" s="1"/>
  <c r="N127" i="48" s="1"/>
  <c r="H128" i="48"/>
  <c r="H129" i="48"/>
  <c r="J129" i="48" s="1"/>
  <c r="L129" i="48" s="1"/>
  <c r="H2" i="48"/>
  <c r="J2" i="48" s="1"/>
  <c r="M2" i="48" s="1"/>
  <c r="AE145" i="48" a="1"/>
  <c r="AE145" i="48" s="1"/>
  <c r="AE144" i="48" a="1"/>
  <c r="AE144" i="48" s="1"/>
  <c r="AE143" i="48" a="1"/>
  <c r="AE143" i="48" s="1"/>
  <c r="AE142" i="48" a="1"/>
  <c r="AE142" i="48" s="1"/>
  <c r="AE141" i="48" a="1"/>
  <c r="AE141" i="48" s="1"/>
  <c r="AE140" i="48" a="1"/>
  <c r="AE140" i="48" s="1"/>
  <c r="AE139" i="48" a="1"/>
  <c r="AE139" i="48" s="1"/>
  <c r="AE138" i="48" a="1"/>
  <c r="AE138" i="48" s="1"/>
  <c r="AE137" i="48" a="1"/>
  <c r="AE137" i="48" s="1"/>
  <c r="AE136" i="48" a="1"/>
  <c r="AE136" i="48" s="1"/>
  <c r="AE135" i="48" a="1"/>
  <c r="AE135" i="48" s="1"/>
  <c r="AE134" i="48" a="1"/>
  <c r="AE134" i="48" s="1"/>
  <c r="AE133" i="48" a="1"/>
  <c r="AE133" i="48" s="1"/>
  <c r="AE132" i="48" a="1"/>
  <c r="AE132" i="48" s="1"/>
  <c r="AE131" i="48" a="1"/>
  <c r="AE131" i="48" s="1"/>
  <c r="AE130" i="48" a="1"/>
  <c r="AE130" i="48" s="1"/>
  <c r="AT129" i="48"/>
  <c r="AR129" i="48"/>
  <c r="AO129" i="48"/>
  <c r="AT128" i="48"/>
  <c r="AR128" i="48"/>
  <c r="AO128" i="48"/>
  <c r="J128" i="48"/>
  <c r="L128" i="48" s="1"/>
  <c r="AT127" i="48"/>
  <c r="AR127" i="48"/>
  <c r="AO127" i="48"/>
  <c r="AT126" i="48"/>
  <c r="AR126" i="48"/>
  <c r="AO126" i="48"/>
  <c r="AT125" i="48"/>
  <c r="AR125" i="48"/>
  <c r="AO125" i="48"/>
  <c r="AT124" i="48"/>
  <c r="AR124" i="48"/>
  <c r="AO124" i="48"/>
  <c r="AT123" i="48"/>
  <c r="AR123" i="48"/>
  <c r="AO123" i="48"/>
  <c r="AT122" i="48"/>
  <c r="AR122" i="48"/>
  <c r="AO122" i="48"/>
  <c r="AT121" i="48"/>
  <c r="AR121" i="48"/>
  <c r="AO121" i="48"/>
  <c r="AT120" i="48"/>
  <c r="AR120" i="48"/>
  <c r="AO120" i="48"/>
  <c r="AT119" i="48"/>
  <c r="AR119" i="48"/>
  <c r="AO119" i="48"/>
  <c r="AT118" i="48"/>
  <c r="AR118" i="48"/>
  <c r="AO118" i="48"/>
  <c r="J118" i="48"/>
  <c r="M118" i="48" s="1"/>
  <c r="AT117" i="48"/>
  <c r="AR117" i="48"/>
  <c r="AO117" i="48"/>
  <c r="AT116" i="48"/>
  <c r="AR116" i="48"/>
  <c r="AO116" i="48"/>
  <c r="AT115" i="48"/>
  <c r="AR115" i="48"/>
  <c r="AO115" i="48"/>
  <c r="AT114" i="48"/>
  <c r="AR114" i="48"/>
  <c r="AO114" i="48"/>
  <c r="AT113" i="48"/>
  <c r="AR113" i="48"/>
  <c r="AO113" i="48"/>
  <c r="AT112" i="48"/>
  <c r="AR112" i="48"/>
  <c r="AO112" i="48"/>
  <c r="D112" i="48"/>
  <c r="AT111" i="48"/>
  <c r="AR111" i="48"/>
  <c r="AO111" i="48"/>
  <c r="D111" i="48"/>
  <c r="AT110" i="48"/>
  <c r="AR110" i="48"/>
  <c r="AO110" i="48"/>
  <c r="D110" i="48"/>
  <c r="AT109" i="48"/>
  <c r="AR109" i="48"/>
  <c r="AO109" i="48"/>
  <c r="A109" i="48"/>
  <c r="AT108" i="48"/>
  <c r="AR108" i="48"/>
  <c r="AO108" i="48"/>
  <c r="AT107" i="48"/>
  <c r="AR107" i="48"/>
  <c r="AO107" i="48"/>
  <c r="D107" i="48"/>
  <c r="A107" i="48"/>
  <c r="AT106" i="48"/>
  <c r="AR106" i="48"/>
  <c r="AO106" i="48"/>
  <c r="AT105" i="48"/>
  <c r="AR105" i="48"/>
  <c r="AO105" i="48"/>
  <c r="AT104" i="48"/>
  <c r="AR104" i="48"/>
  <c r="AO104" i="48"/>
  <c r="AT103" i="48"/>
  <c r="AR103" i="48"/>
  <c r="AO103" i="48"/>
  <c r="AT102" i="48"/>
  <c r="AR102" i="48"/>
  <c r="AO102" i="48"/>
  <c r="N102" i="48"/>
  <c r="AT101" i="48"/>
  <c r="AR101" i="48"/>
  <c r="AO101" i="48"/>
  <c r="AT100" i="48"/>
  <c r="AR100" i="48"/>
  <c r="AO100" i="48"/>
  <c r="F100" i="48"/>
  <c r="G100" i="48" s="1"/>
  <c r="Z100" i="48" s="1"/>
  <c r="AZ100" i="48" s="1"/>
  <c r="AT99" i="48"/>
  <c r="AR99" i="48"/>
  <c r="AO99" i="48"/>
  <c r="AT98" i="48"/>
  <c r="AR98" i="48"/>
  <c r="AO98" i="48"/>
  <c r="AT97" i="48"/>
  <c r="AR97" i="48"/>
  <c r="AO97" i="48"/>
  <c r="J97" i="48"/>
  <c r="M97" i="48" s="1"/>
  <c r="AT96" i="48"/>
  <c r="AR96" i="48"/>
  <c r="AO96" i="48"/>
  <c r="AT95" i="48"/>
  <c r="AR95" i="48"/>
  <c r="AO95" i="48"/>
  <c r="AT94" i="48"/>
  <c r="AR94" i="48"/>
  <c r="AO94" i="48"/>
  <c r="AT93" i="48"/>
  <c r="AR93" i="48"/>
  <c r="AO93" i="48"/>
  <c r="AT92" i="48"/>
  <c r="AR92" i="48"/>
  <c r="AO92" i="48"/>
  <c r="AT91" i="48"/>
  <c r="AR91" i="48"/>
  <c r="AO91" i="48"/>
  <c r="AT90" i="48"/>
  <c r="AR90" i="48"/>
  <c r="AO90" i="48"/>
  <c r="AT89" i="48"/>
  <c r="AR89" i="48"/>
  <c r="AO89" i="48"/>
  <c r="AT88" i="48"/>
  <c r="AR88" i="48"/>
  <c r="AO88" i="48"/>
  <c r="F88" i="48"/>
  <c r="G88" i="48" s="1"/>
  <c r="W88" i="48" s="1"/>
  <c r="AT87" i="48"/>
  <c r="AR87" i="48"/>
  <c r="AO87" i="48"/>
  <c r="AT86" i="48"/>
  <c r="AR86" i="48"/>
  <c r="AO86" i="48"/>
  <c r="AT85" i="48"/>
  <c r="AR85" i="48"/>
  <c r="AO85" i="48"/>
  <c r="AT84" i="48"/>
  <c r="AR84" i="48"/>
  <c r="AO84" i="48"/>
  <c r="AT83" i="48"/>
  <c r="AR83" i="48"/>
  <c r="AO83" i="48"/>
  <c r="AT82" i="48"/>
  <c r="AR82" i="48"/>
  <c r="AO82" i="48"/>
  <c r="AT81" i="48"/>
  <c r="AR81" i="48"/>
  <c r="AO81" i="48"/>
  <c r="J81" i="48"/>
  <c r="L81" i="48" s="1"/>
  <c r="AT80" i="48"/>
  <c r="AR80" i="48"/>
  <c r="AO80" i="48"/>
  <c r="J80" i="48"/>
  <c r="M80" i="48" s="1"/>
  <c r="AT79" i="48"/>
  <c r="AR79" i="48"/>
  <c r="AO79" i="48"/>
  <c r="D79" i="48"/>
  <c r="AT78" i="48"/>
  <c r="AR78" i="48"/>
  <c r="AO78" i="48"/>
  <c r="J78" i="48"/>
  <c r="L78" i="48" s="1"/>
  <c r="D78" i="48"/>
  <c r="AT77" i="48"/>
  <c r="AR77" i="48"/>
  <c r="AO77" i="48"/>
  <c r="A77" i="48"/>
  <c r="AT76" i="48"/>
  <c r="AR76" i="48"/>
  <c r="AO76" i="48"/>
  <c r="A76" i="48"/>
  <c r="AT75" i="48"/>
  <c r="AR75" i="48"/>
  <c r="AO75" i="48"/>
  <c r="AT74" i="48"/>
  <c r="AR74" i="48"/>
  <c r="AO74" i="48"/>
  <c r="D74" i="48"/>
  <c r="AT73" i="48"/>
  <c r="AO73" i="48"/>
  <c r="J73" i="48"/>
  <c r="AT72" i="48"/>
  <c r="AO72" i="48"/>
  <c r="J72" i="48"/>
  <c r="F72" i="48"/>
  <c r="G72" i="48" s="1"/>
  <c r="Y72" i="48" s="1"/>
  <c r="AT71" i="48"/>
  <c r="AO71" i="48"/>
  <c r="AT70" i="48"/>
  <c r="AO70" i="48"/>
  <c r="AT69" i="48"/>
  <c r="AO69" i="48"/>
  <c r="AT68" i="48"/>
  <c r="AO68" i="48"/>
  <c r="AT67" i="48"/>
  <c r="AO67" i="48"/>
  <c r="AT66" i="48"/>
  <c r="AO66" i="48"/>
  <c r="AT65" i="48"/>
  <c r="J65" i="48"/>
  <c r="N65" i="48" s="1"/>
  <c r="AT64" i="48"/>
  <c r="J64" i="48"/>
  <c r="AT63" i="48"/>
  <c r="AT62" i="48"/>
  <c r="A62" i="48"/>
  <c r="D62" i="48"/>
  <c r="AT61" i="48"/>
  <c r="AT60" i="48"/>
  <c r="AT59" i="48"/>
  <c r="AT58" i="48"/>
  <c r="A58" i="48"/>
  <c r="AT57" i="48"/>
  <c r="J57" i="48"/>
  <c r="N57" i="48" s="1"/>
  <c r="AT56" i="48"/>
  <c r="AT55" i="48"/>
  <c r="AT54" i="48"/>
  <c r="AT53" i="48"/>
  <c r="AT52" i="48"/>
  <c r="AT51" i="48"/>
  <c r="AH51" i="48"/>
  <c r="D51" i="48"/>
  <c r="AT50" i="48"/>
  <c r="A50" i="48"/>
  <c r="D50" i="48"/>
  <c r="AT49" i="48"/>
  <c r="AJ49" i="48"/>
  <c r="AL49" i="48" s="1"/>
  <c r="J49" i="48"/>
  <c r="AT48" i="48"/>
  <c r="AJ48" i="48"/>
  <c r="AL48" i="48" s="1"/>
  <c r="D48" i="48"/>
  <c r="AT47" i="48"/>
  <c r="AJ47" i="48"/>
  <c r="AL47" i="48" s="1"/>
  <c r="J47" i="48"/>
  <c r="AT46" i="48"/>
  <c r="AJ46" i="48"/>
  <c r="AL46" i="48" s="1"/>
  <c r="AT45" i="48"/>
  <c r="AJ45" i="48"/>
  <c r="AL45" i="48" s="1"/>
  <c r="AT44" i="48"/>
  <c r="AJ44" i="48"/>
  <c r="AL44" i="48" s="1"/>
  <c r="AT43" i="48"/>
  <c r="AJ43" i="48"/>
  <c r="AL43" i="48" s="1"/>
  <c r="D43" i="48"/>
  <c r="A43" i="48"/>
  <c r="AT42" i="48"/>
  <c r="AJ42" i="48"/>
  <c r="AL42" i="48" s="1"/>
  <c r="A42" i="48"/>
  <c r="AT41" i="48"/>
  <c r="AJ41" i="48"/>
  <c r="AK41" i="48" s="1"/>
  <c r="AT40" i="48"/>
  <c r="AJ40" i="48"/>
  <c r="AK40" i="48" s="1"/>
  <c r="D40" i="48"/>
  <c r="A40" i="48"/>
  <c r="AT39" i="48"/>
  <c r="AJ39" i="48"/>
  <c r="AK39" i="48" s="1"/>
  <c r="AT38" i="48"/>
  <c r="AJ38" i="48"/>
  <c r="AK38" i="48" s="1"/>
  <c r="A38" i="48"/>
  <c r="AT37" i="48"/>
  <c r="AJ37" i="48"/>
  <c r="AK37" i="48" s="1"/>
  <c r="D37" i="48"/>
  <c r="AT36" i="48"/>
  <c r="AJ36" i="48"/>
  <c r="AK36" i="48" s="1"/>
  <c r="D36" i="48"/>
  <c r="AT35" i="48"/>
  <c r="AJ35" i="48"/>
  <c r="AK35" i="48" s="1"/>
  <c r="AT34" i="48"/>
  <c r="AJ34" i="48"/>
  <c r="AK34" i="48" s="1"/>
  <c r="A34" i="48"/>
  <c r="AT33" i="48"/>
  <c r="AT32" i="48"/>
  <c r="A32" i="48"/>
  <c r="AT31" i="48"/>
  <c r="N31" i="48"/>
  <c r="A31" i="48"/>
  <c r="AT30" i="48"/>
  <c r="A30" i="48"/>
  <c r="D30" i="48"/>
  <c r="AT29" i="48"/>
  <c r="D29" i="48"/>
  <c r="AT28" i="48"/>
  <c r="D28" i="48"/>
  <c r="AT27" i="48"/>
  <c r="AT26" i="48"/>
  <c r="AT25" i="48"/>
  <c r="AO25" i="48"/>
  <c r="AT24" i="48"/>
  <c r="AO24" i="48"/>
  <c r="A24" i="48"/>
  <c r="AT23" i="48"/>
  <c r="AO23" i="48"/>
  <c r="AH23" i="48"/>
  <c r="A23" i="48"/>
  <c r="AT22" i="48"/>
  <c r="AO22" i="48"/>
  <c r="D22" i="48"/>
  <c r="AT21" i="48"/>
  <c r="AO21" i="48"/>
  <c r="D21" i="48"/>
  <c r="A21" i="48"/>
  <c r="AT20" i="48"/>
  <c r="AO20" i="48"/>
  <c r="A20" i="48"/>
  <c r="AT19" i="48"/>
  <c r="AO19" i="48"/>
  <c r="D19" i="48"/>
  <c r="AT18" i="48"/>
  <c r="AO18" i="48"/>
  <c r="D18" i="48"/>
  <c r="AT17" i="48"/>
  <c r="AO17" i="48"/>
  <c r="AT16" i="48"/>
  <c r="AO16" i="48"/>
  <c r="AT15" i="48"/>
  <c r="AO15" i="48"/>
  <c r="J15" i="48"/>
  <c r="N15" i="48" s="1"/>
  <c r="F15" i="48"/>
  <c r="G15" i="48" s="1"/>
  <c r="S15" i="48" s="1"/>
  <c r="AH15" i="48"/>
  <c r="A15" i="48"/>
  <c r="AT14" i="48"/>
  <c r="AO14" i="48"/>
  <c r="D14" i="48"/>
  <c r="AT13" i="48"/>
  <c r="AO13" i="48"/>
  <c r="D13" i="48"/>
  <c r="AT12" i="48"/>
  <c r="AO12" i="48"/>
  <c r="AT11" i="48"/>
  <c r="AO11" i="48"/>
  <c r="AT10" i="48"/>
  <c r="AO10" i="48"/>
  <c r="AH10" i="48"/>
  <c r="A10" i="48"/>
  <c r="AT9" i="48"/>
  <c r="AO9" i="48"/>
  <c r="AT8" i="48"/>
  <c r="AO8" i="48"/>
  <c r="J8" i="48"/>
  <c r="M8" i="48" s="1"/>
  <c r="AT7" i="48"/>
  <c r="AO7" i="48"/>
  <c r="AT6" i="48"/>
  <c r="AO6" i="48"/>
  <c r="D6" i="48"/>
  <c r="AT5" i="48"/>
  <c r="AO5" i="48"/>
  <c r="D5" i="48"/>
  <c r="AT4" i="48"/>
  <c r="AO4" i="48"/>
  <c r="AT3" i="48"/>
  <c r="AO3" i="48"/>
  <c r="AT2" i="48"/>
  <c r="AO2" i="48"/>
  <c r="AC2" i="48"/>
  <c r="D2" i="48"/>
  <c r="E2" i="47"/>
  <c r="AX2" i="47" s="1"/>
  <c r="E3" i="47"/>
  <c r="AX3" i="47" s="1"/>
  <c r="E4" i="47"/>
  <c r="E5" i="47"/>
  <c r="AX5" i="47" s="1"/>
  <c r="E6" i="47"/>
  <c r="AX6" i="47" s="1"/>
  <c r="E7" i="47"/>
  <c r="AX7" i="47" s="1"/>
  <c r="E8" i="47"/>
  <c r="E9" i="47"/>
  <c r="E10" i="47"/>
  <c r="AX10" i="47" s="1"/>
  <c r="E11" i="47"/>
  <c r="AX11" i="47" s="1"/>
  <c r="E12" i="47"/>
  <c r="AX12" i="47" s="1"/>
  <c r="E13" i="47"/>
  <c r="AX13" i="47" s="1"/>
  <c r="E14" i="47"/>
  <c r="AX14" i="47" s="1"/>
  <c r="E15" i="47"/>
  <c r="AX15" i="47" s="1"/>
  <c r="E16" i="47"/>
  <c r="AX16" i="47" s="1"/>
  <c r="E17" i="47"/>
  <c r="AX17" i="47" s="1"/>
  <c r="E18" i="47"/>
  <c r="AX18" i="47" s="1"/>
  <c r="E19" i="47"/>
  <c r="AX19" i="47" s="1"/>
  <c r="E20" i="47"/>
  <c r="AX20" i="47" s="1"/>
  <c r="E21" i="47"/>
  <c r="E22" i="47"/>
  <c r="E23" i="47"/>
  <c r="AX23" i="47" s="1"/>
  <c r="E24" i="47"/>
  <c r="AX24" i="47" s="1"/>
  <c r="E25" i="47"/>
  <c r="E26" i="47"/>
  <c r="AX26" i="47" s="1"/>
  <c r="E27" i="47"/>
  <c r="AX27" i="47" s="1"/>
  <c r="E28" i="47"/>
  <c r="AX28" i="47" s="1"/>
  <c r="E29" i="47"/>
  <c r="AX29" i="47" s="1"/>
  <c r="E30" i="47"/>
  <c r="AX30" i="47" s="1"/>
  <c r="E31" i="47"/>
  <c r="E32" i="47"/>
  <c r="E33" i="47"/>
  <c r="E34" i="47"/>
  <c r="AX34" i="47" s="1"/>
  <c r="E35" i="47"/>
  <c r="AX35" i="47" s="1"/>
  <c r="E36" i="47"/>
  <c r="AX36" i="47" s="1"/>
  <c r="E37" i="47"/>
  <c r="AX37" i="47" s="1"/>
  <c r="E38" i="47"/>
  <c r="AX38" i="47" s="1"/>
  <c r="E39" i="47"/>
  <c r="E40" i="47"/>
  <c r="E41" i="47"/>
  <c r="E42" i="47"/>
  <c r="E43" i="47"/>
  <c r="AX43" i="47" s="1"/>
  <c r="E44" i="47"/>
  <c r="AX44" i="47" s="1"/>
  <c r="E45" i="47"/>
  <c r="E46" i="47"/>
  <c r="AX46" i="47" s="1"/>
  <c r="E47" i="47"/>
  <c r="AX47" i="47" s="1"/>
  <c r="E48" i="47"/>
  <c r="AX48" i="47" s="1"/>
  <c r="D48" i="47"/>
  <c r="AH48" i="47" s="1"/>
  <c r="E49" i="47"/>
  <c r="AX49" i="47" s="1"/>
  <c r="E50" i="47"/>
  <c r="AX50" i="47" s="1"/>
  <c r="E51" i="47"/>
  <c r="AX51" i="47" s="1"/>
  <c r="E52" i="47"/>
  <c r="AX52" i="47" s="1"/>
  <c r="E53" i="47"/>
  <c r="AH53" i="47" s="1"/>
  <c r="E54" i="47"/>
  <c r="AX54" i="47" s="1"/>
  <c r="E55" i="47"/>
  <c r="AX55" i="47" s="1"/>
  <c r="E56" i="47"/>
  <c r="AH56" i="47" s="1"/>
  <c r="E57" i="47"/>
  <c r="AX57" i="47" s="1"/>
  <c r="E58" i="47"/>
  <c r="AG58" i="47" s="1"/>
  <c r="E59" i="47"/>
  <c r="E60" i="47"/>
  <c r="AX60" i="47" s="1"/>
  <c r="E61" i="47"/>
  <c r="F61" i="47" s="1"/>
  <c r="G61" i="47" s="1"/>
  <c r="E62" i="47"/>
  <c r="F62" i="47" s="1"/>
  <c r="G62" i="47" s="1"/>
  <c r="E63" i="47"/>
  <c r="E64" i="47"/>
  <c r="AX64" i="47" s="1"/>
  <c r="E65" i="47"/>
  <c r="AX65" i="47" s="1"/>
  <c r="E66" i="47"/>
  <c r="E67" i="47"/>
  <c r="AX67" i="47" s="1"/>
  <c r="E68" i="47"/>
  <c r="E69" i="47"/>
  <c r="E70" i="47"/>
  <c r="E71" i="47"/>
  <c r="AX71" i="47" s="1"/>
  <c r="E72" i="47"/>
  <c r="AX72" i="47" s="1"/>
  <c r="E73" i="47"/>
  <c r="E74" i="47"/>
  <c r="AX74" i="47" s="1"/>
  <c r="E75" i="47"/>
  <c r="AX75" i="47" s="1"/>
  <c r="E76" i="47"/>
  <c r="E77" i="47"/>
  <c r="E78" i="47"/>
  <c r="E79" i="47"/>
  <c r="AX79" i="47" s="1"/>
  <c r="E80" i="47"/>
  <c r="AX80" i="47" s="1"/>
  <c r="E81" i="47"/>
  <c r="E82" i="47"/>
  <c r="AX82" i="47" s="1"/>
  <c r="E83" i="47"/>
  <c r="AX83" i="47" s="1"/>
  <c r="E84" i="47"/>
  <c r="AX84" i="47" s="1"/>
  <c r="E85" i="47"/>
  <c r="AX85" i="47" s="1"/>
  <c r="E86" i="47"/>
  <c r="AX86" i="47" s="1"/>
  <c r="E87" i="47"/>
  <c r="E88" i="47"/>
  <c r="E89" i="47"/>
  <c r="AX89" i="47" s="1"/>
  <c r="E90" i="47"/>
  <c r="E91" i="47"/>
  <c r="AX91" i="47" s="1"/>
  <c r="E92" i="47"/>
  <c r="AX92" i="47" s="1"/>
  <c r="E93" i="47"/>
  <c r="E94" i="47"/>
  <c r="E95" i="47"/>
  <c r="AX95" i="47" s="1"/>
  <c r="E96" i="47"/>
  <c r="E97" i="47"/>
  <c r="E98" i="47"/>
  <c r="E99" i="47"/>
  <c r="AX99" i="47" s="1"/>
  <c r="E100" i="47"/>
  <c r="AX100" i="47" s="1"/>
  <c r="E101" i="47"/>
  <c r="E102" i="47"/>
  <c r="E103" i="47"/>
  <c r="AX103" i="47" s="1"/>
  <c r="E104" i="47"/>
  <c r="E105" i="47"/>
  <c r="E106" i="47"/>
  <c r="AX106" i="47" s="1"/>
  <c r="E107" i="47"/>
  <c r="AX107" i="47" s="1"/>
  <c r="E108" i="47"/>
  <c r="E109" i="47"/>
  <c r="AX109" i="47" s="1"/>
  <c r="E110" i="47"/>
  <c r="E111" i="47"/>
  <c r="AX111" i="47" s="1"/>
  <c r="E112" i="47"/>
  <c r="E113" i="47"/>
  <c r="AX113" i="47" s="1"/>
  <c r="E114" i="47"/>
  <c r="AX114" i="47" s="1"/>
  <c r="E115" i="47"/>
  <c r="AX115" i="47" s="1"/>
  <c r="E116" i="47"/>
  <c r="AX116" i="47" s="1"/>
  <c r="E117" i="47"/>
  <c r="E118" i="47"/>
  <c r="AX118" i="47" s="1"/>
  <c r="E119" i="47"/>
  <c r="AX119" i="47" s="1"/>
  <c r="E120" i="47"/>
  <c r="E121" i="47"/>
  <c r="AX121" i="47" s="1"/>
  <c r="E122" i="47"/>
  <c r="AX122" i="47" s="1"/>
  <c r="E123" i="47"/>
  <c r="E124" i="47"/>
  <c r="AX124" i="47" s="1"/>
  <c r="E125" i="47"/>
  <c r="E126" i="47"/>
  <c r="E127" i="47"/>
  <c r="AX127" i="47" s="1"/>
  <c r="E128" i="47"/>
  <c r="E129" i="47"/>
  <c r="H3" i="47"/>
  <c r="J3" i="47" s="1"/>
  <c r="H4" i="47"/>
  <c r="J4" i="47" s="1"/>
  <c r="L4" i="47" s="1"/>
  <c r="H5" i="47"/>
  <c r="J5" i="47" s="1"/>
  <c r="L5" i="47" s="1"/>
  <c r="H6" i="47"/>
  <c r="J6" i="47" s="1"/>
  <c r="H7" i="47"/>
  <c r="J7" i="47" s="1"/>
  <c r="H8" i="47"/>
  <c r="J8" i="47" s="1"/>
  <c r="H9" i="47"/>
  <c r="J9" i="47" s="1"/>
  <c r="L9" i="47" s="1"/>
  <c r="H10" i="47"/>
  <c r="J10" i="47" s="1"/>
  <c r="H11" i="47"/>
  <c r="J11" i="47" s="1"/>
  <c r="N11" i="47" s="1"/>
  <c r="H12" i="47"/>
  <c r="J12" i="47" s="1"/>
  <c r="M12" i="47" s="1"/>
  <c r="H13" i="47"/>
  <c r="J13" i="47" s="1"/>
  <c r="N13" i="47" s="1"/>
  <c r="H14" i="47"/>
  <c r="J14" i="47" s="1"/>
  <c r="H15" i="47"/>
  <c r="J15" i="47" s="1"/>
  <c r="H16" i="47"/>
  <c r="H17" i="47"/>
  <c r="J17" i="47" s="1"/>
  <c r="L17" i="47" s="1"/>
  <c r="H18" i="47"/>
  <c r="J18" i="47" s="1"/>
  <c r="H19" i="47"/>
  <c r="J19" i="47" s="1"/>
  <c r="H20" i="47"/>
  <c r="J20" i="47" s="1"/>
  <c r="N20" i="47" s="1"/>
  <c r="H21" i="47"/>
  <c r="J21" i="47" s="1"/>
  <c r="M21" i="47" s="1"/>
  <c r="AG21" i="47" s="1"/>
  <c r="H22" i="47"/>
  <c r="J22" i="47" s="1"/>
  <c r="L22" i="47" s="1"/>
  <c r="H23" i="47"/>
  <c r="J23" i="47" s="1"/>
  <c r="H24" i="47"/>
  <c r="H25" i="47"/>
  <c r="J25" i="47" s="1"/>
  <c r="L25" i="47" s="1"/>
  <c r="H26" i="47"/>
  <c r="J26" i="47" s="1"/>
  <c r="L26" i="47" s="1"/>
  <c r="H27" i="47"/>
  <c r="J27" i="47" s="1"/>
  <c r="H28" i="47"/>
  <c r="J28" i="47" s="1"/>
  <c r="N28" i="47" s="1"/>
  <c r="H29" i="47"/>
  <c r="J29" i="47" s="1"/>
  <c r="L29" i="47" s="1"/>
  <c r="H30" i="47"/>
  <c r="J30" i="47" s="1"/>
  <c r="H31" i="47"/>
  <c r="J31" i="47" s="1"/>
  <c r="M31" i="47" s="1"/>
  <c r="H32" i="47"/>
  <c r="H33" i="47"/>
  <c r="J33" i="47" s="1"/>
  <c r="L33" i="47" s="1"/>
  <c r="H34" i="47"/>
  <c r="J34" i="47" s="1"/>
  <c r="H35" i="47"/>
  <c r="J35" i="47" s="1"/>
  <c r="U35" i="47" s="1"/>
  <c r="H36" i="47"/>
  <c r="J36" i="47" s="1"/>
  <c r="N36" i="47" s="1"/>
  <c r="H37" i="47"/>
  <c r="J37" i="47" s="1"/>
  <c r="H38" i="47"/>
  <c r="J38" i="47" s="1"/>
  <c r="N38" i="47" s="1"/>
  <c r="H39" i="47"/>
  <c r="J39" i="47" s="1"/>
  <c r="H40" i="47"/>
  <c r="J40" i="47" s="1"/>
  <c r="H41" i="47"/>
  <c r="J41" i="47" s="1"/>
  <c r="H42" i="47"/>
  <c r="J42" i="47" s="1"/>
  <c r="M42" i="47" s="1"/>
  <c r="H43" i="47"/>
  <c r="J43" i="47" s="1"/>
  <c r="L43" i="47" s="1"/>
  <c r="H44" i="47"/>
  <c r="J44" i="47" s="1"/>
  <c r="H45" i="47"/>
  <c r="J45" i="47" s="1"/>
  <c r="H46" i="47"/>
  <c r="J46" i="47" s="1"/>
  <c r="H47" i="47"/>
  <c r="J47" i="47" s="1"/>
  <c r="H48" i="47"/>
  <c r="J48" i="47" s="1"/>
  <c r="L48" i="47" s="1"/>
  <c r="H49" i="47"/>
  <c r="J49" i="47" s="1"/>
  <c r="M49" i="47" s="1"/>
  <c r="H50" i="47"/>
  <c r="J50" i="47" s="1"/>
  <c r="M50" i="47" s="1"/>
  <c r="H51" i="47"/>
  <c r="J51" i="47" s="1"/>
  <c r="H52" i="47"/>
  <c r="J52" i="47" s="1"/>
  <c r="H53" i="47"/>
  <c r="J53" i="47" s="1"/>
  <c r="M53" i="47" s="1"/>
  <c r="H54" i="47"/>
  <c r="J54" i="47" s="1"/>
  <c r="M54" i="47" s="1"/>
  <c r="H55" i="47"/>
  <c r="J55" i="47" s="1"/>
  <c r="H56" i="47"/>
  <c r="J56" i="47" s="1"/>
  <c r="H57" i="47"/>
  <c r="J57" i="47" s="1"/>
  <c r="H58" i="47"/>
  <c r="J58" i="47" s="1"/>
  <c r="M58" i="47" s="1"/>
  <c r="H59" i="47"/>
  <c r="J59" i="47" s="1"/>
  <c r="S59" i="47" s="1"/>
  <c r="H60" i="47"/>
  <c r="J60" i="47" s="1"/>
  <c r="N60" i="47" s="1"/>
  <c r="H61" i="47"/>
  <c r="J61" i="47" s="1"/>
  <c r="H62" i="47"/>
  <c r="J62" i="47" s="1"/>
  <c r="H63" i="47"/>
  <c r="J63" i="47"/>
  <c r="M63" i="47" s="1"/>
  <c r="H64" i="47"/>
  <c r="H65" i="47"/>
  <c r="J65" i="47" s="1"/>
  <c r="P65" i="47" s="1"/>
  <c r="H66" i="47"/>
  <c r="J66" i="47" s="1"/>
  <c r="M66" i="47" s="1"/>
  <c r="H67" i="47"/>
  <c r="J67" i="47" s="1"/>
  <c r="N67" i="47" s="1"/>
  <c r="H68" i="47"/>
  <c r="J68" i="47" s="1"/>
  <c r="H69" i="47"/>
  <c r="J69" i="47" s="1"/>
  <c r="H70" i="47"/>
  <c r="H71" i="47"/>
  <c r="J71" i="47" s="1"/>
  <c r="N71" i="47" s="1"/>
  <c r="H72" i="47"/>
  <c r="H73" i="47"/>
  <c r="J73" i="47" s="1"/>
  <c r="M73" i="47" s="1"/>
  <c r="H74" i="47"/>
  <c r="J74" i="47" s="1"/>
  <c r="S74" i="47" s="1"/>
  <c r="H75" i="47"/>
  <c r="H76" i="47"/>
  <c r="J76" i="47" s="1"/>
  <c r="H77" i="47"/>
  <c r="J77" i="47" s="1"/>
  <c r="H78" i="47"/>
  <c r="J78" i="47" s="1"/>
  <c r="H79" i="47"/>
  <c r="J79" i="47" s="1"/>
  <c r="M79" i="47" s="1"/>
  <c r="H80" i="47"/>
  <c r="J80" i="47" s="1"/>
  <c r="H81" i="47"/>
  <c r="J81" i="47" s="1"/>
  <c r="N81" i="47" s="1"/>
  <c r="H82" i="47"/>
  <c r="J82" i="47" s="1"/>
  <c r="N82" i="47" s="1"/>
  <c r="H83" i="47"/>
  <c r="J83" i="47" s="1"/>
  <c r="H84" i="47"/>
  <c r="J84" i="47" s="1"/>
  <c r="H85" i="47"/>
  <c r="J85" i="47" s="1"/>
  <c r="N85" i="47" s="1"/>
  <c r="H86" i="47"/>
  <c r="H87" i="47"/>
  <c r="J87" i="47" s="1"/>
  <c r="L87" i="47" s="1"/>
  <c r="H88" i="47"/>
  <c r="H89" i="47"/>
  <c r="J89" i="47" s="1"/>
  <c r="H90" i="47"/>
  <c r="J90" i="47" s="1"/>
  <c r="H91" i="47"/>
  <c r="J91" i="47" s="1"/>
  <c r="N91" i="47" s="1"/>
  <c r="H92" i="47"/>
  <c r="J92" i="47" s="1"/>
  <c r="H93" i="47"/>
  <c r="H94" i="47"/>
  <c r="J94" i="47" s="1"/>
  <c r="H95" i="47"/>
  <c r="J95" i="47" s="1"/>
  <c r="H96" i="47"/>
  <c r="J96" i="47" s="1"/>
  <c r="H97" i="47"/>
  <c r="J97" i="47" s="1"/>
  <c r="H98" i="47"/>
  <c r="J98" i="47" s="1"/>
  <c r="N98" i="47" s="1"/>
  <c r="H99" i="47"/>
  <c r="J99" i="47" s="1"/>
  <c r="M99" i="47" s="1"/>
  <c r="H100" i="47"/>
  <c r="J100" i="47" s="1"/>
  <c r="M100" i="47" s="1"/>
  <c r="H101" i="47"/>
  <c r="H102" i="47"/>
  <c r="J102" i="47" s="1"/>
  <c r="H103" i="47"/>
  <c r="J103" i="47" s="1"/>
  <c r="M103" i="47" s="1"/>
  <c r="H104" i="47"/>
  <c r="J104" i="47" s="1"/>
  <c r="H105" i="47"/>
  <c r="J105" i="47" s="1"/>
  <c r="H106" i="47"/>
  <c r="J106" i="47" s="1"/>
  <c r="N106" i="47" s="1"/>
  <c r="H107" i="47"/>
  <c r="J107" i="47" s="1"/>
  <c r="L107" i="47" s="1"/>
  <c r="H108" i="47"/>
  <c r="J108" i="47" s="1"/>
  <c r="H109" i="47"/>
  <c r="H110" i="47"/>
  <c r="J110" i="47" s="1"/>
  <c r="L110" i="47" s="1"/>
  <c r="H111" i="47"/>
  <c r="J111" i="47" s="1"/>
  <c r="H112" i="47"/>
  <c r="J112" i="47" s="1"/>
  <c r="H113" i="47"/>
  <c r="J113" i="47" s="1"/>
  <c r="L113" i="47" s="1"/>
  <c r="H114" i="47"/>
  <c r="J114" i="47" s="1"/>
  <c r="L114" i="47" s="1"/>
  <c r="H115" i="47"/>
  <c r="J115" i="47" s="1"/>
  <c r="H116" i="47"/>
  <c r="H117" i="47"/>
  <c r="J117" i="47" s="1"/>
  <c r="N117" i="47" s="1"/>
  <c r="H118" i="47"/>
  <c r="J118" i="47" s="1"/>
  <c r="H119" i="47"/>
  <c r="J119" i="47" s="1"/>
  <c r="H120" i="47"/>
  <c r="J120" i="47" s="1"/>
  <c r="H121" i="47"/>
  <c r="J121" i="47" s="1"/>
  <c r="AB121" i="47" s="1"/>
  <c r="H122" i="47"/>
  <c r="J122" i="47" s="1"/>
  <c r="L122" i="47" s="1"/>
  <c r="H123" i="47"/>
  <c r="J123" i="47" s="1"/>
  <c r="H124" i="47"/>
  <c r="J124" i="47" s="1"/>
  <c r="H125" i="47"/>
  <c r="J125" i="47" s="1"/>
  <c r="M125" i="47" s="1"/>
  <c r="H126" i="47"/>
  <c r="J126" i="47" s="1"/>
  <c r="H127" i="47"/>
  <c r="J127" i="47" s="1"/>
  <c r="N127" i="47" s="1"/>
  <c r="H128" i="47"/>
  <c r="J128" i="47" s="1"/>
  <c r="H129" i="47"/>
  <c r="J129" i="47" s="1"/>
  <c r="M129" i="47" s="1"/>
  <c r="H2" i="47"/>
  <c r="J2" i="47" s="1"/>
  <c r="W2" i="47" s="1"/>
  <c r="AE145" i="47" a="1"/>
  <c r="AE145" i="47" s="1"/>
  <c r="AE144" i="47" a="1"/>
  <c r="AE144" i="47" s="1"/>
  <c r="AE143" i="47" a="1"/>
  <c r="AE143" i="47" s="1"/>
  <c r="AE142" i="47" a="1"/>
  <c r="AE142" i="47" s="1"/>
  <c r="AE141" i="47" a="1"/>
  <c r="AE141" i="47" s="1"/>
  <c r="AE140" i="47" a="1"/>
  <c r="AE140" i="47" s="1"/>
  <c r="AE139" i="47" a="1"/>
  <c r="AE139" i="47" s="1"/>
  <c r="AE138" i="47" a="1"/>
  <c r="AE138" i="47" s="1"/>
  <c r="AE137" i="47" a="1"/>
  <c r="AE137" i="47" s="1"/>
  <c r="AE136" i="47" a="1"/>
  <c r="AE136" i="47" s="1"/>
  <c r="AE135" i="47" a="1"/>
  <c r="AE135" i="47" s="1"/>
  <c r="AE134" i="47" a="1"/>
  <c r="AE134" i="47" s="1"/>
  <c r="AE133" i="47" a="1"/>
  <c r="AE133" i="47" s="1"/>
  <c r="AE132" i="47" a="1"/>
  <c r="AE132" i="47" s="1"/>
  <c r="AE131" i="47" a="1"/>
  <c r="AE131" i="47" s="1"/>
  <c r="AE130" i="47" a="1"/>
  <c r="AE130" i="47" s="1"/>
  <c r="AT129" i="47"/>
  <c r="AR129" i="47"/>
  <c r="AO129" i="47"/>
  <c r="AT128" i="47"/>
  <c r="AR128" i="47"/>
  <c r="AO128" i="47"/>
  <c r="AT127" i="47"/>
  <c r="AR127" i="47"/>
  <c r="AO127" i="47"/>
  <c r="AT126" i="47"/>
  <c r="AR126" i="47"/>
  <c r="AO126" i="47"/>
  <c r="AT125" i="47"/>
  <c r="AR125" i="47"/>
  <c r="AO125" i="47"/>
  <c r="AT124" i="47"/>
  <c r="AR124" i="47"/>
  <c r="AO124" i="47"/>
  <c r="AT123" i="47"/>
  <c r="AR123" i="47"/>
  <c r="AO123" i="47"/>
  <c r="AT122" i="47"/>
  <c r="AR122" i="47"/>
  <c r="AO122" i="47"/>
  <c r="AT121" i="47"/>
  <c r="AR121" i="47"/>
  <c r="AO121" i="47"/>
  <c r="AT120" i="47"/>
  <c r="AR120" i="47"/>
  <c r="AO120" i="47"/>
  <c r="AT119" i="47"/>
  <c r="AR119" i="47"/>
  <c r="AO119" i="47"/>
  <c r="AT118" i="47"/>
  <c r="AR118" i="47"/>
  <c r="AO118" i="47"/>
  <c r="AT117" i="47"/>
  <c r="AR117" i="47"/>
  <c r="AO117" i="47"/>
  <c r="AT116" i="47"/>
  <c r="AR116" i="47"/>
  <c r="AO116" i="47"/>
  <c r="J116" i="47"/>
  <c r="AT115" i="47"/>
  <c r="AR115" i="47"/>
  <c r="AO115" i="47"/>
  <c r="AT114" i="47"/>
  <c r="AR114" i="47"/>
  <c r="AO114" i="47"/>
  <c r="AT113" i="47"/>
  <c r="AR113" i="47"/>
  <c r="AO113" i="47"/>
  <c r="AT112" i="47"/>
  <c r="AR112" i="47"/>
  <c r="AO112" i="47"/>
  <c r="AT111" i="47"/>
  <c r="AR111" i="47"/>
  <c r="AO111" i="47"/>
  <c r="AT110" i="47"/>
  <c r="AR110" i="47"/>
  <c r="AO110" i="47"/>
  <c r="AT109" i="47"/>
  <c r="AR109" i="47"/>
  <c r="AO109" i="47"/>
  <c r="J109" i="47"/>
  <c r="M109" i="47" s="1"/>
  <c r="AT108" i="47"/>
  <c r="AR108" i="47"/>
  <c r="AO108" i="47"/>
  <c r="AT107" i="47"/>
  <c r="AR107" i="47"/>
  <c r="AO107" i="47"/>
  <c r="AT106" i="47"/>
  <c r="AR106" i="47"/>
  <c r="AO106" i="47"/>
  <c r="AT105" i="47"/>
  <c r="AR105" i="47"/>
  <c r="AO105" i="47"/>
  <c r="AT104" i="47"/>
  <c r="AR104" i="47"/>
  <c r="AO104" i="47"/>
  <c r="AT103" i="47"/>
  <c r="AR103" i="47"/>
  <c r="AO103" i="47"/>
  <c r="AT102" i="47"/>
  <c r="AR102" i="47"/>
  <c r="AO102" i="47"/>
  <c r="AT101" i="47"/>
  <c r="AR101" i="47"/>
  <c r="AO101" i="47"/>
  <c r="J101" i="47"/>
  <c r="N101" i="47" s="1"/>
  <c r="AT100" i="47"/>
  <c r="AR100" i="47"/>
  <c r="AO100" i="47"/>
  <c r="F100" i="47"/>
  <c r="G100" i="47" s="1"/>
  <c r="AT99" i="47"/>
  <c r="AR99" i="47"/>
  <c r="AO99" i="47"/>
  <c r="AT98" i="47"/>
  <c r="AR98" i="47"/>
  <c r="AO98" i="47"/>
  <c r="AT97" i="47"/>
  <c r="AR97" i="47"/>
  <c r="AO97" i="47"/>
  <c r="AT96" i="47"/>
  <c r="AR96" i="47"/>
  <c r="AO96" i="47"/>
  <c r="AT95" i="47"/>
  <c r="AR95" i="47"/>
  <c r="AO95" i="47"/>
  <c r="AT94" i="47"/>
  <c r="AR94" i="47"/>
  <c r="AO94" i="47"/>
  <c r="AT93" i="47"/>
  <c r="AR93" i="47"/>
  <c r="AO93" i="47"/>
  <c r="J93" i="47"/>
  <c r="L93" i="47" s="1"/>
  <c r="AT92" i="47"/>
  <c r="AR92" i="47"/>
  <c r="AO92" i="47"/>
  <c r="AT91" i="47"/>
  <c r="AR91" i="47"/>
  <c r="AO91" i="47"/>
  <c r="AT90" i="47"/>
  <c r="AR90" i="47"/>
  <c r="AO90" i="47"/>
  <c r="AT89" i="47"/>
  <c r="AR89" i="47"/>
  <c r="AO89" i="47"/>
  <c r="AT88" i="47"/>
  <c r="AR88" i="47"/>
  <c r="AO88" i="47"/>
  <c r="J88" i="47"/>
  <c r="N88" i="47" s="1"/>
  <c r="AT87" i="47"/>
  <c r="AR87" i="47"/>
  <c r="AO87" i="47"/>
  <c r="A87" i="47"/>
  <c r="AT86" i="47"/>
  <c r="AR86" i="47"/>
  <c r="AO86" i="47"/>
  <c r="J86" i="47"/>
  <c r="N86" i="47" s="1"/>
  <c r="F86" i="47"/>
  <c r="G86" i="47" s="1"/>
  <c r="R86" i="47" s="1"/>
  <c r="AT85" i="47"/>
  <c r="AR85" i="47"/>
  <c r="AO85" i="47"/>
  <c r="AT84" i="47"/>
  <c r="AR84" i="47"/>
  <c r="AO84" i="47"/>
  <c r="AT83" i="47"/>
  <c r="AR83" i="47"/>
  <c r="AO83" i="47"/>
  <c r="AT82" i="47"/>
  <c r="AR82" i="47"/>
  <c r="AO82" i="47"/>
  <c r="AT81" i="47"/>
  <c r="AR81" i="47"/>
  <c r="AO81" i="47"/>
  <c r="AT80" i="47"/>
  <c r="AR80" i="47"/>
  <c r="AO80" i="47"/>
  <c r="AT79" i="47"/>
  <c r="AR79" i="47"/>
  <c r="AO79" i="47"/>
  <c r="F79" i="47"/>
  <c r="G79" i="47" s="1"/>
  <c r="AB79" i="47" s="1"/>
  <c r="AT78" i="47"/>
  <c r="AR78" i="47"/>
  <c r="AO78" i="47"/>
  <c r="AT77" i="47"/>
  <c r="AR77" i="47"/>
  <c r="AO77" i="47"/>
  <c r="AT76" i="47"/>
  <c r="AR76" i="47"/>
  <c r="AO76" i="47"/>
  <c r="AT75" i="47"/>
  <c r="AR75" i="47"/>
  <c r="AO75" i="47"/>
  <c r="J75" i="47"/>
  <c r="N75" i="47" s="1"/>
  <c r="AT74" i="47"/>
  <c r="AR74" i="47"/>
  <c r="AO74" i="47"/>
  <c r="AT73" i="47"/>
  <c r="AR73" i="47"/>
  <c r="AO73" i="47"/>
  <c r="AT72" i="47"/>
  <c r="AR72" i="47"/>
  <c r="AO72" i="47"/>
  <c r="J72" i="47"/>
  <c r="M72" i="47" s="1"/>
  <c r="AT71" i="47"/>
  <c r="AO71" i="47"/>
  <c r="F71" i="47"/>
  <c r="G71" i="47" s="1"/>
  <c r="AT70" i="47"/>
  <c r="AO70" i="47"/>
  <c r="J70" i="47"/>
  <c r="AT69" i="47"/>
  <c r="AO69" i="47"/>
  <c r="AT68" i="47"/>
  <c r="AO68" i="47"/>
  <c r="AT67" i="47"/>
  <c r="AO67" i="47"/>
  <c r="AT66" i="47"/>
  <c r="AO66" i="47"/>
  <c r="F66" i="47"/>
  <c r="G66" i="47" s="1"/>
  <c r="Y66" i="47" s="1"/>
  <c r="AT65" i="47"/>
  <c r="F65" i="47"/>
  <c r="G65" i="47" s="1"/>
  <c r="AT64" i="47"/>
  <c r="J64" i="47"/>
  <c r="M64" i="47" s="1"/>
  <c r="AT63" i="47"/>
  <c r="AT62" i="47"/>
  <c r="AT61" i="47"/>
  <c r="AT60" i="47"/>
  <c r="AT59" i="47"/>
  <c r="AT58" i="47"/>
  <c r="AT57" i="47"/>
  <c r="AH57" i="47"/>
  <c r="AT56" i="47"/>
  <c r="AT55" i="47"/>
  <c r="AH55" i="47"/>
  <c r="F55" i="47"/>
  <c r="G55" i="47" s="1"/>
  <c r="AT54" i="47"/>
  <c r="AT53" i="47"/>
  <c r="AT52" i="47"/>
  <c r="AT51" i="47"/>
  <c r="AT50" i="47"/>
  <c r="AT49" i="47"/>
  <c r="AJ49" i="47"/>
  <c r="AL49" i="47" s="1"/>
  <c r="AT48" i="47"/>
  <c r="AJ48" i="47"/>
  <c r="AL48" i="47" s="1"/>
  <c r="AT47" i="47"/>
  <c r="AJ47" i="47"/>
  <c r="AL47" i="47" s="1"/>
  <c r="AT46" i="47"/>
  <c r="AJ46" i="47"/>
  <c r="AL46" i="47" s="1"/>
  <c r="AT45" i="47"/>
  <c r="AJ45" i="47"/>
  <c r="AL45" i="47" s="1"/>
  <c r="AT44" i="47"/>
  <c r="AJ44" i="47"/>
  <c r="AL44" i="47" s="1"/>
  <c r="AT43" i="47"/>
  <c r="AJ43" i="47"/>
  <c r="AL43" i="47" s="1"/>
  <c r="F43" i="47"/>
  <c r="G43" i="47" s="1"/>
  <c r="D43" i="47"/>
  <c r="AH43" i="47" s="1"/>
  <c r="A43" i="47"/>
  <c r="AT42" i="47"/>
  <c r="AJ42" i="47"/>
  <c r="AL42" i="47" s="1"/>
  <c r="AT41" i="47"/>
  <c r="AJ41" i="47"/>
  <c r="AK41" i="47" s="1"/>
  <c r="AT40" i="47"/>
  <c r="AJ40" i="47"/>
  <c r="AK40" i="47" s="1"/>
  <c r="AT39" i="47"/>
  <c r="AJ39" i="47"/>
  <c r="AK39" i="47" s="1"/>
  <c r="AT38" i="47"/>
  <c r="AJ38" i="47"/>
  <c r="AK38" i="47" s="1"/>
  <c r="AT37" i="47"/>
  <c r="AJ37" i="47"/>
  <c r="AK37" i="47" s="1"/>
  <c r="AT36" i="47"/>
  <c r="AJ36" i="47"/>
  <c r="AK36" i="47" s="1"/>
  <c r="AT35" i="47"/>
  <c r="AJ35" i="47"/>
  <c r="AK35" i="47" s="1"/>
  <c r="F35" i="47"/>
  <c r="G35" i="47" s="1"/>
  <c r="AU35" i="47" s="1"/>
  <c r="AH35" i="47"/>
  <c r="AT34" i="47"/>
  <c r="AJ34" i="47"/>
  <c r="AK34" i="47"/>
  <c r="F34" i="47"/>
  <c r="G34" i="47" s="1"/>
  <c r="P34" i="47" s="1"/>
  <c r="AT33" i="47"/>
  <c r="AT32" i="47"/>
  <c r="J32" i="47"/>
  <c r="AT31" i="47"/>
  <c r="AT30" i="47"/>
  <c r="AT29" i="47"/>
  <c r="AT28" i="47"/>
  <c r="AT27" i="47"/>
  <c r="AT26" i="47"/>
  <c r="AT25" i="47"/>
  <c r="AO25" i="47"/>
  <c r="AT24" i="47"/>
  <c r="AO24" i="47"/>
  <c r="J24" i="47"/>
  <c r="N24" i="47" s="1"/>
  <c r="AT23" i="47"/>
  <c r="AO23" i="47"/>
  <c r="AT22" i="47"/>
  <c r="AO22" i="47"/>
  <c r="AT21" i="47"/>
  <c r="AO21" i="47"/>
  <c r="AH21" i="47"/>
  <c r="D21" i="47"/>
  <c r="AT20" i="47"/>
  <c r="AO20" i="47"/>
  <c r="AT19" i="47"/>
  <c r="AO19" i="47"/>
  <c r="F19" i="47"/>
  <c r="G19" i="47" s="1"/>
  <c r="AH19" i="47"/>
  <c r="AT18" i="47"/>
  <c r="AO18" i="47"/>
  <c r="F18" i="47"/>
  <c r="G18" i="47" s="1"/>
  <c r="AT17" i="47"/>
  <c r="AO17" i="47"/>
  <c r="AT16" i="47"/>
  <c r="AO16" i="47"/>
  <c r="J16" i="47"/>
  <c r="L16" i="47" s="1"/>
  <c r="AT15" i="47"/>
  <c r="AO15" i="47"/>
  <c r="AT14" i="47"/>
  <c r="AO14" i="47"/>
  <c r="A14" i="47"/>
  <c r="AT13" i="47"/>
  <c r="AO13" i="47"/>
  <c r="F13" i="47"/>
  <c r="G13" i="47" s="1"/>
  <c r="U13" i="47" s="1"/>
  <c r="D13" i="47"/>
  <c r="AT12" i="47"/>
  <c r="AO12" i="47"/>
  <c r="AT11" i="47"/>
  <c r="AO11" i="47"/>
  <c r="F11" i="47"/>
  <c r="G11" i="47" s="1"/>
  <c r="AB11" i="47" s="1"/>
  <c r="A11" i="47"/>
  <c r="AT10" i="47"/>
  <c r="AO10" i="47"/>
  <c r="AT9" i="47"/>
  <c r="AO9" i="47"/>
  <c r="AT8" i="47"/>
  <c r="AO8" i="47"/>
  <c r="AT7" i="47"/>
  <c r="AO7" i="47"/>
  <c r="AT6" i="47"/>
  <c r="AO6" i="47"/>
  <c r="AT5" i="47"/>
  <c r="AO5" i="47"/>
  <c r="AT4" i="47"/>
  <c r="AO4" i="47"/>
  <c r="AT3" i="47"/>
  <c r="AO3" i="47"/>
  <c r="AH3" i="47"/>
  <c r="AT2" i="47"/>
  <c r="AO2" i="47"/>
  <c r="AC2" i="47"/>
  <c r="F2" i="47"/>
  <c r="G2" i="47" s="1"/>
  <c r="P2" i="47" s="1"/>
  <c r="AH2" i="47"/>
  <c r="H3" i="46"/>
  <c r="J3" i="46" s="1"/>
  <c r="H4" i="46"/>
  <c r="J4" i="46" s="1"/>
  <c r="H5" i="46"/>
  <c r="H6" i="46"/>
  <c r="J6" i="46" s="1"/>
  <c r="H7" i="46"/>
  <c r="J7" i="46" s="1"/>
  <c r="H8" i="46"/>
  <c r="J8" i="46" s="1"/>
  <c r="L8" i="46" s="1"/>
  <c r="H9" i="46"/>
  <c r="J9" i="46" s="1"/>
  <c r="L9" i="46" s="1"/>
  <c r="H10" i="46"/>
  <c r="H11" i="46"/>
  <c r="J11" i="46" s="1"/>
  <c r="H12" i="46"/>
  <c r="J12" i="46" s="1"/>
  <c r="H13" i="46"/>
  <c r="J13" i="46" s="1"/>
  <c r="H14" i="46"/>
  <c r="J14" i="46" s="1"/>
  <c r="M14" i="46" s="1"/>
  <c r="AG14" i="46" s="1"/>
  <c r="H15" i="46"/>
  <c r="H16" i="46"/>
  <c r="J16" i="46" s="1"/>
  <c r="H17" i="46"/>
  <c r="J17" i="46" s="1"/>
  <c r="H18" i="46"/>
  <c r="H19" i="46"/>
  <c r="J19" i="46" s="1"/>
  <c r="H20" i="46"/>
  <c r="J20" i="46" s="1"/>
  <c r="N20" i="46" s="1"/>
  <c r="H21" i="46"/>
  <c r="J21" i="46" s="1"/>
  <c r="H22" i="46"/>
  <c r="H23" i="46"/>
  <c r="H24" i="46"/>
  <c r="H25" i="46"/>
  <c r="J25" i="46" s="1"/>
  <c r="H26" i="46"/>
  <c r="J26" i="46" s="1"/>
  <c r="H27" i="46"/>
  <c r="J27" i="46" s="1"/>
  <c r="L27" i="46" s="1"/>
  <c r="H28" i="46"/>
  <c r="H29" i="46"/>
  <c r="H30" i="46"/>
  <c r="J30" i="46" s="1"/>
  <c r="N30" i="46" s="1"/>
  <c r="H31" i="46"/>
  <c r="J31" i="46" s="1"/>
  <c r="H32" i="46"/>
  <c r="H33" i="46"/>
  <c r="J33" i="46" s="1"/>
  <c r="H34" i="46"/>
  <c r="H35" i="46"/>
  <c r="J35" i="46" s="1"/>
  <c r="H36" i="46"/>
  <c r="J36" i="46" s="1"/>
  <c r="H37" i="46"/>
  <c r="H38" i="46"/>
  <c r="J38" i="46" s="1"/>
  <c r="H39" i="46"/>
  <c r="H40" i="46"/>
  <c r="H41" i="46"/>
  <c r="J41" i="46" s="1"/>
  <c r="H42" i="46"/>
  <c r="J42" i="46" s="1"/>
  <c r="H43" i="46"/>
  <c r="J43" i="46" s="1"/>
  <c r="H44" i="46"/>
  <c r="J44" i="46" s="1"/>
  <c r="H45" i="46"/>
  <c r="H46" i="46"/>
  <c r="J46" i="46" s="1"/>
  <c r="H47" i="46"/>
  <c r="H48" i="46"/>
  <c r="J48" i="46" s="1"/>
  <c r="N48" i="46" s="1"/>
  <c r="H49" i="46"/>
  <c r="J49" i="46" s="1"/>
  <c r="H50" i="46"/>
  <c r="H51" i="46"/>
  <c r="J51" i="46" s="1"/>
  <c r="H52" i="46"/>
  <c r="J52" i="46" s="1"/>
  <c r="L52" i="46" s="1"/>
  <c r="H53" i="46"/>
  <c r="H54" i="46"/>
  <c r="J54" i="46" s="1"/>
  <c r="N54" i="46" s="1"/>
  <c r="H55" i="46"/>
  <c r="H56" i="46"/>
  <c r="J56" i="46" s="1"/>
  <c r="N56" i="46" s="1"/>
  <c r="H57" i="46"/>
  <c r="J57" i="46" s="1"/>
  <c r="M57" i="46" s="1"/>
  <c r="H58" i="46"/>
  <c r="H59" i="46"/>
  <c r="J59" i="46" s="1"/>
  <c r="H60" i="46"/>
  <c r="H61" i="46"/>
  <c r="H62" i="46"/>
  <c r="J62" i="46" s="1"/>
  <c r="H63" i="46"/>
  <c r="H64" i="46"/>
  <c r="J64" i="46" s="1"/>
  <c r="M64" i="46" s="1"/>
  <c r="AG64" i="46" s="1"/>
  <c r="H65" i="46"/>
  <c r="J65" i="46" s="1"/>
  <c r="H66" i="46"/>
  <c r="J66" i="46" s="1"/>
  <c r="L66" i="46" s="1"/>
  <c r="H67" i="46"/>
  <c r="J67" i="46" s="1"/>
  <c r="L67" i="46" s="1"/>
  <c r="H68" i="46"/>
  <c r="J68" i="46" s="1"/>
  <c r="N68" i="46" s="1"/>
  <c r="H69" i="46"/>
  <c r="H70" i="46"/>
  <c r="J70" i="46" s="1"/>
  <c r="H71" i="46"/>
  <c r="H72" i="46"/>
  <c r="J72" i="46" s="1"/>
  <c r="L72" i="46" s="1"/>
  <c r="H73" i="46"/>
  <c r="J73" i="46" s="1"/>
  <c r="M73" i="46" s="1"/>
  <c r="H74" i="46"/>
  <c r="H75" i="46"/>
  <c r="J75" i="46" s="1"/>
  <c r="H76" i="46"/>
  <c r="H77" i="46"/>
  <c r="J77" i="46" s="1"/>
  <c r="H78" i="46"/>
  <c r="J78" i="46" s="1"/>
  <c r="N78" i="46" s="1"/>
  <c r="H79" i="46"/>
  <c r="H80" i="46"/>
  <c r="J80" i="46" s="1"/>
  <c r="N80" i="46" s="1"/>
  <c r="H81" i="46"/>
  <c r="J81" i="46" s="1"/>
  <c r="H82" i="46"/>
  <c r="H83" i="46"/>
  <c r="J83" i="46" s="1"/>
  <c r="M83" i="46" s="1"/>
  <c r="H84" i="46"/>
  <c r="J84" i="46" s="1"/>
  <c r="H85" i="46"/>
  <c r="J85" i="46" s="1"/>
  <c r="N85" i="46" s="1"/>
  <c r="H86" i="46"/>
  <c r="J86" i="46" s="1"/>
  <c r="N86" i="46" s="1"/>
  <c r="H87" i="46"/>
  <c r="H88" i="46"/>
  <c r="H89" i="46"/>
  <c r="J89" i="46" s="1"/>
  <c r="H90" i="46"/>
  <c r="H91" i="46"/>
  <c r="J91" i="46" s="1"/>
  <c r="M91" i="46" s="1"/>
  <c r="H92" i="46"/>
  <c r="J92" i="46" s="1"/>
  <c r="H93" i="46"/>
  <c r="J93" i="46" s="1"/>
  <c r="H94" i="46"/>
  <c r="J94" i="46" s="1"/>
  <c r="M94" i="46" s="1"/>
  <c r="H95" i="46"/>
  <c r="J95" i="46" s="1"/>
  <c r="H96" i="46"/>
  <c r="J96" i="46" s="1"/>
  <c r="N96" i="46" s="1"/>
  <c r="H97" i="46"/>
  <c r="J97" i="46" s="1"/>
  <c r="H98" i="46"/>
  <c r="H99" i="46"/>
  <c r="J99" i="46" s="1"/>
  <c r="M99" i="46" s="1"/>
  <c r="H100" i="46"/>
  <c r="J100" i="46" s="1"/>
  <c r="H101" i="46"/>
  <c r="H102" i="46"/>
  <c r="J102" i="46" s="1"/>
  <c r="H103" i="46"/>
  <c r="H104" i="46"/>
  <c r="J104" i="46" s="1"/>
  <c r="H105" i="46"/>
  <c r="J105" i="46" s="1"/>
  <c r="H106" i="46"/>
  <c r="J106" i="46" s="1"/>
  <c r="L106" i="46" s="1"/>
  <c r="H107" i="46"/>
  <c r="J107" i="46" s="1"/>
  <c r="H108" i="46"/>
  <c r="J108" i="46" s="1"/>
  <c r="N108" i="46" s="1"/>
  <c r="H109" i="46"/>
  <c r="H110" i="46"/>
  <c r="J110" i="46" s="1"/>
  <c r="N110" i="46" s="1"/>
  <c r="H111" i="46"/>
  <c r="H112" i="46"/>
  <c r="J112" i="46" s="1"/>
  <c r="H113" i="46"/>
  <c r="J113" i="46" s="1"/>
  <c r="L113" i="46" s="1"/>
  <c r="H114" i="46"/>
  <c r="J114" i="46" s="1"/>
  <c r="M114" i="46" s="1"/>
  <c r="H115" i="46"/>
  <c r="J115" i="46" s="1"/>
  <c r="H116" i="46"/>
  <c r="J116" i="46" s="1"/>
  <c r="H117" i="46"/>
  <c r="H118" i="46"/>
  <c r="J118" i="46" s="1"/>
  <c r="H119" i="46"/>
  <c r="H120" i="46"/>
  <c r="J120" i="46" s="1"/>
  <c r="N120" i="46" s="1"/>
  <c r="H121" i="46"/>
  <c r="J121" i="46" s="1"/>
  <c r="L121" i="46" s="1"/>
  <c r="H122" i="46"/>
  <c r="J122" i="46" s="1"/>
  <c r="H123" i="46"/>
  <c r="J123" i="46" s="1"/>
  <c r="H124" i="46"/>
  <c r="H125" i="46"/>
  <c r="H126" i="46"/>
  <c r="J126" i="46" s="1"/>
  <c r="H127" i="46"/>
  <c r="H128" i="46"/>
  <c r="J128" i="46" s="1"/>
  <c r="M128" i="46" s="1"/>
  <c r="H129" i="46"/>
  <c r="J129" i="46" s="1"/>
  <c r="H2" i="46"/>
  <c r="J2" i="46" s="1"/>
  <c r="E3" i="46"/>
  <c r="AX3" i="46" s="1"/>
  <c r="E4" i="46"/>
  <c r="AX4" i="46" s="1"/>
  <c r="E5" i="46"/>
  <c r="AX5" i="46" s="1"/>
  <c r="E6" i="46"/>
  <c r="AX6" i="46" s="1"/>
  <c r="E7" i="46"/>
  <c r="AX7" i="46" s="1"/>
  <c r="E8" i="46"/>
  <c r="E9" i="46"/>
  <c r="AX9" i="46" s="1"/>
  <c r="E10" i="46"/>
  <c r="F10" i="46" s="1"/>
  <c r="E11" i="46"/>
  <c r="AX11" i="46" s="1"/>
  <c r="E12" i="46"/>
  <c r="AX12" i="46" s="1"/>
  <c r="E13" i="46"/>
  <c r="AX13" i="46" s="1"/>
  <c r="E14" i="46"/>
  <c r="AX14" i="46" s="1"/>
  <c r="E15" i="46"/>
  <c r="E16" i="46"/>
  <c r="AX16" i="46" s="1"/>
  <c r="E17" i="46"/>
  <c r="F17" i="46" s="1"/>
  <c r="E18" i="46"/>
  <c r="E19" i="46"/>
  <c r="AX19" i="46" s="1"/>
  <c r="E20" i="46"/>
  <c r="E21" i="46"/>
  <c r="AX21" i="46" s="1"/>
  <c r="E22" i="46"/>
  <c r="AX22" i="46" s="1"/>
  <c r="E23" i="46"/>
  <c r="AX23" i="46" s="1"/>
  <c r="E24" i="46"/>
  <c r="AX24" i="46" s="1"/>
  <c r="E25" i="46"/>
  <c r="E26" i="46"/>
  <c r="AX26" i="46" s="1"/>
  <c r="E27" i="46"/>
  <c r="AX27" i="46" s="1"/>
  <c r="E28" i="46"/>
  <c r="AX28" i="46" s="1"/>
  <c r="E29" i="46"/>
  <c r="AX29" i="46" s="1"/>
  <c r="E30" i="46"/>
  <c r="AX30" i="46" s="1"/>
  <c r="E31" i="46"/>
  <c r="AX31" i="46" s="1"/>
  <c r="E32" i="46"/>
  <c r="AX32" i="46" s="1"/>
  <c r="E33" i="46"/>
  <c r="E34" i="46"/>
  <c r="AX34" i="46" s="1"/>
  <c r="E35" i="46"/>
  <c r="AX35" i="46" s="1"/>
  <c r="E36" i="46"/>
  <c r="AX36" i="46" s="1"/>
  <c r="E37" i="46"/>
  <c r="AX37" i="46" s="1"/>
  <c r="E38" i="46"/>
  <c r="AX38" i="46" s="1"/>
  <c r="E39" i="46"/>
  <c r="AX39" i="46" s="1"/>
  <c r="E40" i="46"/>
  <c r="AX40" i="46" s="1"/>
  <c r="E41" i="46"/>
  <c r="E42" i="46"/>
  <c r="AX42" i="46" s="1"/>
  <c r="E43" i="46"/>
  <c r="AX43" i="46" s="1"/>
  <c r="E44" i="46"/>
  <c r="AX44" i="46" s="1"/>
  <c r="E45" i="46"/>
  <c r="E46" i="46"/>
  <c r="F46" i="46" s="1"/>
  <c r="E47" i="46"/>
  <c r="AX47" i="46" s="1"/>
  <c r="E48" i="46"/>
  <c r="AX48" i="46" s="1"/>
  <c r="E49" i="46"/>
  <c r="E50" i="46"/>
  <c r="AX50" i="46" s="1"/>
  <c r="E51" i="46"/>
  <c r="E52" i="46"/>
  <c r="F52" i="46" s="1"/>
  <c r="E53" i="46"/>
  <c r="E54" i="46"/>
  <c r="AX54" i="46" s="1"/>
  <c r="E55" i="46"/>
  <c r="E56" i="46"/>
  <c r="AX56" i="46" s="1"/>
  <c r="E57" i="46"/>
  <c r="AX57" i="46" s="1"/>
  <c r="E58" i="46"/>
  <c r="AX58" i="46" s="1"/>
  <c r="E59" i="46"/>
  <c r="AX59" i="46" s="1"/>
  <c r="E60" i="46"/>
  <c r="AX60" i="46" s="1"/>
  <c r="E61" i="46"/>
  <c r="AX61" i="46" s="1"/>
  <c r="E62" i="46"/>
  <c r="AX62" i="46" s="1"/>
  <c r="E63" i="46"/>
  <c r="E64" i="46"/>
  <c r="AX64" i="46" s="1"/>
  <c r="E65" i="46"/>
  <c r="E66" i="46"/>
  <c r="E67" i="46"/>
  <c r="E68" i="46"/>
  <c r="E69" i="46"/>
  <c r="AX69" i="46" s="1"/>
  <c r="E70" i="46"/>
  <c r="AX70" i="46" s="1"/>
  <c r="E71" i="46"/>
  <c r="E72" i="46"/>
  <c r="AX72" i="46" s="1"/>
  <c r="E73" i="46"/>
  <c r="E74" i="46"/>
  <c r="AX74" i="46" s="1"/>
  <c r="E75" i="46"/>
  <c r="E76" i="46"/>
  <c r="AX76" i="46" s="1"/>
  <c r="E77" i="46"/>
  <c r="AX77" i="46" s="1"/>
  <c r="E78" i="46"/>
  <c r="AX78" i="46" s="1"/>
  <c r="E79" i="46"/>
  <c r="E80" i="46"/>
  <c r="AX80" i="46" s="1"/>
  <c r="E81" i="46"/>
  <c r="E82" i="46"/>
  <c r="AX82" i="46" s="1"/>
  <c r="E83" i="46"/>
  <c r="AX83" i="46" s="1"/>
  <c r="E84" i="46"/>
  <c r="AX84" i="46" s="1"/>
  <c r="E85" i="46"/>
  <c r="AX85" i="46" s="1"/>
  <c r="E86" i="46"/>
  <c r="E87" i="46"/>
  <c r="E88" i="46"/>
  <c r="AX88" i="46" s="1"/>
  <c r="E89" i="46"/>
  <c r="AX89" i="46" s="1"/>
  <c r="E90" i="46"/>
  <c r="AX90" i="46" s="1"/>
  <c r="E91" i="46"/>
  <c r="AX91" i="46" s="1"/>
  <c r="E92" i="46"/>
  <c r="AX92" i="46" s="1"/>
  <c r="E93" i="46"/>
  <c r="E94" i="46"/>
  <c r="E95" i="46"/>
  <c r="E96" i="46"/>
  <c r="AX96" i="46" s="1"/>
  <c r="E97" i="46"/>
  <c r="E98" i="46"/>
  <c r="AX98" i="46" s="1"/>
  <c r="E99" i="46"/>
  <c r="E100" i="46"/>
  <c r="AX100" i="46" s="1"/>
  <c r="E101" i="46"/>
  <c r="E102" i="46"/>
  <c r="E103" i="46"/>
  <c r="E104" i="46"/>
  <c r="AX104" i="46" s="1"/>
  <c r="E105" i="46"/>
  <c r="E106" i="46"/>
  <c r="E107" i="46"/>
  <c r="E108" i="46"/>
  <c r="AX108" i="46" s="1"/>
  <c r="E109" i="46"/>
  <c r="E110" i="46"/>
  <c r="AX110" i="46" s="1"/>
  <c r="E111" i="46"/>
  <c r="E112" i="46"/>
  <c r="E113" i="46"/>
  <c r="AX113" i="46" s="1"/>
  <c r="E114" i="46"/>
  <c r="E115" i="46"/>
  <c r="E116" i="46"/>
  <c r="AX116" i="46" s="1"/>
  <c r="E117" i="46"/>
  <c r="E118" i="46"/>
  <c r="AX118" i="46" s="1"/>
  <c r="E119" i="46"/>
  <c r="AX119" i="46" s="1"/>
  <c r="E120" i="46"/>
  <c r="AX120" i="46" s="1"/>
  <c r="E121" i="46"/>
  <c r="E122" i="46"/>
  <c r="AX122" i="46" s="1"/>
  <c r="E123" i="46"/>
  <c r="AX123" i="46" s="1"/>
  <c r="E124" i="46"/>
  <c r="AX124" i="46" s="1"/>
  <c r="E125" i="46"/>
  <c r="E126" i="46"/>
  <c r="AX126" i="46" s="1"/>
  <c r="E127" i="46"/>
  <c r="E128" i="46"/>
  <c r="AX128" i="46" s="1"/>
  <c r="E129" i="46"/>
  <c r="AX129" i="46" s="1"/>
  <c r="H3" i="45"/>
  <c r="J3" i="45" s="1"/>
  <c r="L3" i="45" s="1"/>
  <c r="H4" i="45"/>
  <c r="J4" i="45" s="1"/>
  <c r="H5" i="45"/>
  <c r="J5" i="45" s="1"/>
  <c r="M5" i="45" s="1"/>
  <c r="H6" i="45"/>
  <c r="J6" i="45" s="1"/>
  <c r="H7" i="45"/>
  <c r="H8" i="45"/>
  <c r="J8" i="45" s="1"/>
  <c r="N8" i="45" s="1"/>
  <c r="H9" i="45"/>
  <c r="J9" i="45" s="1"/>
  <c r="N9" i="45" s="1"/>
  <c r="H10" i="45"/>
  <c r="J10" i="45" s="1"/>
  <c r="H11" i="45"/>
  <c r="J11" i="45" s="1"/>
  <c r="H12" i="45"/>
  <c r="H13" i="45"/>
  <c r="J13" i="45" s="1"/>
  <c r="H14" i="45"/>
  <c r="J14" i="45" s="1"/>
  <c r="H15" i="45"/>
  <c r="H16" i="45"/>
  <c r="J16" i="45" s="1"/>
  <c r="H17" i="45"/>
  <c r="J17" i="45" s="1"/>
  <c r="H18" i="45"/>
  <c r="J18" i="45" s="1"/>
  <c r="H19" i="45"/>
  <c r="J19" i="45" s="1"/>
  <c r="L19" i="45" s="1"/>
  <c r="H20" i="45"/>
  <c r="J20" i="45" s="1"/>
  <c r="N20" i="45" s="1"/>
  <c r="H21" i="45"/>
  <c r="J21" i="45" s="1"/>
  <c r="H22" i="45"/>
  <c r="J22" i="45" s="1"/>
  <c r="H23" i="45"/>
  <c r="H24" i="45"/>
  <c r="J24" i="45" s="1"/>
  <c r="H25" i="45"/>
  <c r="J25" i="45" s="1"/>
  <c r="N25" i="45" s="1"/>
  <c r="H26" i="45"/>
  <c r="J26" i="45" s="1"/>
  <c r="N26" i="45" s="1"/>
  <c r="H27" i="45"/>
  <c r="J27" i="45" s="1"/>
  <c r="M27" i="45" s="1"/>
  <c r="H28" i="45"/>
  <c r="J28" i="45" s="1"/>
  <c r="N28" i="45" s="1"/>
  <c r="H29" i="45"/>
  <c r="J29" i="45" s="1"/>
  <c r="N29" i="45" s="1"/>
  <c r="H30" i="45"/>
  <c r="J30" i="45" s="1"/>
  <c r="H31" i="45"/>
  <c r="J31" i="45" s="1"/>
  <c r="H32" i="45"/>
  <c r="H33" i="45"/>
  <c r="J33" i="45" s="1"/>
  <c r="H34" i="45"/>
  <c r="J34" i="45" s="1"/>
  <c r="N34" i="45" s="1"/>
  <c r="H35" i="45"/>
  <c r="J35" i="45" s="1"/>
  <c r="H36" i="45"/>
  <c r="J36" i="45" s="1"/>
  <c r="M36" i="45" s="1"/>
  <c r="H37" i="45"/>
  <c r="J37" i="45" s="1"/>
  <c r="N37" i="45" s="1"/>
  <c r="H38" i="45"/>
  <c r="J38" i="45" s="1"/>
  <c r="H39" i="45"/>
  <c r="H40" i="45"/>
  <c r="H41" i="45"/>
  <c r="J41" i="45" s="1"/>
  <c r="H42" i="45"/>
  <c r="J42" i="45" s="1"/>
  <c r="L42" i="45" s="1"/>
  <c r="H43" i="45"/>
  <c r="J43" i="45" s="1"/>
  <c r="H44" i="45"/>
  <c r="J44" i="45" s="1"/>
  <c r="H45" i="45"/>
  <c r="J45" i="45" s="1"/>
  <c r="H46" i="45"/>
  <c r="H47" i="45"/>
  <c r="H48" i="45"/>
  <c r="J48" i="45" s="1"/>
  <c r="L48" i="45" s="1"/>
  <c r="H49" i="45"/>
  <c r="J49" i="45" s="1"/>
  <c r="L49" i="45" s="1"/>
  <c r="H50" i="45"/>
  <c r="J50" i="45" s="1"/>
  <c r="H51" i="45"/>
  <c r="J51" i="45" s="1"/>
  <c r="H52" i="45"/>
  <c r="J52" i="45" s="1"/>
  <c r="H53" i="45"/>
  <c r="J53" i="45" s="1"/>
  <c r="N53" i="45" s="1"/>
  <c r="H54" i="45"/>
  <c r="H55" i="45"/>
  <c r="H56" i="45"/>
  <c r="J56" i="45" s="1"/>
  <c r="N56" i="45" s="1"/>
  <c r="H57" i="45"/>
  <c r="J57" i="45" s="1"/>
  <c r="H58" i="45"/>
  <c r="J58" i="45" s="1"/>
  <c r="N58" i="45" s="1"/>
  <c r="H59" i="45"/>
  <c r="J59" i="45" s="1"/>
  <c r="H60" i="45"/>
  <c r="H61" i="45"/>
  <c r="J61" i="45" s="1"/>
  <c r="H62" i="45"/>
  <c r="J62" i="45" s="1"/>
  <c r="H63" i="45"/>
  <c r="H64" i="45"/>
  <c r="J64" i="45" s="1"/>
  <c r="H65" i="45"/>
  <c r="J65" i="45" s="1"/>
  <c r="H66" i="45"/>
  <c r="J66" i="45" s="1"/>
  <c r="M66" i="45" s="1"/>
  <c r="H67" i="45"/>
  <c r="H68" i="45"/>
  <c r="J68" i="45" s="1"/>
  <c r="H69" i="45"/>
  <c r="J69" i="45" s="1"/>
  <c r="N69" i="45" s="1"/>
  <c r="H70" i="45"/>
  <c r="J70" i="45" s="1"/>
  <c r="H71" i="45"/>
  <c r="H72" i="45"/>
  <c r="H73" i="45"/>
  <c r="J73" i="45" s="1"/>
  <c r="H74" i="45"/>
  <c r="J74" i="45" s="1"/>
  <c r="H75" i="45"/>
  <c r="J75" i="45" s="1"/>
  <c r="H76" i="45"/>
  <c r="J76" i="45" s="1"/>
  <c r="L76" i="45" s="1"/>
  <c r="H77" i="45"/>
  <c r="J77" i="45" s="1"/>
  <c r="L77" i="45" s="1"/>
  <c r="H78" i="45"/>
  <c r="H79" i="45"/>
  <c r="H80" i="45"/>
  <c r="H81" i="45"/>
  <c r="J81" i="45" s="1"/>
  <c r="N81" i="45" s="1"/>
  <c r="H82" i="45"/>
  <c r="J82" i="45" s="1"/>
  <c r="L82" i="45" s="1"/>
  <c r="H83" i="45"/>
  <c r="J83" i="45" s="1"/>
  <c r="L83" i="45" s="1"/>
  <c r="H84" i="45"/>
  <c r="J84" i="45" s="1"/>
  <c r="H85" i="45"/>
  <c r="J85" i="45" s="1"/>
  <c r="N85" i="45" s="1"/>
  <c r="H86" i="45"/>
  <c r="J86" i="45" s="1"/>
  <c r="H87" i="45"/>
  <c r="J87" i="45" s="1"/>
  <c r="H88" i="45"/>
  <c r="J88" i="45" s="1"/>
  <c r="H89" i="45"/>
  <c r="J89" i="45" s="1"/>
  <c r="H90" i="45"/>
  <c r="J90" i="45" s="1"/>
  <c r="L90" i="45" s="1"/>
  <c r="H91" i="45"/>
  <c r="J91" i="45" s="1"/>
  <c r="H92" i="45"/>
  <c r="J92" i="45" s="1"/>
  <c r="H93" i="45"/>
  <c r="J93" i="45" s="1"/>
  <c r="H94" i="45"/>
  <c r="J94" i="45" s="1"/>
  <c r="H95" i="45"/>
  <c r="H96" i="45"/>
  <c r="J96" i="45" s="1"/>
  <c r="H97" i="45"/>
  <c r="J97" i="45" s="1"/>
  <c r="H98" i="45"/>
  <c r="J98" i="45" s="1"/>
  <c r="H99" i="45"/>
  <c r="J99" i="45" s="1"/>
  <c r="M99" i="45" s="1"/>
  <c r="H100" i="45"/>
  <c r="J100" i="45" s="1"/>
  <c r="H101" i="45"/>
  <c r="J101" i="45" s="1"/>
  <c r="M101" i="45" s="1"/>
  <c r="H102" i="45"/>
  <c r="H103" i="45"/>
  <c r="H104" i="45"/>
  <c r="J104" i="45" s="1"/>
  <c r="H105" i="45"/>
  <c r="J105" i="45" s="1"/>
  <c r="H106" i="45"/>
  <c r="J106" i="45" s="1"/>
  <c r="M106" i="45" s="1"/>
  <c r="H107" i="45"/>
  <c r="H108" i="45"/>
  <c r="J108" i="45" s="1"/>
  <c r="N108" i="45" s="1"/>
  <c r="H109" i="45"/>
  <c r="J109" i="45" s="1"/>
  <c r="M109" i="45" s="1"/>
  <c r="H110" i="45"/>
  <c r="J110" i="45" s="1"/>
  <c r="H111" i="45"/>
  <c r="H112" i="45"/>
  <c r="J112" i="45" s="1"/>
  <c r="H113" i="45"/>
  <c r="J113" i="45" s="1"/>
  <c r="L113" i="45" s="1"/>
  <c r="H114" i="45"/>
  <c r="J114" i="45" s="1"/>
  <c r="H115" i="45"/>
  <c r="J115" i="45" s="1"/>
  <c r="N115" i="45" s="1"/>
  <c r="H116" i="45"/>
  <c r="J116" i="45" s="1"/>
  <c r="H117" i="45"/>
  <c r="J117" i="45" s="1"/>
  <c r="N117" i="45" s="1"/>
  <c r="H118" i="45"/>
  <c r="H119" i="45"/>
  <c r="H120" i="45"/>
  <c r="J120" i="45" s="1"/>
  <c r="H121" i="45"/>
  <c r="J121" i="45" s="1"/>
  <c r="N121" i="45" s="1"/>
  <c r="H122" i="45"/>
  <c r="J122" i="45" s="1"/>
  <c r="H123" i="45"/>
  <c r="J123" i="45" s="1"/>
  <c r="H124" i="45"/>
  <c r="J124" i="45" s="1"/>
  <c r="N124" i="45" s="1"/>
  <c r="H125" i="45"/>
  <c r="J125" i="45" s="1"/>
  <c r="H126" i="45"/>
  <c r="J126" i="45" s="1"/>
  <c r="H127" i="45"/>
  <c r="J127" i="45" s="1"/>
  <c r="N127" i="45" s="1"/>
  <c r="H128" i="45"/>
  <c r="J128" i="45" s="1"/>
  <c r="H129" i="45"/>
  <c r="J129" i="45" s="1"/>
  <c r="H2" i="45"/>
  <c r="J2" i="45" s="1"/>
  <c r="E3" i="45"/>
  <c r="E4" i="45"/>
  <c r="AH4" i="45" s="1"/>
  <c r="E5" i="45"/>
  <c r="F5" i="45" s="1"/>
  <c r="G5" i="45" s="1"/>
  <c r="R5" i="45" s="1"/>
  <c r="E6" i="45"/>
  <c r="AX6" i="45" s="1"/>
  <c r="E7" i="45"/>
  <c r="AX7" i="45" s="1"/>
  <c r="E8" i="45"/>
  <c r="AX8" i="45" s="1"/>
  <c r="E9" i="45"/>
  <c r="F9" i="45" s="1"/>
  <c r="G9" i="45" s="1"/>
  <c r="W9" i="45" s="1"/>
  <c r="E10" i="45"/>
  <c r="E11" i="45"/>
  <c r="E12" i="45"/>
  <c r="AX12" i="45" s="1"/>
  <c r="E13" i="45"/>
  <c r="E14" i="45"/>
  <c r="AX14" i="45" s="1"/>
  <c r="E15" i="45"/>
  <c r="AX15" i="45" s="1"/>
  <c r="E16" i="45"/>
  <c r="AX16" i="45" s="1"/>
  <c r="E17" i="45"/>
  <c r="E18" i="45"/>
  <c r="F18" i="45" s="1"/>
  <c r="G18" i="45" s="1"/>
  <c r="E19" i="45"/>
  <c r="E20" i="45"/>
  <c r="E21" i="45"/>
  <c r="AX21" i="45" s="1"/>
  <c r="E22" i="45"/>
  <c r="AX22" i="45" s="1"/>
  <c r="E23" i="45"/>
  <c r="AX23" i="45" s="1"/>
  <c r="E24" i="45"/>
  <c r="AX24" i="45" s="1"/>
  <c r="E25" i="45"/>
  <c r="AX25" i="45" s="1"/>
  <c r="E26" i="45"/>
  <c r="E27" i="45"/>
  <c r="E28" i="45"/>
  <c r="AX28" i="45" s="1"/>
  <c r="E29" i="45"/>
  <c r="AX29" i="45" s="1"/>
  <c r="E30" i="45"/>
  <c r="AX30" i="45" s="1"/>
  <c r="E31" i="45"/>
  <c r="AX31" i="45" s="1"/>
  <c r="E32" i="45"/>
  <c r="AX32" i="45" s="1"/>
  <c r="E33" i="45"/>
  <c r="AX33" i="45" s="1"/>
  <c r="E34" i="45"/>
  <c r="E35" i="45"/>
  <c r="AX35" i="45" s="1"/>
  <c r="E36" i="45"/>
  <c r="E37" i="45"/>
  <c r="AX37" i="45" s="1"/>
  <c r="E38" i="45"/>
  <c r="AX38" i="45" s="1"/>
  <c r="E39" i="45"/>
  <c r="AX39" i="45" s="1"/>
  <c r="E40" i="45"/>
  <c r="AX40" i="45" s="1"/>
  <c r="E41" i="45"/>
  <c r="AX41" i="45" s="1"/>
  <c r="E42" i="45"/>
  <c r="E43" i="45"/>
  <c r="E44" i="45"/>
  <c r="AX44" i="45" s="1"/>
  <c r="E45" i="45"/>
  <c r="AX45" i="45" s="1"/>
  <c r="E46" i="45"/>
  <c r="E47" i="45"/>
  <c r="AX47" i="45" s="1"/>
  <c r="E48" i="45"/>
  <c r="E49" i="45"/>
  <c r="AX49" i="45" s="1"/>
  <c r="E50" i="45"/>
  <c r="AX50" i="45" s="1"/>
  <c r="E51" i="45"/>
  <c r="E52" i="45"/>
  <c r="E53" i="45"/>
  <c r="AX53" i="45" s="1"/>
  <c r="E54" i="45"/>
  <c r="AX54" i="45" s="1"/>
  <c r="E55" i="45"/>
  <c r="AX55" i="45" s="1"/>
  <c r="E56" i="45"/>
  <c r="AX56" i="45" s="1"/>
  <c r="E57" i="45"/>
  <c r="AX57" i="45" s="1"/>
  <c r="E58" i="45"/>
  <c r="AX58" i="45" s="1"/>
  <c r="E59" i="45"/>
  <c r="E60" i="45"/>
  <c r="E61" i="45"/>
  <c r="AX61" i="45" s="1"/>
  <c r="E62" i="45"/>
  <c r="AX62" i="45" s="1"/>
  <c r="E63" i="45"/>
  <c r="AX63" i="45" s="1"/>
  <c r="E64" i="45"/>
  <c r="AX64" i="45" s="1"/>
  <c r="E65" i="45"/>
  <c r="AX65" i="45" s="1"/>
  <c r="E66" i="45"/>
  <c r="AG66" i="45" s="1"/>
  <c r="E67" i="45"/>
  <c r="AX67" i="45" s="1"/>
  <c r="E68" i="45"/>
  <c r="E69" i="45"/>
  <c r="E70" i="45"/>
  <c r="AX70" i="45" s="1"/>
  <c r="E71" i="45"/>
  <c r="AX71" i="45" s="1"/>
  <c r="E72" i="45"/>
  <c r="AX72" i="45" s="1"/>
  <c r="E73" i="45"/>
  <c r="AX73" i="45" s="1"/>
  <c r="E74" i="45"/>
  <c r="AX74" i="45" s="1"/>
  <c r="E75" i="45"/>
  <c r="E76" i="45"/>
  <c r="E77" i="45"/>
  <c r="E78" i="45"/>
  <c r="AX78" i="45" s="1"/>
  <c r="E79" i="45"/>
  <c r="AX79" i="45" s="1"/>
  <c r="E80" i="45"/>
  <c r="AX80" i="45" s="1"/>
  <c r="E81" i="45"/>
  <c r="AX81" i="45" s="1"/>
  <c r="E82" i="45"/>
  <c r="AX82" i="45" s="1"/>
  <c r="E83" i="45"/>
  <c r="E84" i="45"/>
  <c r="AX84" i="45" s="1"/>
  <c r="E85" i="45"/>
  <c r="AX85" i="45" s="1"/>
  <c r="E86" i="45"/>
  <c r="E87" i="45"/>
  <c r="AX87" i="45" s="1"/>
  <c r="E88" i="45"/>
  <c r="AX88" i="45" s="1"/>
  <c r="E89" i="45"/>
  <c r="AX89" i="45" s="1"/>
  <c r="E90" i="45"/>
  <c r="E91" i="45"/>
  <c r="E92" i="45"/>
  <c r="E93" i="45"/>
  <c r="AX93" i="45" s="1"/>
  <c r="E94" i="45"/>
  <c r="AX94" i="45" s="1"/>
  <c r="E95" i="45"/>
  <c r="AX95" i="45" s="1"/>
  <c r="E96" i="45"/>
  <c r="AX96" i="45" s="1"/>
  <c r="E97" i="45"/>
  <c r="AX97" i="45" s="1"/>
  <c r="E98" i="45"/>
  <c r="E99" i="45"/>
  <c r="E100" i="45"/>
  <c r="AX100" i="45" s="1"/>
  <c r="E101" i="45"/>
  <c r="AX101" i="45" s="1"/>
  <c r="E102" i="45"/>
  <c r="E103" i="45"/>
  <c r="AX103" i="45" s="1"/>
  <c r="E104" i="45"/>
  <c r="AX104" i="45" s="1"/>
  <c r="E105" i="45"/>
  <c r="AX105" i="45" s="1"/>
  <c r="E106" i="45"/>
  <c r="AX106" i="45" s="1"/>
  <c r="E107" i="45"/>
  <c r="AX107" i="45" s="1"/>
  <c r="E108" i="45"/>
  <c r="E109" i="45"/>
  <c r="AX109" i="45" s="1"/>
  <c r="E110" i="45"/>
  <c r="E111" i="45"/>
  <c r="AX111" i="45" s="1"/>
  <c r="E112" i="45"/>
  <c r="AX112" i="45" s="1"/>
  <c r="E113" i="45"/>
  <c r="E114" i="45"/>
  <c r="E115" i="45"/>
  <c r="E116" i="45"/>
  <c r="E117" i="45"/>
  <c r="AX117" i="45" s="1"/>
  <c r="E118" i="45"/>
  <c r="AX118" i="45" s="1"/>
  <c r="E119" i="45"/>
  <c r="AX119" i="45" s="1"/>
  <c r="E120" i="45"/>
  <c r="AX120" i="45" s="1"/>
  <c r="E121" i="45"/>
  <c r="AX121" i="45" s="1"/>
  <c r="E122" i="45"/>
  <c r="AX122" i="45" s="1"/>
  <c r="E123" i="45"/>
  <c r="E124" i="45"/>
  <c r="E125" i="45"/>
  <c r="AX125" i="45" s="1"/>
  <c r="E126" i="45"/>
  <c r="AX126" i="45" s="1"/>
  <c r="E127" i="45"/>
  <c r="AX127" i="45" s="1"/>
  <c r="E128" i="45"/>
  <c r="AX128" i="45" s="1"/>
  <c r="E129" i="45"/>
  <c r="AX129" i="45" s="1"/>
  <c r="E2" i="45"/>
  <c r="AX2" i="45" s="1"/>
  <c r="H3" i="44"/>
  <c r="J3" i="44" s="1"/>
  <c r="M3" i="44" s="1"/>
  <c r="H4" i="44"/>
  <c r="J4" i="44" s="1"/>
  <c r="H5" i="44"/>
  <c r="J5" i="44" s="1"/>
  <c r="H6" i="44"/>
  <c r="J6" i="44" s="1"/>
  <c r="L6" i="44" s="1"/>
  <c r="H7" i="44"/>
  <c r="H8" i="44"/>
  <c r="J8" i="44" s="1"/>
  <c r="L8" i="44" s="1"/>
  <c r="H9" i="44"/>
  <c r="J9" i="44" s="1"/>
  <c r="L9" i="44" s="1"/>
  <c r="H10" i="44"/>
  <c r="J10" i="44" s="1"/>
  <c r="M10" i="44" s="1"/>
  <c r="AG10" i="44" s="1"/>
  <c r="H11" i="44"/>
  <c r="J11" i="44" s="1"/>
  <c r="N11" i="44" s="1"/>
  <c r="H12" i="44"/>
  <c r="J12" i="44" s="1"/>
  <c r="L12" i="44" s="1"/>
  <c r="H13" i="44"/>
  <c r="J13" i="44" s="1"/>
  <c r="H14" i="44"/>
  <c r="J14" i="44" s="1"/>
  <c r="H15" i="44"/>
  <c r="J15" i="44" s="1"/>
  <c r="H16" i="44"/>
  <c r="J16" i="44" s="1"/>
  <c r="N16" i="44" s="1"/>
  <c r="H17" i="44"/>
  <c r="J17" i="44" s="1"/>
  <c r="L17" i="44" s="1"/>
  <c r="H18" i="44"/>
  <c r="J18" i="44" s="1"/>
  <c r="H19" i="44"/>
  <c r="J19" i="44" s="1"/>
  <c r="L19" i="44" s="1"/>
  <c r="H20" i="44"/>
  <c r="J20" i="44" s="1"/>
  <c r="H21" i="44"/>
  <c r="J21" i="44" s="1"/>
  <c r="L21" i="44" s="1"/>
  <c r="H22" i="44"/>
  <c r="H23" i="44"/>
  <c r="H24" i="44"/>
  <c r="J24" i="44" s="1"/>
  <c r="H25" i="44"/>
  <c r="J25" i="44" s="1"/>
  <c r="L25" i="44" s="1"/>
  <c r="H26" i="44"/>
  <c r="J26" i="44" s="1"/>
  <c r="H27" i="44"/>
  <c r="J27" i="44" s="1"/>
  <c r="M27" i="44" s="1"/>
  <c r="H28" i="44"/>
  <c r="J28" i="44" s="1"/>
  <c r="H29" i="44"/>
  <c r="H30" i="44"/>
  <c r="J30" i="44" s="1"/>
  <c r="L30" i="44" s="1"/>
  <c r="H31" i="44"/>
  <c r="J31" i="44" s="1"/>
  <c r="H32" i="44"/>
  <c r="J32" i="44" s="1"/>
  <c r="H33" i="44"/>
  <c r="J33" i="44" s="1"/>
  <c r="M33" i="44" s="1"/>
  <c r="H34" i="44"/>
  <c r="J34" i="44" s="1"/>
  <c r="M34" i="44" s="1"/>
  <c r="H35" i="44"/>
  <c r="J35" i="44" s="1"/>
  <c r="H36" i="44"/>
  <c r="J36" i="44" s="1"/>
  <c r="H37" i="44"/>
  <c r="H38" i="44"/>
  <c r="J38" i="44" s="1"/>
  <c r="L38" i="44" s="1"/>
  <c r="H39" i="44"/>
  <c r="H40" i="44"/>
  <c r="H41" i="44"/>
  <c r="J41" i="44" s="1"/>
  <c r="H42" i="44"/>
  <c r="J42" i="44" s="1"/>
  <c r="M42" i="44" s="1"/>
  <c r="AG42" i="44" s="1"/>
  <c r="H43" i="44"/>
  <c r="J43" i="44" s="1"/>
  <c r="H44" i="44"/>
  <c r="J44" i="44" s="1"/>
  <c r="M44" i="44" s="1"/>
  <c r="H45" i="44"/>
  <c r="J45" i="44" s="1"/>
  <c r="H46" i="44"/>
  <c r="J46" i="44" s="1"/>
  <c r="H47" i="44"/>
  <c r="J47" i="44" s="1"/>
  <c r="H48" i="44"/>
  <c r="J48" i="44" s="1"/>
  <c r="M48" i="44" s="1"/>
  <c r="H49" i="44"/>
  <c r="J49" i="44" s="1"/>
  <c r="H50" i="44"/>
  <c r="J50" i="44" s="1"/>
  <c r="L50" i="44" s="1"/>
  <c r="H51" i="44"/>
  <c r="J51" i="44" s="1"/>
  <c r="H52" i="44"/>
  <c r="J52" i="44" s="1"/>
  <c r="L52" i="44" s="1"/>
  <c r="H53" i="44"/>
  <c r="J53" i="44" s="1"/>
  <c r="N53" i="44" s="1"/>
  <c r="H54" i="44"/>
  <c r="H55" i="44"/>
  <c r="J55" i="44" s="1"/>
  <c r="H56" i="44"/>
  <c r="H57" i="44"/>
  <c r="J57" i="44" s="1"/>
  <c r="H58" i="44"/>
  <c r="J58" i="44" s="1"/>
  <c r="H59" i="44"/>
  <c r="J59" i="44" s="1"/>
  <c r="M59" i="44" s="1"/>
  <c r="H60" i="44"/>
  <c r="J60" i="44" s="1"/>
  <c r="H61" i="44"/>
  <c r="H62" i="44"/>
  <c r="J62" i="44" s="1"/>
  <c r="H63" i="44"/>
  <c r="J63" i="44" s="1"/>
  <c r="H64" i="44"/>
  <c r="J64" i="44" s="1"/>
  <c r="N64" i="44" s="1"/>
  <c r="H65" i="44"/>
  <c r="J65" i="44" s="1"/>
  <c r="L65" i="44" s="1"/>
  <c r="H66" i="44"/>
  <c r="J66" i="44" s="1"/>
  <c r="N66" i="44" s="1"/>
  <c r="H67" i="44"/>
  <c r="J67" i="44" s="1"/>
  <c r="L67" i="44" s="1"/>
  <c r="H68" i="44"/>
  <c r="J68" i="44" s="1"/>
  <c r="H69" i="44"/>
  <c r="J69" i="44" s="1"/>
  <c r="H70" i="44"/>
  <c r="J70" i="44" s="1"/>
  <c r="H71" i="44"/>
  <c r="J71" i="44" s="1"/>
  <c r="H72" i="44"/>
  <c r="J72" i="44" s="1"/>
  <c r="N72" i="44" s="1"/>
  <c r="H73" i="44"/>
  <c r="J73" i="44" s="1"/>
  <c r="R73" i="44" s="1"/>
  <c r="H74" i="44"/>
  <c r="J74" i="44" s="1"/>
  <c r="M74" i="44" s="1"/>
  <c r="H75" i="44"/>
  <c r="J75" i="44" s="1"/>
  <c r="L75" i="44" s="1"/>
  <c r="H76" i="44"/>
  <c r="J76" i="44" s="1"/>
  <c r="H77" i="44"/>
  <c r="J77" i="44" s="1"/>
  <c r="H78" i="44"/>
  <c r="J78" i="44" s="1"/>
  <c r="M78" i="44" s="1"/>
  <c r="H79" i="44"/>
  <c r="H80" i="44"/>
  <c r="J80" i="44" s="1"/>
  <c r="W80" i="44" s="1"/>
  <c r="H81" i="44"/>
  <c r="J81" i="44" s="1"/>
  <c r="M81" i="44" s="1"/>
  <c r="H82" i="44"/>
  <c r="J82" i="44" s="1"/>
  <c r="H83" i="44"/>
  <c r="J83" i="44" s="1"/>
  <c r="M83" i="44" s="1"/>
  <c r="H84" i="44"/>
  <c r="J84" i="44" s="1"/>
  <c r="H85" i="44"/>
  <c r="J85" i="44" s="1"/>
  <c r="L85" i="44" s="1"/>
  <c r="H86" i="44"/>
  <c r="H87" i="44"/>
  <c r="H88" i="44"/>
  <c r="J88" i="44" s="1"/>
  <c r="H89" i="44"/>
  <c r="J89" i="44" s="1"/>
  <c r="H90" i="44"/>
  <c r="J90" i="44" s="1"/>
  <c r="M90" i="44" s="1"/>
  <c r="H91" i="44"/>
  <c r="J91" i="44" s="1"/>
  <c r="M91" i="44" s="1"/>
  <c r="H92" i="44"/>
  <c r="J92" i="44" s="1"/>
  <c r="H93" i="44"/>
  <c r="H94" i="44"/>
  <c r="J94" i="44" s="1"/>
  <c r="H95" i="44"/>
  <c r="H96" i="44"/>
  <c r="J96" i="44" s="1"/>
  <c r="N96" i="44" s="1"/>
  <c r="H97" i="44"/>
  <c r="J97" i="44" s="1"/>
  <c r="H98" i="44"/>
  <c r="J98" i="44" s="1"/>
  <c r="L98" i="44" s="1"/>
  <c r="H99" i="44"/>
  <c r="J99" i="44" s="1"/>
  <c r="M99" i="44" s="1"/>
  <c r="H100" i="44"/>
  <c r="H101" i="44"/>
  <c r="J101" i="44" s="1"/>
  <c r="M101" i="44" s="1"/>
  <c r="H102" i="44"/>
  <c r="H103" i="44"/>
  <c r="J103" i="44" s="1"/>
  <c r="V103" i="44" s="1"/>
  <c r="AY103" i="44" s="1"/>
  <c r="H104" i="44"/>
  <c r="J104" i="44" s="1"/>
  <c r="N104" i="44" s="1"/>
  <c r="H105" i="44"/>
  <c r="J105" i="44" s="1"/>
  <c r="L105" i="44" s="1"/>
  <c r="H106" i="44"/>
  <c r="J106" i="44" s="1"/>
  <c r="M106" i="44" s="1"/>
  <c r="H107" i="44"/>
  <c r="H108" i="44"/>
  <c r="J108" i="44" s="1"/>
  <c r="M108" i="44" s="1"/>
  <c r="H109" i="44"/>
  <c r="J109" i="44" s="1"/>
  <c r="H110" i="44"/>
  <c r="H111" i="44"/>
  <c r="J111" i="44" s="1"/>
  <c r="H112" i="44"/>
  <c r="J112" i="44" s="1"/>
  <c r="H113" i="44"/>
  <c r="J113" i="44" s="1"/>
  <c r="H114" i="44"/>
  <c r="J114" i="44" s="1"/>
  <c r="L114" i="44" s="1"/>
  <c r="H115" i="44"/>
  <c r="J115" i="44" s="1"/>
  <c r="H116" i="44"/>
  <c r="J116" i="44" s="1"/>
  <c r="H117" i="44"/>
  <c r="J117" i="44" s="1"/>
  <c r="H118" i="44"/>
  <c r="H119" i="44"/>
  <c r="J119" i="44" s="1"/>
  <c r="P119" i="44" s="1"/>
  <c r="H120" i="44"/>
  <c r="J120" i="44" s="1"/>
  <c r="L120" i="44" s="1"/>
  <c r="H121" i="44"/>
  <c r="J121" i="44" s="1"/>
  <c r="H122" i="44"/>
  <c r="H123" i="44"/>
  <c r="J123" i="44" s="1"/>
  <c r="N123" i="44" s="1"/>
  <c r="H124" i="44"/>
  <c r="J124" i="44" s="1"/>
  <c r="H125" i="44"/>
  <c r="J125" i="44" s="1"/>
  <c r="H126" i="44"/>
  <c r="J126" i="44" s="1"/>
  <c r="H127" i="44"/>
  <c r="H128" i="44"/>
  <c r="J128" i="44" s="1"/>
  <c r="M128" i="44" s="1"/>
  <c r="H129" i="44"/>
  <c r="J129" i="44" s="1"/>
  <c r="H2" i="44"/>
  <c r="H3" i="43"/>
  <c r="H4" i="43"/>
  <c r="H5" i="43"/>
  <c r="J5" i="43" s="1"/>
  <c r="H6" i="43"/>
  <c r="J6" i="43" s="1"/>
  <c r="L6" i="43" s="1"/>
  <c r="H7" i="43"/>
  <c r="J7" i="43" s="1"/>
  <c r="H8" i="43"/>
  <c r="J8" i="43" s="1"/>
  <c r="H9" i="43"/>
  <c r="J9" i="43" s="1"/>
  <c r="H10" i="43"/>
  <c r="J10" i="43" s="1"/>
  <c r="M10" i="43" s="1"/>
  <c r="H11" i="43"/>
  <c r="J11" i="43" s="1"/>
  <c r="H12" i="43"/>
  <c r="H13" i="43"/>
  <c r="J13" i="43" s="1"/>
  <c r="H14" i="43"/>
  <c r="J14" i="43" s="1"/>
  <c r="H15" i="43"/>
  <c r="H16" i="43"/>
  <c r="J16" i="43" s="1"/>
  <c r="M16" i="43" s="1"/>
  <c r="H17" i="43"/>
  <c r="J17" i="43" s="1"/>
  <c r="M17" i="43" s="1"/>
  <c r="H18" i="43"/>
  <c r="J18" i="43" s="1"/>
  <c r="H19" i="43"/>
  <c r="H20" i="43"/>
  <c r="J20" i="43" s="1"/>
  <c r="H21" i="43"/>
  <c r="H22" i="43"/>
  <c r="J22" i="43" s="1"/>
  <c r="L22" i="43" s="1"/>
  <c r="H23" i="43"/>
  <c r="H24" i="43"/>
  <c r="J24" i="43" s="1"/>
  <c r="L24" i="43" s="1"/>
  <c r="H25" i="43"/>
  <c r="J25" i="43" s="1"/>
  <c r="V25" i="43" s="1"/>
  <c r="AY25" i="43" s="1"/>
  <c r="H26" i="43"/>
  <c r="J26" i="43" s="1"/>
  <c r="M26" i="43" s="1"/>
  <c r="H27" i="43"/>
  <c r="H28" i="43"/>
  <c r="J28" i="43" s="1"/>
  <c r="H29" i="43"/>
  <c r="J29" i="43" s="1"/>
  <c r="H30" i="43"/>
  <c r="J30" i="43" s="1"/>
  <c r="H31" i="43"/>
  <c r="H32" i="43"/>
  <c r="J32" i="43" s="1"/>
  <c r="L32" i="43" s="1"/>
  <c r="H33" i="43"/>
  <c r="J33" i="43" s="1"/>
  <c r="N33" i="43" s="1"/>
  <c r="H34" i="43"/>
  <c r="J34" i="43" s="1"/>
  <c r="H35" i="43"/>
  <c r="J35" i="43" s="1"/>
  <c r="H36" i="43"/>
  <c r="J36" i="43" s="1"/>
  <c r="H37" i="43"/>
  <c r="H38" i="43"/>
  <c r="J38" i="43" s="1"/>
  <c r="H39" i="43"/>
  <c r="J39" i="43" s="1"/>
  <c r="H40" i="43"/>
  <c r="J40" i="43" s="1"/>
  <c r="H41" i="43"/>
  <c r="J41" i="43" s="1"/>
  <c r="M41" i="43" s="1"/>
  <c r="AG41" i="43" s="1"/>
  <c r="H42" i="43"/>
  <c r="J42" i="43" s="1"/>
  <c r="H43" i="43"/>
  <c r="J43" i="43" s="1"/>
  <c r="L43" i="43" s="1"/>
  <c r="H44" i="43"/>
  <c r="H45" i="43"/>
  <c r="J45" i="43" s="1"/>
  <c r="H46" i="43"/>
  <c r="H47" i="43"/>
  <c r="J47" i="43" s="1"/>
  <c r="L47" i="43" s="1"/>
  <c r="H48" i="43"/>
  <c r="J48" i="43" s="1"/>
  <c r="H49" i="43"/>
  <c r="J49" i="43" s="1"/>
  <c r="H50" i="43"/>
  <c r="J50" i="43" s="1"/>
  <c r="H51" i="43"/>
  <c r="H52" i="43"/>
  <c r="H53" i="43"/>
  <c r="H54" i="43"/>
  <c r="J54" i="43" s="1"/>
  <c r="H55" i="43"/>
  <c r="J55" i="43" s="1"/>
  <c r="H56" i="43"/>
  <c r="J56" i="43" s="1"/>
  <c r="H57" i="43"/>
  <c r="J57" i="43" s="1"/>
  <c r="M57" i="43" s="1"/>
  <c r="AG57" i="43" s="1"/>
  <c r="H58" i="43"/>
  <c r="J58" i="43" s="1"/>
  <c r="H59" i="43"/>
  <c r="J59" i="43" s="1"/>
  <c r="H60" i="43"/>
  <c r="J60" i="43" s="1"/>
  <c r="H61" i="43"/>
  <c r="J61" i="43" s="1"/>
  <c r="H62" i="43"/>
  <c r="J62" i="43" s="1"/>
  <c r="H63" i="43"/>
  <c r="J63" i="43" s="1"/>
  <c r="L63" i="43" s="1"/>
  <c r="H64" i="43"/>
  <c r="J64" i="43" s="1"/>
  <c r="H65" i="43"/>
  <c r="J65" i="43" s="1"/>
  <c r="M65" i="43" s="1"/>
  <c r="H66" i="43"/>
  <c r="J66" i="43" s="1"/>
  <c r="H67" i="43"/>
  <c r="H68" i="43"/>
  <c r="H69" i="43"/>
  <c r="J69" i="43" s="1"/>
  <c r="H70" i="43"/>
  <c r="J70" i="43" s="1"/>
  <c r="H71" i="43"/>
  <c r="J71" i="43" s="1"/>
  <c r="H72" i="43"/>
  <c r="J72" i="43" s="1"/>
  <c r="H73" i="43"/>
  <c r="J73" i="43" s="1"/>
  <c r="H74" i="43"/>
  <c r="J74" i="43" s="1"/>
  <c r="H75" i="43"/>
  <c r="J75" i="43" s="1"/>
  <c r="N75" i="43" s="1"/>
  <c r="H76" i="43"/>
  <c r="J76" i="43" s="1"/>
  <c r="H77" i="43"/>
  <c r="H78" i="43"/>
  <c r="H79" i="43"/>
  <c r="J79" i="43" s="1"/>
  <c r="H80" i="43"/>
  <c r="J80" i="43" s="1"/>
  <c r="H81" i="43"/>
  <c r="J81" i="43" s="1"/>
  <c r="M81" i="43" s="1"/>
  <c r="H82" i="43"/>
  <c r="J82" i="43" s="1"/>
  <c r="H83" i="43"/>
  <c r="H84" i="43"/>
  <c r="H85" i="43"/>
  <c r="H86" i="43"/>
  <c r="J86" i="43" s="1"/>
  <c r="N86" i="43" s="1"/>
  <c r="H87" i="43"/>
  <c r="J87" i="43" s="1"/>
  <c r="H88" i="43"/>
  <c r="J88" i="43" s="1"/>
  <c r="H89" i="43"/>
  <c r="J89" i="43" s="1"/>
  <c r="H90" i="43"/>
  <c r="J90" i="43" s="1"/>
  <c r="H91" i="43"/>
  <c r="H92" i="43"/>
  <c r="J92" i="43" s="1"/>
  <c r="H93" i="43"/>
  <c r="H94" i="43"/>
  <c r="J94" i="43" s="1"/>
  <c r="H95" i="43"/>
  <c r="J95" i="43" s="1"/>
  <c r="L95" i="43" s="1"/>
  <c r="H96" i="43"/>
  <c r="J96" i="43" s="1"/>
  <c r="H97" i="43"/>
  <c r="J97" i="43" s="1"/>
  <c r="H98" i="43"/>
  <c r="J98" i="43" s="1"/>
  <c r="H99" i="43"/>
  <c r="J99" i="43" s="1"/>
  <c r="H100" i="43"/>
  <c r="H101" i="43"/>
  <c r="J101" i="43" s="1"/>
  <c r="N101" i="43" s="1"/>
  <c r="H102" i="43"/>
  <c r="J102" i="43" s="1"/>
  <c r="H103" i="43"/>
  <c r="J103" i="43" s="1"/>
  <c r="H104" i="43"/>
  <c r="J104" i="43" s="1"/>
  <c r="H105" i="43"/>
  <c r="H106" i="43"/>
  <c r="J106" i="43" s="1"/>
  <c r="H107" i="43"/>
  <c r="H108" i="43"/>
  <c r="H109" i="43"/>
  <c r="J109" i="43" s="1"/>
  <c r="H110" i="43"/>
  <c r="J110" i="43" s="1"/>
  <c r="H111" i="43"/>
  <c r="J111" i="43" s="1"/>
  <c r="N111" i="43" s="1"/>
  <c r="H112" i="43"/>
  <c r="J112" i="43" s="1"/>
  <c r="H113" i="43"/>
  <c r="J113" i="43" s="1"/>
  <c r="L113" i="43" s="1"/>
  <c r="H114" i="43"/>
  <c r="J114" i="43" s="1"/>
  <c r="H115" i="43"/>
  <c r="J115" i="43" s="1"/>
  <c r="H116" i="43"/>
  <c r="H117" i="43"/>
  <c r="J117" i="43" s="1"/>
  <c r="M117" i="43" s="1"/>
  <c r="H118" i="43"/>
  <c r="J118" i="43" s="1"/>
  <c r="N118" i="43" s="1"/>
  <c r="H119" i="43"/>
  <c r="J119" i="43" s="1"/>
  <c r="L119" i="43" s="1"/>
  <c r="H120" i="43"/>
  <c r="J120" i="43" s="1"/>
  <c r="H121" i="43"/>
  <c r="J121" i="43" s="1"/>
  <c r="H122" i="43"/>
  <c r="J122" i="43" s="1"/>
  <c r="H123" i="43"/>
  <c r="J123" i="43" s="1"/>
  <c r="H124" i="43"/>
  <c r="H125" i="43"/>
  <c r="J125" i="43" s="1"/>
  <c r="H126" i="43"/>
  <c r="J126" i="43" s="1"/>
  <c r="M126" i="43" s="1"/>
  <c r="H127" i="43"/>
  <c r="H128" i="43"/>
  <c r="J128" i="43" s="1"/>
  <c r="H129" i="43"/>
  <c r="J129" i="43" s="1"/>
  <c r="H2" i="43"/>
  <c r="J2" i="43" s="1"/>
  <c r="L2" i="43" s="1"/>
  <c r="H3" i="42"/>
  <c r="H4" i="42"/>
  <c r="J4" i="42" s="1"/>
  <c r="H5" i="42"/>
  <c r="J5" i="42" s="1"/>
  <c r="N5" i="42" s="1"/>
  <c r="H6" i="42"/>
  <c r="J6" i="42" s="1"/>
  <c r="H7" i="42"/>
  <c r="H8" i="42"/>
  <c r="J8" i="42" s="1"/>
  <c r="M8" i="42" s="1"/>
  <c r="H9" i="42"/>
  <c r="J9" i="42" s="1"/>
  <c r="H10" i="42"/>
  <c r="H11" i="42"/>
  <c r="J11" i="42" s="1"/>
  <c r="L11" i="42" s="1"/>
  <c r="H12" i="42"/>
  <c r="J12" i="42" s="1"/>
  <c r="L12" i="42" s="1"/>
  <c r="H13" i="42"/>
  <c r="J13" i="42" s="1"/>
  <c r="L13" i="42" s="1"/>
  <c r="H14" i="42"/>
  <c r="J14" i="42" s="1"/>
  <c r="H15" i="42"/>
  <c r="H16" i="42"/>
  <c r="J16" i="42" s="1"/>
  <c r="H17" i="42"/>
  <c r="J17" i="42" s="1"/>
  <c r="N17" i="42" s="1"/>
  <c r="H18" i="42"/>
  <c r="J18" i="42" s="1"/>
  <c r="H19" i="42"/>
  <c r="J19" i="42" s="1"/>
  <c r="M19" i="42" s="1"/>
  <c r="H20" i="42"/>
  <c r="J20" i="42" s="1"/>
  <c r="L20" i="42" s="1"/>
  <c r="H21" i="42"/>
  <c r="J21" i="42" s="1"/>
  <c r="H22" i="42"/>
  <c r="J22" i="42" s="1"/>
  <c r="H23" i="42"/>
  <c r="H24" i="42"/>
  <c r="J24" i="42" s="1"/>
  <c r="M24" i="42" s="1"/>
  <c r="H25" i="42"/>
  <c r="H26" i="42"/>
  <c r="J26" i="42" s="1"/>
  <c r="M26" i="42" s="1"/>
  <c r="H27" i="42"/>
  <c r="J27" i="42" s="1"/>
  <c r="L27" i="42" s="1"/>
  <c r="H28" i="42"/>
  <c r="H29" i="42"/>
  <c r="J29" i="42" s="1"/>
  <c r="H30" i="42"/>
  <c r="J30" i="42" s="1"/>
  <c r="H31" i="42"/>
  <c r="H32" i="42"/>
  <c r="J32" i="42" s="1"/>
  <c r="H33" i="42"/>
  <c r="J33" i="42" s="1"/>
  <c r="H34" i="42"/>
  <c r="J34" i="42" s="1"/>
  <c r="M34" i="42" s="1"/>
  <c r="H35" i="42"/>
  <c r="H36" i="42"/>
  <c r="J36" i="42" s="1"/>
  <c r="H37" i="42"/>
  <c r="J37" i="42" s="1"/>
  <c r="H38" i="42"/>
  <c r="J38" i="42" s="1"/>
  <c r="L38" i="42" s="1"/>
  <c r="H39" i="42"/>
  <c r="J39" i="42" s="1"/>
  <c r="H40" i="42"/>
  <c r="J40" i="42" s="1"/>
  <c r="L40" i="42" s="1"/>
  <c r="H41" i="42"/>
  <c r="J41" i="42" s="1"/>
  <c r="H42" i="42"/>
  <c r="H43" i="42"/>
  <c r="H44" i="42"/>
  <c r="J44" i="42" s="1"/>
  <c r="H45" i="42"/>
  <c r="J45" i="42" s="1"/>
  <c r="H46" i="42"/>
  <c r="J46" i="42" s="1"/>
  <c r="M46" i="42" s="1"/>
  <c r="H47" i="42"/>
  <c r="J47" i="42" s="1"/>
  <c r="H48" i="42"/>
  <c r="J48" i="42" s="1"/>
  <c r="L48" i="42" s="1"/>
  <c r="H49" i="42"/>
  <c r="J49" i="42" s="1"/>
  <c r="L49" i="42" s="1"/>
  <c r="H50" i="42"/>
  <c r="H51" i="42"/>
  <c r="H52" i="42"/>
  <c r="J52" i="42" s="1"/>
  <c r="N52" i="42" s="1"/>
  <c r="H53" i="42"/>
  <c r="H54" i="42"/>
  <c r="J54" i="42" s="1"/>
  <c r="M54" i="42" s="1"/>
  <c r="H55" i="42"/>
  <c r="H56" i="42"/>
  <c r="J56" i="42" s="1"/>
  <c r="N56" i="42" s="1"/>
  <c r="H57" i="42"/>
  <c r="J57" i="42" s="1"/>
  <c r="N57" i="42" s="1"/>
  <c r="H58" i="42"/>
  <c r="H59" i="42"/>
  <c r="J59" i="42" s="1"/>
  <c r="M59" i="42" s="1"/>
  <c r="H60" i="42"/>
  <c r="J60" i="42" s="1"/>
  <c r="N60" i="42" s="1"/>
  <c r="H61" i="42"/>
  <c r="H62" i="42"/>
  <c r="J62" i="42" s="1"/>
  <c r="H63" i="42"/>
  <c r="J63" i="42" s="1"/>
  <c r="H64" i="42"/>
  <c r="H65" i="42"/>
  <c r="J65" i="42" s="1"/>
  <c r="M65" i="42" s="1"/>
  <c r="H66" i="42"/>
  <c r="H67" i="42"/>
  <c r="J67" i="42" s="1"/>
  <c r="H68" i="42"/>
  <c r="J68" i="42" s="1"/>
  <c r="H69" i="42"/>
  <c r="J69" i="42" s="1"/>
  <c r="H70" i="42"/>
  <c r="J70" i="42" s="1"/>
  <c r="N70" i="42" s="1"/>
  <c r="H71" i="42"/>
  <c r="H72" i="42"/>
  <c r="J72" i="42" s="1"/>
  <c r="H73" i="42"/>
  <c r="J73" i="42" s="1"/>
  <c r="L73" i="42" s="1"/>
  <c r="H74" i="42"/>
  <c r="H75" i="42"/>
  <c r="J75" i="42" s="1"/>
  <c r="H76" i="42"/>
  <c r="J76" i="42"/>
  <c r="H77" i="42"/>
  <c r="J77" i="42" s="1"/>
  <c r="L77" i="42" s="1"/>
  <c r="H78" i="42"/>
  <c r="H79" i="42"/>
  <c r="J79" i="42" s="1"/>
  <c r="H80" i="42"/>
  <c r="J80" i="42" s="1"/>
  <c r="H81" i="42"/>
  <c r="J81" i="42" s="1"/>
  <c r="H82" i="42"/>
  <c r="H83" i="42"/>
  <c r="J83" i="42" s="1"/>
  <c r="H84" i="42"/>
  <c r="J84" i="42" s="1"/>
  <c r="N84" i="42" s="1"/>
  <c r="H85" i="42"/>
  <c r="J85" i="42" s="1"/>
  <c r="H86" i="42"/>
  <c r="J86" i="42" s="1"/>
  <c r="N86" i="42" s="1"/>
  <c r="H87" i="42"/>
  <c r="J87" i="42" s="1"/>
  <c r="H88" i="42"/>
  <c r="J88" i="42" s="1"/>
  <c r="H89" i="42"/>
  <c r="J89" i="42" s="1"/>
  <c r="H90" i="42"/>
  <c r="J90" i="42" s="1"/>
  <c r="H91" i="42"/>
  <c r="J91" i="42" s="1"/>
  <c r="H92" i="42"/>
  <c r="J92" i="42" s="1"/>
  <c r="N92" i="42" s="1"/>
  <c r="H93" i="42"/>
  <c r="J93" i="42" s="1"/>
  <c r="H94" i="42"/>
  <c r="H95" i="42"/>
  <c r="J95" i="42" s="1"/>
  <c r="L95" i="42" s="1"/>
  <c r="H96" i="42"/>
  <c r="J96" i="42" s="1"/>
  <c r="H97" i="42"/>
  <c r="J97" i="42" s="1"/>
  <c r="H98" i="42"/>
  <c r="J98" i="42"/>
  <c r="M98" i="42" s="1"/>
  <c r="H99" i="42"/>
  <c r="J99" i="42" s="1"/>
  <c r="H100" i="42"/>
  <c r="J100" i="42" s="1"/>
  <c r="M100" i="42" s="1"/>
  <c r="H101" i="42"/>
  <c r="J101" i="42" s="1"/>
  <c r="M101" i="42" s="1"/>
  <c r="H102" i="42"/>
  <c r="J102" i="42" s="1"/>
  <c r="H103" i="42"/>
  <c r="J103" i="42" s="1"/>
  <c r="H104" i="42"/>
  <c r="H105" i="42"/>
  <c r="J105" i="42"/>
  <c r="H106" i="42"/>
  <c r="J106" i="42" s="1"/>
  <c r="H107" i="42"/>
  <c r="J107" i="42" s="1"/>
  <c r="H108" i="42"/>
  <c r="J108" i="42" s="1"/>
  <c r="H109" i="42"/>
  <c r="J109" i="42" s="1"/>
  <c r="H110" i="42"/>
  <c r="J110" i="42" s="1"/>
  <c r="N110" i="42" s="1"/>
  <c r="H111" i="42"/>
  <c r="H112" i="42"/>
  <c r="J112" i="42"/>
  <c r="H113" i="42"/>
  <c r="J113" i="42" s="1"/>
  <c r="N113" i="42" s="1"/>
  <c r="H114" i="42"/>
  <c r="J114" i="42" s="1"/>
  <c r="N114" i="42" s="1"/>
  <c r="H115" i="42"/>
  <c r="J115" i="42" s="1"/>
  <c r="H116" i="42"/>
  <c r="J116" i="42" s="1"/>
  <c r="H117" i="42"/>
  <c r="J117" i="42" s="1"/>
  <c r="H118" i="42"/>
  <c r="H119" i="42"/>
  <c r="J119" i="42" s="1"/>
  <c r="H120" i="42"/>
  <c r="J120" i="42" s="1"/>
  <c r="H121" i="42"/>
  <c r="J121" i="42"/>
  <c r="N121" i="42" s="1"/>
  <c r="H122" i="42"/>
  <c r="H123" i="42"/>
  <c r="H124" i="42"/>
  <c r="J124" i="42" s="1"/>
  <c r="H125" i="42"/>
  <c r="H126" i="42"/>
  <c r="J126" i="42" s="1"/>
  <c r="H127" i="42"/>
  <c r="J127" i="42"/>
  <c r="N127" i="42" s="1"/>
  <c r="H128" i="42"/>
  <c r="J128" i="42" s="1"/>
  <c r="H129" i="42"/>
  <c r="J129" i="42" s="1"/>
  <c r="H2" i="42"/>
  <c r="J2" i="42" s="1"/>
  <c r="N2" i="42" s="1"/>
  <c r="H3" i="41"/>
  <c r="J3" i="41" s="1"/>
  <c r="H4" i="41"/>
  <c r="H5" i="41"/>
  <c r="J5" i="41" s="1"/>
  <c r="L5" i="41" s="1"/>
  <c r="H6" i="41"/>
  <c r="J6" i="41" s="1"/>
  <c r="H7" i="41"/>
  <c r="H8" i="41"/>
  <c r="J8" i="41" s="1"/>
  <c r="H9" i="41"/>
  <c r="J9" i="41" s="1"/>
  <c r="H10" i="41"/>
  <c r="J10" i="41" s="1"/>
  <c r="N10" i="41" s="1"/>
  <c r="H11" i="41"/>
  <c r="J11" i="41" s="1"/>
  <c r="H12" i="41"/>
  <c r="J12" i="41" s="1"/>
  <c r="N12" i="41" s="1"/>
  <c r="H13" i="41"/>
  <c r="J13" i="41" s="1"/>
  <c r="H14" i="41"/>
  <c r="H15" i="41"/>
  <c r="J15" i="41" s="1"/>
  <c r="H16" i="41"/>
  <c r="H17" i="41"/>
  <c r="J17" i="41" s="1"/>
  <c r="H18" i="41"/>
  <c r="H19" i="41"/>
  <c r="J19" i="41" s="1"/>
  <c r="L19" i="41" s="1"/>
  <c r="H20" i="41"/>
  <c r="J20" i="41" s="1"/>
  <c r="H21" i="41"/>
  <c r="J21" i="41" s="1"/>
  <c r="H22" i="41"/>
  <c r="H23" i="41"/>
  <c r="J23" i="41" s="1"/>
  <c r="H24" i="41"/>
  <c r="J24" i="41" s="1"/>
  <c r="H25" i="41"/>
  <c r="J25" i="41" s="1"/>
  <c r="H26" i="41"/>
  <c r="H27" i="41"/>
  <c r="J27" i="41" s="1"/>
  <c r="M27" i="41" s="1"/>
  <c r="H28" i="41"/>
  <c r="J28" i="41" s="1"/>
  <c r="H29" i="41"/>
  <c r="H30" i="41"/>
  <c r="H31" i="41"/>
  <c r="J31" i="41" s="1"/>
  <c r="M31" i="41" s="1"/>
  <c r="H32" i="41"/>
  <c r="J32" i="41" s="1"/>
  <c r="L32" i="41" s="1"/>
  <c r="H33" i="41"/>
  <c r="J33" i="41" s="1"/>
  <c r="H34" i="41"/>
  <c r="J34" i="41" s="1"/>
  <c r="L34" i="41" s="1"/>
  <c r="H35" i="41"/>
  <c r="J35" i="41" s="1"/>
  <c r="H36" i="41"/>
  <c r="J36" i="41" s="1"/>
  <c r="H37" i="41"/>
  <c r="J37" i="41" s="1"/>
  <c r="H38" i="41"/>
  <c r="J38" i="41" s="1"/>
  <c r="M38" i="41" s="1"/>
  <c r="H39" i="41"/>
  <c r="J39" i="41" s="1"/>
  <c r="M39" i="41" s="1"/>
  <c r="H40" i="41"/>
  <c r="J40" i="41" s="1"/>
  <c r="H41" i="41"/>
  <c r="J41" i="41" s="1"/>
  <c r="N41" i="41" s="1"/>
  <c r="H42" i="41"/>
  <c r="H43" i="41"/>
  <c r="J43" i="41" s="1"/>
  <c r="L43" i="41" s="1"/>
  <c r="H44" i="41"/>
  <c r="H45" i="41"/>
  <c r="J45" i="41" s="1"/>
  <c r="H46" i="41"/>
  <c r="H47" i="41"/>
  <c r="J47" i="41" s="1"/>
  <c r="N47" i="41" s="1"/>
  <c r="H48" i="41"/>
  <c r="J48" i="41" s="1"/>
  <c r="N48" i="41" s="1"/>
  <c r="H49" i="41"/>
  <c r="J49" i="41" s="1"/>
  <c r="H50" i="41"/>
  <c r="H51" i="41"/>
  <c r="J51" i="41" s="1"/>
  <c r="H52" i="41"/>
  <c r="J52" i="41" s="1"/>
  <c r="N52" i="41" s="1"/>
  <c r="H53" i="41"/>
  <c r="H54" i="41"/>
  <c r="H55" i="41"/>
  <c r="J55" i="41" s="1"/>
  <c r="H56" i="41"/>
  <c r="J56" i="41" s="1"/>
  <c r="L56" i="41" s="1"/>
  <c r="H57" i="41"/>
  <c r="J57" i="41" s="1"/>
  <c r="N57" i="41" s="1"/>
  <c r="H58" i="41"/>
  <c r="H59" i="41"/>
  <c r="J59" i="41" s="1"/>
  <c r="N59" i="41" s="1"/>
  <c r="H60" i="41"/>
  <c r="J60" i="41" s="1"/>
  <c r="L60" i="41" s="1"/>
  <c r="H61" i="41"/>
  <c r="H62" i="41"/>
  <c r="H63" i="41"/>
  <c r="J63" i="41" s="1"/>
  <c r="N63" i="41" s="1"/>
  <c r="H64" i="41"/>
  <c r="J64" i="41" s="1"/>
  <c r="H65" i="41"/>
  <c r="J65" i="41" s="1"/>
  <c r="H66" i="41"/>
  <c r="J66" i="41" s="1"/>
  <c r="H67" i="41"/>
  <c r="J67" i="41" s="1"/>
  <c r="H68" i="41"/>
  <c r="J68" i="41" s="1"/>
  <c r="N68" i="41" s="1"/>
  <c r="H69" i="41"/>
  <c r="J69" i="41" s="1"/>
  <c r="H70" i="41"/>
  <c r="H71" i="41"/>
  <c r="J71" i="41" s="1"/>
  <c r="H72" i="41"/>
  <c r="J72" i="41" s="1"/>
  <c r="H73" i="41"/>
  <c r="J73" i="41" s="1"/>
  <c r="N73" i="41" s="1"/>
  <c r="H74" i="41"/>
  <c r="J74" i="41" s="1"/>
  <c r="H75" i="41"/>
  <c r="J75" i="41" s="1"/>
  <c r="H76" i="41"/>
  <c r="J76" i="41" s="1"/>
  <c r="M76" i="41" s="1"/>
  <c r="H77" i="41"/>
  <c r="J77" i="41" s="1"/>
  <c r="H78" i="41"/>
  <c r="H79" i="41"/>
  <c r="J79" i="41" s="1"/>
  <c r="H80" i="41"/>
  <c r="J80" i="41" s="1"/>
  <c r="H81" i="41"/>
  <c r="J81" i="41" s="1"/>
  <c r="L81" i="41" s="1"/>
  <c r="H82" i="41"/>
  <c r="J82" i="41" s="1"/>
  <c r="H83" i="41"/>
  <c r="J83" i="41" s="1"/>
  <c r="H84" i="41"/>
  <c r="J84" i="41" s="1"/>
  <c r="H85" i="41"/>
  <c r="H86" i="41"/>
  <c r="H87" i="41"/>
  <c r="J87" i="41" s="1"/>
  <c r="H88" i="41"/>
  <c r="J88" i="41" s="1"/>
  <c r="H89" i="41"/>
  <c r="J89" i="41" s="1"/>
  <c r="H90" i="41"/>
  <c r="J90" i="41" s="1"/>
  <c r="N90" i="41" s="1"/>
  <c r="H91" i="41"/>
  <c r="J91" i="41" s="1"/>
  <c r="N91" i="41" s="1"/>
  <c r="H92" i="41"/>
  <c r="J92" i="41" s="1"/>
  <c r="H93" i="41"/>
  <c r="J93" i="41" s="1"/>
  <c r="N93" i="41" s="1"/>
  <c r="H94" i="41"/>
  <c r="H95" i="41"/>
  <c r="J95" i="41" s="1"/>
  <c r="M95" i="41" s="1"/>
  <c r="H96" i="41"/>
  <c r="J96" i="41" s="1"/>
  <c r="M96" i="41" s="1"/>
  <c r="H97" i="41"/>
  <c r="J97" i="41" s="1"/>
  <c r="M97" i="41" s="1"/>
  <c r="H98" i="41"/>
  <c r="J98" i="41" s="1"/>
  <c r="H99" i="41"/>
  <c r="J99" i="41" s="1"/>
  <c r="H100" i="41"/>
  <c r="J100" i="41" s="1"/>
  <c r="H101" i="41"/>
  <c r="H102" i="41"/>
  <c r="J102" i="41" s="1"/>
  <c r="H103" i="41"/>
  <c r="J103" i="41" s="1"/>
  <c r="H104" i="41"/>
  <c r="J104" i="41" s="1"/>
  <c r="L104" i="41" s="1"/>
  <c r="H105" i="41"/>
  <c r="J105" i="41" s="1"/>
  <c r="L105" i="41" s="1"/>
  <c r="H106" i="41"/>
  <c r="J106" i="41" s="1"/>
  <c r="H107" i="41"/>
  <c r="J107" i="41" s="1"/>
  <c r="H108" i="41"/>
  <c r="J108" i="41" s="1"/>
  <c r="H109" i="41"/>
  <c r="J109" i="41" s="1"/>
  <c r="H110" i="41"/>
  <c r="H111" i="41"/>
  <c r="J111" i="41" s="1"/>
  <c r="L111" i="41" s="1"/>
  <c r="H112" i="41"/>
  <c r="J112" i="41" s="1"/>
  <c r="H113" i="41"/>
  <c r="J113" i="41" s="1"/>
  <c r="N113" i="41" s="1"/>
  <c r="H114" i="41"/>
  <c r="H115" i="41"/>
  <c r="J115" i="41" s="1"/>
  <c r="H116" i="41"/>
  <c r="J116" i="41" s="1"/>
  <c r="H117" i="41"/>
  <c r="J117" i="41" s="1"/>
  <c r="H118" i="41"/>
  <c r="H119" i="41"/>
  <c r="J119" i="41" s="1"/>
  <c r="M119" i="41" s="1"/>
  <c r="H120" i="41"/>
  <c r="J120" i="41" s="1"/>
  <c r="H121" i="41"/>
  <c r="J121" i="41" s="1"/>
  <c r="M121" i="41" s="1"/>
  <c r="H122" i="41"/>
  <c r="H123" i="41"/>
  <c r="J123" i="41" s="1"/>
  <c r="N123" i="41" s="1"/>
  <c r="H124" i="41"/>
  <c r="J124" i="41" s="1"/>
  <c r="H125" i="41"/>
  <c r="J125" i="41" s="1"/>
  <c r="H126" i="41"/>
  <c r="H127" i="41"/>
  <c r="J127" i="41" s="1"/>
  <c r="N127" i="41" s="1"/>
  <c r="H128" i="41"/>
  <c r="J128" i="41" s="1"/>
  <c r="H129" i="41"/>
  <c r="J129" i="41" s="1"/>
  <c r="L129" i="41" s="1"/>
  <c r="H2" i="41"/>
  <c r="J2" i="41" s="1"/>
  <c r="H3" i="40"/>
  <c r="J3" i="40" s="1"/>
  <c r="H4" i="40"/>
  <c r="J4" i="40" s="1"/>
  <c r="H5" i="40"/>
  <c r="J5" i="40" s="1"/>
  <c r="H6" i="40"/>
  <c r="J6" i="40" s="1"/>
  <c r="H7" i="40"/>
  <c r="J7" i="40" s="1"/>
  <c r="H8" i="40"/>
  <c r="J8" i="40" s="1"/>
  <c r="H9" i="40"/>
  <c r="H10" i="40"/>
  <c r="J10" i="40" s="1"/>
  <c r="H11" i="40"/>
  <c r="J11" i="40" s="1"/>
  <c r="M11" i="40" s="1"/>
  <c r="H12" i="40"/>
  <c r="J12" i="40" s="1"/>
  <c r="M12" i="40" s="1"/>
  <c r="AG12" i="40" s="1"/>
  <c r="H13" i="40"/>
  <c r="J13" i="40" s="1"/>
  <c r="H14" i="40"/>
  <c r="J14" i="40" s="1"/>
  <c r="H15" i="40"/>
  <c r="J15" i="40" s="1"/>
  <c r="H16" i="40"/>
  <c r="J16" i="40" s="1"/>
  <c r="H17" i="40"/>
  <c r="J17" i="40" s="1"/>
  <c r="L17" i="40" s="1"/>
  <c r="H18" i="40"/>
  <c r="J18" i="40" s="1"/>
  <c r="L18" i="40" s="1"/>
  <c r="H19" i="40"/>
  <c r="J19" i="40" s="1"/>
  <c r="S19" i="40" s="1"/>
  <c r="H20" i="40"/>
  <c r="J20" i="40" s="1"/>
  <c r="H21" i="40"/>
  <c r="J21" i="40" s="1"/>
  <c r="L21" i="40" s="1"/>
  <c r="H22" i="40"/>
  <c r="H23" i="40"/>
  <c r="J23" i="40" s="1"/>
  <c r="H24" i="40"/>
  <c r="J24" i="40" s="1"/>
  <c r="H25" i="40"/>
  <c r="H26" i="40"/>
  <c r="J26" i="40" s="1"/>
  <c r="H27" i="40"/>
  <c r="H28" i="40"/>
  <c r="J28" i="40" s="1"/>
  <c r="H29" i="40"/>
  <c r="J29" i="40" s="1"/>
  <c r="H30" i="40"/>
  <c r="H31" i="40"/>
  <c r="J31" i="40" s="1"/>
  <c r="H32" i="40"/>
  <c r="J32" i="40" s="1"/>
  <c r="H33" i="40"/>
  <c r="H34" i="40"/>
  <c r="J34" i="40" s="1"/>
  <c r="L34" i="40" s="1"/>
  <c r="H35" i="40"/>
  <c r="J35" i="40" s="1"/>
  <c r="H36" i="40"/>
  <c r="J36" i="40" s="1"/>
  <c r="H37" i="40"/>
  <c r="J37" i="40" s="1"/>
  <c r="H38" i="40"/>
  <c r="J38" i="40" s="1"/>
  <c r="N38" i="40" s="1"/>
  <c r="H39" i="40"/>
  <c r="J39" i="40" s="1"/>
  <c r="H40" i="40"/>
  <c r="J40" i="40" s="1"/>
  <c r="H41" i="40"/>
  <c r="J41" i="40" s="1"/>
  <c r="H42" i="40"/>
  <c r="J42" i="40" s="1"/>
  <c r="N42" i="40" s="1"/>
  <c r="H43" i="40"/>
  <c r="J43" i="40" s="1"/>
  <c r="H44" i="40"/>
  <c r="J44" i="40" s="1"/>
  <c r="H45" i="40"/>
  <c r="J45" i="40" s="1"/>
  <c r="H46" i="40"/>
  <c r="H47" i="40"/>
  <c r="J47" i="40" s="1"/>
  <c r="H48" i="40"/>
  <c r="J48" i="40" s="1"/>
  <c r="H49" i="40"/>
  <c r="J49" i="40" s="1"/>
  <c r="H50" i="40"/>
  <c r="J50" i="40" s="1"/>
  <c r="H51" i="40"/>
  <c r="J51" i="40" s="1"/>
  <c r="H52" i="40"/>
  <c r="J52" i="40" s="1"/>
  <c r="L52" i="40" s="1"/>
  <c r="H53" i="40"/>
  <c r="J53" i="40" s="1"/>
  <c r="H54" i="40"/>
  <c r="J54" i="40" s="1"/>
  <c r="H55" i="40"/>
  <c r="J55" i="40" s="1"/>
  <c r="H56" i="40"/>
  <c r="J56" i="40" s="1"/>
  <c r="H57" i="40"/>
  <c r="J57" i="40" s="1"/>
  <c r="L57" i="40" s="1"/>
  <c r="H58" i="40"/>
  <c r="J58" i="40" s="1"/>
  <c r="H59" i="40"/>
  <c r="J59" i="40" s="1"/>
  <c r="H60" i="40"/>
  <c r="J60" i="40" s="1"/>
  <c r="H61" i="40"/>
  <c r="J61" i="40" s="1"/>
  <c r="H62" i="40"/>
  <c r="J62" i="40" s="1"/>
  <c r="L62" i="40" s="1"/>
  <c r="H63" i="40"/>
  <c r="J63" i="40" s="1"/>
  <c r="H64" i="40"/>
  <c r="J64" i="40" s="1"/>
  <c r="M64" i="40" s="1"/>
  <c r="H65" i="40"/>
  <c r="J65" i="40" s="1"/>
  <c r="H66" i="40"/>
  <c r="J66" i="40" s="1"/>
  <c r="H67" i="40"/>
  <c r="J67" i="40" s="1"/>
  <c r="H68" i="40"/>
  <c r="J68" i="40" s="1"/>
  <c r="M68" i="40" s="1"/>
  <c r="H69" i="40"/>
  <c r="J69" i="40" s="1"/>
  <c r="H70" i="40"/>
  <c r="J70" i="40" s="1"/>
  <c r="H71" i="40"/>
  <c r="J71" i="40" s="1"/>
  <c r="M71" i="40" s="1"/>
  <c r="H72" i="40"/>
  <c r="J72" i="40" s="1"/>
  <c r="H73" i="40"/>
  <c r="H74" i="40"/>
  <c r="J74" i="40" s="1"/>
  <c r="L74" i="40" s="1"/>
  <c r="H75" i="40"/>
  <c r="J75" i="40" s="1"/>
  <c r="N75" i="40" s="1"/>
  <c r="H76" i="40"/>
  <c r="H77" i="40"/>
  <c r="J77" i="40" s="1"/>
  <c r="H78" i="40"/>
  <c r="H79" i="40"/>
  <c r="J79" i="40" s="1"/>
  <c r="H80" i="40"/>
  <c r="J80" i="40" s="1"/>
  <c r="H81" i="40"/>
  <c r="J81" i="40" s="1"/>
  <c r="M81" i="40" s="1"/>
  <c r="H82" i="40"/>
  <c r="J82" i="40" s="1"/>
  <c r="H83" i="40"/>
  <c r="J83" i="40" s="1"/>
  <c r="H84" i="40"/>
  <c r="J84" i="40" s="1"/>
  <c r="H85" i="40"/>
  <c r="J85" i="40" s="1"/>
  <c r="N85" i="40" s="1"/>
  <c r="H86" i="40"/>
  <c r="J86" i="40" s="1"/>
  <c r="H87" i="40"/>
  <c r="J87" i="40" s="1"/>
  <c r="M87" i="40" s="1"/>
  <c r="H88" i="40"/>
  <c r="J88" i="40" s="1"/>
  <c r="L88" i="40" s="1"/>
  <c r="H89" i="40"/>
  <c r="J89" i="40" s="1"/>
  <c r="H90" i="40"/>
  <c r="J90" i="40" s="1"/>
  <c r="V90" i="40" s="1"/>
  <c r="AY90" i="40" s="1"/>
  <c r="H91" i="40"/>
  <c r="H92" i="40"/>
  <c r="J92" i="40" s="1"/>
  <c r="N92" i="40" s="1"/>
  <c r="H93" i="40"/>
  <c r="J93" i="40" s="1"/>
  <c r="H94" i="40"/>
  <c r="H95" i="40"/>
  <c r="J95" i="40" s="1"/>
  <c r="N95" i="40" s="1"/>
  <c r="H96" i="40"/>
  <c r="J96" i="40" s="1"/>
  <c r="H97" i="40"/>
  <c r="H98" i="40"/>
  <c r="J98" i="40" s="1"/>
  <c r="R98" i="40" s="1"/>
  <c r="H99" i="40"/>
  <c r="J99" i="40" s="1"/>
  <c r="M99" i="40" s="1"/>
  <c r="H100" i="40"/>
  <c r="J100" i="40" s="1"/>
  <c r="L100" i="40" s="1"/>
  <c r="H101" i="40"/>
  <c r="J101" i="40" s="1"/>
  <c r="H102" i="40"/>
  <c r="J102" i="40" s="1"/>
  <c r="H103" i="40"/>
  <c r="J103" i="40" s="1"/>
  <c r="H104" i="40"/>
  <c r="J104" i="40" s="1"/>
  <c r="H105" i="40"/>
  <c r="H106" i="40"/>
  <c r="J106" i="40" s="1"/>
  <c r="M106" i="40" s="1"/>
  <c r="H107" i="40"/>
  <c r="J107" i="40" s="1"/>
  <c r="H108" i="40"/>
  <c r="J108" i="40" s="1"/>
  <c r="H109" i="40"/>
  <c r="J109" i="40" s="1"/>
  <c r="H110" i="40"/>
  <c r="H111" i="40"/>
  <c r="J111" i="40" s="1"/>
  <c r="N111" i="40" s="1"/>
  <c r="H112" i="40"/>
  <c r="J112" i="40" s="1"/>
  <c r="H113" i="40"/>
  <c r="H114" i="40"/>
  <c r="J114" i="40" s="1"/>
  <c r="M114" i="40" s="1"/>
  <c r="H115" i="40"/>
  <c r="J115" i="40" s="1"/>
  <c r="H116" i="40"/>
  <c r="H117" i="40"/>
  <c r="J117" i="40" s="1"/>
  <c r="H118" i="40"/>
  <c r="H119" i="40"/>
  <c r="J119" i="40" s="1"/>
  <c r="H120" i="40"/>
  <c r="J120" i="40" s="1"/>
  <c r="H121" i="40"/>
  <c r="J121" i="40" s="1"/>
  <c r="L121" i="40" s="1"/>
  <c r="H122" i="40"/>
  <c r="J122" i="40" s="1"/>
  <c r="N122" i="40" s="1"/>
  <c r="H123" i="40"/>
  <c r="H124" i="40"/>
  <c r="J124" i="40" s="1"/>
  <c r="N124" i="40" s="1"/>
  <c r="H125" i="40"/>
  <c r="J125" i="40" s="1"/>
  <c r="M125" i="40" s="1"/>
  <c r="H126" i="40"/>
  <c r="H127" i="40"/>
  <c r="J127" i="40" s="1"/>
  <c r="N127" i="40" s="1"/>
  <c r="H128" i="40"/>
  <c r="J128" i="40" s="1"/>
  <c r="H129" i="40"/>
  <c r="J129" i="40" s="1"/>
  <c r="N129" i="40" s="1"/>
  <c r="H2" i="40"/>
  <c r="H3" i="39"/>
  <c r="H4" i="39"/>
  <c r="J4" i="39" s="1"/>
  <c r="H5" i="39"/>
  <c r="J5" i="39" s="1"/>
  <c r="H6" i="39"/>
  <c r="J6" i="39" s="1"/>
  <c r="N6" i="39" s="1"/>
  <c r="H7" i="39"/>
  <c r="J7" i="39" s="1"/>
  <c r="M7" i="39" s="1"/>
  <c r="H8" i="39"/>
  <c r="J8" i="39" s="1"/>
  <c r="H9" i="39"/>
  <c r="H10" i="39"/>
  <c r="H11" i="39"/>
  <c r="H12" i="39"/>
  <c r="J12" i="39" s="1"/>
  <c r="N12" i="39" s="1"/>
  <c r="H13" i="39"/>
  <c r="J13" i="39" s="1"/>
  <c r="H14" i="39"/>
  <c r="J14" i="39" s="1"/>
  <c r="N14" i="39" s="1"/>
  <c r="H15" i="39"/>
  <c r="J15" i="39" s="1"/>
  <c r="M15" i="39" s="1"/>
  <c r="H16" i="39"/>
  <c r="J16" i="39" s="1"/>
  <c r="H17" i="39"/>
  <c r="H18" i="39"/>
  <c r="J18" i="39" s="1"/>
  <c r="H19" i="39"/>
  <c r="J19" i="39" s="1"/>
  <c r="H20" i="39"/>
  <c r="H21" i="39"/>
  <c r="J21" i="39" s="1"/>
  <c r="H22" i="39"/>
  <c r="J22" i="39" s="1"/>
  <c r="H23" i="39"/>
  <c r="J23" i="39" s="1"/>
  <c r="L23" i="39" s="1"/>
  <c r="H24" i="39"/>
  <c r="J24" i="39" s="1"/>
  <c r="H25" i="39"/>
  <c r="J25" i="39" s="1"/>
  <c r="H26" i="39"/>
  <c r="J26" i="39" s="1"/>
  <c r="H27" i="39"/>
  <c r="H28" i="39"/>
  <c r="J28" i="39" s="1"/>
  <c r="H29" i="39"/>
  <c r="J29" i="39" s="1"/>
  <c r="H30" i="39"/>
  <c r="J30" i="39" s="1"/>
  <c r="L30" i="39" s="1"/>
  <c r="H31" i="39"/>
  <c r="J31" i="39" s="1"/>
  <c r="H32" i="39"/>
  <c r="J32" i="39" s="1"/>
  <c r="H33" i="39"/>
  <c r="J33" i="39" s="1"/>
  <c r="H34" i="39"/>
  <c r="J34" i="39" s="1"/>
  <c r="H35" i="39"/>
  <c r="J35" i="39" s="1"/>
  <c r="H36" i="39"/>
  <c r="H37" i="39"/>
  <c r="J37" i="39" s="1"/>
  <c r="H38" i="39"/>
  <c r="J38" i="39" s="1"/>
  <c r="H39" i="39"/>
  <c r="J39" i="39" s="1"/>
  <c r="H40" i="39"/>
  <c r="J40" i="39" s="1"/>
  <c r="H41" i="39"/>
  <c r="H42" i="39"/>
  <c r="J42" i="39" s="1"/>
  <c r="H43" i="39"/>
  <c r="J43" i="39" s="1"/>
  <c r="H44" i="39"/>
  <c r="J44" i="39" s="1"/>
  <c r="M44" i="39" s="1"/>
  <c r="H45" i="39"/>
  <c r="J45" i="39" s="1"/>
  <c r="M45" i="39" s="1"/>
  <c r="H46" i="39"/>
  <c r="H47" i="39"/>
  <c r="J47" i="39" s="1"/>
  <c r="H48" i="39"/>
  <c r="J48" i="39" s="1"/>
  <c r="H49" i="39"/>
  <c r="J49" i="39" s="1"/>
  <c r="H50" i="39"/>
  <c r="J50" i="39" s="1"/>
  <c r="H51" i="39"/>
  <c r="J51" i="39" s="1"/>
  <c r="H52" i="39"/>
  <c r="J52" i="39" s="1"/>
  <c r="H53" i="39"/>
  <c r="J53" i="39" s="1"/>
  <c r="L53" i="39" s="1"/>
  <c r="H54" i="39"/>
  <c r="J54" i="39" s="1"/>
  <c r="H55" i="39"/>
  <c r="J55" i="39" s="1"/>
  <c r="M55" i="39" s="1"/>
  <c r="AG55" i="39" s="1"/>
  <c r="H56" i="39"/>
  <c r="J56" i="39" s="1"/>
  <c r="N56" i="39" s="1"/>
  <c r="H57" i="39"/>
  <c r="J57" i="39" s="1"/>
  <c r="H58" i="39"/>
  <c r="J58" i="39" s="1"/>
  <c r="H59" i="39"/>
  <c r="H60" i="39"/>
  <c r="J60" i="39" s="1"/>
  <c r="H61" i="39"/>
  <c r="J61" i="39" s="1"/>
  <c r="N61" i="39" s="1"/>
  <c r="H62" i="39"/>
  <c r="H63" i="39"/>
  <c r="J63" i="39" s="1"/>
  <c r="N63" i="39" s="1"/>
  <c r="H64" i="39"/>
  <c r="J64" i="39" s="1"/>
  <c r="H65" i="39"/>
  <c r="J65" i="39" s="1"/>
  <c r="V65" i="39" s="1"/>
  <c r="AY65" i="39" s="1"/>
  <c r="H66" i="39"/>
  <c r="J66" i="39" s="1"/>
  <c r="H67" i="39"/>
  <c r="H68" i="39"/>
  <c r="J68" i="39" s="1"/>
  <c r="H69" i="39"/>
  <c r="J69" i="39" s="1"/>
  <c r="H70" i="39"/>
  <c r="J70" i="39" s="1"/>
  <c r="N70" i="39" s="1"/>
  <c r="H71" i="39"/>
  <c r="J71" i="39" s="1"/>
  <c r="L71" i="39" s="1"/>
  <c r="H72" i="39"/>
  <c r="J72" i="39" s="1"/>
  <c r="M72" i="39" s="1"/>
  <c r="H73" i="39"/>
  <c r="H74" i="39"/>
  <c r="H75" i="39"/>
  <c r="J75" i="39" s="1"/>
  <c r="H76" i="39"/>
  <c r="J76" i="39" s="1"/>
  <c r="H77" i="39"/>
  <c r="J77" i="39" s="1"/>
  <c r="N77" i="39" s="1"/>
  <c r="H78" i="39"/>
  <c r="J78" i="39" s="1"/>
  <c r="H79" i="39"/>
  <c r="J79" i="39" s="1"/>
  <c r="H80" i="39"/>
  <c r="J80" i="39" s="1"/>
  <c r="H81" i="39"/>
  <c r="J81" i="39" s="1"/>
  <c r="H82" i="39"/>
  <c r="J82" i="39" s="1"/>
  <c r="H83" i="39"/>
  <c r="H84" i="39"/>
  <c r="J84" i="39" s="1"/>
  <c r="H85" i="39"/>
  <c r="J85" i="39" s="1"/>
  <c r="H86" i="39"/>
  <c r="J86" i="39" s="1"/>
  <c r="L86" i="39" s="1"/>
  <c r="H87" i="39"/>
  <c r="J87" i="39" s="1"/>
  <c r="N87" i="39" s="1"/>
  <c r="H88" i="39"/>
  <c r="J88" i="39" s="1"/>
  <c r="H89" i="39"/>
  <c r="H90" i="39"/>
  <c r="J90" i="39" s="1"/>
  <c r="H91" i="39"/>
  <c r="J91" i="39" s="1"/>
  <c r="H92" i="39"/>
  <c r="J92" i="39" s="1"/>
  <c r="H93" i="39"/>
  <c r="J93" i="39" s="1"/>
  <c r="H94" i="39"/>
  <c r="J94" i="39" s="1"/>
  <c r="M94" i="39" s="1"/>
  <c r="H95" i="39"/>
  <c r="J95" i="39" s="1"/>
  <c r="H96" i="39"/>
  <c r="J96" i="39" s="1"/>
  <c r="H97" i="39"/>
  <c r="J97" i="39" s="1"/>
  <c r="H98" i="39"/>
  <c r="J98" i="39" s="1"/>
  <c r="H99" i="39"/>
  <c r="H100" i="39"/>
  <c r="J100" i="39" s="1"/>
  <c r="H101" i="39"/>
  <c r="J101" i="39" s="1"/>
  <c r="H102" i="39"/>
  <c r="J102" i="39" s="1"/>
  <c r="H103" i="39"/>
  <c r="J103" i="39" s="1"/>
  <c r="H104" i="39"/>
  <c r="J104" i="39" s="1"/>
  <c r="H105" i="39"/>
  <c r="J105" i="39" s="1"/>
  <c r="H106" i="39"/>
  <c r="J106" i="39" s="1"/>
  <c r="H107" i="39"/>
  <c r="H108" i="39"/>
  <c r="J108" i="39" s="1"/>
  <c r="S108" i="39" s="1"/>
  <c r="H109" i="39"/>
  <c r="H110" i="39"/>
  <c r="H111" i="39"/>
  <c r="J111" i="39" s="1"/>
  <c r="H112" i="39"/>
  <c r="J112" i="39" s="1"/>
  <c r="L112" i="39" s="1"/>
  <c r="H113" i="39"/>
  <c r="J113" i="39" s="1"/>
  <c r="H114" i="39"/>
  <c r="H115" i="39"/>
  <c r="H116" i="39"/>
  <c r="J116" i="39" s="1"/>
  <c r="H117" i="39"/>
  <c r="J117" i="39" s="1"/>
  <c r="H118" i="39"/>
  <c r="J118" i="39" s="1"/>
  <c r="H119" i="39"/>
  <c r="J119" i="39" s="1"/>
  <c r="H120" i="39"/>
  <c r="J120" i="39" s="1"/>
  <c r="L120" i="39" s="1"/>
  <c r="H121" i="39"/>
  <c r="J121" i="39" s="1"/>
  <c r="H122" i="39"/>
  <c r="H123" i="39"/>
  <c r="H124" i="39"/>
  <c r="J124" i="39" s="1"/>
  <c r="M124" i="39" s="1"/>
  <c r="H125" i="39"/>
  <c r="J125" i="39" s="1"/>
  <c r="H126" i="39"/>
  <c r="H127" i="39"/>
  <c r="J127" i="39" s="1"/>
  <c r="H128" i="39"/>
  <c r="J128" i="39" s="1"/>
  <c r="H129" i="39"/>
  <c r="J129" i="39" s="1"/>
  <c r="H2" i="39"/>
  <c r="H3" i="38"/>
  <c r="J3" i="38" s="1"/>
  <c r="L3" i="38" s="1"/>
  <c r="H4" i="38"/>
  <c r="H5" i="38"/>
  <c r="J5" i="38" s="1"/>
  <c r="H6" i="38"/>
  <c r="J6" i="38" s="1"/>
  <c r="H7" i="38"/>
  <c r="J7" i="38" s="1"/>
  <c r="H8" i="38"/>
  <c r="H9" i="38"/>
  <c r="J9" i="38" s="1"/>
  <c r="H10" i="38"/>
  <c r="H11" i="38"/>
  <c r="J11" i="38" s="1"/>
  <c r="N11" i="38" s="1"/>
  <c r="H12" i="38"/>
  <c r="J12" i="38" s="1"/>
  <c r="H13" i="38"/>
  <c r="H14" i="38"/>
  <c r="J14" i="38" s="1"/>
  <c r="H15" i="38"/>
  <c r="H16" i="38"/>
  <c r="H17" i="38"/>
  <c r="J17" i="38" s="1"/>
  <c r="H18" i="38"/>
  <c r="J18" i="38" s="1"/>
  <c r="H19" i="38"/>
  <c r="J19" i="38" s="1"/>
  <c r="N19" i="38" s="1"/>
  <c r="H20" i="38"/>
  <c r="H21" i="38"/>
  <c r="J21" i="38" s="1"/>
  <c r="H22" i="38"/>
  <c r="J22" i="38" s="1"/>
  <c r="H23" i="38"/>
  <c r="J23" i="38" s="1"/>
  <c r="N23" i="38" s="1"/>
  <c r="H24" i="38"/>
  <c r="H25" i="38"/>
  <c r="J25" i="38" s="1"/>
  <c r="H26" i="38"/>
  <c r="J26" i="38" s="1"/>
  <c r="H27" i="38"/>
  <c r="J27" i="38" s="1"/>
  <c r="N27" i="38" s="1"/>
  <c r="H28" i="38"/>
  <c r="H29" i="38"/>
  <c r="J29" i="38" s="1"/>
  <c r="N29" i="38" s="1"/>
  <c r="H30" i="38"/>
  <c r="J30" i="38" s="1"/>
  <c r="H31" i="38"/>
  <c r="J31" i="38" s="1"/>
  <c r="N31" i="38" s="1"/>
  <c r="H32" i="38"/>
  <c r="H33" i="38"/>
  <c r="H34" i="38"/>
  <c r="J34" i="38" s="1"/>
  <c r="L34" i="38" s="1"/>
  <c r="H35" i="38"/>
  <c r="J35" i="38" s="1"/>
  <c r="H36" i="38"/>
  <c r="H37" i="38"/>
  <c r="J37" i="38" s="1"/>
  <c r="H38" i="38"/>
  <c r="J38" i="38" s="1"/>
  <c r="L38" i="38" s="1"/>
  <c r="H39" i="38"/>
  <c r="J39" i="38" s="1"/>
  <c r="M39" i="38" s="1"/>
  <c r="H40" i="38"/>
  <c r="H41" i="38"/>
  <c r="J41" i="38" s="1"/>
  <c r="H42" i="38"/>
  <c r="J42" i="38" s="1"/>
  <c r="L42" i="38" s="1"/>
  <c r="H43" i="38"/>
  <c r="J43" i="38" s="1"/>
  <c r="H44" i="38"/>
  <c r="H45" i="38"/>
  <c r="H46" i="38"/>
  <c r="J46" i="38" s="1"/>
  <c r="N46" i="38" s="1"/>
  <c r="H47" i="38"/>
  <c r="J47" i="38" s="1"/>
  <c r="N47" i="38" s="1"/>
  <c r="H48" i="38"/>
  <c r="H49" i="38"/>
  <c r="J49" i="38" s="1"/>
  <c r="M49" i="38" s="1"/>
  <c r="H50" i="38"/>
  <c r="J50" i="38" s="1"/>
  <c r="L50" i="38" s="1"/>
  <c r="H51" i="38"/>
  <c r="J51" i="38" s="1"/>
  <c r="H52" i="38"/>
  <c r="H53" i="38"/>
  <c r="J53" i="38" s="1"/>
  <c r="H54" i="38"/>
  <c r="J54" i="38" s="1"/>
  <c r="H55" i="38"/>
  <c r="J55" i="38" s="1"/>
  <c r="M55" i="38" s="1"/>
  <c r="H56" i="38"/>
  <c r="H57" i="38"/>
  <c r="J57" i="38" s="1"/>
  <c r="H58" i="38"/>
  <c r="J58" i="38" s="1"/>
  <c r="N58" i="38" s="1"/>
  <c r="H59" i="38"/>
  <c r="J59" i="38" s="1"/>
  <c r="H60" i="38"/>
  <c r="H61" i="38"/>
  <c r="H62" i="38"/>
  <c r="J62" i="38" s="1"/>
  <c r="H63" i="38"/>
  <c r="H64" i="38"/>
  <c r="J64" i="38" s="1"/>
  <c r="N64" i="38" s="1"/>
  <c r="H65" i="38"/>
  <c r="J65" i="38"/>
  <c r="H66" i="38"/>
  <c r="J66" i="38" s="1"/>
  <c r="L66" i="38" s="1"/>
  <c r="H67" i="38"/>
  <c r="H68" i="38"/>
  <c r="J68" i="38" s="1"/>
  <c r="H69" i="38"/>
  <c r="J69" i="38" s="1"/>
  <c r="H70" i="38"/>
  <c r="J70" i="38" s="1"/>
  <c r="M70" i="38" s="1"/>
  <c r="H71" i="38"/>
  <c r="J71" i="38" s="1"/>
  <c r="H72" i="38"/>
  <c r="H73" i="38"/>
  <c r="J73" i="38" s="1"/>
  <c r="H74" i="38"/>
  <c r="J74" i="38" s="1"/>
  <c r="M74" i="38" s="1"/>
  <c r="H75" i="38"/>
  <c r="H76" i="38"/>
  <c r="J76" i="38" s="1"/>
  <c r="H77" i="38"/>
  <c r="J77" i="38" s="1"/>
  <c r="H78" i="38"/>
  <c r="J78" i="38" s="1"/>
  <c r="H79" i="38"/>
  <c r="H80" i="38"/>
  <c r="H81" i="38"/>
  <c r="J81" i="38" s="1"/>
  <c r="H82" i="38"/>
  <c r="J82" i="38" s="1"/>
  <c r="H83" i="38"/>
  <c r="H84" i="38"/>
  <c r="H85" i="38"/>
  <c r="J85" i="38" s="1"/>
  <c r="H86" i="38"/>
  <c r="J86" i="38" s="1"/>
  <c r="H87" i="38"/>
  <c r="H88" i="38"/>
  <c r="H89" i="38"/>
  <c r="J89" i="38" s="1"/>
  <c r="L89" i="38" s="1"/>
  <c r="H90" i="38"/>
  <c r="J90" i="38" s="1"/>
  <c r="N90" i="38" s="1"/>
  <c r="H91" i="38"/>
  <c r="H92" i="38"/>
  <c r="J92" i="38"/>
  <c r="H93" i="38"/>
  <c r="J93" i="38" s="1"/>
  <c r="H94" i="38"/>
  <c r="H95" i="38"/>
  <c r="H96" i="38"/>
  <c r="J96" i="38" s="1"/>
  <c r="M96" i="38" s="1"/>
  <c r="H97" i="38"/>
  <c r="J97" i="38" s="1"/>
  <c r="N97" i="38" s="1"/>
  <c r="H98" i="38"/>
  <c r="H99" i="38"/>
  <c r="J99" i="38" s="1"/>
  <c r="H100" i="38"/>
  <c r="J100" i="38" s="1"/>
  <c r="H101" i="38"/>
  <c r="H102" i="38"/>
  <c r="J102" i="38" s="1"/>
  <c r="H103" i="38"/>
  <c r="H104" i="38"/>
  <c r="J104" i="38" s="1"/>
  <c r="H105" i="38"/>
  <c r="J105" i="38" s="1"/>
  <c r="M105" i="38" s="1"/>
  <c r="H106" i="38"/>
  <c r="H107" i="38"/>
  <c r="J107" i="38" s="1"/>
  <c r="H108" i="38"/>
  <c r="J108" i="38" s="1"/>
  <c r="H109" i="38"/>
  <c r="H110" i="38"/>
  <c r="H111" i="38"/>
  <c r="H112" i="38"/>
  <c r="J112" i="38" s="1"/>
  <c r="AA112" i="38" s="1"/>
  <c r="H113" i="38"/>
  <c r="J113" i="38" s="1"/>
  <c r="H114" i="38"/>
  <c r="H115" i="38"/>
  <c r="J115" i="38" s="1"/>
  <c r="H116" i="38"/>
  <c r="J116" i="38" s="1"/>
  <c r="H117" i="38"/>
  <c r="J117" i="38" s="1"/>
  <c r="H118" i="38"/>
  <c r="H119" i="38"/>
  <c r="H120" i="38"/>
  <c r="H121" i="38"/>
  <c r="J121" i="38" s="1"/>
  <c r="N121" i="38" s="1"/>
  <c r="H122" i="38"/>
  <c r="H123" i="38"/>
  <c r="J123" i="38" s="1"/>
  <c r="H124" i="38"/>
  <c r="J124" i="38" s="1"/>
  <c r="H125" i="38"/>
  <c r="J125" i="38" s="1"/>
  <c r="N125" i="38" s="1"/>
  <c r="H126" i="38"/>
  <c r="H127" i="38"/>
  <c r="H128" i="38"/>
  <c r="J128" i="38" s="1"/>
  <c r="H129" i="38"/>
  <c r="J129" i="38" s="1"/>
  <c r="H2" i="38"/>
  <c r="E3" i="44"/>
  <c r="AX3" i="44" s="1"/>
  <c r="E4" i="44"/>
  <c r="E5" i="44"/>
  <c r="AX5" i="44" s="1"/>
  <c r="E6" i="44"/>
  <c r="AH6" i="44" s="1"/>
  <c r="E7" i="44"/>
  <c r="AH7" i="44" s="1"/>
  <c r="E8" i="44"/>
  <c r="AX8" i="44" s="1"/>
  <c r="E9" i="44"/>
  <c r="AX9" i="44" s="1"/>
  <c r="E10" i="44"/>
  <c r="AX10" i="44" s="1"/>
  <c r="E11" i="44"/>
  <c r="AX11" i="44" s="1"/>
  <c r="E12" i="44"/>
  <c r="AX12" i="44" s="1"/>
  <c r="E13" i="44"/>
  <c r="F13" i="44" s="1"/>
  <c r="G13" i="44" s="1"/>
  <c r="E14" i="44"/>
  <c r="E15" i="44"/>
  <c r="F15" i="44" s="1"/>
  <c r="G15" i="44" s="1"/>
  <c r="V15" i="44" s="1"/>
  <c r="AY15" i="44" s="1"/>
  <c r="E16" i="44"/>
  <c r="AX16" i="44" s="1"/>
  <c r="E17" i="44"/>
  <c r="E18" i="44"/>
  <c r="AX18" i="44" s="1"/>
  <c r="E19" i="44"/>
  <c r="AX19" i="44" s="1"/>
  <c r="E20" i="44"/>
  <c r="AX20" i="44" s="1"/>
  <c r="E21" i="44"/>
  <c r="E22" i="44"/>
  <c r="E23" i="44"/>
  <c r="E24" i="44"/>
  <c r="AX24" i="44" s="1"/>
  <c r="E25" i="44"/>
  <c r="AX25" i="44" s="1"/>
  <c r="E26" i="44"/>
  <c r="AX26" i="44" s="1"/>
  <c r="E27" i="44"/>
  <c r="AX27" i="44" s="1"/>
  <c r="E28" i="44"/>
  <c r="AX28" i="44" s="1"/>
  <c r="E29" i="44"/>
  <c r="AX29" i="44" s="1"/>
  <c r="E30" i="44"/>
  <c r="E31" i="44"/>
  <c r="AX31" i="44" s="1"/>
  <c r="E32" i="44"/>
  <c r="E33" i="44"/>
  <c r="AX33" i="44" s="1"/>
  <c r="E34" i="44"/>
  <c r="AX34" i="44" s="1"/>
  <c r="E35" i="44"/>
  <c r="E36" i="44"/>
  <c r="AX36" i="44" s="1"/>
  <c r="E37" i="44"/>
  <c r="AX37" i="44" s="1"/>
  <c r="E38" i="44"/>
  <c r="AX38" i="44" s="1"/>
  <c r="E39" i="44"/>
  <c r="AX39" i="44" s="1"/>
  <c r="E40" i="44"/>
  <c r="AX40" i="44" s="1"/>
  <c r="E41" i="44"/>
  <c r="AX41" i="44" s="1"/>
  <c r="E42" i="44"/>
  <c r="AX42" i="44" s="1"/>
  <c r="E43" i="44"/>
  <c r="AX43" i="44" s="1"/>
  <c r="E44" i="44"/>
  <c r="AX44" i="44" s="1"/>
  <c r="E45" i="44"/>
  <c r="AX45" i="44" s="1"/>
  <c r="E46" i="44"/>
  <c r="AX46" i="44" s="1"/>
  <c r="E47" i="44"/>
  <c r="F47" i="44" s="1"/>
  <c r="G47" i="44" s="1"/>
  <c r="E48" i="44"/>
  <c r="AX48" i="44" s="1"/>
  <c r="E49" i="44"/>
  <c r="E50" i="44"/>
  <c r="AX50" i="44" s="1"/>
  <c r="E51" i="44"/>
  <c r="AX51" i="44" s="1"/>
  <c r="F51" i="44"/>
  <c r="G51" i="44" s="1"/>
  <c r="E52" i="44"/>
  <c r="AX52" i="44" s="1"/>
  <c r="E53" i="44"/>
  <c r="AH53" i="44" s="1"/>
  <c r="E54" i="44"/>
  <c r="E55" i="44"/>
  <c r="F55" i="44" s="1"/>
  <c r="G55" i="44" s="1"/>
  <c r="E56" i="44"/>
  <c r="AX56" i="44" s="1"/>
  <c r="E57" i="44"/>
  <c r="AH57" i="44" s="1"/>
  <c r="E58" i="44"/>
  <c r="E59" i="44"/>
  <c r="AX59" i="44" s="1"/>
  <c r="E60" i="44"/>
  <c r="AX60" i="44" s="1"/>
  <c r="E61" i="44"/>
  <c r="AH61" i="44" s="1"/>
  <c r="E62" i="44"/>
  <c r="AX62" i="44" s="1"/>
  <c r="E63" i="44"/>
  <c r="E64" i="44"/>
  <c r="AX64" i="44" s="1"/>
  <c r="E65" i="44"/>
  <c r="AX65" i="44" s="1"/>
  <c r="E66" i="44"/>
  <c r="E67" i="44"/>
  <c r="AX67" i="44" s="1"/>
  <c r="E68" i="44"/>
  <c r="E69" i="44"/>
  <c r="E70" i="44"/>
  <c r="AX70" i="44" s="1"/>
  <c r="E71" i="44"/>
  <c r="E72" i="44"/>
  <c r="AX72" i="44" s="1"/>
  <c r="E73" i="44"/>
  <c r="AX73" i="44" s="1"/>
  <c r="E74" i="44"/>
  <c r="AX74" i="44" s="1"/>
  <c r="E75" i="44"/>
  <c r="AX75" i="44" s="1"/>
  <c r="E76" i="44"/>
  <c r="AX76" i="44" s="1"/>
  <c r="E77" i="44"/>
  <c r="E78" i="44"/>
  <c r="AX78" i="44" s="1"/>
  <c r="E79" i="44"/>
  <c r="E80" i="44"/>
  <c r="AX80" i="44" s="1"/>
  <c r="E81" i="44"/>
  <c r="E82" i="44"/>
  <c r="E83" i="44"/>
  <c r="E84" i="44"/>
  <c r="AX84" i="44" s="1"/>
  <c r="E85" i="44"/>
  <c r="E86" i="44"/>
  <c r="E87" i="44"/>
  <c r="E88" i="44"/>
  <c r="AX88" i="44" s="1"/>
  <c r="E89" i="44"/>
  <c r="E90" i="44"/>
  <c r="AX90" i="44" s="1"/>
  <c r="E91" i="44"/>
  <c r="E92" i="44"/>
  <c r="AX92" i="44" s="1"/>
  <c r="E93" i="44"/>
  <c r="AX93" i="44" s="1"/>
  <c r="E94" i="44"/>
  <c r="AX94" i="44" s="1"/>
  <c r="E95" i="44"/>
  <c r="AX95" i="44" s="1"/>
  <c r="E96" i="44"/>
  <c r="E97" i="44"/>
  <c r="AX97" i="44" s="1"/>
  <c r="E98" i="44"/>
  <c r="E99" i="44"/>
  <c r="AX99" i="44" s="1"/>
  <c r="E100" i="44"/>
  <c r="E101" i="44"/>
  <c r="AX101" i="44" s="1"/>
  <c r="E102" i="44"/>
  <c r="E103" i="44"/>
  <c r="AX103" i="44" s="1"/>
  <c r="E104" i="44"/>
  <c r="E105" i="44"/>
  <c r="E106" i="44"/>
  <c r="E107" i="44"/>
  <c r="E108" i="44"/>
  <c r="AX108" i="44" s="1"/>
  <c r="E109" i="44"/>
  <c r="AX109" i="44" s="1"/>
  <c r="E110" i="44"/>
  <c r="AX110" i="44" s="1"/>
  <c r="E111" i="44"/>
  <c r="E112" i="44"/>
  <c r="AX112" i="44" s="1"/>
  <c r="E113" i="44"/>
  <c r="AX113" i="44" s="1"/>
  <c r="E114" i="44"/>
  <c r="E115" i="44"/>
  <c r="E116" i="44"/>
  <c r="AX116" i="44" s="1"/>
  <c r="E117" i="44"/>
  <c r="AX117" i="44" s="1"/>
  <c r="E118" i="44"/>
  <c r="E119" i="44"/>
  <c r="AX119" i="44" s="1"/>
  <c r="E120" i="44"/>
  <c r="AX120" i="44" s="1"/>
  <c r="E121" i="44"/>
  <c r="AX121" i="44" s="1"/>
  <c r="E122" i="44"/>
  <c r="E123" i="44"/>
  <c r="AX123" i="44" s="1"/>
  <c r="E124" i="44"/>
  <c r="E125" i="44"/>
  <c r="AX125" i="44" s="1"/>
  <c r="E126" i="44"/>
  <c r="AX126" i="44" s="1"/>
  <c r="E127" i="44"/>
  <c r="AX127" i="44" s="1"/>
  <c r="E128" i="44"/>
  <c r="E129" i="44"/>
  <c r="AX129" i="44" s="1"/>
  <c r="E2" i="44"/>
  <c r="AX2" i="44" s="1"/>
  <c r="E3" i="43"/>
  <c r="E4" i="43"/>
  <c r="AX4" i="43" s="1"/>
  <c r="E5" i="43"/>
  <c r="AX5" i="43" s="1"/>
  <c r="E6" i="43"/>
  <c r="E7" i="43"/>
  <c r="AX7" i="43" s="1"/>
  <c r="E8" i="43"/>
  <c r="E9" i="43"/>
  <c r="AX9" i="43" s="1"/>
  <c r="E10" i="43"/>
  <c r="E11" i="43"/>
  <c r="AX11" i="43" s="1"/>
  <c r="E12" i="43"/>
  <c r="AX12" i="43" s="1"/>
  <c r="E13" i="43"/>
  <c r="AX13" i="43" s="1"/>
  <c r="E14" i="43"/>
  <c r="E15" i="43"/>
  <c r="AX15" i="43" s="1"/>
  <c r="E16" i="43"/>
  <c r="AX16" i="43" s="1"/>
  <c r="E17" i="43"/>
  <c r="AX17" i="43" s="1"/>
  <c r="E18" i="43"/>
  <c r="E19" i="43"/>
  <c r="E20" i="43"/>
  <c r="E21" i="43"/>
  <c r="AX21" i="43" s="1"/>
  <c r="E22" i="43"/>
  <c r="AH22" i="43" s="1"/>
  <c r="E23" i="43"/>
  <c r="AX23" i="43" s="1"/>
  <c r="E24" i="43"/>
  <c r="E25" i="43"/>
  <c r="AX25" i="43" s="1"/>
  <c r="E26" i="43"/>
  <c r="E27" i="43"/>
  <c r="E28" i="43"/>
  <c r="AX28" i="43" s="1"/>
  <c r="E29" i="43"/>
  <c r="AX29" i="43" s="1"/>
  <c r="E30" i="43"/>
  <c r="E31" i="43"/>
  <c r="E32" i="43"/>
  <c r="AX32" i="43" s="1"/>
  <c r="E33" i="43"/>
  <c r="AX33" i="43" s="1"/>
  <c r="E34" i="43"/>
  <c r="AX34" i="43" s="1"/>
  <c r="E35" i="43"/>
  <c r="E36" i="43"/>
  <c r="AX36" i="43" s="1"/>
  <c r="E37" i="43"/>
  <c r="AX37" i="43" s="1"/>
  <c r="E38" i="43"/>
  <c r="F38" i="43" s="1"/>
  <c r="G38" i="43" s="1"/>
  <c r="S38" i="43" s="1"/>
  <c r="E39" i="43"/>
  <c r="AX39" i="43" s="1"/>
  <c r="E40" i="43"/>
  <c r="E41" i="43"/>
  <c r="AX41" i="43" s="1"/>
  <c r="E42" i="43"/>
  <c r="E43" i="43"/>
  <c r="AX43" i="43" s="1"/>
  <c r="E44" i="43"/>
  <c r="AX44" i="43" s="1"/>
  <c r="E45" i="43"/>
  <c r="AX45" i="43" s="1"/>
  <c r="E46" i="43"/>
  <c r="AX46" i="43" s="1"/>
  <c r="E47" i="43"/>
  <c r="AX47" i="43" s="1"/>
  <c r="E48" i="43"/>
  <c r="E49" i="43"/>
  <c r="AX49" i="43" s="1"/>
  <c r="E50" i="43"/>
  <c r="E51" i="43"/>
  <c r="E52" i="43"/>
  <c r="AH52" i="43" s="1"/>
  <c r="E53" i="43"/>
  <c r="AX53" i="43" s="1"/>
  <c r="E54" i="43"/>
  <c r="AX54" i="43" s="1"/>
  <c r="E55" i="43"/>
  <c r="AX55" i="43" s="1"/>
  <c r="E56" i="43"/>
  <c r="E57" i="43"/>
  <c r="AX57" i="43" s="1"/>
  <c r="E58" i="43"/>
  <c r="AG58" i="43" s="1"/>
  <c r="E59" i="43"/>
  <c r="AX59" i="43" s="1"/>
  <c r="E60" i="43"/>
  <c r="AX60" i="43" s="1"/>
  <c r="E61" i="43"/>
  <c r="AH61" i="43" s="1"/>
  <c r="E62" i="43"/>
  <c r="E63" i="43"/>
  <c r="E64" i="43"/>
  <c r="E65" i="43"/>
  <c r="E66" i="43"/>
  <c r="E67" i="43"/>
  <c r="E68" i="43"/>
  <c r="E69" i="43"/>
  <c r="AX69" i="43" s="1"/>
  <c r="E70" i="43"/>
  <c r="E71" i="43"/>
  <c r="E72" i="43"/>
  <c r="E73" i="43"/>
  <c r="E74" i="43"/>
  <c r="E75" i="43"/>
  <c r="E76" i="43"/>
  <c r="E77" i="43"/>
  <c r="E78" i="43"/>
  <c r="E79" i="43"/>
  <c r="AX79" i="43" s="1"/>
  <c r="E80" i="43"/>
  <c r="AX80" i="43" s="1"/>
  <c r="E81" i="43"/>
  <c r="AX81" i="43" s="1"/>
  <c r="E82" i="43"/>
  <c r="AX82" i="43" s="1"/>
  <c r="E83" i="43"/>
  <c r="AX83" i="43" s="1"/>
  <c r="E84" i="43"/>
  <c r="AX84" i="43" s="1"/>
  <c r="E85" i="43"/>
  <c r="AX85" i="43" s="1"/>
  <c r="E86" i="43"/>
  <c r="E87" i="43"/>
  <c r="E88" i="43"/>
  <c r="E89" i="43"/>
  <c r="E90" i="43"/>
  <c r="AX90" i="43" s="1"/>
  <c r="E91" i="43"/>
  <c r="AX91" i="43" s="1"/>
  <c r="E92" i="43"/>
  <c r="AX92" i="43" s="1"/>
  <c r="E93" i="43"/>
  <c r="AX93" i="43" s="1"/>
  <c r="E94" i="43"/>
  <c r="E95" i="43"/>
  <c r="E96" i="43"/>
  <c r="E97" i="43"/>
  <c r="E98" i="43"/>
  <c r="E99" i="43"/>
  <c r="AX99" i="43" s="1"/>
  <c r="E100" i="43"/>
  <c r="AX100" i="43" s="1"/>
  <c r="E101" i="43"/>
  <c r="AX101" i="43" s="1"/>
  <c r="E102" i="43"/>
  <c r="E103" i="43"/>
  <c r="E104" i="43"/>
  <c r="E105" i="43"/>
  <c r="E106" i="43"/>
  <c r="E107" i="43"/>
  <c r="E108" i="43"/>
  <c r="E109" i="43"/>
  <c r="E110" i="43"/>
  <c r="E111" i="43"/>
  <c r="AX111" i="43" s="1"/>
  <c r="E112" i="43"/>
  <c r="AX112" i="43" s="1"/>
  <c r="E113" i="43"/>
  <c r="E114" i="43"/>
  <c r="E115" i="43"/>
  <c r="AX115" i="43" s="1"/>
  <c r="E116" i="43"/>
  <c r="AX116" i="43" s="1"/>
  <c r="E117" i="43"/>
  <c r="AX117" i="43" s="1"/>
  <c r="E118" i="43"/>
  <c r="AX118" i="43" s="1"/>
  <c r="E119" i="43"/>
  <c r="AX119" i="43" s="1"/>
  <c r="E120" i="43"/>
  <c r="E121" i="43"/>
  <c r="E122" i="43"/>
  <c r="AX122" i="43" s="1"/>
  <c r="E123" i="43"/>
  <c r="E124" i="43"/>
  <c r="AX124" i="43" s="1"/>
  <c r="E125" i="43"/>
  <c r="E126" i="43"/>
  <c r="AX126" i="43" s="1"/>
  <c r="E127" i="43"/>
  <c r="AX127" i="43" s="1"/>
  <c r="E128" i="43"/>
  <c r="AX128" i="43" s="1"/>
  <c r="E129" i="43"/>
  <c r="E2" i="43"/>
  <c r="AX2" i="43" s="1"/>
  <c r="E3" i="42"/>
  <c r="E4" i="42"/>
  <c r="AX4" i="42" s="1"/>
  <c r="E5" i="42"/>
  <c r="AX5" i="42" s="1"/>
  <c r="E6" i="42"/>
  <c r="AX6" i="42" s="1"/>
  <c r="E7" i="42"/>
  <c r="E8" i="42"/>
  <c r="E9" i="42"/>
  <c r="AX9" i="42" s="1"/>
  <c r="E10" i="42"/>
  <c r="AX10" i="42" s="1"/>
  <c r="E11" i="42"/>
  <c r="E12" i="42"/>
  <c r="AX12" i="42" s="1"/>
  <c r="E13" i="42"/>
  <c r="AX13" i="42" s="1"/>
  <c r="E14" i="42"/>
  <c r="AX14" i="42" s="1"/>
  <c r="E15" i="42"/>
  <c r="E16" i="42"/>
  <c r="AX16" i="42" s="1"/>
  <c r="E17" i="42"/>
  <c r="E18" i="42"/>
  <c r="AX18" i="42" s="1"/>
  <c r="E19" i="42"/>
  <c r="E20" i="42"/>
  <c r="AX20" i="42" s="1"/>
  <c r="E21" i="42"/>
  <c r="AX21" i="42" s="1"/>
  <c r="E22" i="42"/>
  <c r="AX22" i="42" s="1"/>
  <c r="E23" i="42"/>
  <c r="E24" i="42"/>
  <c r="E25" i="42"/>
  <c r="AX25" i="42" s="1"/>
  <c r="E26" i="42"/>
  <c r="E27" i="42"/>
  <c r="AX27" i="42" s="1"/>
  <c r="E28" i="42"/>
  <c r="AX28" i="42" s="1"/>
  <c r="E29" i="42"/>
  <c r="AX29" i="42" s="1"/>
  <c r="E30" i="42"/>
  <c r="AX30" i="42" s="1"/>
  <c r="E31" i="42"/>
  <c r="E32" i="42"/>
  <c r="AX32" i="42" s="1"/>
  <c r="E33" i="42"/>
  <c r="AH33" i="42" s="1"/>
  <c r="E34" i="42"/>
  <c r="AX34" i="42" s="1"/>
  <c r="E35" i="42"/>
  <c r="AX35" i="42" s="1"/>
  <c r="E36" i="42"/>
  <c r="AX36" i="42" s="1"/>
  <c r="E37" i="42"/>
  <c r="AX37" i="42" s="1"/>
  <c r="E38" i="42"/>
  <c r="AX38" i="42" s="1"/>
  <c r="E39" i="42"/>
  <c r="E40" i="42"/>
  <c r="E41" i="42"/>
  <c r="E42" i="42"/>
  <c r="AX42" i="42" s="1"/>
  <c r="E43" i="42"/>
  <c r="AX43" i="42" s="1"/>
  <c r="E44" i="42"/>
  <c r="AX44" i="42" s="1"/>
  <c r="E45" i="42"/>
  <c r="AX45" i="42" s="1"/>
  <c r="E46" i="42"/>
  <c r="AX46" i="42" s="1"/>
  <c r="E47" i="42"/>
  <c r="E48" i="42"/>
  <c r="AX48" i="42" s="1"/>
  <c r="E49" i="42"/>
  <c r="E50" i="42"/>
  <c r="AX50" i="42" s="1"/>
  <c r="E51" i="42"/>
  <c r="AX51" i="42" s="1"/>
  <c r="E52" i="42"/>
  <c r="AX52" i="42" s="1"/>
  <c r="E53" i="42"/>
  <c r="AX53" i="42" s="1"/>
  <c r="E54" i="42"/>
  <c r="AX54" i="42" s="1"/>
  <c r="E55" i="42"/>
  <c r="F55" i="42" s="1"/>
  <c r="G55" i="42" s="1"/>
  <c r="E56" i="42"/>
  <c r="E57" i="42"/>
  <c r="E58" i="42"/>
  <c r="AX58" i="42" s="1"/>
  <c r="E59" i="42"/>
  <c r="AX59" i="42" s="1"/>
  <c r="E60" i="42"/>
  <c r="AX60" i="42" s="1"/>
  <c r="E61" i="42"/>
  <c r="AX61" i="42" s="1"/>
  <c r="E62" i="42"/>
  <c r="AX62" i="42" s="1"/>
  <c r="E63" i="42"/>
  <c r="AX63" i="42" s="1"/>
  <c r="E64" i="42"/>
  <c r="E65" i="42"/>
  <c r="E66" i="42"/>
  <c r="AX66" i="42" s="1"/>
  <c r="E67" i="42"/>
  <c r="AX67" i="42" s="1"/>
  <c r="E68" i="42"/>
  <c r="E69" i="42"/>
  <c r="AX69" i="42" s="1"/>
  <c r="E70" i="42"/>
  <c r="AX70" i="42" s="1"/>
  <c r="E71" i="42"/>
  <c r="AX71" i="42" s="1"/>
  <c r="E72" i="42"/>
  <c r="E73" i="42"/>
  <c r="AX73" i="42" s="1"/>
  <c r="E74" i="42"/>
  <c r="AX74" i="42" s="1"/>
  <c r="E75" i="42"/>
  <c r="E76" i="42"/>
  <c r="E77" i="42"/>
  <c r="AX77" i="42" s="1"/>
  <c r="E78" i="42"/>
  <c r="E79" i="42"/>
  <c r="E80" i="42"/>
  <c r="E81" i="42"/>
  <c r="E82" i="42"/>
  <c r="AX82" i="42" s="1"/>
  <c r="E83" i="42"/>
  <c r="AX83" i="42" s="1"/>
  <c r="E84" i="42"/>
  <c r="AX84" i="42" s="1"/>
  <c r="E85" i="42"/>
  <c r="E86" i="42"/>
  <c r="AX86" i="42" s="1"/>
  <c r="E87" i="42"/>
  <c r="AX87" i="42" s="1"/>
  <c r="E88" i="42"/>
  <c r="E89" i="42"/>
  <c r="E90" i="42"/>
  <c r="AX90" i="42" s="1"/>
  <c r="E91" i="42"/>
  <c r="AX91" i="42" s="1"/>
  <c r="E92" i="42"/>
  <c r="AX92" i="42" s="1"/>
  <c r="E93" i="42"/>
  <c r="AX93" i="42" s="1"/>
  <c r="E94" i="42"/>
  <c r="E95" i="42"/>
  <c r="E96" i="42"/>
  <c r="AX96" i="42" s="1"/>
  <c r="E97" i="42"/>
  <c r="E98" i="42"/>
  <c r="AX98" i="42" s="1"/>
  <c r="E99" i="42"/>
  <c r="E100" i="42"/>
  <c r="AX100" i="42" s="1"/>
  <c r="E101" i="42"/>
  <c r="AX101" i="42" s="1"/>
  <c r="E102" i="42"/>
  <c r="E103" i="42"/>
  <c r="AX103" i="42" s="1"/>
  <c r="E104" i="42"/>
  <c r="E105" i="42"/>
  <c r="E106" i="42"/>
  <c r="AX106" i="42" s="1"/>
  <c r="E107" i="42"/>
  <c r="AX107" i="42" s="1"/>
  <c r="E108" i="42"/>
  <c r="AX108" i="42" s="1"/>
  <c r="E109" i="42"/>
  <c r="E110" i="42"/>
  <c r="E111" i="42"/>
  <c r="AX111" i="42" s="1"/>
  <c r="E112" i="42"/>
  <c r="E113" i="42"/>
  <c r="AX113" i="42" s="1"/>
  <c r="E114" i="42"/>
  <c r="E115" i="42"/>
  <c r="AX115" i="42" s="1"/>
  <c r="E116" i="42"/>
  <c r="AX116" i="42" s="1"/>
  <c r="E117" i="42"/>
  <c r="E118" i="42"/>
  <c r="AX118" i="42" s="1"/>
  <c r="F118" i="42"/>
  <c r="G118" i="42" s="1"/>
  <c r="E119" i="42"/>
  <c r="E120" i="42"/>
  <c r="AX120" i="42" s="1"/>
  <c r="E121" i="42"/>
  <c r="E122" i="42"/>
  <c r="AX122" i="42" s="1"/>
  <c r="E123" i="42"/>
  <c r="E124" i="42"/>
  <c r="AX124" i="42" s="1"/>
  <c r="E125" i="42"/>
  <c r="E126" i="42"/>
  <c r="AX126" i="42" s="1"/>
  <c r="E127" i="42"/>
  <c r="AX127" i="42" s="1"/>
  <c r="E128" i="42"/>
  <c r="AX128" i="42" s="1"/>
  <c r="E129" i="42"/>
  <c r="AX129" i="42" s="1"/>
  <c r="E2" i="42"/>
  <c r="AX2" i="42" s="1"/>
  <c r="E3" i="41"/>
  <c r="AH3" i="41" s="1"/>
  <c r="E4" i="41"/>
  <c r="E5" i="41"/>
  <c r="AX5" i="41" s="1"/>
  <c r="E6" i="41"/>
  <c r="AX6" i="41" s="1"/>
  <c r="E7" i="41"/>
  <c r="AX7" i="41" s="1"/>
  <c r="E8" i="41"/>
  <c r="AX8" i="41" s="1"/>
  <c r="E9" i="41"/>
  <c r="AX9" i="41" s="1"/>
  <c r="E10" i="41"/>
  <c r="AX10" i="41" s="1"/>
  <c r="E11" i="41"/>
  <c r="AH11" i="41" s="1"/>
  <c r="E12" i="41"/>
  <c r="F12" i="41" s="1"/>
  <c r="G12" i="41" s="1"/>
  <c r="E13" i="41"/>
  <c r="AX13" i="41" s="1"/>
  <c r="E14" i="41"/>
  <c r="E15" i="41"/>
  <c r="AX15" i="41" s="1"/>
  <c r="E16" i="41"/>
  <c r="AX16" i="41" s="1"/>
  <c r="E17" i="41"/>
  <c r="AX17" i="41" s="1"/>
  <c r="E18" i="41"/>
  <c r="AX18" i="41" s="1"/>
  <c r="E19" i="41"/>
  <c r="AX19" i="41" s="1"/>
  <c r="E20" i="41"/>
  <c r="E21" i="41"/>
  <c r="AX21" i="41" s="1"/>
  <c r="E22" i="41"/>
  <c r="AX22" i="41" s="1"/>
  <c r="E23" i="41"/>
  <c r="AX23" i="41" s="1"/>
  <c r="E24" i="41"/>
  <c r="AX24" i="41" s="1"/>
  <c r="E25" i="41"/>
  <c r="AX25" i="41" s="1"/>
  <c r="E26" i="41"/>
  <c r="AX26" i="41" s="1"/>
  <c r="E27" i="41"/>
  <c r="E28" i="41"/>
  <c r="E29" i="41"/>
  <c r="AX29" i="41" s="1"/>
  <c r="E30" i="41"/>
  <c r="AX30" i="41" s="1"/>
  <c r="E31" i="41"/>
  <c r="AX31" i="41" s="1"/>
  <c r="E32" i="41"/>
  <c r="AX32" i="41" s="1"/>
  <c r="E33" i="41"/>
  <c r="AX33" i="41" s="1"/>
  <c r="E34" i="41"/>
  <c r="AX34" i="41" s="1"/>
  <c r="E35" i="41"/>
  <c r="AX35" i="41" s="1"/>
  <c r="E36" i="41"/>
  <c r="E37" i="41"/>
  <c r="AX37" i="41" s="1"/>
  <c r="E38" i="41"/>
  <c r="AX38" i="41" s="1"/>
  <c r="E39" i="41"/>
  <c r="AX39" i="41" s="1"/>
  <c r="E40" i="41"/>
  <c r="AX40" i="41" s="1"/>
  <c r="E41" i="41"/>
  <c r="AX41" i="41" s="1"/>
  <c r="E42" i="41"/>
  <c r="E43" i="41"/>
  <c r="F43" i="41" s="1"/>
  <c r="G43" i="41" s="1"/>
  <c r="E44" i="41"/>
  <c r="E45" i="41"/>
  <c r="AX45" i="41" s="1"/>
  <c r="E46" i="41"/>
  <c r="AX46" i="41" s="1"/>
  <c r="E47" i="41"/>
  <c r="AX47" i="41" s="1"/>
  <c r="E48" i="41"/>
  <c r="AX48" i="41" s="1"/>
  <c r="E49" i="41"/>
  <c r="AX49" i="41" s="1"/>
  <c r="E50" i="41"/>
  <c r="AX50" i="41" s="1"/>
  <c r="E51" i="41"/>
  <c r="E52" i="41"/>
  <c r="E53" i="41"/>
  <c r="AX53" i="41" s="1"/>
  <c r="E54" i="41"/>
  <c r="AX54" i="41" s="1"/>
  <c r="E55" i="41"/>
  <c r="AX55" i="41" s="1"/>
  <c r="E56" i="41"/>
  <c r="AX56" i="41" s="1"/>
  <c r="E57" i="41"/>
  <c r="AX57" i="41" s="1"/>
  <c r="E58" i="41"/>
  <c r="AX58" i="41" s="1"/>
  <c r="E59" i="41"/>
  <c r="E60" i="41"/>
  <c r="E61" i="41"/>
  <c r="AX61" i="41" s="1"/>
  <c r="E62" i="41"/>
  <c r="AX62" i="41" s="1"/>
  <c r="E63" i="41"/>
  <c r="AX63" i="41" s="1"/>
  <c r="E64" i="41"/>
  <c r="AX64" i="41" s="1"/>
  <c r="E65" i="41"/>
  <c r="AX65" i="41" s="1"/>
  <c r="E66" i="41"/>
  <c r="AX66" i="41" s="1"/>
  <c r="E67" i="41"/>
  <c r="E68" i="41"/>
  <c r="E69" i="41"/>
  <c r="AX69" i="41" s="1"/>
  <c r="E70" i="41"/>
  <c r="E71" i="41"/>
  <c r="AX71" i="41" s="1"/>
  <c r="E72" i="41"/>
  <c r="AX72" i="41" s="1"/>
  <c r="E73" i="41"/>
  <c r="AX73" i="41" s="1"/>
  <c r="E74" i="41"/>
  <c r="AX74" i="41" s="1"/>
  <c r="E75" i="41"/>
  <c r="E76" i="41"/>
  <c r="E77" i="41"/>
  <c r="AX77" i="41" s="1"/>
  <c r="E78" i="41"/>
  <c r="AX78" i="41" s="1"/>
  <c r="E79" i="41"/>
  <c r="AX79" i="41" s="1"/>
  <c r="E80" i="41"/>
  <c r="AX80" i="41" s="1"/>
  <c r="E81" i="41"/>
  <c r="E82" i="41"/>
  <c r="E83" i="41"/>
  <c r="E84" i="41"/>
  <c r="E85" i="41"/>
  <c r="AX85" i="41" s="1"/>
  <c r="E86" i="41"/>
  <c r="E87" i="41"/>
  <c r="E88" i="41"/>
  <c r="AX88" i="41" s="1"/>
  <c r="E89" i="41"/>
  <c r="AX89" i="41" s="1"/>
  <c r="E90" i="41"/>
  <c r="E91" i="41"/>
  <c r="AX91" i="41" s="1"/>
  <c r="E92" i="41"/>
  <c r="E93" i="41"/>
  <c r="E94" i="41"/>
  <c r="AX94" i="41" s="1"/>
  <c r="E95" i="41"/>
  <c r="AX95" i="41" s="1"/>
  <c r="E96" i="41"/>
  <c r="AX96" i="41" s="1"/>
  <c r="E97" i="41"/>
  <c r="AX97" i="41" s="1"/>
  <c r="E98" i="41"/>
  <c r="AX98" i="41" s="1"/>
  <c r="E99" i="41"/>
  <c r="AX99" i="41" s="1"/>
  <c r="E100" i="41"/>
  <c r="AX100" i="41" s="1"/>
  <c r="E101" i="41"/>
  <c r="E102" i="41"/>
  <c r="AX102" i="41" s="1"/>
  <c r="E103" i="41"/>
  <c r="AX103" i="41" s="1"/>
  <c r="E104" i="41"/>
  <c r="AX104" i="41" s="1"/>
  <c r="E105" i="41"/>
  <c r="AX105" i="41" s="1"/>
  <c r="E106" i="41"/>
  <c r="AX106" i="41" s="1"/>
  <c r="E107" i="41"/>
  <c r="E108" i="41"/>
  <c r="AX108" i="41" s="1"/>
  <c r="E109" i="41"/>
  <c r="AX109" i="41" s="1"/>
  <c r="E110" i="41"/>
  <c r="AX110" i="41" s="1"/>
  <c r="E111" i="41"/>
  <c r="AX111" i="41" s="1"/>
  <c r="E112" i="41"/>
  <c r="AX112" i="41" s="1"/>
  <c r="E113" i="41"/>
  <c r="AX113" i="41" s="1"/>
  <c r="E114" i="41"/>
  <c r="E115" i="41"/>
  <c r="AX115" i="41" s="1"/>
  <c r="E116" i="41"/>
  <c r="AX116" i="41" s="1"/>
  <c r="E117" i="41"/>
  <c r="E118" i="41"/>
  <c r="AX118" i="41" s="1"/>
  <c r="E119" i="41"/>
  <c r="AX119" i="41" s="1"/>
  <c r="E120" i="41"/>
  <c r="AX120" i="41" s="1"/>
  <c r="E121" i="41"/>
  <c r="E122" i="41"/>
  <c r="E123" i="41"/>
  <c r="AX123" i="41" s="1"/>
  <c r="F123" i="41"/>
  <c r="G123" i="41" s="1"/>
  <c r="E124" i="41"/>
  <c r="AX124" i="41" s="1"/>
  <c r="E125" i="41"/>
  <c r="AX125" i="41" s="1"/>
  <c r="E126" i="41"/>
  <c r="AX126" i="41" s="1"/>
  <c r="E127" i="41"/>
  <c r="AX127" i="41" s="1"/>
  <c r="E128" i="41"/>
  <c r="AX128" i="41" s="1"/>
  <c r="E129" i="41"/>
  <c r="AX129" i="41" s="1"/>
  <c r="E2" i="41"/>
  <c r="AX2" i="41" s="1"/>
  <c r="E3" i="40"/>
  <c r="AX3" i="40" s="1"/>
  <c r="E4" i="40"/>
  <c r="AX4" i="40" s="1"/>
  <c r="E5" i="40"/>
  <c r="AX5" i="40" s="1"/>
  <c r="E6" i="40"/>
  <c r="E7" i="40"/>
  <c r="F7" i="40" s="1"/>
  <c r="G7" i="40" s="1"/>
  <c r="P7" i="40" s="1"/>
  <c r="E8" i="40"/>
  <c r="AX8" i="40" s="1"/>
  <c r="E9" i="40"/>
  <c r="E10" i="40"/>
  <c r="AX10" i="40" s="1"/>
  <c r="E11" i="40"/>
  <c r="AX11" i="40" s="1"/>
  <c r="E12" i="40"/>
  <c r="AX12" i="40" s="1"/>
  <c r="E13" i="40"/>
  <c r="AX13" i="40" s="1"/>
  <c r="E14" i="40"/>
  <c r="E15" i="40"/>
  <c r="E16" i="40"/>
  <c r="AX16" i="40" s="1"/>
  <c r="E17" i="40"/>
  <c r="F17" i="40" s="1"/>
  <c r="G17" i="40" s="1"/>
  <c r="E18" i="40"/>
  <c r="AX18" i="40" s="1"/>
  <c r="E19" i="40"/>
  <c r="AX19" i="40" s="1"/>
  <c r="E20" i="40"/>
  <c r="AX20" i="40" s="1"/>
  <c r="E21" i="40"/>
  <c r="AX21" i="40" s="1"/>
  <c r="E22" i="40"/>
  <c r="E23" i="40"/>
  <c r="E24" i="40"/>
  <c r="AX24" i="40" s="1"/>
  <c r="E25" i="40"/>
  <c r="E26" i="40"/>
  <c r="AX26" i="40" s="1"/>
  <c r="E27" i="40"/>
  <c r="AX27" i="40" s="1"/>
  <c r="E28" i="40"/>
  <c r="AX28" i="40" s="1"/>
  <c r="E29" i="40"/>
  <c r="AX29" i="40" s="1"/>
  <c r="E30" i="40"/>
  <c r="E31" i="40"/>
  <c r="E32" i="40"/>
  <c r="AX32" i="40" s="1"/>
  <c r="E33" i="40"/>
  <c r="F33" i="40" s="1"/>
  <c r="G33" i="40" s="1"/>
  <c r="E34" i="40"/>
  <c r="AX34" i="40" s="1"/>
  <c r="E35" i="40"/>
  <c r="AX35" i="40" s="1"/>
  <c r="E36" i="40"/>
  <c r="AX36" i="40" s="1"/>
  <c r="E37" i="40"/>
  <c r="AX37" i="40" s="1"/>
  <c r="E38" i="40"/>
  <c r="AX38" i="40" s="1"/>
  <c r="E39" i="40"/>
  <c r="AH39" i="40" s="1"/>
  <c r="E40" i="40"/>
  <c r="AX40" i="40" s="1"/>
  <c r="E41" i="40"/>
  <c r="E42" i="40"/>
  <c r="AX42" i="40" s="1"/>
  <c r="E43" i="40"/>
  <c r="AX43" i="40" s="1"/>
  <c r="E44" i="40"/>
  <c r="AX44" i="40" s="1"/>
  <c r="E45" i="40"/>
  <c r="AX45" i="40" s="1"/>
  <c r="E46" i="40"/>
  <c r="E47" i="40"/>
  <c r="E48" i="40"/>
  <c r="AX48" i="40" s="1"/>
  <c r="E49" i="40"/>
  <c r="E50" i="40"/>
  <c r="AX50" i="40" s="1"/>
  <c r="E51" i="40"/>
  <c r="AX51" i="40" s="1"/>
  <c r="E52" i="40"/>
  <c r="AX52" i="40" s="1"/>
  <c r="E53" i="40"/>
  <c r="AX53" i="40" s="1"/>
  <c r="E54" i="40"/>
  <c r="AH54" i="40" s="1"/>
  <c r="E55" i="40"/>
  <c r="F55" i="40" s="1"/>
  <c r="G55" i="40" s="1"/>
  <c r="V55" i="40" s="1"/>
  <c r="AY55" i="40" s="1"/>
  <c r="E56" i="40"/>
  <c r="AX56" i="40" s="1"/>
  <c r="E57" i="40"/>
  <c r="E58" i="40"/>
  <c r="AX58" i="40" s="1"/>
  <c r="E59" i="40"/>
  <c r="AX59" i="40" s="1"/>
  <c r="E60" i="40"/>
  <c r="AX60" i="40" s="1"/>
  <c r="E61" i="40"/>
  <c r="AX61" i="40" s="1"/>
  <c r="E62" i="40"/>
  <c r="AH62" i="40" s="1"/>
  <c r="E63" i="40"/>
  <c r="E64" i="40"/>
  <c r="AX64" i="40" s="1"/>
  <c r="E65" i="40"/>
  <c r="E66" i="40"/>
  <c r="AX66" i="40" s="1"/>
  <c r="E67" i="40"/>
  <c r="AX67" i="40" s="1"/>
  <c r="E68" i="40"/>
  <c r="E69" i="40"/>
  <c r="AX69" i="40" s="1"/>
  <c r="E70" i="40"/>
  <c r="E71" i="40"/>
  <c r="E72" i="40"/>
  <c r="E73" i="40"/>
  <c r="E74" i="40"/>
  <c r="AX74" i="40" s="1"/>
  <c r="E75" i="40"/>
  <c r="AX75" i="40" s="1"/>
  <c r="E76" i="40"/>
  <c r="AX76" i="40" s="1"/>
  <c r="E77" i="40"/>
  <c r="AX77" i="40" s="1"/>
  <c r="E78" i="40"/>
  <c r="E79" i="40"/>
  <c r="E80" i="40"/>
  <c r="AX80" i="40" s="1"/>
  <c r="E81" i="40"/>
  <c r="E82" i="40"/>
  <c r="AX82" i="40" s="1"/>
  <c r="E83" i="40"/>
  <c r="AX83" i="40" s="1"/>
  <c r="E84" i="40"/>
  <c r="AX84" i="40" s="1"/>
  <c r="E85" i="40"/>
  <c r="E86" i="40"/>
  <c r="E87" i="40"/>
  <c r="E88" i="40"/>
  <c r="E89" i="40"/>
  <c r="AX89" i="40" s="1"/>
  <c r="E90" i="40"/>
  <c r="AX90" i="40" s="1"/>
  <c r="E91" i="40"/>
  <c r="AX91" i="40" s="1"/>
  <c r="E92" i="40"/>
  <c r="E93" i="40"/>
  <c r="E94" i="40"/>
  <c r="E95" i="40"/>
  <c r="E96" i="40"/>
  <c r="AX96" i="40" s="1"/>
  <c r="E97" i="40"/>
  <c r="E98" i="40"/>
  <c r="AX98" i="40" s="1"/>
  <c r="E99" i="40"/>
  <c r="E100" i="40"/>
  <c r="AX100" i="40" s="1"/>
  <c r="E101" i="40"/>
  <c r="AX101" i="40" s="1"/>
  <c r="E102" i="40"/>
  <c r="E103" i="40"/>
  <c r="E104" i="40"/>
  <c r="AX104" i="40" s="1"/>
  <c r="E105" i="40"/>
  <c r="E106" i="40"/>
  <c r="AX106" i="40" s="1"/>
  <c r="E107" i="40"/>
  <c r="AX107" i="40" s="1"/>
  <c r="E108" i="40"/>
  <c r="AX108" i="40" s="1"/>
  <c r="E109" i="40"/>
  <c r="E110" i="40"/>
  <c r="AX110" i="40" s="1"/>
  <c r="E111" i="40"/>
  <c r="AX111" i="40" s="1"/>
  <c r="E112" i="40"/>
  <c r="AX112" i="40" s="1"/>
  <c r="E113" i="40"/>
  <c r="E114" i="40"/>
  <c r="E115" i="40"/>
  <c r="AX115" i="40" s="1"/>
  <c r="E116" i="40"/>
  <c r="E117" i="40"/>
  <c r="E118" i="40"/>
  <c r="E119" i="40"/>
  <c r="E120" i="40"/>
  <c r="AX120" i="40" s="1"/>
  <c r="E121" i="40"/>
  <c r="AX121" i="40" s="1"/>
  <c r="E122" i="40"/>
  <c r="E123" i="40"/>
  <c r="AX123" i="40" s="1"/>
  <c r="E124" i="40"/>
  <c r="E125" i="40"/>
  <c r="E126" i="40"/>
  <c r="E127" i="40"/>
  <c r="E128" i="40"/>
  <c r="AX128" i="40" s="1"/>
  <c r="E2" i="40"/>
  <c r="AX2" i="40" s="1"/>
  <c r="E3" i="39"/>
  <c r="AX3" i="39" s="1"/>
  <c r="E4" i="39"/>
  <c r="E5" i="39"/>
  <c r="AX5" i="39" s="1"/>
  <c r="E6" i="39"/>
  <c r="E7" i="39"/>
  <c r="E8" i="39"/>
  <c r="AX8" i="39" s="1"/>
  <c r="E9" i="39"/>
  <c r="AX9" i="39" s="1"/>
  <c r="E10" i="39"/>
  <c r="AX10" i="39" s="1"/>
  <c r="E11" i="39"/>
  <c r="AX11" i="39" s="1"/>
  <c r="E12" i="39"/>
  <c r="E13" i="39"/>
  <c r="AX13" i="39" s="1"/>
  <c r="E14" i="39"/>
  <c r="AX14" i="39" s="1"/>
  <c r="E15" i="39"/>
  <c r="AX15" i="39" s="1"/>
  <c r="E16" i="39"/>
  <c r="AX16" i="39" s="1"/>
  <c r="E17" i="39"/>
  <c r="AX17" i="39" s="1"/>
  <c r="E18" i="39"/>
  <c r="AH18" i="39" s="1"/>
  <c r="E19" i="39"/>
  <c r="AX19" i="39" s="1"/>
  <c r="E20" i="39"/>
  <c r="E21" i="39"/>
  <c r="AX21" i="39" s="1"/>
  <c r="E22" i="39"/>
  <c r="AX22" i="39" s="1"/>
  <c r="E23" i="39"/>
  <c r="E24" i="39"/>
  <c r="AX24" i="39" s="1"/>
  <c r="E25" i="39"/>
  <c r="AX25" i="39" s="1"/>
  <c r="E26" i="39"/>
  <c r="AH26" i="39" s="1"/>
  <c r="E27" i="39"/>
  <c r="AX27" i="39" s="1"/>
  <c r="E28" i="39"/>
  <c r="E29" i="39"/>
  <c r="AX29" i="39" s="1"/>
  <c r="E30" i="39"/>
  <c r="AX30" i="39" s="1"/>
  <c r="E31" i="39"/>
  <c r="F31" i="39" s="1"/>
  <c r="G31" i="39" s="1"/>
  <c r="E32" i="39"/>
  <c r="AX32" i="39" s="1"/>
  <c r="E33" i="39"/>
  <c r="AX33" i="39" s="1"/>
  <c r="E34" i="39"/>
  <c r="AX34" i="39" s="1"/>
  <c r="E35" i="39"/>
  <c r="AX35" i="39" s="1"/>
  <c r="E36" i="39"/>
  <c r="E37" i="39"/>
  <c r="AX37" i="39" s="1"/>
  <c r="E38" i="39"/>
  <c r="E39" i="39"/>
  <c r="E40" i="39"/>
  <c r="AX40" i="39" s="1"/>
  <c r="E41" i="39"/>
  <c r="AX41" i="39" s="1"/>
  <c r="E42" i="39"/>
  <c r="AX42" i="39" s="1"/>
  <c r="E43" i="39"/>
  <c r="AX43" i="39" s="1"/>
  <c r="E44" i="39"/>
  <c r="E45" i="39"/>
  <c r="AX45" i="39" s="1"/>
  <c r="E46" i="39"/>
  <c r="AX46" i="39" s="1"/>
  <c r="E47" i="39"/>
  <c r="AH47" i="39" s="1"/>
  <c r="E48" i="39"/>
  <c r="AX48" i="39" s="1"/>
  <c r="E49" i="39"/>
  <c r="AX49" i="39" s="1"/>
  <c r="E50" i="39"/>
  <c r="AX50" i="39" s="1"/>
  <c r="E51" i="39"/>
  <c r="AX51" i="39" s="1"/>
  <c r="E52" i="39"/>
  <c r="AX52" i="39" s="1"/>
  <c r="E53" i="39"/>
  <c r="AX53" i="39" s="1"/>
  <c r="E54" i="39"/>
  <c r="AX54" i="39" s="1"/>
  <c r="E55" i="39"/>
  <c r="F55" i="39" s="1"/>
  <c r="G55" i="39" s="1"/>
  <c r="E56" i="39"/>
  <c r="AX56" i="39" s="1"/>
  <c r="E57" i="39"/>
  <c r="AX57" i="39" s="1"/>
  <c r="E58" i="39"/>
  <c r="AX58" i="39" s="1"/>
  <c r="E59" i="39"/>
  <c r="AX59" i="39" s="1"/>
  <c r="E60" i="39"/>
  <c r="AX60" i="39" s="1"/>
  <c r="E61" i="39"/>
  <c r="AX61" i="39" s="1"/>
  <c r="E62" i="39"/>
  <c r="AX62" i="39" s="1"/>
  <c r="E63" i="39"/>
  <c r="AX63" i="39" s="1"/>
  <c r="E64" i="39"/>
  <c r="AX64" i="39" s="1"/>
  <c r="E65" i="39"/>
  <c r="AX65" i="39" s="1"/>
  <c r="E66" i="39"/>
  <c r="AX66" i="39" s="1"/>
  <c r="E67" i="39"/>
  <c r="E68" i="39"/>
  <c r="E69" i="39"/>
  <c r="AX69" i="39" s="1"/>
  <c r="E70" i="39"/>
  <c r="AX70" i="39" s="1"/>
  <c r="E71" i="39"/>
  <c r="E72" i="39"/>
  <c r="AX72" i="39" s="1"/>
  <c r="E73" i="39"/>
  <c r="E74" i="39"/>
  <c r="E75" i="39"/>
  <c r="AX75" i="39" s="1"/>
  <c r="E76" i="39"/>
  <c r="AX76" i="39" s="1"/>
  <c r="E77" i="39"/>
  <c r="AX77" i="39" s="1"/>
  <c r="E78" i="39"/>
  <c r="AX78" i="39" s="1"/>
  <c r="E79" i="39"/>
  <c r="E80" i="39"/>
  <c r="E81" i="39"/>
  <c r="E82" i="39"/>
  <c r="E83" i="39"/>
  <c r="AX83" i="39" s="1"/>
  <c r="E84" i="39"/>
  <c r="E85" i="39"/>
  <c r="E86" i="39"/>
  <c r="AX86" i="39" s="1"/>
  <c r="E87" i="39"/>
  <c r="AX87" i="39" s="1"/>
  <c r="E88" i="39"/>
  <c r="AX88" i="39" s="1"/>
  <c r="E89" i="39"/>
  <c r="AX89" i="39" s="1"/>
  <c r="E90" i="39"/>
  <c r="AX90" i="39" s="1"/>
  <c r="E91" i="39"/>
  <c r="E92" i="39"/>
  <c r="E93" i="39"/>
  <c r="E94" i="39"/>
  <c r="AX94" i="39" s="1"/>
  <c r="E95" i="39"/>
  <c r="AX95" i="39" s="1"/>
  <c r="E96" i="39"/>
  <c r="E97" i="39"/>
  <c r="AX97" i="39" s="1"/>
  <c r="E98" i="39"/>
  <c r="AX98" i="39" s="1"/>
  <c r="E99" i="39"/>
  <c r="AX99" i="39" s="1"/>
  <c r="E100" i="39"/>
  <c r="E101" i="39"/>
  <c r="AX101" i="39" s="1"/>
  <c r="E102" i="39"/>
  <c r="AX102" i="39" s="1"/>
  <c r="E103" i="39"/>
  <c r="AX103" i="39" s="1"/>
  <c r="E104" i="39"/>
  <c r="E105" i="39"/>
  <c r="E106" i="39"/>
  <c r="E107" i="39"/>
  <c r="AX107" i="39" s="1"/>
  <c r="E108" i="39"/>
  <c r="AX108" i="39" s="1"/>
  <c r="E109" i="39"/>
  <c r="AX109" i="39" s="1"/>
  <c r="E110" i="39"/>
  <c r="AX110" i="39" s="1"/>
  <c r="E111" i="39"/>
  <c r="AX111" i="39" s="1"/>
  <c r="E112" i="39"/>
  <c r="AX112" i="39" s="1"/>
  <c r="E113" i="39"/>
  <c r="E114" i="39"/>
  <c r="E115" i="39"/>
  <c r="AX115" i="39" s="1"/>
  <c r="E116" i="39"/>
  <c r="AX116" i="39" s="1"/>
  <c r="E117" i="39"/>
  <c r="AX117" i="39" s="1"/>
  <c r="E118" i="39"/>
  <c r="AX118" i="39" s="1"/>
  <c r="E119" i="39"/>
  <c r="AX119" i="39" s="1"/>
  <c r="E120" i="39"/>
  <c r="AX120" i="39" s="1"/>
  <c r="E121" i="39"/>
  <c r="E122" i="39"/>
  <c r="E123" i="39"/>
  <c r="E124" i="39"/>
  <c r="AX124" i="39" s="1"/>
  <c r="E125" i="39"/>
  <c r="AX125" i="39" s="1"/>
  <c r="E126" i="39"/>
  <c r="AX126" i="39" s="1"/>
  <c r="E127" i="39"/>
  <c r="E128" i="39"/>
  <c r="AX128" i="39" s="1"/>
  <c r="E129" i="39"/>
  <c r="AX129" i="39" s="1"/>
  <c r="E2" i="39"/>
  <c r="F2" i="39" s="1"/>
  <c r="G2" i="39" s="1"/>
  <c r="E3" i="38"/>
  <c r="AH3" i="38" s="1"/>
  <c r="E4" i="38"/>
  <c r="AX4" i="38" s="1"/>
  <c r="E5" i="38"/>
  <c r="E6" i="38"/>
  <c r="E7" i="38"/>
  <c r="E8" i="38"/>
  <c r="E9" i="38"/>
  <c r="AX9" i="38" s="1"/>
  <c r="E10" i="38"/>
  <c r="E11" i="38"/>
  <c r="AX11" i="38" s="1"/>
  <c r="E12" i="38"/>
  <c r="AX12" i="38" s="1"/>
  <c r="E13" i="38"/>
  <c r="E14" i="38"/>
  <c r="AX14" i="38" s="1"/>
  <c r="E15" i="38"/>
  <c r="E16" i="38"/>
  <c r="E17" i="38"/>
  <c r="AX17" i="38" s="1"/>
  <c r="E18" i="38"/>
  <c r="AX18" i="38" s="1"/>
  <c r="E19" i="38"/>
  <c r="AX19" i="38" s="1"/>
  <c r="E20" i="38"/>
  <c r="AX20" i="38" s="1"/>
  <c r="E21" i="38"/>
  <c r="E22" i="38"/>
  <c r="F22" i="38" s="1"/>
  <c r="G22" i="38" s="1"/>
  <c r="E23" i="38"/>
  <c r="E24" i="38"/>
  <c r="E25" i="38"/>
  <c r="AX25" i="38" s="1"/>
  <c r="E26" i="38"/>
  <c r="E27" i="38"/>
  <c r="F27" i="38" s="1"/>
  <c r="G27" i="38" s="1"/>
  <c r="E28" i="38"/>
  <c r="AX28" i="38" s="1"/>
  <c r="E29" i="38"/>
  <c r="E30" i="38"/>
  <c r="E31" i="38"/>
  <c r="E32" i="38"/>
  <c r="E33" i="38"/>
  <c r="AX33" i="38" s="1"/>
  <c r="E34" i="38"/>
  <c r="AX34" i="38" s="1"/>
  <c r="E35" i="38"/>
  <c r="E36" i="38"/>
  <c r="AX36" i="38" s="1"/>
  <c r="E37" i="38"/>
  <c r="E38" i="38"/>
  <c r="AX38" i="38" s="1"/>
  <c r="E39" i="38"/>
  <c r="E40" i="38"/>
  <c r="E41" i="38"/>
  <c r="AX41" i="38" s="1"/>
  <c r="E42" i="38"/>
  <c r="E43" i="38"/>
  <c r="E44" i="38"/>
  <c r="AX44" i="38" s="1"/>
  <c r="E45" i="38"/>
  <c r="E46" i="38"/>
  <c r="E47" i="38"/>
  <c r="E48" i="38"/>
  <c r="E49" i="38"/>
  <c r="AX49" i="38" s="1"/>
  <c r="E50" i="38"/>
  <c r="AX50" i="38" s="1"/>
  <c r="E51" i="38"/>
  <c r="E52" i="38"/>
  <c r="AX52" i="38" s="1"/>
  <c r="E53" i="38"/>
  <c r="E54" i="38"/>
  <c r="E55" i="38"/>
  <c r="F55" i="38" s="1"/>
  <c r="G55" i="38" s="1"/>
  <c r="AB55" i="38" s="1"/>
  <c r="E56" i="38"/>
  <c r="E57" i="38"/>
  <c r="AX57" i="38" s="1"/>
  <c r="E58" i="38"/>
  <c r="E59" i="38"/>
  <c r="E60" i="38"/>
  <c r="AX60" i="38" s="1"/>
  <c r="E61" i="38"/>
  <c r="E62" i="38"/>
  <c r="E63" i="38"/>
  <c r="AH63" i="38" s="1"/>
  <c r="E64" i="38"/>
  <c r="AX64" i="38" s="1"/>
  <c r="E65" i="38"/>
  <c r="AX65" i="38" s="1"/>
  <c r="E66" i="38"/>
  <c r="E67" i="38"/>
  <c r="AX67" i="38" s="1"/>
  <c r="E68" i="38"/>
  <c r="AX68" i="38" s="1"/>
  <c r="E69" i="38"/>
  <c r="E70" i="38"/>
  <c r="AX70" i="38" s="1"/>
  <c r="E71" i="38"/>
  <c r="AX71" i="38" s="1"/>
  <c r="E72" i="38"/>
  <c r="AX72" i="38" s="1"/>
  <c r="E73" i="38"/>
  <c r="E74" i="38"/>
  <c r="E75" i="38"/>
  <c r="E76" i="38"/>
  <c r="AX76" i="38" s="1"/>
  <c r="E77" i="38"/>
  <c r="AX77" i="38" s="1"/>
  <c r="E78" i="38"/>
  <c r="E79" i="38"/>
  <c r="E80" i="38"/>
  <c r="E81" i="38"/>
  <c r="E82" i="38"/>
  <c r="E83" i="38"/>
  <c r="E84" i="38"/>
  <c r="AX84" i="38" s="1"/>
  <c r="E85" i="38"/>
  <c r="E86" i="38"/>
  <c r="AX86" i="38" s="1"/>
  <c r="E87" i="38"/>
  <c r="E88" i="38"/>
  <c r="E89" i="38"/>
  <c r="E90" i="38"/>
  <c r="AX90" i="38" s="1"/>
  <c r="E91" i="38"/>
  <c r="E92" i="38"/>
  <c r="AX92" i="38" s="1"/>
  <c r="E93" i="38"/>
  <c r="E94" i="38"/>
  <c r="E95" i="38"/>
  <c r="AX95" i="38" s="1"/>
  <c r="E96" i="38"/>
  <c r="E97" i="38"/>
  <c r="AX97" i="38" s="1"/>
  <c r="E98" i="38"/>
  <c r="AX98" i="38" s="1"/>
  <c r="E99" i="38"/>
  <c r="AX99" i="38" s="1"/>
  <c r="E100" i="38"/>
  <c r="AX100" i="38" s="1"/>
  <c r="E101" i="38"/>
  <c r="E102" i="38"/>
  <c r="AX102" i="38" s="1"/>
  <c r="E103" i="38"/>
  <c r="AX103" i="38" s="1"/>
  <c r="E104" i="38"/>
  <c r="E105" i="38"/>
  <c r="E106" i="38"/>
  <c r="E107" i="38"/>
  <c r="E108" i="38"/>
  <c r="AX108" i="38" s="1"/>
  <c r="E109" i="38"/>
  <c r="AX109" i="38" s="1"/>
  <c r="E110" i="38"/>
  <c r="AX110" i="38" s="1"/>
  <c r="E111" i="38"/>
  <c r="E112" i="38"/>
  <c r="AX112" i="38" s="1"/>
  <c r="E113" i="38"/>
  <c r="AX113" i="38" s="1"/>
  <c r="E114" i="38"/>
  <c r="E115" i="38"/>
  <c r="E116" i="38"/>
  <c r="AX116" i="38" s="1"/>
  <c r="E117" i="38"/>
  <c r="E118" i="38"/>
  <c r="AX118" i="38" s="1"/>
  <c r="E119" i="38"/>
  <c r="E120" i="38"/>
  <c r="E121" i="38"/>
  <c r="AX121" i="38" s="1"/>
  <c r="E122" i="38"/>
  <c r="E123" i="38"/>
  <c r="AX123" i="38" s="1"/>
  <c r="E124" i="38"/>
  <c r="AX124" i="38" s="1"/>
  <c r="E125" i="38"/>
  <c r="E126" i="38"/>
  <c r="AX126" i="38" s="1"/>
  <c r="E127" i="38"/>
  <c r="E128" i="38"/>
  <c r="AX128" i="38" s="1"/>
  <c r="E129" i="38"/>
  <c r="AX129" i="38" s="1"/>
  <c r="E2" i="38"/>
  <c r="E2" i="46"/>
  <c r="AX2" i="46" s="1"/>
  <c r="AE145" i="46" a="1"/>
  <c r="AE145" i="46" s="1"/>
  <c r="AE144" i="46" a="1"/>
  <c r="AE144" i="46" s="1"/>
  <c r="AE143" i="46" a="1"/>
  <c r="AE143" i="46" s="1"/>
  <c r="AE142" i="46" a="1"/>
  <c r="AE142" i="46" s="1"/>
  <c r="AE141" i="46" a="1"/>
  <c r="AE141" i="46" s="1"/>
  <c r="AE140" i="46" a="1"/>
  <c r="AE140" i="46" s="1"/>
  <c r="AE139" i="46" a="1"/>
  <c r="AE139" i="46" s="1"/>
  <c r="AE138" i="46" a="1"/>
  <c r="AE138" i="46" s="1"/>
  <c r="AE137" i="46" a="1"/>
  <c r="AE137" i="46" s="1"/>
  <c r="AE136" i="46" a="1"/>
  <c r="AE136" i="46" s="1"/>
  <c r="AE135" i="46" a="1"/>
  <c r="AE135" i="46" s="1"/>
  <c r="AE134" i="46" a="1"/>
  <c r="AE134" i="46" s="1"/>
  <c r="AE133" i="46" a="1"/>
  <c r="AE133" i="46" s="1"/>
  <c r="AE132" i="46" a="1"/>
  <c r="AE132" i="46" s="1"/>
  <c r="AE131" i="46" a="1"/>
  <c r="AE131" i="46" s="1"/>
  <c r="AE130" i="46" a="1"/>
  <c r="AE130" i="46" s="1"/>
  <c r="AT129" i="46"/>
  <c r="AO129" i="46"/>
  <c r="AT128" i="46"/>
  <c r="AO128" i="46"/>
  <c r="AT127" i="46"/>
  <c r="AO127" i="46"/>
  <c r="J127" i="46"/>
  <c r="L127" i="46" s="1"/>
  <c r="AT126" i="46"/>
  <c r="AO126" i="46"/>
  <c r="AT125" i="46"/>
  <c r="AO125" i="46"/>
  <c r="J125" i="46"/>
  <c r="M125" i="46" s="1"/>
  <c r="AT124" i="46"/>
  <c r="AO124" i="46"/>
  <c r="J124" i="46"/>
  <c r="N124" i="46" s="1"/>
  <c r="AT123" i="46"/>
  <c r="AO123" i="46"/>
  <c r="F123" i="46"/>
  <c r="AT122" i="46"/>
  <c r="AO122" i="46"/>
  <c r="AT121" i="46"/>
  <c r="AO121" i="46"/>
  <c r="AT120" i="46"/>
  <c r="AO120" i="46"/>
  <c r="AT119" i="46"/>
  <c r="AO119" i="46"/>
  <c r="J119" i="46"/>
  <c r="N119" i="46" s="1"/>
  <c r="AT118" i="46"/>
  <c r="AO118" i="46"/>
  <c r="AT117" i="46"/>
  <c r="AO117" i="46"/>
  <c r="J117" i="46"/>
  <c r="N117" i="46" s="1"/>
  <c r="AT116" i="46"/>
  <c r="AO116" i="46"/>
  <c r="AT115" i="46"/>
  <c r="AO115" i="46"/>
  <c r="AT114" i="46"/>
  <c r="AO114" i="46"/>
  <c r="AT113" i="46"/>
  <c r="AO113" i="46"/>
  <c r="AT112" i="46"/>
  <c r="AO112" i="46"/>
  <c r="AT111" i="46"/>
  <c r="AO111" i="46"/>
  <c r="J111" i="46"/>
  <c r="L111" i="46" s="1"/>
  <c r="AT110" i="46"/>
  <c r="AO110" i="46"/>
  <c r="L110" i="46"/>
  <c r="AT109" i="46"/>
  <c r="AO109" i="46"/>
  <c r="J109" i="46"/>
  <c r="L109" i="46" s="1"/>
  <c r="AT108" i="46"/>
  <c r="AO108" i="46"/>
  <c r="AT107" i="46"/>
  <c r="AO107" i="46"/>
  <c r="AT106" i="46"/>
  <c r="AO106" i="46"/>
  <c r="AT105" i="46"/>
  <c r="AO105" i="46"/>
  <c r="AT104" i="46"/>
  <c r="AO104" i="46"/>
  <c r="AT103" i="46"/>
  <c r="AO103" i="46"/>
  <c r="J103" i="46"/>
  <c r="L103" i="46" s="1"/>
  <c r="AT102" i="46"/>
  <c r="AO102" i="46"/>
  <c r="AT101" i="46"/>
  <c r="AO101" i="46"/>
  <c r="J101" i="46"/>
  <c r="L101" i="46" s="1"/>
  <c r="AT100" i="46"/>
  <c r="AO100" i="46"/>
  <c r="AT99" i="46"/>
  <c r="AO99" i="46"/>
  <c r="AT98" i="46"/>
  <c r="AO98" i="46"/>
  <c r="J98" i="46"/>
  <c r="M98" i="46" s="1"/>
  <c r="F98" i="46"/>
  <c r="AT97" i="46"/>
  <c r="AO97" i="46"/>
  <c r="AT96" i="46"/>
  <c r="AO96" i="46"/>
  <c r="AT95" i="46"/>
  <c r="AO95" i="46"/>
  <c r="AT94" i="46"/>
  <c r="AO94" i="46"/>
  <c r="N94" i="46"/>
  <c r="AT93" i="46"/>
  <c r="AO93" i="46"/>
  <c r="AT92" i="46"/>
  <c r="AO92" i="46"/>
  <c r="AT91" i="46"/>
  <c r="AO91" i="46"/>
  <c r="F91" i="46"/>
  <c r="AT90" i="46"/>
  <c r="AO90" i="46"/>
  <c r="J90" i="46"/>
  <c r="N90" i="46" s="1"/>
  <c r="AT89" i="46"/>
  <c r="AO89" i="46"/>
  <c r="AT88" i="46"/>
  <c r="AO88" i="46"/>
  <c r="J88" i="46"/>
  <c r="M88" i="46" s="1"/>
  <c r="AT87" i="46"/>
  <c r="AO87" i="46"/>
  <c r="J87" i="46"/>
  <c r="L87" i="46" s="1"/>
  <c r="AT86" i="46"/>
  <c r="AO86" i="46"/>
  <c r="AT85" i="46"/>
  <c r="AO85" i="46"/>
  <c r="F85" i="46"/>
  <c r="AT84" i="46"/>
  <c r="AO84" i="46"/>
  <c r="F84" i="46"/>
  <c r="G84" i="46" s="1"/>
  <c r="AT83" i="46"/>
  <c r="AO83" i="46"/>
  <c r="F83" i="46"/>
  <c r="AT82" i="46"/>
  <c r="AO82" i="46"/>
  <c r="J82" i="46"/>
  <c r="M82" i="46" s="1"/>
  <c r="AT81" i="46"/>
  <c r="AO81" i="46"/>
  <c r="AT80" i="46"/>
  <c r="AO80" i="46"/>
  <c r="F80" i="46"/>
  <c r="AT79" i="46"/>
  <c r="AO79" i="46"/>
  <c r="J79" i="46"/>
  <c r="M79" i="46" s="1"/>
  <c r="AT78" i="46"/>
  <c r="AO78" i="46"/>
  <c r="AT77" i="46"/>
  <c r="AO77" i="46"/>
  <c r="F77" i="46"/>
  <c r="G77" i="46" s="1"/>
  <c r="AT76" i="46"/>
  <c r="AO76" i="46"/>
  <c r="J76" i="46"/>
  <c r="N76" i="46" s="1"/>
  <c r="AT75" i="46"/>
  <c r="AO75" i="46"/>
  <c r="AT74" i="46"/>
  <c r="AO74" i="46"/>
  <c r="J74" i="46"/>
  <c r="L74" i="46" s="1"/>
  <c r="AT73" i="46"/>
  <c r="AO73" i="46"/>
  <c r="AT72" i="46"/>
  <c r="AO72" i="46"/>
  <c r="AT71" i="46"/>
  <c r="AO71" i="46"/>
  <c r="J71" i="46"/>
  <c r="L71" i="46" s="1"/>
  <c r="AT70" i="46"/>
  <c r="AO70" i="46"/>
  <c r="AT69" i="46"/>
  <c r="AO69" i="46"/>
  <c r="J69" i="46"/>
  <c r="F69" i="46"/>
  <c r="AT68" i="46"/>
  <c r="AO68" i="46"/>
  <c r="AT67" i="46"/>
  <c r="AO67" i="46"/>
  <c r="AT66" i="46"/>
  <c r="AO66" i="46"/>
  <c r="AT65" i="46"/>
  <c r="AT64" i="46"/>
  <c r="AT63" i="46"/>
  <c r="J63" i="46"/>
  <c r="N63" i="46" s="1"/>
  <c r="D63" i="46"/>
  <c r="AW63" i="46" s="1"/>
  <c r="AT62" i="46"/>
  <c r="D62" i="46"/>
  <c r="AW62" i="46" s="1"/>
  <c r="AT61" i="46"/>
  <c r="J61" i="46"/>
  <c r="M61" i="46" s="1"/>
  <c r="AG61" i="46" s="1"/>
  <c r="AT60" i="46"/>
  <c r="J60" i="46"/>
  <c r="N60" i="46" s="1"/>
  <c r="AT59" i="46"/>
  <c r="F59" i="46"/>
  <c r="AT58" i="46"/>
  <c r="J58" i="46"/>
  <c r="AT57" i="46"/>
  <c r="AT56" i="46"/>
  <c r="A56" i="46"/>
  <c r="AT55" i="46"/>
  <c r="J55" i="46"/>
  <c r="D55" i="46"/>
  <c r="AT54" i="46"/>
  <c r="AT53" i="46"/>
  <c r="J53" i="46"/>
  <c r="N53" i="46" s="1"/>
  <c r="A53" i="46"/>
  <c r="AT52" i="46"/>
  <c r="AT51" i="46"/>
  <c r="F51" i="46"/>
  <c r="AT50" i="46"/>
  <c r="J50" i="46"/>
  <c r="L50" i="46" s="1"/>
  <c r="D50" i="46"/>
  <c r="AT49" i="46"/>
  <c r="AJ49" i="46"/>
  <c r="AL49" i="46" s="1"/>
  <c r="AT48" i="46"/>
  <c r="AJ48" i="46"/>
  <c r="AL48" i="46" s="1"/>
  <c r="F48" i="46"/>
  <c r="G48" i="46" s="1"/>
  <c r="AT47" i="46"/>
  <c r="AJ47" i="46"/>
  <c r="AL47" i="46" s="1"/>
  <c r="J47" i="46"/>
  <c r="N47" i="46"/>
  <c r="AT46" i="46"/>
  <c r="AJ46" i="46"/>
  <c r="AL46" i="46" s="1"/>
  <c r="AT45" i="46"/>
  <c r="AJ45" i="46"/>
  <c r="AL45" i="46" s="1"/>
  <c r="J45" i="46"/>
  <c r="N45" i="46" s="1"/>
  <c r="AT44" i="46"/>
  <c r="AJ44" i="46"/>
  <c r="AL44" i="46" s="1"/>
  <c r="AT43" i="46"/>
  <c r="AJ43" i="46"/>
  <c r="AL43" i="46" s="1"/>
  <c r="F43" i="46"/>
  <c r="AT42" i="46"/>
  <c r="AJ42" i="46"/>
  <c r="AL42" i="46" s="1"/>
  <c r="AT41" i="46"/>
  <c r="AJ41" i="46"/>
  <c r="AK41" i="46" s="1"/>
  <c r="AT40" i="46"/>
  <c r="AJ40" i="46"/>
  <c r="AK40" i="46" s="1"/>
  <c r="J40" i="46"/>
  <c r="M40" i="46" s="1"/>
  <c r="AT39" i="46"/>
  <c r="AJ39" i="46"/>
  <c r="AK39" i="46" s="1"/>
  <c r="J39" i="46"/>
  <c r="N39" i="46" s="1"/>
  <c r="F39" i="46"/>
  <c r="G39" i="46" s="1"/>
  <c r="AT38" i="46"/>
  <c r="AJ38" i="46"/>
  <c r="AK38" i="46" s="1"/>
  <c r="AT37" i="46"/>
  <c r="AJ37" i="46"/>
  <c r="AK37" i="46" s="1"/>
  <c r="J37" i="46"/>
  <c r="L37" i="46" s="1"/>
  <c r="F37" i="46"/>
  <c r="G37" i="46" s="1"/>
  <c r="AT36" i="46"/>
  <c r="AJ36" i="46"/>
  <c r="AK36" i="46" s="1"/>
  <c r="AT35" i="46"/>
  <c r="AJ35" i="46"/>
  <c r="AK35" i="46" s="1"/>
  <c r="AT34" i="46"/>
  <c r="AJ34" i="46"/>
  <c r="AK34" i="46" s="1"/>
  <c r="J34" i="46"/>
  <c r="N34" i="46" s="1"/>
  <c r="AT33" i="46"/>
  <c r="AT32" i="46"/>
  <c r="J32" i="46"/>
  <c r="L32" i="46" s="1"/>
  <c r="AT31" i="46"/>
  <c r="L31" i="46"/>
  <c r="F31" i="46"/>
  <c r="AT30" i="46"/>
  <c r="AT29" i="46"/>
  <c r="J29" i="46"/>
  <c r="L29" i="46" s="1"/>
  <c r="AT28" i="46"/>
  <c r="J28" i="46"/>
  <c r="L28" i="46" s="1"/>
  <c r="AT27" i="46"/>
  <c r="AT26" i="46"/>
  <c r="AT25" i="46"/>
  <c r="AO25" i="46"/>
  <c r="AT24" i="46"/>
  <c r="AO24" i="46"/>
  <c r="J24" i="46"/>
  <c r="L24" i="46" s="1"/>
  <c r="AT23" i="46"/>
  <c r="AO23" i="46"/>
  <c r="J23" i="46"/>
  <c r="F23" i="46"/>
  <c r="A23" i="46"/>
  <c r="AT22" i="46"/>
  <c r="AO22" i="46"/>
  <c r="J22" i="46"/>
  <c r="N22" i="46" s="1"/>
  <c r="A22" i="46"/>
  <c r="AT21" i="46"/>
  <c r="AO21" i="46"/>
  <c r="AT20" i="46"/>
  <c r="AO20" i="46"/>
  <c r="AT19" i="46"/>
  <c r="AO19" i="46"/>
  <c r="F19" i="46"/>
  <c r="D19" i="46"/>
  <c r="AW19" i="46" s="1"/>
  <c r="AT18" i="46"/>
  <c r="AO18" i="46"/>
  <c r="J18" i="46"/>
  <c r="L18" i="46" s="1"/>
  <c r="D18" i="46"/>
  <c r="AT17" i="46"/>
  <c r="AO17" i="46"/>
  <c r="AT16" i="46"/>
  <c r="AO16" i="46"/>
  <c r="AT15" i="46"/>
  <c r="AO15" i="46"/>
  <c r="J15" i="46"/>
  <c r="N15" i="46" s="1"/>
  <c r="AT14" i="46"/>
  <c r="AO14" i="46"/>
  <c r="AT13" i="46"/>
  <c r="AO13" i="46"/>
  <c r="AT12" i="46"/>
  <c r="AO12" i="46"/>
  <c r="AT11" i="46"/>
  <c r="AO11" i="46"/>
  <c r="AT10" i="46"/>
  <c r="AO10" i="46"/>
  <c r="J10" i="46"/>
  <c r="N10" i="46" s="1"/>
  <c r="AT9" i="46"/>
  <c r="AO9" i="46"/>
  <c r="AT8" i="46"/>
  <c r="AO8" i="46"/>
  <c r="AT7" i="46"/>
  <c r="AO7" i="46"/>
  <c r="F7" i="46"/>
  <c r="AT6" i="46"/>
  <c r="AO6" i="46"/>
  <c r="AT5" i="46"/>
  <c r="AO5" i="46"/>
  <c r="J5" i="46"/>
  <c r="M5" i="46" s="1"/>
  <c r="AT4" i="46"/>
  <c r="AO4" i="46"/>
  <c r="AT3" i="46"/>
  <c r="AO3" i="46"/>
  <c r="F3" i="46"/>
  <c r="AT2" i="46"/>
  <c r="AO2" i="46"/>
  <c r="AR76" i="45"/>
  <c r="AR77" i="45"/>
  <c r="AR78" i="45"/>
  <c r="AR79" i="45"/>
  <c r="AR80" i="45"/>
  <c r="AR81" i="45"/>
  <c r="AR74" i="45"/>
  <c r="AR72" i="45"/>
  <c r="AR73" i="45"/>
  <c r="J7" i="45"/>
  <c r="J15" i="45"/>
  <c r="N15" i="45" s="1"/>
  <c r="J23" i="45"/>
  <c r="N23" i="45" s="1"/>
  <c r="J39" i="45"/>
  <c r="M39" i="45" s="1"/>
  <c r="AG39" i="45" s="1"/>
  <c r="J47" i="45"/>
  <c r="J55" i="45"/>
  <c r="N55" i="45" s="1"/>
  <c r="J71" i="45"/>
  <c r="J79" i="45"/>
  <c r="M79" i="45" s="1"/>
  <c r="J95" i="45"/>
  <c r="J103" i="45"/>
  <c r="M103" i="45" s="1"/>
  <c r="J111" i="45"/>
  <c r="M111" i="45" s="1"/>
  <c r="J119" i="45"/>
  <c r="N119" i="45" s="1"/>
  <c r="AE145" i="45" a="1"/>
  <c r="AE145" i="45" s="1"/>
  <c r="AE144" i="45" a="1"/>
  <c r="AE144" i="45" s="1"/>
  <c r="AE143" i="45" a="1"/>
  <c r="AE143" i="45" s="1"/>
  <c r="AE142" i="45" a="1"/>
  <c r="AE142" i="45" s="1"/>
  <c r="AE141" i="45" a="1"/>
  <c r="AE141" i="45" s="1"/>
  <c r="AE140" i="45" a="1"/>
  <c r="AE140" i="45" s="1"/>
  <c r="AE139" i="45" a="1"/>
  <c r="AE139" i="45" s="1"/>
  <c r="AE138" i="45" a="1"/>
  <c r="AE138" i="45" s="1"/>
  <c r="AE137" i="45" a="1"/>
  <c r="AE137" i="45" s="1"/>
  <c r="AE136" i="45" a="1"/>
  <c r="AE136" i="45" s="1"/>
  <c r="AE135" i="45" a="1"/>
  <c r="AE135" i="45" s="1"/>
  <c r="AE134" i="45" a="1"/>
  <c r="AE134" i="45" s="1"/>
  <c r="AE133" i="45" a="1"/>
  <c r="AE133" i="45" s="1"/>
  <c r="AE132" i="45" a="1"/>
  <c r="AE132" i="45" s="1"/>
  <c r="AE131" i="45" a="1"/>
  <c r="AE131" i="45" s="1"/>
  <c r="AE130" i="45" a="1"/>
  <c r="AE130" i="45" s="1"/>
  <c r="AT129" i="45"/>
  <c r="AR129" i="45"/>
  <c r="AO129" i="45"/>
  <c r="AT128" i="45"/>
  <c r="AR128" i="45"/>
  <c r="AO128" i="45"/>
  <c r="AT127" i="45"/>
  <c r="AR127" i="45"/>
  <c r="AO127" i="45"/>
  <c r="F127" i="45"/>
  <c r="G127" i="45" s="1"/>
  <c r="AT126" i="45"/>
  <c r="AR126" i="45"/>
  <c r="AO126" i="45"/>
  <c r="AT125" i="45"/>
  <c r="AR125" i="45"/>
  <c r="AO125" i="45"/>
  <c r="AT124" i="45"/>
  <c r="AR124" i="45"/>
  <c r="AO124" i="45"/>
  <c r="AT123" i="45"/>
  <c r="AR123" i="45"/>
  <c r="AO123" i="45"/>
  <c r="AT122" i="45"/>
  <c r="AR122" i="45"/>
  <c r="AO122" i="45"/>
  <c r="AT121" i="45"/>
  <c r="AR121" i="45"/>
  <c r="AO121" i="45"/>
  <c r="AT120" i="45"/>
  <c r="AR120" i="45"/>
  <c r="AO120" i="45"/>
  <c r="AT119" i="45"/>
  <c r="AR119" i="45"/>
  <c r="AO119" i="45"/>
  <c r="F119" i="45"/>
  <c r="G119" i="45" s="1"/>
  <c r="R119" i="45" s="1"/>
  <c r="AT118" i="45"/>
  <c r="AR118" i="45"/>
  <c r="AO118" i="45"/>
  <c r="J118" i="45"/>
  <c r="F118" i="45"/>
  <c r="G118" i="45" s="1"/>
  <c r="AA118" i="45" s="1"/>
  <c r="AT117" i="45"/>
  <c r="AR117" i="45"/>
  <c r="AO117" i="45"/>
  <c r="F117" i="45"/>
  <c r="G117" i="45" s="1"/>
  <c r="AT116" i="45"/>
  <c r="AR116" i="45"/>
  <c r="AO116" i="45"/>
  <c r="AT115" i="45"/>
  <c r="AR115" i="45"/>
  <c r="AO115" i="45"/>
  <c r="AT114" i="45"/>
  <c r="AR114" i="45"/>
  <c r="AO114" i="45"/>
  <c r="AT113" i="45"/>
  <c r="AR113" i="45"/>
  <c r="AO113" i="45"/>
  <c r="AT112" i="45"/>
  <c r="AR112" i="45"/>
  <c r="AO112" i="45"/>
  <c r="AT111" i="45"/>
  <c r="AR111" i="45"/>
  <c r="AO111" i="45"/>
  <c r="AT110" i="45"/>
  <c r="AR110" i="45"/>
  <c r="AO110" i="45"/>
  <c r="AT109" i="45"/>
  <c r="AR109" i="45"/>
  <c r="AO109" i="45"/>
  <c r="F109" i="45"/>
  <c r="G109" i="45" s="1"/>
  <c r="AT108" i="45"/>
  <c r="AR108" i="45"/>
  <c r="AO108" i="45"/>
  <c r="AT107" i="45"/>
  <c r="AR107" i="45"/>
  <c r="AO107" i="45"/>
  <c r="J107" i="45"/>
  <c r="M107" i="45" s="1"/>
  <c r="F107" i="45"/>
  <c r="G107" i="45" s="1"/>
  <c r="Y107" i="45" s="1"/>
  <c r="AT106" i="45"/>
  <c r="AR106" i="45"/>
  <c r="AO106" i="45"/>
  <c r="AT105" i="45"/>
  <c r="AR105" i="45"/>
  <c r="AO105" i="45"/>
  <c r="AT104" i="45"/>
  <c r="AR104" i="45"/>
  <c r="AO104" i="45"/>
  <c r="AT103" i="45"/>
  <c r="AR103" i="45"/>
  <c r="AO103" i="45"/>
  <c r="AT102" i="45"/>
  <c r="AR102" i="45"/>
  <c r="AO102" i="45"/>
  <c r="J102" i="45"/>
  <c r="M102" i="45" s="1"/>
  <c r="AT101" i="45"/>
  <c r="AR101" i="45"/>
  <c r="AO101" i="45"/>
  <c r="F101" i="45"/>
  <c r="G101" i="45" s="1"/>
  <c r="AT100" i="45"/>
  <c r="AR100" i="45"/>
  <c r="AO100" i="45"/>
  <c r="AT99" i="45"/>
  <c r="AR99" i="45"/>
  <c r="AO99" i="45"/>
  <c r="AT98" i="45"/>
  <c r="AR98" i="45"/>
  <c r="AO98" i="45"/>
  <c r="AT97" i="45"/>
  <c r="AR97" i="45"/>
  <c r="AO97" i="45"/>
  <c r="AT96" i="45"/>
  <c r="AR96" i="45"/>
  <c r="AO96" i="45"/>
  <c r="AT95" i="45"/>
  <c r="AR95" i="45"/>
  <c r="AO95" i="45"/>
  <c r="AT94" i="45"/>
  <c r="AR94" i="45"/>
  <c r="AO94" i="45"/>
  <c r="AT93" i="45"/>
  <c r="AR93" i="45"/>
  <c r="AO93" i="45"/>
  <c r="AT92" i="45"/>
  <c r="AR92" i="45"/>
  <c r="AO92" i="45"/>
  <c r="AT91" i="45"/>
  <c r="AR91" i="45"/>
  <c r="AO91" i="45"/>
  <c r="AT90" i="45"/>
  <c r="AR90" i="45"/>
  <c r="AO90" i="45"/>
  <c r="AT89" i="45"/>
  <c r="AR89" i="45"/>
  <c r="AO89" i="45"/>
  <c r="AT88" i="45"/>
  <c r="AR88" i="45"/>
  <c r="AO88" i="45"/>
  <c r="F88" i="45"/>
  <c r="G88" i="45" s="1"/>
  <c r="P88" i="45" s="1"/>
  <c r="AT87" i="45"/>
  <c r="AR87" i="45"/>
  <c r="AO87" i="45"/>
  <c r="AT86" i="45"/>
  <c r="AR86" i="45"/>
  <c r="AO86" i="45"/>
  <c r="AT85" i="45"/>
  <c r="AR85" i="45"/>
  <c r="AO85" i="45"/>
  <c r="AT84" i="45"/>
  <c r="AR84" i="45"/>
  <c r="AO84" i="45"/>
  <c r="F84" i="45"/>
  <c r="G84" i="45" s="1"/>
  <c r="AT83" i="45"/>
  <c r="AR83" i="45"/>
  <c r="AO83" i="45"/>
  <c r="AT82" i="45"/>
  <c r="AR82" i="45"/>
  <c r="AO82" i="45"/>
  <c r="AT81" i="45"/>
  <c r="AO81" i="45"/>
  <c r="AT80" i="45"/>
  <c r="AO80" i="45"/>
  <c r="J80" i="45"/>
  <c r="L80" i="45" s="1"/>
  <c r="AT79" i="45"/>
  <c r="AO79" i="45"/>
  <c r="AT78" i="45"/>
  <c r="AO78" i="45"/>
  <c r="J78" i="45"/>
  <c r="N78" i="45" s="1"/>
  <c r="F78" i="45"/>
  <c r="G78" i="45" s="1"/>
  <c r="AT77" i="45"/>
  <c r="AO77" i="45"/>
  <c r="AT76" i="45"/>
  <c r="AO76" i="45"/>
  <c r="AT75" i="45"/>
  <c r="AR75" i="45"/>
  <c r="AO75" i="45"/>
  <c r="AT74" i="45"/>
  <c r="AO74" i="45"/>
  <c r="AT73" i="45"/>
  <c r="AO73" i="45"/>
  <c r="AT72" i="45"/>
  <c r="AO72" i="45"/>
  <c r="J72" i="45"/>
  <c r="L72" i="45" s="1"/>
  <c r="F72" i="45"/>
  <c r="G72" i="45" s="1"/>
  <c r="Q72" i="45" s="1"/>
  <c r="BA72" i="45" s="1"/>
  <c r="AT71" i="45"/>
  <c r="AO71" i="45"/>
  <c r="AT70" i="45"/>
  <c r="AO70" i="45"/>
  <c r="AT69" i="45"/>
  <c r="AO69" i="45"/>
  <c r="AT68" i="45"/>
  <c r="AO68" i="45"/>
  <c r="AT67" i="45"/>
  <c r="AO67" i="45"/>
  <c r="J67" i="45"/>
  <c r="AT66" i="45"/>
  <c r="AO66" i="45"/>
  <c r="AT65" i="45"/>
  <c r="D65" i="45"/>
  <c r="AT64" i="45"/>
  <c r="AT63" i="45"/>
  <c r="J63" i="45"/>
  <c r="R63" i="45" s="1"/>
  <c r="AT62" i="45"/>
  <c r="AT61" i="45"/>
  <c r="AT60" i="45"/>
  <c r="J60" i="45"/>
  <c r="D60" i="45"/>
  <c r="AT59" i="45"/>
  <c r="AT58" i="45"/>
  <c r="AT57" i="45"/>
  <c r="AT56" i="45"/>
  <c r="AT55" i="45"/>
  <c r="AH55" i="45"/>
  <c r="AT54" i="45"/>
  <c r="J54" i="45"/>
  <c r="N54" i="45" s="1"/>
  <c r="AT53" i="45"/>
  <c r="AT52" i="45"/>
  <c r="F52" i="45"/>
  <c r="G52" i="45" s="1"/>
  <c r="AT51" i="45"/>
  <c r="AT50" i="45"/>
  <c r="AT49" i="45"/>
  <c r="AJ49" i="45"/>
  <c r="AL49" i="45" s="1"/>
  <c r="AT48" i="45"/>
  <c r="AJ48" i="45"/>
  <c r="AL48" i="45" s="1"/>
  <c r="AT47" i="45"/>
  <c r="AJ47" i="45"/>
  <c r="AL47" i="45" s="1"/>
  <c r="AT46" i="45"/>
  <c r="AJ46" i="45"/>
  <c r="AL46" i="45" s="1"/>
  <c r="J46" i="45"/>
  <c r="AT45" i="45"/>
  <c r="AJ45" i="45"/>
  <c r="AL45" i="45" s="1"/>
  <c r="F45" i="45"/>
  <c r="G45" i="45" s="1"/>
  <c r="AT44" i="45"/>
  <c r="AJ44" i="45"/>
  <c r="AL44" i="45" s="1"/>
  <c r="AT43" i="45"/>
  <c r="AJ43" i="45"/>
  <c r="AL43" i="45" s="1"/>
  <c r="AT42" i="45"/>
  <c r="AJ42" i="45"/>
  <c r="AL42" i="45" s="1"/>
  <c r="AT41" i="45"/>
  <c r="AJ41" i="45"/>
  <c r="AK41" i="45" s="1"/>
  <c r="AT40" i="45"/>
  <c r="AJ40" i="45"/>
  <c r="AK40" i="45" s="1"/>
  <c r="J40" i="45"/>
  <c r="L40" i="45" s="1"/>
  <c r="AT39" i="45"/>
  <c r="AJ39" i="45"/>
  <c r="AK39" i="45" s="1"/>
  <c r="AT38" i="45"/>
  <c r="AJ38" i="45"/>
  <c r="AK38" i="45" s="1"/>
  <c r="AH38" i="45"/>
  <c r="F38" i="45"/>
  <c r="G38" i="45" s="1"/>
  <c r="AU38" i="45" s="1"/>
  <c r="D38" i="45"/>
  <c r="AT37" i="45"/>
  <c r="AJ37" i="45"/>
  <c r="AK37" i="45" s="1"/>
  <c r="AT36" i="45"/>
  <c r="AJ36" i="45"/>
  <c r="AK36" i="45" s="1"/>
  <c r="AT35" i="45"/>
  <c r="AJ35" i="45"/>
  <c r="AK35" i="45" s="1"/>
  <c r="AH35" i="45"/>
  <c r="F35" i="45"/>
  <c r="G35" i="45" s="1"/>
  <c r="V35" i="45" s="1"/>
  <c r="AY35" i="45" s="1"/>
  <c r="D35" i="45"/>
  <c r="AT34" i="45"/>
  <c r="AJ34" i="45"/>
  <c r="AK34" i="45" s="1"/>
  <c r="AT33" i="45"/>
  <c r="AT32" i="45"/>
  <c r="J32" i="45"/>
  <c r="F32" i="45"/>
  <c r="G32" i="45" s="1"/>
  <c r="Y32" i="45" s="1"/>
  <c r="AT31" i="45"/>
  <c r="AT30" i="45"/>
  <c r="AT29" i="45"/>
  <c r="F29" i="45"/>
  <c r="G29" i="45" s="1"/>
  <c r="W29" i="45" s="1"/>
  <c r="A29" i="45"/>
  <c r="AT28" i="45"/>
  <c r="AT27" i="45"/>
  <c r="AT26" i="45"/>
  <c r="AT25" i="45"/>
  <c r="AO25" i="45"/>
  <c r="AT24" i="45"/>
  <c r="AO24" i="45"/>
  <c r="AT23" i="45"/>
  <c r="AO23" i="45"/>
  <c r="AH23" i="45"/>
  <c r="AT22" i="45"/>
  <c r="AO22" i="45"/>
  <c r="AT21" i="45"/>
  <c r="AO21" i="45"/>
  <c r="AH21" i="45"/>
  <c r="AT20" i="45"/>
  <c r="AO20" i="45"/>
  <c r="AT19" i="45"/>
  <c r="AO19" i="45"/>
  <c r="AT18" i="45"/>
  <c r="AO18" i="45"/>
  <c r="AT17" i="45"/>
  <c r="AO17" i="45"/>
  <c r="AT16" i="45"/>
  <c r="AO16" i="45"/>
  <c r="F16" i="45"/>
  <c r="G16" i="45" s="1"/>
  <c r="AB16" i="45" s="1"/>
  <c r="AT15" i="45"/>
  <c r="AO15" i="45"/>
  <c r="AT14" i="45"/>
  <c r="AO14" i="45"/>
  <c r="F14" i="45"/>
  <c r="G14" i="45" s="1"/>
  <c r="AT13" i="45"/>
  <c r="AO13" i="45"/>
  <c r="AT12" i="45"/>
  <c r="AO12" i="45"/>
  <c r="J12" i="45"/>
  <c r="N12" i="45" s="1"/>
  <c r="F12" i="45"/>
  <c r="G12" i="45" s="1"/>
  <c r="AT11" i="45"/>
  <c r="AO11" i="45"/>
  <c r="AT10" i="45"/>
  <c r="AO10" i="45"/>
  <c r="AT9" i="45"/>
  <c r="AO9" i="45"/>
  <c r="AT8" i="45"/>
  <c r="AO8" i="45"/>
  <c r="AT7" i="45"/>
  <c r="AO7" i="45"/>
  <c r="AT6" i="45"/>
  <c r="AO6" i="45"/>
  <c r="D6" i="45"/>
  <c r="AT5" i="45"/>
  <c r="AO5" i="45"/>
  <c r="AT4" i="45"/>
  <c r="AO4" i="45"/>
  <c r="AT3" i="45"/>
  <c r="AO3" i="45"/>
  <c r="AT2" i="45"/>
  <c r="AO2" i="45"/>
  <c r="AC2" i="45"/>
  <c r="AJ34" i="44"/>
  <c r="AK34" i="44" s="1"/>
  <c r="AJ35" i="44"/>
  <c r="AK35" i="44" s="1"/>
  <c r="AJ36" i="44"/>
  <c r="AK36" i="44" s="1"/>
  <c r="AJ37" i="44"/>
  <c r="AK37" i="44" s="1"/>
  <c r="AJ38" i="44"/>
  <c r="AK38" i="44" s="1"/>
  <c r="AJ39" i="44"/>
  <c r="AK39" i="44" s="1"/>
  <c r="AJ40" i="44"/>
  <c r="AK40" i="44" s="1"/>
  <c r="AJ41" i="44"/>
  <c r="AK41" i="44" s="1"/>
  <c r="AJ42" i="44"/>
  <c r="AL42" i="44" s="1"/>
  <c r="AJ43" i="44"/>
  <c r="AL43" i="44" s="1"/>
  <c r="AJ44" i="44"/>
  <c r="AL44" i="44" s="1"/>
  <c r="AJ45" i="44"/>
  <c r="AL45" i="44" s="1"/>
  <c r="AJ46" i="44"/>
  <c r="AL46" i="44" s="1"/>
  <c r="AJ47" i="44"/>
  <c r="AL47" i="44" s="1"/>
  <c r="AJ48" i="44"/>
  <c r="AL48" i="44" s="1"/>
  <c r="AJ49" i="44"/>
  <c r="AL49" i="44" s="1"/>
  <c r="AC2" i="44"/>
  <c r="F73" i="44"/>
  <c r="G73" i="44" s="1"/>
  <c r="Q73" i="44" s="1"/>
  <c r="BA73" i="44" s="1"/>
  <c r="AE145" i="44" a="1"/>
  <c r="AE145" i="44" s="1"/>
  <c r="AE144" i="44" a="1"/>
  <c r="AE144" i="44" s="1"/>
  <c r="AE143" i="44" a="1"/>
  <c r="AE143" i="44" s="1"/>
  <c r="AE142" i="44" a="1"/>
  <c r="AE142" i="44" s="1"/>
  <c r="AE141" i="44" a="1"/>
  <c r="AE141" i="44" s="1"/>
  <c r="AE140" i="44" a="1"/>
  <c r="AE140" i="44" s="1"/>
  <c r="AE139" i="44" a="1"/>
  <c r="AE139" i="44" s="1"/>
  <c r="AE138" i="44" a="1"/>
  <c r="AE138" i="44" s="1"/>
  <c r="AE137" i="44" a="1"/>
  <c r="AE137" i="44" s="1"/>
  <c r="AE136" i="44" a="1"/>
  <c r="AE136" i="44" s="1"/>
  <c r="AE135" i="44" a="1"/>
  <c r="AE135" i="44" s="1"/>
  <c r="AE134" i="44" a="1"/>
  <c r="AE134" i="44" s="1"/>
  <c r="AE133" i="44" a="1"/>
  <c r="AE133" i="44" s="1"/>
  <c r="AE132" i="44" a="1"/>
  <c r="AE132" i="44" s="1"/>
  <c r="AE131" i="44" a="1"/>
  <c r="AE131" i="44" s="1"/>
  <c r="AE130" i="44" a="1"/>
  <c r="AE130" i="44" s="1"/>
  <c r="AT129" i="44"/>
  <c r="AR129" i="44"/>
  <c r="AO129" i="44"/>
  <c r="AT128" i="44"/>
  <c r="AR128" i="44"/>
  <c r="AO128" i="44"/>
  <c r="AT127" i="44"/>
  <c r="AR127" i="44"/>
  <c r="AO127" i="44"/>
  <c r="J127" i="44"/>
  <c r="M127" i="44" s="1"/>
  <c r="F127" i="44"/>
  <c r="G127" i="44" s="1"/>
  <c r="Q127" i="44" s="1"/>
  <c r="BA127" i="44" s="1"/>
  <c r="AT126" i="44"/>
  <c r="AR126" i="44"/>
  <c r="AO126" i="44"/>
  <c r="AT125" i="44"/>
  <c r="AR125" i="44"/>
  <c r="AO125" i="44"/>
  <c r="AT124" i="44"/>
  <c r="AR124" i="44"/>
  <c r="AO124" i="44"/>
  <c r="AT123" i="44"/>
  <c r="AR123" i="44"/>
  <c r="AO123" i="44"/>
  <c r="AT122" i="44"/>
  <c r="AR122" i="44"/>
  <c r="AO122" i="44"/>
  <c r="J122" i="44"/>
  <c r="M122" i="44" s="1"/>
  <c r="AT121" i="44"/>
  <c r="AR121" i="44"/>
  <c r="AO121" i="44"/>
  <c r="AT120" i="44"/>
  <c r="AR120" i="44"/>
  <c r="AO120" i="44"/>
  <c r="AT119" i="44"/>
  <c r="AR119" i="44"/>
  <c r="AO119" i="44"/>
  <c r="F119" i="44"/>
  <c r="G119" i="44" s="1"/>
  <c r="AT118" i="44"/>
  <c r="AR118" i="44"/>
  <c r="AO118" i="44"/>
  <c r="J118" i="44"/>
  <c r="AT117" i="44"/>
  <c r="AR117" i="44"/>
  <c r="AO117" i="44"/>
  <c r="AT116" i="44"/>
  <c r="AR116" i="44"/>
  <c r="AO116" i="44"/>
  <c r="F116" i="44"/>
  <c r="G116" i="44" s="1"/>
  <c r="AE116" i="44" s="1" a="1"/>
  <c r="AE116" i="44" s="1"/>
  <c r="AT115" i="44"/>
  <c r="AR115" i="44"/>
  <c r="AO115" i="44"/>
  <c r="AT114" i="44"/>
  <c r="AR114" i="44"/>
  <c r="AO114" i="44"/>
  <c r="AT113" i="44"/>
  <c r="AR113" i="44"/>
  <c r="AO113" i="44"/>
  <c r="AT112" i="44"/>
  <c r="AR112" i="44"/>
  <c r="AO112" i="44"/>
  <c r="F112" i="44"/>
  <c r="G112" i="44" s="1"/>
  <c r="Q112" i="44" s="1"/>
  <c r="BA112" i="44" s="1"/>
  <c r="AT111" i="44"/>
  <c r="AR111" i="44"/>
  <c r="AO111" i="44"/>
  <c r="AT110" i="44"/>
  <c r="AR110" i="44"/>
  <c r="AO110" i="44"/>
  <c r="J110" i="44"/>
  <c r="M110" i="44" s="1"/>
  <c r="AT109" i="44"/>
  <c r="AR109" i="44"/>
  <c r="AO109" i="44"/>
  <c r="F109" i="44"/>
  <c r="G109" i="44" s="1"/>
  <c r="AT108" i="44"/>
  <c r="AR108" i="44"/>
  <c r="AO108" i="44"/>
  <c r="AT107" i="44"/>
  <c r="AR107" i="44"/>
  <c r="AO107" i="44"/>
  <c r="J107" i="44"/>
  <c r="M107" i="44" s="1"/>
  <c r="AT106" i="44"/>
  <c r="AR106" i="44"/>
  <c r="AO106" i="44"/>
  <c r="AT105" i="44"/>
  <c r="AR105" i="44"/>
  <c r="AO105" i="44"/>
  <c r="AT104" i="44"/>
  <c r="AR104" i="44"/>
  <c r="AO104" i="44"/>
  <c r="AT103" i="44"/>
  <c r="AR103" i="44"/>
  <c r="AO103" i="44"/>
  <c r="F103" i="44"/>
  <c r="G103" i="44" s="1"/>
  <c r="AT102" i="44"/>
  <c r="AR102" i="44"/>
  <c r="AO102" i="44"/>
  <c r="J102" i="44"/>
  <c r="AT101" i="44"/>
  <c r="AR101" i="44"/>
  <c r="AO101" i="44"/>
  <c r="AT100" i="44"/>
  <c r="AR100" i="44"/>
  <c r="AO100" i="44"/>
  <c r="J100" i="44"/>
  <c r="L100" i="44" s="1"/>
  <c r="AT99" i="44"/>
  <c r="AR99" i="44"/>
  <c r="AO99" i="44"/>
  <c r="AT98" i="44"/>
  <c r="AR98" i="44"/>
  <c r="AO98" i="44"/>
  <c r="AT97" i="44"/>
  <c r="AR97" i="44"/>
  <c r="AO97" i="44"/>
  <c r="AT96" i="44"/>
  <c r="AR96" i="44"/>
  <c r="AO96" i="44"/>
  <c r="AT95" i="44"/>
  <c r="AR95" i="44"/>
  <c r="AO95" i="44"/>
  <c r="J95" i="44"/>
  <c r="W95" i="44" s="1"/>
  <c r="F95" i="44"/>
  <c r="G95" i="44" s="1"/>
  <c r="AT94" i="44"/>
  <c r="AR94" i="44"/>
  <c r="AO94" i="44"/>
  <c r="AT93" i="44"/>
  <c r="AR93" i="44"/>
  <c r="AO93" i="44"/>
  <c r="J93" i="44"/>
  <c r="L93" i="44" s="1"/>
  <c r="AT92" i="44"/>
  <c r="AR92" i="44"/>
  <c r="AO92" i="44"/>
  <c r="AT91" i="44"/>
  <c r="AR91" i="44"/>
  <c r="AO91" i="44"/>
  <c r="AT90" i="44"/>
  <c r="AR90" i="44"/>
  <c r="AO90" i="44"/>
  <c r="AT89" i="44"/>
  <c r="AR89" i="44"/>
  <c r="AO89" i="44"/>
  <c r="AT88" i="44"/>
  <c r="AR88" i="44"/>
  <c r="AO88" i="44"/>
  <c r="F88" i="44"/>
  <c r="G88" i="44" s="1"/>
  <c r="R88" i="44" s="1"/>
  <c r="AT87" i="44"/>
  <c r="AR87" i="44"/>
  <c r="AO87" i="44"/>
  <c r="J87" i="44"/>
  <c r="L87" i="44" s="1"/>
  <c r="AT86" i="44"/>
  <c r="AR86" i="44"/>
  <c r="AO86" i="44"/>
  <c r="J86" i="44"/>
  <c r="M86" i="44" s="1"/>
  <c r="AT85" i="44"/>
  <c r="AR85" i="44"/>
  <c r="AO85" i="44"/>
  <c r="AT84" i="44"/>
  <c r="AR84" i="44"/>
  <c r="AO84" i="44"/>
  <c r="AT83" i="44"/>
  <c r="AR83" i="44"/>
  <c r="AO83" i="44"/>
  <c r="AT82" i="44"/>
  <c r="AR82" i="44"/>
  <c r="AO82" i="44"/>
  <c r="AT81" i="44"/>
  <c r="AR81" i="44"/>
  <c r="AO81" i="44"/>
  <c r="AT80" i="44"/>
  <c r="AR80" i="44"/>
  <c r="AO80" i="44"/>
  <c r="F80" i="44"/>
  <c r="G80" i="44" s="1"/>
  <c r="AS80" i="44" s="1"/>
  <c r="AT79" i="44"/>
  <c r="AR79" i="44"/>
  <c r="AO79" i="44"/>
  <c r="J79" i="44"/>
  <c r="N79" i="44" s="1"/>
  <c r="AT78" i="44"/>
  <c r="AR78" i="44"/>
  <c r="AO78" i="44"/>
  <c r="AT77" i="44"/>
  <c r="AR77" i="44"/>
  <c r="AO77" i="44"/>
  <c r="AT76" i="44"/>
  <c r="AR76" i="44"/>
  <c r="AO76" i="44"/>
  <c r="AT75" i="44"/>
  <c r="AR75" i="44"/>
  <c r="AO75" i="44"/>
  <c r="AT74" i="44"/>
  <c r="AR74" i="44"/>
  <c r="AO74" i="44"/>
  <c r="AT73" i="44"/>
  <c r="AR73" i="44"/>
  <c r="AO73" i="44"/>
  <c r="AT72" i="44"/>
  <c r="AR72" i="44"/>
  <c r="AO72" i="44"/>
  <c r="F72" i="44"/>
  <c r="G72" i="44" s="1"/>
  <c r="AT71" i="44"/>
  <c r="AR71" i="44"/>
  <c r="AO71" i="44"/>
  <c r="AT70" i="44"/>
  <c r="AR70" i="44"/>
  <c r="AO70" i="44"/>
  <c r="AT69" i="44"/>
  <c r="AR69" i="44"/>
  <c r="AO69" i="44"/>
  <c r="AT68" i="44"/>
  <c r="AR68" i="44"/>
  <c r="AO68" i="44"/>
  <c r="AT67" i="44"/>
  <c r="AR67" i="44"/>
  <c r="AO67" i="44"/>
  <c r="AT66" i="44"/>
  <c r="AO66" i="44"/>
  <c r="AG66" i="44"/>
  <c r="AT65" i="44"/>
  <c r="AT64" i="44"/>
  <c r="AH64" i="44"/>
  <c r="F64" i="44"/>
  <c r="G64" i="44" s="1"/>
  <c r="A64" i="44"/>
  <c r="AT63" i="44"/>
  <c r="AT62" i="44"/>
  <c r="AT61" i="44"/>
  <c r="J61" i="44"/>
  <c r="N61" i="44" s="1"/>
  <c r="AT60" i="44"/>
  <c r="AT59" i="44"/>
  <c r="AT58" i="44"/>
  <c r="AT57" i="44"/>
  <c r="AT56" i="44"/>
  <c r="AH56" i="44"/>
  <c r="J56" i="44"/>
  <c r="F56" i="44"/>
  <c r="G56" i="44" s="1"/>
  <c r="AA56" i="44" s="1"/>
  <c r="AT55" i="44"/>
  <c r="AT54" i="44"/>
  <c r="J54" i="44"/>
  <c r="L54" i="44" s="1"/>
  <c r="AT53" i="44"/>
  <c r="AT52" i="44"/>
  <c r="F52" i="44"/>
  <c r="G52" i="44" s="1"/>
  <c r="AB52" i="44" s="1"/>
  <c r="AT51" i="44"/>
  <c r="AT50" i="44"/>
  <c r="AT49" i="44"/>
  <c r="AT48" i="44"/>
  <c r="AT47" i="44"/>
  <c r="D47" i="44"/>
  <c r="AT46" i="44"/>
  <c r="AT45" i="44"/>
  <c r="D45" i="44"/>
  <c r="AT44" i="44"/>
  <c r="N44" i="44"/>
  <c r="D44" i="44"/>
  <c r="AT43" i="44"/>
  <c r="F43" i="44"/>
  <c r="G43" i="44" s="1"/>
  <c r="AT42" i="44"/>
  <c r="AT41" i="44"/>
  <c r="AT40" i="44"/>
  <c r="AH40" i="44"/>
  <c r="J40" i="44"/>
  <c r="L40" i="44" s="1"/>
  <c r="AT39" i="44"/>
  <c r="J39" i="44"/>
  <c r="N39" i="44" s="1"/>
  <c r="AT38" i="44"/>
  <c r="AT37" i="44"/>
  <c r="J37" i="44"/>
  <c r="N37" i="44" s="1"/>
  <c r="AT36" i="44"/>
  <c r="AT35" i="44"/>
  <c r="F35" i="44"/>
  <c r="G35" i="44" s="1"/>
  <c r="W35" i="44" s="1"/>
  <c r="AT34" i="44"/>
  <c r="AT33" i="44"/>
  <c r="AT32" i="44"/>
  <c r="F32" i="44"/>
  <c r="G32" i="44" s="1"/>
  <c r="V32" i="44" s="1"/>
  <c r="AY32" i="44" s="1"/>
  <c r="AT31" i="44"/>
  <c r="AT30" i="44"/>
  <c r="M30" i="44"/>
  <c r="AT29" i="44"/>
  <c r="J29" i="44"/>
  <c r="M29" i="44" s="1"/>
  <c r="A29" i="44"/>
  <c r="AT28" i="44"/>
  <c r="AT27" i="44"/>
  <c r="AT26" i="44"/>
  <c r="AT25" i="44"/>
  <c r="AO25" i="44"/>
  <c r="AT24" i="44"/>
  <c r="AO24" i="44"/>
  <c r="F24" i="44"/>
  <c r="G24" i="44" s="1"/>
  <c r="AT23" i="44"/>
  <c r="AO23" i="44"/>
  <c r="J23" i="44"/>
  <c r="M23" i="44" s="1"/>
  <c r="D23" i="44"/>
  <c r="AT22" i="44"/>
  <c r="AO22" i="44"/>
  <c r="J22" i="44"/>
  <c r="N22" i="44" s="1"/>
  <c r="A22" i="44"/>
  <c r="AT21" i="44"/>
  <c r="AO21" i="44"/>
  <c r="AT20" i="44"/>
  <c r="AO20" i="44"/>
  <c r="AT19" i="44"/>
  <c r="AO19" i="44"/>
  <c r="AT18" i="44"/>
  <c r="AO18" i="44"/>
  <c r="AH18" i="44"/>
  <c r="AT17" i="44"/>
  <c r="AO17" i="44"/>
  <c r="AT16" i="44"/>
  <c r="AO16" i="44"/>
  <c r="A16" i="44"/>
  <c r="AT15" i="44"/>
  <c r="AO15" i="44"/>
  <c r="D15" i="44"/>
  <c r="AT14" i="44"/>
  <c r="AO14" i="44"/>
  <c r="AT13" i="44"/>
  <c r="AO13" i="44"/>
  <c r="AT12" i="44"/>
  <c r="AO12" i="44"/>
  <c r="AT11" i="44"/>
  <c r="AO11" i="44"/>
  <c r="AT10" i="44"/>
  <c r="AO10" i="44"/>
  <c r="AT9" i="44"/>
  <c r="AO9" i="44"/>
  <c r="AT8" i="44"/>
  <c r="AO8" i="44"/>
  <c r="AH8" i="44"/>
  <c r="AT7" i="44"/>
  <c r="AO7" i="44"/>
  <c r="J7" i="44"/>
  <c r="M7" i="44" s="1"/>
  <c r="D7" i="44"/>
  <c r="AT6" i="44"/>
  <c r="AO6" i="44"/>
  <c r="AT5" i="44"/>
  <c r="AO5" i="44"/>
  <c r="AT4" i="44"/>
  <c r="AO4" i="44"/>
  <c r="AT3" i="44"/>
  <c r="AO3" i="44"/>
  <c r="AT2" i="44"/>
  <c r="AO2" i="44"/>
  <c r="J2" i="44"/>
  <c r="N2" i="44" s="1"/>
  <c r="AH26" i="43"/>
  <c r="AE145" i="43" a="1"/>
  <c r="AE145" i="43" s="1"/>
  <c r="AE144" i="43" a="1"/>
  <c r="AE144" i="43" s="1"/>
  <c r="AE143" i="43" a="1"/>
  <c r="AE143" i="43" s="1"/>
  <c r="AE142" i="43" a="1"/>
  <c r="AE142" i="43" s="1"/>
  <c r="AE141" i="43" a="1"/>
  <c r="AE141" i="43" s="1"/>
  <c r="AE140" i="43" a="1"/>
  <c r="AE140" i="43" s="1"/>
  <c r="AE139" i="43" a="1"/>
  <c r="AE139" i="43" s="1"/>
  <c r="AE138" i="43" a="1"/>
  <c r="AE138" i="43" s="1"/>
  <c r="AE137" i="43" a="1"/>
  <c r="AE137" i="43" s="1"/>
  <c r="AE136" i="43" a="1"/>
  <c r="AE136" i="43" s="1"/>
  <c r="AE135" i="43" a="1"/>
  <c r="AE135" i="43" s="1"/>
  <c r="AE134" i="43" a="1"/>
  <c r="AE134" i="43" s="1"/>
  <c r="AE133" i="43" a="1"/>
  <c r="AE133" i="43" s="1"/>
  <c r="AE132" i="43" a="1"/>
  <c r="AE132" i="43" s="1"/>
  <c r="AE131" i="43" a="1"/>
  <c r="AE131" i="43" s="1"/>
  <c r="AE130" i="43" a="1"/>
  <c r="AE130" i="43" s="1"/>
  <c r="AT129" i="43"/>
  <c r="AR129" i="43"/>
  <c r="AO129" i="43"/>
  <c r="AT128" i="43"/>
  <c r="AR128" i="43"/>
  <c r="AO128" i="43"/>
  <c r="AT127" i="43"/>
  <c r="AR127" i="43"/>
  <c r="AO127" i="43"/>
  <c r="J127" i="43"/>
  <c r="N127" i="43" s="1"/>
  <c r="AT126" i="43"/>
  <c r="AR126" i="43"/>
  <c r="AO126" i="43"/>
  <c r="AT125" i="43"/>
  <c r="AR125" i="43"/>
  <c r="AO125" i="43"/>
  <c r="AT124" i="43"/>
  <c r="AR124" i="43"/>
  <c r="AO124" i="43"/>
  <c r="J124" i="43"/>
  <c r="AT123" i="43"/>
  <c r="AR123" i="43"/>
  <c r="AO123" i="43"/>
  <c r="AT122" i="43"/>
  <c r="AR122" i="43"/>
  <c r="AO122" i="43"/>
  <c r="AT121" i="43"/>
  <c r="AR121" i="43"/>
  <c r="AO121" i="43"/>
  <c r="AT120" i="43"/>
  <c r="AR120" i="43"/>
  <c r="AO120" i="43"/>
  <c r="AT119" i="43"/>
  <c r="AR119" i="43"/>
  <c r="AO119" i="43"/>
  <c r="AT118" i="43"/>
  <c r="AR118" i="43"/>
  <c r="AO118" i="43"/>
  <c r="F118" i="43"/>
  <c r="G118" i="43" s="1"/>
  <c r="AB118" i="43" s="1"/>
  <c r="AT117" i="43"/>
  <c r="AR117" i="43"/>
  <c r="AO117" i="43"/>
  <c r="AT116" i="43"/>
  <c r="AR116" i="43"/>
  <c r="AO116" i="43"/>
  <c r="J116" i="43"/>
  <c r="AT115" i="43"/>
  <c r="AR115" i="43"/>
  <c r="AO115" i="43"/>
  <c r="AT114" i="43"/>
  <c r="AR114" i="43"/>
  <c r="AO114" i="43"/>
  <c r="AT113" i="43"/>
  <c r="AR113" i="43"/>
  <c r="AO113" i="43"/>
  <c r="AT112" i="43"/>
  <c r="AR112" i="43"/>
  <c r="AO112" i="43"/>
  <c r="AT111" i="43"/>
  <c r="AR111" i="43"/>
  <c r="AO111" i="43"/>
  <c r="AT110" i="43"/>
  <c r="AR110" i="43"/>
  <c r="AO110" i="43"/>
  <c r="AT109" i="43"/>
  <c r="AR109" i="43"/>
  <c r="AO109" i="43"/>
  <c r="L109" i="43"/>
  <c r="AT108" i="43"/>
  <c r="AR108" i="43"/>
  <c r="AO108" i="43"/>
  <c r="J108" i="43"/>
  <c r="AT107" i="43"/>
  <c r="AR107" i="43"/>
  <c r="AO107" i="43"/>
  <c r="J107" i="43"/>
  <c r="M107" i="43" s="1"/>
  <c r="AT106" i="43"/>
  <c r="AR106" i="43"/>
  <c r="AO106" i="43"/>
  <c r="AT105" i="43"/>
  <c r="AR105" i="43"/>
  <c r="AO105" i="43"/>
  <c r="J105" i="43"/>
  <c r="L105" i="43" s="1"/>
  <c r="AT104" i="43"/>
  <c r="AR104" i="43"/>
  <c r="AO104" i="43"/>
  <c r="AT103" i="43"/>
  <c r="AR103" i="43"/>
  <c r="AO103" i="43"/>
  <c r="AT102" i="43"/>
  <c r="AR102" i="43"/>
  <c r="AO102" i="43"/>
  <c r="AT101" i="43"/>
  <c r="AR101" i="43"/>
  <c r="AO101" i="43"/>
  <c r="AT100" i="43"/>
  <c r="AR100" i="43"/>
  <c r="AO100" i="43"/>
  <c r="J100" i="43"/>
  <c r="M100" i="43" s="1"/>
  <c r="AT99" i="43"/>
  <c r="AR99" i="43"/>
  <c r="AO99" i="43"/>
  <c r="AT98" i="43"/>
  <c r="AR98" i="43"/>
  <c r="AO98" i="43"/>
  <c r="AT97" i="43"/>
  <c r="AR97" i="43"/>
  <c r="AO97" i="43"/>
  <c r="AT96" i="43"/>
  <c r="AR96" i="43"/>
  <c r="AO96" i="43"/>
  <c r="AT95" i="43"/>
  <c r="AR95" i="43"/>
  <c r="AO95" i="43"/>
  <c r="AT94" i="43"/>
  <c r="AR94" i="43"/>
  <c r="AO94" i="43"/>
  <c r="AT93" i="43"/>
  <c r="AR93" i="43"/>
  <c r="AO93" i="43"/>
  <c r="J93" i="43"/>
  <c r="M93" i="43" s="1"/>
  <c r="AT92" i="43"/>
  <c r="AR92" i="43"/>
  <c r="AO92" i="43"/>
  <c r="AT91" i="43"/>
  <c r="AR91" i="43"/>
  <c r="AO91" i="43"/>
  <c r="J91" i="43"/>
  <c r="AT90" i="43"/>
  <c r="AR90" i="43"/>
  <c r="AO90" i="43"/>
  <c r="AT89" i="43"/>
  <c r="AR89" i="43"/>
  <c r="AO89" i="43"/>
  <c r="AT88" i="43"/>
  <c r="AR88" i="43"/>
  <c r="AO88" i="43"/>
  <c r="AT87" i="43"/>
  <c r="AR87" i="43"/>
  <c r="AO87" i="43"/>
  <c r="AT86" i="43"/>
  <c r="AR86" i="43"/>
  <c r="AO86" i="43"/>
  <c r="AT85" i="43"/>
  <c r="AR85" i="43"/>
  <c r="AO85" i="43"/>
  <c r="J85" i="43"/>
  <c r="AT84" i="43"/>
  <c r="AR84" i="43"/>
  <c r="AO84" i="43"/>
  <c r="J84" i="43"/>
  <c r="M84" i="43" s="1"/>
  <c r="AT83" i="43"/>
  <c r="AR83" i="43"/>
  <c r="AO83" i="43"/>
  <c r="J83" i="43"/>
  <c r="N83" i="43" s="1"/>
  <c r="AT82" i="43"/>
  <c r="AR82" i="43"/>
  <c r="AO82" i="43"/>
  <c r="AT81" i="43"/>
  <c r="AR81" i="43"/>
  <c r="AO81" i="43"/>
  <c r="AT80" i="43"/>
  <c r="AR80" i="43"/>
  <c r="AO80" i="43"/>
  <c r="AT79" i="43"/>
  <c r="AR79" i="43"/>
  <c r="AO79" i="43"/>
  <c r="AT78" i="43"/>
  <c r="AR78" i="43"/>
  <c r="AO78" i="43"/>
  <c r="J78" i="43"/>
  <c r="M78" i="43" s="1"/>
  <c r="AT77" i="43"/>
  <c r="AR77" i="43"/>
  <c r="AO77" i="43"/>
  <c r="J77" i="43"/>
  <c r="M77" i="43" s="1"/>
  <c r="AT76" i="43"/>
  <c r="AR76" i="43"/>
  <c r="AO76" i="43"/>
  <c r="AT75" i="43"/>
  <c r="AR75" i="43"/>
  <c r="AO75" i="43"/>
  <c r="AT74" i="43"/>
  <c r="AR74" i="43"/>
  <c r="AO74" i="43"/>
  <c r="AT73" i="43"/>
  <c r="AR73" i="43"/>
  <c r="AO73" i="43"/>
  <c r="AT72" i="43"/>
  <c r="AR72" i="43"/>
  <c r="AO72" i="43"/>
  <c r="AT71" i="43"/>
  <c r="AR71" i="43"/>
  <c r="AO71" i="43"/>
  <c r="AT70" i="43"/>
  <c r="AR70" i="43"/>
  <c r="AO70" i="43"/>
  <c r="AT69" i="43"/>
  <c r="AR69" i="43"/>
  <c r="AO69" i="43"/>
  <c r="AT68" i="43"/>
  <c r="AR68" i="43"/>
  <c r="AO68" i="43"/>
  <c r="J68" i="43"/>
  <c r="M68" i="43" s="1"/>
  <c r="AT67" i="43"/>
  <c r="AR67" i="43"/>
  <c r="AO67" i="43"/>
  <c r="J67" i="43"/>
  <c r="AT66" i="43"/>
  <c r="AO66" i="43"/>
  <c r="AT65" i="43"/>
  <c r="F65" i="43"/>
  <c r="G65" i="43" s="1"/>
  <c r="AT64" i="43"/>
  <c r="AT63" i="43"/>
  <c r="AT62" i="43"/>
  <c r="AH62" i="43"/>
  <c r="AT61" i="43"/>
  <c r="AT60" i="43"/>
  <c r="AT59" i="43"/>
  <c r="AT58" i="43"/>
  <c r="AT57" i="43"/>
  <c r="AT56" i="43"/>
  <c r="AT55" i="43"/>
  <c r="AT54" i="43"/>
  <c r="AT53" i="43"/>
  <c r="J53" i="43"/>
  <c r="AT52" i="43"/>
  <c r="J52" i="43"/>
  <c r="AT51" i="43"/>
  <c r="J51" i="43"/>
  <c r="M51" i="43" s="1"/>
  <c r="AT50" i="43"/>
  <c r="AT49" i="43"/>
  <c r="AJ49" i="43"/>
  <c r="AL49" i="43" s="1"/>
  <c r="AH49" i="43"/>
  <c r="A49" i="43"/>
  <c r="AT48" i="43"/>
  <c r="AJ48" i="43"/>
  <c r="AL48" i="43" s="1"/>
  <c r="AT47" i="43"/>
  <c r="AJ47" i="43"/>
  <c r="AL47" i="43" s="1"/>
  <c r="A47" i="43"/>
  <c r="AT46" i="43"/>
  <c r="AJ46" i="43"/>
  <c r="AL46" i="43" s="1"/>
  <c r="J46" i="43"/>
  <c r="M46" i="43" s="1"/>
  <c r="AT45" i="43"/>
  <c r="AJ45" i="43"/>
  <c r="AL45" i="43" s="1"/>
  <c r="AT44" i="43"/>
  <c r="AJ44" i="43"/>
  <c r="AL44" i="43" s="1"/>
  <c r="AH44" i="43"/>
  <c r="J44" i="43"/>
  <c r="N44" i="43" s="1"/>
  <c r="AT43" i="43"/>
  <c r="AJ43" i="43"/>
  <c r="AL43" i="43" s="1"/>
  <c r="AT42" i="43"/>
  <c r="AJ42" i="43"/>
  <c r="AL42" i="43"/>
  <c r="AT41" i="43"/>
  <c r="AJ41" i="43"/>
  <c r="AK41" i="43" s="1"/>
  <c r="AH41" i="43"/>
  <c r="F41" i="43"/>
  <c r="G41" i="43" s="1"/>
  <c r="S41" i="43" s="1"/>
  <c r="AT40" i="43"/>
  <c r="AJ40" i="43"/>
  <c r="AK40" i="43" s="1"/>
  <c r="F40" i="43"/>
  <c r="G40" i="43" s="1"/>
  <c r="AT39" i="43"/>
  <c r="AJ39" i="43"/>
  <c r="AK39" i="43" s="1"/>
  <c r="AT38" i="43"/>
  <c r="AJ38" i="43"/>
  <c r="AK38" i="43" s="1"/>
  <c r="D38" i="43"/>
  <c r="AT37" i="43"/>
  <c r="AJ37" i="43"/>
  <c r="AK37" i="43" s="1"/>
  <c r="J37" i="43"/>
  <c r="N37" i="43" s="1"/>
  <c r="AT36" i="43"/>
  <c r="AJ36" i="43"/>
  <c r="AK36" i="43" s="1"/>
  <c r="AT35" i="43"/>
  <c r="AJ35" i="43"/>
  <c r="AK35" i="43" s="1"/>
  <c r="M35" i="43"/>
  <c r="N35" i="43"/>
  <c r="D35" i="43"/>
  <c r="A35" i="43"/>
  <c r="AT34" i="43"/>
  <c r="AJ34" i="43"/>
  <c r="AK34" i="43" s="1"/>
  <c r="AT33" i="43"/>
  <c r="F33" i="43"/>
  <c r="G33" i="43" s="1"/>
  <c r="AA33" i="43" s="1"/>
  <c r="AH33" i="43"/>
  <c r="D33" i="43"/>
  <c r="AT32" i="43"/>
  <c r="F32" i="43"/>
  <c r="G32" i="43" s="1"/>
  <c r="AH32" i="43"/>
  <c r="D32" i="43"/>
  <c r="AT31" i="43"/>
  <c r="J31" i="43"/>
  <c r="F31" i="43"/>
  <c r="G31" i="43" s="1"/>
  <c r="W31" i="43" s="1"/>
  <c r="D31" i="43"/>
  <c r="AT30" i="43"/>
  <c r="AT29" i="43"/>
  <c r="AT28" i="43"/>
  <c r="AT27" i="43"/>
  <c r="J27" i="43"/>
  <c r="N27" i="43" s="1"/>
  <c r="AT26" i="43"/>
  <c r="AT25" i="43"/>
  <c r="AO25" i="43"/>
  <c r="AH25" i="43"/>
  <c r="AT24" i="43"/>
  <c r="AO24" i="43"/>
  <c r="AT23" i="43"/>
  <c r="AO23" i="43"/>
  <c r="AH23" i="43"/>
  <c r="J23" i="43"/>
  <c r="V23" i="43" s="1"/>
  <c r="AY23" i="43" s="1"/>
  <c r="AT22" i="43"/>
  <c r="AO22" i="43"/>
  <c r="AT21" i="43"/>
  <c r="AO21" i="43"/>
  <c r="J21" i="43"/>
  <c r="M21" i="43" s="1"/>
  <c r="AT20" i="43"/>
  <c r="AO20" i="43"/>
  <c r="AT19" i="43"/>
  <c r="AO19" i="43"/>
  <c r="J19" i="43"/>
  <c r="L19" i="43" s="1"/>
  <c r="AT18" i="43"/>
  <c r="AO18" i="43"/>
  <c r="AT17" i="43"/>
  <c r="AO17" i="43"/>
  <c r="F17" i="43"/>
  <c r="G17" i="43" s="1"/>
  <c r="AU17" i="43" s="1"/>
  <c r="AT16" i="43"/>
  <c r="AO16" i="43"/>
  <c r="F16" i="43"/>
  <c r="G16" i="43" s="1"/>
  <c r="AE16" i="43" s="1" a="1"/>
  <c r="AE16" i="43" s="1"/>
  <c r="D16" i="43"/>
  <c r="AT15" i="43"/>
  <c r="AO15" i="43"/>
  <c r="J15" i="43"/>
  <c r="L15" i="43" s="1"/>
  <c r="AT14" i="43"/>
  <c r="AO14" i="43"/>
  <c r="AT13" i="43"/>
  <c r="AO13" i="43"/>
  <c r="AT12" i="43"/>
  <c r="AO12" i="43"/>
  <c r="J12" i="43"/>
  <c r="L12" i="43" s="1"/>
  <c r="AT11" i="43"/>
  <c r="AO11" i="43"/>
  <c r="AT10" i="43"/>
  <c r="AO10" i="43"/>
  <c r="AT9" i="43"/>
  <c r="AO9" i="43"/>
  <c r="AH9" i="43"/>
  <c r="AT8" i="43"/>
  <c r="AO8" i="43"/>
  <c r="AT7" i="43"/>
  <c r="AO7" i="43"/>
  <c r="AT6" i="43"/>
  <c r="AO6" i="43"/>
  <c r="AT5" i="43"/>
  <c r="AO5" i="43"/>
  <c r="AT4" i="43"/>
  <c r="AO4" i="43"/>
  <c r="J4" i="43"/>
  <c r="AT3" i="43"/>
  <c r="AO3" i="43"/>
  <c r="J3" i="43"/>
  <c r="L3" i="43" s="1"/>
  <c r="AT2" i="43"/>
  <c r="AO2" i="43"/>
  <c r="AC2" i="43"/>
  <c r="J25" i="42"/>
  <c r="AE145" i="42" a="1"/>
  <c r="AE145" i="42" s="1"/>
  <c r="AE144" i="42" a="1"/>
  <c r="AE144" i="42" s="1"/>
  <c r="AE143" i="42" a="1"/>
  <c r="AE143" i="42" s="1"/>
  <c r="AE142" i="42" a="1"/>
  <c r="AE142" i="42" s="1"/>
  <c r="AE141" i="42" a="1"/>
  <c r="AE141" i="42" s="1"/>
  <c r="AE140" i="42" a="1"/>
  <c r="AE140" i="42" s="1"/>
  <c r="AE139" i="42" a="1"/>
  <c r="AE139" i="42" s="1"/>
  <c r="AE138" i="42" a="1"/>
  <c r="AE138" i="42" s="1"/>
  <c r="AE137" i="42" a="1"/>
  <c r="AE137" i="42" s="1"/>
  <c r="AE136" i="42" a="1"/>
  <c r="AE136" i="42" s="1"/>
  <c r="AE135" i="42" a="1"/>
  <c r="AE135" i="42" s="1"/>
  <c r="AE134" i="42" a="1"/>
  <c r="AE134" i="42" s="1"/>
  <c r="AE133" i="42" a="1"/>
  <c r="AE133" i="42" s="1"/>
  <c r="AE132" i="42" a="1"/>
  <c r="AE132" i="42" s="1"/>
  <c r="AE131" i="42" a="1"/>
  <c r="AE131" i="42" s="1"/>
  <c r="AE130" i="42" a="1"/>
  <c r="AE130" i="42" s="1"/>
  <c r="AT129" i="42"/>
  <c r="AR129" i="42"/>
  <c r="AO129" i="42"/>
  <c r="AT128" i="42"/>
  <c r="AR128" i="42"/>
  <c r="AO128" i="42"/>
  <c r="AT127" i="42"/>
  <c r="AR127" i="42"/>
  <c r="AO127" i="42"/>
  <c r="AT126" i="42"/>
  <c r="AR126" i="42"/>
  <c r="AO126" i="42"/>
  <c r="AT125" i="42"/>
  <c r="AR125" i="42"/>
  <c r="AO125" i="42"/>
  <c r="J125" i="42"/>
  <c r="L125" i="42" s="1"/>
  <c r="AT124" i="42"/>
  <c r="AR124" i="42"/>
  <c r="AO124" i="42"/>
  <c r="AT123" i="42"/>
  <c r="AR123" i="42"/>
  <c r="AO123" i="42"/>
  <c r="J123" i="42"/>
  <c r="AT122" i="42"/>
  <c r="AR122" i="42"/>
  <c r="AO122" i="42"/>
  <c r="J122" i="42"/>
  <c r="M122" i="42" s="1"/>
  <c r="AT121" i="42"/>
  <c r="AR121" i="42"/>
  <c r="AO121" i="42"/>
  <c r="AT120" i="42"/>
  <c r="AR120" i="42"/>
  <c r="AO120" i="42"/>
  <c r="AT119" i="42"/>
  <c r="AR119" i="42"/>
  <c r="AO119" i="42"/>
  <c r="AT118" i="42"/>
  <c r="AR118" i="42"/>
  <c r="AO118" i="42"/>
  <c r="J118" i="42"/>
  <c r="AT117" i="42"/>
  <c r="AR117" i="42"/>
  <c r="AO117" i="42"/>
  <c r="AT116" i="42"/>
  <c r="AR116" i="42"/>
  <c r="AO116" i="42"/>
  <c r="AT115" i="42"/>
  <c r="AR115" i="42"/>
  <c r="AO115" i="42"/>
  <c r="F115" i="42"/>
  <c r="G115" i="42" s="1"/>
  <c r="AT114" i="42"/>
  <c r="AR114" i="42"/>
  <c r="AO114" i="42"/>
  <c r="AT113" i="42"/>
  <c r="AR113" i="42"/>
  <c r="AO113" i="42"/>
  <c r="AT112" i="42"/>
  <c r="AR112" i="42"/>
  <c r="AO112" i="42"/>
  <c r="AT111" i="42"/>
  <c r="AR111" i="42"/>
  <c r="AO111" i="42"/>
  <c r="J111" i="42"/>
  <c r="AT110" i="42"/>
  <c r="AR110" i="42"/>
  <c r="AO110" i="42"/>
  <c r="AT109" i="42"/>
  <c r="AR109" i="42"/>
  <c r="AO109" i="42"/>
  <c r="AT108" i="42"/>
  <c r="AR108" i="42"/>
  <c r="AO108" i="42"/>
  <c r="AT107" i="42"/>
  <c r="AR107" i="42"/>
  <c r="AO107" i="42"/>
  <c r="F107" i="42"/>
  <c r="G107" i="42" s="1"/>
  <c r="AT106" i="42"/>
  <c r="AR106" i="42"/>
  <c r="AO106" i="42"/>
  <c r="AT105" i="42"/>
  <c r="AR105" i="42"/>
  <c r="AO105" i="42"/>
  <c r="AT104" i="42"/>
  <c r="AR104" i="42"/>
  <c r="AO104" i="42"/>
  <c r="J104" i="42"/>
  <c r="AT103" i="42"/>
  <c r="AR103" i="42"/>
  <c r="AO103" i="42"/>
  <c r="AT102" i="42"/>
  <c r="AR102" i="42"/>
  <c r="AO102" i="42"/>
  <c r="AT101" i="42"/>
  <c r="AR101" i="42"/>
  <c r="AO101" i="42"/>
  <c r="AT100" i="42"/>
  <c r="AR100" i="42"/>
  <c r="AO100" i="42"/>
  <c r="F100" i="42"/>
  <c r="G100" i="42" s="1"/>
  <c r="AB100" i="42" s="1"/>
  <c r="AT99" i="42"/>
  <c r="AR99" i="42"/>
  <c r="AO99" i="42"/>
  <c r="AT98" i="42"/>
  <c r="AR98" i="42"/>
  <c r="AO98" i="42"/>
  <c r="AT97" i="42"/>
  <c r="AR97" i="42"/>
  <c r="AO97" i="42"/>
  <c r="AT96" i="42"/>
  <c r="AR96" i="42"/>
  <c r="AO96" i="42"/>
  <c r="F96" i="42"/>
  <c r="G96" i="42"/>
  <c r="AS96" i="42" s="1"/>
  <c r="AF96" i="42" s="1"/>
  <c r="AT95" i="42"/>
  <c r="AR95" i="42"/>
  <c r="AO95" i="42"/>
  <c r="AT94" i="42"/>
  <c r="AR94" i="42"/>
  <c r="AO94" i="42"/>
  <c r="J94" i="42"/>
  <c r="AT93" i="42"/>
  <c r="AR93" i="42"/>
  <c r="AO93" i="42"/>
  <c r="AT92" i="42"/>
  <c r="AR92" i="42"/>
  <c r="AO92" i="42"/>
  <c r="AT91" i="42"/>
  <c r="AR91" i="42"/>
  <c r="AO91" i="42"/>
  <c r="F91" i="42"/>
  <c r="G91" i="42" s="1"/>
  <c r="AT90" i="42"/>
  <c r="AR90" i="42"/>
  <c r="AO90" i="42"/>
  <c r="AT89" i="42"/>
  <c r="AR89" i="42"/>
  <c r="AO89" i="42"/>
  <c r="AT88" i="42"/>
  <c r="AR88" i="42"/>
  <c r="AO88" i="42"/>
  <c r="AT87" i="42"/>
  <c r="AR87" i="42"/>
  <c r="AO87" i="42"/>
  <c r="AT86" i="42"/>
  <c r="AR86" i="42"/>
  <c r="AO86" i="42"/>
  <c r="AT85" i="42"/>
  <c r="AR85" i="42"/>
  <c r="AO85" i="42"/>
  <c r="AT84" i="42"/>
  <c r="AR84" i="42"/>
  <c r="AO84" i="42"/>
  <c r="F84" i="42"/>
  <c r="G84" i="42" s="1"/>
  <c r="W84" i="42" s="1"/>
  <c r="AT83" i="42"/>
  <c r="AR83" i="42"/>
  <c r="AO83" i="42"/>
  <c r="F83" i="42"/>
  <c r="G83" i="42" s="1"/>
  <c r="AT82" i="42"/>
  <c r="AR82" i="42"/>
  <c r="AO82" i="42"/>
  <c r="J82" i="42"/>
  <c r="N82" i="42" s="1"/>
  <c r="AT81" i="42"/>
  <c r="AR81" i="42"/>
  <c r="AO81" i="42"/>
  <c r="AT80" i="42"/>
  <c r="AR80" i="42"/>
  <c r="AO80" i="42"/>
  <c r="AT79" i="42"/>
  <c r="AR79" i="42"/>
  <c r="AO79" i="42"/>
  <c r="AT78" i="42"/>
  <c r="AR78" i="42"/>
  <c r="AO78" i="42"/>
  <c r="J78" i="42"/>
  <c r="N78" i="42"/>
  <c r="AT77" i="42"/>
  <c r="AR77" i="42"/>
  <c r="AO77" i="42"/>
  <c r="AT76" i="42"/>
  <c r="AR76" i="42"/>
  <c r="AO76" i="42"/>
  <c r="AT75" i="42"/>
  <c r="AR75" i="42"/>
  <c r="AO75" i="42"/>
  <c r="AT74" i="42"/>
  <c r="AR74" i="42"/>
  <c r="AO74" i="42"/>
  <c r="J74" i="42"/>
  <c r="N74" i="42" s="1"/>
  <c r="F74" i="42"/>
  <c r="G74" i="42" s="1"/>
  <c r="AT73" i="42"/>
  <c r="AR73" i="42"/>
  <c r="AO73" i="42"/>
  <c r="AT72" i="42"/>
  <c r="AR72" i="42"/>
  <c r="AO72" i="42"/>
  <c r="AT71" i="42"/>
  <c r="AR71" i="42"/>
  <c r="AO71" i="42"/>
  <c r="J71" i="42"/>
  <c r="AT70" i="42"/>
  <c r="AR70" i="42"/>
  <c r="AO70" i="42"/>
  <c r="F70" i="42"/>
  <c r="G70" i="42" s="1"/>
  <c r="AT69" i="42"/>
  <c r="AR69" i="42"/>
  <c r="AO69" i="42"/>
  <c r="F69" i="42"/>
  <c r="G69" i="42" s="1"/>
  <c r="AT68" i="42"/>
  <c r="AR68" i="42"/>
  <c r="AO68" i="42"/>
  <c r="AT67" i="42"/>
  <c r="AR67" i="42"/>
  <c r="AO67" i="42"/>
  <c r="F67" i="42"/>
  <c r="G67" i="42" s="1"/>
  <c r="AT66" i="42"/>
  <c r="AO66" i="42"/>
  <c r="J66" i="42"/>
  <c r="L66" i="42" s="1"/>
  <c r="AT65" i="42"/>
  <c r="AT64" i="42"/>
  <c r="J64" i="42"/>
  <c r="N64" i="42" s="1"/>
  <c r="D64" i="42"/>
  <c r="A64" i="42"/>
  <c r="AT63" i="42"/>
  <c r="AT62" i="42"/>
  <c r="D62" i="42"/>
  <c r="AT61" i="42"/>
  <c r="AH61" i="42"/>
  <c r="J61" i="42"/>
  <c r="F61" i="42"/>
  <c r="G61" i="42" s="1"/>
  <c r="R61" i="42" s="1"/>
  <c r="AT60" i="42"/>
  <c r="F60" i="42"/>
  <c r="G60" i="42" s="1"/>
  <c r="Q60" i="42" s="1"/>
  <c r="BA60" i="42" s="1"/>
  <c r="AT59" i="42"/>
  <c r="AT58" i="42"/>
  <c r="J58" i="42"/>
  <c r="AT57" i="42"/>
  <c r="AT56" i="42"/>
  <c r="AT55" i="42"/>
  <c r="J55" i="42"/>
  <c r="AT54" i="42"/>
  <c r="AH54" i="42"/>
  <c r="AT53" i="42"/>
  <c r="J53" i="42"/>
  <c r="AT52" i="42"/>
  <c r="AH52" i="42"/>
  <c r="AT51" i="42"/>
  <c r="J51" i="42"/>
  <c r="AT50" i="42"/>
  <c r="J50" i="42"/>
  <c r="N50" i="42"/>
  <c r="AT49" i="42"/>
  <c r="AJ49" i="42"/>
  <c r="AL49" i="42" s="1"/>
  <c r="AT48" i="42"/>
  <c r="AJ48" i="42"/>
  <c r="AL48" i="42" s="1"/>
  <c r="AT47" i="42"/>
  <c r="AJ47" i="42"/>
  <c r="AL47" i="42" s="1"/>
  <c r="AT46" i="42"/>
  <c r="AJ46" i="42"/>
  <c r="AL46" i="42" s="1"/>
  <c r="AT45" i="42"/>
  <c r="AJ45" i="42"/>
  <c r="AL45" i="42"/>
  <c r="AT44" i="42"/>
  <c r="AJ44" i="42"/>
  <c r="AL44" i="42" s="1"/>
  <c r="AT43" i="42"/>
  <c r="AJ43" i="42"/>
  <c r="AL43" i="42" s="1"/>
  <c r="J43" i="42"/>
  <c r="N43" i="42" s="1"/>
  <c r="AT42" i="42"/>
  <c r="AJ42" i="42"/>
  <c r="AL42" i="42" s="1"/>
  <c r="J42" i="42"/>
  <c r="L42" i="42" s="1"/>
  <c r="AT41" i="42"/>
  <c r="AJ41" i="42"/>
  <c r="AK41" i="42"/>
  <c r="AT40" i="42"/>
  <c r="AJ40" i="42"/>
  <c r="AK40" i="42" s="1"/>
  <c r="AT39" i="42"/>
  <c r="AJ39" i="42"/>
  <c r="AK39" i="42" s="1"/>
  <c r="N39" i="42"/>
  <c r="AT38" i="42"/>
  <c r="AJ38" i="42"/>
  <c r="AK38" i="42" s="1"/>
  <c r="F38" i="42"/>
  <c r="G38" i="42" s="1"/>
  <c r="U38" i="42" s="1"/>
  <c r="AT37" i="42"/>
  <c r="AJ37" i="42"/>
  <c r="AK37" i="42" s="1"/>
  <c r="F37" i="42"/>
  <c r="G37" i="42" s="1"/>
  <c r="AH37" i="42"/>
  <c r="AT36" i="42"/>
  <c r="AJ36" i="42"/>
  <c r="AK36" i="42" s="1"/>
  <c r="AT35" i="42"/>
  <c r="AJ35" i="42"/>
  <c r="AK35" i="42" s="1"/>
  <c r="J35" i="42"/>
  <c r="A35" i="42"/>
  <c r="D35" i="42"/>
  <c r="AT34" i="42"/>
  <c r="AJ34" i="42"/>
  <c r="AK34" i="42" s="1"/>
  <c r="AT33" i="42"/>
  <c r="AT32" i="42"/>
  <c r="D32" i="42"/>
  <c r="AT31" i="42"/>
  <c r="J31" i="42"/>
  <c r="AT30" i="42"/>
  <c r="F30" i="42"/>
  <c r="G30" i="42" s="1"/>
  <c r="Q30" i="42" s="1"/>
  <c r="BA30" i="42" s="1"/>
  <c r="AT29" i="42"/>
  <c r="AH29" i="42"/>
  <c r="F29" i="42"/>
  <c r="G29" i="42"/>
  <c r="AT28" i="42"/>
  <c r="J28" i="42"/>
  <c r="A28" i="42"/>
  <c r="AT27" i="42"/>
  <c r="AT26" i="42"/>
  <c r="AT25" i="42"/>
  <c r="AO25" i="42"/>
  <c r="AT24" i="42"/>
  <c r="AO24" i="42"/>
  <c r="AT23" i="42"/>
  <c r="AO23" i="42"/>
  <c r="J23" i="42"/>
  <c r="D23" i="42"/>
  <c r="AT22" i="42"/>
  <c r="AO22" i="42"/>
  <c r="F22" i="42"/>
  <c r="G22" i="42"/>
  <c r="AH22" i="42"/>
  <c r="AT21" i="42"/>
  <c r="AO21" i="42"/>
  <c r="F21" i="42"/>
  <c r="G21" i="42" s="1"/>
  <c r="AH21" i="42"/>
  <c r="D21" i="42"/>
  <c r="AT20" i="42"/>
  <c r="AO20" i="42"/>
  <c r="AH20" i="42"/>
  <c r="D20" i="42"/>
  <c r="AT19" i="42"/>
  <c r="AO19" i="42"/>
  <c r="AT18" i="42"/>
  <c r="AO18" i="42"/>
  <c r="F18" i="42"/>
  <c r="G18" i="42" s="1"/>
  <c r="Y18" i="42" s="1"/>
  <c r="AH18" i="42"/>
  <c r="AT17" i="42"/>
  <c r="AO17" i="42"/>
  <c r="AT16" i="42"/>
  <c r="AO16" i="42"/>
  <c r="AT15" i="42"/>
  <c r="AO15" i="42"/>
  <c r="J15" i="42"/>
  <c r="M15" i="42" s="1"/>
  <c r="AT14" i="42"/>
  <c r="AO14" i="42"/>
  <c r="AH14" i="42"/>
  <c r="F14" i="42"/>
  <c r="G14" i="42"/>
  <c r="P14" i="42" s="1"/>
  <c r="AT13" i="42"/>
  <c r="AO13" i="42"/>
  <c r="AH13" i="42"/>
  <c r="F13" i="42"/>
  <c r="G13" i="42" s="1"/>
  <c r="AT12" i="42"/>
  <c r="AO12" i="42"/>
  <c r="AH12" i="42"/>
  <c r="AT11" i="42"/>
  <c r="AO11" i="42"/>
  <c r="AT10" i="42"/>
  <c r="AO10" i="42"/>
  <c r="AH10" i="42"/>
  <c r="J10" i="42"/>
  <c r="F10" i="42"/>
  <c r="G10" i="42" s="1"/>
  <c r="Y10" i="42" s="1"/>
  <c r="AT9" i="42"/>
  <c r="AO9" i="42"/>
  <c r="AT8" i="42"/>
  <c r="AO8" i="42"/>
  <c r="AT7" i="42"/>
  <c r="AO7" i="42"/>
  <c r="J7" i="42"/>
  <c r="N7" i="42" s="1"/>
  <c r="AT6" i="42"/>
  <c r="AO6" i="42"/>
  <c r="F6" i="42"/>
  <c r="G6" i="42" s="1"/>
  <c r="AH6" i="42"/>
  <c r="A6" i="42"/>
  <c r="AT5" i="42"/>
  <c r="AO5" i="42"/>
  <c r="F5" i="42"/>
  <c r="G5" i="42" s="1"/>
  <c r="AH5" i="42"/>
  <c r="AT4" i="42"/>
  <c r="AO4" i="42"/>
  <c r="AT3" i="42"/>
  <c r="AO3" i="42"/>
  <c r="J3" i="42"/>
  <c r="N3" i="42" s="1"/>
  <c r="AT2" i="42"/>
  <c r="AO2" i="42"/>
  <c r="AC2" i="42"/>
  <c r="J7" i="41"/>
  <c r="J18" i="41"/>
  <c r="L18" i="41" s="1"/>
  <c r="J50" i="41"/>
  <c r="J58" i="41"/>
  <c r="L58" i="41" s="1"/>
  <c r="J114" i="41"/>
  <c r="J122" i="41"/>
  <c r="F17" i="41"/>
  <c r="G17" i="41" s="1"/>
  <c r="AB17" i="41" s="1"/>
  <c r="AH25" i="41"/>
  <c r="F97" i="41"/>
  <c r="G97" i="41" s="1"/>
  <c r="V97" i="41" s="1"/>
  <c r="AY97" i="41" s="1"/>
  <c r="AE145" i="41" a="1"/>
  <c r="AE145" i="41" s="1"/>
  <c r="AE144" i="41" a="1"/>
  <c r="AE144" i="41" s="1"/>
  <c r="AE143" i="41" a="1"/>
  <c r="AE143" i="41" s="1"/>
  <c r="AE142" i="41" a="1"/>
  <c r="AE142" i="41" s="1"/>
  <c r="AE141" i="41" a="1"/>
  <c r="AE141" i="41" s="1"/>
  <c r="AE140" i="41" a="1"/>
  <c r="AE140" i="41" s="1"/>
  <c r="AE139" i="41" a="1"/>
  <c r="AE139" i="41" s="1"/>
  <c r="AE138" i="41" a="1"/>
  <c r="AE138" i="41" s="1"/>
  <c r="AE137" i="41" a="1"/>
  <c r="AE137" i="41" s="1"/>
  <c r="AE136" i="41" a="1"/>
  <c r="AE136" i="41" s="1"/>
  <c r="AE135" i="41" a="1"/>
  <c r="AE135" i="41" s="1"/>
  <c r="AE134" i="41" a="1"/>
  <c r="AE134" i="41" s="1"/>
  <c r="AE133" i="41" a="1"/>
  <c r="AE133" i="41" s="1"/>
  <c r="AE132" i="41" a="1"/>
  <c r="AE132" i="41" s="1"/>
  <c r="AE131" i="41" a="1"/>
  <c r="AE131" i="41" s="1"/>
  <c r="AE130" i="41" a="1"/>
  <c r="AE130" i="41" s="1"/>
  <c r="AT129" i="41"/>
  <c r="AR129" i="41"/>
  <c r="AO129" i="41"/>
  <c r="AT128" i="41"/>
  <c r="AR128" i="41"/>
  <c r="AO128" i="41"/>
  <c r="AT127" i="41"/>
  <c r="AR127" i="41"/>
  <c r="AO127" i="41"/>
  <c r="AT126" i="41"/>
  <c r="AR126" i="41"/>
  <c r="AO126" i="41"/>
  <c r="J126" i="41"/>
  <c r="AT125" i="41"/>
  <c r="AR125" i="41"/>
  <c r="AO125" i="41"/>
  <c r="AT124" i="41"/>
  <c r="AR124" i="41"/>
  <c r="AO124" i="41"/>
  <c r="AT123" i="41"/>
  <c r="AR123" i="41"/>
  <c r="AO123" i="41"/>
  <c r="AT122" i="41"/>
  <c r="AR122" i="41"/>
  <c r="AO122" i="41"/>
  <c r="AT121" i="41"/>
  <c r="AR121" i="41"/>
  <c r="AO121" i="41"/>
  <c r="AT120" i="41"/>
  <c r="AR120" i="41"/>
  <c r="AO120" i="41"/>
  <c r="F120" i="41"/>
  <c r="G120" i="41" s="1"/>
  <c r="P120" i="41" s="1"/>
  <c r="AT119" i="41"/>
  <c r="AR119" i="41"/>
  <c r="AO119" i="41"/>
  <c r="AT118" i="41"/>
  <c r="AR118" i="41"/>
  <c r="AO118" i="41"/>
  <c r="J118" i="41"/>
  <c r="AT117" i="41"/>
  <c r="AR117" i="41"/>
  <c r="AO117" i="41"/>
  <c r="AT116" i="41"/>
  <c r="AR116" i="41"/>
  <c r="AO116" i="41"/>
  <c r="F116" i="41"/>
  <c r="G116" i="41" s="1"/>
  <c r="Y116" i="41" s="1"/>
  <c r="AT115" i="41"/>
  <c r="AR115" i="41"/>
  <c r="AO115" i="41"/>
  <c r="AT114" i="41"/>
  <c r="AR114" i="41"/>
  <c r="AO114" i="41"/>
  <c r="AT113" i="41"/>
  <c r="AR113" i="41"/>
  <c r="AO113" i="41"/>
  <c r="AT112" i="41"/>
  <c r="AR112" i="41"/>
  <c r="AO112" i="41"/>
  <c r="F112" i="41"/>
  <c r="G112" i="41" s="1"/>
  <c r="AT111" i="41"/>
  <c r="AR111" i="41"/>
  <c r="AO111" i="41"/>
  <c r="AT110" i="41"/>
  <c r="AR110" i="41"/>
  <c r="AO110" i="41"/>
  <c r="J110" i="41"/>
  <c r="M110" i="41" s="1"/>
  <c r="AT109" i="41"/>
  <c r="AR109" i="41"/>
  <c r="AO109" i="41"/>
  <c r="AT108" i="41"/>
  <c r="AR108" i="41"/>
  <c r="AO108" i="41"/>
  <c r="F108" i="41"/>
  <c r="G108" i="41" s="1"/>
  <c r="AT107" i="41"/>
  <c r="AR107" i="41"/>
  <c r="AO107" i="41"/>
  <c r="AT106" i="41"/>
  <c r="AR106" i="41"/>
  <c r="AO106" i="41"/>
  <c r="AT105" i="41"/>
  <c r="AR105" i="41"/>
  <c r="AO105" i="41"/>
  <c r="AT104" i="41"/>
  <c r="AR104" i="41"/>
  <c r="AO104" i="41"/>
  <c r="F104" i="41"/>
  <c r="G104" i="41" s="1"/>
  <c r="Z104" i="41" s="1"/>
  <c r="AZ104" i="41" s="1"/>
  <c r="AT103" i="41"/>
  <c r="AR103" i="41"/>
  <c r="AO103" i="41"/>
  <c r="AT102" i="41"/>
  <c r="AR102" i="41"/>
  <c r="AO102" i="41"/>
  <c r="AT101" i="41"/>
  <c r="AR101" i="41"/>
  <c r="AO101" i="41"/>
  <c r="J101" i="41"/>
  <c r="L101" i="41" s="1"/>
  <c r="AT100" i="41"/>
  <c r="AR100" i="41"/>
  <c r="AO100" i="41"/>
  <c r="AT99" i="41"/>
  <c r="AR99" i="41"/>
  <c r="AO99" i="41"/>
  <c r="AT98" i="41"/>
  <c r="AR98" i="41"/>
  <c r="AO98" i="41"/>
  <c r="AT97" i="41"/>
  <c r="AR97" i="41"/>
  <c r="AO97" i="41"/>
  <c r="AT96" i="41"/>
  <c r="AR96" i="41"/>
  <c r="AO96" i="41"/>
  <c r="F96" i="41"/>
  <c r="G96" i="41" s="1"/>
  <c r="AT95" i="41"/>
  <c r="AR95" i="41"/>
  <c r="AO95" i="41"/>
  <c r="AT94" i="41"/>
  <c r="AR94" i="41"/>
  <c r="AO94" i="41"/>
  <c r="J94" i="41"/>
  <c r="L94" i="41" s="1"/>
  <c r="F94" i="41"/>
  <c r="G94" i="41" s="1"/>
  <c r="AT93" i="41"/>
  <c r="AR93" i="41"/>
  <c r="AO93" i="41"/>
  <c r="AT92" i="41"/>
  <c r="AR92" i="41"/>
  <c r="AO92" i="41"/>
  <c r="AT91" i="41"/>
  <c r="AR91" i="41"/>
  <c r="AO91" i="41"/>
  <c r="AT90" i="41"/>
  <c r="AR90" i="41"/>
  <c r="AO90" i="41"/>
  <c r="AT89" i="41"/>
  <c r="AR89" i="41"/>
  <c r="AO89" i="41"/>
  <c r="AT88" i="41"/>
  <c r="AR88" i="41"/>
  <c r="AO88" i="41"/>
  <c r="AT87" i="41"/>
  <c r="AR87" i="41"/>
  <c r="AO87" i="41"/>
  <c r="AT86" i="41"/>
  <c r="AR86" i="41"/>
  <c r="AO86" i="41"/>
  <c r="J86" i="41"/>
  <c r="M86" i="41" s="1"/>
  <c r="AT85" i="41"/>
  <c r="AR85" i="41"/>
  <c r="AO85" i="41"/>
  <c r="J85" i="41"/>
  <c r="N85" i="41" s="1"/>
  <c r="AT84" i="41"/>
  <c r="AR84" i="41"/>
  <c r="AO84" i="41"/>
  <c r="AT83" i="41"/>
  <c r="AR83" i="41"/>
  <c r="AO83" i="41"/>
  <c r="AT82" i="41"/>
  <c r="AR82" i="41"/>
  <c r="AO82" i="41"/>
  <c r="AT81" i="41"/>
  <c r="AR81" i="41"/>
  <c r="AO81" i="41"/>
  <c r="AT80" i="41"/>
  <c r="AR80" i="41"/>
  <c r="AO80" i="41"/>
  <c r="AT79" i="41"/>
  <c r="AR79" i="41"/>
  <c r="AO79" i="41"/>
  <c r="AT78" i="41"/>
  <c r="AR78" i="41"/>
  <c r="AO78" i="41"/>
  <c r="J78" i="41"/>
  <c r="L78" i="41" s="1"/>
  <c r="F78" i="41"/>
  <c r="G78" i="41" s="1"/>
  <c r="W78" i="41" s="1"/>
  <c r="AT77" i="41"/>
  <c r="AR77" i="41"/>
  <c r="AO77" i="41"/>
  <c r="AT76" i="41"/>
  <c r="AR76" i="41"/>
  <c r="AO76" i="41"/>
  <c r="AT75" i="41"/>
  <c r="AR75" i="41"/>
  <c r="AO75" i="41"/>
  <c r="AT74" i="41"/>
  <c r="AR74" i="41"/>
  <c r="AO74" i="41"/>
  <c r="AT73" i="41"/>
  <c r="AR73" i="41"/>
  <c r="AO73" i="41"/>
  <c r="AT72" i="41"/>
  <c r="AR72" i="41"/>
  <c r="AO72" i="41"/>
  <c r="AT71" i="41"/>
  <c r="AR71" i="41"/>
  <c r="AO71" i="41"/>
  <c r="AT70" i="41"/>
  <c r="AR70" i="41"/>
  <c r="AO70" i="41"/>
  <c r="J70" i="41"/>
  <c r="AT69" i="41"/>
  <c r="AR69" i="41"/>
  <c r="AO69" i="41"/>
  <c r="AT68" i="41"/>
  <c r="AR68" i="41"/>
  <c r="AO68" i="41"/>
  <c r="AT67" i="41"/>
  <c r="AR67" i="41"/>
  <c r="AO67" i="41"/>
  <c r="AT66" i="41"/>
  <c r="AO66" i="41"/>
  <c r="AT65" i="41"/>
  <c r="AT64" i="41"/>
  <c r="AT63" i="41"/>
  <c r="AT62" i="41"/>
  <c r="J62" i="41"/>
  <c r="N62" i="41" s="1"/>
  <c r="AT61" i="41"/>
  <c r="J61" i="41"/>
  <c r="AT60" i="41"/>
  <c r="AT59" i="41"/>
  <c r="AH59" i="41"/>
  <c r="AT58" i="41"/>
  <c r="AT57" i="41"/>
  <c r="AT56" i="41"/>
  <c r="AT55" i="41"/>
  <c r="AT54" i="41"/>
  <c r="J54" i="41"/>
  <c r="N54" i="41" s="1"/>
  <c r="AT53" i="41"/>
  <c r="J53" i="41"/>
  <c r="M53" i="41" s="1"/>
  <c r="AG53" i="41" s="1"/>
  <c r="AH53" i="41"/>
  <c r="AT52" i="41"/>
  <c r="D52" i="41"/>
  <c r="AT51" i="41"/>
  <c r="F51" i="41"/>
  <c r="G51" i="41" s="1"/>
  <c r="AT50" i="41"/>
  <c r="AT49" i="41"/>
  <c r="AJ49" i="41"/>
  <c r="AL49" i="41" s="1"/>
  <c r="AT48" i="41"/>
  <c r="AJ48" i="41"/>
  <c r="AL48" i="41" s="1"/>
  <c r="AT47" i="41"/>
  <c r="AJ47" i="41"/>
  <c r="AL47" i="41" s="1"/>
  <c r="F47" i="41"/>
  <c r="G47" i="41" s="1"/>
  <c r="Z47" i="41" s="1"/>
  <c r="AZ47" i="41" s="1"/>
  <c r="AT46" i="41"/>
  <c r="AJ46" i="41"/>
  <c r="AL46" i="41" s="1"/>
  <c r="J46" i="41"/>
  <c r="M46" i="41" s="1"/>
  <c r="AT45" i="41"/>
  <c r="AJ45" i="41"/>
  <c r="AL45" i="41" s="1"/>
  <c r="F45" i="41"/>
  <c r="G45" i="41" s="1"/>
  <c r="AU45" i="41" s="1"/>
  <c r="AT44" i="41"/>
  <c r="AJ44" i="41"/>
  <c r="AL44" i="41" s="1"/>
  <c r="J44" i="41"/>
  <c r="L44" i="41" s="1"/>
  <c r="A44" i="41"/>
  <c r="AT43" i="41"/>
  <c r="AJ43" i="41"/>
  <c r="AL43" i="41" s="1"/>
  <c r="D43" i="41"/>
  <c r="AT42" i="41"/>
  <c r="AJ42" i="41"/>
  <c r="AL42" i="41" s="1"/>
  <c r="J42" i="41"/>
  <c r="N42" i="41" s="1"/>
  <c r="AT41" i="41"/>
  <c r="AJ41" i="41"/>
  <c r="AK41" i="41" s="1"/>
  <c r="AT40" i="41"/>
  <c r="AJ40" i="41"/>
  <c r="AK40" i="41" s="1"/>
  <c r="A40" i="41"/>
  <c r="AT39" i="41"/>
  <c r="AJ39" i="41"/>
  <c r="AK39" i="41" s="1"/>
  <c r="AH39" i="41"/>
  <c r="D39" i="41"/>
  <c r="AT38" i="41"/>
  <c r="AJ38" i="41"/>
  <c r="AK38" i="41" s="1"/>
  <c r="AT37" i="41"/>
  <c r="AJ37" i="41"/>
  <c r="AK37" i="41" s="1"/>
  <c r="AH37" i="41"/>
  <c r="D37" i="41"/>
  <c r="AT36" i="41"/>
  <c r="AJ36" i="41"/>
  <c r="AK36" i="41" s="1"/>
  <c r="AT35" i="41"/>
  <c r="AJ35" i="41"/>
  <c r="AK35" i="41" s="1"/>
  <c r="AT34" i="41"/>
  <c r="AJ34" i="41"/>
  <c r="AK34" i="41" s="1"/>
  <c r="AT33" i="41"/>
  <c r="AT32" i="41"/>
  <c r="AT31" i="41"/>
  <c r="AT30" i="41"/>
  <c r="J30" i="41"/>
  <c r="AT29" i="41"/>
  <c r="J29" i="41"/>
  <c r="M29" i="41" s="1"/>
  <c r="AT28" i="41"/>
  <c r="AT27" i="41"/>
  <c r="AT26" i="41"/>
  <c r="J26" i="41"/>
  <c r="AT25" i="41"/>
  <c r="AO25" i="41"/>
  <c r="AT24" i="41"/>
  <c r="AO24" i="41"/>
  <c r="AT23" i="41"/>
  <c r="AO23" i="41"/>
  <c r="AH23" i="41"/>
  <c r="AT22" i="41"/>
  <c r="AO22" i="41"/>
  <c r="J22" i="41"/>
  <c r="AT21" i="41"/>
  <c r="AO21" i="41"/>
  <c r="AH21" i="41"/>
  <c r="AT20" i="41"/>
  <c r="AO20" i="41"/>
  <c r="D20" i="41"/>
  <c r="AT19" i="41"/>
  <c r="AO19" i="41"/>
  <c r="F19" i="41"/>
  <c r="G19" i="41" s="1"/>
  <c r="R19" i="41" s="1"/>
  <c r="AT18" i="41"/>
  <c r="AO18" i="41"/>
  <c r="AT17" i="41"/>
  <c r="AO17" i="41"/>
  <c r="AT16" i="41"/>
  <c r="AO16" i="41"/>
  <c r="J16" i="41"/>
  <c r="AT15" i="41"/>
  <c r="AO15" i="41"/>
  <c r="F15" i="41"/>
  <c r="G15" i="41" s="1"/>
  <c r="R15" i="41" s="1"/>
  <c r="AT14" i="41"/>
  <c r="AO14" i="41"/>
  <c r="J14" i="41"/>
  <c r="M14" i="41" s="1"/>
  <c r="AT13" i="41"/>
  <c r="AO13" i="41"/>
  <c r="F13" i="41"/>
  <c r="G13" i="41" s="1"/>
  <c r="Q13" i="41" s="1"/>
  <c r="BA13" i="41" s="1"/>
  <c r="BB13" i="41" s="1"/>
  <c r="D13" i="41"/>
  <c r="AT12" i="41"/>
  <c r="AO12" i="41"/>
  <c r="AT11" i="41"/>
  <c r="AO11" i="41"/>
  <c r="AT10" i="41"/>
  <c r="AO10" i="41"/>
  <c r="AT9" i="41"/>
  <c r="AO9" i="41"/>
  <c r="AT8" i="41"/>
  <c r="AO8" i="41"/>
  <c r="AT7" i="41"/>
  <c r="AO7" i="41"/>
  <c r="AH7" i="41"/>
  <c r="A7" i="41"/>
  <c r="AT6" i="41"/>
  <c r="AO6" i="41"/>
  <c r="AT5" i="41"/>
  <c r="AO5" i="41"/>
  <c r="AH5" i="41"/>
  <c r="AT4" i="41"/>
  <c r="AO4" i="41"/>
  <c r="J4" i="41"/>
  <c r="M4" i="41" s="1"/>
  <c r="AT3" i="41"/>
  <c r="AO3" i="41"/>
  <c r="AT2" i="41"/>
  <c r="AO2" i="41"/>
  <c r="AC2" i="41"/>
  <c r="F2" i="41"/>
  <c r="G2" i="41" s="1"/>
  <c r="S2" i="41" s="1"/>
  <c r="J9" i="40"/>
  <c r="J25" i="40"/>
  <c r="L25" i="40" s="1"/>
  <c r="J33" i="40"/>
  <c r="M33" i="40" s="1"/>
  <c r="J73" i="40"/>
  <c r="N73" i="40" s="1"/>
  <c r="J97" i="40"/>
  <c r="J105" i="40"/>
  <c r="J113" i="40"/>
  <c r="L113" i="40" s="1"/>
  <c r="F18" i="40"/>
  <c r="G18" i="40" s="1"/>
  <c r="F34" i="40"/>
  <c r="G34" i="40" s="1"/>
  <c r="AH42" i="40"/>
  <c r="F50" i="40"/>
  <c r="G50" i="40" s="1"/>
  <c r="AA50" i="40" s="1"/>
  <c r="F66" i="40"/>
  <c r="G66" i="40" s="1"/>
  <c r="F82" i="40"/>
  <c r="G82" i="40" s="1"/>
  <c r="F90" i="40"/>
  <c r="G90" i="40" s="1"/>
  <c r="F98" i="40"/>
  <c r="G98" i="40" s="1"/>
  <c r="AB98" i="40" s="1"/>
  <c r="F106" i="40"/>
  <c r="G106" i="40" s="1"/>
  <c r="AE145" i="40" a="1"/>
  <c r="AE145" i="40"/>
  <c r="AE144" i="40" a="1"/>
  <c r="AE144" i="40" s="1"/>
  <c r="AE143" i="40" a="1"/>
  <c r="AE143" i="40" s="1"/>
  <c r="AE142" i="40" a="1"/>
  <c r="AE142" i="40" s="1"/>
  <c r="AE141" i="40" a="1"/>
  <c r="AE141" i="40" s="1"/>
  <c r="AE140" i="40" a="1"/>
  <c r="AE140" i="40" s="1"/>
  <c r="AE139" i="40" a="1"/>
  <c r="AE139" i="40" s="1"/>
  <c r="AE138" i="40" a="1"/>
  <c r="AE138" i="40" s="1"/>
  <c r="AE137" i="40" a="1"/>
  <c r="AE137" i="40" s="1"/>
  <c r="AE136" i="40" a="1"/>
  <c r="AE136" i="40" s="1"/>
  <c r="AE135" i="40" a="1"/>
  <c r="AE135" i="40" s="1"/>
  <c r="AE134" i="40" a="1"/>
  <c r="AE134" i="40" s="1"/>
  <c r="AE133" i="40" a="1"/>
  <c r="AE133" i="40" s="1"/>
  <c r="AE132" i="40" a="1"/>
  <c r="AE132" i="40" s="1"/>
  <c r="AE131" i="40" a="1"/>
  <c r="AE131" i="40" s="1"/>
  <c r="AE130" i="40" a="1"/>
  <c r="AE130" i="40" s="1"/>
  <c r="AT129" i="40"/>
  <c r="AR129" i="40"/>
  <c r="AO129" i="40"/>
  <c r="AT128" i="40"/>
  <c r="AR128" i="40"/>
  <c r="AO128" i="40"/>
  <c r="F128" i="40"/>
  <c r="G128" i="40" s="1"/>
  <c r="AT127" i="40"/>
  <c r="AR127" i="40"/>
  <c r="AO127" i="40"/>
  <c r="AT126" i="40"/>
  <c r="AR126" i="40"/>
  <c r="AO126" i="40"/>
  <c r="J126" i="40"/>
  <c r="AT125" i="40"/>
  <c r="AR125" i="40"/>
  <c r="AO125" i="40"/>
  <c r="AT124" i="40"/>
  <c r="AR124" i="40"/>
  <c r="AO124" i="40"/>
  <c r="AT123" i="40"/>
  <c r="AR123" i="40"/>
  <c r="AO123" i="40"/>
  <c r="J123" i="40"/>
  <c r="L123" i="40" s="1"/>
  <c r="AT122" i="40"/>
  <c r="AR122" i="40"/>
  <c r="AO122" i="40"/>
  <c r="AT121" i="40"/>
  <c r="AR121" i="40"/>
  <c r="AO121" i="40"/>
  <c r="AT120" i="40"/>
  <c r="AR120" i="40"/>
  <c r="AO120" i="40"/>
  <c r="F120" i="40"/>
  <c r="G120" i="40" s="1"/>
  <c r="AT119" i="40"/>
  <c r="AR119" i="40"/>
  <c r="AO119" i="40"/>
  <c r="AT118" i="40"/>
  <c r="AR118" i="40"/>
  <c r="AO118" i="40"/>
  <c r="J118" i="40"/>
  <c r="AT117" i="40"/>
  <c r="AR117" i="40"/>
  <c r="AO117" i="40"/>
  <c r="AT116" i="40"/>
  <c r="AR116" i="40"/>
  <c r="AO116" i="40"/>
  <c r="J116" i="40"/>
  <c r="L116" i="40" s="1"/>
  <c r="AT115" i="40"/>
  <c r="AR115" i="40"/>
  <c r="AO115" i="40"/>
  <c r="F115" i="40"/>
  <c r="G115" i="40" s="1"/>
  <c r="W115" i="40" s="1"/>
  <c r="AT114" i="40"/>
  <c r="AR114" i="40"/>
  <c r="AO114" i="40"/>
  <c r="AT113" i="40"/>
  <c r="AR113" i="40"/>
  <c r="AO113" i="40"/>
  <c r="AT112" i="40"/>
  <c r="AR112" i="40"/>
  <c r="AO112" i="40"/>
  <c r="F112" i="40"/>
  <c r="G112" i="40" s="1"/>
  <c r="AT111" i="40"/>
  <c r="AR111" i="40"/>
  <c r="AO111" i="40"/>
  <c r="AT110" i="40"/>
  <c r="AR110" i="40"/>
  <c r="AO110" i="40"/>
  <c r="J110" i="40"/>
  <c r="M110" i="40" s="1"/>
  <c r="AT109" i="40"/>
  <c r="AR109" i="40"/>
  <c r="AO109" i="40"/>
  <c r="AT108" i="40"/>
  <c r="AR108" i="40"/>
  <c r="AO108" i="40"/>
  <c r="AT107" i="40"/>
  <c r="AR107" i="40"/>
  <c r="AO107" i="40"/>
  <c r="F107" i="40"/>
  <c r="G107" i="40" s="1"/>
  <c r="S107" i="40" s="1"/>
  <c r="AT106" i="40"/>
  <c r="AR106" i="40"/>
  <c r="AO106" i="40"/>
  <c r="AT105" i="40"/>
  <c r="AR105" i="40"/>
  <c r="AO105" i="40"/>
  <c r="AT104" i="40"/>
  <c r="AR104" i="40"/>
  <c r="AO104" i="40"/>
  <c r="AT103" i="40"/>
  <c r="AR103" i="40"/>
  <c r="AO103" i="40"/>
  <c r="AT102" i="40"/>
  <c r="AR102" i="40"/>
  <c r="AO102" i="40"/>
  <c r="AT101" i="40"/>
  <c r="AR101" i="40"/>
  <c r="AO101" i="40"/>
  <c r="AT100" i="40"/>
  <c r="AR100" i="40"/>
  <c r="AO100" i="40"/>
  <c r="F100" i="40"/>
  <c r="G100" i="40" s="1"/>
  <c r="AB100" i="40" s="1"/>
  <c r="AT99" i="40"/>
  <c r="AR99" i="40"/>
  <c r="AO99" i="40"/>
  <c r="AT98" i="40"/>
  <c r="AR98" i="40"/>
  <c r="AO98" i="40"/>
  <c r="AT97" i="40"/>
  <c r="AR97" i="40"/>
  <c r="AO97" i="40"/>
  <c r="AT96" i="40"/>
  <c r="AR96" i="40"/>
  <c r="AO96" i="40"/>
  <c r="AT95" i="40"/>
  <c r="AR95" i="40"/>
  <c r="AO95" i="40"/>
  <c r="AT94" i="40"/>
  <c r="AR94" i="40"/>
  <c r="AO94" i="40"/>
  <c r="J94" i="40"/>
  <c r="AT93" i="40"/>
  <c r="AR93" i="40"/>
  <c r="AO93" i="40"/>
  <c r="AT92" i="40"/>
  <c r="AR92" i="40"/>
  <c r="AO92" i="40"/>
  <c r="AT91" i="40"/>
  <c r="AR91" i="40"/>
  <c r="AO91" i="40"/>
  <c r="J91" i="40"/>
  <c r="L91" i="40" s="1"/>
  <c r="F91" i="40"/>
  <c r="G91" i="40" s="1"/>
  <c r="AS91" i="40" s="1"/>
  <c r="AF91" i="40" s="1"/>
  <c r="AT90" i="40"/>
  <c r="AR90" i="40"/>
  <c r="AO90" i="40"/>
  <c r="AT89" i="40"/>
  <c r="AR89" i="40"/>
  <c r="AO89" i="40"/>
  <c r="AT88" i="40"/>
  <c r="AR88" i="40"/>
  <c r="AO88" i="40"/>
  <c r="AT87" i="40"/>
  <c r="AR87" i="40"/>
  <c r="AO87" i="40"/>
  <c r="AT86" i="40"/>
  <c r="AR86" i="40"/>
  <c r="AO86" i="40"/>
  <c r="AT85" i="40"/>
  <c r="AR85" i="40"/>
  <c r="AO85" i="40"/>
  <c r="AT84" i="40"/>
  <c r="AR84" i="40"/>
  <c r="AO84" i="40"/>
  <c r="AT83" i="40"/>
  <c r="AR83" i="40"/>
  <c r="AO83" i="40"/>
  <c r="F83" i="40"/>
  <c r="G83" i="40" s="1"/>
  <c r="AT82" i="40"/>
  <c r="AR82" i="40"/>
  <c r="AO82" i="40"/>
  <c r="AT81" i="40"/>
  <c r="AR81" i="40"/>
  <c r="AO81" i="40"/>
  <c r="AT80" i="40"/>
  <c r="AR80" i="40"/>
  <c r="AO80" i="40"/>
  <c r="F80" i="40"/>
  <c r="G80" i="40" s="1"/>
  <c r="P80" i="40" s="1"/>
  <c r="AT79" i="40"/>
  <c r="AR79" i="40"/>
  <c r="AO79" i="40"/>
  <c r="AT78" i="40"/>
  <c r="AR78" i="40"/>
  <c r="AO78" i="40"/>
  <c r="J78" i="40"/>
  <c r="AT77" i="40"/>
  <c r="AR77" i="40"/>
  <c r="AO77" i="40"/>
  <c r="AT76" i="40"/>
  <c r="AR76" i="40"/>
  <c r="AO76" i="40"/>
  <c r="J76" i="40"/>
  <c r="AT75" i="40"/>
  <c r="AR75" i="40"/>
  <c r="AO75" i="40"/>
  <c r="F75" i="40"/>
  <c r="G75" i="40" s="1"/>
  <c r="S75" i="40" s="1"/>
  <c r="AT74" i="40"/>
  <c r="AR74" i="40"/>
  <c r="AO74" i="40"/>
  <c r="AT73" i="40"/>
  <c r="AR73" i="40"/>
  <c r="AO73" i="40"/>
  <c r="AT72" i="40"/>
  <c r="AR72" i="40"/>
  <c r="AO72" i="40"/>
  <c r="AT71" i="40"/>
  <c r="AR71" i="40"/>
  <c r="AO71" i="40"/>
  <c r="AT70" i="40"/>
  <c r="AR70" i="40"/>
  <c r="AO70" i="40"/>
  <c r="AT69" i="40"/>
  <c r="AR69" i="40"/>
  <c r="AO69" i="40"/>
  <c r="AT68" i="40"/>
  <c r="AR68" i="40"/>
  <c r="AO68" i="40"/>
  <c r="AT67" i="40"/>
  <c r="AR67" i="40"/>
  <c r="AO67" i="40"/>
  <c r="F67" i="40"/>
  <c r="G67" i="40" s="1"/>
  <c r="AT66" i="40"/>
  <c r="AO66" i="40"/>
  <c r="AT65" i="40"/>
  <c r="AT64" i="40"/>
  <c r="AT63" i="40"/>
  <c r="A63" i="40"/>
  <c r="AT62" i="40"/>
  <c r="D62" i="40"/>
  <c r="AT61" i="40"/>
  <c r="AT60" i="40"/>
  <c r="AT59" i="40"/>
  <c r="AT58" i="40"/>
  <c r="AT57" i="40"/>
  <c r="AT56" i="40"/>
  <c r="AH56" i="40"/>
  <c r="F56" i="40"/>
  <c r="G56" i="40" s="1"/>
  <c r="AT55" i="40"/>
  <c r="AT54" i="40"/>
  <c r="AT53" i="40"/>
  <c r="AT52" i="40"/>
  <c r="AT51" i="40"/>
  <c r="AH51" i="40"/>
  <c r="AT50" i="40"/>
  <c r="AT49" i="40"/>
  <c r="AJ49" i="40"/>
  <c r="AL49" i="40" s="1"/>
  <c r="AT48" i="40"/>
  <c r="AJ48" i="40"/>
  <c r="AL48" i="40" s="1"/>
  <c r="AH48" i="40"/>
  <c r="AT47" i="40"/>
  <c r="AJ47" i="40"/>
  <c r="AL47" i="40" s="1"/>
  <c r="D47" i="40"/>
  <c r="AT46" i="40"/>
  <c r="AJ46" i="40"/>
  <c r="AL46" i="40" s="1"/>
  <c r="J46" i="40"/>
  <c r="AT45" i="40"/>
  <c r="AJ45" i="40"/>
  <c r="AL45" i="40" s="1"/>
  <c r="AT44" i="40"/>
  <c r="AJ44" i="40"/>
  <c r="AL44" i="40" s="1"/>
  <c r="AT43" i="40"/>
  <c r="AJ43" i="40"/>
  <c r="AL43" i="40" s="1"/>
  <c r="AT42" i="40"/>
  <c r="AJ42" i="40"/>
  <c r="AL42" i="40" s="1"/>
  <c r="AT41" i="40"/>
  <c r="AJ41" i="40"/>
  <c r="AK41" i="40" s="1"/>
  <c r="AT40" i="40"/>
  <c r="AJ40" i="40"/>
  <c r="AK40" i="40" s="1"/>
  <c r="F40" i="40"/>
  <c r="G40" i="40" s="1"/>
  <c r="AH40" i="40"/>
  <c r="D40" i="40"/>
  <c r="AT39" i="40"/>
  <c r="AJ39" i="40"/>
  <c r="AK39" i="40" s="1"/>
  <c r="AT38" i="40"/>
  <c r="AJ38" i="40"/>
  <c r="AK38" i="40"/>
  <c r="AT37" i="40"/>
  <c r="AJ37" i="40"/>
  <c r="AK37" i="40" s="1"/>
  <c r="AH37" i="40"/>
  <c r="AT36" i="40"/>
  <c r="AJ36" i="40"/>
  <c r="AK36" i="40" s="1"/>
  <c r="AT35" i="40"/>
  <c r="AJ35" i="40"/>
  <c r="AK35" i="40" s="1"/>
  <c r="AT34" i="40"/>
  <c r="AJ34" i="40"/>
  <c r="AK34" i="40" s="1"/>
  <c r="AT33" i="40"/>
  <c r="AT32" i="40"/>
  <c r="F32" i="40"/>
  <c r="G32" i="40"/>
  <c r="Q32" i="40" s="1"/>
  <c r="BA32" i="40" s="1"/>
  <c r="AT31" i="40"/>
  <c r="AT30" i="40"/>
  <c r="J30" i="40"/>
  <c r="AT29" i="40"/>
  <c r="AT28" i="40"/>
  <c r="AT27" i="40"/>
  <c r="AH27" i="40"/>
  <c r="J27" i="40"/>
  <c r="F27" i="40"/>
  <c r="G27" i="40" s="1"/>
  <c r="V27" i="40" s="1"/>
  <c r="AY27" i="40" s="1"/>
  <c r="AT26" i="40"/>
  <c r="F26" i="40"/>
  <c r="G26" i="40" s="1"/>
  <c r="AT25" i="40"/>
  <c r="AO25" i="40"/>
  <c r="AT24" i="40"/>
  <c r="AO24" i="40"/>
  <c r="AH24" i="40"/>
  <c r="F24" i="40"/>
  <c r="G24" i="40" s="1"/>
  <c r="U24" i="40" s="1"/>
  <c r="AT23" i="40"/>
  <c r="AO23" i="40"/>
  <c r="AT22" i="40"/>
  <c r="AO22" i="40"/>
  <c r="J22" i="40"/>
  <c r="N22" i="40" s="1"/>
  <c r="A22" i="40"/>
  <c r="AT21" i="40"/>
  <c r="AO21" i="40"/>
  <c r="D21" i="40"/>
  <c r="AT20" i="40"/>
  <c r="AO20" i="40"/>
  <c r="AT19" i="40"/>
  <c r="AO19" i="40"/>
  <c r="AH19" i="40"/>
  <c r="F19" i="40"/>
  <c r="G19" i="40" s="1"/>
  <c r="AT18" i="40"/>
  <c r="AO18" i="40"/>
  <c r="AH18" i="40"/>
  <c r="AT17" i="40"/>
  <c r="AO17" i="40"/>
  <c r="AT16" i="40"/>
  <c r="AO16" i="40"/>
  <c r="AH16" i="40"/>
  <c r="F16" i="40"/>
  <c r="G16" i="40" s="1"/>
  <c r="R16" i="40" s="1"/>
  <c r="D16" i="40"/>
  <c r="AT15" i="40"/>
  <c r="AO15" i="40"/>
  <c r="AT14" i="40"/>
  <c r="AO14" i="40"/>
  <c r="AT13" i="40"/>
  <c r="AO13" i="40"/>
  <c r="F13" i="40"/>
  <c r="G13" i="40"/>
  <c r="AH13" i="40"/>
  <c r="AT12" i="40"/>
  <c r="AO12" i="40"/>
  <c r="AT11" i="40"/>
  <c r="AO11" i="40"/>
  <c r="AG11" i="40"/>
  <c r="F11" i="40"/>
  <c r="G11" i="40" s="1"/>
  <c r="AH11" i="40"/>
  <c r="AT10" i="40"/>
  <c r="AO10" i="40"/>
  <c r="AT9" i="40"/>
  <c r="AO9" i="40"/>
  <c r="AT8" i="40"/>
  <c r="AO8" i="40"/>
  <c r="AH8" i="40"/>
  <c r="F8" i="40"/>
  <c r="G8" i="40" s="1"/>
  <c r="AT7" i="40"/>
  <c r="AO7" i="40"/>
  <c r="AT6" i="40"/>
  <c r="AO6" i="40"/>
  <c r="AH6" i="40"/>
  <c r="A6" i="40"/>
  <c r="AT5" i="40"/>
  <c r="AO5" i="40"/>
  <c r="A5" i="40"/>
  <c r="AT4" i="40"/>
  <c r="AO4" i="40"/>
  <c r="AT3" i="40"/>
  <c r="AO3" i="40"/>
  <c r="F3" i="40"/>
  <c r="G3" i="40" s="1"/>
  <c r="AT2" i="40"/>
  <c r="AO2" i="40"/>
  <c r="AH2" i="40"/>
  <c r="AC2" i="40"/>
  <c r="J2" i="40"/>
  <c r="F2" i="40"/>
  <c r="G2" i="40" s="1"/>
  <c r="J17" i="39"/>
  <c r="N17" i="39" s="1"/>
  <c r="J41" i="39"/>
  <c r="N41" i="39" s="1"/>
  <c r="J73" i="39"/>
  <c r="L73" i="39" s="1"/>
  <c r="J89" i="39"/>
  <c r="M89" i="39" s="1"/>
  <c r="M91" i="39"/>
  <c r="J107" i="39"/>
  <c r="J115" i="39"/>
  <c r="AH10" i="39"/>
  <c r="F42" i="39"/>
  <c r="G42" i="39" s="1"/>
  <c r="P42" i="39" s="1"/>
  <c r="F62" i="39"/>
  <c r="G62" i="39" s="1"/>
  <c r="Y62" i="39" s="1"/>
  <c r="F66" i="39"/>
  <c r="G66" i="39" s="1"/>
  <c r="Q66" i="39" s="1"/>
  <c r="BA66" i="39" s="1"/>
  <c r="F78" i="39"/>
  <c r="G78" i="39" s="1"/>
  <c r="F90" i="39"/>
  <c r="G90" i="39" s="1"/>
  <c r="AE90" i="39" s="1" a="1"/>
  <c r="AE90" i="39" s="1"/>
  <c r="F95" i="39"/>
  <c r="G95" i="39" s="1"/>
  <c r="AB95" i="39" s="1"/>
  <c r="F103" i="39"/>
  <c r="G103" i="39" s="1"/>
  <c r="F110" i="39"/>
  <c r="G110" i="39" s="1"/>
  <c r="AE110" i="39" s="1" a="1"/>
  <c r="AE110" i="39" s="1"/>
  <c r="F119" i="39"/>
  <c r="G119" i="39" s="1"/>
  <c r="AE145" i="39" a="1"/>
  <c r="AE145" i="39" s="1"/>
  <c r="AE144" i="39" a="1"/>
  <c r="AE144" i="39" s="1"/>
  <c r="AE143" i="39" a="1"/>
  <c r="AE143" i="39" s="1"/>
  <c r="AE142" i="39" a="1"/>
  <c r="AE142" i="39" s="1"/>
  <c r="AE141" i="39" a="1"/>
  <c r="AE141" i="39" s="1"/>
  <c r="AE140" i="39" a="1"/>
  <c r="AE140" i="39" s="1"/>
  <c r="AE139" i="39" a="1"/>
  <c r="AE139" i="39" s="1"/>
  <c r="AE138" i="39" a="1"/>
  <c r="AE138" i="39" s="1"/>
  <c r="AE137" i="39" a="1"/>
  <c r="AE137" i="39" s="1"/>
  <c r="AE136" i="39" a="1"/>
  <c r="AE136" i="39" s="1"/>
  <c r="AE135" i="39" a="1"/>
  <c r="AE135" i="39" s="1"/>
  <c r="AE134" i="39" a="1"/>
  <c r="AE134" i="39" s="1"/>
  <c r="AE133" i="39" a="1"/>
  <c r="AE133" i="39" s="1"/>
  <c r="AE132" i="39" a="1"/>
  <c r="AE132" i="39" s="1"/>
  <c r="AE131" i="39" a="1"/>
  <c r="AE131" i="39" s="1"/>
  <c r="AE130" i="39" a="1"/>
  <c r="AE130" i="39" s="1"/>
  <c r="AT129" i="39"/>
  <c r="AR129" i="39"/>
  <c r="AO129" i="39"/>
  <c r="AT128" i="39"/>
  <c r="AR128" i="39"/>
  <c r="AO128" i="39"/>
  <c r="AT127" i="39"/>
  <c r="AR127" i="39"/>
  <c r="AO127" i="39"/>
  <c r="AT126" i="39"/>
  <c r="AR126" i="39"/>
  <c r="AO126" i="39"/>
  <c r="J126" i="39"/>
  <c r="N126" i="39" s="1"/>
  <c r="AT125" i="39"/>
  <c r="AR125" i="39"/>
  <c r="AO125" i="39"/>
  <c r="F125" i="39"/>
  <c r="G125" i="39" s="1"/>
  <c r="AT124" i="39"/>
  <c r="AR124" i="39"/>
  <c r="AO124" i="39"/>
  <c r="F124" i="39"/>
  <c r="G124" i="39" s="1"/>
  <c r="Z124" i="39" s="1"/>
  <c r="AZ124" i="39" s="1"/>
  <c r="AT123" i="39"/>
  <c r="AR123" i="39"/>
  <c r="AO123" i="39"/>
  <c r="J123" i="39"/>
  <c r="AT122" i="39"/>
  <c r="AR122" i="39"/>
  <c r="AO122" i="39"/>
  <c r="J122" i="39"/>
  <c r="N122" i="39" s="1"/>
  <c r="AT121" i="39"/>
  <c r="AR121" i="39"/>
  <c r="AO121" i="39"/>
  <c r="AT120" i="39"/>
  <c r="AR120" i="39"/>
  <c r="AO120" i="39"/>
  <c r="AT119" i="39"/>
  <c r="AR119" i="39"/>
  <c r="AO119" i="39"/>
  <c r="AT118" i="39"/>
  <c r="AR118" i="39"/>
  <c r="AO118" i="39"/>
  <c r="AT117" i="39"/>
  <c r="AR117" i="39"/>
  <c r="AO117" i="39"/>
  <c r="F117" i="39"/>
  <c r="G117" i="39" s="1"/>
  <c r="AT116" i="39"/>
  <c r="AR116" i="39"/>
  <c r="AO116" i="39"/>
  <c r="AT115" i="39"/>
  <c r="AR115" i="39"/>
  <c r="AO115" i="39"/>
  <c r="AT114" i="39"/>
  <c r="AR114" i="39"/>
  <c r="AO114" i="39"/>
  <c r="J114" i="39"/>
  <c r="N114" i="39" s="1"/>
  <c r="AT113" i="39"/>
  <c r="AR113" i="39"/>
  <c r="AO113" i="39"/>
  <c r="AT112" i="39"/>
  <c r="AR112" i="39"/>
  <c r="AO112" i="39"/>
  <c r="AT111" i="39"/>
  <c r="AR111" i="39"/>
  <c r="AO111" i="39"/>
  <c r="F111" i="39"/>
  <c r="G111" i="39" s="1"/>
  <c r="AT110" i="39"/>
  <c r="AR110" i="39"/>
  <c r="AO110" i="39"/>
  <c r="J110" i="39"/>
  <c r="N110" i="39" s="1"/>
  <c r="AT109" i="39"/>
  <c r="AR109" i="39"/>
  <c r="AO109" i="39"/>
  <c r="J109" i="39"/>
  <c r="F109" i="39"/>
  <c r="G109" i="39" s="1"/>
  <c r="AT108" i="39"/>
  <c r="AR108" i="39"/>
  <c r="AO108" i="39"/>
  <c r="F108" i="39"/>
  <c r="G108" i="39" s="1"/>
  <c r="AT107" i="39"/>
  <c r="AR107" i="39"/>
  <c r="AO107" i="39"/>
  <c r="AT106" i="39"/>
  <c r="AR106" i="39"/>
  <c r="AO106" i="39"/>
  <c r="AT105" i="39"/>
  <c r="AR105" i="39"/>
  <c r="AO105" i="39"/>
  <c r="AT104" i="39"/>
  <c r="AR104" i="39"/>
  <c r="AO104" i="39"/>
  <c r="AT103" i="39"/>
  <c r="AR103" i="39"/>
  <c r="AO103" i="39"/>
  <c r="AT102" i="39"/>
  <c r="AR102" i="39"/>
  <c r="AO102" i="39"/>
  <c r="AT101" i="39"/>
  <c r="AR101" i="39"/>
  <c r="AO101" i="39"/>
  <c r="F101" i="39"/>
  <c r="G101" i="39" s="1"/>
  <c r="AS101" i="39" s="1"/>
  <c r="AF101" i="39" s="1"/>
  <c r="AT100" i="39"/>
  <c r="AR100" i="39"/>
  <c r="AO100" i="39"/>
  <c r="AT99" i="39"/>
  <c r="AR99" i="39"/>
  <c r="AO99" i="39"/>
  <c r="J99" i="39"/>
  <c r="L99" i="39" s="1"/>
  <c r="AT98" i="39"/>
  <c r="AR98" i="39"/>
  <c r="AO98" i="39"/>
  <c r="AT97" i="39"/>
  <c r="AR97" i="39"/>
  <c r="AO97" i="39"/>
  <c r="AT96" i="39"/>
  <c r="AR96" i="39"/>
  <c r="AO96" i="39"/>
  <c r="AT95" i="39"/>
  <c r="AR95" i="39"/>
  <c r="AO95" i="39"/>
  <c r="AT94" i="39"/>
  <c r="AR94" i="39"/>
  <c r="AO94" i="39"/>
  <c r="AT93" i="39"/>
  <c r="AR93" i="39"/>
  <c r="AO93" i="39"/>
  <c r="AT92" i="39"/>
  <c r="AR92" i="39"/>
  <c r="AO92" i="39"/>
  <c r="AT91" i="39"/>
  <c r="AR91" i="39"/>
  <c r="AO91" i="39"/>
  <c r="AT90" i="39"/>
  <c r="AR90" i="39"/>
  <c r="AO90" i="39"/>
  <c r="AT89" i="39"/>
  <c r="AR89" i="39"/>
  <c r="AO89" i="39"/>
  <c r="AT88" i="39"/>
  <c r="AR88" i="39"/>
  <c r="AO88" i="39"/>
  <c r="F88" i="39"/>
  <c r="G88" i="39" s="1"/>
  <c r="AT87" i="39"/>
  <c r="AR87" i="39"/>
  <c r="AO87" i="39"/>
  <c r="AT86" i="39"/>
  <c r="AR86" i="39"/>
  <c r="AO86" i="39"/>
  <c r="AT85" i="39"/>
  <c r="AR85" i="39"/>
  <c r="AO85" i="39"/>
  <c r="AT84" i="39"/>
  <c r="AR84" i="39"/>
  <c r="AO84" i="39"/>
  <c r="AT83" i="39"/>
  <c r="AR83" i="39"/>
  <c r="AO83" i="39"/>
  <c r="J83" i="39"/>
  <c r="AT82" i="39"/>
  <c r="AR82" i="39"/>
  <c r="AO82" i="39"/>
  <c r="AT81" i="39"/>
  <c r="AR81" i="39"/>
  <c r="AO81" i="39"/>
  <c r="AT80" i="39"/>
  <c r="AR80" i="39"/>
  <c r="AO80" i="39"/>
  <c r="AT79" i="39"/>
  <c r="AR79" i="39"/>
  <c r="AO79" i="39"/>
  <c r="AT78" i="39"/>
  <c r="AR78" i="39"/>
  <c r="AO78" i="39"/>
  <c r="AT77" i="39"/>
  <c r="AR77" i="39"/>
  <c r="AO77" i="39"/>
  <c r="AT76" i="39"/>
  <c r="AR76" i="39"/>
  <c r="AO76" i="39"/>
  <c r="F76" i="39"/>
  <c r="G76" i="39" s="1"/>
  <c r="AE76" i="39" s="1" a="1"/>
  <c r="AE76" i="39" s="1"/>
  <c r="AT75" i="39"/>
  <c r="AR75" i="39"/>
  <c r="AO75" i="39"/>
  <c r="AT74" i="39"/>
  <c r="AR74" i="39"/>
  <c r="AO74" i="39"/>
  <c r="J74" i="39"/>
  <c r="AT73" i="39"/>
  <c r="AR73" i="39"/>
  <c r="AO73" i="39"/>
  <c r="AT72" i="39"/>
  <c r="AR72" i="39"/>
  <c r="AO72" i="39"/>
  <c r="F72" i="39"/>
  <c r="G72" i="39" s="1"/>
  <c r="AS72" i="39" s="1"/>
  <c r="AF72" i="39" s="1"/>
  <c r="AT71" i="39"/>
  <c r="AR71" i="39"/>
  <c r="AO71" i="39"/>
  <c r="AT70" i="39"/>
  <c r="AR70" i="39"/>
  <c r="AO70" i="39"/>
  <c r="AT69" i="39"/>
  <c r="AR69" i="39"/>
  <c r="AO69" i="39"/>
  <c r="F69" i="39"/>
  <c r="G69" i="39" s="1"/>
  <c r="Q69" i="39" s="1"/>
  <c r="BA69" i="39" s="1"/>
  <c r="AT68" i="39"/>
  <c r="AR68" i="39"/>
  <c r="AO68" i="39"/>
  <c r="AT67" i="39"/>
  <c r="AR67" i="39"/>
  <c r="AO67" i="39"/>
  <c r="J67" i="39"/>
  <c r="M67" i="39" s="1"/>
  <c r="L67" i="39"/>
  <c r="AT66" i="39"/>
  <c r="AO66" i="39"/>
  <c r="AT65" i="39"/>
  <c r="AT64" i="39"/>
  <c r="AT63" i="39"/>
  <c r="AT62" i="39"/>
  <c r="J62" i="39"/>
  <c r="M62" i="39" s="1"/>
  <c r="AT61" i="39"/>
  <c r="AT60" i="39"/>
  <c r="AT59" i="39"/>
  <c r="J59" i="39"/>
  <c r="N59" i="39" s="1"/>
  <c r="AT58" i="39"/>
  <c r="AT57" i="39"/>
  <c r="AT56" i="39"/>
  <c r="AT55" i="39"/>
  <c r="AT54" i="39"/>
  <c r="AH54" i="39"/>
  <c r="F54" i="39"/>
  <c r="G54" i="39" s="1"/>
  <c r="AT53" i="39"/>
  <c r="F53" i="39"/>
  <c r="G53" i="39" s="1"/>
  <c r="W53" i="39" s="1"/>
  <c r="AT52" i="39"/>
  <c r="AT51" i="39"/>
  <c r="AT50" i="39"/>
  <c r="AT49" i="39"/>
  <c r="AJ49" i="39"/>
  <c r="AL49" i="39" s="1"/>
  <c r="AT48" i="39"/>
  <c r="AJ48" i="39"/>
  <c r="AL48" i="39" s="1"/>
  <c r="AH48" i="39"/>
  <c r="AT47" i="39"/>
  <c r="AJ47" i="39"/>
  <c r="AL47" i="39" s="1"/>
  <c r="AT46" i="39"/>
  <c r="AJ46" i="39"/>
  <c r="AL46" i="39" s="1"/>
  <c r="J46" i="39"/>
  <c r="N46" i="39" s="1"/>
  <c r="AT45" i="39"/>
  <c r="AJ45" i="39"/>
  <c r="AL45" i="39"/>
  <c r="AT44" i="39"/>
  <c r="AJ44" i="39"/>
  <c r="AL44" i="39" s="1"/>
  <c r="AT43" i="39"/>
  <c r="AJ43" i="39"/>
  <c r="AL43" i="39" s="1"/>
  <c r="AH43" i="39"/>
  <c r="A43" i="39"/>
  <c r="AT42" i="39"/>
  <c r="AJ42" i="39"/>
  <c r="AL42" i="39" s="1"/>
  <c r="AT41" i="39"/>
  <c r="AJ41" i="39"/>
  <c r="AK41" i="39" s="1"/>
  <c r="AT40" i="39"/>
  <c r="AJ40" i="39"/>
  <c r="AK40" i="39" s="1"/>
  <c r="AT39" i="39"/>
  <c r="AJ39" i="39"/>
  <c r="AK39" i="39" s="1"/>
  <c r="AT38" i="39"/>
  <c r="AJ38" i="39"/>
  <c r="AK38" i="39" s="1"/>
  <c r="AT37" i="39"/>
  <c r="AJ37" i="39"/>
  <c r="AK37" i="39" s="1"/>
  <c r="AT36" i="39"/>
  <c r="AJ36" i="39"/>
  <c r="AK36" i="39" s="1"/>
  <c r="J36" i="39"/>
  <c r="AB36" i="39" s="1"/>
  <c r="F36" i="39"/>
  <c r="G36" i="39" s="1"/>
  <c r="AU36" i="39" s="1"/>
  <c r="D36" i="39"/>
  <c r="AT35" i="39"/>
  <c r="AJ35" i="39"/>
  <c r="AK35" i="39" s="1"/>
  <c r="AT34" i="39"/>
  <c r="AJ34" i="39"/>
  <c r="AK34" i="39" s="1"/>
  <c r="AT33" i="39"/>
  <c r="AT32" i="39"/>
  <c r="AH32" i="39"/>
  <c r="A32" i="39"/>
  <c r="AT31" i="39"/>
  <c r="AT30" i="39"/>
  <c r="AT29" i="39"/>
  <c r="AT28" i="39"/>
  <c r="D28" i="39"/>
  <c r="AT27" i="39"/>
  <c r="J27" i="39"/>
  <c r="N27" i="39" s="1"/>
  <c r="F27" i="39"/>
  <c r="G27" i="39" s="1"/>
  <c r="AT26" i="39"/>
  <c r="AT25" i="39"/>
  <c r="AO25" i="39"/>
  <c r="AT24" i="39"/>
  <c r="AO24" i="39"/>
  <c r="AT23" i="39"/>
  <c r="AO23" i="39"/>
  <c r="AT22" i="39"/>
  <c r="AO22" i="39"/>
  <c r="AT21" i="39"/>
  <c r="AO21" i="39"/>
  <c r="F21" i="39"/>
  <c r="G21" i="39" s="1"/>
  <c r="AT20" i="39"/>
  <c r="AO20" i="39"/>
  <c r="J20" i="39"/>
  <c r="N20" i="39" s="1"/>
  <c r="AT19" i="39"/>
  <c r="AO19" i="39"/>
  <c r="AH19" i="39"/>
  <c r="D19" i="39"/>
  <c r="AT18" i="39"/>
  <c r="AO18" i="39"/>
  <c r="AT17" i="39"/>
  <c r="AO17" i="39"/>
  <c r="AT16" i="39"/>
  <c r="AO16" i="39"/>
  <c r="D16" i="39"/>
  <c r="AT15" i="39"/>
  <c r="AO15" i="39"/>
  <c r="AT14" i="39"/>
  <c r="AO14" i="39"/>
  <c r="F14" i="39"/>
  <c r="G14" i="39" s="1"/>
  <c r="AT13" i="39"/>
  <c r="AO13" i="39"/>
  <c r="AT12" i="39"/>
  <c r="AO12" i="39"/>
  <c r="A12" i="39"/>
  <c r="AT11" i="39"/>
  <c r="AO11" i="39"/>
  <c r="J11" i="39"/>
  <c r="N11" i="39" s="1"/>
  <c r="F11" i="39"/>
  <c r="G11" i="39" s="1"/>
  <c r="V11" i="39" s="1"/>
  <c r="AY11" i="39" s="1"/>
  <c r="AT10" i="39"/>
  <c r="AO10" i="39"/>
  <c r="J10" i="39"/>
  <c r="AT9" i="39"/>
  <c r="AO9" i="39"/>
  <c r="J9" i="39"/>
  <c r="N9" i="39" s="1"/>
  <c r="AT8" i="39"/>
  <c r="AO8" i="39"/>
  <c r="AH8" i="39"/>
  <c r="D8" i="39"/>
  <c r="AT7" i="39"/>
  <c r="AO7" i="39"/>
  <c r="AT6" i="39"/>
  <c r="AO6" i="39"/>
  <c r="AT5" i="39"/>
  <c r="AO5" i="39"/>
  <c r="AT4" i="39"/>
  <c r="AO4" i="39"/>
  <c r="A4" i="39"/>
  <c r="AT3" i="39"/>
  <c r="AO3" i="39"/>
  <c r="J3" i="39"/>
  <c r="AT2" i="39"/>
  <c r="AO2" i="39"/>
  <c r="AC2" i="39"/>
  <c r="J2" i="39"/>
  <c r="M2" i="39" s="1"/>
  <c r="AE145" i="38" a="1"/>
  <c r="AE145" i="38" s="1"/>
  <c r="AE144" i="38" a="1"/>
  <c r="AE144" i="38" s="1"/>
  <c r="AE143" i="38" a="1"/>
  <c r="AE143" i="38" s="1"/>
  <c r="AE142" i="38" a="1"/>
  <c r="AE142" i="38" s="1"/>
  <c r="AE141" i="38" a="1"/>
  <c r="AE141" i="38" s="1"/>
  <c r="AE140" i="38" a="1"/>
  <c r="AE140" i="38" s="1"/>
  <c r="AE139" i="38" a="1"/>
  <c r="AE139" i="38" s="1"/>
  <c r="AE138" i="38" a="1"/>
  <c r="AE138" i="38" s="1"/>
  <c r="AE137" i="38" a="1"/>
  <c r="AE137" i="38" s="1"/>
  <c r="AE136" i="38" a="1"/>
  <c r="AE136" i="38" s="1"/>
  <c r="AE135" i="38" a="1"/>
  <c r="AE135" i="38" s="1"/>
  <c r="AE134" i="38" a="1"/>
  <c r="AE134" i="38" s="1"/>
  <c r="AE133" i="38" a="1"/>
  <c r="AE133" i="38" s="1"/>
  <c r="AE132" i="38" a="1"/>
  <c r="AE132" i="38" s="1"/>
  <c r="AE131" i="38" a="1"/>
  <c r="AE131" i="38" s="1"/>
  <c r="AE130" i="38" a="1"/>
  <c r="AE130" i="38" s="1"/>
  <c r="AT129" i="38"/>
  <c r="AR129" i="38"/>
  <c r="AO129" i="38"/>
  <c r="AT128" i="38"/>
  <c r="AR128" i="38"/>
  <c r="AO128" i="38"/>
  <c r="F128" i="38"/>
  <c r="G128" i="38" s="1"/>
  <c r="AT127" i="38"/>
  <c r="AR127" i="38"/>
  <c r="AO127" i="38"/>
  <c r="J127" i="38"/>
  <c r="AT126" i="38"/>
  <c r="AR126" i="38"/>
  <c r="AO126" i="38"/>
  <c r="J126" i="38"/>
  <c r="AT125" i="38"/>
  <c r="AR125" i="38"/>
  <c r="AO125" i="38"/>
  <c r="AT124" i="38"/>
  <c r="AR124" i="38"/>
  <c r="AO124" i="38"/>
  <c r="F124" i="38"/>
  <c r="G124" i="38" s="1"/>
  <c r="AT123" i="38"/>
  <c r="AR123" i="38"/>
  <c r="AO123" i="38"/>
  <c r="F123" i="38"/>
  <c r="G123" i="38" s="1"/>
  <c r="AT122" i="38"/>
  <c r="AR122" i="38"/>
  <c r="AO122" i="38"/>
  <c r="J122" i="38"/>
  <c r="N122" i="38" s="1"/>
  <c r="AT121" i="38"/>
  <c r="AR121" i="38"/>
  <c r="AO121" i="38"/>
  <c r="AT120" i="38"/>
  <c r="AR120" i="38"/>
  <c r="AO120" i="38"/>
  <c r="J120" i="38"/>
  <c r="M120" i="38" s="1"/>
  <c r="AT119" i="38"/>
  <c r="AR119" i="38"/>
  <c r="AO119" i="38"/>
  <c r="J119" i="38"/>
  <c r="AT118" i="38"/>
  <c r="AR118" i="38"/>
  <c r="AO118" i="38"/>
  <c r="J118" i="38"/>
  <c r="N118" i="38" s="1"/>
  <c r="AT117" i="38"/>
  <c r="AR117" i="38"/>
  <c r="AO117" i="38"/>
  <c r="AT116" i="38"/>
  <c r="AR116" i="38"/>
  <c r="AO116" i="38"/>
  <c r="AT115" i="38"/>
  <c r="AR115" i="38"/>
  <c r="AO115" i="38"/>
  <c r="AT114" i="38"/>
  <c r="AR114" i="38"/>
  <c r="AO114" i="38"/>
  <c r="J114" i="38"/>
  <c r="AT113" i="38"/>
  <c r="AR113" i="38"/>
  <c r="AO113" i="38"/>
  <c r="AT112" i="38"/>
  <c r="AR112" i="38"/>
  <c r="AO112" i="38"/>
  <c r="F112" i="38"/>
  <c r="G112" i="38" s="1"/>
  <c r="AT111" i="38"/>
  <c r="AR111" i="38"/>
  <c r="AO111" i="38"/>
  <c r="J111" i="38"/>
  <c r="L111" i="38" s="1"/>
  <c r="AT110" i="38"/>
  <c r="AR110" i="38"/>
  <c r="AO110" i="38"/>
  <c r="J110" i="38"/>
  <c r="L110" i="38" s="1"/>
  <c r="F110" i="38"/>
  <c r="G110" i="38" s="1"/>
  <c r="AT109" i="38"/>
  <c r="AR109" i="38"/>
  <c r="AO109" i="38"/>
  <c r="J109" i="38"/>
  <c r="Y109" i="38" s="1"/>
  <c r="F109" i="38"/>
  <c r="G109" i="38" s="1"/>
  <c r="AT108" i="38"/>
  <c r="AR108" i="38"/>
  <c r="AO108" i="38"/>
  <c r="F108" i="38"/>
  <c r="G108" i="38" s="1"/>
  <c r="AT107" i="38"/>
  <c r="AR107" i="38"/>
  <c r="AO107" i="38"/>
  <c r="AT106" i="38"/>
  <c r="AR106" i="38"/>
  <c r="AO106" i="38"/>
  <c r="J106" i="38"/>
  <c r="N106" i="38" s="1"/>
  <c r="AT105" i="38"/>
  <c r="AR105" i="38"/>
  <c r="AO105" i="38"/>
  <c r="AT104" i="38"/>
  <c r="AR104" i="38"/>
  <c r="AO104" i="38"/>
  <c r="AT103" i="38"/>
  <c r="AR103" i="38"/>
  <c r="AO103" i="38"/>
  <c r="J103" i="38"/>
  <c r="M103" i="38" s="1"/>
  <c r="AT102" i="38"/>
  <c r="AR102" i="38"/>
  <c r="AO102" i="38"/>
  <c r="AT101" i="38"/>
  <c r="AR101" i="38"/>
  <c r="AO101" i="38"/>
  <c r="J101" i="38"/>
  <c r="N101" i="38" s="1"/>
  <c r="AT100" i="38"/>
  <c r="AR100" i="38"/>
  <c r="AO100" i="38"/>
  <c r="F100" i="38"/>
  <c r="G100" i="38" s="1"/>
  <c r="AT99" i="38"/>
  <c r="AR99" i="38"/>
  <c r="AO99" i="38"/>
  <c r="F99" i="38"/>
  <c r="G99" i="38" s="1"/>
  <c r="Y99" i="38" s="1"/>
  <c r="AT98" i="38"/>
  <c r="AR98" i="38"/>
  <c r="AO98" i="38"/>
  <c r="J98" i="38"/>
  <c r="N98" i="38" s="1"/>
  <c r="AT97" i="38"/>
  <c r="AR97" i="38"/>
  <c r="AO97" i="38"/>
  <c r="AT96" i="38"/>
  <c r="AR96" i="38"/>
  <c r="AO96" i="38"/>
  <c r="AT95" i="38"/>
  <c r="AR95" i="38"/>
  <c r="AO95" i="38"/>
  <c r="J95" i="38"/>
  <c r="L95" i="38" s="1"/>
  <c r="F95" i="38"/>
  <c r="G95" i="38" s="1"/>
  <c r="Y95" i="38" s="1"/>
  <c r="AT94" i="38"/>
  <c r="AR94" i="38"/>
  <c r="AO94" i="38"/>
  <c r="J94" i="38"/>
  <c r="L94" i="38" s="1"/>
  <c r="D94" i="38"/>
  <c r="AT93" i="38"/>
  <c r="AR93" i="38"/>
  <c r="AO93" i="38"/>
  <c r="AT92" i="38"/>
  <c r="AR92" i="38"/>
  <c r="AO92" i="38"/>
  <c r="D92" i="38"/>
  <c r="AT91" i="38"/>
  <c r="AR91" i="38"/>
  <c r="AO91" i="38"/>
  <c r="J91" i="38"/>
  <c r="M91" i="38" s="1"/>
  <c r="AT90" i="38"/>
  <c r="AR90" i="38"/>
  <c r="AO90" i="38"/>
  <c r="AT89" i="38"/>
  <c r="AR89" i="38"/>
  <c r="AO89" i="38"/>
  <c r="AT88" i="38"/>
  <c r="AR88" i="38"/>
  <c r="AO88" i="38"/>
  <c r="J88" i="38"/>
  <c r="AT87" i="38"/>
  <c r="AR87" i="38"/>
  <c r="AO87" i="38"/>
  <c r="J87" i="38"/>
  <c r="AT86" i="38"/>
  <c r="AR86" i="38"/>
  <c r="AO86" i="38"/>
  <c r="AT85" i="38"/>
  <c r="AR85" i="38"/>
  <c r="AO85" i="38"/>
  <c r="AT84" i="38"/>
  <c r="AR84" i="38"/>
  <c r="AO84" i="38"/>
  <c r="J84" i="38"/>
  <c r="M84" i="38" s="1"/>
  <c r="AT83" i="38"/>
  <c r="AR83" i="38"/>
  <c r="AO83" i="38"/>
  <c r="J83" i="38"/>
  <c r="AT82" i="38"/>
  <c r="AR82" i="38"/>
  <c r="AO82" i="38"/>
  <c r="AT81" i="38"/>
  <c r="AR81" i="38"/>
  <c r="AO81" i="38"/>
  <c r="AT80" i="38"/>
  <c r="AR80" i="38"/>
  <c r="AO80" i="38"/>
  <c r="J80" i="38"/>
  <c r="AT79" i="38"/>
  <c r="AR79" i="38"/>
  <c r="AO79" i="38"/>
  <c r="J79" i="38"/>
  <c r="AT78" i="38"/>
  <c r="AR78" i="38"/>
  <c r="AO78" i="38"/>
  <c r="AT77" i="38"/>
  <c r="AR77" i="38"/>
  <c r="AO77" i="38"/>
  <c r="AT76" i="38"/>
  <c r="AR76" i="38"/>
  <c r="AO76" i="38"/>
  <c r="F76" i="38"/>
  <c r="G76" i="38" s="1"/>
  <c r="AT75" i="38"/>
  <c r="AR75" i="38"/>
  <c r="AO75" i="38"/>
  <c r="J75" i="38"/>
  <c r="AT74" i="38"/>
  <c r="AR74" i="38"/>
  <c r="AO74" i="38"/>
  <c r="AT73" i="38"/>
  <c r="AR73" i="38"/>
  <c r="AO73" i="38"/>
  <c r="AT72" i="38"/>
  <c r="AR72" i="38"/>
  <c r="AO72" i="38"/>
  <c r="J72" i="38"/>
  <c r="AT71" i="38"/>
  <c r="AR71" i="38"/>
  <c r="AO71" i="38"/>
  <c r="AT70" i="38"/>
  <c r="AR70" i="38"/>
  <c r="AO70" i="38"/>
  <c r="AT69" i="38"/>
  <c r="AR69" i="38"/>
  <c r="AO69" i="38"/>
  <c r="AT68" i="38"/>
  <c r="AR68" i="38"/>
  <c r="AO68" i="38"/>
  <c r="F68" i="38"/>
  <c r="G68" i="38"/>
  <c r="AT67" i="38"/>
  <c r="AR67" i="38"/>
  <c r="AO67" i="38"/>
  <c r="J67" i="38"/>
  <c r="N67" i="38" s="1"/>
  <c r="F67" i="38"/>
  <c r="G67" i="38" s="1"/>
  <c r="Z67" i="38" s="1"/>
  <c r="AZ67" i="38" s="1"/>
  <c r="AT66" i="38"/>
  <c r="AO66" i="38"/>
  <c r="AT65" i="38"/>
  <c r="AT64" i="38"/>
  <c r="AT63" i="38"/>
  <c r="J63" i="38"/>
  <c r="L63" i="38" s="1"/>
  <c r="AT62" i="38"/>
  <c r="AT61" i="38"/>
  <c r="J61" i="38"/>
  <c r="L61" i="38" s="1"/>
  <c r="AT60" i="38"/>
  <c r="J60" i="38"/>
  <c r="AH60" i="38"/>
  <c r="AT59" i="38"/>
  <c r="AH59" i="38"/>
  <c r="D59" i="38"/>
  <c r="AT58" i="38"/>
  <c r="AT57" i="38"/>
  <c r="AT56" i="38"/>
  <c r="J56" i="38"/>
  <c r="AT55" i="38"/>
  <c r="AT54" i="38"/>
  <c r="AT53" i="38"/>
  <c r="AH53" i="38"/>
  <c r="AT52" i="38"/>
  <c r="AH52" i="38"/>
  <c r="J52" i="38"/>
  <c r="A52" i="38"/>
  <c r="D52" i="38"/>
  <c r="AT51" i="38"/>
  <c r="AH51" i="38"/>
  <c r="D51" i="38"/>
  <c r="A51" i="38"/>
  <c r="AT50" i="38"/>
  <c r="AT49" i="38"/>
  <c r="AJ49" i="38"/>
  <c r="AL49" i="38" s="1"/>
  <c r="AT48" i="38"/>
  <c r="AJ48" i="38"/>
  <c r="AL48" i="38" s="1"/>
  <c r="J48" i="38"/>
  <c r="N48" i="38" s="1"/>
  <c r="AT47" i="38"/>
  <c r="AJ47" i="38"/>
  <c r="AL47" i="38" s="1"/>
  <c r="A47" i="38"/>
  <c r="AT46" i="38"/>
  <c r="AJ46" i="38"/>
  <c r="AL46" i="38" s="1"/>
  <c r="AT45" i="38"/>
  <c r="AJ45" i="38"/>
  <c r="AL45" i="38" s="1"/>
  <c r="J45" i="38"/>
  <c r="F45" i="38"/>
  <c r="G45" i="38" s="1"/>
  <c r="A45" i="38"/>
  <c r="AT44" i="38"/>
  <c r="AJ44" i="38"/>
  <c r="AL44" i="38" s="1"/>
  <c r="AH44" i="38"/>
  <c r="J44" i="38"/>
  <c r="F44" i="38"/>
  <c r="G44" i="38" s="1"/>
  <c r="AT43" i="38"/>
  <c r="AJ43" i="38"/>
  <c r="AL43" i="38" s="1"/>
  <c r="A43" i="38"/>
  <c r="AT42" i="38"/>
  <c r="AJ42" i="38"/>
  <c r="AL42" i="38" s="1"/>
  <c r="AT41" i="38"/>
  <c r="AJ41" i="38"/>
  <c r="AK41" i="38" s="1"/>
  <c r="AT40" i="38"/>
  <c r="AJ40" i="38"/>
  <c r="AK40" i="38" s="1"/>
  <c r="J40" i="38"/>
  <c r="F40" i="38"/>
  <c r="G40" i="38" s="1"/>
  <c r="AT39" i="38"/>
  <c r="AJ39" i="38"/>
  <c r="AK39" i="38" s="1"/>
  <c r="AT38" i="38"/>
  <c r="AJ38" i="38"/>
  <c r="AK38" i="38" s="1"/>
  <c r="AT37" i="38"/>
  <c r="AJ37" i="38"/>
  <c r="AK37" i="38" s="1"/>
  <c r="AH37" i="38"/>
  <c r="AT36" i="38"/>
  <c r="AJ36" i="38"/>
  <c r="AK36" i="38" s="1"/>
  <c r="J36" i="38"/>
  <c r="AT35" i="38"/>
  <c r="AJ35" i="38"/>
  <c r="AK35" i="38" s="1"/>
  <c r="AT34" i="38"/>
  <c r="AJ34" i="38"/>
  <c r="AK34" i="38" s="1"/>
  <c r="AT33" i="38"/>
  <c r="J33" i="38"/>
  <c r="AT32" i="38"/>
  <c r="J32" i="38"/>
  <c r="AH32" i="38"/>
  <c r="AT31" i="38"/>
  <c r="AT30" i="38"/>
  <c r="AT29" i="38"/>
  <c r="L29" i="38"/>
  <c r="F29" i="38"/>
  <c r="G29" i="38" s="1"/>
  <c r="AT28" i="38"/>
  <c r="J28" i="38"/>
  <c r="F28" i="38"/>
  <c r="G28" i="38" s="1"/>
  <c r="AH28" i="38"/>
  <c r="AT27" i="38"/>
  <c r="AT26" i="38"/>
  <c r="AT25" i="38"/>
  <c r="AO25" i="38"/>
  <c r="AT24" i="38"/>
  <c r="AO24" i="38"/>
  <c r="AH24" i="38"/>
  <c r="J24" i="38"/>
  <c r="L24" i="38" s="1"/>
  <c r="D24" i="38"/>
  <c r="A24" i="38"/>
  <c r="AT23" i="38"/>
  <c r="AO23" i="38"/>
  <c r="AT22" i="38"/>
  <c r="AO22" i="38"/>
  <c r="AT21" i="38"/>
  <c r="AO21" i="38"/>
  <c r="AT20" i="38"/>
  <c r="AO20" i="38"/>
  <c r="AH20" i="38"/>
  <c r="J20" i="38"/>
  <c r="F20" i="38"/>
  <c r="G20" i="38"/>
  <c r="D20" i="38"/>
  <c r="AT19" i="38"/>
  <c r="AO19" i="38"/>
  <c r="AH19" i="38"/>
  <c r="F19" i="38"/>
  <c r="G19" i="38" s="1"/>
  <c r="V19" i="38" s="1"/>
  <c r="AY19" i="38" s="1"/>
  <c r="AT18" i="38"/>
  <c r="AO18" i="38"/>
  <c r="F18" i="38"/>
  <c r="G18" i="38" s="1"/>
  <c r="AT17" i="38"/>
  <c r="AO17" i="38"/>
  <c r="AT16" i="38"/>
  <c r="AO16" i="38"/>
  <c r="J16" i="38"/>
  <c r="Y16" i="38" s="1"/>
  <c r="F16" i="38"/>
  <c r="G16" i="38" s="1"/>
  <c r="AT15" i="38"/>
  <c r="AO15" i="38"/>
  <c r="J15" i="38"/>
  <c r="AT14" i="38"/>
  <c r="AO14" i="38"/>
  <c r="F14" i="38"/>
  <c r="G14" i="38" s="1"/>
  <c r="P14" i="38" s="1"/>
  <c r="D14" i="38"/>
  <c r="AT13" i="38"/>
  <c r="AO13" i="38"/>
  <c r="J13" i="38"/>
  <c r="M13" i="38" s="1"/>
  <c r="AG13" i="38" s="1"/>
  <c r="A13" i="38"/>
  <c r="AT12" i="38"/>
  <c r="AO12" i="38"/>
  <c r="F12" i="38"/>
  <c r="G12" i="38" s="1"/>
  <c r="AB12" i="38" s="1"/>
  <c r="AH12" i="38"/>
  <c r="D12" i="38"/>
  <c r="AT11" i="38"/>
  <c r="AO11" i="38"/>
  <c r="AH11" i="38"/>
  <c r="AT10" i="38"/>
  <c r="AO10" i="38"/>
  <c r="J10" i="38"/>
  <c r="N10" i="38" s="1"/>
  <c r="AT9" i="38"/>
  <c r="AO9" i="38"/>
  <c r="AT8" i="38"/>
  <c r="AO8" i="38"/>
  <c r="AH8" i="38"/>
  <c r="J8" i="38"/>
  <c r="N8" i="38" s="1"/>
  <c r="AT7" i="38"/>
  <c r="AO7" i="38"/>
  <c r="AH7" i="38"/>
  <c r="D7" i="38"/>
  <c r="AT6" i="38"/>
  <c r="AO6" i="38"/>
  <c r="AT5" i="38"/>
  <c r="AO5" i="38"/>
  <c r="D5" i="38"/>
  <c r="AT4" i="38"/>
  <c r="AO4" i="38"/>
  <c r="J4" i="38"/>
  <c r="AT3" i="38"/>
  <c r="AO3" i="38"/>
  <c r="AT2" i="38"/>
  <c r="AO2" i="38"/>
  <c r="AC2" i="38"/>
  <c r="J2" i="38"/>
  <c r="H3" i="37"/>
  <c r="H4" i="37"/>
  <c r="J4" i="37" s="1"/>
  <c r="N4" i="37" s="1"/>
  <c r="H5" i="37"/>
  <c r="H6" i="37"/>
  <c r="J6" i="37" s="1"/>
  <c r="L6" i="37" s="1"/>
  <c r="H7" i="37"/>
  <c r="J7" i="37" s="1"/>
  <c r="N7" i="37" s="1"/>
  <c r="H8" i="37"/>
  <c r="H9" i="37"/>
  <c r="J9" i="37" s="1"/>
  <c r="M9" i="37" s="1"/>
  <c r="H10" i="37"/>
  <c r="J10" i="37" s="1"/>
  <c r="M10" i="37" s="1"/>
  <c r="H11" i="37"/>
  <c r="J11" i="37" s="1"/>
  <c r="N11" i="37" s="1"/>
  <c r="H12" i="37"/>
  <c r="J12" i="37" s="1"/>
  <c r="H13" i="37"/>
  <c r="H14" i="37"/>
  <c r="J14" i="37" s="1"/>
  <c r="H15" i="37"/>
  <c r="J15" i="37" s="1"/>
  <c r="N15" i="37" s="1"/>
  <c r="H16" i="37"/>
  <c r="J16" i="37" s="1"/>
  <c r="H17" i="37"/>
  <c r="J17" i="37" s="1"/>
  <c r="H18" i="37"/>
  <c r="J18" i="37" s="1"/>
  <c r="H19" i="37"/>
  <c r="J19" i="37" s="1"/>
  <c r="N19" i="37" s="1"/>
  <c r="H20" i="37"/>
  <c r="J20" i="37" s="1"/>
  <c r="H21" i="37"/>
  <c r="H22" i="37"/>
  <c r="J22" i="37" s="1"/>
  <c r="H23" i="37"/>
  <c r="H24" i="37"/>
  <c r="J24" i="37" s="1"/>
  <c r="H25" i="37"/>
  <c r="J25" i="37"/>
  <c r="U25" i="37" s="1"/>
  <c r="H26" i="37"/>
  <c r="J26" i="37" s="1"/>
  <c r="L26" i="37" s="1"/>
  <c r="H27" i="37"/>
  <c r="H28" i="37"/>
  <c r="J28" i="37" s="1"/>
  <c r="H29" i="37"/>
  <c r="J29" i="37" s="1"/>
  <c r="N29" i="37" s="1"/>
  <c r="H30" i="37"/>
  <c r="J30" i="37" s="1"/>
  <c r="N30" i="37" s="1"/>
  <c r="H31" i="37"/>
  <c r="J31" i="37" s="1"/>
  <c r="L31" i="37" s="1"/>
  <c r="H32" i="37"/>
  <c r="J32" i="37" s="1"/>
  <c r="H33" i="37"/>
  <c r="J33" i="37" s="1"/>
  <c r="H34" i="37"/>
  <c r="J34" i="37" s="1"/>
  <c r="M34" i="37" s="1"/>
  <c r="AG34" i="37" s="1"/>
  <c r="H35" i="37"/>
  <c r="J35" i="37" s="1"/>
  <c r="H36" i="37"/>
  <c r="H37" i="37"/>
  <c r="J37" i="37" s="1"/>
  <c r="H38" i="37"/>
  <c r="J38" i="37" s="1"/>
  <c r="N38" i="37" s="1"/>
  <c r="H39" i="37"/>
  <c r="H40" i="37"/>
  <c r="J40" i="37" s="1"/>
  <c r="H41" i="37"/>
  <c r="J41" i="37" s="1"/>
  <c r="H42" i="37"/>
  <c r="J42" i="37" s="1"/>
  <c r="L42" i="37" s="1"/>
  <c r="H43" i="37"/>
  <c r="H44" i="37"/>
  <c r="H45" i="37"/>
  <c r="J45" i="37" s="1"/>
  <c r="N45" i="37" s="1"/>
  <c r="H46" i="37"/>
  <c r="H47" i="37"/>
  <c r="H48" i="37"/>
  <c r="J48" i="37" s="1"/>
  <c r="H49" i="37"/>
  <c r="J49" i="37" s="1"/>
  <c r="L49" i="37" s="1"/>
  <c r="H50" i="37"/>
  <c r="J50" i="37" s="1"/>
  <c r="H51" i="37"/>
  <c r="H52" i="37"/>
  <c r="J52" i="37" s="1"/>
  <c r="M52" i="37" s="1"/>
  <c r="H53" i="37"/>
  <c r="H54" i="37"/>
  <c r="J54" i="37" s="1"/>
  <c r="H55" i="37"/>
  <c r="J55" i="37" s="1"/>
  <c r="H56" i="37"/>
  <c r="J56" i="37" s="1"/>
  <c r="M56" i="37" s="1"/>
  <c r="H57" i="37"/>
  <c r="J57" i="37"/>
  <c r="N57" i="37" s="1"/>
  <c r="H58" i="37"/>
  <c r="H59" i="37"/>
  <c r="J59" i="37" s="1"/>
  <c r="H60" i="37"/>
  <c r="J60" i="37" s="1"/>
  <c r="H61" i="37"/>
  <c r="J61" i="37" s="1"/>
  <c r="N61" i="37" s="1"/>
  <c r="H62" i="37"/>
  <c r="J62" i="37" s="1"/>
  <c r="H63" i="37"/>
  <c r="J63" i="37" s="1"/>
  <c r="M63" i="37" s="1"/>
  <c r="H64" i="37"/>
  <c r="J64" i="37"/>
  <c r="V64" i="37" s="1"/>
  <c r="AY64" i="37" s="1"/>
  <c r="H65" i="37"/>
  <c r="J65" i="37" s="1"/>
  <c r="H66" i="37"/>
  <c r="J66" i="37" s="1"/>
  <c r="H67" i="37"/>
  <c r="J67" i="37" s="1"/>
  <c r="H68" i="37"/>
  <c r="J68" i="37" s="1"/>
  <c r="H69" i="37"/>
  <c r="H70" i="37"/>
  <c r="J70" i="37" s="1"/>
  <c r="L70" i="37" s="1"/>
  <c r="H71" i="37"/>
  <c r="J71" i="37" s="1"/>
  <c r="H72" i="37"/>
  <c r="J72" i="37" s="1"/>
  <c r="U72" i="37" s="1"/>
  <c r="H73" i="37"/>
  <c r="J73" i="37" s="1"/>
  <c r="H74" i="37"/>
  <c r="J74" i="37" s="1"/>
  <c r="L74" i="37" s="1"/>
  <c r="H75" i="37"/>
  <c r="H76" i="37"/>
  <c r="J76" i="37" s="1"/>
  <c r="M76" i="37" s="1"/>
  <c r="H77" i="37"/>
  <c r="H78" i="37"/>
  <c r="J78" i="37" s="1"/>
  <c r="H79" i="37"/>
  <c r="J79" i="37" s="1"/>
  <c r="L79" i="37" s="1"/>
  <c r="H80" i="37"/>
  <c r="J80" i="37" s="1"/>
  <c r="N80" i="37" s="1"/>
  <c r="H81" i="37"/>
  <c r="J81" i="37" s="1"/>
  <c r="H82" i="37"/>
  <c r="J82" i="37" s="1"/>
  <c r="H83" i="37"/>
  <c r="J83" i="37" s="1"/>
  <c r="M83" i="37" s="1"/>
  <c r="H84" i="37"/>
  <c r="H85" i="37"/>
  <c r="J85" i="37" s="1"/>
  <c r="M85" i="37" s="1"/>
  <c r="H86" i="37"/>
  <c r="J86" i="37" s="1"/>
  <c r="N86" i="37" s="1"/>
  <c r="H87" i="37"/>
  <c r="J87" i="37" s="1"/>
  <c r="N87" i="37" s="1"/>
  <c r="H88" i="37"/>
  <c r="J88" i="37" s="1"/>
  <c r="N88" i="37" s="1"/>
  <c r="H89" i="37"/>
  <c r="J89" i="37" s="1"/>
  <c r="N89" i="37" s="1"/>
  <c r="H90" i="37"/>
  <c r="H91" i="37"/>
  <c r="J91" i="37" s="1"/>
  <c r="H92" i="37"/>
  <c r="J92" i="37" s="1"/>
  <c r="N92" i="37" s="1"/>
  <c r="H93" i="37"/>
  <c r="J93" i="37" s="1"/>
  <c r="H94" i="37"/>
  <c r="J94" i="37" s="1"/>
  <c r="M94" i="37" s="1"/>
  <c r="H95" i="37"/>
  <c r="J95" i="37" s="1"/>
  <c r="H96" i="37"/>
  <c r="J96" i="37" s="1"/>
  <c r="N96" i="37" s="1"/>
  <c r="H97" i="37"/>
  <c r="H98" i="37"/>
  <c r="J98" i="37" s="1"/>
  <c r="H99" i="37"/>
  <c r="J99" i="37" s="1"/>
  <c r="H100" i="37"/>
  <c r="J100" i="37" s="1"/>
  <c r="L100" i="37" s="1"/>
  <c r="H101" i="37"/>
  <c r="J101" i="37" s="1"/>
  <c r="H102" i="37"/>
  <c r="J102" i="37" s="1"/>
  <c r="H103" i="37"/>
  <c r="J103" i="37" s="1"/>
  <c r="N103" i="37" s="1"/>
  <c r="H104" i="37"/>
  <c r="J104" i="37" s="1"/>
  <c r="N104" i="37" s="1"/>
  <c r="H105" i="37"/>
  <c r="J105" i="37" s="1"/>
  <c r="L105" i="37" s="1"/>
  <c r="H106" i="37"/>
  <c r="J106" i="37" s="1"/>
  <c r="N106" i="37" s="1"/>
  <c r="H107" i="37"/>
  <c r="J107" i="37" s="1"/>
  <c r="H108" i="37"/>
  <c r="J108" i="37" s="1"/>
  <c r="H109" i="37"/>
  <c r="H110" i="37"/>
  <c r="J110" i="37" s="1"/>
  <c r="H111" i="37"/>
  <c r="J111" i="37" s="1"/>
  <c r="M111" i="37" s="1"/>
  <c r="H112" i="37"/>
  <c r="J112" i="37" s="1"/>
  <c r="N112" i="37" s="1"/>
  <c r="H113" i="37"/>
  <c r="J113" i="37" s="1"/>
  <c r="L113" i="37" s="1"/>
  <c r="H114" i="37"/>
  <c r="J114" i="37" s="1"/>
  <c r="M114" i="37" s="1"/>
  <c r="H115" i="37"/>
  <c r="J115" i="37" s="1"/>
  <c r="H116" i="37"/>
  <c r="J116" i="37" s="1"/>
  <c r="H117" i="37"/>
  <c r="J117" i="37"/>
  <c r="H118" i="37"/>
  <c r="H119" i="37"/>
  <c r="J119" i="37" s="1"/>
  <c r="N119" i="37" s="1"/>
  <c r="H120" i="37"/>
  <c r="J120" i="37" s="1"/>
  <c r="H121" i="37"/>
  <c r="J121" i="37" s="1"/>
  <c r="H122" i="37"/>
  <c r="J122" i="37" s="1"/>
  <c r="H123" i="37"/>
  <c r="J123" i="37" s="1"/>
  <c r="H124" i="37"/>
  <c r="J124" i="37"/>
  <c r="H125" i="37"/>
  <c r="J125" i="37"/>
  <c r="L125" i="37" s="1"/>
  <c r="H126" i="37"/>
  <c r="H127" i="37"/>
  <c r="J127" i="37" s="1"/>
  <c r="H128" i="37"/>
  <c r="J128" i="37" s="1"/>
  <c r="H129" i="37"/>
  <c r="J129" i="37" s="1"/>
  <c r="L129" i="37" s="1"/>
  <c r="H2" i="37"/>
  <c r="J2" i="37" s="1"/>
  <c r="N2" i="37" s="1"/>
  <c r="E3" i="37"/>
  <c r="F3" i="37" s="1"/>
  <c r="G3" i="37" s="1"/>
  <c r="E4" i="37"/>
  <c r="AX4" i="37" s="1"/>
  <c r="E5" i="37"/>
  <c r="E6" i="37"/>
  <c r="AX6" i="37" s="1"/>
  <c r="E7" i="37"/>
  <c r="E8" i="37"/>
  <c r="AX8" i="37" s="1"/>
  <c r="E9" i="37"/>
  <c r="AX9" i="37" s="1"/>
  <c r="E10" i="37"/>
  <c r="E11" i="37"/>
  <c r="E12" i="37"/>
  <c r="AX12" i="37" s="1"/>
  <c r="E13" i="37"/>
  <c r="AX13" i="37" s="1"/>
  <c r="E14" i="37"/>
  <c r="AX14" i="37" s="1"/>
  <c r="E15" i="37"/>
  <c r="E16" i="37"/>
  <c r="AX16" i="37" s="1"/>
  <c r="E17" i="37"/>
  <c r="AX17" i="37" s="1"/>
  <c r="E18" i="37"/>
  <c r="AX18" i="37" s="1"/>
  <c r="E19" i="37"/>
  <c r="E20" i="37"/>
  <c r="AX20" i="37" s="1"/>
  <c r="E21" i="37"/>
  <c r="AX21" i="37" s="1"/>
  <c r="E22" i="37"/>
  <c r="AX22" i="37" s="1"/>
  <c r="E23" i="37"/>
  <c r="AX23" i="37" s="1"/>
  <c r="E24" i="37"/>
  <c r="AX24" i="37" s="1"/>
  <c r="E25" i="37"/>
  <c r="AX25" i="37" s="1"/>
  <c r="E26" i="37"/>
  <c r="AX26" i="37" s="1"/>
  <c r="E27" i="37"/>
  <c r="AH27" i="37" s="1"/>
  <c r="E28" i="37"/>
  <c r="AX28" i="37" s="1"/>
  <c r="E29" i="37"/>
  <c r="AX29" i="37" s="1"/>
  <c r="E30" i="37"/>
  <c r="E31" i="37"/>
  <c r="AX31" i="37" s="1"/>
  <c r="E32" i="37"/>
  <c r="AX32" i="37" s="1"/>
  <c r="E33" i="37"/>
  <c r="AX33" i="37" s="1"/>
  <c r="E34" i="37"/>
  <c r="E35" i="37"/>
  <c r="E36" i="37"/>
  <c r="AX36" i="37" s="1"/>
  <c r="E37" i="37"/>
  <c r="AX37" i="37" s="1"/>
  <c r="E38" i="37"/>
  <c r="E39" i="37"/>
  <c r="AX39" i="37" s="1"/>
  <c r="E40" i="37"/>
  <c r="AX40" i="37" s="1"/>
  <c r="E41" i="37"/>
  <c r="AH41" i="37" s="1"/>
  <c r="E42" i="37"/>
  <c r="AX42" i="37" s="1"/>
  <c r="E43" i="37"/>
  <c r="F43" i="37" s="1"/>
  <c r="G43" i="37" s="1"/>
  <c r="E44" i="37"/>
  <c r="AX44" i="37" s="1"/>
  <c r="E45" i="37"/>
  <c r="E46" i="37"/>
  <c r="AX46" i="37" s="1"/>
  <c r="E47" i="37"/>
  <c r="AX47" i="37" s="1"/>
  <c r="E48" i="37"/>
  <c r="AX48" i="37" s="1"/>
  <c r="E49" i="37"/>
  <c r="F49" i="37" s="1"/>
  <c r="G49" i="37" s="1"/>
  <c r="E50" i="37"/>
  <c r="E51" i="37"/>
  <c r="E52" i="37"/>
  <c r="F52" i="37" s="1"/>
  <c r="G52" i="37" s="1"/>
  <c r="P52" i="37" s="1"/>
  <c r="E53" i="37"/>
  <c r="AX53" i="37" s="1"/>
  <c r="E54" i="37"/>
  <c r="AX54" i="37" s="1"/>
  <c r="E55" i="37"/>
  <c r="E56" i="37"/>
  <c r="AX56" i="37" s="1"/>
  <c r="E57" i="37"/>
  <c r="AX57" i="37" s="1"/>
  <c r="E58" i="37"/>
  <c r="E59" i="37"/>
  <c r="AH59" i="37" s="1"/>
  <c r="E60" i="37"/>
  <c r="AX60" i="37" s="1"/>
  <c r="E61" i="37"/>
  <c r="AX61" i="37" s="1"/>
  <c r="E62" i="37"/>
  <c r="AX62" i="37" s="1"/>
  <c r="E63" i="37"/>
  <c r="E64" i="37"/>
  <c r="AX64" i="37" s="1"/>
  <c r="E65" i="37"/>
  <c r="AX65" i="37" s="1"/>
  <c r="E66" i="37"/>
  <c r="E67" i="37"/>
  <c r="E68" i="37"/>
  <c r="AX68" i="37" s="1"/>
  <c r="E69" i="37"/>
  <c r="AX69" i="37" s="1"/>
  <c r="E70" i="37"/>
  <c r="E71" i="37"/>
  <c r="E72" i="37"/>
  <c r="AX72" i="37" s="1"/>
  <c r="E73" i="37"/>
  <c r="AX73" i="37" s="1"/>
  <c r="E74" i="37"/>
  <c r="E75" i="37"/>
  <c r="E76" i="37"/>
  <c r="AX76" i="37" s="1"/>
  <c r="E77" i="37"/>
  <c r="E78" i="37"/>
  <c r="AX78" i="37" s="1"/>
  <c r="E79" i="37"/>
  <c r="AX79" i="37" s="1"/>
  <c r="E80" i="37"/>
  <c r="AX80" i="37" s="1"/>
  <c r="E81" i="37"/>
  <c r="AX81" i="37" s="1"/>
  <c r="E82" i="37"/>
  <c r="E83" i="37"/>
  <c r="AX83" i="37" s="1"/>
  <c r="E84" i="37"/>
  <c r="AX84" i="37" s="1"/>
  <c r="E85" i="37"/>
  <c r="E86" i="37"/>
  <c r="E87" i="37"/>
  <c r="AX87" i="37" s="1"/>
  <c r="E88" i="37"/>
  <c r="AX88" i="37" s="1"/>
  <c r="E89" i="37"/>
  <c r="E90" i="37"/>
  <c r="E91" i="37"/>
  <c r="AX91" i="37" s="1"/>
  <c r="E92" i="37"/>
  <c r="E93" i="37"/>
  <c r="E94" i="37"/>
  <c r="AX94" i="37" s="1"/>
  <c r="E95" i="37"/>
  <c r="AX95" i="37" s="1"/>
  <c r="E96" i="37"/>
  <c r="AX96" i="37" s="1"/>
  <c r="E97" i="37"/>
  <c r="E98" i="37"/>
  <c r="E99" i="37"/>
  <c r="AX99" i="37" s="1"/>
  <c r="E100" i="37"/>
  <c r="AX100" i="37" s="1"/>
  <c r="E101" i="37"/>
  <c r="AX101" i="37" s="1"/>
  <c r="E102" i="37"/>
  <c r="AX102" i="37" s="1"/>
  <c r="E103" i="37"/>
  <c r="AX103" i="37" s="1"/>
  <c r="E104" i="37"/>
  <c r="E105" i="37"/>
  <c r="E106" i="37"/>
  <c r="AX106" i="37" s="1"/>
  <c r="E107" i="37"/>
  <c r="AX107" i="37" s="1"/>
  <c r="E108" i="37"/>
  <c r="E109" i="37"/>
  <c r="E110" i="37"/>
  <c r="E111" i="37"/>
  <c r="AX111" i="37" s="1"/>
  <c r="E112" i="37"/>
  <c r="AX112" i="37" s="1"/>
  <c r="E113" i="37"/>
  <c r="E114" i="37"/>
  <c r="AX114" i="37" s="1"/>
  <c r="E115" i="37"/>
  <c r="AX115" i="37" s="1"/>
  <c r="E116" i="37"/>
  <c r="E117" i="37"/>
  <c r="E118" i="37"/>
  <c r="AX118" i="37" s="1"/>
  <c r="E119" i="37"/>
  <c r="AX119" i="37" s="1"/>
  <c r="E120" i="37"/>
  <c r="AX120" i="37" s="1"/>
  <c r="E121" i="37"/>
  <c r="E122" i="37"/>
  <c r="E123" i="37"/>
  <c r="AX123" i="37" s="1"/>
  <c r="E124" i="37"/>
  <c r="E125" i="37"/>
  <c r="E126" i="37"/>
  <c r="E127" i="37"/>
  <c r="E128" i="37"/>
  <c r="AX128" i="37" s="1"/>
  <c r="E129" i="37"/>
  <c r="E2" i="37"/>
  <c r="AX2" i="37" s="1"/>
  <c r="AE145" i="37" a="1"/>
  <c r="AE145" i="37" s="1"/>
  <c r="AE144" i="37" a="1"/>
  <c r="AE144" i="37" s="1"/>
  <c r="AE143" i="37" a="1"/>
  <c r="AE143" i="37" s="1"/>
  <c r="AE142" i="37" a="1"/>
  <c r="AE142" i="37" s="1"/>
  <c r="AE141" i="37" a="1"/>
  <c r="AE141" i="37" s="1"/>
  <c r="AE140" i="37" a="1"/>
  <c r="AE140" i="37" s="1"/>
  <c r="AE139" i="37" a="1"/>
  <c r="AE139" i="37" s="1"/>
  <c r="AE138" i="37" a="1"/>
  <c r="AE138" i="37" s="1"/>
  <c r="AE137" i="37" a="1"/>
  <c r="AE137" i="37" s="1"/>
  <c r="AE136" i="37" a="1"/>
  <c r="AE136" i="37" s="1"/>
  <c r="AE135" i="37" a="1"/>
  <c r="AE135" i="37" s="1"/>
  <c r="AE134" i="37" a="1"/>
  <c r="AE134" i="37" s="1"/>
  <c r="AE133" i="37" a="1"/>
  <c r="AE133" i="37" s="1"/>
  <c r="AE132" i="37" a="1"/>
  <c r="AE132" i="37" s="1"/>
  <c r="AE131" i="37" a="1"/>
  <c r="AE131" i="37" s="1"/>
  <c r="AE130" i="37" a="1"/>
  <c r="AE130" i="37" s="1"/>
  <c r="AT129" i="37"/>
  <c r="AR129" i="37"/>
  <c r="AO129" i="37"/>
  <c r="AT128" i="37"/>
  <c r="AR128" i="37"/>
  <c r="AO128" i="37"/>
  <c r="AT127" i="37"/>
  <c r="AR127" i="37"/>
  <c r="AO127" i="37"/>
  <c r="AT126" i="37"/>
  <c r="AR126" i="37"/>
  <c r="AO126" i="37"/>
  <c r="J126" i="37"/>
  <c r="AT125" i="37"/>
  <c r="AR125" i="37"/>
  <c r="AO125" i="37"/>
  <c r="AT124" i="37"/>
  <c r="AR124" i="37"/>
  <c r="AO124" i="37"/>
  <c r="AT123" i="37"/>
  <c r="AR123" i="37"/>
  <c r="AO123" i="37"/>
  <c r="AT122" i="37"/>
  <c r="AR122" i="37"/>
  <c r="AO122" i="37"/>
  <c r="N122" i="37"/>
  <c r="AT121" i="37"/>
  <c r="AR121" i="37"/>
  <c r="AO121" i="37"/>
  <c r="AT120" i="37"/>
  <c r="AR120" i="37"/>
  <c r="AO120" i="37"/>
  <c r="AT119" i="37"/>
  <c r="AR119" i="37"/>
  <c r="AO119" i="37"/>
  <c r="AT118" i="37"/>
  <c r="AR118" i="37"/>
  <c r="AO118" i="37"/>
  <c r="J118" i="37"/>
  <c r="M118" i="37" s="1"/>
  <c r="AT117" i="37"/>
  <c r="AR117" i="37"/>
  <c r="AO117" i="37"/>
  <c r="AT116" i="37"/>
  <c r="AR116" i="37"/>
  <c r="AO116" i="37"/>
  <c r="AT115" i="37"/>
  <c r="AR115" i="37"/>
  <c r="AO115" i="37"/>
  <c r="L115" i="37"/>
  <c r="AT114" i="37"/>
  <c r="AR114" i="37"/>
  <c r="AO114" i="37"/>
  <c r="F114" i="37"/>
  <c r="G114" i="37" s="1"/>
  <c r="AA114" i="37" s="1"/>
  <c r="AT113" i="37"/>
  <c r="AR113" i="37"/>
  <c r="AO113" i="37"/>
  <c r="AT112" i="37"/>
  <c r="AR112" i="37"/>
  <c r="AO112" i="37"/>
  <c r="AT111" i="37"/>
  <c r="AR111" i="37"/>
  <c r="AO111" i="37"/>
  <c r="AT110" i="37"/>
  <c r="AR110" i="37"/>
  <c r="AO110" i="37"/>
  <c r="AT109" i="37"/>
  <c r="AR109" i="37"/>
  <c r="AO109" i="37"/>
  <c r="J109" i="37"/>
  <c r="AT108" i="37"/>
  <c r="AR108" i="37"/>
  <c r="AO108" i="37"/>
  <c r="AT107" i="37"/>
  <c r="AR107" i="37"/>
  <c r="AO107" i="37"/>
  <c r="F107" i="37"/>
  <c r="G107" i="37" s="1"/>
  <c r="AB107" i="37" s="1"/>
  <c r="AT106" i="37"/>
  <c r="AR106" i="37"/>
  <c r="AO106" i="37"/>
  <c r="AT105" i="37"/>
  <c r="AR105" i="37"/>
  <c r="AO105" i="37"/>
  <c r="AT104" i="37"/>
  <c r="AR104" i="37"/>
  <c r="AO104" i="37"/>
  <c r="AT103" i="37"/>
  <c r="AR103" i="37"/>
  <c r="AO103" i="37"/>
  <c r="AT102" i="37"/>
  <c r="AR102" i="37"/>
  <c r="AO102" i="37"/>
  <c r="A102" i="37"/>
  <c r="AT101" i="37"/>
  <c r="AR101" i="37"/>
  <c r="AO101" i="37"/>
  <c r="N101" i="37"/>
  <c r="AT100" i="37"/>
  <c r="AR100" i="37"/>
  <c r="AO100" i="37"/>
  <c r="AT99" i="37"/>
  <c r="AR99" i="37"/>
  <c r="AO99" i="37"/>
  <c r="A99" i="37"/>
  <c r="AT98" i="37"/>
  <c r="AR98" i="37"/>
  <c r="AO98" i="37"/>
  <c r="AT97" i="37"/>
  <c r="AR97" i="37"/>
  <c r="AO97" i="37"/>
  <c r="J97" i="37"/>
  <c r="AT96" i="37"/>
  <c r="AR96" i="37"/>
  <c r="AO96" i="37"/>
  <c r="AT95" i="37"/>
  <c r="AR95" i="37"/>
  <c r="AO95" i="37"/>
  <c r="AT94" i="37"/>
  <c r="AR94" i="37"/>
  <c r="AO94" i="37"/>
  <c r="AT93" i="37"/>
  <c r="AR93" i="37"/>
  <c r="AO93" i="37"/>
  <c r="AT92" i="37"/>
  <c r="AR92" i="37"/>
  <c r="AO92" i="37"/>
  <c r="AT91" i="37"/>
  <c r="AR91" i="37"/>
  <c r="AO91" i="37"/>
  <c r="AT90" i="37"/>
  <c r="AR90" i="37"/>
  <c r="AO90" i="37"/>
  <c r="J90" i="37"/>
  <c r="AT89" i="37"/>
  <c r="AR89" i="37"/>
  <c r="AO89" i="37"/>
  <c r="AT88" i="37"/>
  <c r="AR88" i="37"/>
  <c r="AO88" i="37"/>
  <c r="AT87" i="37"/>
  <c r="AR87" i="37"/>
  <c r="AO87" i="37"/>
  <c r="AT86" i="37"/>
  <c r="AR86" i="37"/>
  <c r="AO86" i="37"/>
  <c r="AT85" i="37"/>
  <c r="AR85" i="37"/>
  <c r="AO85" i="37"/>
  <c r="N85" i="37"/>
  <c r="AT84" i="37"/>
  <c r="AR84" i="37"/>
  <c r="AO84" i="37"/>
  <c r="J84" i="37"/>
  <c r="L84" i="37" s="1"/>
  <c r="AT83" i="37"/>
  <c r="AR83" i="37"/>
  <c r="AO83" i="37"/>
  <c r="AT82" i="37"/>
  <c r="AR82" i="37"/>
  <c r="AO82" i="37"/>
  <c r="AT81" i="37"/>
  <c r="AR81" i="37"/>
  <c r="AO81" i="37"/>
  <c r="AT80" i="37"/>
  <c r="AR80" i="37"/>
  <c r="AO80" i="37"/>
  <c r="AT79" i="37"/>
  <c r="AR79" i="37"/>
  <c r="AO79" i="37"/>
  <c r="AT78" i="37"/>
  <c r="AR78" i="37"/>
  <c r="AO78" i="37"/>
  <c r="F78" i="37"/>
  <c r="G78" i="37" s="1"/>
  <c r="AT77" i="37"/>
  <c r="AR77" i="37"/>
  <c r="AO77" i="37"/>
  <c r="J77" i="37"/>
  <c r="L77" i="37" s="1"/>
  <c r="AT76" i="37"/>
  <c r="AR76" i="37"/>
  <c r="AO76" i="37"/>
  <c r="AT75" i="37"/>
  <c r="AR75" i="37"/>
  <c r="AO75" i="37"/>
  <c r="J75" i="37"/>
  <c r="AT74" i="37"/>
  <c r="AR74" i="37"/>
  <c r="AO74" i="37"/>
  <c r="AT73" i="37"/>
  <c r="AR73" i="37"/>
  <c r="AO73" i="37"/>
  <c r="AT72" i="37"/>
  <c r="AR72" i="37"/>
  <c r="AO72" i="37"/>
  <c r="F72" i="37"/>
  <c r="G72" i="37" s="1"/>
  <c r="R72" i="37" s="1"/>
  <c r="AT71" i="37"/>
  <c r="AR71" i="37"/>
  <c r="AO71" i="37"/>
  <c r="AT70" i="37"/>
  <c r="AR70" i="37"/>
  <c r="AO70" i="37"/>
  <c r="AT69" i="37"/>
  <c r="AR69" i="37"/>
  <c r="AO69" i="37"/>
  <c r="J69" i="37"/>
  <c r="AT68" i="37"/>
  <c r="AR68" i="37"/>
  <c r="AO68" i="37"/>
  <c r="D68" i="37"/>
  <c r="AT67" i="37"/>
  <c r="AR67" i="37"/>
  <c r="AO67" i="37"/>
  <c r="AT66" i="37"/>
  <c r="AO66" i="37"/>
  <c r="AT65" i="37"/>
  <c r="AT64" i="37"/>
  <c r="AH64" i="37"/>
  <c r="D64" i="37"/>
  <c r="A64" i="37"/>
  <c r="AT63" i="37"/>
  <c r="AT62" i="37"/>
  <c r="L62" i="37"/>
  <c r="AT61" i="37"/>
  <c r="AT60" i="37"/>
  <c r="AT59" i="37"/>
  <c r="AT58" i="37"/>
  <c r="J58" i="37"/>
  <c r="AH58" i="37"/>
  <c r="AT57" i="37"/>
  <c r="AT56" i="37"/>
  <c r="AT55" i="37"/>
  <c r="F55" i="37"/>
  <c r="G55" i="37" s="1"/>
  <c r="V55" i="37" s="1"/>
  <c r="AY55" i="37" s="1"/>
  <c r="A55" i="37"/>
  <c r="AT54" i="37"/>
  <c r="F54" i="37"/>
  <c r="G54" i="37" s="1"/>
  <c r="AH54" i="37"/>
  <c r="A54" i="37"/>
  <c r="AT53" i="37"/>
  <c r="J53" i="37"/>
  <c r="F53" i="37"/>
  <c r="G53" i="37" s="1"/>
  <c r="D53" i="37"/>
  <c r="AT52" i="37"/>
  <c r="A52" i="37"/>
  <c r="AT51" i="37"/>
  <c r="J51" i="37"/>
  <c r="L51" i="37" s="1"/>
  <c r="AT50" i="37"/>
  <c r="AT49" i="37"/>
  <c r="AJ49" i="37"/>
  <c r="AL49" i="37" s="1"/>
  <c r="AT48" i="37"/>
  <c r="AJ48" i="37"/>
  <c r="AL48" i="37" s="1"/>
  <c r="AT47" i="37"/>
  <c r="AJ47" i="37"/>
  <c r="AL47" i="37" s="1"/>
  <c r="J47" i="37"/>
  <c r="L47" i="37" s="1"/>
  <c r="A47" i="37"/>
  <c r="AT46" i="37"/>
  <c r="AJ46" i="37"/>
  <c r="AL46" i="37" s="1"/>
  <c r="J46" i="37"/>
  <c r="D46" i="37"/>
  <c r="AT45" i="37"/>
  <c r="AJ45" i="37"/>
  <c r="AL45" i="37" s="1"/>
  <c r="AH45" i="37"/>
  <c r="D45" i="37"/>
  <c r="AT44" i="37"/>
  <c r="AJ44" i="37"/>
  <c r="AL44" i="37" s="1"/>
  <c r="J44" i="37"/>
  <c r="M44" i="37" s="1"/>
  <c r="AT43" i="37"/>
  <c r="AJ43" i="37"/>
  <c r="AL43" i="37" s="1"/>
  <c r="J43" i="37"/>
  <c r="P43" i="37" s="1"/>
  <c r="AT42" i="37"/>
  <c r="AJ42" i="37"/>
  <c r="AL42" i="37" s="1"/>
  <c r="AT41" i="37"/>
  <c r="AJ41" i="37"/>
  <c r="AK41" i="37" s="1"/>
  <c r="AT40" i="37"/>
  <c r="AJ40" i="37"/>
  <c r="AK40" i="37" s="1"/>
  <c r="F40" i="37"/>
  <c r="G40" i="37"/>
  <c r="D40" i="37"/>
  <c r="AT39" i="37"/>
  <c r="AJ39" i="37"/>
  <c r="AK39" i="37" s="1"/>
  <c r="J39" i="37"/>
  <c r="AT38" i="37"/>
  <c r="AJ38" i="37"/>
  <c r="AK38" i="37" s="1"/>
  <c r="F38" i="37"/>
  <c r="G38" i="37" s="1"/>
  <c r="AT37" i="37"/>
  <c r="AJ37" i="37"/>
  <c r="AK37" i="37" s="1"/>
  <c r="AT36" i="37"/>
  <c r="AJ36" i="37"/>
  <c r="AK36" i="37" s="1"/>
  <c r="J36" i="37"/>
  <c r="AT35" i="37"/>
  <c r="AJ35" i="37"/>
  <c r="AK35" i="37" s="1"/>
  <c r="AT34" i="37"/>
  <c r="AJ34" i="37"/>
  <c r="AK34" i="37" s="1"/>
  <c r="A34" i="37"/>
  <c r="AT33" i="37"/>
  <c r="AT32" i="37"/>
  <c r="AT31" i="37"/>
  <c r="AH31" i="37"/>
  <c r="AT30" i="37"/>
  <c r="AT29" i="37"/>
  <c r="AT28" i="37"/>
  <c r="AT27" i="37"/>
  <c r="J27" i="37"/>
  <c r="L27" i="37" s="1"/>
  <c r="AT26" i="37"/>
  <c r="AT25" i="37"/>
  <c r="AO25" i="37"/>
  <c r="AT24" i="37"/>
  <c r="AO24" i="37"/>
  <c r="A24" i="37"/>
  <c r="AT23" i="37"/>
  <c r="AO23" i="37"/>
  <c r="J23" i="37"/>
  <c r="F23" i="37"/>
  <c r="G23" i="37" s="1"/>
  <c r="AT22" i="37"/>
  <c r="AO22" i="37"/>
  <c r="AT21" i="37"/>
  <c r="AO21" i="37"/>
  <c r="J21" i="37"/>
  <c r="AT20" i="37"/>
  <c r="AO20" i="37"/>
  <c r="N20" i="37"/>
  <c r="AT19" i="37"/>
  <c r="AO19" i="37"/>
  <c r="AT18" i="37"/>
  <c r="AO18" i="37"/>
  <c r="F18" i="37"/>
  <c r="G18" i="37" s="1"/>
  <c r="D18" i="37"/>
  <c r="AT17" i="37"/>
  <c r="AO17" i="37"/>
  <c r="AT16" i="37"/>
  <c r="AO16" i="37"/>
  <c r="AT15" i="37"/>
  <c r="AO15" i="37"/>
  <c r="AT14" i="37"/>
  <c r="AO14" i="37"/>
  <c r="A14" i="37"/>
  <c r="AT13" i="37"/>
  <c r="AO13" i="37"/>
  <c r="J13" i="37"/>
  <c r="N13" i="37" s="1"/>
  <c r="D13" i="37"/>
  <c r="AT12" i="37"/>
  <c r="AO12" i="37"/>
  <c r="D12" i="37"/>
  <c r="AT11" i="37"/>
  <c r="AO11" i="37"/>
  <c r="AT10" i="37"/>
  <c r="AO10" i="37"/>
  <c r="AH10" i="37"/>
  <c r="D10" i="37"/>
  <c r="AT9" i="37"/>
  <c r="AO9" i="37"/>
  <c r="AT8" i="37"/>
  <c r="AO8" i="37"/>
  <c r="J8" i="37"/>
  <c r="N8" i="37" s="1"/>
  <c r="AT7" i="37"/>
  <c r="AO7" i="37"/>
  <c r="AH7" i="37"/>
  <c r="AT6" i="37"/>
  <c r="AO6" i="37"/>
  <c r="AT5" i="37"/>
  <c r="AO5" i="37"/>
  <c r="J5" i="37"/>
  <c r="N5" i="37" s="1"/>
  <c r="AT4" i="37"/>
  <c r="AO4" i="37"/>
  <c r="D4" i="37"/>
  <c r="AT3" i="37"/>
  <c r="AO3" i="37"/>
  <c r="J3" i="37"/>
  <c r="N3" i="37" s="1"/>
  <c r="AT2" i="37"/>
  <c r="AO2" i="37"/>
  <c r="AH2" i="37"/>
  <c r="AC2" i="37"/>
  <c r="H3" i="36"/>
  <c r="H4" i="36"/>
  <c r="J4" i="36" s="1"/>
  <c r="L4" i="36" s="1"/>
  <c r="H5" i="36"/>
  <c r="H6" i="36"/>
  <c r="H7" i="36"/>
  <c r="J7" i="36" s="1"/>
  <c r="H8" i="36"/>
  <c r="J8" i="36" s="1"/>
  <c r="L8" i="36" s="1"/>
  <c r="H9" i="36"/>
  <c r="J9" i="36" s="1"/>
  <c r="L9" i="36" s="1"/>
  <c r="H10" i="36"/>
  <c r="J10" i="36" s="1"/>
  <c r="H11" i="36"/>
  <c r="J11" i="36"/>
  <c r="N11" i="36" s="1"/>
  <c r="H12" i="36"/>
  <c r="J12" i="36" s="1"/>
  <c r="H13" i="36"/>
  <c r="H14" i="36"/>
  <c r="H15" i="36"/>
  <c r="J15" i="36" s="1"/>
  <c r="M15" i="36" s="1"/>
  <c r="AG15" i="36" s="1"/>
  <c r="H16" i="36"/>
  <c r="H17" i="36"/>
  <c r="J17" i="36" s="1"/>
  <c r="M17" i="36" s="1"/>
  <c r="H18" i="36"/>
  <c r="J18" i="36" s="1"/>
  <c r="H19" i="36"/>
  <c r="J19" i="36" s="1"/>
  <c r="M19" i="36" s="1"/>
  <c r="H20" i="36"/>
  <c r="J20" i="36" s="1"/>
  <c r="H21" i="36"/>
  <c r="H22" i="36"/>
  <c r="J22" i="36" s="1"/>
  <c r="H23" i="36"/>
  <c r="J23" i="36" s="1"/>
  <c r="H24" i="36"/>
  <c r="J24" i="36" s="1"/>
  <c r="H25" i="36"/>
  <c r="J25" i="36" s="1"/>
  <c r="N25" i="36" s="1"/>
  <c r="H26" i="36"/>
  <c r="J26" i="36" s="1"/>
  <c r="N26" i="36" s="1"/>
  <c r="H27" i="36"/>
  <c r="J27" i="36" s="1"/>
  <c r="M27" i="36" s="1"/>
  <c r="AG27" i="36" s="1"/>
  <c r="H28" i="36"/>
  <c r="H29" i="36"/>
  <c r="H30" i="36"/>
  <c r="H31" i="36"/>
  <c r="J31" i="36" s="1"/>
  <c r="H32" i="36"/>
  <c r="H33" i="36"/>
  <c r="J33" i="36" s="1"/>
  <c r="H34" i="36"/>
  <c r="J34" i="36" s="1"/>
  <c r="L34" i="36" s="1"/>
  <c r="H35" i="36"/>
  <c r="J35" i="36" s="1"/>
  <c r="H36" i="36"/>
  <c r="H37" i="36"/>
  <c r="J37" i="36" s="1"/>
  <c r="N37" i="36" s="1"/>
  <c r="H38" i="36"/>
  <c r="J38" i="36" s="1"/>
  <c r="H39" i="36"/>
  <c r="J39" i="36" s="1"/>
  <c r="H40" i="36"/>
  <c r="H41" i="36"/>
  <c r="J41" i="36" s="1"/>
  <c r="H42" i="36"/>
  <c r="J42" i="36" s="1"/>
  <c r="N42" i="36" s="1"/>
  <c r="H43" i="36"/>
  <c r="J43" i="36" s="1"/>
  <c r="M43" i="36" s="1"/>
  <c r="H44" i="36"/>
  <c r="J44" i="36" s="1"/>
  <c r="H45" i="36"/>
  <c r="J45" i="36" s="1"/>
  <c r="H46" i="36"/>
  <c r="J46" i="36" s="1"/>
  <c r="N46" i="36" s="1"/>
  <c r="H47" i="36"/>
  <c r="J47" i="36" s="1"/>
  <c r="H48" i="36"/>
  <c r="J48" i="36" s="1"/>
  <c r="H49" i="36"/>
  <c r="J49" i="36" s="1"/>
  <c r="H50" i="36"/>
  <c r="J50" i="36" s="1"/>
  <c r="H51" i="36"/>
  <c r="J51" i="36" s="1"/>
  <c r="M51" i="36" s="1"/>
  <c r="H52" i="36"/>
  <c r="J52" i="36" s="1"/>
  <c r="H53" i="36"/>
  <c r="J53" i="36" s="1"/>
  <c r="N53" i="36" s="1"/>
  <c r="H54" i="36"/>
  <c r="J54" i="36" s="1"/>
  <c r="H55" i="36"/>
  <c r="J55" i="36" s="1"/>
  <c r="M55" i="36" s="1"/>
  <c r="H56" i="36"/>
  <c r="H57" i="36"/>
  <c r="J57" i="36" s="1"/>
  <c r="H58" i="36"/>
  <c r="J58" i="36" s="1"/>
  <c r="N58" i="36" s="1"/>
  <c r="H59" i="36"/>
  <c r="J59" i="36" s="1"/>
  <c r="L59" i="36" s="1"/>
  <c r="H60" i="36"/>
  <c r="H61" i="36"/>
  <c r="J61" i="36" s="1"/>
  <c r="N61" i="36" s="1"/>
  <c r="H62" i="36"/>
  <c r="J62" i="36" s="1"/>
  <c r="H63" i="36"/>
  <c r="H64" i="36"/>
  <c r="J64" i="36" s="1"/>
  <c r="H65" i="36"/>
  <c r="J65" i="36" s="1"/>
  <c r="H66" i="36"/>
  <c r="J66" i="36" s="1"/>
  <c r="N66" i="36" s="1"/>
  <c r="H67" i="36"/>
  <c r="J67" i="36" s="1"/>
  <c r="H68" i="36"/>
  <c r="J68" i="36" s="1"/>
  <c r="N68" i="36" s="1"/>
  <c r="H69" i="36"/>
  <c r="J69" i="36" s="1"/>
  <c r="H70" i="36"/>
  <c r="H71" i="36"/>
  <c r="J71" i="36" s="1"/>
  <c r="H72" i="36"/>
  <c r="J72" i="36" s="1"/>
  <c r="M72" i="36" s="1"/>
  <c r="H73" i="36"/>
  <c r="H74" i="36"/>
  <c r="J74" i="36" s="1"/>
  <c r="H75" i="36"/>
  <c r="J75" i="36" s="1"/>
  <c r="N75" i="36" s="1"/>
  <c r="H76" i="36"/>
  <c r="J76" i="36" s="1"/>
  <c r="H77" i="36"/>
  <c r="H78" i="36"/>
  <c r="J78" i="36" s="1"/>
  <c r="H79" i="36"/>
  <c r="J79" i="36" s="1"/>
  <c r="N79" i="36" s="1"/>
  <c r="H80" i="36"/>
  <c r="J80" i="36" s="1"/>
  <c r="M80" i="36" s="1"/>
  <c r="H81" i="36"/>
  <c r="J81" i="36" s="1"/>
  <c r="H82" i="36"/>
  <c r="J82" i="36" s="1"/>
  <c r="H83" i="36"/>
  <c r="J83" i="36" s="1"/>
  <c r="H84" i="36"/>
  <c r="J84" i="36" s="1"/>
  <c r="H85" i="36"/>
  <c r="H86" i="36"/>
  <c r="J86" i="36" s="1"/>
  <c r="H87" i="36"/>
  <c r="H88" i="36"/>
  <c r="J88" i="36" s="1"/>
  <c r="H89" i="36"/>
  <c r="J89" i="36" s="1"/>
  <c r="H90" i="36"/>
  <c r="J90" i="36" s="1"/>
  <c r="H91" i="36"/>
  <c r="J91" i="36" s="1"/>
  <c r="M91" i="36" s="1"/>
  <c r="H92" i="36"/>
  <c r="H93" i="36"/>
  <c r="J93" i="36" s="1"/>
  <c r="H94" i="36"/>
  <c r="H95" i="36"/>
  <c r="H96" i="36"/>
  <c r="J96" i="36" s="1"/>
  <c r="N96" i="36" s="1"/>
  <c r="H97" i="36"/>
  <c r="J97" i="36" s="1"/>
  <c r="H98" i="36"/>
  <c r="J98" i="36" s="1"/>
  <c r="L98" i="36" s="1"/>
  <c r="H99" i="36"/>
  <c r="J99" i="36" s="1"/>
  <c r="L99" i="36" s="1"/>
  <c r="H100" i="36"/>
  <c r="J100" i="36" s="1"/>
  <c r="L100" i="36" s="1"/>
  <c r="H101" i="36"/>
  <c r="J101" i="36" s="1"/>
  <c r="H102" i="36"/>
  <c r="J102" i="36" s="1"/>
  <c r="N102" i="36" s="1"/>
  <c r="H103" i="36"/>
  <c r="J103" i="36" s="1"/>
  <c r="N103" i="36" s="1"/>
  <c r="H104" i="36"/>
  <c r="J104" i="36" s="1"/>
  <c r="H105" i="36"/>
  <c r="J105" i="36"/>
  <c r="M105" i="36" s="1"/>
  <c r="H106" i="36"/>
  <c r="J106" i="36" s="1"/>
  <c r="H107" i="36"/>
  <c r="J107" i="36" s="1"/>
  <c r="N107" i="36" s="1"/>
  <c r="H108" i="36"/>
  <c r="J108" i="36" s="1"/>
  <c r="H109" i="36"/>
  <c r="H110" i="36"/>
  <c r="J110" i="36" s="1"/>
  <c r="N110" i="36" s="1"/>
  <c r="H111" i="36"/>
  <c r="J111" i="36" s="1"/>
  <c r="H112" i="36"/>
  <c r="H113" i="36"/>
  <c r="J113" i="36" s="1"/>
  <c r="M113" i="36" s="1"/>
  <c r="H114" i="36"/>
  <c r="H115" i="36"/>
  <c r="J115" i="36" s="1"/>
  <c r="L115" i="36" s="1"/>
  <c r="H116" i="36"/>
  <c r="J116" i="36" s="1"/>
  <c r="H117" i="36"/>
  <c r="J117" i="36" s="1"/>
  <c r="H118" i="36"/>
  <c r="J118" i="36" s="1"/>
  <c r="N118" i="36" s="1"/>
  <c r="H119" i="36"/>
  <c r="J119" i="36" s="1"/>
  <c r="N119" i="36" s="1"/>
  <c r="H120" i="36"/>
  <c r="H121" i="36"/>
  <c r="J121" i="36" s="1"/>
  <c r="H122" i="36"/>
  <c r="J122" i="36" s="1"/>
  <c r="M122" i="36" s="1"/>
  <c r="H123" i="36"/>
  <c r="J123" i="36" s="1"/>
  <c r="H124" i="36"/>
  <c r="H125" i="36"/>
  <c r="J125" i="36" s="1"/>
  <c r="N125" i="36" s="1"/>
  <c r="H126" i="36"/>
  <c r="H127" i="36"/>
  <c r="J127" i="36" s="1"/>
  <c r="H128" i="36"/>
  <c r="J128" i="36" s="1"/>
  <c r="H129" i="36"/>
  <c r="J129" i="36" s="1"/>
  <c r="M129" i="36" s="1"/>
  <c r="H2" i="36"/>
  <c r="J2" i="36" s="1"/>
  <c r="N2" i="36" s="1"/>
  <c r="E3" i="36"/>
  <c r="F3" i="36" s="1"/>
  <c r="G3" i="36" s="1"/>
  <c r="E4" i="36"/>
  <c r="E5" i="36"/>
  <c r="AX5" i="36" s="1"/>
  <c r="E6" i="36"/>
  <c r="E7" i="36"/>
  <c r="AX7" i="36" s="1"/>
  <c r="E8" i="36"/>
  <c r="E9" i="36"/>
  <c r="F9" i="36" s="1"/>
  <c r="G9" i="36" s="1"/>
  <c r="Z9" i="36" s="1"/>
  <c r="AZ9" i="36" s="1"/>
  <c r="E10" i="36"/>
  <c r="E11" i="36"/>
  <c r="AH11" i="36" s="1"/>
  <c r="E12" i="36"/>
  <c r="AX12" i="36" s="1"/>
  <c r="E13" i="36"/>
  <c r="E14" i="36"/>
  <c r="AX14" i="36" s="1"/>
  <c r="E15" i="36"/>
  <c r="E16" i="36"/>
  <c r="AX16" i="36" s="1"/>
  <c r="E17" i="36"/>
  <c r="AX17" i="36" s="1"/>
  <c r="E18" i="36"/>
  <c r="F18" i="36" s="1"/>
  <c r="G18" i="36" s="1"/>
  <c r="E19" i="36"/>
  <c r="E20" i="36"/>
  <c r="AX20" i="36" s="1"/>
  <c r="E21" i="36"/>
  <c r="AX21" i="36" s="1"/>
  <c r="E22" i="36"/>
  <c r="AX22" i="36" s="1"/>
  <c r="E23" i="36"/>
  <c r="E24" i="36"/>
  <c r="AX24" i="36" s="1"/>
  <c r="E25" i="36"/>
  <c r="AX25" i="36" s="1"/>
  <c r="E26" i="36"/>
  <c r="E27" i="36"/>
  <c r="AH27" i="36" s="1"/>
  <c r="E28" i="36"/>
  <c r="E29" i="36"/>
  <c r="AX29" i="36" s="1"/>
  <c r="E30" i="36"/>
  <c r="AX30" i="36" s="1"/>
  <c r="E31" i="36"/>
  <c r="AX31" i="36" s="1"/>
  <c r="E32" i="36"/>
  <c r="AX32" i="36" s="1"/>
  <c r="E33" i="36"/>
  <c r="AX33" i="36" s="1"/>
  <c r="E34" i="36"/>
  <c r="AH34" i="36" s="1"/>
  <c r="E35" i="36"/>
  <c r="E36" i="36"/>
  <c r="AX36" i="36" s="1"/>
  <c r="E37" i="36"/>
  <c r="E38" i="36"/>
  <c r="AX38" i="36" s="1"/>
  <c r="E39" i="36"/>
  <c r="AX39" i="36" s="1"/>
  <c r="E40" i="36"/>
  <c r="AX40" i="36" s="1"/>
  <c r="E41" i="36"/>
  <c r="AX41" i="36" s="1"/>
  <c r="E42" i="36"/>
  <c r="AX42" i="36" s="1"/>
  <c r="E43" i="36"/>
  <c r="E44" i="36"/>
  <c r="F44" i="36" s="1"/>
  <c r="G44" i="36" s="1"/>
  <c r="E45" i="36"/>
  <c r="AX45" i="36" s="1"/>
  <c r="E46" i="36"/>
  <c r="AX46" i="36" s="1"/>
  <c r="E47" i="36"/>
  <c r="AX47" i="36" s="1"/>
  <c r="E48" i="36"/>
  <c r="AX48" i="36" s="1"/>
  <c r="E49" i="36"/>
  <c r="E50" i="36"/>
  <c r="E51" i="36"/>
  <c r="AX51" i="36" s="1"/>
  <c r="E52" i="36"/>
  <c r="AX52" i="36" s="1"/>
  <c r="E53" i="36"/>
  <c r="AX53" i="36" s="1"/>
  <c r="E54" i="36"/>
  <c r="AX54" i="36" s="1"/>
  <c r="E55" i="36"/>
  <c r="AX55" i="36" s="1"/>
  <c r="E56" i="36"/>
  <c r="E57" i="36"/>
  <c r="E58" i="36"/>
  <c r="AH58" i="36" s="1"/>
  <c r="E59" i="36"/>
  <c r="AX59" i="36" s="1"/>
  <c r="E60" i="36"/>
  <c r="AH60" i="36" s="1"/>
  <c r="E61" i="36"/>
  <c r="AX61" i="36" s="1"/>
  <c r="E62" i="36"/>
  <c r="AX62" i="36" s="1"/>
  <c r="E63" i="36"/>
  <c r="AH63" i="36" s="1"/>
  <c r="E64" i="36"/>
  <c r="AX64" i="36" s="1"/>
  <c r="E65" i="36"/>
  <c r="E66" i="36"/>
  <c r="E67" i="36"/>
  <c r="AX67" i="36" s="1"/>
  <c r="E68" i="36"/>
  <c r="E69" i="36"/>
  <c r="E70" i="36"/>
  <c r="AX70" i="36" s="1"/>
  <c r="E71" i="36"/>
  <c r="E72" i="36"/>
  <c r="E73" i="36"/>
  <c r="AX73" i="36" s="1"/>
  <c r="E74" i="36"/>
  <c r="E75" i="36"/>
  <c r="AX75" i="36" s="1"/>
  <c r="E76" i="36"/>
  <c r="AX76" i="36" s="1"/>
  <c r="E77" i="36"/>
  <c r="E78" i="36"/>
  <c r="E79" i="36"/>
  <c r="AX79" i="36" s="1"/>
  <c r="E80" i="36"/>
  <c r="F80" i="36" s="1"/>
  <c r="G80" i="36" s="1"/>
  <c r="R80" i="36" s="1"/>
  <c r="E81" i="36"/>
  <c r="AX81" i="36" s="1"/>
  <c r="E82" i="36"/>
  <c r="E83" i="36"/>
  <c r="E84" i="36"/>
  <c r="E85" i="36"/>
  <c r="E86" i="36"/>
  <c r="E87" i="36"/>
  <c r="E88" i="36"/>
  <c r="AX88" i="36" s="1"/>
  <c r="E89" i="36"/>
  <c r="E90" i="36"/>
  <c r="E91" i="36"/>
  <c r="E92" i="36"/>
  <c r="AX92" i="36" s="1"/>
  <c r="E93" i="36"/>
  <c r="AX93" i="36" s="1"/>
  <c r="E94" i="36"/>
  <c r="AX94" i="36" s="1"/>
  <c r="E95" i="36"/>
  <c r="AX95" i="36" s="1"/>
  <c r="E96" i="36"/>
  <c r="AX96" i="36" s="1"/>
  <c r="E97" i="36"/>
  <c r="E98" i="36"/>
  <c r="E99" i="36"/>
  <c r="AX99" i="36" s="1"/>
  <c r="E100" i="36"/>
  <c r="AX100" i="36" s="1"/>
  <c r="E101" i="36"/>
  <c r="AX101" i="36" s="1"/>
  <c r="E102" i="36"/>
  <c r="AX102" i="36" s="1"/>
  <c r="E103" i="36"/>
  <c r="AX103" i="36" s="1"/>
  <c r="E104" i="36"/>
  <c r="AX104" i="36" s="1"/>
  <c r="E105" i="36"/>
  <c r="E106" i="36"/>
  <c r="E107" i="36"/>
  <c r="AX107" i="36" s="1"/>
  <c r="E108" i="36"/>
  <c r="E109" i="36"/>
  <c r="E110" i="36"/>
  <c r="AX110" i="36" s="1"/>
  <c r="E111" i="36"/>
  <c r="AX111" i="36" s="1"/>
  <c r="E112" i="36"/>
  <c r="AX112" i="36" s="1"/>
  <c r="E113" i="36"/>
  <c r="AX113" i="36" s="1"/>
  <c r="E114" i="36"/>
  <c r="E115" i="36"/>
  <c r="E116" i="36"/>
  <c r="AX116" i="36" s="1"/>
  <c r="E117" i="36"/>
  <c r="AX117" i="36" s="1"/>
  <c r="E118" i="36"/>
  <c r="AX118" i="36" s="1"/>
  <c r="E119" i="36"/>
  <c r="AX119" i="36" s="1"/>
  <c r="E120" i="36"/>
  <c r="AX120" i="36" s="1"/>
  <c r="E121" i="36"/>
  <c r="E122" i="36"/>
  <c r="E123" i="36"/>
  <c r="E124" i="36"/>
  <c r="E125" i="36"/>
  <c r="E126" i="36"/>
  <c r="AX126" i="36" s="1"/>
  <c r="E127" i="36"/>
  <c r="AX127" i="36" s="1"/>
  <c r="E128" i="36"/>
  <c r="E129" i="36"/>
  <c r="E2" i="36"/>
  <c r="AE145" i="36" a="1"/>
  <c r="AE145" i="36" s="1"/>
  <c r="AE144" i="36" a="1"/>
  <c r="AE144" i="36" s="1"/>
  <c r="AE143" i="36" a="1"/>
  <c r="AE143" i="36" s="1"/>
  <c r="AE142" i="36" a="1"/>
  <c r="AE142" i="36" s="1"/>
  <c r="AE141" i="36" a="1"/>
  <c r="AE141" i="36" s="1"/>
  <c r="AE140" i="36" a="1"/>
  <c r="AE140" i="36" s="1"/>
  <c r="AE139" i="36" a="1"/>
  <c r="AE139" i="36" s="1"/>
  <c r="AE138" i="36" a="1"/>
  <c r="AE138" i="36" s="1"/>
  <c r="AE137" i="36" a="1"/>
  <c r="AE137" i="36" s="1"/>
  <c r="AE136" i="36" a="1"/>
  <c r="AE136" i="36" s="1"/>
  <c r="AE135" i="36" a="1"/>
  <c r="AE135" i="36" s="1"/>
  <c r="AE134" i="36" a="1"/>
  <c r="AE134" i="36" s="1"/>
  <c r="AE133" i="36" a="1"/>
  <c r="AE133" i="36" s="1"/>
  <c r="AE132" i="36" a="1"/>
  <c r="AE132" i="36" s="1"/>
  <c r="AE131" i="36" a="1"/>
  <c r="AE131" i="36" s="1"/>
  <c r="AE130" i="36" a="1"/>
  <c r="AE130" i="36" s="1"/>
  <c r="AT129" i="36"/>
  <c r="AR129" i="36"/>
  <c r="AO129" i="36"/>
  <c r="AT128" i="36"/>
  <c r="AR128" i="36"/>
  <c r="AO128" i="36"/>
  <c r="AT127" i="36"/>
  <c r="AR127" i="36"/>
  <c r="AO127" i="36"/>
  <c r="AT126" i="36"/>
  <c r="AR126" i="36"/>
  <c r="AO126" i="36"/>
  <c r="J126" i="36"/>
  <c r="N126" i="36" s="1"/>
  <c r="AT125" i="36"/>
  <c r="AR125" i="36"/>
  <c r="AO125" i="36"/>
  <c r="AT124" i="36"/>
  <c r="AR124" i="36"/>
  <c r="AO124" i="36"/>
  <c r="J124" i="36"/>
  <c r="AT123" i="36"/>
  <c r="AR123" i="36"/>
  <c r="AO123" i="36"/>
  <c r="AT122" i="36"/>
  <c r="AR122" i="36"/>
  <c r="AO122" i="36"/>
  <c r="AT121" i="36"/>
  <c r="AR121" i="36"/>
  <c r="AO121" i="36"/>
  <c r="AT120" i="36"/>
  <c r="AR120" i="36"/>
  <c r="AO120" i="36"/>
  <c r="J120" i="36"/>
  <c r="M120" i="36" s="1"/>
  <c r="AT119" i="36"/>
  <c r="AR119" i="36"/>
  <c r="AO119" i="36"/>
  <c r="AT118" i="36"/>
  <c r="AR118" i="36"/>
  <c r="AO118" i="36"/>
  <c r="AT117" i="36"/>
  <c r="AR117" i="36"/>
  <c r="AO117" i="36"/>
  <c r="AT116" i="36"/>
  <c r="AR116" i="36"/>
  <c r="AO116" i="36"/>
  <c r="AT115" i="36"/>
  <c r="AR115" i="36"/>
  <c r="AO115" i="36"/>
  <c r="AT114" i="36"/>
  <c r="AR114" i="36"/>
  <c r="AO114" i="36"/>
  <c r="J114" i="36"/>
  <c r="M114" i="36" s="1"/>
  <c r="AT113" i="36"/>
  <c r="AR113" i="36"/>
  <c r="AO113" i="36"/>
  <c r="AT112" i="36"/>
  <c r="AR112" i="36"/>
  <c r="AO112" i="36"/>
  <c r="J112" i="36"/>
  <c r="M112" i="36" s="1"/>
  <c r="AT111" i="36"/>
  <c r="AR111" i="36"/>
  <c r="AO111" i="36"/>
  <c r="AT110" i="36"/>
  <c r="AR110" i="36"/>
  <c r="AO110" i="36"/>
  <c r="AT109" i="36"/>
  <c r="AR109" i="36"/>
  <c r="AO109" i="36"/>
  <c r="J109" i="36"/>
  <c r="AT108" i="36"/>
  <c r="AR108" i="36"/>
  <c r="AO108" i="36"/>
  <c r="AT107" i="36"/>
  <c r="AR107" i="36"/>
  <c r="AO107" i="36"/>
  <c r="AT106" i="36"/>
  <c r="AR106" i="36"/>
  <c r="AO106" i="36"/>
  <c r="AT105" i="36"/>
  <c r="AR105" i="36"/>
  <c r="AO105" i="36"/>
  <c r="AT104" i="36"/>
  <c r="AR104" i="36"/>
  <c r="AO104" i="36"/>
  <c r="AT103" i="36"/>
  <c r="AR103" i="36"/>
  <c r="AO103" i="36"/>
  <c r="AT102" i="36"/>
  <c r="AR102" i="36"/>
  <c r="AO102" i="36"/>
  <c r="F102" i="36"/>
  <c r="G102" i="36" s="1"/>
  <c r="AT101" i="36"/>
  <c r="AR101" i="36"/>
  <c r="AO101" i="36"/>
  <c r="AT100" i="36"/>
  <c r="AR100" i="36"/>
  <c r="AO100" i="36"/>
  <c r="AT99" i="36"/>
  <c r="AR99" i="36"/>
  <c r="AO99" i="36"/>
  <c r="F99" i="36"/>
  <c r="G99" i="36" s="1"/>
  <c r="AT98" i="36"/>
  <c r="AR98" i="36"/>
  <c r="AO98" i="36"/>
  <c r="AT97" i="36"/>
  <c r="AR97" i="36"/>
  <c r="AO97" i="36"/>
  <c r="AT96" i="36"/>
  <c r="AR96" i="36"/>
  <c r="AO96" i="36"/>
  <c r="AT95" i="36"/>
  <c r="AR95" i="36"/>
  <c r="AO95" i="36"/>
  <c r="J95" i="36"/>
  <c r="N95" i="36" s="1"/>
  <c r="AT94" i="36"/>
  <c r="AR94" i="36"/>
  <c r="AO94" i="36"/>
  <c r="J94" i="36"/>
  <c r="Y94" i="36" s="1"/>
  <c r="F94" i="36"/>
  <c r="G94" i="36" s="1"/>
  <c r="AT93" i="36"/>
  <c r="AR93" i="36"/>
  <c r="AO93" i="36"/>
  <c r="AT92" i="36"/>
  <c r="AR92" i="36"/>
  <c r="AO92" i="36"/>
  <c r="J92" i="36"/>
  <c r="AT91" i="36"/>
  <c r="AR91" i="36"/>
  <c r="AO91" i="36"/>
  <c r="AT90" i="36"/>
  <c r="AR90" i="36"/>
  <c r="AO90" i="36"/>
  <c r="AT89" i="36"/>
  <c r="AR89" i="36"/>
  <c r="AO89" i="36"/>
  <c r="AT88" i="36"/>
  <c r="AR88" i="36"/>
  <c r="AO88" i="36"/>
  <c r="AT87" i="36"/>
  <c r="AR87" i="36"/>
  <c r="AO87" i="36"/>
  <c r="J87" i="36"/>
  <c r="L87" i="36" s="1"/>
  <c r="AT86" i="36"/>
  <c r="AR86" i="36"/>
  <c r="AO86" i="36"/>
  <c r="AT85" i="36"/>
  <c r="AR85" i="36"/>
  <c r="AO85" i="36"/>
  <c r="J85" i="36"/>
  <c r="AT84" i="36"/>
  <c r="AR84" i="36"/>
  <c r="AO84" i="36"/>
  <c r="AT83" i="36"/>
  <c r="AR83" i="36"/>
  <c r="AO83" i="36"/>
  <c r="AT82" i="36"/>
  <c r="AR82" i="36"/>
  <c r="AO82" i="36"/>
  <c r="AT81" i="36"/>
  <c r="AR81" i="36"/>
  <c r="AO81" i="36"/>
  <c r="AT80" i="36"/>
  <c r="AR80" i="36"/>
  <c r="AO80" i="36"/>
  <c r="AT79" i="36"/>
  <c r="AR79" i="36"/>
  <c r="AO79" i="36"/>
  <c r="AT78" i="36"/>
  <c r="AR78" i="36"/>
  <c r="AO78" i="36"/>
  <c r="AT77" i="36"/>
  <c r="AR77" i="36"/>
  <c r="AO77" i="36"/>
  <c r="J77" i="36"/>
  <c r="AT76" i="36"/>
  <c r="AR76" i="36"/>
  <c r="AO76" i="36"/>
  <c r="AT75" i="36"/>
  <c r="AR75" i="36"/>
  <c r="AO75" i="36"/>
  <c r="AT74" i="36"/>
  <c r="AR74" i="36"/>
  <c r="AO74" i="36"/>
  <c r="AT73" i="36"/>
  <c r="AR73" i="36"/>
  <c r="AO73" i="36"/>
  <c r="J73" i="36"/>
  <c r="M73" i="36" s="1"/>
  <c r="AT72" i="36"/>
  <c r="AR72" i="36"/>
  <c r="AO72" i="36"/>
  <c r="AT71" i="36"/>
  <c r="AR71" i="36"/>
  <c r="AO71" i="36"/>
  <c r="AT70" i="36"/>
  <c r="AR70" i="36"/>
  <c r="AO70" i="36"/>
  <c r="J70" i="36"/>
  <c r="L70" i="36" s="1"/>
  <c r="AT69" i="36"/>
  <c r="AR69" i="36"/>
  <c r="AO69" i="36"/>
  <c r="L69" i="36"/>
  <c r="AT68" i="36"/>
  <c r="AR68" i="36"/>
  <c r="AO68" i="36"/>
  <c r="AT67" i="36"/>
  <c r="AR67" i="36"/>
  <c r="AO67" i="36"/>
  <c r="AT66" i="36"/>
  <c r="AO66" i="36"/>
  <c r="AT65" i="36"/>
  <c r="AT64" i="36"/>
  <c r="D64" i="36"/>
  <c r="AT63" i="36"/>
  <c r="J63" i="36"/>
  <c r="N63" i="36" s="1"/>
  <c r="AT62" i="36"/>
  <c r="AH62" i="36"/>
  <c r="AT61" i="36"/>
  <c r="AT60" i="36"/>
  <c r="J60" i="36"/>
  <c r="N60" i="36" s="1"/>
  <c r="AT59" i="36"/>
  <c r="AH59" i="36"/>
  <c r="F59" i="36"/>
  <c r="G59" i="36" s="1"/>
  <c r="Y59" i="36" s="1"/>
  <c r="AT58" i="36"/>
  <c r="AT57" i="36"/>
  <c r="AT56" i="36"/>
  <c r="J56" i="36"/>
  <c r="N56" i="36" s="1"/>
  <c r="AT55" i="36"/>
  <c r="AT54" i="36"/>
  <c r="F54" i="36"/>
  <c r="G54" i="36" s="1"/>
  <c r="AB54" i="36" s="1"/>
  <c r="AT53" i="36"/>
  <c r="AT52" i="36"/>
  <c r="AT51" i="36"/>
  <c r="AT50" i="36"/>
  <c r="AT49" i="36"/>
  <c r="AJ49" i="36"/>
  <c r="AL49" i="36" s="1"/>
  <c r="AT48" i="36"/>
  <c r="AJ48" i="36"/>
  <c r="AL48" i="36" s="1"/>
  <c r="AT47" i="36"/>
  <c r="AJ47" i="36"/>
  <c r="AL47" i="36" s="1"/>
  <c r="A47" i="36"/>
  <c r="AT46" i="36"/>
  <c r="AJ46" i="36"/>
  <c r="AL46" i="36" s="1"/>
  <c r="AT45" i="36"/>
  <c r="AJ45" i="36"/>
  <c r="AL45" i="36" s="1"/>
  <c r="F45" i="36"/>
  <c r="G45" i="36" s="1"/>
  <c r="S45" i="36" s="1"/>
  <c r="AH45" i="36"/>
  <c r="A45" i="36"/>
  <c r="AT44" i="36"/>
  <c r="AJ44" i="36"/>
  <c r="AL44" i="36" s="1"/>
  <c r="AT43" i="36"/>
  <c r="AJ43" i="36"/>
  <c r="AL43" i="36" s="1"/>
  <c r="AT42" i="36"/>
  <c r="AJ42" i="36"/>
  <c r="AL42" i="36" s="1"/>
  <c r="AT41" i="36"/>
  <c r="AJ41" i="36"/>
  <c r="AK41" i="36" s="1"/>
  <c r="AT40" i="36"/>
  <c r="AJ40" i="36"/>
  <c r="AK40" i="36" s="1"/>
  <c r="J40" i="36"/>
  <c r="N40" i="36" s="1"/>
  <c r="AT39" i="36"/>
  <c r="AJ39" i="36"/>
  <c r="AK39" i="36" s="1"/>
  <c r="AT38" i="36"/>
  <c r="AJ38" i="36"/>
  <c r="AK38" i="36" s="1"/>
  <c r="AT37" i="36"/>
  <c r="AJ37" i="36"/>
  <c r="AK37" i="36" s="1"/>
  <c r="AT36" i="36"/>
  <c r="AJ36" i="36"/>
  <c r="AK36" i="36" s="1"/>
  <c r="J36" i="36"/>
  <c r="L36" i="36" s="1"/>
  <c r="AT35" i="36"/>
  <c r="AJ35" i="36"/>
  <c r="AK35" i="36" s="1"/>
  <c r="A35" i="36"/>
  <c r="D35" i="36"/>
  <c r="AT34" i="36"/>
  <c r="AJ34" i="36"/>
  <c r="AK34" i="36" s="1"/>
  <c r="AT33" i="36"/>
  <c r="F33" i="36"/>
  <c r="G33" i="36" s="1"/>
  <c r="AU33" i="36" s="1"/>
  <c r="D33" i="36"/>
  <c r="AT32" i="36"/>
  <c r="J32" i="36"/>
  <c r="M32" i="36" s="1"/>
  <c r="AG32" i="36" s="1"/>
  <c r="AT31" i="36"/>
  <c r="AT30" i="36"/>
  <c r="J30" i="36"/>
  <c r="L30" i="36" s="1"/>
  <c r="F30" i="36"/>
  <c r="G30" i="36" s="1"/>
  <c r="AH30" i="36"/>
  <c r="D30" i="36"/>
  <c r="AT29" i="36"/>
  <c r="J29" i="36"/>
  <c r="A29" i="36"/>
  <c r="AT28" i="36"/>
  <c r="J28" i="36"/>
  <c r="L28" i="36" s="1"/>
  <c r="D28" i="36"/>
  <c r="AT27" i="36"/>
  <c r="AT26" i="36"/>
  <c r="AT25" i="36"/>
  <c r="AO25" i="36"/>
  <c r="AT24" i="36"/>
  <c r="AO24" i="36"/>
  <c r="N24" i="36"/>
  <c r="AT23" i="36"/>
  <c r="AO23" i="36"/>
  <c r="AH23" i="36"/>
  <c r="A23" i="36"/>
  <c r="AT22" i="36"/>
  <c r="AO22" i="36"/>
  <c r="AT21" i="36"/>
  <c r="AO21" i="36"/>
  <c r="J21" i="36"/>
  <c r="AT20" i="36"/>
  <c r="AO20" i="36"/>
  <c r="AT19" i="36"/>
  <c r="AO19" i="36"/>
  <c r="AT18" i="36"/>
  <c r="AO18" i="36"/>
  <c r="AT17" i="36"/>
  <c r="AO17" i="36"/>
  <c r="D17" i="36"/>
  <c r="AT16" i="36"/>
  <c r="AO16" i="36"/>
  <c r="J16" i="36"/>
  <c r="D16" i="36"/>
  <c r="AT15" i="36"/>
  <c r="AO15" i="36"/>
  <c r="AT14" i="36"/>
  <c r="AO14" i="36"/>
  <c r="J14" i="36"/>
  <c r="L14" i="36" s="1"/>
  <c r="AH14" i="36"/>
  <c r="AT13" i="36"/>
  <c r="AO13" i="36"/>
  <c r="J13" i="36"/>
  <c r="N13" i="36" s="1"/>
  <c r="AT12" i="36"/>
  <c r="AO12" i="36"/>
  <c r="AH12" i="36"/>
  <c r="AT11" i="36"/>
  <c r="AO11" i="36"/>
  <c r="AT10" i="36"/>
  <c r="AO10" i="36"/>
  <c r="AT9" i="36"/>
  <c r="AO9" i="36"/>
  <c r="AT8" i="36"/>
  <c r="AO8" i="36"/>
  <c r="AH8" i="36"/>
  <c r="D8" i="36"/>
  <c r="AT7" i="36"/>
  <c r="AO7" i="36"/>
  <c r="AT6" i="36"/>
  <c r="AO6" i="36"/>
  <c r="J6" i="36"/>
  <c r="AT5" i="36"/>
  <c r="AO5" i="36"/>
  <c r="J5" i="36"/>
  <c r="M5" i="36" s="1"/>
  <c r="AH5" i="36"/>
  <c r="AT4" i="36"/>
  <c r="AO4" i="36"/>
  <c r="AT3" i="36"/>
  <c r="AO3" i="36"/>
  <c r="J3" i="36"/>
  <c r="N3" i="36" s="1"/>
  <c r="AT2" i="36"/>
  <c r="AO2" i="36"/>
  <c r="AC2" i="36"/>
  <c r="H3" i="35"/>
  <c r="J3" i="35" s="1"/>
  <c r="M3" i="35" s="1"/>
  <c r="H4" i="35"/>
  <c r="J4" i="35" s="1"/>
  <c r="H5" i="35"/>
  <c r="J5" i="35" s="1"/>
  <c r="H6" i="35"/>
  <c r="J6" i="35" s="1"/>
  <c r="H7" i="35"/>
  <c r="J7" i="35" s="1"/>
  <c r="H8" i="35"/>
  <c r="J8" i="35" s="1"/>
  <c r="H9" i="35"/>
  <c r="J9" i="35" s="1"/>
  <c r="H10" i="35"/>
  <c r="J10" i="35" s="1"/>
  <c r="L10" i="35" s="1"/>
  <c r="H11" i="35"/>
  <c r="J11" i="35" s="1"/>
  <c r="M11" i="35" s="1"/>
  <c r="H12" i="35"/>
  <c r="J12" i="35" s="1"/>
  <c r="M12" i="35" s="1"/>
  <c r="H13" i="35"/>
  <c r="J13" i="35" s="1"/>
  <c r="P13" i="35" s="1"/>
  <c r="H14" i="35"/>
  <c r="J14" i="35" s="1"/>
  <c r="H15" i="35"/>
  <c r="J15" i="35" s="1"/>
  <c r="H16" i="35"/>
  <c r="H17" i="35"/>
  <c r="J17" i="35" s="1"/>
  <c r="H18" i="35"/>
  <c r="J18" i="35" s="1"/>
  <c r="L18" i="35" s="1"/>
  <c r="H19" i="35"/>
  <c r="H20" i="35"/>
  <c r="J20" i="35" s="1"/>
  <c r="H21" i="35"/>
  <c r="J21" i="35" s="1"/>
  <c r="H22" i="35"/>
  <c r="J22" i="35" s="1"/>
  <c r="H23" i="35"/>
  <c r="J23" i="35" s="1"/>
  <c r="H24" i="35"/>
  <c r="H25" i="35"/>
  <c r="J25" i="35" s="1"/>
  <c r="H26" i="35"/>
  <c r="J26" i="35" s="1"/>
  <c r="N26" i="35" s="1"/>
  <c r="H27" i="35"/>
  <c r="J27" i="35" s="1"/>
  <c r="H28" i="35"/>
  <c r="J28" i="35" s="1"/>
  <c r="H29" i="35"/>
  <c r="J29" i="35" s="1"/>
  <c r="H30" i="35"/>
  <c r="J30" i="35" s="1"/>
  <c r="H31" i="35"/>
  <c r="J31" i="35" s="1"/>
  <c r="H32" i="35"/>
  <c r="H33" i="35"/>
  <c r="J33" i="35" s="1"/>
  <c r="H34" i="35"/>
  <c r="J34" i="35" s="1"/>
  <c r="H35" i="35"/>
  <c r="J35" i="35" s="1"/>
  <c r="N35" i="35" s="1"/>
  <c r="H36" i="35"/>
  <c r="J36" i="35" s="1"/>
  <c r="M36" i="35" s="1"/>
  <c r="AG36" i="35" s="1"/>
  <c r="H37" i="35"/>
  <c r="J37" i="35" s="1"/>
  <c r="N37" i="35" s="1"/>
  <c r="H38" i="35"/>
  <c r="H39" i="35"/>
  <c r="H40" i="35"/>
  <c r="J40" i="35" s="1"/>
  <c r="N40" i="35" s="1"/>
  <c r="H41" i="35"/>
  <c r="J41" i="35" s="1"/>
  <c r="N41" i="35" s="1"/>
  <c r="H42" i="35"/>
  <c r="J42" i="35" s="1"/>
  <c r="H43" i="35"/>
  <c r="J43" i="35" s="1"/>
  <c r="M43" i="35" s="1"/>
  <c r="H44" i="35"/>
  <c r="J44" i="35" s="1"/>
  <c r="M44" i="35" s="1"/>
  <c r="H45" i="35"/>
  <c r="J45" i="35" s="1"/>
  <c r="N45" i="35" s="1"/>
  <c r="H46" i="35"/>
  <c r="H47" i="35"/>
  <c r="J47" i="35" s="1"/>
  <c r="H48" i="35"/>
  <c r="H49" i="35"/>
  <c r="J49" i="35" s="1"/>
  <c r="M49" i="35" s="1"/>
  <c r="H50" i="35"/>
  <c r="J50" i="35" s="1"/>
  <c r="H51" i="35"/>
  <c r="J51" i="35" s="1"/>
  <c r="M51" i="35" s="1"/>
  <c r="H52" i="35"/>
  <c r="J52" i="35" s="1"/>
  <c r="M52" i="35" s="1"/>
  <c r="AG52" i="35" s="1"/>
  <c r="H53" i="35"/>
  <c r="J53" i="35" s="1"/>
  <c r="L53" i="35" s="1"/>
  <c r="H54" i="35"/>
  <c r="J54" i="35" s="1"/>
  <c r="H55" i="35"/>
  <c r="J55" i="35" s="1"/>
  <c r="H56" i="35"/>
  <c r="J56" i="35" s="1"/>
  <c r="H57" i="35"/>
  <c r="J57" i="35" s="1"/>
  <c r="H58" i="35"/>
  <c r="J58" i="35" s="1"/>
  <c r="L58" i="35" s="1"/>
  <c r="H59" i="35"/>
  <c r="J59" i="35" s="1"/>
  <c r="H60" i="35"/>
  <c r="J60" i="35" s="1"/>
  <c r="H61" i="35"/>
  <c r="H62" i="35"/>
  <c r="J62" i="35" s="1"/>
  <c r="H63" i="35"/>
  <c r="J63" i="35" s="1"/>
  <c r="H64" i="35"/>
  <c r="J64" i="35" s="1"/>
  <c r="H65" i="35"/>
  <c r="J65" i="35" s="1"/>
  <c r="M65" i="35" s="1"/>
  <c r="H66" i="35"/>
  <c r="J66" i="35" s="1"/>
  <c r="N66" i="35" s="1"/>
  <c r="H67" i="35"/>
  <c r="J67" i="35" s="1"/>
  <c r="M67" i="35" s="1"/>
  <c r="H68" i="35"/>
  <c r="J68" i="35" s="1"/>
  <c r="M68" i="35" s="1"/>
  <c r="H69" i="35"/>
  <c r="J69" i="35" s="1"/>
  <c r="M69" i="35" s="1"/>
  <c r="H70" i="35"/>
  <c r="J70" i="35" s="1"/>
  <c r="H71" i="35"/>
  <c r="J71" i="35" s="1"/>
  <c r="L71" i="35" s="1"/>
  <c r="H72" i="35"/>
  <c r="J72" i="35" s="1"/>
  <c r="H73" i="35"/>
  <c r="J73" i="35" s="1"/>
  <c r="L73" i="35" s="1"/>
  <c r="H74" i="35"/>
  <c r="J74" i="35" s="1"/>
  <c r="M74" i="35" s="1"/>
  <c r="H75" i="35"/>
  <c r="J75" i="35" s="1"/>
  <c r="L75" i="35" s="1"/>
  <c r="H76" i="35"/>
  <c r="J76" i="35" s="1"/>
  <c r="H77" i="35"/>
  <c r="J77" i="35" s="1"/>
  <c r="H78" i="35"/>
  <c r="J78" i="35" s="1"/>
  <c r="H79" i="35"/>
  <c r="J79" i="35" s="1"/>
  <c r="N79" i="35" s="1"/>
  <c r="H80" i="35"/>
  <c r="J80" i="35" s="1"/>
  <c r="H81" i="35"/>
  <c r="J81" i="35" s="1"/>
  <c r="H82" i="35"/>
  <c r="J82" i="35" s="1"/>
  <c r="Z82" i="35" s="1"/>
  <c r="AZ82" i="35" s="1"/>
  <c r="H83" i="35"/>
  <c r="J83" i="35" s="1"/>
  <c r="H84" i="35"/>
  <c r="J84" i="35" s="1"/>
  <c r="H85" i="35"/>
  <c r="J85" i="35" s="1"/>
  <c r="M85" i="35" s="1"/>
  <c r="H86" i="35"/>
  <c r="J86" i="35" s="1"/>
  <c r="H87" i="35"/>
  <c r="H88" i="35"/>
  <c r="J88" i="35" s="1"/>
  <c r="N88" i="35" s="1"/>
  <c r="H89" i="35"/>
  <c r="J89" i="35" s="1"/>
  <c r="N89" i="35" s="1"/>
  <c r="H90" i="35"/>
  <c r="J90" i="35" s="1"/>
  <c r="H91" i="35"/>
  <c r="J91" i="35" s="1"/>
  <c r="N91" i="35" s="1"/>
  <c r="H92" i="35"/>
  <c r="J92" i="35" s="1"/>
  <c r="H93" i="35"/>
  <c r="J93" i="35" s="1"/>
  <c r="H94" i="35"/>
  <c r="H95" i="35"/>
  <c r="J95" i="35" s="1"/>
  <c r="H96" i="35"/>
  <c r="J96" i="35" s="1"/>
  <c r="H97" i="35"/>
  <c r="J97" i="35" s="1"/>
  <c r="H98" i="35"/>
  <c r="J98" i="35" s="1"/>
  <c r="H99" i="35"/>
  <c r="J99" i="35" s="1"/>
  <c r="H100" i="35"/>
  <c r="J100" i="35" s="1"/>
  <c r="H101" i="35"/>
  <c r="H102" i="35"/>
  <c r="J102" i="35" s="1"/>
  <c r="H103" i="35"/>
  <c r="H104" i="35"/>
  <c r="J104" i="35" s="1"/>
  <c r="L104" i="35" s="1"/>
  <c r="H105" i="35"/>
  <c r="J105" i="35" s="1"/>
  <c r="H106" i="35"/>
  <c r="J106" i="35" s="1"/>
  <c r="M106" i="35" s="1"/>
  <c r="H107" i="35"/>
  <c r="J107" i="35" s="1"/>
  <c r="H108" i="35"/>
  <c r="H109" i="35"/>
  <c r="H110" i="35"/>
  <c r="J110" i="35" s="1"/>
  <c r="H111" i="35"/>
  <c r="J111" i="35" s="1"/>
  <c r="M111" i="35" s="1"/>
  <c r="H112" i="35"/>
  <c r="J112" i="35" s="1"/>
  <c r="H113" i="35"/>
  <c r="J113" i="35" s="1"/>
  <c r="N113" i="35" s="1"/>
  <c r="H114" i="35"/>
  <c r="J114" i="35"/>
  <c r="M114" i="35" s="1"/>
  <c r="H115" i="35"/>
  <c r="J115" i="35" s="1"/>
  <c r="H116" i="35"/>
  <c r="J116" i="35" s="1"/>
  <c r="H117" i="35"/>
  <c r="H118" i="35"/>
  <c r="J118" i="35" s="1"/>
  <c r="H119" i="35"/>
  <c r="J119" i="35" s="1"/>
  <c r="M119" i="35" s="1"/>
  <c r="H120" i="35"/>
  <c r="J120" i="35" s="1"/>
  <c r="H121" i="35"/>
  <c r="J121" i="35"/>
  <c r="L121" i="35" s="1"/>
  <c r="H122" i="35"/>
  <c r="J122" i="35" s="1"/>
  <c r="H123" i="35"/>
  <c r="H124" i="35"/>
  <c r="J124" i="35" s="1"/>
  <c r="H125" i="35"/>
  <c r="H126" i="35"/>
  <c r="J126" i="35" s="1"/>
  <c r="H127" i="35"/>
  <c r="J127" i="35" s="1"/>
  <c r="H128" i="35"/>
  <c r="J128" i="35" s="1"/>
  <c r="H129" i="35"/>
  <c r="J129" i="35" s="1"/>
  <c r="H2" i="35"/>
  <c r="J2" i="35" s="1"/>
  <c r="E3" i="35"/>
  <c r="E4" i="35"/>
  <c r="AX4" i="35" s="1"/>
  <c r="E5" i="35"/>
  <c r="E6" i="35"/>
  <c r="AX6" i="35" s="1"/>
  <c r="E7" i="35"/>
  <c r="AX7" i="35" s="1"/>
  <c r="E8" i="35"/>
  <c r="E9" i="35"/>
  <c r="AX9" i="35" s="1"/>
  <c r="E10" i="35"/>
  <c r="AX10" i="35" s="1"/>
  <c r="E11" i="35"/>
  <c r="E12" i="35"/>
  <c r="F12" i="35" s="1"/>
  <c r="G12" i="35" s="1"/>
  <c r="E13" i="35"/>
  <c r="AX13" i="35" s="1"/>
  <c r="E14" i="35"/>
  <c r="AX14" i="35" s="1"/>
  <c r="E15" i="35"/>
  <c r="AX15" i="35" s="1"/>
  <c r="E16" i="35"/>
  <c r="F16" i="35" s="1"/>
  <c r="G16" i="35" s="1"/>
  <c r="E17" i="35"/>
  <c r="F17" i="35" s="1"/>
  <c r="G17" i="35" s="1"/>
  <c r="E18" i="35"/>
  <c r="F18" i="35" s="1"/>
  <c r="G18" i="35" s="1"/>
  <c r="E19" i="35"/>
  <c r="AH19" i="35" s="1"/>
  <c r="E20" i="35"/>
  <c r="AX20" i="35" s="1"/>
  <c r="E21" i="35"/>
  <c r="AX21" i="35" s="1"/>
  <c r="E22" i="35"/>
  <c r="AX22" i="35" s="1"/>
  <c r="E23" i="35"/>
  <c r="AX23" i="35" s="1"/>
  <c r="E24" i="35"/>
  <c r="AX24" i="35" s="1"/>
  <c r="E25" i="35"/>
  <c r="E26" i="35"/>
  <c r="E27" i="35"/>
  <c r="F27" i="35" s="1"/>
  <c r="G27" i="35" s="1"/>
  <c r="E28" i="35"/>
  <c r="E29" i="35"/>
  <c r="E30" i="35"/>
  <c r="E31" i="35"/>
  <c r="F31" i="35" s="1"/>
  <c r="G31" i="35" s="1"/>
  <c r="AB31" i="35" s="1"/>
  <c r="E32" i="35"/>
  <c r="AX32" i="35" s="1"/>
  <c r="E33" i="35"/>
  <c r="E34" i="35"/>
  <c r="AX34" i="35" s="1"/>
  <c r="E35" i="35"/>
  <c r="E36" i="35"/>
  <c r="AH36" i="35" s="1"/>
  <c r="E37" i="35"/>
  <c r="F37" i="35" s="1"/>
  <c r="G37" i="35" s="1"/>
  <c r="E38" i="35"/>
  <c r="AX38" i="35" s="1"/>
  <c r="E39" i="35"/>
  <c r="AX39" i="35" s="1"/>
  <c r="E40" i="35"/>
  <c r="AX40" i="35" s="1"/>
  <c r="E41" i="35"/>
  <c r="E42" i="35"/>
  <c r="E43" i="35"/>
  <c r="AH43" i="35" s="1"/>
  <c r="E44" i="35"/>
  <c r="AX44" i="35" s="1"/>
  <c r="E45" i="35"/>
  <c r="AX45" i="35" s="1"/>
  <c r="E46" i="35"/>
  <c r="F46" i="35" s="1"/>
  <c r="G46" i="35" s="1"/>
  <c r="E47" i="35"/>
  <c r="F47" i="35" s="1"/>
  <c r="G47" i="35" s="1"/>
  <c r="Z47" i="35" s="1"/>
  <c r="AZ47" i="35" s="1"/>
  <c r="E48" i="35"/>
  <c r="AH48" i="35" s="1"/>
  <c r="E49" i="35"/>
  <c r="AX49" i="35" s="1"/>
  <c r="E50" i="35"/>
  <c r="F50" i="35" s="1"/>
  <c r="G50" i="35" s="1"/>
  <c r="E51" i="35"/>
  <c r="AH51" i="35" s="1"/>
  <c r="E52" i="35"/>
  <c r="AX52" i="35" s="1"/>
  <c r="E53" i="35"/>
  <c r="F53" i="35" s="1"/>
  <c r="G53" i="35" s="1"/>
  <c r="AA53" i="35" s="1"/>
  <c r="E54" i="35"/>
  <c r="E55" i="35"/>
  <c r="AX55" i="35" s="1"/>
  <c r="E56" i="35"/>
  <c r="E57" i="35"/>
  <c r="AX57" i="35" s="1"/>
  <c r="E58" i="35"/>
  <c r="AX58" i="35" s="1"/>
  <c r="E59" i="35"/>
  <c r="AX59" i="35" s="1"/>
  <c r="E60" i="35"/>
  <c r="AX60" i="35" s="1"/>
  <c r="E61" i="35"/>
  <c r="AX61" i="35" s="1"/>
  <c r="E62" i="35"/>
  <c r="AX62" i="35" s="1"/>
  <c r="E63" i="35"/>
  <c r="AH63" i="35" s="1"/>
  <c r="E64" i="35"/>
  <c r="AX64" i="35" s="1"/>
  <c r="E65" i="35"/>
  <c r="AX65" i="35" s="1"/>
  <c r="E66" i="35"/>
  <c r="E67" i="35"/>
  <c r="E68" i="35"/>
  <c r="AX68" i="35" s="1"/>
  <c r="E69" i="35"/>
  <c r="AX69" i="35" s="1"/>
  <c r="E70" i="35"/>
  <c r="AX70" i="35" s="1"/>
  <c r="E71" i="35"/>
  <c r="AX71" i="35" s="1"/>
  <c r="E72" i="35"/>
  <c r="E73" i="35"/>
  <c r="AX73" i="35" s="1"/>
  <c r="E74" i="35"/>
  <c r="E75" i="35"/>
  <c r="AX75" i="35" s="1"/>
  <c r="E76" i="35"/>
  <c r="AX76" i="35" s="1"/>
  <c r="E77" i="35"/>
  <c r="E78" i="35"/>
  <c r="E79" i="35"/>
  <c r="E80" i="35"/>
  <c r="E81" i="35"/>
  <c r="AX81" i="35" s="1"/>
  <c r="E82" i="35"/>
  <c r="AX82" i="35" s="1"/>
  <c r="E83" i="35"/>
  <c r="AX83" i="35" s="1"/>
  <c r="E84" i="35"/>
  <c r="AX84" i="35" s="1"/>
  <c r="E85" i="35"/>
  <c r="AX85" i="35" s="1"/>
  <c r="E86" i="35"/>
  <c r="E87" i="35"/>
  <c r="AX87" i="35" s="1"/>
  <c r="E88" i="35"/>
  <c r="AX88" i="35" s="1"/>
  <c r="E89" i="35"/>
  <c r="AX89" i="35" s="1"/>
  <c r="E90" i="35"/>
  <c r="E91" i="35"/>
  <c r="AX91" i="35" s="1"/>
  <c r="E92" i="35"/>
  <c r="AX92" i="35" s="1"/>
  <c r="E93" i="35"/>
  <c r="E94" i="35"/>
  <c r="AX94" i="35" s="1"/>
  <c r="E95" i="35"/>
  <c r="E96" i="35"/>
  <c r="AX96" i="35" s="1"/>
  <c r="E97" i="35"/>
  <c r="E98" i="35"/>
  <c r="E99" i="35"/>
  <c r="AX99" i="35" s="1"/>
  <c r="E100" i="35"/>
  <c r="AX100" i="35" s="1"/>
  <c r="E101" i="35"/>
  <c r="E102" i="35"/>
  <c r="AX102" i="35" s="1"/>
  <c r="E103" i="35"/>
  <c r="AX103" i="35" s="1"/>
  <c r="E104" i="35"/>
  <c r="AX104" i="35" s="1"/>
  <c r="E105" i="35"/>
  <c r="E106" i="35"/>
  <c r="E107" i="35"/>
  <c r="AX107" i="35" s="1"/>
  <c r="E108" i="35"/>
  <c r="AX108" i="35" s="1"/>
  <c r="E109" i="35"/>
  <c r="E110" i="35"/>
  <c r="AX110" i="35" s="1"/>
  <c r="E111" i="35"/>
  <c r="AX111" i="35" s="1"/>
  <c r="E112" i="35"/>
  <c r="E113" i="35"/>
  <c r="E114" i="35"/>
  <c r="AX114" i="35" s="1"/>
  <c r="E115" i="35"/>
  <c r="AX115" i="35" s="1"/>
  <c r="E116" i="35"/>
  <c r="AX116" i="35" s="1"/>
  <c r="E117" i="35"/>
  <c r="AX117" i="35" s="1"/>
  <c r="E118" i="35"/>
  <c r="E119" i="35"/>
  <c r="E120" i="35"/>
  <c r="AX120" i="35" s="1"/>
  <c r="E121" i="35"/>
  <c r="E122" i="35"/>
  <c r="E123" i="35"/>
  <c r="E124" i="35"/>
  <c r="AX124" i="35" s="1"/>
  <c r="E125" i="35"/>
  <c r="E126" i="35"/>
  <c r="E127" i="35"/>
  <c r="E128" i="35"/>
  <c r="E129" i="35"/>
  <c r="AX129" i="35" s="1"/>
  <c r="E2" i="35"/>
  <c r="AE145" i="35" a="1"/>
  <c r="AE145" i="35" s="1"/>
  <c r="AE144" i="35" a="1"/>
  <c r="AE144" i="35" s="1"/>
  <c r="AE143" i="35" a="1"/>
  <c r="AE143" i="35" s="1"/>
  <c r="AE142" i="35" a="1"/>
  <c r="AE142" i="35" s="1"/>
  <c r="AE141" i="35" a="1"/>
  <c r="AE141" i="35" s="1"/>
  <c r="AE140" i="35" a="1"/>
  <c r="AE140" i="35" s="1"/>
  <c r="AE139" i="35" a="1"/>
  <c r="AE139" i="35" s="1"/>
  <c r="AE138" i="35" a="1"/>
  <c r="AE138" i="35" s="1"/>
  <c r="AE137" i="35" a="1"/>
  <c r="AE137" i="35" s="1"/>
  <c r="AE136" i="35" a="1"/>
  <c r="AE136" i="35" s="1"/>
  <c r="AE135" i="35" a="1"/>
  <c r="AE135" i="35" s="1"/>
  <c r="AE134" i="35" a="1"/>
  <c r="AE134" i="35" s="1"/>
  <c r="AE133" i="35" a="1"/>
  <c r="AE133" i="35" s="1"/>
  <c r="AE132" i="35" a="1"/>
  <c r="AE132" i="35" s="1"/>
  <c r="AE131" i="35" a="1"/>
  <c r="AE131" i="35" s="1"/>
  <c r="AE130" i="35" a="1"/>
  <c r="AE130" i="35" s="1"/>
  <c r="AT129" i="35"/>
  <c r="AR129" i="35"/>
  <c r="AO129" i="35"/>
  <c r="AT128" i="35"/>
  <c r="AR128" i="35"/>
  <c r="AO128" i="35"/>
  <c r="AT127" i="35"/>
  <c r="AR127" i="35"/>
  <c r="AO127" i="35"/>
  <c r="N127" i="35"/>
  <c r="AT126" i="35"/>
  <c r="AR126" i="35"/>
  <c r="AO126" i="35"/>
  <c r="AT125" i="35"/>
  <c r="AR125" i="35"/>
  <c r="AO125" i="35"/>
  <c r="J125" i="35"/>
  <c r="AT124" i="35"/>
  <c r="AR124" i="35"/>
  <c r="AO124" i="35"/>
  <c r="AT123" i="35"/>
  <c r="AR123" i="35"/>
  <c r="AO123" i="35"/>
  <c r="J123" i="35"/>
  <c r="N123" i="35" s="1"/>
  <c r="AT122" i="35"/>
  <c r="AR122" i="35"/>
  <c r="AO122" i="35"/>
  <c r="AT121" i="35"/>
  <c r="AR121" i="35"/>
  <c r="AO121" i="35"/>
  <c r="AT120" i="35"/>
  <c r="AR120" i="35"/>
  <c r="AO120" i="35"/>
  <c r="M120" i="35"/>
  <c r="AT119" i="35"/>
  <c r="AR119" i="35"/>
  <c r="AO119" i="35"/>
  <c r="D119" i="35"/>
  <c r="AT118" i="35"/>
  <c r="AR118" i="35"/>
  <c r="AO118" i="35"/>
  <c r="AT117" i="35"/>
  <c r="AR117" i="35"/>
  <c r="AO117" i="35"/>
  <c r="J117" i="35"/>
  <c r="AT116" i="35"/>
  <c r="AR116" i="35"/>
  <c r="AO116" i="35"/>
  <c r="AT115" i="35"/>
  <c r="AR115" i="35"/>
  <c r="AO115" i="35"/>
  <c r="AT114" i="35"/>
  <c r="AR114" i="35"/>
  <c r="AO114" i="35"/>
  <c r="F114" i="35"/>
  <c r="G114" i="35" s="1"/>
  <c r="AT113" i="35"/>
  <c r="AR113" i="35"/>
  <c r="AO113" i="35"/>
  <c r="AT112" i="35"/>
  <c r="AR112" i="35"/>
  <c r="AO112" i="35"/>
  <c r="AT111" i="35"/>
  <c r="AR111" i="35"/>
  <c r="AO111" i="35"/>
  <c r="F111" i="35"/>
  <c r="G111" i="35" s="1"/>
  <c r="V111" i="35" s="1"/>
  <c r="AY111" i="35" s="1"/>
  <c r="AT110" i="35"/>
  <c r="AR110" i="35"/>
  <c r="AO110" i="35"/>
  <c r="AT109" i="35"/>
  <c r="AR109" i="35"/>
  <c r="AO109" i="35"/>
  <c r="J109" i="35"/>
  <c r="L109" i="35" s="1"/>
  <c r="AT108" i="35"/>
  <c r="AR108" i="35"/>
  <c r="AO108" i="35"/>
  <c r="J108" i="35"/>
  <c r="N108" i="35" s="1"/>
  <c r="AT107" i="35"/>
  <c r="AR107" i="35"/>
  <c r="AO107" i="35"/>
  <c r="AT106" i="35"/>
  <c r="AR106" i="35"/>
  <c r="AO106" i="35"/>
  <c r="AT105" i="35"/>
  <c r="AR105" i="35"/>
  <c r="AO105" i="35"/>
  <c r="AT104" i="35"/>
  <c r="AR104" i="35"/>
  <c r="AO104" i="35"/>
  <c r="AT103" i="35"/>
  <c r="AR103" i="35"/>
  <c r="AO103" i="35"/>
  <c r="J103" i="35"/>
  <c r="AT102" i="35"/>
  <c r="AR102" i="35"/>
  <c r="AO102" i="35"/>
  <c r="AT101" i="35"/>
  <c r="AR101" i="35"/>
  <c r="AO101" i="35"/>
  <c r="J101" i="35"/>
  <c r="L101" i="35" s="1"/>
  <c r="AT100" i="35"/>
  <c r="AR100" i="35"/>
  <c r="AO100" i="35"/>
  <c r="AT99" i="35"/>
  <c r="AR99" i="35"/>
  <c r="AO99" i="35"/>
  <c r="AT98" i="35"/>
  <c r="AR98" i="35"/>
  <c r="AO98" i="35"/>
  <c r="AT97" i="35"/>
  <c r="AR97" i="35"/>
  <c r="AO97" i="35"/>
  <c r="AT96" i="35"/>
  <c r="AR96" i="35"/>
  <c r="AO96" i="35"/>
  <c r="AT95" i="35"/>
  <c r="AR95" i="35"/>
  <c r="AO95" i="35"/>
  <c r="AT94" i="35"/>
  <c r="AR94" i="35"/>
  <c r="AO94" i="35"/>
  <c r="J94" i="35"/>
  <c r="AT93" i="35"/>
  <c r="AR93" i="35"/>
  <c r="AO93" i="35"/>
  <c r="M93" i="35"/>
  <c r="AT92" i="35"/>
  <c r="AR92" i="35"/>
  <c r="AO92" i="35"/>
  <c r="F92" i="35"/>
  <c r="G92" i="35" s="1"/>
  <c r="AT91" i="35"/>
  <c r="AR91" i="35"/>
  <c r="AO91" i="35"/>
  <c r="AT90" i="35"/>
  <c r="AR90" i="35"/>
  <c r="AO90" i="35"/>
  <c r="AT89" i="35"/>
  <c r="AR89" i="35"/>
  <c r="AO89" i="35"/>
  <c r="AT88" i="35"/>
  <c r="AR88" i="35"/>
  <c r="AO88" i="35"/>
  <c r="AT87" i="35"/>
  <c r="AR87" i="35"/>
  <c r="AO87" i="35"/>
  <c r="J87" i="35"/>
  <c r="AT86" i="35"/>
  <c r="AR86" i="35"/>
  <c r="AO86" i="35"/>
  <c r="AT85" i="35"/>
  <c r="AR85" i="35"/>
  <c r="AO85" i="35"/>
  <c r="AT84" i="35"/>
  <c r="AR84" i="35"/>
  <c r="AO84" i="35"/>
  <c r="AT83" i="35"/>
  <c r="AR83" i="35"/>
  <c r="AO83" i="35"/>
  <c r="AT82" i="35"/>
  <c r="AR82" i="35"/>
  <c r="AO82" i="35"/>
  <c r="AT81" i="35"/>
  <c r="AR81" i="35"/>
  <c r="AO81" i="35"/>
  <c r="AT80" i="35"/>
  <c r="AR80" i="35"/>
  <c r="AO80" i="35"/>
  <c r="AT79" i="35"/>
  <c r="AR79" i="35"/>
  <c r="AO79" i="35"/>
  <c r="AT78" i="35"/>
  <c r="AR78" i="35"/>
  <c r="AO78" i="35"/>
  <c r="AT77" i="35"/>
  <c r="AR77" i="35"/>
  <c r="AO77" i="35"/>
  <c r="AT76" i="35"/>
  <c r="AR76" i="35"/>
  <c r="AO76" i="35"/>
  <c r="AT75" i="35"/>
  <c r="AR75" i="35"/>
  <c r="AO75" i="35"/>
  <c r="F75" i="35"/>
  <c r="G75" i="35" s="1"/>
  <c r="AA75" i="35" s="1"/>
  <c r="AT74" i="35"/>
  <c r="AR74" i="35"/>
  <c r="AO74" i="35"/>
  <c r="AT73" i="35"/>
  <c r="AR73" i="35"/>
  <c r="AO73" i="35"/>
  <c r="AT72" i="35"/>
  <c r="AR72" i="35"/>
  <c r="AO72" i="35"/>
  <c r="AT71" i="35"/>
  <c r="AR71" i="35"/>
  <c r="AO71" i="35"/>
  <c r="F71" i="35"/>
  <c r="G71" i="35" s="1"/>
  <c r="AT70" i="35"/>
  <c r="AR70" i="35"/>
  <c r="AO70" i="35"/>
  <c r="AT69" i="35"/>
  <c r="AR69" i="35"/>
  <c r="AO69" i="35"/>
  <c r="AT68" i="35"/>
  <c r="AR68" i="35"/>
  <c r="AO68" i="35"/>
  <c r="AT67" i="35"/>
  <c r="AR67" i="35"/>
  <c r="AO67" i="35"/>
  <c r="AT66" i="35"/>
  <c r="AR66" i="35"/>
  <c r="AO66" i="35"/>
  <c r="AT65" i="35"/>
  <c r="AT64" i="35"/>
  <c r="F64" i="35"/>
  <c r="G64" i="35" s="1"/>
  <c r="D64" i="35"/>
  <c r="AT63" i="35"/>
  <c r="D63" i="35"/>
  <c r="AT62" i="35"/>
  <c r="M62" i="35"/>
  <c r="D62" i="35"/>
  <c r="AT61" i="35"/>
  <c r="J61" i="35"/>
  <c r="M61" i="35" s="1"/>
  <c r="AT60" i="35"/>
  <c r="AT59" i="35"/>
  <c r="AH59" i="35"/>
  <c r="F59" i="35"/>
  <c r="G59" i="35" s="1"/>
  <c r="Y59" i="35" s="1"/>
  <c r="A59" i="35"/>
  <c r="AT58" i="35"/>
  <c r="AT57" i="35"/>
  <c r="AT56" i="35"/>
  <c r="AT55" i="35"/>
  <c r="F55" i="35"/>
  <c r="G55" i="35" s="1"/>
  <c r="AT54" i="35"/>
  <c r="AT53" i="35"/>
  <c r="AT52" i="35"/>
  <c r="AT51" i="35"/>
  <c r="A51" i="35"/>
  <c r="AT50" i="35"/>
  <c r="AT49" i="35"/>
  <c r="AJ49" i="35"/>
  <c r="AL49" i="35" s="1"/>
  <c r="AT48" i="35"/>
  <c r="AJ48" i="35"/>
  <c r="AL48" i="35" s="1"/>
  <c r="J48" i="35"/>
  <c r="F48" i="35"/>
  <c r="G48" i="35" s="1"/>
  <c r="D48" i="35"/>
  <c r="AT47" i="35"/>
  <c r="AJ47" i="35"/>
  <c r="AL47" i="35" s="1"/>
  <c r="L47" i="35"/>
  <c r="D47" i="35"/>
  <c r="AT46" i="35"/>
  <c r="AJ46" i="35"/>
  <c r="AL46" i="35" s="1"/>
  <c r="J46" i="35"/>
  <c r="D46" i="35"/>
  <c r="AT45" i="35"/>
  <c r="AJ45" i="35"/>
  <c r="AL45" i="35" s="1"/>
  <c r="AT44" i="35"/>
  <c r="AJ44" i="35"/>
  <c r="AL44" i="35" s="1"/>
  <c r="AT43" i="35"/>
  <c r="AJ43" i="35"/>
  <c r="AL43" i="35" s="1"/>
  <c r="AT42" i="35"/>
  <c r="AJ42" i="35"/>
  <c r="AL42" i="35" s="1"/>
  <c r="F42" i="35"/>
  <c r="G42" i="35" s="1"/>
  <c r="AT41" i="35"/>
  <c r="AJ41" i="35"/>
  <c r="AK41" i="35" s="1"/>
  <c r="AT40" i="35"/>
  <c r="AJ40" i="35"/>
  <c r="AK40" i="35" s="1"/>
  <c r="AT39" i="35"/>
  <c r="AJ39" i="35"/>
  <c r="AK39" i="35" s="1"/>
  <c r="J39" i="35"/>
  <c r="F39" i="35"/>
  <c r="G39" i="35" s="1"/>
  <c r="Q39" i="35" s="1"/>
  <c r="BA39" i="35" s="1"/>
  <c r="D39" i="35"/>
  <c r="A39" i="35"/>
  <c r="AT38" i="35"/>
  <c r="AJ38" i="35"/>
  <c r="AK38" i="35" s="1"/>
  <c r="J38" i="35"/>
  <c r="M38" i="35" s="1"/>
  <c r="AG38" i="35" s="1"/>
  <c r="AT37" i="35"/>
  <c r="AJ37" i="35"/>
  <c r="AK37" i="35" s="1"/>
  <c r="AT36" i="35"/>
  <c r="AJ36" i="35"/>
  <c r="AK36" i="35" s="1"/>
  <c r="D36" i="35"/>
  <c r="AT35" i="35"/>
  <c r="AJ35" i="35"/>
  <c r="AK35" i="35" s="1"/>
  <c r="F35" i="35"/>
  <c r="G35" i="35" s="1"/>
  <c r="AT34" i="35"/>
  <c r="AJ34" i="35"/>
  <c r="AK34" i="35" s="1"/>
  <c r="AT33" i="35"/>
  <c r="AT32" i="35"/>
  <c r="J32" i="35"/>
  <c r="AT31" i="35"/>
  <c r="AT30" i="35"/>
  <c r="AT29" i="35"/>
  <c r="AH29" i="35"/>
  <c r="AT28" i="35"/>
  <c r="AT27" i="35"/>
  <c r="AT26" i="35"/>
  <c r="AT25" i="35"/>
  <c r="AO25" i="35"/>
  <c r="AT24" i="35"/>
  <c r="AO24" i="35"/>
  <c r="J24" i="35"/>
  <c r="N24" i="35" s="1"/>
  <c r="AT23" i="35"/>
  <c r="AO23" i="35"/>
  <c r="A23" i="35"/>
  <c r="AT22" i="35"/>
  <c r="AO22" i="35"/>
  <c r="AT21" i="35"/>
  <c r="AO21" i="35"/>
  <c r="AT20" i="35"/>
  <c r="AO20" i="35"/>
  <c r="AT19" i="35"/>
  <c r="AO19" i="35"/>
  <c r="J19" i="35"/>
  <c r="N19" i="35" s="1"/>
  <c r="AT18" i="35"/>
  <c r="AO18" i="35"/>
  <c r="AT17" i="35"/>
  <c r="AO17" i="35"/>
  <c r="AT16" i="35"/>
  <c r="AO16" i="35"/>
  <c r="J16" i="35"/>
  <c r="L16" i="35" s="1"/>
  <c r="AT15" i="35"/>
  <c r="AO15" i="35"/>
  <c r="AT14" i="35"/>
  <c r="AO14" i="35"/>
  <c r="AT13" i="35"/>
  <c r="AO13" i="35"/>
  <c r="F13" i="35"/>
  <c r="G13" i="35" s="1"/>
  <c r="AT12" i="35"/>
  <c r="AO12" i="35"/>
  <c r="AT11" i="35"/>
  <c r="AO11" i="35"/>
  <c r="F11" i="35"/>
  <c r="G11" i="35" s="1"/>
  <c r="A11" i="35"/>
  <c r="AT10" i="35"/>
  <c r="AO10" i="35"/>
  <c r="AT9" i="35"/>
  <c r="AO9" i="35"/>
  <c r="AT8" i="35"/>
  <c r="AO8" i="35"/>
  <c r="D8" i="35"/>
  <c r="AT7" i="35"/>
  <c r="AO7" i="35"/>
  <c r="A7" i="35"/>
  <c r="AT6" i="35"/>
  <c r="AO6" i="35"/>
  <c r="D6" i="35"/>
  <c r="AT5" i="35"/>
  <c r="AO5" i="35"/>
  <c r="F5" i="35"/>
  <c r="G5" i="35" s="1"/>
  <c r="AT4" i="35"/>
  <c r="AO4" i="35"/>
  <c r="AT3" i="35"/>
  <c r="AO3" i="35"/>
  <c r="AT2" i="35"/>
  <c r="AO2" i="35"/>
  <c r="AC2" i="35"/>
  <c r="F2" i="35"/>
  <c r="G2" i="35" s="1"/>
  <c r="A2" i="35"/>
  <c r="H3" i="34"/>
  <c r="J3" i="34" s="1"/>
  <c r="H4" i="34"/>
  <c r="J4" i="34" s="1"/>
  <c r="H5" i="34"/>
  <c r="J5" i="34" s="1"/>
  <c r="H6" i="34"/>
  <c r="J6" i="34" s="1"/>
  <c r="H7" i="34"/>
  <c r="H8" i="34"/>
  <c r="J8" i="34" s="1"/>
  <c r="H9" i="34"/>
  <c r="J9" i="34" s="1"/>
  <c r="H10" i="34"/>
  <c r="H11" i="34"/>
  <c r="J11" i="34" s="1"/>
  <c r="H12" i="34"/>
  <c r="J12" i="34" s="1"/>
  <c r="H13" i="34"/>
  <c r="J13" i="34" s="1"/>
  <c r="H14" i="34"/>
  <c r="J14" i="34" s="1"/>
  <c r="H15" i="34"/>
  <c r="J15" i="34" s="1"/>
  <c r="M15" i="34" s="1"/>
  <c r="H16" i="34"/>
  <c r="J16" i="34" s="1"/>
  <c r="L16" i="34" s="1"/>
  <c r="H17" i="34"/>
  <c r="J17" i="34" s="1"/>
  <c r="H18" i="34"/>
  <c r="J18" i="34" s="1"/>
  <c r="M18" i="34" s="1"/>
  <c r="H19" i="34"/>
  <c r="J19" i="34" s="1"/>
  <c r="L19" i="34" s="1"/>
  <c r="H20" i="34"/>
  <c r="H21" i="34"/>
  <c r="J21" i="34" s="1"/>
  <c r="L21" i="34" s="1"/>
  <c r="H22" i="34"/>
  <c r="J22" i="34" s="1"/>
  <c r="H23" i="34"/>
  <c r="H24" i="34"/>
  <c r="H25" i="34"/>
  <c r="J25" i="34" s="1"/>
  <c r="H26" i="34"/>
  <c r="J26" i="34" s="1"/>
  <c r="N26" i="34" s="1"/>
  <c r="H27" i="34"/>
  <c r="J27" i="34" s="1"/>
  <c r="M27" i="34" s="1"/>
  <c r="H28" i="34"/>
  <c r="J28" i="34" s="1"/>
  <c r="M28" i="34" s="1"/>
  <c r="H29" i="34"/>
  <c r="J29" i="34" s="1"/>
  <c r="H30" i="34"/>
  <c r="H31" i="34"/>
  <c r="H32" i="34"/>
  <c r="J32" i="34" s="1"/>
  <c r="H33" i="34"/>
  <c r="J33" i="34" s="1"/>
  <c r="L33" i="34" s="1"/>
  <c r="H34" i="34"/>
  <c r="J34" i="34" s="1"/>
  <c r="N34" i="34" s="1"/>
  <c r="H35" i="34"/>
  <c r="H36" i="34"/>
  <c r="J36" i="34" s="1"/>
  <c r="N36" i="34" s="1"/>
  <c r="H37" i="34"/>
  <c r="J37" i="34" s="1"/>
  <c r="H38" i="34"/>
  <c r="H39" i="34"/>
  <c r="J39" i="34" s="1"/>
  <c r="N39" i="34" s="1"/>
  <c r="H40" i="34"/>
  <c r="J40" i="34" s="1"/>
  <c r="N40" i="34" s="1"/>
  <c r="H41" i="34"/>
  <c r="J41" i="34" s="1"/>
  <c r="H42" i="34"/>
  <c r="J42" i="34" s="1"/>
  <c r="H43" i="34"/>
  <c r="J43" i="34" s="1"/>
  <c r="M43" i="34" s="1"/>
  <c r="H44" i="34"/>
  <c r="J44" i="34" s="1"/>
  <c r="M44" i="34" s="1"/>
  <c r="AG44" i="34" s="1"/>
  <c r="H45" i="34"/>
  <c r="H46" i="34"/>
  <c r="J46" i="34" s="1"/>
  <c r="H47" i="34"/>
  <c r="H48" i="34"/>
  <c r="J48" i="34" s="1"/>
  <c r="H49" i="34"/>
  <c r="J49" i="34" s="1"/>
  <c r="H50" i="34"/>
  <c r="J50" i="34" s="1"/>
  <c r="M50" i="34" s="1"/>
  <c r="H51" i="34"/>
  <c r="H52" i="34"/>
  <c r="H53" i="34"/>
  <c r="J53" i="34" s="1"/>
  <c r="H54" i="34"/>
  <c r="J54" i="34" s="1"/>
  <c r="H55" i="34"/>
  <c r="J55" i="34" s="1"/>
  <c r="H56" i="34"/>
  <c r="J56" i="34" s="1"/>
  <c r="H57" i="34"/>
  <c r="J57" i="34" s="1"/>
  <c r="H58" i="34"/>
  <c r="J58" i="34" s="1"/>
  <c r="L58" i="34" s="1"/>
  <c r="H59" i="34"/>
  <c r="J59" i="34" s="1"/>
  <c r="H60" i="34"/>
  <c r="J60" i="34" s="1"/>
  <c r="L60" i="34" s="1"/>
  <c r="H61" i="34"/>
  <c r="J61" i="34" s="1"/>
  <c r="Y61" i="34" s="1"/>
  <c r="H62" i="34"/>
  <c r="H63" i="34"/>
  <c r="J63" i="34" s="1"/>
  <c r="H64" i="34"/>
  <c r="J64" i="34" s="1"/>
  <c r="H65" i="34"/>
  <c r="J65" i="34" s="1"/>
  <c r="H66" i="34"/>
  <c r="J66" i="34" s="1"/>
  <c r="H67" i="34"/>
  <c r="J67" i="34" s="1"/>
  <c r="H68" i="34"/>
  <c r="J68" i="34" s="1"/>
  <c r="L68" i="34" s="1"/>
  <c r="H69" i="34"/>
  <c r="J69" i="34" s="1"/>
  <c r="H70" i="34"/>
  <c r="J70" i="34" s="1"/>
  <c r="H71" i="34"/>
  <c r="J71" i="34" s="1"/>
  <c r="M71" i="34" s="1"/>
  <c r="H72" i="34"/>
  <c r="J72" i="34" s="1"/>
  <c r="H73" i="34"/>
  <c r="J73" i="34" s="1"/>
  <c r="M73" i="34" s="1"/>
  <c r="H74" i="34"/>
  <c r="J74" i="34" s="1"/>
  <c r="M74" i="34" s="1"/>
  <c r="H75" i="34"/>
  <c r="J75" i="34" s="1"/>
  <c r="H76" i="34"/>
  <c r="J76" i="34" s="1"/>
  <c r="L76" i="34" s="1"/>
  <c r="H77" i="34"/>
  <c r="H78" i="34"/>
  <c r="H79" i="34"/>
  <c r="J79" i="34" s="1"/>
  <c r="H80" i="34"/>
  <c r="H81" i="34"/>
  <c r="J81" i="34" s="1"/>
  <c r="H82" i="34"/>
  <c r="J82" i="34" s="1"/>
  <c r="N82" i="34" s="1"/>
  <c r="H83" i="34"/>
  <c r="J83" i="34" s="1"/>
  <c r="L83" i="34" s="1"/>
  <c r="H84" i="34"/>
  <c r="J84" i="34" s="1"/>
  <c r="N84" i="34" s="1"/>
  <c r="H85" i="34"/>
  <c r="H86" i="34"/>
  <c r="H87" i="34"/>
  <c r="J87" i="34" s="1"/>
  <c r="H88" i="34"/>
  <c r="J88" i="34" s="1"/>
  <c r="H89" i="34"/>
  <c r="J89" i="34" s="1"/>
  <c r="N89" i="34" s="1"/>
  <c r="H90" i="34"/>
  <c r="J90" i="34" s="1"/>
  <c r="N90" i="34" s="1"/>
  <c r="H91" i="34"/>
  <c r="J91" i="34" s="1"/>
  <c r="N91" i="34" s="1"/>
  <c r="H92" i="34"/>
  <c r="J92" i="34" s="1"/>
  <c r="H93" i="34"/>
  <c r="J93" i="34" s="1"/>
  <c r="H94" i="34"/>
  <c r="J94" i="34" s="1"/>
  <c r="H95" i="34"/>
  <c r="J95" i="34" s="1"/>
  <c r="M95" i="34" s="1"/>
  <c r="H96" i="34"/>
  <c r="J96" i="34" s="1"/>
  <c r="H97" i="34"/>
  <c r="H98" i="34"/>
  <c r="J98" i="34" s="1"/>
  <c r="N98" i="34" s="1"/>
  <c r="H99" i="34"/>
  <c r="J99" i="34" s="1"/>
  <c r="H100" i="34"/>
  <c r="J100" i="34" s="1"/>
  <c r="H101" i="34"/>
  <c r="J101" i="34" s="1"/>
  <c r="M101" i="34" s="1"/>
  <c r="H102" i="34"/>
  <c r="J102" i="34" s="1"/>
  <c r="M102" i="34" s="1"/>
  <c r="H103" i="34"/>
  <c r="J103" i="34" s="1"/>
  <c r="L103" i="34" s="1"/>
  <c r="H104" i="34"/>
  <c r="J104" i="34" s="1"/>
  <c r="L104" i="34" s="1"/>
  <c r="H105" i="34"/>
  <c r="J105" i="34" s="1"/>
  <c r="H106" i="34"/>
  <c r="J106" i="34" s="1"/>
  <c r="M106" i="34" s="1"/>
  <c r="H107" i="34"/>
  <c r="J107" i="34" s="1"/>
  <c r="N107" i="34" s="1"/>
  <c r="H108" i="34"/>
  <c r="J108" i="34" s="1"/>
  <c r="L108" i="34" s="1"/>
  <c r="H109" i="34"/>
  <c r="J109" i="34" s="1"/>
  <c r="M109" i="34" s="1"/>
  <c r="H110" i="34"/>
  <c r="J110" i="34" s="1"/>
  <c r="H111" i="34"/>
  <c r="J111" i="34" s="1"/>
  <c r="H112" i="34"/>
  <c r="J112" i="34" s="1"/>
  <c r="L112" i="34" s="1"/>
  <c r="H113" i="34"/>
  <c r="J113" i="34" s="1"/>
  <c r="H114" i="34"/>
  <c r="J114" i="34" s="1"/>
  <c r="L114" i="34" s="1"/>
  <c r="H115" i="34"/>
  <c r="J115" i="34" s="1"/>
  <c r="N115" i="34" s="1"/>
  <c r="H116" i="34"/>
  <c r="J116" i="34" s="1"/>
  <c r="M116" i="34" s="1"/>
  <c r="H117" i="34"/>
  <c r="J117" i="34" s="1"/>
  <c r="L117" i="34" s="1"/>
  <c r="H118" i="34"/>
  <c r="J118" i="34" s="1"/>
  <c r="H119" i="34"/>
  <c r="J119" i="34" s="1"/>
  <c r="H120" i="34"/>
  <c r="J120" i="34" s="1"/>
  <c r="L120" i="34" s="1"/>
  <c r="H121" i="34"/>
  <c r="J121" i="34" s="1"/>
  <c r="N121" i="34" s="1"/>
  <c r="H122" i="34"/>
  <c r="J122" i="34" s="1"/>
  <c r="L122" i="34" s="1"/>
  <c r="H123" i="34"/>
  <c r="J123" i="34" s="1"/>
  <c r="AA123" i="34" s="1"/>
  <c r="H124" i="34"/>
  <c r="J124" i="34" s="1"/>
  <c r="H125" i="34"/>
  <c r="J125" i="34" s="1"/>
  <c r="H126" i="34"/>
  <c r="J126" i="34" s="1"/>
  <c r="H127" i="34"/>
  <c r="J127" i="34" s="1"/>
  <c r="H128" i="34"/>
  <c r="H129" i="34"/>
  <c r="J129" i="34" s="1"/>
  <c r="H2" i="34"/>
  <c r="J2" i="34" s="1"/>
  <c r="N2" i="34" s="1"/>
  <c r="E3" i="34"/>
  <c r="AX3" i="34" s="1"/>
  <c r="E4" i="34"/>
  <c r="AX4" i="34" s="1"/>
  <c r="E5" i="34"/>
  <c r="E6" i="34"/>
  <c r="E7" i="34"/>
  <c r="AX7" i="34" s="1"/>
  <c r="E8" i="34"/>
  <c r="AX8" i="34" s="1"/>
  <c r="E9" i="34"/>
  <c r="AX9" i="34" s="1"/>
  <c r="AH9" i="34"/>
  <c r="E10" i="34"/>
  <c r="AX10" i="34" s="1"/>
  <c r="E11" i="34"/>
  <c r="AX11" i="34" s="1"/>
  <c r="E12" i="34"/>
  <c r="AX12" i="34" s="1"/>
  <c r="E13" i="34"/>
  <c r="E14" i="34"/>
  <c r="E15" i="34"/>
  <c r="AX15" i="34" s="1"/>
  <c r="E16" i="34"/>
  <c r="AX16" i="34" s="1"/>
  <c r="E17" i="34"/>
  <c r="AX17" i="34" s="1"/>
  <c r="E18" i="34"/>
  <c r="AX18" i="34" s="1"/>
  <c r="E19" i="34"/>
  <c r="AX19" i="34" s="1"/>
  <c r="E20" i="34"/>
  <c r="E21" i="34"/>
  <c r="AX21" i="34" s="1"/>
  <c r="E22" i="34"/>
  <c r="E23" i="34"/>
  <c r="AX23" i="34" s="1"/>
  <c r="E24" i="34"/>
  <c r="AX24" i="34" s="1"/>
  <c r="E25" i="34"/>
  <c r="AX25" i="34" s="1"/>
  <c r="E26" i="34"/>
  <c r="AX26" i="34" s="1"/>
  <c r="E27" i="34"/>
  <c r="E28" i="34"/>
  <c r="E29" i="34"/>
  <c r="AX29" i="34" s="1"/>
  <c r="E30" i="34"/>
  <c r="E31" i="34"/>
  <c r="AX31" i="34" s="1"/>
  <c r="E32" i="34"/>
  <c r="AX32" i="34" s="1"/>
  <c r="E33" i="34"/>
  <c r="AH33" i="34" s="1"/>
  <c r="E34" i="34"/>
  <c r="AX34" i="34" s="1"/>
  <c r="E35" i="34"/>
  <c r="AX35" i="34" s="1"/>
  <c r="E36" i="34"/>
  <c r="AX36" i="34" s="1"/>
  <c r="E37" i="34"/>
  <c r="E38" i="34"/>
  <c r="AX38" i="34" s="1"/>
  <c r="E39" i="34"/>
  <c r="AX39" i="34" s="1"/>
  <c r="E40" i="34"/>
  <c r="AX40" i="34" s="1"/>
  <c r="E41" i="34"/>
  <c r="AX41" i="34" s="1"/>
  <c r="E42" i="34"/>
  <c r="AX42" i="34" s="1"/>
  <c r="E43" i="34"/>
  <c r="AX43" i="34" s="1"/>
  <c r="E44" i="34"/>
  <c r="E45" i="34"/>
  <c r="E46" i="34"/>
  <c r="E47" i="34"/>
  <c r="F47" i="34" s="1"/>
  <c r="G47" i="34" s="1"/>
  <c r="S47" i="34" s="1"/>
  <c r="E48" i="34"/>
  <c r="AX48" i="34" s="1"/>
  <c r="E49" i="34"/>
  <c r="F49" i="34" s="1"/>
  <c r="G49" i="34" s="1"/>
  <c r="S49" i="34" s="1"/>
  <c r="E50" i="34"/>
  <c r="AX50" i="34" s="1"/>
  <c r="E51" i="34"/>
  <c r="AX51" i="34" s="1"/>
  <c r="E52" i="34"/>
  <c r="E53" i="34"/>
  <c r="E54" i="34"/>
  <c r="AX54" i="34" s="1"/>
  <c r="E55" i="34"/>
  <c r="AX55" i="34" s="1"/>
  <c r="E56" i="34"/>
  <c r="AX56" i="34" s="1"/>
  <c r="E57" i="34"/>
  <c r="AH57" i="34" s="1"/>
  <c r="E58" i="34"/>
  <c r="AX58" i="34" s="1"/>
  <c r="E59" i="34"/>
  <c r="E60" i="34"/>
  <c r="E61" i="34"/>
  <c r="AX61" i="34" s="1"/>
  <c r="E62" i="34"/>
  <c r="E63" i="34"/>
  <c r="AX63" i="34" s="1"/>
  <c r="E64" i="34"/>
  <c r="AX64" i="34" s="1"/>
  <c r="E65" i="34"/>
  <c r="AX65" i="34" s="1"/>
  <c r="E66" i="34"/>
  <c r="AX66" i="34" s="1"/>
  <c r="E67" i="34"/>
  <c r="E68" i="34"/>
  <c r="AX68" i="34" s="1"/>
  <c r="E69" i="34"/>
  <c r="E70" i="34"/>
  <c r="AX70" i="34" s="1"/>
  <c r="E71" i="34"/>
  <c r="E72" i="34"/>
  <c r="AX72" i="34" s="1"/>
  <c r="E73" i="34"/>
  <c r="E74" i="34"/>
  <c r="AX74" i="34" s="1"/>
  <c r="E75" i="34"/>
  <c r="AX75" i="34" s="1"/>
  <c r="E76" i="34"/>
  <c r="E77" i="34"/>
  <c r="E78" i="34"/>
  <c r="AX78" i="34" s="1"/>
  <c r="E79" i="34"/>
  <c r="AX79" i="34" s="1"/>
  <c r="E80" i="34"/>
  <c r="AX80" i="34" s="1"/>
  <c r="E81" i="34"/>
  <c r="E82" i="34"/>
  <c r="AX82" i="34" s="1"/>
  <c r="E83" i="34"/>
  <c r="AX83" i="34" s="1"/>
  <c r="E84" i="34"/>
  <c r="E85" i="34"/>
  <c r="E86" i="34"/>
  <c r="AX86" i="34" s="1"/>
  <c r="E87" i="34"/>
  <c r="AX87" i="34" s="1"/>
  <c r="E88" i="34"/>
  <c r="AX88" i="34" s="1"/>
  <c r="E89" i="34"/>
  <c r="AX89" i="34" s="1"/>
  <c r="E90" i="34"/>
  <c r="AX90" i="34" s="1"/>
  <c r="E91" i="34"/>
  <c r="AX91" i="34" s="1"/>
  <c r="E92" i="34"/>
  <c r="AX92" i="34" s="1"/>
  <c r="E93" i="34"/>
  <c r="E94" i="34"/>
  <c r="AX94" i="34" s="1"/>
  <c r="E95" i="34"/>
  <c r="AX95" i="34" s="1"/>
  <c r="E96" i="34"/>
  <c r="AX96" i="34" s="1"/>
  <c r="E97" i="34"/>
  <c r="AX97" i="34" s="1"/>
  <c r="E98" i="34"/>
  <c r="AX98" i="34" s="1"/>
  <c r="E99" i="34"/>
  <c r="E100" i="34"/>
  <c r="E101" i="34"/>
  <c r="AX101" i="34" s="1"/>
  <c r="E102" i="34"/>
  <c r="AX102" i="34" s="1"/>
  <c r="E103" i="34"/>
  <c r="AX103" i="34" s="1"/>
  <c r="E104" i="34"/>
  <c r="E105" i="34"/>
  <c r="E106" i="34"/>
  <c r="E107" i="34"/>
  <c r="E108" i="34"/>
  <c r="AX108" i="34" s="1"/>
  <c r="E109" i="34"/>
  <c r="E110" i="34"/>
  <c r="AX110" i="34" s="1"/>
  <c r="E111" i="34"/>
  <c r="E112" i="34"/>
  <c r="AX112" i="34" s="1"/>
  <c r="E113" i="34"/>
  <c r="AX113" i="34" s="1"/>
  <c r="E114" i="34"/>
  <c r="E115" i="34"/>
  <c r="E116" i="34"/>
  <c r="E117" i="34"/>
  <c r="AX117" i="34" s="1"/>
  <c r="E118" i="34"/>
  <c r="E119" i="34"/>
  <c r="AX119" i="34" s="1"/>
  <c r="E120" i="34"/>
  <c r="E121" i="34"/>
  <c r="AX121" i="34" s="1"/>
  <c r="E122" i="34"/>
  <c r="E123" i="34"/>
  <c r="AX123" i="34" s="1"/>
  <c r="E124" i="34"/>
  <c r="AX124" i="34" s="1"/>
  <c r="E125" i="34"/>
  <c r="E126" i="34"/>
  <c r="F126" i="34" s="1"/>
  <c r="G126" i="34" s="1"/>
  <c r="E127" i="34"/>
  <c r="AX127" i="34" s="1"/>
  <c r="E128" i="34"/>
  <c r="AX128" i="34" s="1"/>
  <c r="E129" i="34"/>
  <c r="AX129" i="34" s="1"/>
  <c r="E2" i="34"/>
  <c r="AX2" i="34" s="1"/>
  <c r="AE145" i="34" a="1"/>
  <c r="AE145" i="34" s="1"/>
  <c r="AE144" i="34" a="1"/>
  <c r="AE144" i="34" s="1"/>
  <c r="AE143" i="34" a="1"/>
  <c r="AE143" i="34" s="1"/>
  <c r="AE142" i="34" a="1"/>
  <c r="AE142" i="34" s="1"/>
  <c r="AE141" i="34" a="1"/>
  <c r="AE141" i="34" s="1"/>
  <c r="AE140" i="34" a="1"/>
  <c r="AE140" i="34" s="1"/>
  <c r="AE139" i="34" a="1"/>
  <c r="AE139" i="34" s="1"/>
  <c r="AE138" i="34" a="1"/>
  <c r="AE138" i="34" s="1"/>
  <c r="AE137" i="34" a="1"/>
  <c r="AE137" i="34" s="1"/>
  <c r="AE136" i="34" a="1"/>
  <c r="AE136" i="34" s="1"/>
  <c r="AE135" i="34" a="1"/>
  <c r="AE135" i="34" s="1"/>
  <c r="AE134" i="34" a="1"/>
  <c r="AE134" i="34" s="1"/>
  <c r="AE133" i="34" a="1"/>
  <c r="AE133" i="34" s="1"/>
  <c r="AE132" i="34" a="1"/>
  <c r="AE132" i="34" s="1"/>
  <c r="AE131" i="34" a="1"/>
  <c r="AE131" i="34" s="1"/>
  <c r="AE130" i="34" a="1"/>
  <c r="AE130" i="34" s="1"/>
  <c r="AT129" i="34"/>
  <c r="AR129" i="34"/>
  <c r="AO129" i="34"/>
  <c r="AT128" i="34"/>
  <c r="AR128" i="34"/>
  <c r="AO128" i="34"/>
  <c r="J128" i="34"/>
  <c r="AT127" i="34"/>
  <c r="AR127" i="34"/>
  <c r="AO127" i="34"/>
  <c r="AT126" i="34"/>
  <c r="AR126" i="34"/>
  <c r="AO126" i="34"/>
  <c r="AT125" i="34"/>
  <c r="AR125" i="34"/>
  <c r="AO125" i="34"/>
  <c r="D125" i="34"/>
  <c r="AT124" i="34"/>
  <c r="AR124" i="34"/>
  <c r="AO124" i="34"/>
  <c r="L124" i="34"/>
  <c r="AT123" i="34"/>
  <c r="AR123" i="34"/>
  <c r="AO123" i="34"/>
  <c r="AT122" i="34"/>
  <c r="AR122" i="34"/>
  <c r="AO122" i="34"/>
  <c r="AT121" i="34"/>
  <c r="AR121" i="34"/>
  <c r="AO121" i="34"/>
  <c r="AT120" i="34"/>
  <c r="AR120" i="34"/>
  <c r="AO120" i="34"/>
  <c r="AT119" i="34"/>
  <c r="AR119" i="34"/>
  <c r="AO119" i="34"/>
  <c r="AT118" i="34"/>
  <c r="AR118" i="34"/>
  <c r="AO118" i="34"/>
  <c r="AT117" i="34"/>
  <c r="AR117" i="34"/>
  <c r="AO117" i="34"/>
  <c r="AT116" i="34"/>
  <c r="AR116" i="34"/>
  <c r="AO116" i="34"/>
  <c r="AT115" i="34"/>
  <c r="AR115" i="34"/>
  <c r="AO115" i="34"/>
  <c r="AT114" i="34"/>
  <c r="AR114" i="34"/>
  <c r="AO114" i="34"/>
  <c r="AT113" i="34"/>
  <c r="AR113" i="34"/>
  <c r="AO113" i="34"/>
  <c r="AT112" i="34"/>
  <c r="AR112" i="34"/>
  <c r="AO112" i="34"/>
  <c r="AT111" i="34"/>
  <c r="AR111" i="34"/>
  <c r="AO111" i="34"/>
  <c r="AT110" i="34"/>
  <c r="AR110" i="34"/>
  <c r="AO110" i="34"/>
  <c r="AT109" i="34"/>
  <c r="AR109" i="34"/>
  <c r="AO109" i="34"/>
  <c r="AT108" i="34"/>
  <c r="AR108" i="34"/>
  <c r="AO108" i="34"/>
  <c r="M108" i="34"/>
  <c r="AT107" i="34"/>
  <c r="AR107" i="34"/>
  <c r="AO107" i="34"/>
  <c r="AT106" i="34"/>
  <c r="AR106" i="34"/>
  <c r="AO106" i="34"/>
  <c r="AT105" i="34"/>
  <c r="AR105" i="34"/>
  <c r="AO105" i="34"/>
  <c r="AT104" i="34"/>
  <c r="AR104" i="34"/>
  <c r="AO104" i="34"/>
  <c r="AT103" i="34"/>
  <c r="AR103" i="34"/>
  <c r="AO103" i="34"/>
  <c r="AT102" i="34"/>
  <c r="AR102" i="34"/>
  <c r="AO102" i="34"/>
  <c r="AT101" i="34"/>
  <c r="AR101" i="34"/>
  <c r="AO101" i="34"/>
  <c r="AT100" i="34"/>
  <c r="AR100" i="34"/>
  <c r="AO100" i="34"/>
  <c r="AT99" i="34"/>
  <c r="AR99" i="34"/>
  <c r="AO99" i="34"/>
  <c r="AT98" i="34"/>
  <c r="AR98" i="34"/>
  <c r="AO98" i="34"/>
  <c r="AT97" i="34"/>
  <c r="AR97" i="34"/>
  <c r="AO97" i="34"/>
  <c r="J97" i="34"/>
  <c r="M97" i="34" s="1"/>
  <c r="AT96" i="34"/>
  <c r="AR96" i="34"/>
  <c r="AO96" i="34"/>
  <c r="AT95" i="34"/>
  <c r="AR95" i="34"/>
  <c r="AO95" i="34"/>
  <c r="F95" i="34"/>
  <c r="G95" i="34" s="1"/>
  <c r="AS95" i="34" s="1"/>
  <c r="AF95" i="34" s="1"/>
  <c r="D95" i="34"/>
  <c r="AT94" i="34"/>
  <c r="AR94" i="34"/>
  <c r="AO94" i="34"/>
  <c r="AT93" i="34"/>
  <c r="AR93" i="34"/>
  <c r="AO93" i="34"/>
  <c r="AT92" i="34"/>
  <c r="AR92" i="34"/>
  <c r="AO92" i="34"/>
  <c r="AT91" i="34"/>
  <c r="AR91" i="34"/>
  <c r="AO91" i="34"/>
  <c r="AT90" i="34"/>
  <c r="AR90" i="34"/>
  <c r="AO90" i="34"/>
  <c r="AT89" i="34"/>
  <c r="AR89" i="34"/>
  <c r="AO89" i="34"/>
  <c r="AT88" i="34"/>
  <c r="AR88" i="34"/>
  <c r="AO88" i="34"/>
  <c r="AT87" i="34"/>
  <c r="AR87" i="34"/>
  <c r="AO87" i="34"/>
  <c r="F87" i="34"/>
  <c r="G87" i="34" s="1"/>
  <c r="AB87" i="34" s="1"/>
  <c r="AT86" i="34"/>
  <c r="AR86" i="34"/>
  <c r="AO86" i="34"/>
  <c r="J86" i="34"/>
  <c r="M86" i="34" s="1"/>
  <c r="F86" i="34"/>
  <c r="G86" i="34" s="1"/>
  <c r="AT85" i="34"/>
  <c r="AR85" i="34"/>
  <c r="AO85" i="34"/>
  <c r="J85" i="34"/>
  <c r="L85" i="34" s="1"/>
  <c r="AT84" i="34"/>
  <c r="AR84" i="34"/>
  <c r="AO84" i="34"/>
  <c r="AT83" i="34"/>
  <c r="AR83" i="34"/>
  <c r="AO83" i="34"/>
  <c r="F83" i="34"/>
  <c r="G83" i="34" s="1"/>
  <c r="AT82" i="34"/>
  <c r="AR82" i="34"/>
  <c r="AO82" i="34"/>
  <c r="AT81" i="34"/>
  <c r="AR81" i="34"/>
  <c r="AO81" i="34"/>
  <c r="AT80" i="34"/>
  <c r="AR80" i="34"/>
  <c r="AO80" i="34"/>
  <c r="J80" i="34"/>
  <c r="F80" i="34"/>
  <c r="G80" i="34" s="1"/>
  <c r="R80" i="34" s="1"/>
  <c r="AT79" i="34"/>
  <c r="AR79" i="34"/>
  <c r="AO79" i="34"/>
  <c r="AT78" i="34"/>
  <c r="AR78" i="34"/>
  <c r="AO78" i="34"/>
  <c r="J78" i="34"/>
  <c r="AT77" i="34"/>
  <c r="AR77" i="34"/>
  <c r="AO77" i="34"/>
  <c r="J77" i="34"/>
  <c r="AT76" i="34"/>
  <c r="AR76" i="34"/>
  <c r="AO76" i="34"/>
  <c r="AT75" i="34"/>
  <c r="AR75" i="34"/>
  <c r="AO75" i="34"/>
  <c r="F75" i="34"/>
  <c r="G75" i="34" s="1"/>
  <c r="AT74" i="34"/>
  <c r="AR74" i="34"/>
  <c r="AO74" i="34"/>
  <c r="AT73" i="34"/>
  <c r="AR73" i="34"/>
  <c r="AO73" i="34"/>
  <c r="AT72" i="34"/>
  <c r="AR72" i="34"/>
  <c r="AO72" i="34"/>
  <c r="AT71" i="34"/>
  <c r="AR71" i="34"/>
  <c r="AO71" i="34"/>
  <c r="AT70" i="34"/>
  <c r="AR70" i="34"/>
  <c r="AO70" i="34"/>
  <c r="AT69" i="34"/>
  <c r="AR69" i="34"/>
  <c r="AO69" i="34"/>
  <c r="M69" i="34"/>
  <c r="AT68" i="34"/>
  <c r="AR68" i="34"/>
  <c r="AO68" i="34"/>
  <c r="AT67" i="34"/>
  <c r="AR67" i="34"/>
  <c r="AO67" i="34"/>
  <c r="AT66" i="34"/>
  <c r="AR66" i="34"/>
  <c r="AO66" i="34"/>
  <c r="AT65" i="34"/>
  <c r="AT64" i="34"/>
  <c r="AT63" i="34"/>
  <c r="D63" i="34"/>
  <c r="A63" i="34"/>
  <c r="AT62" i="34"/>
  <c r="J62" i="34"/>
  <c r="N62" i="34" s="1"/>
  <c r="AT61" i="34"/>
  <c r="AT60" i="34"/>
  <c r="AT59" i="34"/>
  <c r="AT58" i="34"/>
  <c r="AT57" i="34"/>
  <c r="AT56" i="34"/>
  <c r="AH56" i="34"/>
  <c r="AT55" i="34"/>
  <c r="N55" i="34"/>
  <c r="AT54" i="34"/>
  <c r="AT53" i="34"/>
  <c r="AT52" i="34"/>
  <c r="J52" i="34"/>
  <c r="AT51" i="34"/>
  <c r="J51" i="34"/>
  <c r="AT50" i="34"/>
  <c r="AT49" i="34"/>
  <c r="AJ49" i="34"/>
  <c r="AL49" i="34" s="1"/>
  <c r="AT48" i="34"/>
  <c r="AJ48" i="34"/>
  <c r="AL48" i="34" s="1"/>
  <c r="AT47" i="34"/>
  <c r="AJ47" i="34"/>
  <c r="AL47" i="34" s="1"/>
  <c r="J47" i="34"/>
  <c r="N47" i="34" s="1"/>
  <c r="D47" i="34"/>
  <c r="AT46" i="34"/>
  <c r="AJ46" i="34"/>
  <c r="AL46" i="34" s="1"/>
  <c r="AT45" i="34"/>
  <c r="AJ45" i="34"/>
  <c r="AL45" i="34" s="1"/>
  <c r="J45" i="34"/>
  <c r="N45" i="34" s="1"/>
  <c r="D45" i="34"/>
  <c r="AT44" i="34"/>
  <c r="AJ44" i="34"/>
  <c r="AL44" i="34" s="1"/>
  <c r="AT43" i="34"/>
  <c r="AJ43" i="34"/>
  <c r="AL43" i="34" s="1"/>
  <c r="AH43" i="34"/>
  <c r="AT42" i="34"/>
  <c r="AL42" i="34"/>
  <c r="AJ42" i="34"/>
  <c r="AT41" i="34"/>
  <c r="AJ41" i="34"/>
  <c r="AK41" i="34" s="1"/>
  <c r="AT40" i="34"/>
  <c r="AJ40" i="34"/>
  <c r="AK40" i="34" s="1"/>
  <c r="AH40" i="34"/>
  <c r="AT39" i="34"/>
  <c r="AJ39" i="34"/>
  <c r="AK39" i="34" s="1"/>
  <c r="AT38" i="34"/>
  <c r="AJ38" i="34"/>
  <c r="AK38" i="34" s="1"/>
  <c r="J38" i="34"/>
  <c r="M38" i="34" s="1"/>
  <c r="D38" i="34"/>
  <c r="AT37" i="34"/>
  <c r="AJ37" i="34"/>
  <c r="AK37" i="34" s="1"/>
  <c r="A37" i="34"/>
  <c r="AT36" i="34"/>
  <c r="AJ36" i="34"/>
  <c r="AK36" i="34" s="1"/>
  <c r="AT35" i="34"/>
  <c r="AJ35" i="34"/>
  <c r="AK35" i="34" s="1"/>
  <c r="J35" i="34"/>
  <c r="N35" i="34" s="1"/>
  <c r="AT34" i="34"/>
  <c r="AJ34" i="34"/>
  <c r="AK34" i="34" s="1"/>
  <c r="AT33" i="34"/>
  <c r="AT32" i="34"/>
  <c r="AT31" i="34"/>
  <c r="J31" i="34"/>
  <c r="L31" i="34" s="1"/>
  <c r="F31" i="34"/>
  <c r="G31" i="34" s="1"/>
  <c r="S31" i="34" s="1"/>
  <c r="AT30" i="34"/>
  <c r="J30" i="34"/>
  <c r="M30" i="34" s="1"/>
  <c r="AT29" i="34"/>
  <c r="AT28" i="34"/>
  <c r="AT27" i="34"/>
  <c r="N27" i="34"/>
  <c r="AT26" i="34"/>
  <c r="AT25" i="34"/>
  <c r="AO25" i="34"/>
  <c r="AT24" i="34"/>
  <c r="AO24" i="34"/>
  <c r="J24" i="34"/>
  <c r="D24" i="34"/>
  <c r="AT23" i="34"/>
  <c r="AO23" i="34"/>
  <c r="J23" i="34"/>
  <c r="N23" i="34" s="1"/>
  <c r="M23" i="34"/>
  <c r="AT22" i="34"/>
  <c r="AO22" i="34"/>
  <c r="AT21" i="34"/>
  <c r="AO21" i="34"/>
  <c r="D21" i="34"/>
  <c r="AT20" i="34"/>
  <c r="AO20" i="34"/>
  <c r="J20" i="34"/>
  <c r="AT19" i="34"/>
  <c r="AO19" i="34"/>
  <c r="M19" i="34"/>
  <c r="AT18" i="34"/>
  <c r="AO18" i="34"/>
  <c r="AT17" i="34"/>
  <c r="AO17" i="34"/>
  <c r="AT16" i="34"/>
  <c r="AO16" i="34"/>
  <c r="AT15" i="34"/>
  <c r="AO15" i="34"/>
  <c r="AT14" i="34"/>
  <c r="AO14" i="34"/>
  <c r="N14" i="34"/>
  <c r="M14" i="34"/>
  <c r="AT13" i="34"/>
  <c r="AO13" i="34"/>
  <c r="AT12" i="34"/>
  <c r="AO12" i="34"/>
  <c r="AT11" i="34"/>
  <c r="AO11" i="34"/>
  <c r="F11" i="34"/>
  <c r="G11" i="34" s="1"/>
  <c r="AT10" i="34"/>
  <c r="AO10" i="34"/>
  <c r="J10" i="34"/>
  <c r="AT9" i="34"/>
  <c r="AO9" i="34"/>
  <c r="F9" i="34"/>
  <c r="G9" i="34" s="1"/>
  <c r="Z9" i="34" s="1"/>
  <c r="AZ9" i="34" s="1"/>
  <c r="AT8" i="34"/>
  <c r="AO8" i="34"/>
  <c r="A8" i="34"/>
  <c r="AT7" i="34"/>
  <c r="AO7" i="34"/>
  <c r="J7" i="34"/>
  <c r="AT6" i="34"/>
  <c r="AO6" i="34"/>
  <c r="D6" i="34"/>
  <c r="AT5" i="34"/>
  <c r="AO5" i="34"/>
  <c r="AT4" i="34"/>
  <c r="AO4" i="34"/>
  <c r="AT3" i="34"/>
  <c r="AO3" i="34"/>
  <c r="F3" i="34"/>
  <c r="G3" i="34" s="1"/>
  <c r="AU3" i="34" s="1"/>
  <c r="AT2" i="34"/>
  <c r="AO2" i="34"/>
  <c r="AC2" i="34"/>
  <c r="D2" i="34"/>
  <c r="H3" i="33"/>
  <c r="J3" i="33" s="1"/>
  <c r="N3" i="33" s="1"/>
  <c r="H4" i="33"/>
  <c r="H5" i="33"/>
  <c r="J5" i="33" s="1"/>
  <c r="M5" i="33" s="1"/>
  <c r="H6" i="33"/>
  <c r="J6" i="33" s="1"/>
  <c r="N6" i="33" s="1"/>
  <c r="H7" i="33"/>
  <c r="H8" i="33"/>
  <c r="H9" i="33"/>
  <c r="J9" i="33" s="1"/>
  <c r="N9" i="33" s="1"/>
  <c r="H10" i="33"/>
  <c r="J10" i="33" s="1"/>
  <c r="M10" i="33" s="1"/>
  <c r="H11" i="33"/>
  <c r="J11" i="33" s="1"/>
  <c r="H12" i="33"/>
  <c r="J12" i="33" s="1"/>
  <c r="H13" i="33"/>
  <c r="J13" i="33" s="1"/>
  <c r="H14" i="33"/>
  <c r="J14" i="33" s="1"/>
  <c r="N14" i="33" s="1"/>
  <c r="H15" i="33"/>
  <c r="J15" i="33" s="1"/>
  <c r="H16" i="33"/>
  <c r="H17" i="33"/>
  <c r="J17" i="33" s="1"/>
  <c r="H18" i="33"/>
  <c r="J18" i="33" s="1"/>
  <c r="H19" i="33"/>
  <c r="J19" i="33" s="1"/>
  <c r="M19" i="33" s="1"/>
  <c r="H20" i="33"/>
  <c r="J20" i="33" s="1"/>
  <c r="H21" i="33"/>
  <c r="J21" i="33" s="1"/>
  <c r="H22" i="33"/>
  <c r="J22" i="33" s="1"/>
  <c r="N22" i="33" s="1"/>
  <c r="H23" i="33"/>
  <c r="J23" i="33" s="1"/>
  <c r="H24" i="33"/>
  <c r="J24" i="33" s="1"/>
  <c r="M24" i="33" s="1"/>
  <c r="H25" i="33"/>
  <c r="J25" i="33" s="1"/>
  <c r="H26" i="33"/>
  <c r="J26" i="33" s="1"/>
  <c r="H27" i="33"/>
  <c r="J27" i="33" s="1"/>
  <c r="H28" i="33"/>
  <c r="H29" i="33"/>
  <c r="J29" i="33" s="1"/>
  <c r="M29" i="33" s="1"/>
  <c r="H30" i="33"/>
  <c r="J30" i="33" s="1"/>
  <c r="H31" i="33"/>
  <c r="H32" i="33"/>
  <c r="J32" i="33" s="1"/>
  <c r="N32" i="33" s="1"/>
  <c r="H33" i="33"/>
  <c r="J33" i="33" s="1"/>
  <c r="H34" i="33"/>
  <c r="J34" i="33" s="1"/>
  <c r="H35" i="33"/>
  <c r="J35" i="33" s="1"/>
  <c r="H36" i="33"/>
  <c r="J36" i="33"/>
  <c r="M36" i="33" s="1"/>
  <c r="H37" i="33"/>
  <c r="J37" i="33" s="1"/>
  <c r="H38" i="33"/>
  <c r="H39" i="33"/>
  <c r="J39" i="33" s="1"/>
  <c r="H40" i="33"/>
  <c r="J40" i="33" s="1"/>
  <c r="L40" i="33" s="1"/>
  <c r="H41" i="33"/>
  <c r="H42" i="33"/>
  <c r="J42" i="33" s="1"/>
  <c r="N42" i="33" s="1"/>
  <c r="H43" i="33"/>
  <c r="J43" i="33" s="1"/>
  <c r="H44" i="33"/>
  <c r="J44" i="33" s="1"/>
  <c r="N44" i="33" s="1"/>
  <c r="H45" i="33"/>
  <c r="J45" i="33" s="1"/>
  <c r="N45" i="33" s="1"/>
  <c r="H46" i="33"/>
  <c r="J46" i="33" s="1"/>
  <c r="H47" i="33"/>
  <c r="H48" i="33"/>
  <c r="J48" i="33" s="1"/>
  <c r="N48" i="33" s="1"/>
  <c r="H49" i="33"/>
  <c r="J49" i="33" s="1"/>
  <c r="H50" i="33"/>
  <c r="J50" i="33" s="1"/>
  <c r="H51" i="33"/>
  <c r="H52" i="33"/>
  <c r="J52" i="33" s="1"/>
  <c r="H53" i="33"/>
  <c r="J53" i="33" s="1"/>
  <c r="L53" i="33" s="1"/>
  <c r="H54" i="33"/>
  <c r="J54" i="33" s="1"/>
  <c r="H55" i="33"/>
  <c r="J55" i="33" s="1"/>
  <c r="L55" i="33" s="1"/>
  <c r="H56" i="33"/>
  <c r="J56" i="33" s="1"/>
  <c r="N56" i="33" s="1"/>
  <c r="H57" i="33"/>
  <c r="J57" i="33" s="1"/>
  <c r="H58" i="33"/>
  <c r="J58" i="33" s="1"/>
  <c r="H59" i="33"/>
  <c r="J59" i="33" s="1"/>
  <c r="H60" i="33"/>
  <c r="J60" i="33" s="1"/>
  <c r="M60" i="33" s="1"/>
  <c r="H61" i="33"/>
  <c r="J61" i="33" s="1"/>
  <c r="M61" i="33" s="1"/>
  <c r="H62" i="33"/>
  <c r="J62" i="33" s="1"/>
  <c r="H63" i="33"/>
  <c r="H64" i="33"/>
  <c r="J64" i="33" s="1"/>
  <c r="L64" i="33" s="1"/>
  <c r="H65" i="33"/>
  <c r="J65" i="33" s="1"/>
  <c r="H66" i="33"/>
  <c r="J66" i="33" s="1"/>
  <c r="L66" i="33" s="1"/>
  <c r="H67" i="33"/>
  <c r="H68" i="33"/>
  <c r="J68" i="33" s="1"/>
  <c r="N68" i="33" s="1"/>
  <c r="H69" i="33"/>
  <c r="J69" i="33" s="1"/>
  <c r="H70" i="33"/>
  <c r="J70" i="33" s="1"/>
  <c r="H71" i="33"/>
  <c r="J71" i="33" s="1"/>
  <c r="H72" i="33"/>
  <c r="J72" i="33" s="1"/>
  <c r="AB72" i="33" s="1"/>
  <c r="H73" i="33"/>
  <c r="J73" i="33" s="1"/>
  <c r="H74" i="33"/>
  <c r="J74" i="33" s="1"/>
  <c r="H75" i="33"/>
  <c r="J75" i="33" s="1"/>
  <c r="H76" i="33"/>
  <c r="J76" i="33" s="1"/>
  <c r="H77" i="33"/>
  <c r="J77" i="33" s="1"/>
  <c r="H78" i="33"/>
  <c r="J78" i="33" s="1"/>
  <c r="N78" i="33" s="1"/>
  <c r="H79" i="33"/>
  <c r="H80" i="33"/>
  <c r="J80" i="33" s="1"/>
  <c r="L80" i="33" s="1"/>
  <c r="H81" i="33"/>
  <c r="J81" i="33" s="1"/>
  <c r="H82" i="33"/>
  <c r="H83" i="33"/>
  <c r="H84" i="33"/>
  <c r="J84" i="33" s="1"/>
  <c r="H85" i="33"/>
  <c r="J85" i="33" s="1"/>
  <c r="M85" i="33" s="1"/>
  <c r="H86" i="33"/>
  <c r="J86" i="33" s="1"/>
  <c r="H87" i="33"/>
  <c r="H88" i="33"/>
  <c r="J88" i="33" s="1"/>
  <c r="N88" i="33" s="1"/>
  <c r="H89" i="33"/>
  <c r="J89" i="33" s="1"/>
  <c r="H90" i="33"/>
  <c r="J90" i="33" s="1"/>
  <c r="M90" i="33" s="1"/>
  <c r="H91" i="33"/>
  <c r="J91" i="33" s="1"/>
  <c r="M91" i="33" s="1"/>
  <c r="H92" i="33"/>
  <c r="H93" i="33"/>
  <c r="J93" i="33" s="1"/>
  <c r="N93" i="33" s="1"/>
  <c r="H94" i="33"/>
  <c r="J94" i="33" s="1"/>
  <c r="N94" i="33" s="1"/>
  <c r="H95" i="33"/>
  <c r="J95" i="33" s="1"/>
  <c r="H96" i="33"/>
  <c r="J96" i="33" s="1"/>
  <c r="H97" i="33"/>
  <c r="H98" i="33"/>
  <c r="J98" i="33" s="1"/>
  <c r="L98" i="33" s="1"/>
  <c r="H99" i="33"/>
  <c r="J99" i="33" s="1"/>
  <c r="H100" i="33"/>
  <c r="J100" i="33" s="1"/>
  <c r="H101" i="33"/>
  <c r="J101" i="33" s="1"/>
  <c r="H102" i="33"/>
  <c r="J102" i="33" s="1"/>
  <c r="H103" i="33"/>
  <c r="H104" i="33"/>
  <c r="J104" i="33" s="1"/>
  <c r="H105" i="33"/>
  <c r="H106" i="33"/>
  <c r="J106" i="33" s="1"/>
  <c r="H107" i="33"/>
  <c r="J107" i="33" s="1"/>
  <c r="M107" i="33" s="1"/>
  <c r="H108" i="33"/>
  <c r="J108" i="33"/>
  <c r="H109" i="33"/>
  <c r="J109" i="33" s="1"/>
  <c r="M109" i="33" s="1"/>
  <c r="H110" i="33"/>
  <c r="H111" i="33"/>
  <c r="J111" i="33" s="1"/>
  <c r="L111" i="33" s="1"/>
  <c r="H112" i="33"/>
  <c r="J112" i="33" s="1"/>
  <c r="H113" i="33"/>
  <c r="J113" i="33" s="1"/>
  <c r="H114" i="33"/>
  <c r="J114" i="33" s="1"/>
  <c r="H115" i="33"/>
  <c r="J115" i="33" s="1"/>
  <c r="H116" i="33"/>
  <c r="J116" i="33" s="1"/>
  <c r="M116" i="33" s="1"/>
  <c r="H117" i="33"/>
  <c r="J117" i="33" s="1"/>
  <c r="H118" i="33"/>
  <c r="H119" i="33"/>
  <c r="J119" i="33" s="1"/>
  <c r="N119" i="33" s="1"/>
  <c r="H120" i="33"/>
  <c r="J120" i="33" s="1"/>
  <c r="H121" i="33"/>
  <c r="J121" i="33" s="1"/>
  <c r="M121" i="33" s="1"/>
  <c r="H122" i="33"/>
  <c r="J122" i="33" s="1"/>
  <c r="H123" i="33"/>
  <c r="J123" i="33" s="1"/>
  <c r="H124" i="33"/>
  <c r="J124" i="33" s="1"/>
  <c r="L124" i="33" s="1"/>
  <c r="H125" i="33"/>
  <c r="H126" i="33"/>
  <c r="J126" i="33" s="1"/>
  <c r="H127" i="33"/>
  <c r="J127" i="33" s="1"/>
  <c r="H128" i="33"/>
  <c r="J128" i="33" s="1"/>
  <c r="H129" i="33"/>
  <c r="J129" i="33" s="1"/>
  <c r="M129" i="33" s="1"/>
  <c r="H2" i="33"/>
  <c r="E129" i="33"/>
  <c r="AX129" i="33" s="1"/>
  <c r="E3" i="33"/>
  <c r="AX3" i="33" s="1"/>
  <c r="E4" i="33"/>
  <c r="AX4" i="33" s="1"/>
  <c r="E5" i="33"/>
  <c r="E6" i="33"/>
  <c r="AX6" i="33" s="1"/>
  <c r="E7" i="33"/>
  <c r="F7" i="33" s="1"/>
  <c r="G7" i="33" s="1"/>
  <c r="AU7" i="33" s="1"/>
  <c r="E8" i="33"/>
  <c r="AX8" i="33" s="1"/>
  <c r="E9" i="33"/>
  <c r="AX9" i="33" s="1"/>
  <c r="E10" i="33"/>
  <c r="AX10" i="33" s="1"/>
  <c r="E11" i="33"/>
  <c r="AX11" i="33" s="1"/>
  <c r="E12" i="33"/>
  <c r="AX12" i="33" s="1"/>
  <c r="E13" i="33"/>
  <c r="E14" i="33"/>
  <c r="AX14" i="33" s="1"/>
  <c r="E15" i="33"/>
  <c r="AX15" i="33" s="1"/>
  <c r="E16" i="33"/>
  <c r="E17" i="33"/>
  <c r="AX17" i="33" s="1"/>
  <c r="E18" i="33"/>
  <c r="E19" i="33"/>
  <c r="AX19" i="33" s="1"/>
  <c r="E20" i="33"/>
  <c r="AX20" i="33" s="1"/>
  <c r="E21" i="33"/>
  <c r="AX21" i="33" s="1"/>
  <c r="E22" i="33"/>
  <c r="AX22" i="33" s="1"/>
  <c r="E23" i="33"/>
  <c r="AX23" i="33" s="1"/>
  <c r="E24" i="33"/>
  <c r="E25" i="33"/>
  <c r="E26" i="33"/>
  <c r="E27" i="33"/>
  <c r="AH27" i="33" s="1"/>
  <c r="E28" i="33"/>
  <c r="AX28" i="33" s="1"/>
  <c r="E29" i="33"/>
  <c r="AX29" i="33" s="1"/>
  <c r="E30" i="33"/>
  <c r="AX30" i="33" s="1"/>
  <c r="E31" i="33"/>
  <c r="AH31" i="33" s="1"/>
  <c r="E32" i="33"/>
  <c r="E33" i="33"/>
  <c r="E34" i="33"/>
  <c r="E35" i="33"/>
  <c r="AX35" i="33" s="1"/>
  <c r="E36" i="33"/>
  <c r="AX36" i="33" s="1"/>
  <c r="E37" i="33"/>
  <c r="E38" i="33"/>
  <c r="AX38" i="33" s="1"/>
  <c r="E39" i="33"/>
  <c r="E40" i="33"/>
  <c r="E41" i="33"/>
  <c r="AX41" i="33" s="1"/>
  <c r="E42" i="33"/>
  <c r="E43" i="33"/>
  <c r="F43" i="33" s="1"/>
  <c r="G43" i="33" s="1"/>
  <c r="U43" i="33" s="1"/>
  <c r="E44" i="33"/>
  <c r="AX44" i="33" s="1"/>
  <c r="E45" i="33"/>
  <c r="AH45" i="33" s="1"/>
  <c r="E46" i="33"/>
  <c r="AX46" i="33" s="1"/>
  <c r="E47" i="33"/>
  <c r="AX47" i="33" s="1"/>
  <c r="E48" i="33"/>
  <c r="F48" i="33" s="1"/>
  <c r="G48" i="33" s="1"/>
  <c r="E49" i="33"/>
  <c r="AX49" i="33" s="1"/>
  <c r="E50" i="33"/>
  <c r="AX50" i="33" s="1"/>
  <c r="E51" i="33"/>
  <c r="AX51" i="33" s="1"/>
  <c r="E52" i="33"/>
  <c r="AX52" i="33" s="1"/>
  <c r="E53" i="33"/>
  <c r="AX53" i="33" s="1"/>
  <c r="E54" i="33"/>
  <c r="AH54" i="33" s="1"/>
  <c r="E55" i="33"/>
  <c r="E56" i="33"/>
  <c r="AH56" i="33" s="1"/>
  <c r="E57" i="33"/>
  <c r="AX57" i="33" s="1"/>
  <c r="E58" i="33"/>
  <c r="AX58" i="33" s="1"/>
  <c r="E59" i="33"/>
  <c r="AH59" i="33" s="1"/>
  <c r="E60" i="33"/>
  <c r="AX60" i="33" s="1"/>
  <c r="E61" i="33"/>
  <c r="E62" i="33"/>
  <c r="AX62" i="33" s="1"/>
  <c r="E63" i="33"/>
  <c r="E64" i="33"/>
  <c r="AH64" i="33" s="1"/>
  <c r="E65" i="33"/>
  <c r="AX65" i="33" s="1"/>
  <c r="E66" i="33"/>
  <c r="AX66" i="33" s="1"/>
  <c r="E67" i="33"/>
  <c r="E68" i="33"/>
  <c r="AX68" i="33" s="1"/>
  <c r="E69" i="33"/>
  <c r="E70" i="33"/>
  <c r="E71" i="33"/>
  <c r="AX71" i="33" s="1"/>
  <c r="E72" i="33"/>
  <c r="AX72" i="33" s="1"/>
  <c r="E73" i="33"/>
  <c r="AX73" i="33" s="1"/>
  <c r="E74" i="33"/>
  <c r="E75" i="33"/>
  <c r="AX75" i="33" s="1"/>
  <c r="E76" i="33"/>
  <c r="E77" i="33"/>
  <c r="E78" i="33"/>
  <c r="AX78" i="33" s="1"/>
  <c r="E79" i="33"/>
  <c r="AX79" i="33" s="1"/>
  <c r="E80" i="33"/>
  <c r="E81" i="33"/>
  <c r="E82" i="33"/>
  <c r="AX82" i="33" s="1"/>
  <c r="E83" i="33"/>
  <c r="AX83" i="33" s="1"/>
  <c r="E84" i="33"/>
  <c r="AX84" i="33" s="1"/>
  <c r="E85" i="33"/>
  <c r="AX85" i="33" s="1"/>
  <c r="E86" i="33"/>
  <c r="E87" i="33"/>
  <c r="AX87" i="33" s="1"/>
  <c r="E88" i="33"/>
  <c r="E89" i="33"/>
  <c r="AX89" i="33" s="1"/>
  <c r="F89" i="33"/>
  <c r="G89" i="33" s="1"/>
  <c r="E90" i="33"/>
  <c r="E91" i="33"/>
  <c r="AX91" i="33" s="1"/>
  <c r="E92" i="33"/>
  <c r="AX92" i="33" s="1"/>
  <c r="E93" i="33"/>
  <c r="E94" i="33"/>
  <c r="AX94" i="33" s="1"/>
  <c r="E95" i="33"/>
  <c r="E96" i="33"/>
  <c r="E97" i="33"/>
  <c r="AX97" i="33" s="1"/>
  <c r="E98" i="33"/>
  <c r="E99" i="33"/>
  <c r="AX99" i="33" s="1"/>
  <c r="E100" i="33"/>
  <c r="E101" i="33"/>
  <c r="F101" i="33" s="1"/>
  <c r="G101" i="33" s="1"/>
  <c r="E102" i="33"/>
  <c r="AX102" i="33" s="1"/>
  <c r="E103" i="33"/>
  <c r="AX103" i="33" s="1"/>
  <c r="E104" i="33"/>
  <c r="AX104" i="33" s="1"/>
  <c r="E105" i="33"/>
  <c r="AX105" i="33" s="1"/>
  <c r="E106" i="33"/>
  <c r="E107" i="33"/>
  <c r="E108" i="33"/>
  <c r="E109" i="33"/>
  <c r="E110" i="33"/>
  <c r="E111" i="33"/>
  <c r="AX111" i="33" s="1"/>
  <c r="E112" i="33"/>
  <c r="AX112" i="33" s="1"/>
  <c r="E113" i="33"/>
  <c r="AX113" i="33" s="1"/>
  <c r="E114" i="33"/>
  <c r="E115" i="33"/>
  <c r="E116" i="33"/>
  <c r="E117" i="33"/>
  <c r="E118" i="33"/>
  <c r="E119" i="33"/>
  <c r="AX119" i="33" s="1"/>
  <c r="E120" i="33"/>
  <c r="AX120" i="33" s="1"/>
  <c r="E121" i="33"/>
  <c r="E122" i="33"/>
  <c r="E123" i="33"/>
  <c r="E124" i="33"/>
  <c r="AX124" i="33" s="1"/>
  <c r="E125" i="33"/>
  <c r="E126" i="33"/>
  <c r="E127" i="33"/>
  <c r="E128" i="33"/>
  <c r="AX128" i="33" s="1"/>
  <c r="E2" i="33"/>
  <c r="AX2" i="33" s="1"/>
  <c r="AE145" i="33" a="1"/>
  <c r="AE145" i="33" s="1"/>
  <c r="AE144" i="33" a="1"/>
  <c r="AE144" i="33" s="1"/>
  <c r="AE143" i="33" a="1"/>
  <c r="AE143" i="33" s="1"/>
  <c r="AE142" i="33" a="1"/>
  <c r="AE142" i="33" s="1"/>
  <c r="AE141" i="33" a="1"/>
  <c r="AE141" i="33" s="1"/>
  <c r="AE140" i="33" a="1"/>
  <c r="AE140" i="33" s="1"/>
  <c r="AE139" i="33" a="1"/>
  <c r="AE139" i="33" s="1"/>
  <c r="AE138" i="33" a="1"/>
  <c r="AE138" i="33" s="1"/>
  <c r="AE137" i="33" a="1"/>
  <c r="AE137" i="33" s="1"/>
  <c r="AE136" i="33" a="1"/>
  <c r="AE136" i="33" s="1"/>
  <c r="AE135" i="33" a="1"/>
  <c r="AE135" i="33" s="1"/>
  <c r="AE134" i="33" a="1"/>
  <c r="AE134" i="33" s="1"/>
  <c r="AE133" i="33" a="1"/>
  <c r="AE133" i="33" s="1"/>
  <c r="AE132" i="33" a="1"/>
  <c r="AE132" i="33" s="1"/>
  <c r="AE131" i="33" a="1"/>
  <c r="AE131" i="33" s="1"/>
  <c r="AE130" i="33" a="1"/>
  <c r="AE130" i="33" s="1"/>
  <c r="AT129" i="33"/>
  <c r="AR129" i="33"/>
  <c r="AO129" i="33"/>
  <c r="AT128" i="33"/>
  <c r="AR128" i="33"/>
  <c r="AO128" i="33"/>
  <c r="AT127" i="33"/>
  <c r="AR127" i="33"/>
  <c r="AO127" i="33"/>
  <c r="AT126" i="33"/>
  <c r="AR126" i="33"/>
  <c r="AO126" i="33"/>
  <c r="AT125" i="33"/>
  <c r="AR125" i="33"/>
  <c r="AO125" i="33"/>
  <c r="J125" i="33"/>
  <c r="L125" i="33" s="1"/>
  <c r="AT124" i="33"/>
  <c r="AR124" i="33"/>
  <c r="AO124" i="33"/>
  <c r="AT123" i="33"/>
  <c r="AR123" i="33"/>
  <c r="AO123" i="33"/>
  <c r="AT122" i="33"/>
  <c r="AR122" i="33"/>
  <c r="AO122" i="33"/>
  <c r="AT121" i="33"/>
  <c r="AR121" i="33"/>
  <c r="AO121" i="33"/>
  <c r="AT120" i="33"/>
  <c r="AR120" i="33"/>
  <c r="AO120" i="33"/>
  <c r="AT119" i="33"/>
  <c r="AR119" i="33"/>
  <c r="AO119" i="33"/>
  <c r="AT118" i="33"/>
  <c r="AR118" i="33"/>
  <c r="AO118" i="33"/>
  <c r="J118" i="33"/>
  <c r="M118" i="33" s="1"/>
  <c r="AT117" i="33"/>
  <c r="AR117" i="33"/>
  <c r="AO117" i="33"/>
  <c r="AT116" i="33"/>
  <c r="AR116" i="33"/>
  <c r="AO116" i="33"/>
  <c r="AT115" i="33"/>
  <c r="AR115" i="33"/>
  <c r="AO115" i="33"/>
  <c r="AT114" i="33"/>
  <c r="AR114" i="33"/>
  <c r="AO114" i="33"/>
  <c r="AT113" i="33"/>
  <c r="AR113" i="33"/>
  <c r="AO113" i="33"/>
  <c r="AT112" i="33"/>
  <c r="AR112" i="33"/>
  <c r="AO112" i="33"/>
  <c r="AT111" i="33"/>
  <c r="AR111" i="33"/>
  <c r="AO111" i="33"/>
  <c r="AT110" i="33"/>
  <c r="AR110" i="33"/>
  <c r="AO110" i="33"/>
  <c r="J110" i="33"/>
  <c r="L110" i="33" s="1"/>
  <c r="AT109" i="33"/>
  <c r="AR109" i="33"/>
  <c r="AO109" i="33"/>
  <c r="N109" i="33"/>
  <c r="L109" i="33"/>
  <c r="AT108" i="33"/>
  <c r="AR108" i="33"/>
  <c r="AO108" i="33"/>
  <c r="AT107" i="33"/>
  <c r="AR107" i="33"/>
  <c r="AO107" i="33"/>
  <c r="AT106" i="33"/>
  <c r="AR106" i="33"/>
  <c r="AO106" i="33"/>
  <c r="AT105" i="33"/>
  <c r="AR105" i="33"/>
  <c r="AO105" i="33"/>
  <c r="J105" i="33"/>
  <c r="L105" i="33" s="1"/>
  <c r="AT104" i="33"/>
  <c r="AR104" i="33"/>
  <c r="AO104" i="33"/>
  <c r="AT103" i="33"/>
  <c r="AR103" i="33"/>
  <c r="AO103" i="33"/>
  <c r="J103" i="33"/>
  <c r="L103" i="33" s="1"/>
  <c r="AT102" i="33"/>
  <c r="AR102" i="33"/>
  <c r="AO102" i="33"/>
  <c r="AT101" i="33"/>
  <c r="AR101" i="33"/>
  <c r="AO101" i="33"/>
  <c r="AT100" i="33"/>
  <c r="AR100" i="33"/>
  <c r="AO100" i="33"/>
  <c r="AT99" i="33"/>
  <c r="AR99" i="33"/>
  <c r="AO99" i="33"/>
  <c r="F99" i="33"/>
  <c r="G99" i="33" s="1"/>
  <c r="D99" i="33"/>
  <c r="AT98" i="33"/>
  <c r="AR98" i="33"/>
  <c r="AO98" i="33"/>
  <c r="A98" i="33"/>
  <c r="AT97" i="33"/>
  <c r="AR97" i="33"/>
  <c r="AO97" i="33"/>
  <c r="J97" i="33"/>
  <c r="L97" i="33" s="1"/>
  <c r="AT96" i="33"/>
  <c r="AR96" i="33"/>
  <c r="AO96" i="33"/>
  <c r="AT95" i="33"/>
  <c r="AR95" i="33"/>
  <c r="AO95" i="33"/>
  <c r="AT94" i="33"/>
  <c r="AR94" i="33"/>
  <c r="AO94" i="33"/>
  <c r="AT93" i="33"/>
  <c r="AR93" i="33"/>
  <c r="AO93" i="33"/>
  <c r="AT92" i="33"/>
  <c r="AR92" i="33"/>
  <c r="AO92" i="33"/>
  <c r="J92" i="33"/>
  <c r="N92" i="33" s="1"/>
  <c r="AT91" i="33"/>
  <c r="AR91" i="33"/>
  <c r="AO91" i="33"/>
  <c r="F91" i="33"/>
  <c r="G91" i="33" s="1"/>
  <c r="AT90" i="33"/>
  <c r="AR90" i="33"/>
  <c r="AO90" i="33"/>
  <c r="AT89" i="33"/>
  <c r="AR89" i="33"/>
  <c r="AO89" i="33"/>
  <c r="AT88" i="33"/>
  <c r="AR88" i="33"/>
  <c r="AO88" i="33"/>
  <c r="AT87" i="33"/>
  <c r="AR87" i="33"/>
  <c r="AO87" i="33"/>
  <c r="J87" i="33"/>
  <c r="N87" i="33" s="1"/>
  <c r="AT86" i="33"/>
  <c r="AR86" i="33"/>
  <c r="AO86" i="33"/>
  <c r="N86" i="33"/>
  <c r="AT85" i="33"/>
  <c r="AR85" i="33"/>
  <c r="AO85" i="33"/>
  <c r="AT84" i="33"/>
  <c r="AR84" i="33"/>
  <c r="AO84" i="33"/>
  <c r="AT83" i="33"/>
  <c r="AR83" i="33"/>
  <c r="AO83" i="33"/>
  <c r="J83" i="33"/>
  <c r="N83" i="33" s="1"/>
  <c r="AT82" i="33"/>
  <c r="AR82" i="33"/>
  <c r="AO82" i="33"/>
  <c r="J82" i="33"/>
  <c r="L82" i="33" s="1"/>
  <c r="AT81" i="33"/>
  <c r="AR81" i="33"/>
  <c r="AO81" i="33"/>
  <c r="AT80" i="33"/>
  <c r="AR80" i="33"/>
  <c r="AO80" i="33"/>
  <c r="AT79" i="33"/>
  <c r="AR79" i="33"/>
  <c r="AO79" i="33"/>
  <c r="J79" i="33"/>
  <c r="AT78" i="33"/>
  <c r="AR78" i="33"/>
  <c r="AO78" i="33"/>
  <c r="AT77" i="33"/>
  <c r="AR77" i="33"/>
  <c r="AO77" i="33"/>
  <c r="AT76" i="33"/>
  <c r="AR76" i="33"/>
  <c r="AO76" i="33"/>
  <c r="AT75" i="33"/>
  <c r="AR75" i="33"/>
  <c r="AO75" i="33"/>
  <c r="AT74" i="33"/>
  <c r="AR74" i="33"/>
  <c r="AO74" i="33"/>
  <c r="M74" i="33"/>
  <c r="AT73" i="33"/>
  <c r="AR73" i="33"/>
  <c r="AO73" i="33"/>
  <c r="AT72" i="33"/>
  <c r="AR72" i="33"/>
  <c r="AO72" i="33"/>
  <c r="AT71" i="33"/>
  <c r="AR71" i="33"/>
  <c r="AO71" i="33"/>
  <c r="AT70" i="33"/>
  <c r="AR70" i="33"/>
  <c r="AO70" i="33"/>
  <c r="AT69" i="33"/>
  <c r="AR69" i="33"/>
  <c r="AO69" i="33"/>
  <c r="A69" i="33"/>
  <c r="AT68" i="33"/>
  <c r="AR68" i="33"/>
  <c r="AO68" i="33"/>
  <c r="AT67" i="33"/>
  <c r="AR67" i="33"/>
  <c r="AO67" i="33"/>
  <c r="J67" i="33"/>
  <c r="N67" i="33" s="1"/>
  <c r="AT66" i="33"/>
  <c r="AR66" i="33"/>
  <c r="AO66" i="33"/>
  <c r="AT65" i="33"/>
  <c r="AT64" i="33"/>
  <c r="AT63" i="33"/>
  <c r="J63" i="33"/>
  <c r="M63" i="33" s="1"/>
  <c r="AT62" i="33"/>
  <c r="D62" i="33"/>
  <c r="AT61" i="33"/>
  <c r="D61" i="33"/>
  <c r="AT60" i="33"/>
  <c r="AH60" i="33"/>
  <c r="F60" i="33"/>
  <c r="G60" i="33" s="1"/>
  <c r="AT59" i="33"/>
  <c r="N59" i="33"/>
  <c r="AT58" i="33"/>
  <c r="AT57" i="33"/>
  <c r="AT56" i="33"/>
  <c r="AT55" i="33"/>
  <c r="A55" i="33"/>
  <c r="AT54" i="33"/>
  <c r="AT53" i="33"/>
  <c r="AT52" i="33"/>
  <c r="AH52" i="33"/>
  <c r="F52" i="33"/>
  <c r="G52" i="33" s="1"/>
  <c r="D52" i="33"/>
  <c r="AT51" i="33"/>
  <c r="J51" i="33"/>
  <c r="N51" i="33" s="1"/>
  <c r="AT50" i="33"/>
  <c r="D50" i="33"/>
  <c r="A50" i="33"/>
  <c r="AT49" i="33"/>
  <c r="AJ49" i="33"/>
  <c r="AL49" i="33" s="1"/>
  <c r="AT48" i="33"/>
  <c r="AJ48" i="33"/>
  <c r="AL48" i="33" s="1"/>
  <c r="AT47" i="33"/>
  <c r="AJ47" i="33"/>
  <c r="AL47" i="33" s="1"/>
  <c r="J47" i="33"/>
  <c r="M47" i="33" s="1"/>
  <c r="AT46" i="33"/>
  <c r="AJ46" i="33"/>
  <c r="AL46" i="33" s="1"/>
  <c r="AT45" i="33"/>
  <c r="AJ45" i="33"/>
  <c r="AL45" i="33" s="1"/>
  <c r="AT44" i="33"/>
  <c r="AJ44" i="33"/>
  <c r="AL44" i="33" s="1"/>
  <c r="AT43" i="33"/>
  <c r="AJ43" i="33"/>
  <c r="AL43" i="33" s="1"/>
  <c r="AT42" i="33"/>
  <c r="AJ42" i="33"/>
  <c r="AL42" i="33" s="1"/>
  <c r="AT41" i="33"/>
  <c r="AJ41" i="33"/>
  <c r="AK41" i="33" s="1"/>
  <c r="J41" i="33"/>
  <c r="AT40" i="33"/>
  <c r="AJ40" i="33"/>
  <c r="AK40" i="33" s="1"/>
  <c r="AT39" i="33"/>
  <c r="AJ39" i="33"/>
  <c r="AK39" i="33" s="1"/>
  <c r="AT38" i="33"/>
  <c r="AJ38" i="33"/>
  <c r="AK38" i="33" s="1"/>
  <c r="J38" i="33"/>
  <c r="M38" i="33" s="1"/>
  <c r="AG38" i="33" s="1"/>
  <c r="AT37" i="33"/>
  <c r="AJ37" i="33"/>
  <c r="AK37" i="33" s="1"/>
  <c r="AH37" i="33"/>
  <c r="D37" i="33"/>
  <c r="A37" i="33"/>
  <c r="AT36" i="33"/>
  <c r="AJ36" i="33"/>
  <c r="AK36" i="33" s="1"/>
  <c r="AT35" i="33"/>
  <c r="AJ35" i="33"/>
  <c r="AK35" i="33" s="1"/>
  <c r="AT34" i="33"/>
  <c r="AJ34" i="33"/>
  <c r="AK34" i="33" s="1"/>
  <c r="AT33" i="33"/>
  <c r="AT32" i="33"/>
  <c r="AT31" i="33"/>
  <c r="J31" i="33"/>
  <c r="N31" i="33" s="1"/>
  <c r="AT30" i="33"/>
  <c r="AT29" i="33"/>
  <c r="AT28" i="33"/>
  <c r="J28" i="33"/>
  <c r="AT27" i="33"/>
  <c r="AT26" i="33"/>
  <c r="AT25" i="33"/>
  <c r="AO25" i="33"/>
  <c r="AT24" i="33"/>
  <c r="AO24" i="33"/>
  <c r="AT23" i="33"/>
  <c r="AO23" i="33"/>
  <c r="AT22" i="33"/>
  <c r="AO22" i="33"/>
  <c r="M22" i="33"/>
  <c r="AG22" i="33" s="1"/>
  <c r="AT21" i="33"/>
  <c r="AO21" i="33"/>
  <c r="AT20" i="33"/>
  <c r="AO20" i="33"/>
  <c r="AH20" i="33"/>
  <c r="AT19" i="33"/>
  <c r="AO19" i="33"/>
  <c r="AT18" i="33"/>
  <c r="AO18" i="33"/>
  <c r="A18" i="33"/>
  <c r="AT17" i="33"/>
  <c r="AO17" i="33"/>
  <c r="AT16" i="33"/>
  <c r="AO16" i="33"/>
  <c r="J16" i="33"/>
  <c r="AT15" i="33"/>
  <c r="AO15" i="33"/>
  <c r="N15" i="33"/>
  <c r="AT14" i="33"/>
  <c r="AO14" i="33"/>
  <c r="AT13" i="33"/>
  <c r="AO13" i="33"/>
  <c r="F13" i="33"/>
  <c r="G13" i="33" s="1"/>
  <c r="U13" i="33" s="1"/>
  <c r="AT12" i="33"/>
  <c r="AO12" i="33"/>
  <c r="F12" i="33"/>
  <c r="G12" i="33" s="1"/>
  <c r="AB12" i="33" s="1"/>
  <c r="D12" i="33"/>
  <c r="AT11" i="33"/>
  <c r="AO11" i="33"/>
  <c r="AT10" i="33"/>
  <c r="AO10" i="33"/>
  <c r="AT9" i="33"/>
  <c r="AO9" i="33"/>
  <c r="AT8" i="33"/>
  <c r="AO8" i="33"/>
  <c r="J8" i="33"/>
  <c r="AT7" i="33"/>
  <c r="AO7" i="33"/>
  <c r="J7" i="33"/>
  <c r="AT6" i="33"/>
  <c r="AO6" i="33"/>
  <c r="AT5" i="33"/>
  <c r="AO5" i="33"/>
  <c r="AT4" i="33"/>
  <c r="AO4" i="33"/>
  <c r="J4" i="33"/>
  <c r="M4" i="33" s="1"/>
  <c r="AG4" i="33" s="1"/>
  <c r="F4" i="33"/>
  <c r="G4" i="33" s="1"/>
  <c r="AH4" i="33"/>
  <c r="D4" i="33"/>
  <c r="AT3" i="33"/>
  <c r="AO3" i="33"/>
  <c r="AT2" i="33"/>
  <c r="AO2" i="33"/>
  <c r="AC2" i="33"/>
  <c r="J2" i="33"/>
  <c r="AR66" i="32"/>
  <c r="H3" i="32"/>
  <c r="J3" i="32" s="1"/>
  <c r="H4" i="32"/>
  <c r="J4" i="32" s="1"/>
  <c r="H5" i="32"/>
  <c r="J5" i="32" s="1"/>
  <c r="H6" i="32"/>
  <c r="H7" i="32"/>
  <c r="J7" i="32" s="1"/>
  <c r="M7" i="32" s="1"/>
  <c r="H8" i="32"/>
  <c r="J8" i="32" s="1"/>
  <c r="H9" i="32"/>
  <c r="J9" i="32" s="1"/>
  <c r="L9" i="32" s="1"/>
  <c r="H10" i="32"/>
  <c r="J10" i="32" s="1"/>
  <c r="H11" i="32"/>
  <c r="J11" i="32" s="1"/>
  <c r="H12" i="32"/>
  <c r="J12" i="32" s="1"/>
  <c r="M12" i="32" s="1"/>
  <c r="H13" i="32"/>
  <c r="J13" i="32" s="1"/>
  <c r="H14" i="32"/>
  <c r="H15" i="32"/>
  <c r="H16" i="32"/>
  <c r="J16" i="32" s="1"/>
  <c r="N16" i="32" s="1"/>
  <c r="H17" i="32"/>
  <c r="J17" i="32" s="1"/>
  <c r="H18" i="32"/>
  <c r="H19" i="32"/>
  <c r="J19" i="32" s="1"/>
  <c r="H20" i="32"/>
  <c r="J20" i="32" s="1"/>
  <c r="H21" i="32"/>
  <c r="J21" i="32" s="1"/>
  <c r="R21" i="32" s="1"/>
  <c r="H22" i="32"/>
  <c r="H23" i="32"/>
  <c r="J23" i="32" s="1"/>
  <c r="H24" i="32"/>
  <c r="H25" i="32"/>
  <c r="J25" i="32" s="1"/>
  <c r="N25" i="32" s="1"/>
  <c r="H26" i="32"/>
  <c r="H27" i="32"/>
  <c r="J27" i="32" s="1"/>
  <c r="H28" i="32"/>
  <c r="J28" i="32" s="1"/>
  <c r="H29" i="32"/>
  <c r="J29" i="32" s="1"/>
  <c r="L29" i="32" s="1"/>
  <c r="H30" i="32"/>
  <c r="H31" i="32"/>
  <c r="J31" i="32" s="1"/>
  <c r="H32" i="32"/>
  <c r="J32" i="32" s="1"/>
  <c r="L32" i="32" s="1"/>
  <c r="H33" i="32"/>
  <c r="J33" i="32" s="1"/>
  <c r="L33" i="32" s="1"/>
  <c r="H34" i="32"/>
  <c r="J34" i="32" s="1"/>
  <c r="H35" i="32"/>
  <c r="J35" i="32" s="1"/>
  <c r="H36" i="32"/>
  <c r="J36" i="32" s="1"/>
  <c r="H37" i="32"/>
  <c r="J37" i="32" s="1"/>
  <c r="L37" i="32" s="1"/>
  <c r="H38" i="32"/>
  <c r="J38" i="32" s="1"/>
  <c r="H39" i="32"/>
  <c r="J39" i="32" s="1"/>
  <c r="L39" i="32" s="1"/>
  <c r="H40" i="32"/>
  <c r="H41" i="32"/>
  <c r="J41" i="32" s="1"/>
  <c r="H42" i="32"/>
  <c r="H43" i="32"/>
  <c r="J43" i="32" s="1"/>
  <c r="H44" i="32"/>
  <c r="J44" i="32" s="1"/>
  <c r="M44" i="32" s="1"/>
  <c r="H45" i="32"/>
  <c r="J45" i="32" s="1"/>
  <c r="H46" i="32"/>
  <c r="H47" i="32"/>
  <c r="J47" i="32" s="1"/>
  <c r="H48" i="32"/>
  <c r="J48" i="32" s="1"/>
  <c r="M48" i="32" s="1"/>
  <c r="H49" i="32"/>
  <c r="J49" i="32" s="1"/>
  <c r="N49" i="32" s="1"/>
  <c r="H50" i="32"/>
  <c r="J50" i="32" s="1"/>
  <c r="H51" i="32"/>
  <c r="J51" i="32" s="1"/>
  <c r="H52" i="32"/>
  <c r="J52" i="32" s="1"/>
  <c r="H53" i="32"/>
  <c r="J53" i="32" s="1"/>
  <c r="H54" i="32"/>
  <c r="J54" i="32" s="1"/>
  <c r="N54" i="32" s="1"/>
  <c r="H55" i="32"/>
  <c r="H56" i="32"/>
  <c r="J56" i="32" s="1"/>
  <c r="H57" i="32"/>
  <c r="J57" i="32" s="1"/>
  <c r="L57" i="32" s="1"/>
  <c r="H58" i="32"/>
  <c r="J58" i="32" s="1"/>
  <c r="H59" i="32"/>
  <c r="J59" i="32" s="1"/>
  <c r="H60" i="32"/>
  <c r="J60" i="32" s="1"/>
  <c r="H61" i="32"/>
  <c r="H62" i="32"/>
  <c r="H63" i="32"/>
  <c r="J63" i="32" s="1"/>
  <c r="H64" i="32"/>
  <c r="J64" i="32" s="1"/>
  <c r="H65" i="32"/>
  <c r="J65" i="32" s="1"/>
  <c r="M65" i="32" s="1"/>
  <c r="H66" i="32"/>
  <c r="J66" i="32" s="1"/>
  <c r="H67" i="32"/>
  <c r="H68" i="32"/>
  <c r="J68" i="32" s="1"/>
  <c r="H69" i="32"/>
  <c r="J69" i="32" s="1"/>
  <c r="H70" i="32"/>
  <c r="J70" i="32" s="1"/>
  <c r="L70" i="32" s="1"/>
  <c r="H71" i="32"/>
  <c r="J71" i="32" s="1"/>
  <c r="H72" i="32"/>
  <c r="J72" i="32"/>
  <c r="L72" i="32" s="1"/>
  <c r="H73" i="32"/>
  <c r="J73" i="32" s="1"/>
  <c r="H74" i="32"/>
  <c r="J74" i="32" s="1"/>
  <c r="H75" i="32"/>
  <c r="J75" i="32" s="1"/>
  <c r="N75" i="32" s="1"/>
  <c r="H76" i="32"/>
  <c r="J76" i="32" s="1"/>
  <c r="L76" i="32" s="1"/>
  <c r="H77" i="32"/>
  <c r="H78" i="32"/>
  <c r="H79" i="32"/>
  <c r="J79" i="32" s="1"/>
  <c r="L79" i="32" s="1"/>
  <c r="H80" i="32"/>
  <c r="J80" i="32" s="1"/>
  <c r="M80" i="32" s="1"/>
  <c r="H81" i="32"/>
  <c r="J81" i="32" s="1"/>
  <c r="H82" i="32"/>
  <c r="H83" i="32"/>
  <c r="J83" i="32" s="1"/>
  <c r="H84" i="32"/>
  <c r="J84" i="32" s="1"/>
  <c r="H85" i="32"/>
  <c r="J85" i="32" s="1"/>
  <c r="H86" i="32"/>
  <c r="J86" i="32" s="1"/>
  <c r="L86" i="32" s="1"/>
  <c r="H87" i="32"/>
  <c r="J87" i="32" s="1"/>
  <c r="H88" i="32"/>
  <c r="J88" i="32" s="1"/>
  <c r="M88" i="32" s="1"/>
  <c r="H89" i="32"/>
  <c r="J89" i="32" s="1"/>
  <c r="H90" i="32"/>
  <c r="J90" i="32" s="1"/>
  <c r="H91" i="32"/>
  <c r="J91" i="32" s="1"/>
  <c r="H92" i="32"/>
  <c r="J92" i="32" s="1"/>
  <c r="H93" i="32"/>
  <c r="H94" i="32"/>
  <c r="J94" i="32" s="1"/>
  <c r="H95" i="32"/>
  <c r="J95" i="32" s="1"/>
  <c r="N95" i="32" s="1"/>
  <c r="H96" i="32"/>
  <c r="J96" i="32" s="1"/>
  <c r="L96" i="32" s="1"/>
  <c r="H97" i="32"/>
  <c r="J97" i="32" s="1"/>
  <c r="H98" i="32"/>
  <c r="H99" i="32"/>
  <c r="J99" i="32" s="1"/>
  <c r="H100" i="32"/>
  <c r="J100" i="32" s="1"/>
  <c r="H101" i="32"/>
  <c r="J101" i="32" s="1"/>
  <c r="H102" i="32"/>
  <c r="J102" i="32" s="1"/>
  <c r="N102" i="32" s="1"/>
  <c r="H103" i="32"/>
  <c r="J103" i="32" s="1"/>
  <c r="M103" i="32" s="1"/>
  <c r="H104" i="32"/>
  <c r="J104" i="32" s="1"/>
  <c r="N104" i="32" s="1"/>
  <c r="H105" i="32"/>
  <c r="J105" i="32" s="1"/>
  <c r="H106" i="32"/>
  <c r="J106" i="32" s="1"/>
  <c r="H107" i="32"/>
  <c r="H108" i="32"/>
  <c r="J108" i="32" s="1"/>
  <c r="H109" i="32"/>
  <c r="J109" i="32" s="1"/>
  <c r="H110" i="32"/>
  <c r="J110" i="32" s="1"/>
  <c r="N110" i="32" s="1"/>
  <c r="H111" i="32"/>
  <c r="J111" i="32" s="1"/>
  <c r="N111" i="32" s="1"/>
  <c r="H112" i="32"/>
  <c r="J112" i="32" s="1"/>
  <c r="N112" i="32" s="1"/>
  <c r="H113" i="32"/>
  <c r="J113" i="32" s="1"/>
  <c r="H114" i="32"/>
  <c r="J114" i="32" s="1"/>
  <c r="L114" i="32" s="1"/>
  <c r="H115" i="32"/>
  <c r="J115" i="32" s="1"/>
  <c r="H116" i="32"/>
  <c r="J116" i="32" s="1"/>
  <c r="H117" i="32"/>
  <c r="J117" i="32" s="1"/>
  <c r="L117" i="32" s="1"/>
  <c r="H118" i="32"/>
  <c r="J118" i="32" s="1"/>
  <c r="H119" i="32"/>
  <c r="J119" i="32" s="1"/>
  <c r="L119" i="32" s="1"/>
  <c r="H120" i="32"/>
  <c r="J120" i="32" s="1"/>
  <c r="M120" i="32" s="1"/>
  <c r="H121" i="32"/>
  <c r="J121" i="32" s="1"/>
  <c r="H122" i="32"/>
  <c r="J122" i="32" s="1"/>
  <c r="H123" i="32"/>
  <c r="J123" i="32" s="1"/>
  <c r="H124" i="32"/>
  <c r="J124" i="32" s="1"/>
  <c r="H125" i="32"/>
  <c r="J125" i="32" s="1"/>
  <c r="H126" i="32"/>
  <c r="J126" i="32" s="1"/>
  <c r="H127" i="32"/>
  <c r="J127" i="32" s="1"/>
  <c r="H128" i="32"/>
  <c r="J128" i="32" s="1"/>
  <c r="M128" i="32" s="1"/>
  <c r="H129" i="32"/>
  <c r="J129" i="32" s="1"/>
  <c r="H2" i="32"/>
  <c r="J2" i="32" s="1"/>
  <c r="E3" i="32"/>
  <c r="AX3" i="32" s="1"/>
  <c r="E4" i="32"/>
  <c r="AX4" i="32" s="1"/>
  <c r="E5" i="32"/>
  <c r="AX5" i="32" s="1"/>
  <c r="E6" i="32"/>
  <c r="AX6" i="32" s="1"/>
  <c r="E7" i="32"/>
  <c r="AH7" i="32" s="1"/>
  <c r="E8" i="32"/>
  <c r="E9" i="32"/>
  <c r="F9" i="32" s="1"/>
  <c r="G9" i="32" s="1"/>
  <c r="E10" i="32"/>
  <c r="AX10" i="32" s="1"/>
  <c r="E11" i="32"/>
  <c r="AX11" i="32" s="1"/>
  <c r="E12" i="32"/>
  <c r="AX12" i="32" s="1"/>
  <c r="E13" i="32"/>
  <c r="AX13" i="32" s="1"/>
  <c r="E14" i="32"/>
  <c r="AX14" i="32" s="1"/>
  <c r="E15" i="32"/>
  <c r="E16" i="32"/>
  <c r="AH16" i="32" s="1"/>
  <c r="E17" i="32"/>
  <c r="E18" i="32"/>
  <c r="AX18" i="32" s="1"/>
  <c r="E19" i="32"/>
  <c r="AX19" i="32" s="1"/>
  <c r="E20" i="32"/>
  <c r="AX20" i="32" s="1"/>
  <c r="E21" i="32"/>
  <c r="AX21" i="32" s="1"/>
  <c r="E22" i="32"/>
  <c r="AX22" i="32" s="1"/>
  <c r="E23" i="32"/>
  <c r="E24" i="32"/>
  <c r="AX24" i="32" s="1"/>
  <c r="E25" i="32"/>
  <c r="AX25" i="32" s="1"/>
  <c r="E26" i="32"/>
  <c r="E27" i="32"/>
  <c r="AX27" i="32" s="1"/>
  <c r="E28" i="32"/>
  <c r="AX28" i="32" s="1"/>
  <c r="E29" i="32"/>
  <c r="AX29" i="32" s="1"/>
  <c r="E30" i="32"/>
  <c r="AX30" i="32" s="1"/>
  <c r="E31" i="32"/>
  <c r="AX31" i="32" s="1"/>
  <c r="E32" i="32"/>
  <c r="E33" i="32"/>
  <c r="AX33" i="32" s="1"/>
  <c r="E34" i="32"/>
  <c r="AX34" i="32" s="1"/>
  <c r="E35" i="32"/>
  <c r="AX35" i="32" s="1"/>
  <c r="E36" i="32"/>
  <c r="AX36" i="32" s="1"/>
  <c r="E37" i="32"/>
  <c r="AX37" i="32" s="1"/>
  <c r="E38" i="32"/>
  <c r="AX38" i="32" s="1"/>
  <c r="E39" i="32"/>
  <c r="E40" i="32"/>
  <c r="F40" i="32" s="1"/>
  <c r="G40" i="32" s="1"/>
  <c r="R40" i="32" s="1"/>
  <c r="E41" i="32"/>
  <c r="AX41" i="32" s="1"/>
  <c r="E42" i="32"/>
  <c r="AX42" i="32" s="1"/>
  <c r="E43" i="32"/>
  <c r="AX43" i="32" s="1"/>
  <c r="E44" i="32"/>
  <c r="F44" i="32" s="1"/>
  <c r="G44" i="32" s="1"/>
  <c r="Y44" i="32" s="1"/>
  <c r="E45" i="32"/>
  <c r="AX45" i="32" s="1"/>
  <c r="E46" i="32"/>
  <c r="AX46" i="32" s="1"/>
  <c r="E47" i="32"/>
  <c r="AH47" i="32" s="1"/>
  <c r="E48" i="32"/>
  <c r="E49" i="32"/>
  <c r="E50" i="32"/>
  <c r="E51" i="32"/>
  <c r="AX51" i="32" s="1"/>
  <c r="E52" i="32"/>
  <c r="AX52" i="32" s="1"/>
  <c r="E53" i="32"/>
  <c r="AX53" i="32" s="1"/>
  <c r="E54" i="32"/>
  <c r="AX54" i="32" s="1"/>
  <c r="E55" i="32"/>
  <c r="E56" i="32"/>
  <c r="F56" i="32" s="1"/>
  <c r="G56" i="32" s="1"/>
  <c r="E57" i="32"/>
  <c r="E58" i="32"/>
  <c r="AX58" i="32" s="1"/>
  <c r="E59" i="32"/>
  <c r="AX59" i="32" s="1"/>
  <c r="E60" i="32"/>
  <c r="E61" i="32"/>
  <c r="AX61" i="32" s="1"/>
  <c r="E62" i="32"/>
  <c r="AX62" i="32" s="1"/>
  <c r="E63" i="32"/>
  <c r="AX63" i="32" s="1"/>
  <c r="E64" i="32"/>
  <c r="E65" i="32"/>
  <c r="F65" i="32" s="1"/>
  <c r="G65" i="32" s="1"/>
  <c r="E66" i="32"/>
  <c r="AX66" i="32" s="1"/>
  <c r="E67" i="32"/>
  <c r="E68" i="32"/>
  <c r="AX68" i="32" s="1"/>
  <c r="E69" i="32"/>
  <c r="AX69" i="32" s="1"/>
  <c r="F69" i="32"/>
  <c r="G69" i="32" s="1"/>
  <c r="Q69" i="32" s="1"/>
  <c r="BA69" i="32" s="1"/>
  <c r="BB69" i="32" s="1"/>
  <c r="E70" i="32"/>
  <c r="AX70" i="32" s="1"/>
  <c r="E71" i="32"/>
  <c r="E72" i="32"/>
  <c r="AX72" i="32" s="1"/>
  <c r="E73" i="32"/>
  <c r="AX73" i="32" s="1"/>
  <c r="E74" i="32"/>
  <c r="AX74" i="32" s="1"/>
  <c r="E75" i="32"/>
  <c r="AX75" i="32" s="1"/>
  <c r="E76" i="32"/>
  <c r="AX76" i="32" s="1"/>
  <c r="E77" i="32"/>
  <c r="E78" i="32"/>
  <c r="AX78" i="32" s="1"/>
  <c r="E79" i="32"/>
  <c r="E80" i="32"/>
  <c r="E81" i="32"/>
  <c r="AX81" i="32" s="1"/>
  <c r="E82" i="32"/>
  <c r="AX82" i="32" s="1"/>
  <c r="E83" i="32"/>
  <c r="E84" i="32"/>
  <c r="E85" i="32"/>
  <c r="E86" i="32"/>
  <c r="E87" i="32"/>
  <c r="E88" i="32"/>
  <c r="E89" i="32"/>
  <c r="E90" i="32"/>
  <c r="E91" i="32"/>
  <c r="AX91" i="32" s="1"/>
  <c r="E92" i="32"/>
  <c r="AX92" i="32" s="1"/>
  <c r="E93" i="32"/>
  <c r="AX93" i="32" s="1"/>
  <c r="E94" i="32"/>
  <c r="E95" i="32"/>
  <c r="E96" i="32"/>
  <c r="AX96" i="32" s="1"/>
  <c r="E97" i="32"/>
  <c r="E98" i="32"/>
  <c r="E99" i="32"/>
  <c r="AX99" i="32" s="1"/>
  <c r="E100" i="32"/>
  <c r="AX100" i="32" s="1"/>
  <c r="E101" i="32"/>
  <c r="AX101" i="32" s="1"/>
  <c r="E102" i="32"/>
  <c r="E103" i="32"/>
  <c r="E104" i="32"/>
  <c r="E105" i="32"/>
  <c r="AX105" i="32" s="1"/>
  <c r="E106" i="32"/>
  <c r="AX106" i="32" s="1"/>
  <c r="E107" i="32"/>
  <c r="AX107" i="32" s="1"/>
  <c r="E108" i="32"/>
  <c r="E109" i="32"/>
  <c r="AX109" i="32" s="1"/>
  <c r="E110" i="32"/>
  <c r="AX110" i="32" s="1"/>
  <c r="E111" i="32"/>
  <c r="AX111" i="32" s="1"/>
  <c r="E112" i="32"/>
  <c r="AX112" i="32" s="1"/>
  <c r="E113" i="32"/>
  <c r="AX113" i="32" s="1"/>
  <c r="E114" i="32"/>
  <c r="AX114" i="32" s="1"/>
  <c r="E115" i="32"/>
  <c r="E116" i="32"/>
  <c r="E117" i="32"/>
  <c r="AX117" i="32" s="1"/>
  <c r="F117" i="32"/>
  <c r="G117" i="32" s="1"/>
  <c r="S117" i="32" s="1"/>
  <c r="E118" i="32"/>
  <c r="AX118" i="32" s="1"/>
  <c r="E119" i="32"/>
  <c r="AX119" i="32" s="1"/>
  <c r="E120" i="32"/>
  <c r="AX120" i="32" s="1"/>
  <c r="E121" i="32"/>
  <c r="E122" i="32"/>
  <c r="E123" i="32"/>
  <c r="E124" i="32"/>
  <c r="E125" i="32"/>
  <c r="E126" i="32"/>
  <c r="E127" i="32"/>
  <c r="E128" i="32"/>
  <c r="AX128" i="32" s="1"/>
  <c r="E129" i="32"/>
  <c r="AX129" i="32" s="1"/>
  <c r="E2" i="32"/>
  <c r="AX2" i="32" s="1"/>
  <c r="AE145" i="32" a="1"/>
  <c r="AE145" i="32" s="1"/>
  <c r="AE144" i="32" a="1"/>
  <c r="AE144" i="32" s="1"/>
  <c r="AE143" i="32" a="1"/>
  <c r="AE143" i="32" s="1"/>
  <c r="AE142" i="32" a="1"/>
  <c r="AE142" i="32" s="1"/>
  <c r="AE141" i="32" a="1"/>
  <c r="AE141" i="32" s="1"/>
  <c r="AE140" i="32" a="1"/>
  <c r="AE140" i="32" s="1"/>
  <c r="AE139" i="32" a="1"/>
  <c r="AE139" i="32" s="1"/>
  <c r="AE138" i="32" a="1"/>
  <c r="AE138" i="32" s="1"/>
  <c r="AE137" i="32" a="1"/>
  <c r="AE137" i="32" s="1"/>
  <c r="AE136" i="32" a="1"/>
  <c r="AE136" i="32" s="1"/>
  <c r="AE135" i="32" a="1"/>
  <c r="AE135" i="32" s="1"/>
  <c r="AE134" i="32" a="1"/>
  <c r="AE134" i="32" s="1"/>
  <c r="AE133" i="32" a="1"/>
  <c r="AE133" i="32" s="1"/>
  <c r="AE132" i="32" a="1"/>
  <c r="AE132" i="32" s="1"/>
  <c r="AE131" i="32" a="1"/>
  <c r="AE131" i="32" s="1"/>
  <c r="AE130" i="32" a="1"/>
  <c r="AE130" i="32" s="1"/>
  <c r="AT129" i="32"/>
  <c r="AR129" i="32"/>
  <c r="AO129" i="32"/>
  <c r="AT128" i="32"/>
  <c r="AR128" i="32"/>
  <c r="AO128" i="32"/>
  <c r="AT127" i="32"/>
  <c r="AR127" i="32"/>
  <c r="AO127" i="32"/>
  <c r="AT126" i="32"/>
  <c r="AR126" i="32"/>
  <c r="AO126" i="32"/>
  <c r="AT125" i="32"/>
  <c r="AR125" i="32"/>
  <c r="AO125" i="32"/>
  <c r="AT124" i="32"/>
  <c r="AR124" i="32"/>
  <c r="AO124" i="32"/>
  <c r="M124" i="32"/>
  <c r="AT123" i="32"/>
  <c r="AR123" i="32"/>
  <c r="AO123" i="32"/>
  <c r="AT122" i="32"/>
  <c r="AR122" i="32"/>
  <c r="AO122" i="32"/>
  <c r="AT121" i="32"/>
  <c r="AR121" i="32"/>
  <c r="AO121" i="32"/>
  <c r="AT120" i="32"/>
  <c r="AR120" i="32"/>
  <c r="AO120" i="32"/>
  <c r="AT119" i="32"/>
  <c r="AR119" i="32"/>
  <c r="AO119" i="32"/>
  <c r="F119" i="32"/>
  <c r="G119" i="32" s="1"/>
  <c r="Q119" i="32" s="1"/>
  <c r="BA119" i="32" s="1"/>
  <c r="BB119" i="32" s="1"/>
  <c r="AT118" i="32"/>
  <c r="AR118" i="32"/>
  <c r="AO118" i="32"/>
  <c r="AT117" i="32"/>
  <c r="AR117" i="32"/>
  <c r="AO117" i="32"/>
  <c r="AT116" i="32"/>
  <c r="AR116" i="32"/>
  <c r="AO116" i="32"/>
  <c r="AT115" i="32"/>
  <c r="AR115" i="32"/>
  <c r="AO115" i="32"/>
  <c r="AT114" i="32"/>
  <c r="AR114" i="32"/>
  <c r="AO114" i="32"/>
  <c r="AT113" i="32"/>
  <c r="AR113" i="32"/>
  <c r="AO113" i="32"/>
  <c r="AT112" i="32"/>
  <c r="AR112" i="32"/>
  <c r="AO112" i="32"/>
  <c r="AT111" i="32"/>
  <c r="AR111" i="32"/>
  <c r="AO111" i="32"/>
  <c r="AT110" i="32"/>
  <c r="AR110" i="32"/>
  <c r="AO110" i="32"/>
  <c r="AT109" i="32"/>
  <c r="AR109" i="32"/>
  <c r="AO109" i="32"/>
  <c r="AT108" i="32"/>
  <c r="AR108" i="32"/>
  <c r="AO108" i="32"/>
  <c r="D108" i="32"/>
  <c r="AT107" i="32"/>
  <c r="AR107" i="32"/>
  <c r="AO107" i="32"/>
  <c r="J107" i="32"/>
  <c r="AT106" i="32"/>
  <c r="AR106" i="32"/>
  <c r="AO106" i="32"/>
  <c r="AT105" i="32"/>
  <c r="AR105" i="32"/>
  <c r="AO105" i="32"/>
  <c r="AT104" i="32"/>
  <c r="AR104" i="32"/>
  <c r="AO104" i="32"/>
  <c r="AT103" i="32"/>
  <c r="AR103" i="32"/>
  <c r="AO103" i="32"/>
  <c r="AT102" i="32"/>
  <c r="AR102" i="32"/>
  <c r="AO102" i="32"/>
  <c r="AT101" i="32"/>
  <c r="AR101" i="32"/>
  <c r="AO101" i="32"/>
  <c r="AT100" i="32"/>
  <c r="AR100" i="32"/>
  <c r="AO100" i="32"/>
  <c r="F100" i="32"/>
  <c r="G100" i="32" s="1"/>
  <c r="W100" i="32" s="1"/>
  <c r="AT99" i="32"/>
  <c r="AR99" i="32"/>
  <c r="AO99" i="32"/>
  <c r="AT98" i="32"/>
  <c r="AR98" i="32"/>
  <c r="AO98" i="32"/>
  <c r="J98" i="32"/>
  <c r="AT97" i="32"/>
  <c r="AR97" i="32"/>
  <c r="AO97" i="32"/>
  <c r="AT96" i="32"/>
  <c r="AR96" i="32"/>
  <c r="AO96" i="32"/>
  <c r="AT95" i="32"/>
  <c r="AR95" i="32"/>
  <c r="AO95" i="32"/>
  <c r="AT94" i="32"/>
  <c r="AR94" i="32"/>
  <c r="AO94" i="32"/>
  <c r="AT93" i="32"/>
  <c r="AR93" i="32"/>
  <c r="AO93" i="32"/>
  <c r="J93" i="32"/>
  <c r="L93" i="32" s="1"/>
  <c r="AT92" i="32"/>
  <c r="AR92" i="32"/>
  <c r="AO92" i="32"/>
  <c r="AT91" i="32"/>
  <c r="AR91" i="32"/>
  <c r="AO91" i="32"/>
  <c r="F91" i="32"/>
  <c r="G91" i="32" s="1"/>
  <c r="AT90" i="32"/>
  <c r="AR90" i="32"/>
  <c r="AO90" i="32"/>
  <c r="AT89" i="32"/>
  <c r="AR89" i="32"/>
  <c r="AO89" i="32"/>
  <c r="AT88" i="32"/>
  <c r="AR88" i="32"/>
  <c r="AO88" i="32"/>
  <c r="AT87" i="32"/>
  <c r="AR87" i="32"/>
  <c r="AO87" i="32"/>
  <c r="AT86" i="32"/>
  <c r="AR86" i="32"/>
  <c r="AO86" i="32"/>
  <c r="AT85" i="32"/>
  <c r="AR85" i="32"/>
  <c r="AO85" i="32"/>
  <c r="AT84" i="32"/>
  <c r="AR84" i="32"/>
  <c r="AO84" i="32"/>
  <c r="AT83" i="32"/>
  <c r="AR83" i="32"/>
  <c r="AO83" i="32"/>
  <c r="AT82" i="32"/>
  <c r="AR82" i="32"/>
  <c r="AO82" i="32"/>
  <c r="J82" i="32"/>
  <c r="AT81" i="32"/>
  <c r="AR81" i="32"/>
  <c r="AO81" i="32"/>
  <c r="AT80" i="32"/>
  <c r="AR80" i="32"/>
  <c r="AO80" i="32"/>
  <c r="A80" i="32"/>
  <c r="AT79" i="32"/>
  <c r="AR79" i="32"/>
  <c r="AO79" i="32"/>
  <c r="AT78" i="32"/>
  <c r="AR78" i="32"/>
  <c r="AO78" i="32"/>
  <c r="J78" i="32"/>
  <c r="N78" i="32" s="1"/>
  <c r="AT77" i="32"/>
  <c r="AR77" i="32"/>
  <c r="AO77" i="32"/>
  <c r="J77" i="32"/>
  <c r="N77" i="32" s="1"/>
  <c r="A77" i="32"/>
  <c r="AT76" i="32"/>
  <c r="AR76" i="32"/>
  <c r="AO76" i="32"/>
  <c r="AT75" i="32"/>
  <c r="AR75" i="32"/>
  <c r="AO75" i="32"/>
  <c r="D75" i="32"/>
  <c r="AT74" i="32"/>
  <c r="AR74" i="32"/>
  <c r="AO74" i="32"/>
  <c r="AT73" i="32"/>
  <c r="AR73" i="32"/>
  <c r="AO73" i="32"/>
  <c r="F73" i="32"/>
  <c r="G73" i="32" s="1"/>
  <c r="AT72" i="32"/>
  <c r="AR72" i="32"/>
  <c r="AO72" i="32"/>
  <c r="AT71" i="32"/>
  <c r="AR71" i="32"/>
  <c r="AO71" i="32"/>
  <c r="AT70" i="32"/>
  <c r="AR70" i="32"/>
  <c r="AO70" i="32"/>
  <c r="AT69" i="32"/>
  <c r="AR69" i="32"/>
  <c r="AO69" i="32"/>
  <c r="AT68" i="32"/>
  <c r="AR68" i="32"/>
  <c r="AO68" i="32"/>
  <c r="AT67" i="32"/>
  <c r="AR67" i="32"/>
  <c r="AO67" i="32"/>
  <c r="J67" i="32"/>
  <c r="N67" i="32" s="1"/>
  <c r="AT66" i="32"/>
  <c r="AO66" i="32"/>
  <c r="F66" i="32"/>
  <c r="G66" i="32" s="1"/>
  <c r="AT65" i="32"/>
  <c r="AT64" i="32"/>
  <c r="AT63" i="32"/>
  <c r="AT62" i="32"/>
  <c r="J62" i="32"/>
  <c r="AT61" i="32"/>
  <c r="J61" i="32"/>
  <c r="L61" i="32" s="1"/>
  <c r="AT60" i="32"/>
  <c r="AH60" i="32"/>
  <c r="AT59" i="32"/>
  <c r="AT58" i="32"/>
  <c r="AT57" i="32"/>
  <c r="AT56" i="32"/>
  <c r="AT55" i="32"/>
  <c r="J55" i="32"/>
  <c r="M55" i="32" s="1"/>
  <c r="AT54" i="32"/>
  <c r="AT53" i="32"/>
  <c r="AT52" i="32"/>
  <c r="AT51" i="32"/>
  <c r="AH51" i="32"/>
  <c r="AT50" i="32"/>
  <c r="AT49" i="32"/>
  <c r="AJ49" i="32"/>
  <c r="AL49" i="32" s="1"/>
  <c r="AT48" i="32"/>
  <c r="AJ48" i="32"/>
  <c r="AL48" i="32" s="1"/>
  <c r="AT47" i="32"/>
  <c r="AJ47" i="32"/>
  <c r="AL47" i="32" s="1"/>
  <c r="AT46" i="32"/>
  <c r="AJ46" i="32"/>
  <c r="AL46" i="32" s="1"/>
  <c r="J46" i="32"/>
  <c r="M46" i="32" s="1"/>
  <c r="AT45" i="32"/>
  <c r="AJ45" i="32"/>
  <c r="AL45" i="32" s="1"/>
  <c r="F45" i="32"/>
  <c r="G45" i="32" s="1"/>
  <c r="W45" i="32" s="1"/>
  <c r="AH45" i="32"/>
  <c r="AT44" i="32"/>
  <c r="AJ44" i="32"/>
  <c r="AL44" i="32" s="1"/>
  <c r="AT43" i="32"/>
  <c r="AJ43" i="32"/>
  <c r="AL43" i="32" s="1"/>
  <c r="AT42" i="32"/>
  <c r="AJ42" i="32"/>
  <c r="AL42" i="32" s="1"/>
  <c r="J42" i="32"/>
  <c r="L42" i="32" s="1"/>
  <c r="F42" i="32"/>
  <c r="G42" i="32" s="1"/>
  <c r="D42" i="32"/>
  <c r="A42" i="32"/>
  <c r="AT41" i="32"/>
  <c r="AJ41" i="32"/>
  <c r="AK41" i="32" s="1"/>
  <c r="AT40" i="32"/>
  <c r="AJ40" i="32"/>
  <c r="AK40" i="32" s="1"/>
  <c r="J40" i="32"/>
  <c r="L40" i="32" s="1"/>
  <c r="AT39" i="32"/>
  <c r="AJ39" i="32"/>
  <c r="AK39" i="32" s="1"/>
  <c r="AT38" i="32"/>
  <c r="AJ38" i="32"/>
  <c r="AK38" i="32" s="1"/>
  <c r="F38" i="32"/>
  <c r="G38" i="32" s="1"/>
  <c r="Y38" i="32" s="1"/>
  <c r="AT37" i="32"/>
  <c r="AJ37" i="32"/>
  <c r="AK37" i="32" s="1"/>
  <c r="AT36" i="32"/>
  <c r="AJ36" i="32"/>
  <c r="AK36" i="32" s="1"/>
  <c r="AT35" i="32"/>
  <c r="AJ35" i="32"/>
  <c r="AK35" i="32" s="1"/>
  <c r="AT34" i="32"/>
  <c r="AJ34" i="32"/>
  <c r="AK34" i="32" s="1"/>
  <c r="AH34" i="32"/>
  <c r="F34" i="32"/>
  <c r="G34" i="32" s="1"/>
  <c r="V34" i="32" s="1"/>
  <c r="AY34" i="32" s="1"/>
  <c r="AT33" i="32"/>
  <c r="AT32" i="32"/>
  <c r="D32" i="32"/>
  <c r="AT31" i="32"/>
  <c r="AT30" i="32"/>
  <c r="AH30" i="32"/>
  <c r="J30" i="32"/>
  <c r="AT29" i="32"/>
  <c r="AH29" i="32"/>
  <c r="A29" i="32"/>
  <c r="AT28" i="32"/>
  <c r="AT27" i="32"/>
  <c r="F27" i="32"/>
  <c r="G27" i="32" s="1"/>
  <c r="Q27" i="32" s="1"/>
  <c r="BA27" i="32" s="1"/>
  <c r="D27" i="32"/>
  <c r="AT26" i="32"/>
  <c r="J26" i="32"/>
  <c r="L26" i="32" s="1"/>
  <c r="AT25" i="32"/>
  <c r="AO25" i="32"/>
  <c r="AT24" i="32"/>
  <c r="AO24" i="32"/>
  <c r="J24" i="32"/>
  <c r="M24" i="32" s="1"/>
  <c r="AT23" i="32"/>
  <c r="AO23" i="32"/>
  <c r="AT22" i="32"/>
  <c r="AO22" i="32"/>
  <c r="J22" i="32"/>
  <c r="L22" i="32" s="1"/>
  <c r="F22" i="32"/>
  <c r="G22" i="32" s="1"/>
  <c r="Y22" i="32" s="1"/>
  <c r="AT21" i="32"/>
  <c r="AO21" i="32"/>
  <c r="AH21" i="32"/>
  <c r="F21" i="32"/>
  <c r="G21" i="32" s="1"/>
  <c r="D21" i="32"/>
  <c r="AT20" i="32"/>
  <c r="AO20" i="32"/>
  <c r="D20" i="32"/>
  <c r="AT19" i="32"/>
  <c r="AO19" i="32"/>
  <c r="F19" i="32"/>
  <c r="G19" i="32" s="1"/>
  <c r="AT18" i="32"/>
  <c r="AO18" i="32"/>
  <c r="J18" i="32"/>
  <c r="L18" i="32" s="1"/>
  <c r="AT17" i="32"/>
  <c r="AO17" i="32"/>
  <c r="AT16" i="32"/>
  <c r="AO16" i="32"/>
  <c r="AT15" i="32"/>
  <c r="AO15" i="32"/>
  <c r="J15" i="32"/>
  <c r="N15" i="32"/>
  <c r="A15" i="32"/>
  <c r="AT14" i="32"/>
  <c r="AO14" i="32"/>
  <c r="J14" i="32"/>
  <c r="AT13" i="32"/>
  <c r="AO13" i="32"/>
  <c r="F13" i="32"/>
  <c r="G13" i="32"/>
  <c r="V13" i="32" s="1"/>
  <c r="AY13" i="32" s="1"/>
  <c r="AT12" i="32"/>
  <c r="AO12" i="32"/>
  <c r="AT11" i="32"/>
  <c r="AO11" i="32"/>
  <c r="AT10" i="32"/>
  <c r="AO10" i="32"/>
  <c r="AT9" i="32"/>
  <c r="AO9" i="32"/>
  <c r="D9" i="32"/>
  <c r="AT8" i="32"/>
  <c r="AO8" i="32"/>
  <c r="AT7" i="32"/>
  <c r="AO7" i="32"/>
  <c r="AT6" i="32"/>
  <c r="AO6" i="32"/>
  <c r="J6" i="32"/>
  <c r="AT5" i="32"/>
  <c r="AO5" i="32"/>
  <c r="F5" i="32"/>
  <c r="G5" i="32" s="1"/>
  <c r="AT4" i="32"/>
  <c r="AO4" i="32"/>
  <c r="F4" i="32"/>
  <c r="G4" i="32" s="1"/>
  <c r="AA4" i="32" s="1"/>
  <c r="AT3" i="32"/>
  <c r="AO3" i="32"/>
  <c r="F3" i="32"/>
  <c r="G3" i="32" s="1"/>
  <c r="A3" i="32"/>
  <c r="D3" i="32"/>
  <c r="AT2" i="32"/>
  <c r="AO2" i="32"/>
  <c r="AC2" i="32"/>
  <c r="AF2" i="31"/>
  <c r="AR121" i="31"/>
  <c r="AR98" i="31"/>
  <c r="AR75" i="31"/>
  <c r="AR76" i="31"/>
  <c r="AR77" i="31"/>
  <c r="AR78" i="31"/>
  <c r="AR79" i="31"/>
  <c r="AR80" i="31"/>
  <c r="AR81" i="31"/>
  <c r="AR82" i="31"/>
  <c r="AR83" i="31"/>
  <c r="AR84" i="31"/>
  <c r="AR85" i="31"/>
  <c r="AR86" i="31"/>
  <c r="AR87" i="31"/>
  <c r="AR88" i="31"/>
  <c r="AR89" i="31"/>
  <c r="AR90" i="31"/>
  <c r="AR91" i="31"/>
  <c r="AR92" i="31"/>
  <c r="AR93" i="31"/>
  <c r="AR94" i="31"/>
  <c r="AR95" i="31"/>
  <c r="AR96" i="31"/>
  <c r="AR97" i="31"/>
  <c r="AR99" i="31"/>
  <c r="AR100" i="31"/>
  <c r="AR101" i="31"/>
  <c r="AR102" i="31"/>
  <c r="AR103" i="31"/>
  <c r="AR104" i="31"/>
  <c r="AR105" i="31"/>
  <c r="AR106" i="31"/>
  <c r="AR107" i="31"/>
  <c r="AR108" i="31"/>
  <c r="AR109" i="31"/>
  <c r="AR110" i="31"/>
  <c r="AR111" i="31"/>
  <c r="AR112" i="31"/>
  <c r="AR113" i="31"/>
  <c r="AR114" i="31"/>
  <c r="AR115" i="31"/>
  <c r="AR116" i="31"/>
  <c r="AR117" i="31"/>
  <c r="AR118" i="31"/>
  <c r="AR119" i="31"/>
  <c r="AR120" i="31"/>
  <c r="AR122" i="31"/>
  <c r="AR123" i="31"/>
  <c r="AR124" i="31"/>
  <c r="AR125" i="31"/>
  <c r="AR126" i="31"/>
  <c r="AR127" i="31"/>
  <c r="AR128" i="31"/>
  <c r="AR129" i="31"/>
  <c r="AR74" i="31"/>
  <c r="AR66" i="31"/>
  <c r="AR67" i="31"/>
  <c r="AR68" i="31"/>
  <c r="AR69" i="31"/>
  <c r="AR70" i="31"/>
  <c r="AR71" i="31"/>
  <c r="AR72" i="31"/>
  <c r="AR73" i="31"/>
  <c r="AF4" i="31"/>
  <c r="H3" i="31"/>
  <c r="J3" i="31" s="1"/>
  <c r="N3" i="31" s="1"/>
  <c r="H4" i="31"/>
  <c r="J4" i="31" s="1"/>
  <c r="W4" i="31" s="1"/>
  <c r="H5" i="31"/>
  <c r="J5" i="31" s="1"/>
  <c r="W5" i="31" s="1"/>
  <c r="H6" i="31"/>
  <c r="H7" i="31"/>
  <c r="H8" i="31"/>
  <c r="J8" i="31" s="1"/>
  <c r="N8" i="31" s="1"/>
  <c r="H9" i="31"/>
  <c r="J9" i="31" s="1"/>
  <c r="H10" i="31"/>
  <c r="J10" i="31" s="1"/>
  <c r="H11" i="31"/>
  <c r="H12" i="31"/>
  <c r="J12" i="31" s="1"/>
  <c r="H13" i="31"/>
  <c r="J13" i="31" s="1"/>
  <c r="H14" i="31"/>
  <c r="H15" i="31"/>
  <c r="J15" i="31" s="1"/>
  <c r="N15" i="31" s="1"/>
  <c r="H16" i="31"/>
  <c r="J16" i="31" s="1"/>
  <c r="N16" i="31" s="1"/>
  <c r="H17" i="31"/>
  <c r="J17" i="31" s="1"/>
  <c r="H18" i="31"/>
  <c r="J18" i="31" s="1"/>
  <c r="L18" i="31" s="1"/>
  <c r="H19" i="31"/>
  <c r="J19" i="31" s="1"/>
  <c r="N19" i="31" s="1"/>
  <c r="H20" i="31"/>
  <c r="J20" i="31" s="1"/>
  <c r="M20" i="31" s="1"/>
  <c r="AG20" i="31" s="1"/>
  <c r="H21" i="31"/>
  <c r="J21" i="31" s="1"/>
  <c r="H22" i="31"/>
  <c r="J22" i="31" s="1"/>
  <c r="H23" i="31"/>
  <c r="H24" i="31"/>
  <c r="H25" i="31"/>
  <c r="J25" i="31" s="1"/>
  <c r="L25" i="31"/>
  <c r="H26" i="31"/>
  <c r="J26" i="31" s="1"/>
  <c r="L26" i="31" s="1"/>
  <c r="H27" i="31"/>
  <c r="J27" i="31" s="1"/>
  <c r="H28" i="31"/>
  <c r="J28" i="31" s="1"/>
  <c r="H29" i="31"/>
  <c r="J29" i="31" s="1"/>
  <c r="H30" i="31"/>
  <c r="J30" i="31" s="1"/>
  <c r="M30" i="31" s="1"/>
  <c r="H31" i="31"/>
  <c r="J31" i="31" s="1"/>
  <c r="H32" i="31"/>
  <c r="J32" i="31" s="1"/>
  <c r="H33" i="31"/>
  <c r="J33" i="31" s="1"/>
  <c r="N33" i="31" s="1"/>
  <c r="H34" i="31"/>
  <c r="J34" i="31" s="1"/>
  <c r="M34" i="31" s="1"/>
  <c r="H35" i="31"/>
  <c r="J35" i="31" s="1"/>
  <c r="M35" i="31" s="1"/>
  <c r="H36" i="31"/>
  <c r="J36" i="31" s="1"/>
  <c r="H37" i="31"/>
  <c r="J37" i="31" s="1"/>
  <c r="H38" i="31"/>
  <c r="H39" i="31"/>
  <c r="J39" i="31" s="1"/>
  <c r="H40" i="31"/>
  <c r="H41" i="31"/>
  <c r="J41" i="31" s="1"/>
  <c r="N41" i="31" s="1"/>
  <c r="H42" i="31"/>
  <c r="H43" i="31"/>
  <c r="J43" i="31" s="1"/>
  <c r="N43" i="31" s="1"/>
  <c r="H44" i="31"/>
  <c r="J44" i="31" s="1"/>
  <c r="H45" i="31"/>
  <c r="J45" i="31" s="1"/>
  <c r="H46" i="31"/>
  <c r="J46" i="31" s="1"/>
  <c r="H47" i="31"/>
  <c r="J47" i="31" s="1"/>
  <c r="M47" i="31" s="1"/>
  <c r="H48" i="31"/>
  <c r="J48" i="31" s="1"/>
  <c r="H49" i="31"/>
  <c r="H50" i="31"/>
  <c r="J50" i="31" s="1"/>
  <c r="M50" i="31" s="1"/>
  <c r="H51" i="31"/>
  <c r="J51" i="31" s="1"/>
  <c r="H52" i="31"/>
  <c r="J52" i="31" s="1"/>
  <c r="H53" i="31"/>
  <c r="J53" i="31" s="1"/>
  <c r="H54" i="31"/>
  <c r="J54" i="31" s="1"/>
  <c r="H55" i="31"/>
  <c r="J55" i="31" s="1"/>
  <c r="H56" i="31"/>
  <c r="H57" i="31"/>
  <c r="J57" i="31" s="1"/>
  <c r="H58" i="31"/>
  <c r="J58" i="31" s="1"/>
  <c r="L58" i="31" s="1"/>
  <c r="H59" i="31"/>
  <c r="J59" i="31" s="1"/>
  <c r="H60" i="31"/>
  <c r="J60" i="31" s="1"/>
  <c r="H61" i="31"/>
  <c r="J61" i="31" s="1"/>
  <c r="H62" i="31"/>
  <c r="H63" i="31"/>
  <c r="H64" i="31"/>
  <c r="H65" i="31"/>
  <c r="J65" i="31"/>
  <c r="N65" i="31" s="1"/>
  <c r="H66" i="31"/>
  <c r="J66" i="31" s="1"/>
  <c r="H67" i="31"/>
  <c r="J67" i="31" s="1"/>
  <c r="H68" i="31"/>
  <c r="J68" i="31" s="1"/>
  <c r="H69" i="31"/>
  <c r="H70" i="31"/>
  <c r="H71" i="31"/>
  <c r="H72" i="31"/>
  <c r="J72" i="31" s="1"/>
  <c r="M72" i="31" s="1"/>
  <c r="H73" i="31"/>
  <c r="J73" i="31" s="1"/>
  <c r="M73" i="31" s="1"/>
  <c r="H74" i="31"/>
  <c r="J74" i="31" s="1"/>
  <c r="H75" i="31"/>
  <c r="J75" i="31" s="1"/>
  <c r="H76" i="31"/>
  <c r="H77" i="31"/>
  <c r="H78" i="31"/>
  <c r="J78" i="31" s="1"/>
  <c r="L78" i="31" s="1"/>
  <c r="H79" i="31"/>
  <c r="H80" i="31"/>
  <c r="J80" i="31" s="1"/>
  <c r="H81" i="31"/>
  <c r="J81" i="31" s="1"/>
  <c r="N81" i="31" s="1"/>
  <c r="H82" i="31"/>
  <c r="J82" i="31" s="1"/>
  <c r="L82" i="31" s="1"/>
  <c r="H83" i="31"/>
  <c r="J83" i="31" s="1"/>
  <c r="N83" i="31" s="1"/>
  <c r="H84" i="31"/>
  <c r="H85" i="31"/>
  <c r="H86" i="31"/>
  <c r="H87" i="31"/>
  <c r="H88" i="31"/>
  <c r="J88" i="31" s="1"/>
  <c r="H89" i="31"/>
  <c r="J89" i="31" s="1"/>
  <c r="H90" i="31"/>
  <c r="J90" i="31" s="1"/>
  <c r="H91" i="31"/>
  <c r="J91" i="31" s="1"/>
  <c r="H92" i="31"/>
  <c r="J92" i="31" s="1"/>
  <c r="H93" i="31"/>
  <c r="J93" i="31" s="1"/>
  <c r="H94" i="31"/>
  <c r="H95" i="31"/>
  <c r="J95" i="31" s="1"/>
  <c r="H96" i="31"/>
  <c r="J96" i="31" s="1"/>
  <c r="H97" i="31"/>
  <c r="J97" i="31" s="1"/>
  <c r="H98" i="31"/>
  <c r="J98" i="31" s="1"/>
  <c r="H99" i="31"/>
  <c r="J99" i="31" s="1"/>
  <c r="H100" i="31"/>
  <c r="J100" i="31" s="1"/>
  <c r="H101" i="31"/>
  <c r="H102" i="31"/>
  <c r="H103" i="31"/>
  <c r="J103" i="31" s="1"/>
  <c r="H104" i="31"/>
  <c r="J104" i="31" s="1"/>
  <c r="H105" i="31"/>
  <c r="J105" i="31" s="1"/>
  <c r="H106" i="31"/>
  <c r="J106" i="31" s="1"/>
  <c r="N106" i="31" s="1"/>
  <c r="H107" i="31"/>
  <c r="J107" i="31" s="1"/>
  <c r="H108" i="31"/>
  <c r="J108" i="31" s="1"/>
  <c r="H109" i="31"/>
  <c r="J109" i="31" s="1"/>
  <c r="H110" i="31"/>
  <c r="J110" i="31" s="1"/>
  <c r="M110" i="31" s="1"/>
  <c r="H111" i="31"/>
  <c r="J111" i="31" s="1"/>
  <c r="M111" i="31" s="1"/>
  <c r="H112" i="31"/>
  <c r="J112" i="31" s="1"/>
  <c r="L112" i="31" s="1"/>
  <c r="H113" i="31"/>
  <c r="J113" i="31" s="1"/>
  <c r="L113" i="31" s="1"/>
  <c r="H114" i="31"/>
  <c r="J114" i="31" s="1"/>
  <c r="H115" i="31"/>
  <c r="J115" i="31" s="1"/>
  <c r="H116" i="31"/>
  <c r="J116" i="31" s="1"/>
  <c r="H117" i="31"/>
  <c r="J117" i="31" s="1"/>
  <c r="H118" i="31"/>
  <c r="H119" i="31"/>
  <c r="H120" i="31"/>
  <c r="J120" i="31" s="1"/>
  <c r="H121" i="31"/>
  <c r="J121" i="31" s="1"/>
  <c r="H122" i="31"/>
  <c r="J122" i="31" s="1"/>
  <c r="H123" i="31"/>
  <c r="J123" i="31" s="1"/>
  <c r="H124" i="31"/>
  <c r="J124" i="31" s="1"/>
  <c r="H125" i="31"/>
  <c r="H126" i="31"/>
  <c r="J126" i="31" s="1"/>
  <c r="H127" i="31"/>
  <c r="J127" i="31" s="1"/>
  <c r="H128" i="31"/>
  <c r="J128" i="31" s="1"/>
  <c r="H129" i="31"/>
  <c r="J129" i="31" s="1"/>
  <c r="M129" i="31" s="1"/>
  <c r="H2" i="31"/>
  <c r="J2" i="31" s="1"/>
  <c r="N2" i="31" s="1"/>
  <c r="E3" i="31"/>
  <c r="E4" i="31"/>
  <c r="AX4" i="31" s="1"/>
  <c r="E5" i="31"/>
  <c r="AX5" i="31" s="1"/>
  <c r="E6" i="31"/>
  <c r="AX6" i="31" s="1"/>
  <c r="E7" i="31"/>
  <c r="E8" i="31"/>
  <c r="AX8" i="31" s="1"/>
  <c r="E9" i="31"/>
  <c r="AX9" i="31" s="1"/>
  <c r="E10" i="31"/>
  <c r="F10" i="31" s="1"/>
  <c r="G10" i="31" s="1"/>
  <c r="E11" i="31"/>
  <c r="E12" i="31"/>
  <c r="E13" i="31"/>
  <c r="AX13" i="31" s="1"/>
  <c r="E14" i="31"/>
  <c r="AX14" i="31" s="1"/>
  <c r="E15" i="31"/>
  <c r="AX15" i="31" s="1"/>
  <c r="E16" i="31"/>
  <c r="AX16" i="31" s="1"/>
  <c r="E17" i="31"/>
  <c r="AX17" i="31" s="1"/>
  <c r="E18" i="31"/>
  <c r="AX18" i="31" s="1"/>
  <c r="E19" i="31"/>
  <c r="E20" i="31"/>
  <c r="AX20" i="31" s="1"/>
  <c r="E21" i="31"/>
  <c r="AX21" i="31" s="1"/>
  <c r="E22" i="31"/>
  <c r="AX22" i="31" s="1"/>
  <c r="E23" i="31"/>
  <c r="E24" i="31"/>
  <c r="AX24" i="31" s="1"/>
  <c r="E25" i="31"/>
  <c r="AX25" i="31" s="1"/>
  <c r="E26" i="31"/>
  <c r="E27" i="31"/>
  <c r="E28" i="31"/>
  <c r="AX28" i="31" s="1"/>
  <c r="E29" i="31"/>
  <c r="AX29" i="31" s="1"/>
  <c r="E30" i="31"/>
  <c r="AX30" i="31" s="1"/>
  <c r="E31" i="31"/>
  <c r="AX31" i="31" s="1"/>
  <c r="E32" i="31"/>
  <c r="AX32" i="31" s="1"/>
  <c r="E33" i="31"/>
  <c r="AX33" i="31" s="1"/>
  <c r="E34" i="31"/>
  <c r="F34" i="31" s="1"/>
  <c r="G34" i="31" s="1"/>
  <c r="E35" i="31"/>
  <c r="E36" i="31"/>
  <c r="E37" i="31"/>
  <c r="AX37" i="31" s="1"/>
  <c r="E38" i="31"/>
  <c r="AX38" i="31" s="1"/>
  <c r="E39" i="31"/>
  <c r="AX39" i="31" s="1"/>
  <c r="E40" i="31"/>
  <c r="AX40" i="31" s="1"/>
  <c r="E41" i="31"/>
  <c r="AX41" i="31" s="1"/>
  <c r="E42" i="31"/>
  <c r="AX42" i="31" s="1"/>
  <c r="E43" i="31"/>
  <c r="E44" i="31"/>
  <c r="AX44" i="31" s="1"/>
  <c r="E45" i="31"/>
  <c r="AX45" i="31" s="1"/>
  <c r="E46" i="31"/>
  <c r="AX46" i="31" s="1"/>
  <c r="E47" i="31"/>
  <c r="AX47" i="31" s="1"/>
  <c r="E48" i="31"/>
  <c r="AX48" i="31" s="1"/>
  <c r="E49" i="31"/>
  <c r="AX49" i="31" s="1"/>
  <c r="E50" i="31"/>
  <c r="AX50" i="31" s="1"/>
  <c r="E51" i="31"/>
  <c r="E52" i="31"/>
  <c r="E53" i="31"/>
  <c r="E54" i="31"/>
  <c r="AX54" i="31" s="1"/>
  <c r="E55" i="31"/>
  <c r="AX55" i="31" s="1"/>
  <c r="E56" i="31"/>
  <c r="AX56" i="31" s="1"/>
  <c r="E57" i="31"/>
  <c r="AX57" i="31" s="1"/>
  <c r="E58" i="31"/>
  <c r="F58" i="31" s="1"/>
  <c r="G58" i="31" s="1"/>
  <c r="AB58" i="31" s="1"/>
  <c r="E59" i="31"/>
  <c r="E60" i="31"/>
  <c r="AX60" i="31" s="1"/>
  <c r="E61" i="31"/>
  <c r="E62" i="31"/>
  <c r="AX62" i="31" s="1"/>
  <c r="E63" i="31"/>
  <c r="E64" i="31"/>
  <c r="AX64" i="31" s="1"/>
  <c r="E65" i="31"/>
  <c r="F65" i="31" s="1"/>
  <c r="G65" i="31" s="1"/>
  <c r="E66" i="31"/>
  <c r="E67" i="31"/>
  <c r="E68" i="31"/>
  <c r="AX68" i="31" s="1"/>
  <c r="E69" i="31"/>
  <c r="E70" i="31"/>
  <c r="AX70" i="31" s="1"/>
  <c r="E71" i="31"/>
  <c r="E72" i="31"/>
  <c r="E73" i="31"/>
  <c r="E74" i="31"/>
  <c r="AX74" i="31" s="1"/>
  <c r="E75" i="31"/>
  <c r="E76" i="31"/>
  <c r="AX76" i="31" s="1"/>
  <c r="E77" i="31"/>
  <c r="AX77" i="31" s="1"/>
  <c r="E78" i="31"/>
  <c r="AX78" i="31" s="1"/>
  <c r="E79" i="31"/>
  <c r="E80" i="31"/>
  <c r="AX80" i="31" s="1"/>
  <c r="E81" i="31"/>
  <c r="AX81" i="31" s="1"/>
  <c r="E82" i="31"/>
  <c r="AX82" i="31" s="1"/>
  <c r="E83" i="31"/>
  <c r="E84" i="31"/>
  <c r="AX84" i="31" s="1"/>
  <c r="E85" i="31"/>
  <c r="AX85" i="31" s="1"/>
  <c r="E86" i="31"/>
  <c r="AX86" i="31" s="1"/>
  <c r="E87" i="31"/>
  <c r="AX87" i="31" s="1"/>
  <c r="E88" i="31"/>
  <c r="AX88" i="31" s="1"/>
  <c r="E89" i="31"/>
  <c r="E90" i="31"/>
  <c r="AX90" i="31" s="1"/>
  <c r="E91" i="31"/>
  <c r="E92" i="31"/>
  <c r="E93" i="31"/>
  <c r="E94" i="31"/>
  <c r="E95" i="31"/>
  <c r="E96" i="31"/>
  <c r="E97" i="31"/>
  <c r="E98" i="31"/>
  <c r="AX98" i="31" s="1"/>
  <c r="E99" i="31"/>
  <c r="E100" i="31"/>
  <c r="AX100" i="31" s="1"/>
  <c r="E101" i="31"/>
  <c r="E102" i="31"/>
  <c r="AX102" i="31" s="1"/>
  <c r="E103" i="31"/>
  <c r="AX103" i="31" s="1"/>
  <c r="E104" i="31"/>
  <c r="AX104" i="31" s="1"/>
  <c r="E105" i="31"/>
  <c r="AX105" i="31" s="1"/>
  <c r="E106" i="31"/>
  <c r="AX106" i="31" s="1"/>
  <c r="E107" i="31"/>
  <c r="E108" i="31"/>
  <c r="AX108" i="31" s="1"/>
  <c r="E109" i="31"/>
  <c r="AX109" i="31" s="1"/>
  <c r="E110" i="31"/>
  <c r="E111" i="31"/>
  <c r="AX111" i="31" s="1"/>
  <c r="E112" i="31"/>
  <c r="AX112" i="31" s="1"/>
  <c r="E113" i="31"/>
  <c r="AX113" i="31" s="1"/>
  <c r="E114" i="31"/>
  <c r="AX114" i="31" s="1"/>
  <c r="E115" i="31"/>
  <c r="E116" i="31"/>
  <c r="AX116" i="31" s="1"/>
  <c r="E117" i="31"/>
  <c r="AX117" i="31" s="1"/>
  <c r="E118" i="31"/>
  <c r="AX118" i="31" s="1"/>
  <c r="E119" i="31"/>
  <c r="AX119" i="31" s="1"/>
  <c r="E120" i="31"/>
  <c r="AX120" i="31" s="1"/>
  <c r="E121" i="31"/>
  <c r="AX121" i="31" s="1"/>
  <c r="E122" i="31"/>
  <c r="AX122" i="31" s="1"/>
  <c r="E123" i="31"/>
  <c r="AX123" i="31" s="1"/>
  <c r="E124" i="31"/>
  <c r="AX124" i="31" s="1"/>
  <c r="E125" i="31"/>
  <c r="E126" i="31"/>
  <c r="E127" i="31"/>
  <c r="E128" i="31"/>
  <c r="E129" i="31"/>
  <c r="AX129" i="31" s="1"/>
  <c r="E2" i="31"/>
  <c r="AX2" i="31" s="1"/>
  <c r="AE145" i="31" a="1"/>
  <c r="AE145" i="31" s="1"/>
  <c r="AE144" i="31" a="1"/>
  <c r="AE144" i="31" s="1"/>
  <c r="AE143" i="31" a="1"/>
  <c r="AE143" i="31" s="1"/>
  <c r="AE142" i="31" a="1"/>
  <c r="AE142" i="31" s="1"/>
  <c r="AE141" i="31" a="1"/>
  <c r="AE141" i="31" s="1"/>
  <c r="AE140" i="31" a="1"/>
  <c r="AE140" i="31" s="1"/>
  <c r="AE139" i="31" a="1"/>
  <c r="AE139" i="31" s="1"/>
  <c r="AE138" i="31" a="1"/>
  <c r="AE138" i="31" s="1"/>
  <c r="AE137" i="31" a="1"/>
  <c r="AE137" i="31" s="1"/>
  <c r="AE136" i="31" a="1"/>
  <c r="AE136" i="31" s="1"/>
  <c r="AE135" i="31" a="1"/>
  <c r="AE135" i="31" s="1"/>
  <c r="AE134" i="31" a="1"/>
  <c r="AE134" i="31" s="1"/>
  <c r="AE133" i="31" a="1"/>
  <c r="AE133" i="31" s="1"/>
  <c r="AE132" i="31" a="1"/>
  <c r="AE132" i="31" s="1"/>
  <c r="AE131" i="31" a="1"/>
  <c r="AE131" i="31" s="1"/>
  <c r="AE130" i="31" a="1"/>
  <c r="AE130" i="31" s="1"/>
  <c r="AT129" i="31"/>
  <c r="AO129" i="31"/>
  <c r="AT128" i="31"/>
  <c r="AO128" i="31"/>
  <c r="AT127" i="31"/>
  <c r="AO127" i="31"/>
  <c r="AT126" i="31"/>
  <c r="AO126" i="31"/>
  <c r="AT125" i="31"/>
  <c r="AO125" i="31"/>
  <c r="J125" i="31"/>
  <c r="M125" i="31" s="1"/>
  <c r="L125" i="31"/>
  <c r="N125" i="31"/>
  <c r="AT124" i="31"/>
  <c r="AO124" i="31"/>
  <c r="AT123" i="31"/>
  <c r="AO123" i="31"/>
  <c r="AT122" i="31"/>
  <c r="AO122" i="31"/>
  <c r="AT121" i="31"/>
  <c r="AO121" i="31"/>
  <c r="AT120" i="31"/>
  <c r="AO120" i="31"/>
  <c r="AT119" i="31"/>
  <c r="AO119" i="31"/>
  <c r="J119" i="31"/>
  <c r="N119" i="31" s="1"/>
  <c r="AT118" i="31"/>
  <c r="AO118" i="31"/>
  <c r="J118" i="31"/>
  <c r="N118" i="31" s="1"/>
  <c r="AT117" i="31"/>
  <c r="AO117" i="31"/>
  <c r="AT116" i="31"/>
  <c r="AO116" i="31"/>
  <c r="AT115" i="31"/>
  <c r="AO115" i="31"/>
  <c r="AT114" i="31"/>
  <c r="AO114" i="31"/>
  <c r="AT113" i="31"/>
  <c r="AO113" i="31"/>
  <c r="AT112" i="31"/>
  <c r="AO112" i="31"/>
  <c r="N112" i="31"/>
  <c r="AT111" i="31"/>
  <c r="AO111" i="31"/>
  <c r="AT110" i="31"/>
  <c r="AO110" i="31"/>
  <c r="AT109" i="31"/>
  <c r="AO109" i="31"/>
  <c r="L109" i="31"/>
  <c r="N109" i="31"/>
  <c r="AT108" i="31"/>
  <c r="AO108" i="31"/>
  <c r="AT107" i="31"/>
  <c r="AO107" i="31"/>
  <c r="AT106" i="31"/>
  <c r="AO106" i="31"/>
  <c r="AT105" i="31"/>
  <c r="AO105" i="31"/>
  <c r="AT104" i="31"/>
  <c r="AO104" i="31"/>
  <c r="AT103" i="31"/>
  <c r="AO103" i="31"/>
  <c r="AT102" i="31"/>
  <c r="AO102" i="31"/>
  <c r="J102" i="31"/>
  <c r="N102" i="31" s="1"/>
  <c r="AT101" i="31"/>
  <c r="AO101" i="31"/>
  <c r="J101" i="31"/>
  <c r="L101" i="31" s="1"/>
  <c r="AT100" i="31"/>
  <c r="AO100" i="31"/>
  <c r="AT99" i="31"/>
  <c r="AO99" i="31"/>
  <c r="AT98" i="31"/>
  <c r="AO98" i="31"/>
  <c r="AT97" i="31"/>
  <c r="AO97" i="31"/>
  <c r="AT96" i="31"/>
  <c r="AO96" i="31"/>
  <c r="AT95" i="31"/>
  <c r="AO95" i="31"/>
  <c r="AT94" i="31"/>
  <c r="AO94" i="31"/>
  <c r="J94" i="31"/>
  <c r="L94" i="31" s="1"/>
  <c r="AT93" i="31"/>
  <c r="AO93" i="31"/>
  <c r="AT92" i="31"/>
  <c r="AO92" i="31"/>
  <c r="AT91" i="31"/>
  <c r="AO91" i="31"/>
  <c r="AT90" i="31"/>
  <c r="AO90" i="31"/>
  <c r="AT89" i="31"/>
  <c r="AO89" i="31"/>
  <c r="AT88" i="31"/>
  <c r="AO88" i="31"/>
  <c r="AT87" i="31"/>
  <c r="AO87" i="31"/>
  <c r="J87" i="31"/>
  <c r="M87" i="31" s="1"/>
  <c r="AT86" i="31"/>
  <c r="AO86" i="31"/>
  <c r="J86" i="31"/>
  <c r="N86" i="31" s="1"/>
  <c r="AT85" i="31"/>
  <c r="AO85" i="31"/>
  <c r="J85" i="31"/>
  <c r="N85" i="31" s="1"/>
  <c r="F85" i="31"/>
  <c r="G85" i="31" s="1"/>
  <c r="P85" i="31" s="1"/>
  <c r="AT84" i="31"/>
  <c r="AO84" i="31"/>
  <c r="J84" i="31"/>
  <c r="AT83" i="31"/>
  <c r="AO83" i="31"/>
  <c r="AT82" i="31"/>
  <c r="AO82" i="31"/>
  <c r="AT81" i="31"/>
  <c r="AO81" i="31"/>
  <c r="AT80" i="31"/>
  <c r="AO80" i="31"/>
  <c r="AT79" i="31"/>
  <c r="AO79" i="31"/>
  <c r="J79" i="31"/>
  <c r="N79" i="31" s="1"/>
  <c r="AT78" i="31"/>
  <c r="AO78" i="31"/>
  <c r="AT77" i="31"/>
  <c r="AO77" i="31"/>
  <c r="J77" i="31"/>
  <c r="L77" i="31" s="1"/>
  <c r="M77" i="31"/>
  <c r="AT76" i="31"/>
  <c r="AO76" i="31"/>
  <c r="J76" i="31"/>
  <c r="N76" i="31" s="1"/>
  <c r="AT75" i="31"/>
  <c r="AO75" i="31"/>
  <c r="AT74" i="31"/>
  <c r="AO74" i="31"/>
  <c r="AT73" i="31"/>
  <c r="AO73" i="31"/>
  <c r="AT72" i="31"/>
  <c r="AO72" i="31"/>
  <c r="AT71" i="31"/>
  <c r="AO71" i="31"/>
  <c r="J71" i="31"/>
  <c r="N71" i="31" s="1"/>
  <c r="AT70" i="31"/>
  <c r="AO70" i="31"/>
  <c r="J70" i="31"/>
  <c r="F70" i="31"/>
  <c r="G70" i="31" s="1"/>
  <c r="S70" i="31" s="1"/>
  <c r="AT69" i="31"/>
  <c r="AO69" i="31"/>
  <c r="J69" i="31"/>
  <c r="N69" i="31" s="1"/>
  <c r="AT68" i="31"/>
  <c r="AO68" i="31"/>
  <c r="F68" i="31"/>
  <c r="G68" i="31" s="1"/>
  <c r="Q68" i="31" s="1"/>
  <c r="BA68" i="31" s="1"/>
  <c r="AT67" i="31"/>
  <c r="AO67" i="31"/>
  <c r="AT66" i="31"/>
  <c r="AO66" i="31"/>
  <c r="AT65" i="31"/>
  <c r="AT64" i="31"/>
  <c r="J64" i="31"/>
  <c r="AT63" i="31"/>
  <c r="J63" i="31"/>
  <c r="L63" i="31" s="1"/>
  <c r="AT62" i="31"/>
  <c r="J62" i="31"/>
  <c r="AT61" i="31"/>
  <c r="AT60" i="31"/>
  <c r="AH60" i="31"/>
  <c r="AT59" i="31"/>
  <c r="AT58" i="31"/>
  <c r="AT57" i="31"/>
  <c r="AT56" i="31"/>
  <c r="J56" i="31"/>
  <c r="AT55" i="31"/>
  <c r="F55" i="31"/>
  <c r="G55" i="31" s="1"/>
  <c r="Z55" i="31" s="1"/>
  <c r="AZ55" i="31" s="1"/>
  <c r="AT54" i="31"/>
  <c r="M54" i="31"/>
  <c r="AG54" i="31" s="1"/>
  <c r="F54" i="31"/>
  <c r="G54" i="31" s="1"/>
  <c r="R54" i="31" s="1"/>
  <c r="AT53" i="31"/>
  <c r="AT52" i="31"/>
  <c r="AT51" i="31"/>
  <c r="AT50" i="31"/>
  <c r="AT49" i="31"/>
  <c r="AJ49" i="31"/>
  <c r="AL49" i="31" s="1"/>
  <c r="J49" i="31"/>
  <c r="L49" i="31" s="1"/>
  <c r="AT48" i="31"/>
  <c r="AJ48" i="31"/>
  <c r="AL48" i="31" s="1"/>
  <c r="AT47" i="31"/>
  <c r="AJ47" i="31"/>
  <c r="AL47" i="31" s="1"/>
  <c r="AT46" i="31"/>
  <c r="AJ46" i="31"/>
  <c r="AL46" i="31" s="1"/>
  <c r="AT45" i="31"/>
  <c r="AJ45" i="31"/>
  <c r="AL45" i="31" s="1"/>
  <c r="AT44" i="31"/>
  <c r="AJ44" i="31"/>
  <c r="AL44" i="31" s="1"/>
  <c r="D44" i="31"/>
  <c r="AT43" i="31"/>
  <c r="AJ43" i="31"/>
  <c r="AL43" i="31" s="1"/>
  <c r="AT42" i="31"/>
  <c r="AJ42" i="31"/>
  <c r="AL42" i="31" s="1"/>
  <c r="J42" i="31"/>
  <c r="L42" i="31" s="1"/>
  <c r="AT41" i="31"/>
  <c r="AJ41" i="31"/>
  <c r="AK41" i="31" s="1"/>
  <c r="AT40" i="31"/>
  <c r="AJ40" i="31"/>
  <c r="AK40" i="31" s="1"/>
  <c r="J40" i="31"/>
  <c r="AT39" i="31"/>
  <c r="AJ39" i="31"/>
  <c r="AK39" i="31" s="1"/>
  <c r="AT38" i="31"/>
  <c r="AJ38" i="31"/>
  <c r="AK38" i="31" s="1"/>
  <c r="J38" i="31"/>
  <c r="N38" i="31" s="1"/>
  <c r="D38" i="31"/>
  <c r="AT37" i="31"/>
  <c r="AJ37" i="31"/>
  <c r="AK37" i="31" s="1"/>
  <c r="AT36" i="31"/>
  <c r="AJ36" i="31"/>
  <c r="AK36" i="31" s="1"/>
  <c r="AH36" i="31"/>
  <c r="AT35" i="31"/>
  <c r="AJ35" i="31"/>
  <c r="AK35" i="31" s="1"/>
  <c r="AT34" i="31"/>
  <c r="AJ34" i="31"/>
  <c r="AK34" i="31" s="1"/>
  <c r="AT33" i="31"/>
  <c r="AT32" i="31"/>
  <c r="AT31" i="31"/>
  <c r="AH31" i="31"/>
  <c r="AT30" i="31"/>
  <c r="F30" i="31"/>
  <c r="G30" i="31" s="1"/>
  <c r="Z30" i="31" s="1"/>
  <c r="AZ30" i="31" s="1"/>
  <c r="AT29" i="31"/>
  <c r="AT28" i="31"/>
  <c r="F28" i="31"/>
  <c r="G28" i="31" s="1"/>
  <c r="AU28" i="31" s="1"/>
  <c r="AT27" i="31"/>
  <c r="AT26" i="31"/>
  <c r="AT25" i="31"/>
  <c r="AO25" i="31"/>
  <c r="AT24" i="31"/>
  <c r="AO24" i="31"/>
  <c r="J24" i="31"/>
  <c r="L24" i="31" s="1"/>
  <c r="AT23" i="31"/>
  <c r="AO23" i="31"/>
  <c r="J23" i="31"/>
  <c r="L23" i="31" s="1"/>
  <c r="AT22" i="31"/>
  <c r="AO22" i="31"/>
  <c r="F22" i="31"/>
  <c r="G22" i="31" s="1"/>
  <c r="R22" i="31" s="1"/>
  <c r="A22" i="31"/>
  <c r="D22" i="31"/>
  <c r="AT21" i="31"/>
  <c r="AO21" i="31"/>
  <c r="AT20" i="31"/>
  <c r="AO20" i="31"/>
  <c r="AH20" i="31"/>
  <c r="AT19" i="31"/>
  <c r="AO19" i="31"/>
  <c r="D19" i="31"/>
  <c r="AT18" i="31"/>
  <c r="AO18" i="31"/>
  <c r="AT17" i="31"/>
  <c r="AO17" i="31"/>
  <c r="AT16" i="31"/>
  <c r="AO16" i="31"/>
  <c r="AT15" i="31"/>
  <c r="AO15" i="31"/>
  <c r="AT14" i="31"/>
  <c r="AO14" i="31"/>
  <c r="AH14" i="31"/>
  <c r="J14" i="31"/>
  <c r="F14" i="31"/>
  <c r="G14" i="31" s="1"/>
  <c r="A14" i="31"/>
  <c r="AT13" i="31"/>
  <c r="AO13" i="31"/>
  <c r="AH13" i="31"/>
  <c r="F13" i="31"/>
  <c r="G13" i="31" s="1"/>
  <c r="AT12" i="31"/>
  <c r="AO12" i="31"/>
  <c r="AT11" i="31"/>
  <c r="AO11" i="31"/>
  <c r="J11" i="31"/>
  <c r="AT10" i="31"/>
  <c r="AO10" i="31"/>
  <c r="AT9" i="31"/>
  <c r="AO9" i="31"/>
  <c r="AT8" i="31"/>
  <c r="AO8" i="31"/>
  <c r="AT7" i="31"/>
  <c r="AO7" i="31"/>
  <c r="J7" i="31"/>
  <c r="AT6" i="31"/>
  <c r="AO6" i="31"/>
  <c r="J6" i="31"/>
  <c r="F6" i="31"/>
  <c r="G6" i="31" s="1"/>
  <c r="AH6" i="31"/>
  <c r="A6" i="31"/>
  <c r="AT5" i="31"/>
  <c r="AO5" i="31"/>
  <c r="F5" i="31"/>
  <c r="G5" i="31" s="1"/>
  <c r="AT4" i="31"/>
  <c r="AO4" i="31"/>
  <c r="F4" i="31"/>
  <c r="G4" i="31" s="1"/>
  <c r="S4" i="31" s="1"/>
  <c r="AT3" i="31"/>
  <c r="AO3" i="31"/>
  <c r="AT2" i="31"/>
  <c r="AO2" i="31"/>
  <c r="AC2" i="31"/>
  <c r="D2" i="31"/>
  <c r="H3" i="30"/>
  <c r="J3" i="30" s="1"/>
  <c r="H4" i="30"/>
  <c r="J4" i="30" s="1"/>
  <c r="M4" i="30" s="1"/>
  <c r="H5" i="30"/>
  <c r="H6" i="30"/>
  <c r="J6" i="30" s="1"/>
  <c r="H7" i="30"/>
  <c r="H8" i="30"/>
  <c r="J8" i="30" s="1"/>
  <c r="L8" i="30" s="1"/>
  <c r="H9" i="30"/>
  <c r="J9" i="30" s="1"/>
  <c r="N9" i="30" s="1"/>
  <c r="H10" i="30"/>
  <c r="J10" i="30" s="1"/>
  <c r="H11" i="30"/>
  <c r="J11" i="30" s="1"/>
  <c r="H12" i="30"/>
  <c r="J12" i="30" s="1"/>
  <c r="H13" i="30"/>
  <c r="J13" i="30" s="1"/>
  <c r="H14" i="30"/>
  <c r="J14" i="30" s="1"/>
  <c r="H15" i="30"/>
  <c r="J15" i="30" s="1"/>
  <c r="L15" i="30" s="1"/>
  <c r="H16" i="30"/>
  <c r="J16" i="30" s="1"/>
  <c r="M16" i="30" s="1"/>
  <c r="H17" i="30"/>
  <c r="J17" i="30" s="1"/>
  <c r="N17" i="30" s="1"/>
  <c r="H18" i="30"/>
  <c r="H19" i="30"/>
  <c r="J19" i="30" s="1"/>
  <c r="H20" i="30"/>
  <c r="J20" i="30" s="1"/>
  <c r="H21" i="30"/>
  <c r="J21" i="30" s="1"/>
  <c r="H22" i="30"/>
  <c r="J22" i="30" s="1"/>
  <c r="H23" i="30"/>
  <c r="J23" i="30" s="1"/>
  <c r="H24" i="30"/>
  <c r="J24" i="30" s="1"/>
  <c r="M24" i="30" s="1"/>
  <c r="H25" i="30"/>
  <c r="J25" i="30" s="1"/>
  <c r="L25" i="30" s="1"/>
  <c r="H26" i="30"/>
  <c r="J26" i="30" s="1"/>
  <c r="L26" i="30" s="1"/>
  <c r="H27" i="30"/>
  <c r="J27" i="30" s="1"/>
  <c r="L27" i="30" s="1"/>
  <c r="H28" i="30"/>
  <c r="J28" i="30" s="1"/>
  <c r="L28" i="30" s="1"/>
  <c r="H29" i="30"/>
  <c r="J29" i="30" s="1"/>
  <c r="N29" i="30" s="1"/>
  <c r="H30" i="30"/>
  <c r="J30" i="30" s="1"/>
  <c r="H31" i="30"/>
  <c r="J31" i="30" s="1"/>
  <c r="H32" i="30"/>
  <c r="H33" i="30"/>
  <c r="J33" i="30" s="1"/>
  <c r="N33" i="30" s="1"/>
  <c r="H34" i="30"/>
  <c r="H35" i="30"/>
  <c r="J35" i="30" s="1"/>
  <c r="H36" i="30"/>
  <c r="J36" i="30" s="1"/>
  <c r="H37" i="30"/>
  <c r="J37" i="30" s="1"/>
  <c r="M37" i="30" s="1"/>
  <c r="H38" i="30"/>
  <c r="J38" i="30" s="1"/>
  <c r="H39" i="30"/>
  <c r="J39" i="30" s="1"/>
  <c r="N39" i="30" s="1"/>
  <c r="H40" i="30"/>
  <c r="J40" i="30" s="1"/>
  <c r="L40" i="30" s="1"/>
  <c r="H41" i="30"/>
  <c r="J41" i="30" s="1"/>
  <c r="H42" i="30"/>
  <c r="J42" i="30" s="1"/>
  <c r="N42" i="30" s="1"/>
  <c r="H43" i="30"/>
  <c r="J43" i="30" s="1"/>
  <c r="H44" i="30"/>
  <c r="J44" i="30" s="1"/>
  <c r="H45" i="30"/>
  <c r="J45" i="30" s="1"/>
  <c r="H46" i="30"/>
  <c r="H47" i="30"/>
  <c r="J47" i="30" s="1"/>
  <c r="L47" i="30" s="1"/>
  <c r="H48" i="30"/>
  <c r="J48" i="30" s="1"/>
  <c r="H49" i="30"/>
  <c r="J49" i="30" s="1"/>
  <c r="N49" i="30" s="1"/>
  <c r="H50" i="30"/>
  <c r="J50" i="30" s="1"/>
  <c r="H51" i="30"/>
  <c r="J51" i="30" s="1"/>
  <c r="H52" i="30"/>
  <c r="J52" i="30" s="1"/>
  <c r="H53" i="30"/>
  <c r="J53" i="30" s="1"/>
  <c r="M53" i="30" s="1"/>
  <c r="H54" i="30"/>
  <c r="J54" i="30" s="1"/>
  <c r="M54" i="30" s="1"/>
  <c r="H55" i="30"/>
  <c r="J55" i="30" s="1"/>
  <c r="N55" i="30" s="1"/>
  <c r="H56" i="30"/>
  <c r="J56" i="30" s="1"/>
  <c r="N56" i="30" s="1"/>
  <c r="H57" i="30"/>
  <c r="J57" i="30" s="1"/>
  <c r="H58" i="30"/>
  <c r="H59" i="30"/>
  <c r="J59" i="30" s="1"/>
  <c r="H60" i="30"/>
  <c r="J60" i="30" s="1"/>
  <c r="N60" i="30" s="1"/>
  <c r="H61" i="30"/>
  <c r="J61" i="30" s="1"/>
  <c r="H62" i="30"/>
  <c r="J62" i="30" s="1"/>
  <c r="M62" i="30" s="1"/>
  <c r="AG62" i="30" s="1"/>
  <c r="H63" i="30"/>
  <c r="J63" i="30" s="1"/>
  <c r="N63" i="30" s="1"/>
  <c r="H64" i="30"/>
  <c r="J64" i="30" s="1"/>
  <c r="L64" i="30" s="1"/>
  <c r="H65" i="30"/>
  <c r="J65" i="30" s="1"/>
  <c r="L65" i="30" s="1"/>
  <c r="H66" i="30"/>
  <c r="J66" i="30" s="1"/>
  <c r="H67" i="30"/>
  <c r="J67" i="30" s="1"/>
  <c r="H68" i="30"/>
  <c r="J68" i="30" s="1"/>
  <c r="L68" i="30" s="1"/>
  <c r="H69" i="30"/>
  <c r="J69" i="30" s="1"/>
  <c r="L69" i="30" s="1"/>
  <c r="H70" i="30"/>
  <c r="J70" i="30" s="1"/>
  <c r="H71" i="30"/>
  <c r="J71" i="30" s="1"/>
  <c r="H72" i="30"/>
  <c r="J72" i="30" s="1"/>
  <c r="H73" i="30"/>
  <c r="J73" i="30" s="1"/>
  <c r="N73" i="30" s="1"/>
  <c r="H74" i="30"/>
  <c r="J74" i="30" s="1"/>
  <c r="H75" i="30"/>
  <c r="J75" i="30" s="1"/>
  <c r="N75" i="30" s="1"/>
  <c r="H76" i="30"/>
  <c r="J76" i="30" s="1"/>
  <c r="H77" i="30"/>
  <c r="J77" i="30" s="1"/>
  <c r="H78" i="30"/>
  <c r="J78" i="30" s="1"/>
  <c r="L78" i="30" s="1"/>
  <c r="H79" i="30"/>
  <c r="J79" i="30" s="1"/>
  <c r="N79" i="30" s="1"/>
  <c r="H80" i="30"/>
  <c r="J80" i="30" s="1"/>
  <c r="L80" i="30" s="1"/>
  <c r="H81" i="30"/>
  <c r="J81" i="30" s="1"/>
  <c r="N81" i="30" s="1"/>
  <c r="H82" i="30"/>
  <c r="J82" i="30" s="1"/>
  <c r="H83" i="30"/>
  <c r="J83" i="30"/>
  <c r="H84" i="30"/>
  <c r="J84" i="30" s="1"/>
  <c r="H85" i="30"/>
  <c r="J85" i="30" s="1"/>
  <c r="M85" i="30" s="1"/>
  <c r="H86" i="30"/>
  <c r="J86" i="30" s="1"/>
  <c r="H87" i="30"/>
  <c r="J87" i="30" s="1"/>
  <c r="M87" i="30" s="1"/>
  <c r="H88" i="30"/>
  <c r="J88" i="30" s="1"/>
  <c r="L88" i="30" s="1"/>
  <c r="H89" i="30"/>
  <c r="J89" i="30" s="1"/>
  <c r="H90" i="30"/>
  <c r="J90" i="30" s="1"/>
  <c r="M90" i="30" s="1"/>
  <c r="H91" i="30"/>
  <c r="J91" i="30" s="1"/>
  <c r="H92" i="30"/>
  <c r="J92" i="30" s="1"/>
  <c r="N92" i="30" s="1"/>
  <c r="H93" i="30"/>
  <c r="J93" i="30" s="1"/>
  <c r="N93" i="30" s="1"/>
  <c r="H94" i="30"/>
  <c r="J94" i="30" s="1"/>
  <c r="N94" i="30" s="1"/>
  <c r="H95" i="30"/>
  <c r="J95" i="30" s="1"/>
  <c r="N95" i="30" s="1"/>
  <c r="H96" i="30"/>
  <c r="J96" i="30" s="1"/>
  <c r="L96" i="30" s="1"/>
  <c r="H97" i="30"/>
  <c r="J97" i="30" s="1"/>
  <c r="H98" i="30"/>
  <c r="J98" i="30" s="1"/>
  <c r="H99" i="30"/>
  <c r="J99" i="30" s="1"/>
  <c r="N99" i="30" s="1"/>
  <c r="H100" i="30"/>
  <c r="J100" i="30" s="1"/>
  <c r="L100" i="30" s="1"/>
  <c r="H101" i="30"/>
  <c r="J101" i="30" s="1"/>
  <c r="H102" i="30"/>
  <c r="J102" i="30" s="1"/>
  <c r="H103" i="30"/>
  <c r="J103" i="30" s="1"/>
  <c r="M103" i="30" s="1"/>
  <c r="H104" i="30"/>
  <c r="J104" i="30" s="1"/>
  <c r="H105" i="30"/>
  <c r="J105" i="30" s="1"/>
  <c r="H106" i="30"/>
  <c r="J106" i="30" s="1"/>
  <c r="H107" i="30"/>
  <c r="J107" i="30" s="1"/>
  <c r="N107" i="30" s="1"/>
  <c r="H108" i="30"/>
  <c r="J108" i="30" s="1"/>
  <c r="N108" i="30" s="1"/>
  <c r="H109" i="30"/>
  <c r="J109" i="30" s="1"/>
  <c r="L109" i="30" s="1"/>
  <c r="H110" i="30"/>
  <c r="H111" i="30"/>
  <c r="J111" i="30" s="1"/>
  <c r="M111" i="30" s="1"/>
  <c r="H112" i="30"/>
  <c r="J112" i="30" s="1"/>
  <c r="H113" i="30"/>
  <c r="J113" i="30" s="1"/>
  <c r="H114" i="30"/>
  <c r="J114" i="30" s="1"/>
  <c r="L114" i="30" s="1"/>
  <c r="H115" i="30"/>
  <c r="J115" i="30" s="1"/>
  <c r="N115" i="30" s="1"/>
  <c r="H116" i="30"/>
  <c r="H117" i="30"/>
  <c r="J117" i="30" s="1"/>
  <c r="L117" i="30" s="1"/>
  <c r="H118" i="30"/>
  <c r="J118" i="30" s="1"/>
  <c r="H119" i="30"/>
  <c r="J119" i="30" s="1"/>
  <c r="M119" i="30" s="1"/>
  <c r="H120" i="30"/>
  <c r="J120" i="30" s="1"/>
  <c r="H121" i="30"/>
  <c r="J121" i="30" s="1"/>
  <c r="H122" i="30"/>
  <c r="J122" i="30" s="1"/>
  <c r="H123" i="30"/>
  <c r="H124" i="30"/>
  <c r="H125" i="30"/>
  <c r="J125" i="30" s="1"/>
  <c r="H126" i="30"/>
  <c r="J126" i="30" s="1"/>
  <c r="M126" i="30" s="1"/>
  <c r="H127" i="30"/>
  <c r="J127" i="30" s="1"/>
  <c r="N127" i="30" s="1"/>
  <c r="H128" i="30"/>
  <c r="J128" i="30" s="1"/>
  <c r="H129" i="30"/>
  <c r="J129" i="30" s="1"/>
  <c r="N129" i="30" s="1"/>
  <c r="H2" i="30"/>
  <c r="J2" i="30" s="1"/>
  <c r="E129" i="30"/>
  <c r="E3" i="30"/>
  <c r="AX3" i="30" s="1"/>
  <c r="E4" i="30"/>
  <c r="AX4" i="30" s="1"/>
  <c r="E5" i="30"/>
  <c r="AX5" i="30" s="1"/>
  <c r="E6" i="30"/>
  <c r="AX6" i="30" s="1"/>
  <c r="E7" i="30"/>
  <c r="E8" i="30"/>
  <c r="E9" i="30"/>
  <c r="AX9" i="30" s="1"/>
  <c r="E10" i="30"/>
  <c r="AX10" i="30" s="1"/>
  <c r="E11" i="30"/>
  <c r="F11" i="30" s="1"/>
  <c r="G11" i="30" s="1"/>
  <c r="E12" i="30"/>
  <c r="AX12" i="30" s="1"/>
  <c r="E13" i="30"/>
  <c r="AX13" i="30" s="1"/>
  <c r="E14" i="30"/>
  <c r="AX14" i="30" s="1"/>
  <c r="E15" i="30"/>
  <c r="E16" i="30"/>
  <c r="E17" i="30"/>
  <c r="E18" i="30"/>
  <c r="E19" i="30"/>
  <c r="AX19" i="30" s="1"/>
  <c r="E20" i="30"/>
  <c r="AX20" i="30" s="1"/>
  <c r="E21" i="30"/>
  <c r="AH21" i="30" s="1"/>
  <c r="E22" i="30"/>
  <c r="AX22" i="30" s="1"/>
  <c r="E23" i="30"/>
  <c r="E24" i="30"/>
  <c r="E25" i="30"/>
  <c r="AH25" i="30" s="1"/>
  <c r="E26" i="30"/>
  <c r="AX26" i="30" s="1"/>
  <c r="E27" i="30"/>
  <c r="A27" i="30"/>
  <c r="E28" i="30"/>
  <c r="AX28" i="30" s="1"/>
  <c r="E29" i="30"/>
  <c r="AX29" i="30" s="1"/>
  <c r="E30" i="30"/>
  <c r="E31" i="30"/>
  <c r="E32" i="30"/>
  <c r="E33" i="30"/>
  <c r="AX33" i="30" s="1"/>
  <c r="E34" i="30"/>
  <c r="AX34" i="30" s="1"/>
  <c r="E35" i="30"/>
  <c r="AX35" i="30" s="1"/>
  <c r="E36" i="30"/>
  <c r="E37" i="30"/>
  <c r="AX37" i="30" s="1"/>
  <c r="E38" i="30"/>
  <c r="E39" i="30"/>
  <c r="E40" i="30"/>
  <c r="E41" i="30"/>
  <c r="AX41" i="30" s="1"/>
  <c r="E42" i="30"/>
  <c r="AX42" i="30" s="1"/>
  <c r="E43" i="30"/>
  <c r="AX43" i="30" s="1"/>
  <c r="E44" i="30"/>
  <c r="F44" i="30" s="1"/>
  <c r="G44" i="30" s="1"/>
  <c r="E45" i="30"/>
  <c r="AX45" i="30" s="1"/>
  <c r="E46" i="30"/>
  <c r="E47" i="30"/>
  <c r="F47" i="30" s="1"/>
  <c r="G47" i="30" s="1"/>
  <c r="R47" i="30" s="1"/>
  <c r="E48" i="30"/>
  <c r="AX48" i="30" s="1"/>
  <c r="E49" i="30"/>
  <c r="AX49" i="30" s="1"/>
  <c r="E50" i="30"/>
  <c r="AX50" i="30" s="1"/>
  <c r="E51" i="30"/>
  <c r="E52" i="30"/>
  <c r="AX52" i="30" s="1"/>
  <c r="E53" i="30"/>
  <c r="AX53" i="30" s="1"/>
  <c r="E54" i="30"/>
  <c r="E55" i="30"/>
  <c r="AX55" i="30" s="1"/>
  <c r="E56" i="30"/>
  <c r="AH56" i="30" s="1"/>
  <c r="E57" i="30"/>
  <c r="E58" i="30"/>
  <c r="AX58" i="30" s="1"/>
  <c r="E59" i="30"/>
  <c r="F59" i="30" s="1"/>
  <c r="G59" i="30" s="1"/>
  <c r="E60" i="30"/>
  <c r="AX60" i="30" s="1"/>
  <c r="E61" i="30"/>
  <c r="F61" i="30" s="1"/>
  <c r="G61" i="30" s="1"/>
  <c r="E62" i="30"/>
  <c r="AX62" i="30" s="1"/>
  <c r="E63" i="30"/>
  <c r="AH63" i="30" s="1"/>
  <c r="E64" i="30"/>
  <c r="E65" i="30"/>
  <c r="AX65" i="30" s="1"/>
  <c r="E66" i="30"/>
  <c r="E67" i="30"/>
  <c r="AX67" i="30" s="1"/>
  <c r="E68" i="30"/>
  <c r="AX68" i="30" s="1"/>
  <c r="E69" i="30"/>
  <c r="E70" i="30"/>
  <c r="E71" i="30"/>
  <c r="AX71" i="30" s="1"/>
  <c r="F71" i="30"/>
  <c r="G71" i="30" s="1"/>
  <c r="U71" i="30" s="1"/>
  <c r="E72" i="30"/>
  <c r="E73" i="30"/>
  <c r="E74" i="30"/>
  <c r="AX74" i="30" s="1"/>
  <c r="E75" i="30"/>
  <c r="E76" i="30"/>
  <c r="AX76" i="30" s="1"/>
  <c r="E77" i="30"/>
  <c r="E78" i="30"/>
  <c r="E79" i="30"/>
  <c r="AX79" i="30" s="1"/>
  <c r="E80" i="30"/>
  <c r="AX80" i="30" s="1"/>
  <c r="E81" i="30"/>
  <c r="AX81" i="30" s="1"/>
  <c r="F81" i="30"/>
  <c r="G81" i="30" s="1"/>
  <c r="V81" i="30" s="1"/>
  <c r="AY81" i="30" s="1"/>
  <c r="E82" i="30"/>
  <c r="AX82" i="30" s="1"/>
  <c r="E83" i="30"/>
  <c r="AX83" i="30" s="1"/>
  <c r="E84" i="30"/>
  <c r="E85" i="30"/>
  <c r="E86" i="30"/>
  <c r="AX86" i="30" s="1"/>
  <c r="E87" i="30"/>
  <c r="E88" i="30"/>
  <c r="AX88" i="30" s="1"/>
  <c r="E89" i="30"/>
  <c r="AX89" i="30" s="1"/>
  <c r="E90" i="30"/>
  <c r="AX90" i="30" s="1"/>
  <c r="E91" i="30"/>
  <c r="E92" i="30"/>
  <c r="E93" i="30"/>
  <c r="AX93" i="30" s="1"/>
  <c r="E94" i="30"/>
  <c r="E95" i="30"/>
  <c r="AX95" i="30" s="1"/>
  <c r="E96" i="30"/>
  <c r="AX96" i="30" s="1"/>
  <c r="E97" i="30"/>
  <c r="E98" i="30"/>
  <c r="E99" i="30"/>
  <c r="E100" i="30"/>
  <c r="E101" i="30"/>
  <c r="AX101" i="30" s="1"/>
  <c r="E102" i="30"/>
  <c r="AX102" i="30" s="1"/>
  <c r="E103" i="30"/>
  <c r="AX103" i="30" s="1"/>
  <c r="E104" i="30"/>
  <c r="E105" i="30"/>
  <c r="E106" i="30"/>
  <c r="E107" i="30"/>
  <c r="E108" i="30"/>
  <c r="AX108" i="30" s="1"/>
  <c r="E109" i="30"/>
  <c r="AX109" i="30" s="1"/>
  <c r="E110" i="30"/>
  <c r="AX110" i="30" s="1"/>
  <c r="E111" i="30"/>
  <c r="AX111" i="30" s="1"/>
  <c r="E112" i="30"/>
  <c r="AX112" i="30" s="1"/>
  <c r="E113" i="30"/>
  <c r="AX113" i="30" s="1"/>
  <c r="E114" i="30"/>
  <c r="E115" i="30"/>
  <c r="AX115" i="30" s="1"/>
  <c r="E116" i="30"/>
  <c r="E117" i="30"/>
  <c r="AX117" i="30" s="1"/>
  <c r="E118" i="30"/>
  <c r="E119" i="30"/>
  <c r="AX119" i="30" s="1"/>
  <c r="E120" i="30"/>
  <c r="E121" i="30"/>
  <c r="AX121" i="30" s="1"/>
  <c r="E122" i="30"/>
  <c r="E123" i="30"/>
  <c r="AX123" i="30" s="1"/>
  <c r="E124" i="30"/>
  <c r="AX124" i="30" s="1"/>
  <c r="E125" i="30"/>
  <c r="AX125" i="30" s="1"/>
  <c r="E126" i="30"/>
  <c r="E127" i="30"/>
  <c r="E128" i="30"/>
  <c r="AX128" i="30" s="1"/>
  <c r="E2" i="30"/>
  <c r="AX2" i="30" s="1"/>
  <c r="AE145" i="30" a="1"/>
  <c r="AE145" i="30" s="1"/>
  <c r="AE144" i="30" a="1"/>
  <c r="AE144" i="30" s="1"/>
  <c r="AE143" i="30" a="1"/>
  <c r="AE143" i="30" s="1"/>
  <c r="AE142" i="30" a="1"/>
  <c r="AE142" i="30" s="1"/>
  <c r="AE141" i="30" a="1"/>
  <c r="AE141" i="30" s="1"/>
  <c r="AE140" i="30" a="1"/>
  <c r="AE140" i="30" s="1"/>
  <c r="AE139" i="30" a="1"/>
  <c r="AE139" i="30" s="1"/>
  <c r="AE138" i="30" a="1"/>
  <c r="AE138" i="30" s="1"/>
  <c r="AE137" i="30" a="1"/>
  <c r="AE137" i="30" s="1"/>
  <c r="AE136" i="30" a="1"/>
  <c r="AE136" i="30" s="1"/>
  <c r="AE135" i="30" a="1"/>
  <c r="AE135" i="30" s="1"/>
  <c r="AE134" i="30" a="1"/>
  <c r="AE134" i="30" s="1"/>
  <c r="AE133" i="30" a="1"/>
  <c r="AE133" i="30" s="1"/>
  <c r="AE132" i="30" a="1"/>
  <c r="AE132" i="30" s="1"/>
  <c r="AE131" i="30" a="1"/>
  <c r="AE131" i="30" s="1"/>
  <c r="AE130" i="30" a="1"/>
  <c r="AE130" i="30" s="1"/>
  <c r="AT129" i="30"/>
  <c r="AO129" i="30"/>
  <c r="AT128" i="30"/>
  <c r="AO128" i="30"/>
  <c r="AT127" i="30"/>
  <c r="AO127" i="30"/>
  <c r="AT126" i="30"/>
  <c r="AO126" i="30"/>
  <c r="AT125" i="30"/>
  <c r="AO125" i="30"/>
  <c r="AT124" i="30"/>
  <c r="AO124" i="30"/>
  <c r="J124" i="30"/>
  <c r="N124" i="30" s="1"/>
  <c r="AT123" i="30"/>
  <c r="AO123" i="30"/>
  <c r="J123" i="30"/>
  <c r="AT122" i="30"/>
  <c r="AO122" i="30"/>
  <c r="AT121" i="30"/>
  <c r="AO121" i="30"/>
  <c r="AT120" i="30"/>
  <c r="AO120" i="30"/>
  <c r="AT119" i="30"/>
  <c r="AO119" i="30"/>
  <c r="AT118" i="30"/>
  <c r="AO118" i="30"/>
  <c r="AT117" i="30"/>
  <c r="AO117" i="30"/>
  <c r="AT116" i="30"/>
  <c r="AO116" i="30"/>
  <c r="J116" i="30"/>
  <c r="M116" i="30" s="1"/>
  <c r="AT115" i="30"/>
  <c r="AO115" i="30"/>
  <c r="AT114" i="30"/>
  <c r="AO114" i="30"/>
  <c r="AT113" i="30"/>
  <c r="AO113" i="30"/>
  <c r="AT112" i="30"/>
  <c r="AO112" i="30"/>
  <c r="AT111" i="30"/>
  <c r="AO111" i="30"/>
  <c r="AT110" i="30"/>
  <c r="AO110" i="30"/>
  <c r="J110" i="30"/>
  <c r="M110" i="30" s="1"/>
  <c r="AT109" i="30"/>
  <c r="AO109" i="30"/>
  <c r="AT108" i="30"/>
  <c r="AO108" i="30"/>
  <c r="AT107" i="30"/>
  <c r="AO107" i="30"/>
  <c r="AT106" i="30"/>
  <c r="AO106" i="30"/>
  <c r="AT105" i="30"/>
  <c r="AO105" i="30"/>
  <c r="AT104" i="30"/>
  <c r="AO104" i="30"/>
  <c r="AT103" i="30"/>
  <c r="AO103" i="30"/>
  <c r="F103" i="30"/>
  <c r="G103" i="30" s="1"/>
  <c r="V103" i="30" s="1"/>
  <c r="AY103" i="30" s="1"/>
  <c r="AT102" i="30"/>
  <c r="AO102" i="30"/>
  <c r="AT101" i="30"/>
  <c r="AO101" i="30"/>
  <c r="AT100" i="30"/>
  <c r="AO100" i="30"/>
  <c r="AT99" i="30"/>
  <c r="AO99" i="30"/>
  <c r="AT98" i="30"/>
  <c r="AO98" i="30"/>
  <c r="AT97" i="30"/>
  <c r="AO97" i="30"/>
  <c r="AT96" i="30"/>
  <c r="AO96" i="30"/>
  <c r="AT95" i="30"/>
  <c r="AO95" i="30"/>
  <c r="AT94" i="30"/>
  <c r="AO94" i="30"/>
  <c r="AT93" i="30"/>
  <c r="AO93" i="30"/>
  <c r="AT92" i="30"/>
  <c r="AO92" i="30"/>
  <c r="AT91" i="30"/>
  <c r="AO91" i="30"/>
  <c r="AT90" i="30"/>
  <c r="AO90" i="30"/>
  <c r="AT89" i="30"/>
  <c r="AO89" i="30"/>
  <c r="AT88" i="30"/>
  <c r="AO88" i="30"/>
  <c r="AT87" i="30"/>
  <c r="AO87" i="30"/>
  <c r="AT86" i="30"/>
  <c r="AO86" i="30"/>
  <c r="AT85" i="30"/>
  <c r="AO85" i="30"/>
  <c r="AT84" i="30"/>
  <c r="AO84" i="30"/>
  <c r="AT83" i="30"/>
  <c r="AO83" i="30"/>
  <c r="AT82" i="30"/>
  <c r="AO82" i="30"/>
  <c r="AT81" i="30"/>
  <c r="AO81" i="30"/>
  <c r="AT80" i="30"/>
  <c r="AO80" i="30"/>
  <c r="AT79" i="30"/>
  <c r="AO79" i="30"/>
  <c r="F79" i="30"/>
  <c r="G79" i="30" s="1"/>
  <c r="S79" i="30" s="1"/>
  <c r="AT78" i="30"/>
  <c r="AO78" i="30"/>
  <c r="AT77" i="30"/>
  <c r="AO77" i="30"/>
  <c r="AT76" i="30"/>
  <c r="AO76" i="30"/>
  <c r="AT75" i="30"/>
  <c r="AO75" i="30"/>
  <c r="AT74" i="30"/>
  <c r="AO74" i="30"/>
  <c r="N74" i="30"/>
  <c r="AT73" i="30"/>
  <c r="AO73" i="30"/>
  <c r="AT72" i="30"/>
  <c r="AO72" i="30"/>
  <c r="AT71" i="30"/>
  <c r="AO71" i="30"/>
  <c r="AT70" i="30"/>
  <c r="AO70" i="30"/>
  <c r="AT69" i="30"/>
  <c r="AO69" i="30"/>
  <c r="AT68" i="30"/>
  <c r="AO68" i="30"/>
  <c r="AT67" i="30"/>
  <c r="AO67" i="30"/>
  <c r="AT66" i="30"/>
  <c r="AO66" i="30"/>
  <c r="AT65" i="30"/>
  <c r="AF65" i="30"/>
  <c r="AT64" i="30"/>
  <c r="AF64" i="30"/>
  <c r="AT63" i="30"/>
  <c r="AF63" i="30"/>
  <c r="AT62" i="30"/>
  <c r="AF62" i="30"/>
  <c r="AT61" i="30"/>
  <c r="AF61" i="30"/>
  <c r="AT60" i="30"/>
  <c r="AF60" i="30"/>
  <c r="AT59" i="30"/>
  <c r="AF59" i="30"/>
  <c r="AT58" i="30"/>
  <c r="AF58" i="30"/>
  <c r="J58" i="30"/>
  <c r="F58" i="30"/>
  <c r="G58" i="30" s="1"/>
  <c r="S58" i="30" s="1"/>
  <c r="AH58" i="30"/>
  <c r="AT57" i="30"/>
  <c r="F57" i="30"/>
  <c r="G57" i="30" s="1"/>
  <c r="W57" i="30" s="1"/>
  <c r="AT56" i="30"/>
  <c r="AT55" i="30"/>
  <c r="D55" i="30"/>
  <c r="AT54" i="30"/>
  <c r="AT53" i="30"/>
  <c r="AT52" i="30"/>
  <c r="AT51" i="30"/>
  <c r="AT50" i="30"/>
  <c r="F50" i="30"/>
  <c r="G50" i="30" s="1"/>
  <c r="D50" i="30"/>
  <c r="AT49" i="30"/>
  <c r="AJ49" i="30"/>
  <c r="AL49" i="30" s="1"/>
  <c r="AF49" i="30"/>
  <c r="AT48" i="30"/>
  <c r="AJ48" i="30"/>
  <c r="AL48" i="30" s="1"/>
  <c r="AF48" i="30"/>
  <c r="AT47" i="30"/>
  <c r="AJ47" i="30"/>
  <c r="AL47" i="30" s="1"/>
  <c r="AF47" i="30"/>
  <c r="AT46" i="30"/>
  <c r="AJ46" i="30"/>
  <c r="AL46" i="30" s="1"/>
  <c r="AF46" i="30"/>
  <c r="J46" i="30"/>
  <c r="AT45" i="30"/>
  <c r="AJ45" i="30"/>
  <c r="AL45" i="30" s="1"/>
  <c r="AF45" i="30"/>
  <c r="AT44" i="30"/>
  <c r="AJ44" i="30"/>
  <c r="AL44" i="30" s="1"/>
  <c r="AF44" i="30"/>
  <c r="AT43" i="30"/>
  <c r="AJ43" i="30"/>
  <c r="AL43" i="30" s="1"/>
  <c r="AF43" i="30"/>
  <c r="AT42" i="30"/>
  <c r="AJ42" i="30"/>
  <c r="AL42" i="30" s="1"/>
  <c r="AF42" i="30"/>
  <c r="AT41" i="30"/>
  <c r="AJ41" i="30"/>
  <c r="AK41" i="30" s="1"/>
  <c r="AT40" i="30"/>
  <c r="AJ40" i="30"/>
  <c r="AK40" i="30" s="1"/>
  <c r="AT39" i="30"/>
  <c r="AJ39" i="30"/>
  <c r="AK39" i="30" s="1"/>
  <c r="AT38" i="30"/>
  <c r="AJ38" i="30"/>
  <c r="AK38" i="30" s="1"/>
  <c r="AT37" i="30"/>
  <c r="AJ37" i="30"/>
  <c r="AK37" i="30" s="1"/>
  <c r="AT36" i="30"/>
  <c r="AJ36" i="30"/>
  <c r="AK36" i="30" s="1"/>
  <c r="AT35" i="30"/>
  <c r="AJ35" i="30"/>
  <c r="AK35" i="30" s="1"/>
  <c r="F35" i="30"/>
  <c r="G35" i="30" s="1"/>
  <c r="AU35" i="30" s="1"/>
  <c r="AH35" i="30"/>
  <c r="AT34" i="30"/>
  <c r="AJ34" i="30"/>
  <c r="AK34" i="30" s="1"/>
  <c r="J34" i="30"/>
  <c r="AT33" i="30"/>
  <c r="AF33" i="30"/>
  <c r="AT32" i="30"/>
  <c r="AF32" i="30"/>
  <c r="J32" i="30"/>
  <c r="L32" i="30" s="1"/>
  <c r="AT31" i="30"/>
  <c r="AF31" i="30"/>
  <c r="AT30" i="30"/>
  <c r="AF30" i="30"/>
  <c r="AT29" i="30"/>
  <c r="AF29" i="30"/>
  <c r="F29" i="30"/>
  <c r="G29" i="30" s="1"/>
  <c r="AT28" i="30"/>
  <c r="AF28" i="30"/>
  <c r="AT27" i="30"/>
  <c r="AF27" i="30"/>
  <c r="AT26" i="30"/>
  <c r="AF26" i="30"/>
  <c r="F26" i="30"/>
  <c r="G26" i="30" s="1"/>
  <c r="V26" i="30" s="1"/>
  <c r="AY26" i="30" s="1"/>
  <c r="AT25" i="30"/>
  <c r="AO25" i="30"/>
  <c r="AT24" i="30"/>
  <c r="AO24" i="30"/>
  <c r="A24" i="30"/>
  <c r="AT23" i="30"/>
  <c r="AO23" i="30"/>
  <c r="AH23" i="30"/>
  <c r="AT22" i="30"/>
  <c r="AO22" i="30"/>
  <c r="AT21" i="30"/>
  <c r="AO21" i="30"/>
  <c r="AT20" i="30"/>
  <c r="AO20" i="30"/>
  <c r="AT19" i="30"/>
  <c r="AO19" i="30"/>
  <c r="A19" i="30"/>
  <c r="AT18" i="30"/>
  <c r="AO18" i="30"/>
  <c r="J18" i="30"/>
  <c r="AT17" i="30"/>
  <c r="AO17" i="30"/>
  <c r="AF17" i="30"/>
  <c r="AT16" i="30"/>
  <c r="AO16" i="30"/>
  <c r="AF16" i="30"/>
  <c r="AT15" i="30"/>
  <c r="AO15" i="30"/>
  <c r="AF15" i="30"/>
  <c r="AT14" i="30"/>
  <c r="AO14" i="30"/>
  <c r="AF14" i="30"/>
  <c r="AT13" i="30"/>
  <c r="AO13" i="30"/>
  <c r="AF13" i="30"/>
  <c r="AT12" i="30"/>
  <c r="AO12" i="30"/>
  <c r="AF12" i="30"/>
  <c r="AT11" i="30"/>
  <c r="AO11" i="30"/>
  <c r="AH11" i="30"/>
  <c r="AF11" i="30"/>
  <c r="AT10" i="30"/>
  <c r="AO10" i="30"/>
  <c r="AH10" i="30"/>
  <c r="AF10" i="30"/>
  <c r="AT9" i="30"/>
  <c r="AO9" i="30"/>
  <c r="AT8" i="30"/>
  <c r="AO8" i="30"/>
  <c r="D8" i="30"/>
  <c r="AT7" i="30"/>
  <c r="AO7" i="30"/>
  <c r="J7" i="30"/>
  <c r="N7" i="30" s="1"/>
  <c r="D7" i="30"/>
  <c r="AT6" i="30"/>
  <c r="AO6" i="30"/>
  <c r="AT5" i="30"/>
  <c r="AO5" i="30"/>
  <c r="J5" i="30"/>
  <c r="L5" i="30" s="1"/>
  <c r="AT4" i="30"/>
  <c r="AO4" i="30"/>
  <c r="AT3" i="30"/>
  <c r="AO3" i="30"/>
  <c r="AT2" i="30"/>
  <c r="AO2" i="30"/>
  <c r="AC2" i="30"/>
  <c r="AF2" i="28"/>
  <c r="AJ34" i="28"/>
  <c r="AK34" i="28" s="1"/>
  <c r="AJ35" i="28"/>
  <c r="AK35" i="28" s="1"/>
  <c r="AJ36" i="28"/>
  <c r="AK36" i="28" s="1"/>
  <c r="AJ37" i="28"/>
  <c r="AK37" i="28" s="1"/>
  <c r="AJ38" i="28"/>
  <c r="AK38" i="28" s="1"/>
  <c r="AJ39" i="28"/>
  <c r="AK39" i="28" s="1"/>
  <c r="AJ40" i="28"/>
  <c r="AK40" i="28" s="1"/>
  <c r="AJ41" i="28"/>
  <c r="AK41" i="28" s="1"/>
  <c r="AJ42" i="28"/>
  <c r="AL42" i="28" s="1"/>
  <c r="AJ43" i="28"/>
  <c r="AL43" i="28" s="1"/>
  <c r="AJ44" i="28"/>
  <c r="AL44" i="28" s="1"/>
  <c r="AJ45" i="28"/>
  <c r="AL45" i="28" s="1"/>
  <c r="AJ46" i="28"/>
  <c r="AL46" i="28" s="1"/>
  <c r="AJ47" i="28"/>
  <c r="AL47" i="28" s="1"/>
  <c r="AJ48" i="28"/>
  <c r="AL48" i="28" s="1"/>
  <c r="AJ49" i="28"/>
  <c r="AL49" i="28" s="1"/>
  <c r="H3" i="28"/>
  <c r="J3" i="28" s="1"/>
  <c r="N3" i="28" s="1"/>
  <c r="H4" i="28"/>
  <c r="J4" i="28" s="1"/>
  <c r="M4" i="28" s="1"/>
  <c r="H5" i="28"/>
  <c r="J5" i="28" s="1"/>
  <c r="L5" i="28" s="1"/>
  <c r="H6" i="28"/>
  <c r="J6" i="28" s="1"/>
  <c r="M6" i="28" s="1"/>
  <c r="H7" i="28"/>
  <c r="J7" i="28" s="1"/>
  <c r="H8" i="28"/>
  <c r="H9" i="28"/>
  <c r="J9" i="28" s="1"/>
  <c r="H10" i="28"/>
  <c r="J10" i="28" s="1"/>
  <c r="M10" i="28" s="1"/>
  <c r="H11" i="28"/>
  <c r="J11" i="28" s="1"/>
  <c r="M11" i="28" s="1"/>
  <c r="H12" i="28"/>
  <c r="H13" i="28"/>
  <c r="J13" i="28" s="1"/>
  <c r="M13" i="28" s="1"/>
  <c r="H14" i="28"/>
  <c r="J14" i="28" s="1"/>
  <c r="H15" i="28"/>
  <c r="H16" i="28"/>
  <c r="J16" i="28" s="1"/>
  <c r="N16" i="28" s="1"/>
  <c r="H17" i="28"/>
  <c r="J17" i="28" s="1"/>
  <c r="N17" i="28" s="1"/>
  <c r="H18" i="28"/>
  <c r="J18" i="28" s="1"/>
  <c r="H19" i="28"/>
  <c r="J19" i="28" s="1"/>
  <c r="H20" i="28"/>
  <c r="J20" i="28" s="1"/>
  <c r="H21" i="28"/>
  <c r="J21" i="28" s="1"/>
  <c r="M21" i="28" s="1"/>
  <c r="H22" i="28"/>
  <c r="J22" i="28" s="1"/>
  <c r="M22" i="28" s="1"/>
  <c r="H23" i="28"/>
  <c r="H24" i="28"/>
  <c r="J24" i="28" s="1"/>
  <c r="M24" i="28" s="1"/>
  <c r="AG24" i="28" s="1"/>
  <c r="H25" i="28"/>
  <c r="J25" i="28" s="1"/>
  <c r="H26" i="28"/>
  <c r="J26" i="28" s="1"/>
  <c r="H27" i="28"/>
  <c r="H28" i="28"/>
  <c r="J28" i="28" s="1"/>
  <c r="L28" i="28" s="1"/>
  <c r="H29" i="28"/>
  <c r="J29" i="28" s="1"/>
  <c r="L29" i="28" s="1"/>
  <c r="H30" i="28"/>
  <c r="J30" i="28" s="1"/>
  <c r="N30" i="28" s="1"/>
  <c r="H31" i="28"/>
  <c r="J31" i="28" s="1"/>
  <c r="N31" i="28" s="1"/>
  <c r="H32" i="28"/>
  <c r="J32" i="28" s="1"/>
  <c r="N32" i="28" s="1"/>
  <c r="H33" i="28"/>
  <c r="J33" i="28" s="1"/>
  <c r="N33" i="28" s="1"/>
  <c r="H34" i="28"/>
  <c r="J34" i="28" s="1"/>
  <c r="H35" i="28"/>
  <c r="J35" i="28" s="1"/>
  <c r="H36" i="28"/>
  <c r="H37" i="28"/>
  <c r="J37" i="28" s="1"/>
  <c r="H38" i="28"/>
  <c r="J38" i="28" s="1"/>
  <c r="H39" i="28"/>
  <c r="H40" i="28"/>
  <c r="J40" i="28" s="1"/>
  <c r="M40" i="28" s="1"/>
  <c r="H41" i="28"/>
  <c r="J41" i="28" s="1"/>
  <c r="M41" i="28" s="1"/>
  <c r="H42" i="28"/>
  <c r="J42" i="28" s="1"/>
  <c r="H43" i="28"/>
  <c r="J43" i="28" s="1"/>
  <c r="H44" i="28"/>
  <c r="J44" i="28" s="1"/>
  <c r="H45" i="28"/>
  <c r="J45" i="28" s="1"/>
  <c r="M45" i="28" s="1"/>
  <c r="H46" i="28"/>
  <c r="J46" i="28" s="1"/>
  <c r="H47" i="28"/>
  <c r="J47" i="28" s="1"/>
  <c r="N47" i="28" s="1"/>
  <c r="H48" i="28"/>
  <c r="J48" i="28" s="1"/>
  <c r="H49" i="28"/>
  <c r="J49" i="28" s="1"/>
  <c r="M49" i="28" s="1"/>
  <c r="H50" i="28"/>
  <c r="J50" i="28" s="1"/>
  <c r="N50" i="28" s="1"/>
  <c r="H51" i="28"/>
  <c r="J51" i="28" s="1"/>
  <c r="H52" i="28"/>
  <c r="J52" i="28" s="1"/>
  <c r="L52" i="28" s="1"/>
  <c r="H53" i="28"/>
  <c r="J53" i="28" s="1"/>
  <c r="H54" i="28"/>
  <c r="J54" i="28" s="1"/>
  <c r="M54" i="28" s="1"/>
  <c r="AG54" i="28" s="1"/>
  <c r="H55" i="28"/>
  <c r="J55" i="28" s="1"/>
  <c r="N55" i="28" s="1"/>
  <c r="H56" i="28"/>
  <c r="J56" i="28" s="1"/>
  <c r="H57" i="28"/>
  <c r="J57" i="28" s="1"/>
  <c r="L57" i="28" s="1"/>
  <c r="H58" i="28"/>
  <c r="J58" i="28" s="1"/>
  <c r="L58" i="28" s="1"/>
  <c r="H59" i="28"/>
  <c r="J59" i="28" s="1"/>
  <c r="H60" i="28"/>
  <c r="J60" i="28" s="1"/>
  <c r="M60" i="28" s="1"/>
  <c r="H61" i="28"/>
  <c r="J61" i="28" s="1"/>
  <c r="H62" i="28"/>
  <c r="J62" i="28" s="1"/>
  <c r="H63" i="28"/>
  <c r="J63" i="28" s="1"/>
  <c r="H64" i="28"/>
  <c r="J64" i="28" s="1"/>
  <c r="H65" i="28"/>
  <c r="J65" i="28" s="1"/>
  <c r="H66" i="28"/>
  <c r="J66" i="28" s="1"/>
  <c r="M66" i="28" s="1"/>
  <c r="H67" i="28"/>
  <c r="J67" i="28" s="1"/>
  <c r="H68" i="28"/>
  <c r="J68" i="28" s="1"/>
  <c r="M68" i="28" s="1"/>
  <c r="H69" i="28"/>
  <c r="J69" i="28" s="1"/>
  <c r="H70" i="28"/>
  <c r="J70" i="28" s="1"/>
  <c r="H71" i="28"/>
  <c r="J71" i="28" s="1"/>
  <c r="H72" i="28"/>
  <c r="J72" i="28" s="1"/>
  <c r="H73" i="28"/>
  <c r="J73" i="28" s="1"/>
  <c r="M73" i="28" s="1"/>
  <c r="H74" i="28"/>
  <c r="J74" i="28" s="1"/>
  <c r="M74" i="28" s="1"/>
  <c r="H75" i="28"/>
  <c r="J75" i="28" s="1"/>
  <c r="H76" i="28"/>
  <c r="J76" i="28" s="1"/>
  <c r="H77" i="28"/>
  <c r="J77" i="28" s="1"/>
  <c r="M77" i="28" s="1"/>
  <c r="H78" i="28"/>
  <c r="J78" i="28" s="1"/>
  <c r="N78" i="28" s="1"/>
  <c r="H79" i="28"/>
  <c r="J79" i="28" s="1"/>
  <c r="H80" i="28"/>
  <c r="J80" i="28" s="1"/>
  <c r="H81" i="28"/>
  <c r="J81" i="28" s="1"/>
  <c r="H82" i="28"/>
  <c r="J82" i="28" s="1"/>
  <c r="N82" i="28" s="1"/>
  <c r="H83" i="28"/>
  <c r="J83" i="28" s="1"/>
  <c r="H84" i="28"/>
  <c r="J84" i="28" s="1"/>
  <c r="H85" i="28"/>
  <c r="J85" i="28" s="1"/>
  <c r="L85" i="28" s="1"/>
  <c r="H86" i="28"/>
  <c r="J86" i="28" s="1"/>
  <c r="N86" i="28" s="1"/>
  <c r="H87" i="28"/>
  <c r="J87" i="28" s="1"/>
  <c r="M87" i="28" s="1"/>
  <c r="H88" i="28"/>
  <c r="J88" i="28" s="1"/>
  <c r="N88" i="28" s="1"/>
  <c r="H89" i="28"/>
  <c r="J89" i="28" s="1"/>
  <c r="M89" i="28" s="1"/>
  <c r="H90" i="28"/>
  <c r="J90" i="28" s="1"/>
  <c r="H91" i="28"/>
  <c r="J91" i="28" s="1"/>
  <c r="N91" i="28" s="1"/>
  <c r="H92" i="28"/>
  <c r="J92" i="28" s="1"/>
  <c r="H93" i="28"/>
  <c r="J93" i="28" s="1"/>
  <c r="H94" i="28"/>
  <c r="J94" i="28" s="1"/>
  <c r="N94" i="28" s="1"/>
  <c r="H95" i="28"/>
  <c r="J95" i="28" s="1"/>
  <c r="M95" i="28" s="1"/>
  <c r="H96" i="28"/>
  <c r="J96" i="28" s="1"/>
  <c r="H97" i="28"/>
  <c r="J97" i="28" s="1"/>
  <c r="N97" i="28" s="1"/>
  <c r="H98" i="28"/>
  <c r="J98" i="28" s="1"/>
  <c r="H99" i="28"/>
  <c r="H100" i="28"/>
  <c r="J100" i="28" s="1"/>
  <c r="H101" i="28"/>
  <c r="J101" i="28" s="1"/>
  <c r="M101" i="28" s="1"/>
  <c r="H102" i="28"/>
  <c r="J102" i="28" s="1"/>
  <c r="H103" i="28"/>
  <c r="J103" i="28" s="1"/>
  <c r="M103" i="28" s="1"/>
  <c r="H104" i="28"/>
  <c r="J104" i="28" s="1"/>
  <c r="L104" i="28" s="1"/>
  <c r="H105" i="28"/>
  <c r="J105" i="28" s="1"/>
  <c r="H106" i="28"/>
  <c r="J106" i="28" s="1"/>
  <c r="H107" i="28"/>
  <c r="J107" i="28" s="1"/>
  <c r="L107" i="28" s="1"/>
  <c r="H108" i="28"/>
  <c r="J108" i="28" s="1"/>
  <c r="H109" i="28"/>
  <c r="J109" i="28" s="1"/>
  <c r="M109" i="28" s="1"/>
  <c r="H110" i="28"/>
  <c r="J110" i="28" s="1"/>
  <c r="H111" i="28"/>
  <c r="J111" i="28" s="1"/>
  <c r="H112" i="28"/>
  <c r="J112" i="28" s="1"/>
  <c r="L112" i="28" s="1"/>
  <c r="H113" i="28"/>
  <c r="J113" i="28" s="1"/>
  <c r="N113" i="28" s="1"/>
  <c r="H114" i="28"/>
  <c r="J114" i="28" s="1"/>
  <c r="H115" i="28"/>
  <c r="J115" i="28" s="1"/>
  <c r="H116" i="28"/>
  <c r="J116" i="28" s="1"/>
  <c r="H117" i="28"/>
  <c r="J117" i="28" s="1"/>
  <c r="H118" i="28"/>
  <c r="J118" i="28" s="1"/>
  <c r="L118" i="28" s="1"/>
  <c r="H119" i="28"/>
  <c r="J119" i="28" s="1"/>
  <c r="H120" i="28"/>
  <c r="J120" i="28" s="1"/>
  <c r="L120" i="28" s="1"/>
  <c r="H121" i="28"/>
  <c r="J121" i="28" s="1"/>
  <c r="H122" i="28"/>
  <c r="J122" i="28" s="1"/>
  <c r="H123" i="28"/>
  <c r="J123" i="28" s="1"/>
  <c r="H124" i="28"/>
  <c r="J124" i="28"/>
  <c r="L124" i="28" s="1"/>
  <c r="H125" i="28"/>
  <c r="J125" i="28" s="1"/>
  <c r="N125" i="28" s="1"/>
  <c r="H126" i="28"/>
  <c r="J126" i="28" s="1"/>
  <c r="M126" i="28" s="1"/>
  <c r="H127" i="28"/>
  <c r="J127" i="28" s="1"/>
  <c r="N127" i="28" s="1"/>
  <c r="H128" i="28"/>
  <c r="J128" i="28" s="1"/>
  <c r="H129" i="28"/>
  <c r="J129" i="28" s="1"/>
  <c r="H2" i="28"/>
  <c r="J2" i="28" s="1"/>
  <c r="L2" i="28" s="1"/>
  <c r="AH2" i="28"/>
  <c r="E3" i="28"/>
  <c r="AX3" i="28" s="1"/>
  <c r="E4" i="28"/>
  <c r="AX4" i="28" s="1"/>
  <c r="E5" i="28"/>
  <c r="AX5" i="28" s="1"/>
  <c r="E6" i="28"/>
  <c r="AH6" i="28" s="1"/>
  <c r="E7" i="28"/>
  <c r="AX7" i="28" s="1"/>
  <c r="E8" i="28"/>
  <c r="AX8" i="28" s="1"/>
  <c r="E9" i="28"/>
  <c r="AX9" i="28" s="1"/>
  <c r="E10" i="28"/>
  <c r="AX10" i="28" s="1"/>
  <c r="E11" i="28"/>
  <c r="AX11" i="28" s="1"/>
  <c r="E12" i="28"/>
  <c r="AX12" i="28" s="1"/>
  <c r="E13" i="28"/>
  <c r="AX13" i="28" s="1"/>
  <c r="E14" i="28"/>
  <c r="AX14" i="28" s="1"/>
  <c r="E15" i="28"/>
  <c r="AX15" i="28" s="1"/>
  <c r="E16" i="28"/>
  <c r="AX16" i="28" s="1"/>
  <c r="E17" i="28"/>
  <c r="AX17" i="28" s="1"/>
  <c r="E18" i="28"/>
  <c r="AX18" i="28" s="1"/>
  <c r="E19" i="28"/>
  <c r="AH19" i="28" s="1"/>
  <c r="E20" i="28"/>
  <c r="AX20" i="28" s="1"/>
  <c r="E21" i="28"/>
  <c r="AX21" i="28" s="1"/>
  <c r="E22" i="28"/>
  <c r="AX22" i="28" s="1"/>
  <c r="E23" i="28"/>
  <c r="AH23" i="28" s="1"/>
  <c r="A23" i="28"/>
  <c r="E24" i="28"/>
  <c r="F24" i="28" s="1"/>
  <c r="G24" i="28" s="1"/>
  <c r="D24" i="28"/>
  <c r="E25" i="28"/>
  <c r="AX25" i="28" s="1"/>
  <c r="E26" i="28"/>
  <c r="AX26" i="28" s="1"/>
  <c r="E27" i="28"/>
  <c r="F27" i="28"/>
  <c r="G27" i="28" s="1"/>
  <c r="AB27" i="28" s="1"/>
  <c r="E28" i="28"/>
  <c r="AX28" i="28" s="1"/>
  <c r="E29" i="28"/>
  <c r="E30" i="28"/>
  <c r="AX30" i="28" s="1"/>
  <c r="E31" i="28"/>
  <c r="AX31" i="28" s="1"/>
  <c r="E32" i="28"/>
  <c r="AX32" i="28" s="1"/>
  <c r="E33" i="28"/>
  <c r="AX33" i="28" s="1"/>
  <c r="E34" i="28"/>
  <c r="AX34" i="28" s="1"/>
  <c r="E35" i="28"/>
  <c r="AH35" i="28" s="1"/>
  <c r="E36" i="28"/>
  <c r="AX36" i="28" s="1"/>
  <c r="E37" i="28"/>
  <c r="AX37" i="28" s="1"/>
  <c r="E38" i="28"/>
  <c r="AH38" i="28" s="1"/>
  <c r="E39" i="28"/>
  <c r="AX39" i="28" s="1"/>
  <c r="E40" i="28"/>
  <c r="AX40" i="28" s="1"/>
  <c r="E41" i="28"/>
  <c r="F41" i="28" s="1"/>
  <c r="G41" i="28" s="1"/>
  <c r="E42" i="28"/>
  <c r="AX42" i="28" s="1"/>
  <c r="E43" i="28"/>
  <c r="AX43" i="28" s="1"/>
  <c r="E44" i="28"/>
  <c r="AX44" i="28" s="1"/>
  <c r="E45" i="28"/>
  <c r="AX45" i="28" s="1"/>
  <c r="E46" i="28"/>
  <c r="AX46" i="28" s="1"/>
  <c r="E47" i="28"/>
  <c r="E48" i="28"/>
  <c r="F48" i="28" s="1"/>
  <c r="G48" i="28" s="1"/>
  <c r="AB48" i="28" s="1"/>
  <c r="E49" i="28"/>
  <c r="AX49" i="28" s="1"/>
  <c r="E50" i="28"/>
  <c r="AX50" i="28" s="1"/>
  <c r="E51" i="28"/>
  <c r="F51" i="28" s="1"/>
  <c r="G51" i="28" s="1"/>
  <c r="E52" i="28"/>
  <c r="AX52" i="28" s="1"/>
  <c r="E53" i="28"/>
  <c r="E54" i="28"/>
  <c r="AX54" i="28" s="1"/>
  <c r="E55" i="28"/>
  <c r="AX55" i="28" s="1"/>
  <c r="E56" i="28"/>
  <c r="AX56" i="28" s="1"/>
  <c r="E57" i="28"/>
  <c r="AX57" i="28" s="1"/>
  <c r="E58" i="28"/>
  <c r="AX58" i="28" s="1"/>
  <c r="E59" i="28"/>
  <c r="AX59" i="28" s="1"/>
  <c r="E60" i="28"/>
  <c r="E61" i="28"/>
  <c r="AX61" i="28" s="1"/>
  <c r="E62" i="28"/>
  <c r="AH62" i="28" s="1"/>
  <c r="E63" i="28"/>
  <c r="AX63" i="28" s="1"/>
  <c r="E64" i="28"/>
  <c r="AX64" i="28" s="1"/>
  <c r="E65" i="28"/>
  <c r="AX65" i="28" s="1"/>
  <c r="E66" i="28"/>
  <c r="AX66" i="28" s="1"/>
  <c r="E67" i="28"/>
  <c r="AX67" i="28" s="1"/>
  <c r="E68" i="28"/>
  <c r="AX68" i="28" s="1"/>
  <c r="E69" i="28"/>
  <c r="AX69" i="28" s="1"/>
  <c r="E70" i="28"/>
  <c r="E71" i="28"/>
  <c r="AX71" i="28" s="1"/>
  <c r="E72" i="28"/>
  <c r="AX72" i="28" s="1"/>
  <c r="E73" i="28"/>
  <c r="F73" i="28" s="1"/>
  <c r="G73" i="28" s="1"/>
  <c r="E74" i="28"/>
  <c r="E75" i="28"/>
  <c r="E76" i="28"/>
  <c r="E77" i="28"/>
  <c r="E78" i="28"/>
  <c r="AX78" i="28" s="1"/>
  <c r="E79" i="28"/>
  <c r="AX79" i="28" s="1"/>
  <c r="E80" i="28"/>
  <c r="E81" i="28"/>
  <c r="AX81" i="28" s="1"/>
  <c r="E82" i="28"/>
  <c r="E83" i="28"/>
  <c r="E84" i="28"/>
  <c r="E85" i="28"/>
  <c r="E86" i="28"/>
  <c r="AX86" i="28" s="1"/>
  <c r="E87" i="28"/>
  <c r="E88" i="28"/>
  <c r="E89" i="28"/>
  <c r="E90" i="28"/>
  <c r="AX90" i="28" s="1"/>
  <c r="E91" i="28"/>
  <c r="E92" i="28"/>
  <c r="AX92" i="28" s="1"/>
  <c r="E93" i="28"/>
  <c r="AX93" i="28" s="1"/>
  <c r="E94" i="28"/>
  <c r="AX94" i="28" s="1"/>
  <c r="E95" i="28"/>
  <c r="AX95" i="28" s="1"/>
  <c r="E96" i="28"/>
  <c r="AX96" i="28" s="1"/>
  <c r="E97" i="28"/>
  <c r="AX97" i="28" s="1"/>
  <c r="E98" i="28"/>
  <c r="AX98" i="28" s="1"/>
  <c r="E99" i="28"/>
  <c r="F99" i="28" s="1"/>
  <c r="G99" i="28" s="1"/>
  <c r="E100" i="28"/>
  <c r="AX100" i="28" s="1"/>
  <c r="E101" i="28"/>
  <c r="AX101" i="28" s="1"/>
  <c r="E102" i="28"/>
  <c r="E103" i="28"/>
  <c r="AX103" i="28" s="1"/>
  <c r="E104" i="28"/>
  <c r="AX104" i="28" s="1"/>
  <c r="E105" i="28"/>
  <c r="AX105" i="28" s="1"/>
  <c r="E106" i="28"/>
  <c r="AX106" i="28" s="1"/>
  <c r="E107" i="28"/>
  <c r="E108" i="28"/>
  <c r="E109" i="28"/>
  <c r="E110" i="28"/>
  <c r="E111" i="28"/>
  <c r="AX111" i="28" s="1"/>
  <c r="E112" i="28"/>
  <c r="E113" i="28"/>
  <c r="E114" i="28"/>
  <c r="E115" i="28"/>
  <c r="AX115" i="28" s="1"/>
  <c r="E116" i="28"/>
  <c r="E117" i="28"/>
  <c r="AX117" i="28" s="1"/>
  <c r="E118" i="28"/>
  <c r="E119" i="28"/>
  <c r="E120" i="28"/>
  <c r="E121" i="28"/>
  <c r="E122" i="28"/>
  <c r="E123" i="28"/>
  <c r="AX123" i="28" s="1"/>
  <c r="E124" i="28"/>
  <c r="AX124" i="28" s="1"/>
  <c r="E125" i="28"/>
  <c r="E126" i="28"/>
  <c r="E127" i="28"/>
  <c r="AX127" i="28" s="1"/>
  <c r="D127" i="28"/>
  <c r="E128" i="28"/>
  <c r="F128" i="28" s="1"/>
  <c r="G128" i="28" s="1"/>
  <c r="E129" i="28"/>
  <c r="AX129" i="28" s="1"/>
  <c r="AE145" i="28" a="1"/>
  <c r="AE145" i="28" s="1"/>
  <c r="AE144" i="28" a="1"/>
  <c r="AE144" i="28" s="1"/>
  <c r="AE143" i="28" a="1"/>
  <c r="AE143" i="28" s="1"/>
  <c r="AE142" i="28" a="1"/>
  <c r="AE142" i="28" s="1"/>
  <c r="AE141" i="28" a="1"/>
  <c r="AE141" i="28" s="1"/>
  <c r="AE140" i="28" a="1"/>
  <c r="AE140" i="28" s="1"/>
  <c r="AE139" i="28" a="1"/>
  <c r="AE139" i="28" s="1"/>
  <c r="AE138" i="28" a="1"/>
  <c r="AE138" i="28" s="1"/>
  <c r="AE137" i="28" a="1"/>
  <c r="AE137" i="28" s="1"/>
  <c r="AE136" i="28" a="1"/>
  <c r="AE136" i="28" s="1"/>
  <c r="AE135" i="28" a="1"/>
  <c r="AE135" i="28" s="1"/>
  <c r="AE134" i="28" a="1"/>
  <c r="AE134" i="28" s="1"/>
  <c r="AE133" i="28" a="1"/>
  <c r="AE133" i="28" s="1"/>
  <c r="AE132" i="28" a="1"/>
  <c r="AE132" i="28" s="1"/>
  <c r="AE131" i="28" a="1"/>
  <c r="AE131" i="28" s="1"/>
  <c r="AE130" i="28" a="1"/>
  <c r="AE130" i="28" s="1"/>
  <c r="AO129" i="28"/>
  <c r="AT129" i="28"/>
  <c r="AO128" i="28"/>
  <c r="AT128" i="28"/>
  <c r="AO127" i="28"/>
  <c r="AT127" i="28"/>
  <c r="AO126" i="28"/>
  <c r="AT126" i="28"/>
  <c r="AO125" i="28"/>
  <c r="AT125" i="28"/>
  <c r="AO124" i="28"/>
  <c r="AT124" i="28"/>
  <c r="AO123" i="28"/>
  <c r="AT123" i="28"/>
  <c r="AO122" i="28"/>
  <c r="AT122" i="28"/>
  <c r="AO121" i="28"/>
  <c r="AT121" i="28"/>
  <c r="AO120" i="28"/>
  <c r="AT120" i="28"/>
  <c r="AO119" i="28"/>
  <c r="AT119" i="28"/>
  <c r="AO118" i="28"/>
  <c r="AT118" i="28"/>
  <c r="AO117" i="28"/>
  <c r="AT117" i="28"/>
  <c r="AO116" i="28"/>
  <c r="AT116" i="28"/>
  <c r="AO115" i="28"/>
  <c r="AT115" i="28"/>
  <c r="AO114" i="28"/>
  <c r="AT114" i="28"/>
  <c r="AO113" i="28"/>
  <c r="AT113" i="28"/>
  <c r="AO112" i="28"/>
  <c r="AT112" i="28"/>
  <c r="AO111" i="28"/>
  <c r="AT111" i="28"/>
  <c r="AO110" i="28"/>
  <c r="AT110" i="28"/>
  <c r="AO109" i="28"/>
  <c r="AT109" i="28"/>
  <c r="AO108" i="28"/>
  <c r="AT108" i="28"/>
  <c r="AO107" i="28"/>
  <c r="AT107" i="28"/>
  <c r="AO106" i="28"/>
  <c r="AT106" i="28"/>
  <c r="AO105" i="28"/>
  <c r="AT105" i="28"/>
  <c r="AO104" i="28"/>
  <c r="AT104" i="28"/>
  <c r="AO103" i="28"/>
  <c r="AT103" i="28"/>
  <c r="AO102" i="28"/>
  <c r="AT102" i="28"/>
  <c r="AO101" i="28"/>
  <c r="AT101" i="28"/>
  <c r="AO100" i="28"/>
  <c r="AT100" i="28"/>
  <c r="AO99" i="28"/>
  <c r="J99" i="28"/>
  <c r="M99" i="28" s="1"/>
  <c r="AT99" i="28"/>
  <c r="AO98" i="28"/>
  <c r="AT98" i="28"/>
  <c r="AO97" i="28"/>
  <c r="AT97" i="28"/>
  <c r="AO96" i="28"/>
  <c r="AT96" i="28"/>
  <c r="AO95" i="28"/>
  <c r="AT95" i="28"/>
  <c r="AO94" i="28"/>
  <c r="AT94" i="28"/>
  <c r="AO93" i="28"/>
  <c r="AT93" i="28"/>
  <c r="AO92" i="28"/>
  <c r="N92" i="28"/>
  <c r="AT92" i="28"/>
  <c r="AO91" i="28"/>
  <c r="AT91" i="28"/>
  <c r="AO90" i="28"/>
  <c r="AT90" i="28"/>
  <c r="AO89" i="28"/>
  <c r="AT89" i="28"/>
  <c r="AO88" i="28"/>
  <c r="AT88" i="28"/>
  <c r="AO87" i="28"/>
  <c r="AT87" i="28"/>
  <c r="AO86" i="28"/>
  <c r="AT86" i="28"/>
  <c r="AO85" i="28"/>
  <c r="AT85" i="28"/>
  <c r="AO84" i="28"/>
  <c r="AT84" i="28"/>
  <c r="AO83" i="28"/>
  <c r="AT83" i="28"/>
  <c r="AO82" i="28"/>
  <c r="AT82" i="28"/>
  <c r="AO81" i="28"/>
  <c r="AT81" i="28"/>
  <c r="AO80" i="28"/>
  <c r="AT80" i="28"/>
  <c r="AO79" i="28"/>
  <c r="AT79" i="28"/>
  <c r="AO78" i="28"/>
  <c r="AT78" i="28"/>
  <c r="AO77" i="28"/>
  <c r="AT77" i="28"/>
  <c r="AO76" i="28"/>
  <c r="AT76" i="28"/>
  <c r="AO75" i="28"/>
  <c r="AT75" i="28"/>
  <c r="AO74" i="28"/>
  <c r="AT74" i="28"/>
  <c r="AO73" i="28"/>
  <c r="AT73" i="28"/>
  <c r="AO72" i="28"/>
  <c r="AT72" i="28"/>
  <c r="AO71" i="28"/>
  <c r="AT71" i="28"/>
  <c r="AO70" i="28"/>
  <c r="AT70" i="28"/>
  <c r="AO69" i="28"/>
  <c r="AT69" i="28"/>
  <c r="AO68" i="28"/>
  <c r="AT68" i="28"/>
  <c r="AO67" i="28"/>
  <c r="AT67" i="28"/>
  <c r="AO66" i="28"/>
  <c r="AT66" i="28"/>
  <c r="AT65" i="28"/>
  <c r="AT64" i="28"/>
  <c r="AT63" i="28"/>
  <c r="AT62" i="28"/>
  <c r="AT61" i="28"/>
  <c r="AT60" i="28"/>
  <c r="AT59" i="28"/>
  <c r="AT58" i="28"/>
  <c r="AT57" i="28"/>
  <c r="AT56" i="28"/>
  <c r="AT55" i="28"/>
  <c r="AT54" i="28"/>
  <c r="AT53" i="28"/>
  <c r="AT52" i="28"/>
  <c r="AT51" i="28"/>
  <c r="AT50" i="28"/>
  <c r="AT49" i="28"/>
  <c r="AT48" i="28"/>
  <c r="AT47" i="28"/>
  <c r="AT46" i="28"/>
  <c r="AT45" i="28"/>
  <c r="AH44" i="28"/>
  <c r="AT44" i="28"/>
  <c r="AT43" i="28"/>
  <c r="AT42" i="28"/>
  <c r="AT41" i="28"/>
  <c r="AT40" i="28"/>
  <c r="J39" i="28"/>
  <c r="AT39" i="28"/>
  <c r="AT38" i="28"/>
  <c r="AH37" i="28"/>
  <c r="AT37" i="28"/>
  <c r="J36" i="28"/>
  <c r="M36" i="28" s="1"/>
  <c r="AT36" i="28"/>
  <c r="AT35" i="28"/>
  <c r="AT34" i="28"/>
  <c r="AT33" i="28"/>
  <c r="AT32" i="28"/>
  <c r="AT31" i="28"/>
  <c r="AT30" i="28"/>
  <c r="AT29" i="28"/>
  <c r="AT28" i="28"/>
  <c r="J27" i="28"/>
  <c r="AT27" i="28"/>
  <c r="AT26" i="28"/>
  <c r="AO25" i="28"/>
  <c r="AT25" i="28"/>
  <c r="AO24" i="28"/>
  <c r="AT24" i="28"/>
  <c r="AO23" i="28"/>
  <c r="J23" i="28"/>
  <c r="AT23" i="28"/>
  <c r="AO22" i="28"/>
  <c r="AT22" i="28"/>
  <c r="AO21" i="28"/>
  <c r="AT21" i="28"/>
  <c r="AO20" i="28"/>
  <c r="AT20" i="28"/>
  <c r="AO19" i="28"/>
  <c r="AT19" i="28"/>
  <c r="AO18" i="28"/>
  <c r="AT18" i="28"/>
  <c r="AO17" i="28"/>
  <c r="AT17" i="28"/>
  <c r="AO16" i="28"/>
  <c r="AT16" i="28"/>
  <c r="AO15" i="28"/>
  <c r="J15" i="28"/>
  <c r="M15" i="28" s="1"/>
  <c r="AT15" i="28"/>
  <c r="AO14" i="28"/>
  <c r="AT14" i="28"/>
  <c r="AO13" i="28"/>
  <c r="AT13" i="28"/>
  <c r="AO12" i="28"/>
  <c r="J12" i="28"/>
  <c r="N12" i="28" s="1"/>
  <c r="AT12" i="28"/>
  <c r="AO11" i="28"/>
  <c r="AT11" i="28"/>
  <c r="AO10" i="28"/>
  <c r="AT10" i="28"/>
  <c r="AO9" i="28"/>
  <c r="AT9" i="28"/>
  <c r="AO8" i="28"/>
  <c r="J8" i="28"/>
  <c r="AT8" i="28"/>
  <c r="AO7" i="28"/>
  <c r="AT7" i="28"/>
  <c r="AO6" i="28"/>
  <c r="AT6" i="28"/>
  <c r="AO5" i="28"/>
  <c r="AT5" i="28"/>
  <c r="AO4" i="28"/>
  <c r="AT4" i="28"/>
  <c r="AO3" i="28"/>
  <c r="AT3" i="28"/>
  <c r="AT2" i="28"/>
  <c r="AE130" i="12" a="1"/>
  <c r="AE130" i="12" s="1"/>
  <c r="AE131" i="12" a="1"/>
  <c r="AE131" i="12" s="1"/>
  <c r="AE132" i="12" a="1"/>
  <c r="AE132" i="12" s="1"/>
  <c r="AE133" i="12" a="1"/>
  <c r="AE133" i="12" s="1"/>
  <c r="AE134" i="12" a="1"/>
  <c r="AE134" i="12" s="1"/>
  <c r="AE135" i="12" a="1"/>
  <c r="AE135" i="12" s="1"/>
  <c r="AE136" i="12" a="1"/>
  <c r="AE136" i="12" s="1"/>
  <c r="AE137" i="12" a="1"/>
  <c r="AE137" i="12" s="1"/>
  <c r="AE138" i="12" a="1"/>
  <c r="AE138" i="12" s="1"/>
  <c r="AE139" i="12" a="1"/>
  <c r="AE139" i="12" s="1"/>
  <c r="AE140" i="12" a="1"/>
  <c r="AE140" i="12" s="1"/>
  <c r="AE141" i="12" a="1"/>
  <c r="AE141" i="12" s="1"/>
  <c r="AE142" i="12" a="1"/>
  <c r="AE142" i="12" s="1"/>
  <c r="AE143" i="12" a="1"/>
  <c r="AE143" i="12" s="1"/>
  <c r="AE144" i="12" a="1"/>
  <c r="AE144" i="12" s="1"/>
  <c r="AE145" i="12" a="1"/>
  <c r="AE145" i="12" s="1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66" i="12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149" i="1"/>
  <c r="E150" i="1"/>
  <c r="E151" i="1"/>
  <c r="E152" i="1"/>
  <c r="E153" i="1"/>
  <c r="E154" i="1"/>
  <c r="E155" i="1"/>
  <c r="E147" i="1"/>
  <c r="E148" i="1"/>
  <c r="E146" i="1"/>
  <c r="AF58" i="12"/>
  <c r="AF59" i="12"/>
  <c r="AF60" i="12"/>
  <c r="AF61" i="12"/>
  <c r="AF62" i="12"/>
  <c r="AF63" i="12"/>
  <c r="AF64" i="12"/>
  <c r="AF65" i="12"/>
  <c r="AF42" i="12"/>
  <c r="AF43" i="12"/>
  <c r="AF44" i="12"/>
  <c r="AF45" i="12"/>
  <c r="AF46" i="12"/>
  <c r="AF47" i="12"/>
  <c r="AF48" i="12"/>
  <c r="AF49" i="12"/>
  <c r="AF10" i="12"/>
  <c r="AF11" i="12"/>
  <c r="AF12" i="12"/>
  <c r="AF13" i="12"/>
  <c r="AF14" i="12"/>
  <c r="AF15" i="12"/>
  <c r="AF16" i="12"/>
  <c r="AF17" i="12"/>
  <c r="AF26" i="12"/>
  <c r="AF27" i="12"/>
  <c r="AF28" i="12"/>
  <c r="AF29" i="12"/>
  <c r="AF30" i="12"/>
  <c r="AF31" i="12"/>
  <c r="AF32" i="12"/>
  <c r="AF33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" i="12"/>
  <c r="AJ49" i="12"/>
  <c r="AL49" i="12" s="1"/>
  <c r="AJ48" i="12"/>
  <c r="AL48" i="12" s="1"/>
  <c r="AJ47" i="12"/>
  <c r="AL47" i="12" s="1"/>
  <c r="AJ46" i="12"/>
  <c r="AL46" i="12" s="1"/>
  <c r="AJ45" i="12"/>
  <c r="AL45" i="12" s="1"/>
  <c r="AJ44" i="12"/>
  <c r="AL44" i="12" s="1"/>
  <c r="AJ43" i="12"/>
  <c r="AL43" i="12" s="1"/>
  <c r="AJ42" i="12"/>
  <c r="AL42" i="12" s="1"/>
  <c r="AJ41" i="12"/>
  <c r="AK41" i="12" s="1"/>
  <c r="AJ40" i="12"/>
  <c r="AK40" i="12" s="1"/>
  <c r="AJ39" i="12"/>
  <c r="AK39" i="12" s="1"/>
  <c r="AJ38" i="12"/>
  <c r="AK38" i="12" s="1"/>
  <c r="AJ37" i="12"/>
  <c r="AK37" i="12" s="1"/>
  <c r="AJ36" i="12"/>
  <c r="AK36" i="12" s="1"/>
  <c r="AJ35" i="12"/>
  <c r="AK35" i="12" s="1"/>
  <c r="AJ34" i="12"/>
  <c r="AK34" i="12" s="1"/>
  <c r="AH31" i="28"/>
  <c r="A51" i="28"/>
  <c r="D51" i="28"/>
  <c r="F62" i="28"/>
  <c r="G62" i="28" s="1"/>
  <c r="D60" i="28"/>
  <c r="F16" i="28"/>
  <c r="G16" i="28" s="1"/>
  <c r="W16" i="28" s="1"/>
  <c r="A122" i="28"/>
  <c r="BC122" i="28" s="1"/>
  <c r="F7" i="28"/>
  <c r="G7" i="28" s="1"/>
  <c r="M75" i="28"/>
  <c r="A99" i="28"/>
  <c r="AA16" i="28"/>
  <c r="N21" i="28"/>
  <c r="N4" i="28"/>
  <c r="L4" i="28"/>
  <c r="L12" i="28"/>
  <c r="AH8" i="28"/>
  <c r="F8" i="28"/>
  <c r="G8" i="28" s="1"/>
  <c r="AU8" i="28" s="1"/>
  <c r="F10" i="28"/>
  <c r="G10" i="28" s="1"/>
  <c r="Y10" i="28" s="1"/>
  <c r="D23" i="28"/>
  <c r="AH10" i="28"/>
  <c r="AH16" i="28"/>
  <c r="AH29" i="28"/>
  <c r="F39" i="28"/>
  <c r="G39" i="28" s="1"/>
  <c r="AA39" i="28" s="1"/>
  <c r="AH39" i="28"/>
  <c r="F29" i="28"/>
  <c r="G29" i="28" s="1"/>
  <c r="F37" i="28"/>
  <c r="G37" i="28" s="1"/>
  <c r="Q37" i="28" s="1"/>
  <c r="BA37" i="28" s="1"/>
  <c r="F47" i="28"/>
  <c r="G47" i="28" s="1"/>
  <c r="U47" i="28" s="1"/>
  <c r="F54" i="28"/>
  <c r="G54" i="28" s="1"/>
  <c r="L60" i="28"/>
  <c r="N60" i="28"/>
  <c r="AH45" i="28"/>
  <c r="F46" i="28"/>
  <c r="G46" i="28" s="1"/>
  <c r="N52" i="28"/>
  <c r="M52" i="28"/>
  <c r="D62" i="28"/>
  <c r="F79" i="28"/>
  <c r="G79" i="28" s="1"/>
  <c r="W79" i="28" s="1"/>
  <c r="F91" i="28"/>
  <c r="G91" i="28" s="1"/>
  <c r="W91" i="28" s="1"/>
  <c r="N90" i="28"/>
  <c r="AH63" i="28"/>
  <c r="F70" i="28"/>
  <c r="G70" i="28" s="1"/>
  <c r="Q70" i="28" s="1"/>
  <c r="BA70" i="28" s="1"/>
  <c r="F102" i="28"/>
  <c r="G102" i="28" s="1"/>
  <c r="L92" i="28"/>
  <c r="M92" i="28"/>
  <c r="M113" i="28"/>
  <c r="M122" i="28"/>
  <c r="L129" i="28"/>
  <c r="F124" i="28"/>
  <c r="G124" i="28" s="1"/>
  <c r="R124" i="28" s="1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AT73" i="12"/>
  <c r="AT74" i="12"/>
  <c r="AT75" i="12"/>
  <c r="AT76" i="12"/>
  <c r="AT77" i="12"/>
  <c r="AT78" i="12"/>
  <c r="AT79" i="12"/>
  <c r="AT80" i="12"/>
  <c r="AT81" i="12"/>
  <c r="AT82" i="12"/>
  <c r="AT83" i="12"/>
  <c r="AT84" i="12"/>
  <c r="AT85" i="12"/>
  <c r="AT86" i="12"/>
  <c r="AT87" i="12"/>
  <c r="AT88" i="12"/>
  <c r="AT89" i="12"/>
  <c r="AT90" i="12"/>
  <c r="AT91" i="12"/>
  <c r="AT92" i="12"/>
  <c r="AT93" i="12"/>
  <c r="AT94" i="12"/>
  <c r="AT95" i="12"/>
  <c r="AT96" i="12"/>
  <c r="AT97" i="12"/>
  <c r="AT98" i="12"/>
  <c r="AT99" i="12"/>
  <c r="AT100" i="12"/>
  <c r="AT101" i="12"/>
  <c r="AT102" i="12"/>
  <c r="AT103" i="12"/>
  <c r="AT104" i="12"/>
  <c r="AT105" i="12"/>
  <c r="AT106" i="12"/>
  <c r="AT107" i="12"/>
  <c r="AT108" i="12"/>
  <c r="AT109" i="12"/>
  <c r="AT110" i="12"/>
  <c r="AT111" i="12"/>
  <c r="AT112" i="12"/>
  <c r="AT113" i="12"/>
  <c r="AT114" i="12"/>
  <c r="AT115" i="12"/>
  <c r="AT116" i="12"/>
  <c r="AT117" i="12"/>
  <c r="AT118" i="12"/>
  <c r="AT119" i="12"/>
  <c r="AT120" i="12"/>
  <c r="AT121" i="12"/>
  <c r="AT122" i="12"/>
  <c r="AT123" i="12"/>
  <c r="AT124" i="12"/>
  <c r="AT125" i="12"/>
  <c r="AT126" i="12"/>
  <c r="AT127" i="12"/>
  <c r="AT128" i="12"/>
  <c r="AT129" i="12"/>
  <c r="AT2" i="12"/>
  <c r="AT41" i="12"/>
  <c r="AT40" i="12"/>
  <c r="AT39" i="12"/>
  <c r="AT38" i="12"/>
  <c r="AT37" i="12"/>
  <c r="AT36" i="12"/>
  <c r="AT35" i="12"/>
  <c r="AT34" i="12"/>
  <c r="AT33" i="12"/>
  <c r="AT32" i="12"/>
  <c r="AT31" i="12"/>
  <c r="AT30" i="12"/>
  <c r="AT29" i="12"/>
  <c r="AT28" i="12"/>
  <c r="AT27" i="12"/>
  <c r="AT26" i="12"/>
  <c r="AT25" i="12"/>
  <c r="AT24" i="12"/>
  <c r="AT23" i="12"/>
  <c r="AT22" i="12"/>
  <c r="AT21" i="12"/>
  <c r="AT20" i="12"/>
  <c r="AT19" i="12"/>
  <c r="AT18" i="12"/>
  <c r="AT17" i="12"/>
  <c r="AT16" i="12"/>
  <c r="AT15" i="12"/>
  <c r="AT14" i="12"/>
  <c r="AT13" i="12"/>
  <c r="AT12" i="12"/>
  <c r="AT11" i="12"/>
  <c r="AT10" i="12"/>
  <c r="AT9" i="12"/>
  <c r="AT8" i="12"/>
  <c r="AT7" i="12"/>
  <c r="AT6" i="12"/>
  <c r="AT5" i="12"/>
  <c r="AT4" i="12"/>
  <c r="AT3" i="12"/>
  <c r="H14" i="12"/>
  <c r="J14" i="12" s="1"/>
  <c r="L14" i="12" s="1"/>
  <c r="H15" i="12"/>
  <c r="J15" i="12" s="1"/>
  <c r="H16" i="12"/>
  <c r="J16" i="12" s="1"/>
  <c r="M16" i="12" s="1"/>
  <c r="H17" i="12"/>
  <c r="J17" i="12" s="1"/>
  <c r="N17" i="12" s="1"/>
  <c r="H18" i="12"/>
  <c r="J18" i="12" s="1"/>
  <c r="H19" i="12"/>
  <c r="J19" i="12" s="1"/>
  <c r="H20" i="12"/>
  <c r="J20" i="12" s="1"/>
  <c r="L20" i="12" s="1"/>
  <c r="H21" i="12"/>
  <c r="J21" i="12" s="1"/>
  <c r="H22" i="12"/>
  <c r="J22" i="12" s="1"/>
  <c r="H23" i="12"/>
  <c r="J23" i="12" s="1"/>
  <c r="H24" i="12"/>
  <c r="J24" i="12" s="1"/>
  <c r="N24" i="12" s="1"/>
  <c r="H25" i="12"/>
  <c r="J25" i="12" s="1"/>
  <c r="N25" i="12" s="1"/>
  <c r="H26" i="12"/>
  <c r="J26" i="12" s="1"/>
  <c r="N26" i="12" s="1"/>
  <c r="H27" i="12"/>
  <c r="J27" i="12" s="1"/>
  <c r="M27" i="12" s="1"/>
  <c r="AG27" i="12" s="1"/>
  <c r="H28" i="12"/>
  <c r="J28" i="12" s="1"/>
  <c r="H29" i="12"/>
  <c r="J29" i="12" s="1"/>
  <c r="H30" i="12"/>
  <c r="J30" i="12" s="1"/>
  <c r="L30" i="12" s="1"/>
  <c r="H31" i="12"/>
  <c r="J31" i="12" s="1"/>
  <c r="H32" i="12"/>
  <c r="J32" i="12" s="1"/>
  <c r="L32" i="12" s="1"/>
  <c r="H33" i="12"/>
  <c r="J33" i="12" s="1"/>
  <c r="H34" i="12"/>
  <c r="J34" i="12" s="1"/>
  <c r="L34" i="12" s="1"/>
  <c r="H35" i="12"/>
  <c r="J35" i="12" s="1"/>
  <c r="H36" i="12"/>
  <c r="J36" i="12" s="1"/>
  <c r="H37" i="12"/>
  <c r="J37" i="12" s="1"/>
  <c r="L37" i="12" s="1"/>
  <c r="H38" i="12"/>
  <c r="J38" i="12" s="1"/>
  <c r="M38" i="12" s="1"/>
  <c r="H39" i="12"/>
  <c r="J39" i="12" s="1"/>
  <c r="M39" i="12" s="1"/>
  <c r="H40" i="12"/>
  <c r="J40" i="12" s="1"/>
  <c r="M40" i="12" s="1"/>
  <c r="H41" i="12"/>
  <c r="J41" i="12" s="1"/>
  <c r="N41" i="12" s="1"/>
  <c r="H42" i="12"/>
  <c r="J42" i="12" s="1"/>
  <c r="H43" i="12"/>
  <c r="J43" i="12" s="1"/>
  <c r="L43" i="12" s="1"/>
  <c r="H44" i="12"/>
  <c r="J44" i="12" s="1"/>
  <c r="L44" i="12" s="1"/>
  <c r="H45" i="12"/>
  <c r="J45" i="12" s="1"/>
  <c r="L45" i="12" s="1"/>
  <c r="H46" i="12"/>
  <c r="J46" i="12" s="1"/>
  <c r="H47" i="12"/>
  <c r="J47" i="12" s="1"/>
  <c r="H48" i="12"/>
  <c r="J48" i="12" s="1"/>
  <c r="H49" i="12"/>
  <c r="J49" i="12" s="1"/>
  <c r="N49" i="12" s="1"/>
  <c r="H50" i="12"/>
  <c r="J50" i="12" s="1"/>
  <c r="H51" i="12"/>
  <c r="J51" i="12" s="1"/>
  <c r="L51" i="12" s="1"/>
  <c r="H52" i="12"/>
  <c r="J52" i="12" s="1"/>
  <c r="H53" i="12"/>
  <c r="J53" i="12" s="1"/>
  <c r="N53" i="12" s="1"/>
  <c r="H54" i="12"/>
  <c r="J54" i="12" s="1"/>
  <c r="H55" i="12"/>
  <c r="J55" i="12" s="1"/>
  <c r="H56" i="12"/>
  <c r="J56" i="12" s="1"/>
  <c r="N56" i="12" s="1"/>
  <c r="H57" i="12"/>
  <c r="J57" i="12" s="1"/>
  <c r="N57" i="12" s="1"/>
  <c r="H58" i="12"/>
  <c r="J58" i="12" s="1"/>
  <c r="N58" i="12" s="1"/>
  <c r="H59" i="12"/>
  <c r="J59" i="12" s="1"/>
  <c r="L59" i="12" s="1"/>
  <c r="H60" i="12"/>
  <c r="J60" i="12" s="1"/>
  <c r="L60" i="12" s="1"/>
  <c r="H61" i="12"/>
  <c r="J61" i="12" s="1"/>
  <c r="N61" i="12" s="1"/>
  <c r="H62" i="12"/>
  <c r="J62" i="12" s="1"/>
  <c r="L62" i="12" s="1"/>
  <c r="H63" i="12"/>
  <c r="J63" i="12" s="1"/>
  <c r="N63" i="12" s="1"/>
  <c r="H64" i="12"/>
  <c r="J64" i="12" s="1"/>
  <c r="N64" i="12" s="1"/>
  <c r="H65" i="12"/>
  <c r="J65" i="12" s="1"/>
  <c r="M65" i="12" s="1"/>
  <c r="H66" i="12"/>
  <c r="J66" i="12" s="1"/>
  <c r="H67" i="12"/>
  <c r="J67" i="12" s="1"/>
  <c r="M67" i="12" s="1"/>
  <c r="H68" i="12"/>
  <c r="J68" i="12" s="1"/>
  <c r="H69" i="12"/>
  <c r="J69" i="12" s="1"/>
  <c r="L69" i="12" s="1"/>
  <c r="H70" i="12"/>
  <c r="J70" i="12" s="1"/>
  <c r="N70" i="12" s="1"/>
  <c r="H71" i="12"/>
  <c r="J71" i="12" s="1"/>
  <c r="H72" i="12"/>
  <c r="J72" i="12" s="1"/>
  <c r="M72" i="12" s="1"/>
  <c r="H73" i="12"/>
  <c r="J73" i="12" s="1"/>
  <c r="M73" i="12" s="1"/>
  <c r="H74" i="12"/>
  <c r="J74" i="12" s="1"/>
  <c r="N74" i="12" s="1"/>
  <c r="H75" i="12"/>
  <c r="J75" i="12" s="1"/>
  <c r="H76" i="12"/>
  <c r="J76" i="12" s="1"/>
  <c r="L76" i="12" s="1"/>
  <c r="H77" i="12"/>
  <c r="J77" i="12" s="1"/>
  <c r="L77" i="12" s="1"/>
  <c r="H78" i="12"/>
  <c r="J78" i="12" s="1"/>
  <c r="M78" i="12" s="1"/>
  <c r="H79" i="12"/>
  <c r="J79" i="12" s="1"/>
  <c r="H80" i="12"/>
  <c r="J80" i="12" s="1"/>
  <c r="M80" i="12" s="1"/>
  <c r="H81" i="12"/>
  <c r="J81" i="12" s="1"/>
  <c r="M81" i="12" s="1"/>
  <c r="H82" i="12"/>
  <c r="J82" i="12" s="1"/>
  <c r="H83" i="12"/>
  <c r="J83" i="12" s="1"/>
  <c r="H84" i="12"/>
  <c r="J84" i="12" s="1"/>
  <c r="L84" i="12" s="1"/>
  <c r="H85" i="12"/>
  <c r="J85" i="12" s="1"/>
  <c r="N85" i="12" s="1"/>
  <c r="H86" i="12"/>
  <c r="J86" i="12" s="1"/>
  <c r="H87" i="12"/>
  <c r="J87" i="12" s="1"/>
  <c r="L87" i="12" s="1"/>
  <c r="H88" i="12"/>
  <c r="J88" i="12" s="1"/>
  <c r="M88" i="12" s="1"/>
  <c r="H89" i="12"/>
  <c r="J89" i="12" s="1"/>
  <c r="M89" i="12" s="1"/>
  <c r="H90" i="12"/>
  <c r="J90" i="12" s="1"/>
  <c r="H91" i="12"/>
  <c r="J91" i="12" s="1"/>
  <c r="H92" i="12"/>
  <c r="J92" i="12" s="1"/>
  <c r="L92" i="12" s="1"/>
  <c r="H93" i="12"/>
  <c r="J93" i="12" s="1"/>
  <c r="N93" i="12" s="1"/>
  <c r="H94" i="12"/>
  <c r="J94" i="12" s="1"/>
  <c r="N94" i="12" s="1"/>
  <c r="H95" i="12"/>
  <c r="J95" i="12" s="1"/>
  <c r="H96" i="12"/>
  <c r="J96" i="12" s="1"/>
  <c r="L96" i="12" s="1"/>
  <c r="H97" i="12"/>
  <c r="J97" i="12" s="1"/>
  <c r="H98" i="12"/>
  <c r="J98" i="12" s="1"/>
  <c r="M98" i="12" s="1"/>
  <c r="H99" i="12"/>
  <c r="J99" i="12" s="1"/>
  <c r="N99" i="12" s="1"/>
  <c r="H100" i="12"/>
  <c r="J100" i="12" s="1"/>
  <c r="H101" i="12"/>
  <c r="J101" i="12" s="1"/>
  <c r="M101" i="12" s="1"/>
  <c r="H102" i="12"/>
  <c r="J102" i="12" s="1"/>
  <c r="N102" i="12" s="1"/>
  <c r="H103" i="12"/>
  <c r="J103" i="12" s="1"/>
  <c r="H104" i="12"/>
  <c r="J104" i="12" s="1"/>
  <c r="H105" i="12"/>
  <c r="J105" i="12" s="1"/>
  <c r="M105" i="12" s="1"/>
  <c r="H106" i="12"/>
  <c r="J106" i="12" s="1"/>
  <c r="H107" i="12"/>
  <c r="J107" i="12" s="1"/>
  <c r="H108" i="12"/>
  <c r="J108" i="12" s="1"/>
  <c r="M108" i="12" s="1"/>
  <c r="H109" i="12"/>
  <c r="J109" i="12" s="1"/>
  <c r="N109" i="12" s="1"/>
  <c r="H110" i="12"/>
  <c r="J110" i="12" s="1"/>
  <c r="L110" i="12" s="1"/>
  <c r="H111" i="12"/>
  <c r="J111" i="12" s="1"/>
  <c r="H112" i="12"/>
  <c r="J112" i="12" s="1"/>
  <c r="L112" i="12" s="1"/>
  <c r="H113" i="12"/>
  <c r="J113" i="12" s="1"/>
  <c r="M113" i="12" s="1"/>
  <c r="H114" i="12"/>
  <c r="J114" i="12" s="1"/>
  <c r="M114" i="12" s="1"/>
  <c r="H115" i="12"/>
  <c r="J115" i="12" s="1"/>
  <c r="H116" i="12"/>
  <c r="J116" i="12" s="1"/>
  <c r="H117" i="12"/>
  <c r="J117" i="12" s="1"/>
  <c r="H118" i="12"/>
  <c r="J118" i="12" s="1"/>
  <c r="H119" i="12"/>
  <c r="J119" i="12" s="1"/>
  <c r="H120" i="12"/>
  <c r="J120" i="12" s="1"/>
  <c r="L120" i="12" s="1"/>
  <c r="H121" i="12"/>
  <c r="J121" i="12" s="1"/>
  <c r="L121" i="12" s="1"/>
  <c r="H122" i="12"/>
  <c r="J122" i="12" s="1"/>
  <c r="L122" i="12" s="1"/>
  <c r="H123" i="12"/>
  <c r="J123" i="12" s="1"/>
  <c r="H124" i="12"/>
  <c r="J124" i="12" s="1"/>
  <c r="N124" i="12" s="1"/>
  <c r="H125" i="12"/>
  <c r="J125" i="12" s="1"/>
  <c r="L125" i="12" s="1"/>
  <c r="H126" i="12"/>
  <c r="J126" i="12" s="1"/>
  <c r="M126" i="12" s="1"/>
  <c r="H127" i="12"/>
  <c r="J127" i="12"/>
  <c r="N127" i="12" s="1"/>
  <c r="H128" i="12"/>
  <c r="J128" i="12" s="1"/>
  <c r="H129" i="12"/>
  <c r="J129" i="12" s="1"/>
  <c r="N129" i="12" s="1"/>
  <c r="J3" i="12"/>
  <c r="N3" i="12" s="1"/>
  <c r="H4" i="12"/>
  <c r="J4" i="12" s="1"/>
  <c r="H5" i="12"/>
  <c r="J5" i="12" s="1"/>
  <c r="M5" i="12" s="1"/>
  <c r="H6" i="12"/>
  <c r="J6" i="12" s="1"/>
  <c r="N6" i="12" s="1"/>
  <c r="H7" i="12"/>
  <c r="J7" i="12" s="1"/>
  <c r="N7" i="12" s="1"/>
  <c r="H8" i="12"/>
  <c r="J8" i="12" s="1"/>
  <c r="N8" i="12" s="1"/>
  <c r="H9" i="12"/>
  <c r="J9" i="12" s="1"/>
  <c r="H10" i="12"/>
  <c r="J10" i="12" s="1"/>
  <c r="L10" i="12" s="1"/>
  <c r="H11" i="12"/>
  <c r="J11" i="12" s="1"/>
  <c r="H12" i="12"/>
  <c r="J12" i="12" s="1"/>
  <c r="L12" i="12" s="1"/>
  <c r="H13" i="12"/>
  <c r="J13" i="12" s="1"/>
  <c r="N13" i="12" s="1"/>
  <c r="E18" i="12"/>
  <c r="E19" i="12"/>
  <c r="AX19" i="12" s="1"/>
  <c r="E20" i="12"/>
  <c r="AX20" i="12" s="1"/>
  <c r="E21" i="12"/>
  <c r="AX21" i="12" s="1"/>
  <c r="E22" i="12"/>
  <c r="AX22" i="12" s="1"/>
  <c r="E23" i="12"/>
  <c r="AX23" i="12" s="1"/>
  <c r="E24" i="12"/>
  <c r="AX24" i="12" s="1"/>
  <c r="E25" i="12"/>
  <c r="AX25" i="12" s="1"/>
  <c r="E26" i="12"/>
  <c r="AX26" i="12" s="1"/>
  <c r="E27" i="12"/>
  <c r="AX27" i="12" s="1"/>
  <c r="E28" i="12"/>
  <c r="AX28" i="12" s="1"/>
  <c r="E29" i="12"/>
  <c r="AX29" i="12" s="1"/>
  <c r="E30" i="12"/>
  <c r="AX30" i="12" s="1"/>
  <c r="E31" i="12"/>
  <c r="AX31" i="12" s="1"/>
  <c r="E32" i="12"/>
  <c r="F32" i="12" s="1"/>
  <c r="G32" i="12" s="1"/>
  <c r="E33" i="12"/>
  <c r="AX33" i="12" s="1"/>
  <c r="E34" i="12"/>
  <c r="AX34" i="12" s="1"/>
  <c r="E35" i="12"/>
  <c r="AX35" i="12" s="1"/>
  <c r="E36" i="12"/>
  <c r="AX36" i="12" s="1"/>
  <c r="E37" i="12"/>
  <c r="F37" i="12" s="1"/>
  <c r="G37" i="12" s="1"/>
  <c r="E38" i="12"/>
  <c r="AX38" i="12" s="1"/>
  <c r="E39" i="12"/>
  <c r="AX39" i="12" s="1"/>
  <c r="E40" i="12"/>
  <c r="E41" i="12"/>
  <c r="AX41" i="12" s="1"/>
  <c r="E42" i="12"/>
  <c r="AX42" i="12" s="1"/>
  <c r="E43" i="12"/>
  <c r="AX43" i="12" s="1"/>
  <c r="E44" i="12"/>
  <c r="AX44" i="12" s="1"/>
  <c r="E45" i="12"/>
  <c r="AX45" i="12" s="1"/>
  <c r="E46" i="12"/>
  <c r="AX46" i="12" s="1"/>
  <c r="E47" i="12"/>
  <c r="E48" i="12"/>
  <c r="AX48" i="12" s="1"/>
  <c r="E49" i="12"/>
  <c r="AX49" i="12" s="1"/>
  <c r="E50" i="12"/>
  <c r="AX50" i="12" s="1"/>
  <c r="D50" i="12"/>
  <c r="E51" i="12"/>
  <c r="AX51" i="12" s="1"/>
  <c r="E52" i="12"/>
  <c r="E53" i="12"/>
  <c r="AX53" i="12" s="1"/>
  <c r="E54" i="12"/>
  <c r="F54" i="12" s="1"/>
  <c r="G54" i="12" s="1"/>
  <c r="E55" i="12"/>
  <c r="AX55" i="12" s="1"/>
  <c r="E56" i="12"/>
  <c r="E57" i="12"/>
  <c r="AX57" i="12" s="1"/>
  <c r="E58" i="12"/>
  <c r="AX58" i="12" s="1"/>
  <c r="E59" i="12"/>
  <c r="AX59" i="12" s="1"/>
  <c r="E60" i="12"/>
  <c r="AX60" i="12" s="1"/>
  <c r="E61" i="12"/>
  <c r="AX61" i="12" s="1"/>
  <c r="E62" i="12"/>
  <c r="F62" i="12" s="1"/>
  <c r="G62" i="12" s="1"/>
  <c r="E63" i="12"/>
  <c r="AX63" i="12" s="1"/>
  <c r="E64" i="12"/>
  <c r="F64" i="12" s="1"/>
  <c r="G64" i="12" s="1"/>
  <c r="E65" i="12"/>
  <c r="F65" i="12" s="1"/>
  <c r="G65" i="12" s="1"/>
  <c r="P65" i="12" s="1"/>
  <c r="E66" i="12"/>
  <c r="AX66" i="12" s="1"/>
  <c r="E67" i="12"/>
  <c r="E68" i="12"/>
  <c r="E69" i="12"/>
  <c r="D69" i="12"/>
  <c r="E70" i="12"/>
  <c r="AX70" i="12" s="1"/>
  <c r="E71" i="12"/>
  <c r="F71" i="12" s="1"/>
  <c r="G71" i="12" s="1"/>
  <c r="E72" i="12"/>
  <c r="AX72" i="12" s="1"/>
  <c r="E73" i="12"/>
  <c r="E74" i="12"/>
  <c r="AX74" i="12" s="1"/>
  <c r="E75" i="12"/>
  <c r="AX75" i="12" s="1"/>
  <c r="E76" i="12"/>
  <c r="AX76" i="12" s="1"/>
  <c r="E77" i="12"/>
  <c r="AX77" i="12" s="1"/>
  <c r="E78" i="12"/>
  <c r="AX78" i="12" s="1"/>
  <c r="E79" i="12"/>
  <c r="E80" i="12"/>
  <c r="AX80" i="12" s="1"/>
  <c r="E81" i="12"/>
  <c r="AX81" i="12" s="1"/>
  <c r="E82" i="12"/>
  <c r="AX82" i="12" s="1"/>
  <c r="E83" i="12"/>
  <c r="E84" i="12"/>
  <c r="AX84" i="12" s="1"/>
  <c r="E85" i="12"/>
  <c r="AX85" i="12" s="1"/>
  <c r="E86" i="12"/>
  <c r="AX86" i="12" s="1"/>
  <c r="E87" i="12"/>
  <c r="E88" i="12"/>
  <c r="E89" i="12"/>
  <c r="AX89" i="12" s="1"/>
  <c r="E90" i="12"/>
  <c r="AX90" i="12" s="1"/>
  <c r="E91" i="12"/>
  <c r="E92" i="12"/>
  <c r="E93" i="12"/>
  <c r="E94" i="12"/>
  <c r="E95" i="12"/>
  <c r="E96" i="12"/>
  <c r="AX96" i="12" s="1"/>
  <c r="E97" i="12"/>
  <c r="AX97" i="12" s="1"/>
  <c r="E98" i="12"/>
  <c r="AX98" i="12" s="1"/>
  <c r="E99" i="12"/>
  <c r="E100" i="12"/>
  <c r="AX100" i="12" s="1"/>
  <c r="E101" i="12"/>
  <c r="AX101" i="12" s="1"/>
  <c r="E102" i="12"/>
  <c r="AX102" i="12" s="1"/>
  <c r="A102" i="12"/>
  <c r="E103" i="12"/>
  <c r="AX103" i="12" s="1"/>
  <c r="E104" i="12"/>
  <c r="AX104" i="12" s="1"/>
  <c r="E105" i="12"/>
  <c r="AX105" i="12" s="1"/>
  <c r="E106" i="12"/>
  <c r="AX106" i="12" s="1"/>
  <c r="E107" i="12"/>
  <c r="AX107" i="12" s="1"/>
  <c r="E108" i="12"/>
  <c r="AX108" i="12" s="1"/>
  <c r="E109" i="12"/>
  <c r="AX109" i="12" s="1"/>
  <c r="E110" i="12"/>
  <c r="AX110" i="12" s="1"/>
  <c r="E111" i="12"/>
  <c r="E112" i="12"/>
  <c r="AX112" i="12" s="1"/>
  <c r="E113" i="12"/>
  <c r="AX113" i="12" s="1"/>
  <c r="E114" i="12"/>
  <c r="AX114" i="12" s="1"/>
  <c r="E115" i="12"/>
  <c r="E116" i="12"/>
  <c r="AX116" i="12" s="1"/>
  <c r="E117" i="12"/>
  <c r="AX117" i="12" s="1"/>
  <c r="E118" i="12"/>
  <c r="E119" i="12"/>
  <c r="AX119" i="12" s="1"/>
  <c r="E120" i="12"/>
  <c r="AX120" i="12" s="1"/>
  <c r="E121" i="12"/>
  <c r="E122" i="12"/>
  <c r="E123" i="12"/>
  <c r="E124" i="12"/>
  <c r="E125" i="12"/>
  <c r="E126" i="12"/>
  <c r="E127" i="12"/>
  <c r="AX127" i="12" s="1"/>
  <c r="E128" i="12"/>
  <c r="AX128" i="12" s="1"/>
  <c r="E129" i="12"/>
  <c r="E3" i="12"/>
  <c r="E4" i="12"/>
  <c r="AX4" i="12" s="1"/>
  <c r="E5" i="12"/>
  <c r="AX5" i="12" s="1"/>
  <c r="E6" i="12"/>
  <c r="AX6" i="12" s="1"/>
  <c r="E7" i="12"/>
  <c r="AH7" i="12" s="1"/>
  <c r="E8" i="12"/>
  <c r="AX8" i="12" s="1"/>
  <c r="E9" i="12"/>
  <c r="AX9" i="12" s="1"/>
  <c r="E10" i="12"/>
  <c r="AX10" i="12" s="1"/>
  <c r="E11" i="12"/>
  <c r="AX11" i="12" s="1"/>
  <c r="E12" i="12"/>
  <c r="AX12" i="12" s="1"/>
  <c r="E13" i="12"/>
  <c r="AX13" i="12" s="1"/>
  <c r="E14" i="12"/>
  <c r="E15" i="12"/>
  <c r="AX15" i="12" s="1"/>
  <c r="E16" i="12"/>
  <c r="AH16" i="12" s="1"/>
  <c r="A16" i="12"/>
  <c r="E17" i="12"/>
  <c r="AX17" i="12" s="1"/>
  <c r="A91" i="28"/>
  <c r="Z46" i="28"/>
  <c r="AZ46" i="28" s="1"/>
  <c r="D122" i="28"/>
  <c r="A126" i="28"/>
  <c r="D126" i="28"/>
  <c r="D102" i="28"/>
  <c r="D47" i="28"/>
  <c r="A47" i="28"/>
  <c r="D129" i="28"/>
  <c r="A129" i="28"/>
  <c r="D33" i="28"/>
  <c r="A33" i="28"/>
  <c r="A128" i="28"/>
  <c r="A17" i="28"/>
  <c r="D17" i="28"/>
  <c r="D34" i="12"/>
  <c r="AH34" i="12"/>
  <c r="AH18" i="12"/>
  <c r="D24" i="12"/>
  <c r="AH24" i="12"/>
  <c r="A31" i="12"/>
  <c r="A38" i="12"/>
  <c r="D45" i="12"/>
  <c r="A28" i="12"/>
  <c r="A27" i="12"/>
  <c r="A73" i="12"/>
  <c r="A48" i="12"/>
  <c r="D32" i="12"/>
  <c r="A80" i="12"/>
  <c r="A46" i="12"/>
  <c r="D37" i="12"/>
  <c r="A37" i="12"/>
  <c r="D21" i="12"/>
  <c r="A4" i="12"/>
  <c r="D108" i="12"/>
  <c r="A68" i="12"/>
  <c r="A75" i="12"/>
  <c r="A103" i="12"/>
  <c r="D103" i="12"/>
  <c r="A112" i="12"/>
  <c r="D112" i="12"/>
  <c r="F15" i="12"/>
  <c r="G15" i="12" s="1"/>
  <c r="P15" i="12" s="1"/>
  <c r="F79" i="12"/>
  <c r="G79" i="12" s="1"/>
  <c r="AS79" i="12" s="1"/>
  <c r="AF79" i="12" s="1"/>
  <c r="N69" i="12"/>
  <c r="N120" i="12"/>
  <c r="L111" i="12"/>
  <c r="N87" i="12"/>
  <c r="N55" i="12"/>
  <c r="M55" i="12"/>
  <c r="L55" i="12"/>
  <c r="M15" i="12"/>
  <c r="AG15" i="12" s="1"/>
  <c r="N30" i="12"/>
  <c r="M30" i="12"/>
  <c r="M60" i="12"/>
  <c r="A127" i="28"/>
  <c r="D38" i="12"/>
  <c r="A108" i="12"/>
  <c r="D80" i="12"/>
  <c r="D68" i="12"/>
  <c r="D75" i="12"/>
  <c r="A21" i="12"/>
  <c r="D48" i="12"/>
  <c r="A71" i="12"/>
  <c r="D79" i="12"/>
  <c r="D73" i="12"/>
  <c r="D3" i="12"/>
  <c r="D31" i="12"/>
  <c r="A23" i="12"/>
  <c r="D23" i="12"/>
  <c r="A53" i="12"/>
  <c r="A24" i="12"/>
  <c r="A20" i="12"/>
  <c r="D27" i="12"/>
  <c r="AF51" i="28"/>
  <c r="AF52" i="28"/>
  <c r="AF50" i="28"/>
  <c r="AF53" i="28"/>
  <c r="D20" i="12"/>
  <c r="D28" i="12"/>
  <c r="D53" i="12"/>
  <c r="AF55" i="28"/>
  <c r="AF24" i="28"/>
  <c r="AF19" i="28"/>
  <c r="AF25" i="28"/>
  <c r="AF18" i="28"/>
  <c r="AF41" i="28"/>
  <c r="AF34" i="28"/>
  <c r="AF38" i="28"/>
  <c r="AF40" i="28"/>
  <c r="AF4" i="28"/>
  <c r="AF57" i="28"/>
  <c r="AF56" i="28"/>
  <c r="AF54" i="28"/>
  <c r="AF20" i="28"/>
  <c r="AF21" i="28"/>
  <c r="AF22" i="28"/>
  <c r="AF23" i="28"/>
  <c r="AF36" i="28"/>
  <c r="AF35" i="28"/>
  <c r="AF39" i="28"/>
  <c r="AF37" i="28"/>
  <c r="AF7" i="28"/>
  <c r="AF3" i="28"/>
  <c r="AF5" i="28"/>
  <c r="AF9" i="28"/>
  <c r="AF8" i="28"/>
  <c r="AF6" i="28"/>
  <c r="AH43" i="12"/>
  <c r="D51" i="12"/>
  <c r="A57" i="12"/>
  <c r="A22" i="12"/>
  <c r="D59" i="12"/>
  <c r="A59" i="12"/>
  <c r="A99" i="12"/>
  <c r="D2" i="12"/>
  <c r="A2" i="12"/>
  <c r="BC2" i="12" s="1"/>
  <c r="AH6" i="12"/>
  <c r="L5" i="12"/>
  <c r="A18" i="12"/>
  <c r="BC18" i="12" s="1"/>
  <c r="D18" i="12"/>
  <c r="D54" i="12"/>
  <c r="D10" i="12"/>
  <c r="D102" i="12"/>
  <c r="D15" i="12"/>
  <c r="N19" i="28"/>
  <c r="L77" i="28"/>
  <c r="M82" i="28"/>
  <c r="L43" i="28"/>
  <c r="D71" i="28"/>
  <c r="F71" i="28"/>
  <c r="G71" i="28" s="1"/>
  <c r="P71" i="28" s="1"/>
  <c r="D65" i="28"/>
  <c r="A31" i="28"/>
  <c r="F93" i="28"/>
  <c r="G93" i="28" s="1"/>
  <c r="AE93" i="28" s="1" a="1"/>
  <c r="AE93" i="28" s="1"/>
  <c r="D69" i="28"/>
  <c r="F69" i="28"/>
  <c r="G69" i="28" s="1"/>
  <c r="S69" i="28" s="1"/>
  <c r="A3" i="28"/>
  <c r="A30" i="12"/>
  <c r="D30" i="12"/>
  <c r="A105" i="12"/>
  <c r="D105" i="12"/>
  <c r="A11" i="12"/>
  <c r="D11" i="12"/>
  <c r="A42" i="28"/>
  <c r="BC42" i="28" s="1"/>
  <c r="D42" i="28"/>
  <c r="N46" i="43"/>
  <c r="M105" i="43"/>
  <c r="N105" i="43"/>
  <c r="L75" i="43"/>
  <c r="M75" i="43"/>
  <c r="M2" i="43"/>
  <c r="N2" i="43"/>
  <c r="D15" i="43"/>
  <c r="A15" i="43"/>
  <c r="D7" i="43"/>
  <c r="A7" i="43"/>
  <c r="N11" i="43"/>
  <c r="M11" i="43"/>
  <c r="L27" i="43"/>
  <c r="F7" i="43"/>
  <c r="G7" i="43" s="1"/>
  <c r="L11" i="43"/>
  <c r="D23" i="43"/>
  <c r="A23" i="43"/>
  <c r="M3" i="43"/>
  <c r="F23" i="43"/>
  <c r="G23" i="43" s="1"/>
  <c r="N12" i="43"/>
  <c r="N19" i="43"/>
  <c r="M19" i="43"/>
  <c r="Y33" i="43"/>
  <c r="A64" i="43"/>
  <c r="F64" i="43"/>
  <c r="G64" i="43" s="1"/>
  <c r="AU64" i="43" s="1"/>
  <c r="N4" i="43"/>
  <c r="M4" i="43"/>
  <c r="L4" i="43"/>
  <c r="A16" i="43"/>
  <c r="M31" i="43"/>
  <c r="N31" i="43"/>
  <c r="L31" i="43"/>
  <c r="D19" i="43"/>
  <c r="A40" i="43"/>
  <c r="D40" i="43"/>
  <c r="AH57" i="43"/>
  <c r="F57" i="43"/>
  <c r="G57" i="43" s="1"/>
  <c r="Q57" i="43" s="1"/>
  <c r="BA57" i="43" s="1"/>
  <c r="D65" i="43"/>
  <c r="A65" i="43"/>
  <c r="M44" i="43"/>
  <c r="L44" i="43"/>
  <c r="AH17" i="43"/>
  <c r="F9" i="43"/>
  <c r="G9" i="43" s="1"/>
  <c r="F25" i="43"/>
  <c r="G25" i="43" s="1"/>
  <c r="L35" i="43"/>
  <c r="F53" i="43"/>
  <c r="G53" i="43" s="1"/>
  <c r="P53" i="43" s="1"/>
  <c r="AH39" i="43"/>
  <c r="F39" i="43"/>
  <c r="G39" i="43" s="1"/>
  <c r="A32" i="43"/>
  <c r="A33" i="43"/>
  <c r="A38" i="43"/>
  <c r="AH56" i="43"/>
  <c r="F61" i="43"/>
  <c r="G61" i="43" s="1"/>
  <c r="AE61" i="43" s="1" a="1"/>
  <c r="AE61" i="43" s="1"/>
  <c r="F48" i="43"/>
  <c r="G48" i="43" s="1"/>
  <c r="AE48" i="43" s="1" a="1"/>
  <c r="AE48" i="43" s="1"/>
  <c r="D49" i="43"/>
  <c r="F55" i="43"/>
  <c r="G55" i="43" s="1"/>
  <c r="S55" i="43" s="1"/>
  <c r="F62" i="43"/>
  <c r="G62" i="43" s="1"/>
  <c r="M71" i="43"/>
  <c r="N70" i="43"/>
  <c r="M70" i="43"/>
  <c r="L70" i="43"/>
  <c r="F59" i="43"/>
  <c r="G59" i="43" s="1"/>
  <c r="R59" i="43" s="1"/>
  <c r="A63" i="43"/>
  <c r="F63" i="43"/>
  <c r="G63" i="43" s="1"/>
  <c r="U63" i="43" s="1"/>
  <c r="AH65" i="43"/>
  <c r="N84" i="43"/>
  <c r="M85" i="43"/>
  <c r="F83" i="43"/>
  <c r="G83" i="43" s="1"/>
  <c r="R83" i="43" s="1"/>
  <c r="D89" i="43"/>
  <c r="M120" i="43"/>
  <c r="M108" i="43"/>
  <c r="N108" i="43"/>
  <c r="L108" i="43"/>
  <c r="N124" i="43"/>
  <c r="M124" i="43"/>
  <c r="L124" i="43"/>
  <c r="N115" i="43"/>
  <c r="F111" i="43"/>
  <c r="G111" i="43" s="1"/>
  <c r="Z111" i="43" s="1"/>
  <c r="AZ111" i="43" s="1"/>
  <c r="M123" i="43"/>
  <c r="F127" i="43"/>
  <c r="G127" i="43" s="1"/>
  <c r="W6" i="42"/>
  <c r="M60" i="42"/>
  <c r="AG60" i="42" s="1"/>
  <c r="AB29" i="42"/>
  <c r="U5" i="42"/>
  <c r="A23" i="42"/>
  <c r="A32" i="42"/>
  <c r="A30" i="42"/>
  <c r="D30" i="42"/>
  <c r="AB5" i="42"/>
  <c r="D15" i="42"/>
  <c r="A15" i="42"/>
  <c r="D6" i="42"/>
  <c r="M13" i="42"/>
  <c r="AG13" i="42" s="1"/>
  <c r="A20" i="42"/>
  <c r="A24" i="42"/>
  <c r="D24" i="42"/>
  <c r="Y6" i="42"/>
  <c r="Y5" i="42"/>
  <c r="AU5" i="42"/>
  <c r="A14" i="42"/>
  <c r="D14" i="42"/>
  <c r="N125" i="42"/>
  <c r="M31" i="42"/>
  <c r="A10" i="42"/>
  <c r="A2" i="42"/>
  <c r="M42" i="42"/>
  <c r="D31" i="42"/>
  <c r="A31" i="42"/>
  <c r="AH30" i="42"/>
  <c r="N47" i="42"/>
  <c r="M47" i="42"/>
  <c r="L47" i="42"/>
  <c r="F51" i="42"/>
  <c r="G51" i="42" s="1"/>
  <c r="M43" i="42"/>
  <c r="AG43" i="42" s="1"/>
  <c r="L43" i="42"/>
  <c r="Y38" i="42"/>
  <c r="AH45" i="42"/>
  <c r="F45" i="42"/>
  <c r="G45" i="42" s="1"/>
  <c r="W45" i="42" s="1"/>
  <c r="AH36" i="42"/>
  <c r="AH38" i="42"/>
  <c r="F53" i="42"/>
  <c r="G53" i="42" s="1"/>
  <c r="N66" i="42"/>
  <c r="M66" i="42"/>
  <c r="AH46" i="42"/>
  <c r="F46" i="42"/>
  <c r="G46" i="42"/>
  <c r="F52" i="42"/>
  <c r="G52" i="42" s="1"/>
  <c r="AH53" i="42"/>
  <c r="AH43" i="42"/>
  <c r="F43" i="42"/>
  <c r="G43" i="42" s="1"/>
  <c r="AH44" i="42"/>
  <c r="F44" i="42"/>
  <c r="G44" i="42" s="1"/>
  <c r="L64" i="42"/>
  <c r="F77" i="42"/>
  <c r="G77" i="42" s="1"/>
  <c r="L51" i="42"/>
  <c r="M51" i="42"/>
  <c r="F54" i="42"/>
  <c r="G54" i="42" s="1"/>
  <c r="M55" i="42"/>
  <c r="M77" i="42"/>
  <c r="N51" i="42"/>
  <c r="AH62" i="42"/>
  <c r="M74" i="42"/>
  <c r="S74" i="42"/>
  <c r="A62" i="42"/>
  <c r="Z74" i="42"/>
  <c r="AZ74" i="42" s="1"/>
  <c r="F62" i="42"/>
  <c r="G62" i="42" s="1"/>
  <c r="F82" i="42"/>
  <c r="G82" i="42" s="1"/>
  <c r="U84" i="42"/>
  <c r="F90" i="42"/>
  <c r="G90" i="42" s="1"/>
  <c r="Z90" i="42" s="1"/>
  <c r="AZ90" i="42" s="1"/>
  <c r="N98" i="42"/>
  <c r="W115" i="42"/>
  <c r="F106" i="42"/>
  <c r="G106" i="42" s="1"/>
  <c r="Q106" i="42" s="1"/>
  <c r="BA106" i="42" s="1"/>
  <c r="L101" i="42"/>
  <c r="M104" i="42"/>
  <c r="L104" i="42"/>
  <c r="N108" i="42"/>
  <c r="M108" i="42"/>
  <c r="L108" i="42"/>
  <c r="N101" i="42"/>
  <c r="N104" i="42"/>
  <c r="F98" i="42"/>
  <c r="G98" i="42" s="1"/>
  <c r="W98" i="42" s="1"/>
  <c r="F108" i="42"/>
  <c r="G108" i="42" s="1"/>
  <c r="F120" i="42"/>
  <c r="G120" i="42" s="1"/>
  <c r="U120" i="42" s="1"/>
  <c r="F128" i="42"/>
  <c r="G128" i="42" s="1"/>
  <c r="N126" i="42"/>
  <c r="M126" i="42"/>
  <c r="L126" i="42"/>
  <c r="F116" i="42"/>
  <c r="G116" i="42" s="1"/>
  <c r="W116" i="42" s="1"/>
  <c r="F127" i="42"/>
  <c r="G127" i="42" s="1"/>
  <c r="L90" i="41"/>
  <c r="N82" i="41"/>
  <c r="N58" i="41"/>
  <c r="M58" i="41"/>
  <c r="N7" i="41"/>
  <c r="N5" i="41"/>
  <c r="N74" i="41"/>
  <c r="M61" i="41"/>
  <c r="M117" i="41"/>
  <c r="A52" i="41"/>
  <c r="D25" i="41"/>
  <c r="AH17" i="41"/>
  <c r="D44" i="41"/>
  <c r="A11" i="41"/>
  <c r="D11" i="41"/>
  <c r="D7" i="41"/>
  <c r="L10" i="41"/>
  <c r="D35" i="41"/>
  <c r="A35" i="41"/>
  <c r="AH2" i="41"/>
  <c r="D3" i="41"/>
  <c r="L21" i="41"/>
  <c r="L14" i="41"/>
  <c r="N14" i="41"/>
  <c r="A20" i="41"/>
  <c r="D51" i="41"/>
  <c r="A51" i="41"/>
  <c r="N26" i="41"/>
  <c r="M30" i="41"/>
  <c r="D40" i="41"/>
  <c r="F64" i="41"/>
  <c r="G64" i="41" s="1"/>
  <c r="Z64" i="41" s="1"/>
  <c r="AZ64" i="41" s="1"/>
  <c r="F25" i="41"/>
  <c r="G25" i="41" s="1"/>
  <c r="D27" i="41"/>
  <c r="A33" i="41"/>
  <c r="AH57" i="41"/>
  <c r="F57" i="41"/>
  <c r="G57" i="41" s="1"/>
  <c r="S57" i="41" s="1"/>
  <c r="A37" i="41"/>
  <c r="L37" i="41"/>
  <c r="F39" i="41"/>
  <c r="G39" i="41" s="1"/>
  <c r="P39" i="41" s="1"/>
  <c r="A43" i="41"/>
  <c r="AH29" i="41"/>
  <c r="AH31" i="41"/>
  <c r="AH33" i="41"/>
  <c r="D48" i="41"/>
  <c r="A48" i="41"/>
  <c r="F53" i="41"/>
  <c r="G53" i="41" s="1"/>
  <c r="Y53" i="41" s="1"/>
  <c r="L70" i="41"/>
  <c r="M72" i="41"/>
  <c r="A67" i="41"/>
  <c r="AH65" i="41"/>
  <c r="M93" i="41"/>
  <c r="U108" i="41"/>
  <c r="D72" i="41"/>
  <c r="N77" i="41"/>
  <c r="M77" i="41"/>
  <c r="D71" i="41"/>
  <c r="L77" i="41"/>
  <c r="M101" i="41"/>
  <c r="N101" i="41"/>
  <c r="F89" i="41"/>
  <c r="G89" i="41" s="1"/>
  <c r="W89" i="41" s="1"/>
  <c r="M90" i="41"/>
  <c r="F95" i="41"/>
  <c r="G95" i="41" s="1"/>
  <c r="W95" i="41" s="1"/>
  <c r="L118" i="41"/>
  <c r="F105" i="41"/>
  <c r="G105" i="41" s="1"/>
  <c r="F80" i="41"/>
  <c r="G80" i="41" s="1"/>
  <c r="AB80" i="41" s="1"/>
  <c r="D101" i="41"/>
  <c r="AA112" i="41"/>
  <c r="N122" i="41"/>
  <c r="F109" i="41"/>
  <c r="G109" i="41" s="1"/>
  <c r="L123" i="41"/>
  <c r="F115" i="41"/>
  <c r="G115" i="41" s="1"/>
  <c r="L114" i="41"/>
  <c r="N126" i="41"/>
  <c r="M126" i="41"/>
  <c r="L126" i="41"/>
  <c r="L89" i="40"/>
  <c r="N2" i="40"/>
  <c r="A26" i="40"/>
  <c r="D26" i="40"/>
  <c r="A34" i="40"/>
  <c r="D34" i="40"/>
  <c r="AH34" i="40"/>
  <c r="D6" i="40"/>
  <c r="D22" i="40"/>
  <c r="AH26" i="40"/>
  <c r="A62" i="40"/>
  <c r="D10" i="40"/>
  <c r="A10" i="40"/>
  <c r="D5" i="40"/>
  <c r="F5" i="40"/>
  <c r="G5" i="40" s="1"/>
  <c r="D11" i="40"/>
  <c r="A11" i="40"/>
  <c r="AH10" i="40"/>
  <c r="F10" i="40"/>
  <c r="G10" i="40" s="1"/>
  <c r="A29" i="40"/>
  <c r="D29" i="40"/>
  <c r="AH3" i="40"/>
  <c r="U8" i="40"/>
  <c r="L11" i="40"/>
  <c r="M38" i="40"/>
  <c r="L38" i="40"/>
  <c r="D23" i="40"/>
  <c r="A23" i="40"/>
  <c r="D27" i="40"/>
  <c r="A27" i="40"/>
  <c r="AH29" i="40"/>
  <c r="M42" i="40"/>
  <c r="AG42" i="40" s="1"/>
  <c r="L42" i="40"/>
  <c r="AH35" i="40"/>
  <c r="F35" i="40"/>
  <c r="G35" i="40" s="1"/>
  <c r="AH32" i="40"/>
  <c r="N64" i="40"/>
  <c r="F51" i="40"/>
  <c r="G51" i="40" s="1"/>
  <c r="D59" i="40"/>
  <c r="A59" i="40"/>
  <c r="A40" i="40"/>
  <c r="L44" i="40"/>
  <c r="A46" i="40"/>
  <c r="AA56" i="40"/>
  <c r="W40" i="40"/>
  <c r="D58" i="40"/>
  <c r="A58" i="40"/>
  <c r="Z40" i="40"/>
  <c r="AZ40" i="40" s="1"/>
  <c r="Y40" i="40"/>
  <c r="AA40" i="40"/>
  <c r="AH59" i="40"/>
  <c r="F59" i="40"/>
  <c r="G59" i="40" s="1"/>
  <c r="M62" i="40"/>
  <c r="D63" i="40"/>
  <c r="F43" i="40"/>
  <c r="G43" i="40" s="1"/>
  <c r="AH43" i="40"/>
  <c r="A47" i="40"/>
  <c r="AH50" i="40"/>
  <c r="D64" i="40"/>
  <c r="A64" i="40"/>
  <c r="AH58" i="40"/>
  <c r="F58" i="40"/>
  <c r="G58" i="40" s="1"/>
  <c r="N81" i="40"/>
  <c r="F48" i="40"/>
  <c r="G48" i="40" s="1"/>
  <c r="L81" i="40"/>
  <c r="F42" i="40"/>
  <c r="G42" i="40" s="1"/>
  <c r="N57" i="40"/>
  <c r="D65" i="40"/>
  <c r="M85" i="40"/>
  <c r="L70" i="40"/>
  <c r="F61" i="40"/>
  <c r="G61" i="40" s="1"/>
  <c r="S61" i="40" s="1"/>
  <c r="L97" i="40"/>
  <c r="L71" i="40"/>
  <c r="U82" i="40"/>
  <c r="F63" i="40"/>
  <c r="G63" i="40" s="1"/>
  <c r="AU63" i="40" s="1"/>
  <c r="AH64" i="40"/>
  <c r="F64" i="40"/>
  <c r="G64" i="40" s="1"/>
  <c r="P75" i="40"/>
  <c r="M94" i="40"/>
  <c r="F104" i="40"/>
  <c r="G104" i="40" s="1"/>
  <c r="M86" i="40"/>
  <c r="F96" i="40"/>
  <c r="G96" i="40" s="1"/>
  <c r="N106" i="40"/>
  <c r="L106" i="40"/>
  <c r="S90" i="40"/>
  <c r="R90" i="40"/>
  <c r="Q90" i="40"/>
  <c r="BA90" i="40" s="1"/>
  <c r="N99" i="40"/>
  <c r="L99" i="40"/>
  <c r="L129" i="40"/>
  <c r="AB115" i="40"/>
  <c r="Y115" i="40"/>
  <c r="U115" i="40"/>
  <c r="AB106" i="40"/>
  <c r="L118" i="40"/>
  <c r="F123" i="40"/>
  <c r="G123" i="40" s="1"/>
  <c r="Z120" i="40"/>
  <c r="AZ120" i="40" s="1"/>
  <c r="N89" i="39"/>
  <c r="N73" i="39"/>
  <c r="N67" i="39"/>
  <c r="D54" i="39"/>
  <c r="A54" i="39"/>
  <c r="A58" i="39"/>
  <c r="D58" i="39"/>
  <c r="F58" i="39"/>
  <c r="G58" i="39" s="1"/>
  <c r="AA58" i="39" s="1"/>
  <c r="AH34" i="39"/>
  <c r="A28" i="39"/>
  <c r="D12" i="39"/>
  <c r="L9" i="39"/>
  <c r="L11" i="39"/>
  <c r="N3" i="39"/>
  <c r="M3" i="39"/>
  <c r="AG3" i="39" s="1"/>
  <c r="L3" i="39"/>
  <c r="D4" i="39"/>
  <c r="F24" i="39"/>
  <c r="G24" i="39" s="1"/>
  <c r="A8" i="39"/>
  <c r="A16" i="39"/>
  <c r="AH35" i="39"/>
  <c r="F35" i="39"/>
  <c r="G35" i="39" s="1"/>
  <c r="L59" i="39"/>
  <c r="F10" i="39"/>
  <c r="G10" i="39" s="1"/>
  <c r="AE10" i="39" s="1" a="1"/>
  <c r="AE10" i="39" s="1"/>
  <c r="D32" i="39"/>
  <c r="M6" i="39"/>
  <c r="M51" i="39"/>
  <c r="AG51" i="39" s="1"/>
  <c r="N51" i="39"/>
  <c r="L51" i="39"/>
  <c r="F70" i="39"/>
  <c r="G70" i="39" s="1"/>
  <c r="Y108" i="39"/>
  <c r="W108" i="39"/>
  <c r="S66" i="39"/>
  <c r="F75" i="39"/>
  <c r="G75" i="39" s="1"/>
  <c r="S75" i="39" s="1"/>
  <c r="D43" i="39"/>
  <c r="A48" i="39"/>
  <c r="P53" i="39"/>
  <c r="F83" i="39"/>
  <c r="G83" i="39" s="1"/>
  <c r="L94" i="39"/>
  <c r="F98" i="39"/>
  <c r="G98" i="39" s="1"/>
  <c r="W111" i="39"/>
  <c r="D85" i="39"/>
  <c r="F102" i="39"/>
  <c r="G102" i="39" s="1"/>
  <c r="V102" i="39" s="1"/>
  <c r="AY102" i="39" s="1"/>
  <c r="F86" i="39"/>
  <c r="G86" i="39" s="1"/>
  <c r="Q86" i="39" s="1"/>
  <c r="BA86" i="39" s="1"/>
  <c r="M86" i="39"/>
  <c r="L115" i="39"/>
  <c r="N105" i="39"/>
  <c r="F128" i="39"/>
  <c r="G128" i="39" s="1"/>
  <c r="W128" i="39" s="1"/>
  <c r="Z109" i="39"/>
  <c r="AZ109" i="39" s="1"/>
  <c r="F107" i="39"/>
  <c r="G107" i="39" s="1"/>
  <c r="U107" i="39" s="1"/>
  <c r="F116" i="39"/>
  <c r="G116" i="39" s="1"/>
  <c r="F112" i="39"/>
  <c r="G112" i="39" s="1"/>
  <c r="AA112" i="39" s="1"/>
  <c r="R119" i="39"/>
  <c r="F120" i="39"/>
  <c r="G120" i="39" s="1"/>
  <c r="S120" i="39" s="1"/>
  <c r="AA125" i="39"/>
  <c r="W125" i="39"/>
  <c r="R12" i="38"/>
  <c r="D3" i="38"/>
  <c r="A3" i="38"/>
  <c r="A6" i="38"/>
  <c r="D6" i="38"/>
  <c r="D15" i="38"/>
  <c r="A15" i="38"/>
  <c r="N21" i="38"/>
  <c r="L13" i="38"/>
  <c r="N13" i="38"/>
  <c r="F11" i="38"/>
  <c r="G11" i="38" s="1"/>
  <c r="L56" i="38"/>
  <c r="AH23" i="38"/>
  <c r="N44" i="38"/>
  <c r="M44" i="38"/>
  <c r="AG44" i="38" s="1"/>
  <c r="L44" i="38"/>
  <c r="L31" i="38"/>
  <c r="M46" i="38"/>
  <c r="N99" i="38"/>
  <c r="F4" i="38"/>
  <c r="G4" i="38" s="1"/>
  <c r="AU4" i="38" s="1"/>
  <c r="AH4" i="38"/>
  <c r="L8" i="38"/>
  <c r="A12" i="38"/>
  <c r="D13" i="38"/>
  <c r="AH14" i="38"/>
  <c r="N20" i="38"/>
  <c r="D35" i="38"/>
  <c r="A35" i="38"/>
  <c r="AH36" i="38"/>
  <c r="F36" i="38"/>
  <c r="G36" i="38" s="1"/>
  <c r="N37" i="38"/>
  <c r="AH38" i="38"/>
  <c r="F38" i="38"/>
  <c r="G38" i="38" s="1"/>
  <c r="M8" i="38"/>
  <c r="A19" i="38"/>
  <c r="D19" i="38"/>
  <c r="N28" i="38"/>
  <c r="L36" i="38"/>
  <c r="A44" i="38"/>
  <c r="D44" i="38"/>
  <c r="N32" i="38"/>
  <c r="M32" i="38"/>
  <c r="L32" i="38"/>
  <c r="AH62" i="38"/>
  <c r="N39" i="38"/>
  <c r="D45" i="38"/>
  <c r="N53" i="38"/>
  <c r="D47" i="38"/>
  <c r="AH54" i="38"/>
  <c r="M60" i="38"/>
  <c r="AG60" i="38" s="1"/>
  <c r="F72" i="38"/>
  <c r="G72" i="38" s="1"/>
  <c r="AE72" i="38" s="1" a="1"/>
  <c r="AE72" i="38" s="1"/>
  <c r="M102" i="38"/>
  <c r="L102" i="38"/>
  <c r="N102" i="38"/>
  <c r="F50" i="38"/>
  <c r="G50" i="38" s="1"/>
  <c r="S50" i="38" s="1"/>
  <c r="F52" i="38"/>
  <c r="G52" i="38" s="1"/>
  <c r="AB52" i="38" s="1"/>
  <c r="F60" i="38"/>
  <c r="G60" i="38" s="1"/>
  <c r="N80" i="38"/>
  <c r="F77" i="38"/>
  <c r="G77" i="38" s="1"/>
  <c r="A59" i="38"/>
  <c r="N75" i="38"/>
  <c r="N76" i="38"/>
  <c r="F64" i="38"/>
  <c r="G64" i="38" s="1"/>
  <c r="AA64" i="38" s="1"/>
  <c r="AH64" i="38"/>
  <c r="N71" i="38"/>
  <c r="U100" i="38"/>
  <c r="AA100" i="38"/>
  <c r="M86" i="38"/>
  <c r="M88" i="38"/>
  <c r="F84" i="38"/>
  <c r="G84" i="38" s="1"/>
  <c r="F86" i="38"/>
  <c r="G86" i="38" s="1"/>
  <c r="Y86" i="38" s="1"/>
  <c r="A92" i="38"/>
  <c r="F92" i="38"/>
  <c r="G92" i="38" s="1"/>
  <c r="R92" i="38" s="1"/>
  <c r="D123" i="38"/>
  <c r="A123" i="38"/>
  <c r="N103" i="38"/>
  <c r="L103" i="38"/>
  <c r="D124" i="38"/>
  <c r="A124" i="38"/>
  <c r="V110" i="38"/>
  <c r="AY110" i="38" s="1"/>
  <c r="AB110" i="38"/>
  <c r="P128" i="38"/>
  <c r="W123" i="38"/>
  <c r="N126" i="38"/>
  <c r="M126" i="38"/>
  <c r="L126" i="38"/>
  <c r="L115" i="38"/>
  <c r="F116" i="38"/>
  <c r="G116" i="38" s="1"/>
  <c r="S112" i="38"/>
  <c r="Q112" i="38"/>
  <c r="BA112" i="38" s="1"/>
  <c r="F118" i="38"/>
  <c r="G118" i="38" s="1"/>
  <c r="V118" i="38" s="1"/>
  <c r="AY118" i="38" s="1"/>
  <c r="D125" i="38"/>
  <c r="A125" i="38"/>
  <c r="AB128" i="38"/>
  <c r="Q128" i="38"/>
  <c r="BA128" i="38" s="1"/>
  <c r="N116" i="38"/>
  <c r="M118" i="38"/>
  <c r="L118" i="38"/>
  <c r="D122" i="38"/>
  <c r="A122" i="38"/>
  <c r="L125" i="38"/>
  <c r="N73" i="37"/>
  <c r="L104" i="37"/>
  <c r="L58" i="37"/>
  <c r="L20" i="37"/>
  <c r="L76" i="37"/>
  <c r="L107" i="37"/>
  <c r="N113" i="37"/>
  <c r="M20" i="37"/>
  <c r="L4" i="37"/>
  <c r="L85" i="37"/>
  <c r="M122" i="37"/>
  <c r="M4" i="37"/>
  <c r="W78" i="37"/>
  <c r="A17" i="37"/>
  <c r="F25" i="37"/>
  <c r="G25" i="37" s="1"/>
  <c r="S25" i="37" s="1"/>
  <c r="A4" i="37"/>
  <c r="D54" i="37"/>
  <c r="A13" i="37"/>
  <c r="A49" i="37"/>
  <c r="A68" i="37"/>
  <c r="D105" i="37"/>
  <c r="A45" i="37"/>
  <c r="D99" i="37"/>
  <c r="D14" i="37"/>
  <c r="L15" i="37"/>
  <c r="M13" i="37"/>
  <c r="L13" i="37"/>
  <c r="S40" i="37"/>
  <c r="R40" i="37"/>
  <c r="Q18" i="37"/>
  <c r="BA18" i="37" s="1"/>
  <c r="Y18" i="37"/>
  <c r="AU18" i="37"/>
  <c r="N24" i="37"/>
  <c r="M24" i="37"/>
  <c r="AG24" i="37" s="1"/>
  <c r="L24" i="37"/>
  <c r="A30" i="37"/>
  <c r="D30" i="37"/>
  <c r="S18" i="37"/>
  <c r="N21" i="37"/>
  <c r="M21" i="37"/>
  <c r="AG21" i="37" s="1"/>
  <c r="L21" i="37"/>
  <c r="A29" i="37"/>
  <c r="D29" i="37"/>
  <c r="AH33" i="37"/>
  <c r="AH6" i="37"/>
  <c r="AH22" i="37"/>
  <c r="M31" i="37"/>
  <c r="S55" i="37"/>
  <c r="R55" i="37"/>
  <c r="D63" i="37"/>
  <c r="F6" i="37"/>
  <c r="G6" i="37" s="1"/>
  <c r="V6" i="37" s="1"/>
  <c r="AY6" i="37" s="1"/>
  <c r="A10" i="37"/>
  <c r="F14" i="37"/>
  <c r="G14" i="37" s="1"/>
  <c r="W14" i="37" s="1"/>
  <c r="AH14" i="37"/>
  <c r="A18" i="37"/>
  <c r="F22" i="37"/>
  <c r="G22" i="37" s="1"/>
  <c r="AU22" i="37" s="1"/>
  <c r="F24" i="37"/>
  <c r="G24" i="37" s="1"/>
  <c r="AB24" i="37" s="1"/>
  <c r="AH30" i="37"/>
  <c r="N31" i="37"/>
  <c r="D47" i="37"/>
  <c r="AH20" i="37"/>
  <c r="N36" i="37"/>
  <c r="M36" i="37"/>
  <c r="L36" i="37"/>
  <c r="L16" i="37"/>
  <c r="D34" i="37"/>
  <c r="D35" i="37"/>
  <c r="A35" i="37"/>
  <c r="D38" i="37"/>
  <c r="D39" i="37"/>
  <c r="A39" i="37"/>
  <c r="D52" i="37"/>
  <c r="L67" i="37"/>
  <c r="N67" i="37"/>
  <c r="M67" i="37"/>
  <c r="N77" i="37"/>
  <c r="M77" i="37"/>
  <c r="AH18" i="37"/>
  <c r="F39" i="37"/>
  <c r="G39" i="37" s="1"/>
  <c r="AH32" i="37"/>
  <c r="F32" i="37"/>
  <c r="G32" i="37" s="1"/>
  <c r="AH24" i="37"/>
  <c r="AH39" i="37"/>
  <c r="Y72" i="37"/>
  <c r="S72" i="37"/>
  <c r="M38" i="37"/>
  <c r="AG38" i="37" s="1"/>
  <c r="AH38" i="37"/>
  <c r="N39" i="37"/>
  <c r="M39" i="37"/>
  <c r="AG39" i="37" s="1"/>
  <c r="L39" i="37"/>
  <c r="AU40" i="37"/>
  <c r="Q40" i="37"/>
  <c r="BA40" i="37" s="1"/>
  <c r="P40" i="37"/>
  <c r="Y40" i="37"/>
  <c r="A48" i="37"/>
  <c r="D48" i="37"/>
  <c r="M72" i="37"/>
  <c r="A40" i="37"/>
  <c r="AH47" i="37"/>
  <c r="F47" i="37"/>
  <c r="G47" i="37" s="1"/>
  <c r="Q54" i="37"/>
  <c r="BA54" i="37" s="1"/>
  <c r="P54" i="37"/>
  <c r="AU54" i="37"/>
  <c r="S54" i="37"/>
  <c r="A46" i="37"/>
  <c r="F76" i="37"/>
  <c r="G76" i="37" s="1"/>
  <c r="AH48" i="37"/>
  <c r="F48" i="37"/>
  <c r="G48" i="37"/>
  <c r="W48" i="37" s="1"/>
  <c r="AH46" i="37"/>
  <c r="F46" i="37"/>
  <c r="G46" i="37" s="1"/>
  <c r="AB46" i="37" s="1"/>
  <c r="R54" i="37"/>
  <c r="D55" i="37"/>
  <c r="N75" i="37"/>
  <c r="M75" i="37"/>
  <c r="L75" i="37"/>
  <c r="M81" i="37"/>
  <c r="L81" i="37"/>
  <c r="N81" i="37"/>
  <c r="L88" i="37"/>
  <c r="N98" i="37"/>
  <c r="L82" i="37"/>
  <c r="F64" i="37"/>
  <c r="G64" i="37" s="1"/>
  <c r="F65" i="37"/>
  <c r="G65" i="37" s="1"/>
  <c r="F84" i="37"/>
  <c r="G84" i="37" s="1"/>
  <c r="AA84" i="37" s="1"/>
  <c r="F83" i="37"/>
  <c r="G83" i="37" s="1"/>
  <c r="V83" i="37" s="1"/>
  <c r="AY83" i="37" s="1"/>
  <c r="Z78" i="37"/>
  <c r="AZ78" i="37" s="1"/>
  <c r="F81" i="37"/>
  <c r="G81" i="37" s="1"/>
  <c r="F91" i="37"/>
  <c r="G91" i="37" s="1"/>
  <c r="W91" i="37" s="1"/>
  <c r="F94" i="37"/>
  <c r="G94" i="37" s="1"/>
  <c r="F95" i="37"/>
  <c r="G95" i="37" s="1"/>
  <c r="F103" i="37"/>
  <c r="G103" i="37" s="1"/>
  <c r="N105" i="37"/>
  <c r="M105" i="37"/>
  <c r="F87" i="37"/>
  <c r="G87" i="37" s="1"/>
  <c r="D102" i="37"/>
  <c r="L89" i="37"/>
  <c r="M89" i="37"/>
  <c r="L97" i="37"/>
  <c r="M99" i="37"/>
  <c r="L99" i="37"/>
  <c r="N99" i="37"/>
  <c r="F101" i="37"/>
  <c r="G101" i="37" s="1"/>
  <c r="M115" i="37"/>
  <c r="N115" i="37"/>
  <c r="L126" i="37"/>
  <c r="F112" i="37"/>
  <c r="G112" i="37" s="1"/>
  <c r="AA112" i="37" s="1"/>
  <c r="AE107" i="37" a="1"/>
  <c r="AE107" i="37" s="1"/>
  <c r="F128" i="37"/>
  <c r="G128" i="37" s="1"/>
  <c r="M129" i="37"/>
  <c r="M112" i="37"/>
  <c r="M113" i="37"/>
  <c r="M119" i="37"/>
  <c r="M121" i="37"/>
  <c r="L122" i="37"/>
  <c r="L120" i="37"/>
  <c r="L61" i="36"/>
  <c r="M110" i="36"/>
  <c r="D23" i="36"/>
  <c r="D42" i="36"/>
  <c r="AH7" i="36"/>
  <c r="D47" i="36"/>
  <c r="D18" i="36"/>
  <c r="D45" i="36"/>
  <c r="A80" i="36"/>
  <c r="D10" i="36"/>
  <c r="D26" i="36"/>
  <c r="L3" i="36"/>
  <c r="M12" i="36"/>
  <c r="AG12" i="36" s="1"/>
  <c r="L12" i="36"/>
  <c r="N12" i="36"/>
  <c r="A20" i="36"/>
  <c r="D20" i="36"/>
  <c r="N32" i="36"/>
  <c r="N5" i="36"/>
  <c r="L19" i="36"/>
  <c r="M20" i="36"/>
  <c r="L20" i="36"/>
  <c r="N20" i="36"/>
  <c r="N9" i="36"/>
  <c r="M9" i="36"/>
  <c r="A10" i="36"/>
  <c r="L21" i="36"/>
  <c r="N21" i="36"/>
  <c r="M21" i="36"/>
  <c r="M29" i="36"/>
  <c r="L29" i="36"/>
  <c r="N29" i="36"/>
  <c r="M33" i="36"/>
  <c r="F12" i="36"/>
  <c r="G12" i="36" s="1"/>
  <c r="F14" i="36"/>
  <c r="G14" i="36" s="1"/>
  <c r="F22" i="36"/>
  <c r="G22" i="36" s="1"/>
  <c r="AH22" i="36"/>
  <c r="D27" i="36"/>
  <c r="D29" i="36"/>
  <c r="A33" i="36"/>
  <c r="A8" i="36"/>
  <c r="A16" i="36"/>
  <c r="F20" i="36"/>
  <c r="G20" i="36" s="1"/>
  <c r="AH20" i="36"/>
  <c r="L24" i="36"/>
  <c r="A28" i="36"/>
  <c r="A30" i="36"/>
  <c r="D44" i="36"/>
  <c r="A44" i="36"/>
  <c r="AH10" i="36"/>
  <c r="M24" i="36"/>
  <c r="M26" i="36"/>
  <c r="M34" i="36"/>
  <c r="L39" i="36"/>
  <c r="M45" i="36"/>
  <c r="F36" i="36"/>
  <c r="G36" i="36" s="1"/>
  <c r="W36" i="36" s="1"/>
  <c r="AH2" i="36"/>
  <c r="L6" i="36"/>
  <c r="F5" i="36"/>
  <c r="G5" i="36" s="1"/>
  <c r="AB5" i="36" s="1"/>
  <c r="A17" i="36"/>
  <c r="AH36" i="36"/>
  <c r="AH39" i="36"/>
  <c r="F39" i="36"/>
  <c r="G39" i="36" s="1"/>
  <c r="AU39" i="36" s="1"/>
  <c r="AH42" i="36"/>
  <c r="M60" i="36"/>
  <c r="AH53" i="36"/>
  <c r="F53" i="36"/>
  <c r="G53" i="36" s="1"/>
  <c r="AE53" i="36" s="1" a="1"/>
  <c r="AE53" i="36" s="1"/>
  <c r="A42" i="36"/>
  <c r="L53" i="36"/>
  <c r="M53" i="36"/>
  <c r="L54" i="36"/>
  <c r="M63" i="36"/>
  <c r="AG63" i="36" s="1"/>
  <c r="N52" i="36"/>
  <c r="L52" i="36"/>
  <c r="M52" i="36"/>
  <c r="P45" i="36"/>
  <c r="N57" i="36"/>
  <c r="L57" i="36"/>
  <c r="M57" i="36"/>
  <c r="L62" i="36"/>
  <c r="Y54" i="36"/>
  <c r="W54" i="36"/>
  <c r="M59" i="36"/>
  <c r="AG59" i="36" s="1"/>
  <c r="F67" i="36"/>
  <c r="G67" i="36" s="1"/>
  <c r="AH46" i="36"/>
  <c r="D59" i="36"/>
  <c r="A59" i="36"/>
  <c r="L72" i="36"/>
  <c r="F56" i="36"/>
  <c r="G56" i="36" s="1"/>
  <c r="N65" i="36"/>
  <c r="M65" i="36"/>
  <c r="L65" i="36"/>
  <c r="M68" i="36"/>
  <c r="L68" i="36"/>
  <c r="N72" i="36"/>
  <c r="F51" i="36"/>
  <c r="G51" i="36" s="1"/>
  <c r="F55" i="36"/>
  <c r="G55" i="36" s="1"/>
  <c r="P55" i="36" s="1"/>
  <c r="D58" i="36"/>
  <c r="A58" i="36"/>
  <c r="M66" i="36"/>
  <c r="F50" i="36"/>
  <c r="G50" i="36" s="1"/>
  <c r="L66" i="36"/>
  <c r="F81" i="36"/>
  <c r="G81" i="36" s="1"/>
  <c r="R81" i="36" s="1"/>
  <c r="A64" i="36"/>
  <c r="N73" i="36"/>
  <c r="L73" i="36"/>
  <c r="F79" i="36"/>
  <c r="G79" i="36" s="1"/>
  <c r="AB79" i="36" s="1"/>
  <c r="M84" i="36"/>
  <c r="N84" i="36"/>
  <c r="L84" i="36"/>
  <c r="M61" i="36"/>
  <c r="N74" i="36"/>
  <c r="M74" i="36"/>
  <c r="D75" i="36"/>
  <c r="A75" i="36"/>
  <c r="M76" i="36"/>
  <c r="N76" i="36"/>
  <c r="L74" i="36"/>
  <c r="F75" i="36"/>
  <c r="G75" i="36" s="1"/>
  <c r="L76" i="36"/>
  <c r="M79" i="36"/>
  <c r="N90" i="36"/>
  <c r="L90" i="36"/>
  <c r="M90" i="36"/>
  <c r="AE102" i="36" a="1"/>
  <c r="AE102" i="36" s="1"/>
  <c r="V102" i="36"/>
  <c r="AY102" i="36" s="1"/>
  <c r="Y102" i="36"/>
  <c r="M89" i="36"/>
  <c r="L89" i="36"/>
  <c r="N89" i="36"/>
  <c r="AB102" i="36"/>
  <c r="L112" i="36"/>
  <c r="N112" i="36"/>
  <c r="N123" i="36"/>
  <c r="M123" i="36"/>
  <c r="L123" i="36"/>
  <c r="M102" i="36"/>
  <c r="L102" i="36"/>
  <c r="D110" i="36"/>
  <c r="A110" i="36"/>
  <c r="L103" i="36"/>
  <c r="F93" i="36"/>
  <c r="G93" i="36" s="1"/>
  <c r="N100" i="36"/>
  <c r="F101" i="36"/>
  <c r="G101" i="36" s="1"/>
  <c r="V101" i="36" s="1"/>
  <c r="AY101" i="36" s="1"/>
  <c r="M100" i="36"/>
  <c r="N109" i="36"/>
  <c r="M101" i="36"/>
  <c r="M125" i="36"/>
  <c r="L125" i="36"/>
  <c r="N115" i="36"/>
  <c r="M115" i="36"/>
  <c r="F120" i="36"/>
  <c r="G120" i="36" s="1"/>
  <c r="Z120" i="36" s="1"/>
  <c r="AZ120" i="36" s="1"/>
  <c r="L118" i="36"/>
  <c r="L126" i="36"/>
  <c r="F111" i="36"/>
  <c r="G111" i="36" s="1"/>
  <c r="Q111" i="36" s="1"/>
  <c r="BA111" i="36" s="1"/>
  <c r="F127" i="36"/>
  <c r="G127" i="36" s="1"/>
  <c r="L128" i="36"/>
  <c r="M73" i="35"/>
  <c r="N73" i="35"/>
  <c r="M71" i="35"/>
  <c r="M101" i="35"/>
  <c r="L40" i="35"/>
  <c r="L69" i="35"/>
  <c r="L85" i="35"/>
  <c r="L93" i="35"/>
  <c r="M40" i="35"/>
  <c r="N85" i="35"/>
  <c r="N93" i="35"/>
  <c r="M16" i="35"/>
  <c r="A25" i="35"/>
  <c r="AA11" i="35"/>
  <c r="A46" i="35"/>
  <c r="D53" i="35"/>
  <c r="A6" i="35"/>
  <c r="D11" i="35"/>
  <c r="P18" i="35"/>
  <c r="A62" i="35"/>
  <c r="A63" i="35"/>
  <c r="L3" i="35"/>
  <c r="A8" i="35"/>
  <c r="D2" i="35"/>
  <c r="N8" i="35"/>
  <c r="M8" i="35"/>
  <c r="L8" i="35"/>
  <c r="M23" i="35"/>
  <c r="L23" i="35"/>
  <c r="N23" i="35"/>
  <c r="N15" i="35"/>
  <c r="M15" i="35"/>
  <c r="L15" i="35"/>
  <c r="N20" i="35"/>
  <c r="L31" i="35"/>
  <c r="M31" i="35"/>
  <c r="N31" i="35"/>
  <c r="Z12" i="35"/>
  <c r="AZ12" i="35" s="1"/>
  <c r="AB12" i="35"/>
  <c r="W12" i="35"/>
  <c r="V12" i="35"/>
  <c r="AY12" i="35" s="1"/>
  <c r="AE12" i="35" a="1"/>
  <c r="AE12" i="35" s="1"/>
  <c r="U12" i="35"/>
  <c r="AU12" i="35"/>
  <c r="D7" i="35"/>
  <c r="L33" i="35"/>
  <c r="M33" i="35"/>
  <c r="N33" i="35"/>
  <c r="F4" i="35"/>
  <c r="G4" i="35" s="1"/>
  <c r="P4" i="35" s="1"/>
  <c r="Z11" i="35"/>
  <c r="AZ11" i="35" s="1"/>
  <c r="F15" i="35"/>
  <c r="G15" i="35" s="1"/>
  <c r="S15" i="35" s="1"/>
  <c r="N16" i="35"/>
  <c r="AH26" i="35"/>
  <c r="N17" i="35"/>
  <c r="M17" i="35"/>
  <c r="L17" i="35"/>
  <c r="M26" i="35"/>
  <c r="AB11" i="35"/>
  <c r="D35" i="35"/>
  <c r="A35" i="35"/>
  <c r="U11" i="35"/>
  <c r="AE11" i="35" a="1"/>
  <c r="AE11" i="35" s="1"/>
  <c r="AB13" i="35"/>
  <c r="R35" i="35"/>
  <c r="V11" i="35"/>
  <c r="AY11" i="35" s="1"/>
  <c r="D20" i="35"/>
  <c r="A20" i="35"/>
  <c r="D22" i="35"/>
  <c r="A22" i="35"/>
  <c r="L32" i="35"/>
  <c r="M32" i="35"/>
  <c r="W11" i="35"/>
  <c r="W13" i="35"/>
  <c r="F20" i="35"/>
  <c r="G20" i="35" s="1"/>
  <c r="AA20" i="35" s="1"/>
  <c r="D23" i="35"/>
  <c r="N32" i="35"/>
  <c r="Q35" i="35"/>
  <c r="BA35" i="35" s="1"/>
  <c r="S18" i="35"/>
  <c r="Q18" i="35"/>
  <c r="BA18" i="35" s="1"/>
  <c r="A30" i="35"/>
  <c r="L38" i="35"/>
  <c r="N53" i="35"/>
  <c r="F28" i="35"/>
  <c r="G28" i="35" s="1"/>
  <c r="AA28" i="35" s="1"/>
  <c r="F30" i="35"/>
  <c r="G30" i="35" s="1"/>
  <c r="F32" i="35"/>
  <c r="G32" i="35"/>
  <c r="F33" i="35"/>
  <c r="G33" i="35" s="1"/>
  <c r="A36" i="35"/>
  <c r="U48" i="35"/>
  <c r="AH58" i="35"/>
  <c r="F58" i="35"/>
  <c r="G58" i="35" s="1"/>
  <c r="P47" i="35"/>
  <c r="F54" i="35"/>
  <c r="G54" i="35" s="1"/>
  <c r="V54" i="35" s="1"/>
  <c r="AY54" i="35" s="1"/>
  <c r="R55" i="35"/>
  <c r="AU55" i="35"/>
  <c r="AB55" i="35"/>
  <c r="Q55" i="35"/>
  <c r="BA55" i="35" s="1"/>
  <c r="AA55" i="35"/>
  <c r="U55" i="35"/>
  <c r="M56" i="35"/>
  <c r="AG56" i="35" s="1"/>
  <c r="N56" i="35"/>
  <c r="L56" i="35"/>
  <c r="Z59" i="35"/>
  <c r="AZ59" i="35" s="1"/>
  <c r="L41" i="35"/>
  <c r="N47" i="35"/>
  <c r="M47" i="35"/>
  <c r="F52" i="35"/>
  <c r="G52" i="35" s="1"/>
  <c r="S53" i="35"/>
  <c r="Q53" i="35"/>
  <c r="BA53" i="35" s="1"/>
  <c r="M54" i="35"/>
  <c r="N54" i="35"/>
  <c r="L54" i="35"/>
  <c r="W42" i="35"/>
  <c r="U42" i="35"/>
  <c r="AA42" i="35"/>
  <c r="D43" i="35"/>
  <c r="A43" i="35"/>
  <c r="M55" i="35"/>
  <c r="AG55" i="35" s="1"/>
  <c r="N55" i="35"/>
  <c r="L55" i="35"/>
  <c r="F68" i="35"/>
  <c r="G68" i="35" s="1"/>
  <c r="Q68" i="35" s="1"/>
  <c r="BA68" i="35" s="1"/>
  <c r="W71" i="35"/>
  <c r="S71" i="35"/>
  <c r="Z71" i="35"/>
  <c r="AZ71" i="35" s="1"/>
  <c r="P71" i="35"/>
  <c r="AA71" i="35"/>
  <c r="Y71" i="35"/>
  <c r="U71" i="35"/>
  <c r="AB71" i="35"/>
  <c r="A64" i="35"/>
  <c r="F73" i="35"/>
  <c r="G73" i="35" s="1"/>
  <c r="A47" i="35"/>
  <c r="L61" i="35"/>
  <c r="L62" i="35"/>
  <c r="N71" i="35"/>
  <c r="L77" i="35"/>
  <c r="M77" i="35"/>
  <c r="N77" i="35"/>
  <c r="N61" i="35"/>
  <c r="N62" i="35"/>
  <c r="N87" i="35"/>
  <c r="L87" i="35"/>
  <c r="M87" i="35"/>
  <c r="N69" i="35"/>
  <c r="F82" i="35"/>
  <c r="G82" i="35" s="1"/>
  <c r="N78" i="35"/>
  <c r="M78" i="35"/>
  <c r="L82" i="35"/>
  <c r="N82" i="35"/>
  <c r="M86" i="35"/>
  <c r="L86" i="35"/>
  <c r="R114" i="35"/>
  <c r="L78" i="35"/>
  <c r="M82" i="35"/>
  <c r="N86" i="35"/>
  <c r="F89" i="35"/>
  <c r="G89" i="35" s="1"/>
  <c r="R89" i="35" s="1"/>
  <c r="L89" i="35"/>
  <c r="F76" i="35"/>
  <c r="G76" i="35" s="1"/>
  <c r="W76" i="35" s="1"/>
  <c r="M79" i="35"/>
  <c r="L79" i="35"/>
  <c r="F94" i="35"/>
  <c r="G94" i="35" s="1"/>
  <c r="W94" i="35" s="1"/>
  <c r="N94" i="35"/>
  <c r="F81" i="35"/>
  <c r="G81" i="35" s="1"/>
  <c r="F91" i="35"/>
  <c r="G91" i="35" s="1"/>
  <c r="N122" i="35"/>
  <c r="L122" i="35"/>
  <c r="M122" i="35"/>
  <c r="L113" i="35"/>
  <c r="M113" i="35"/>
  <c r="N102" i="35"/>
  <c r="M102" i="35"/>
  <c r="F116" i="35"/>
  <c r="G116" i="35" s="1"/>
  <c r="L102" i="35"/>
  <c r="F108" i="35"/>
  <c r="G108" i="35" s="1"/>
  <c r="AE108" i="35" s="1" a="1"/>
  <c r="AE108" i="35" s="1"/>
  <c r="N110" i="35"/>
  <c r="M110" i="35"/>
  <c r="L110" i="35"/>
  <c r="N116" i="35"/>
  <c r="M116" i="35"/>
  <c r="L116" i="35"/>
  <c r="L126" i="35"/>
  <c r="M108" i="35"/>
  <c r="L108" i="35"/>
  <c r="D114" i="35"/>
  <c r="A114" i="35"/>
  <c r="A119" i="35"/>
  <c r="N111" i="35"/>
  <c r="M117" i="35"/>
  <c r="L117" i="35"/>
  <c r="L111" i="35"/>
  <c r="N117" i="35"/>
  <c r="N124" i="35"/>
  <c r="M124" i="35"/>
  <c r="L124" i="35"/>
  <c r="AS114" i="35"/>
  <c r="AF114" i="35" s="1"/>
  <c r="S114" i="35"/>
  <c r="Q114" i="35"/>
  <c r="BA114" i="35" s="1"/>
  <c r="D118" i="35"/>
  <c r="A118" i="35"/>
  <c r="N120" i="35"/>
  <c r="L120" i="35"/>
  <c r="N30" i="34"/>
  <c r="L38" i="34"/>
  <c r="L40" i="34"/>
  <c r="L55" i="34"/>
  <c r="L69" i="34"/>
  <c r="M55" i="34"/>
  <c r="W11" i="34"/>
  <c r="M16" i="34"/>
  <c r="M68" i="34"/>
  <c r="L30" i="34"/>
  <c r="M6" i="34"/>
  <c r="N116" i="34"/>
  <c r="D8" i="34"/>
  <c r="P49" i="34"/>
  <c r="A126" i="34"/>
  <c r="A122" i="34"/>
  <c r="D37" i="34"/>
  <c r="D49" i="34"/>
  <c r="AH4" i="34"/>
  <c r="F4" i="34"/>
  <c r="G4" i="34" s="1"/>
  <c r="A2" i="34"/>
  <c r="N9" i="34"/>
  <c r="D18" i="34"/>
  <c r="A18" i="34"/>
  <c r="A11" i="34"/>
  <c r="D11" i="34"/>
  <c r="A15" i="34"/>
  <c r="D15" i="34"/>
  <c r="Q11" i="34"/>
  <c r="BA11" i="34" s="1"/>
  <c r="D5" i="34"/>
  <c r="D10" i="34"/>
  <c r="A10" i="34"/>
  <c r="L11" i="34"/>
  <c r="D26" i="34"/>
  <c r="A26" i="34"/>
  <c r="N19" i="34"/>
  <c r="F8" i="34"/>
  <c r="G8" i="34" s="1"/>
  <c r="L14" i="34"/>
  <c r="D20" i="34"/>
  <c r="A20" i="34"/>
  <c r="A21" i="34"/>
  <c r="F22" i="34"/>
  <c r="G22" i="34" s="1"/>
  <c r="F20" i="34"/>
  <c r="G20" i="34" s="1"/>
  <c r="Y20" i="34" s="1"/>
  <c r="L15" i="34"/>
  <c r="N16" i="34"/>
  <c r="L18" i="34"/>
  <c r="F27" i="34"/>
  <c r="G27" i="34" s="1"/>
  <c r="F29" i="34"/>
  <c r="G29" i="34" s="1"/>
  <c r="D54" i="34"/>
  <c r="A54" i="34"/>
  <c r="AH27" i="34"/>
  <c r="AH28" i="34"/>
  <c r="AH29" i="34"/>
  <c r="M31" i="34"/>
  <c r="N43" i="34"/>
  <c r="A49" i="34"/>
  <c r="Q80" i="34"/>
  <c r="BA80" i="34" s="1"/>
  <c r="AH35" i="34"/>
  <c r="F35" i="34"/>
  <c r="G35" i="34" s="1"/>
  <c r="AH39" i="34"/>
  <c r="F39" i="34"/>
  <c r="G39" i="34" s="1"/>
  <c r="U39" i="34" s="1"/>
  <c r="A42" i="34"/>
  <c r="F48" i="34"/>
  <c r="G48" i="34" s="1"/>
  <c r="S48" i="34" s="1"/>
  <c r="AH48" i="34"/>
  <c r="A31" i="34"/>
  <c r="Q31" i="34"/>
  <c r="BA31" i="34" s="1"/>
  <c r="L32" i="34"/>
  <c r="M39" i="34"/>
  <c r="L39" i="34"/>
  <c r="M48" i="34"/>
  <c r="AG48" i="34" s="1"/>
  <c r="L48" i="34"/>
  <c r="N48" i="34"/>
  <c r="R49" i="34"/>
  <c r="M35" i="34"/>
  <c r="A38" i="34"/>
  <c r="AH24" i="34"/>
  <c r="F24" i="34"/>
  <c r="G24" i="34" s="1"/>
  <c r="Y31" i="34"/>
  <c r="V31" i="34"/>
  <c r="AY31" i="34" s="1"/>
  <c r="D52" i="34"/>
  <c r="M47" i="34"/>
  <c r="AG47" i="34" s="1"/>
  <c r="AH51" i="34"/>
  <c r="F51" i="34"/>
  <c r="G51" i="34" s="1"/>
  <c r="AH59" i="34"/>
  <c r="A47" i="34"/>
  <c r="D93" i="34"/>
  <c r="A93" i="34"/>
  <c r="AH61" i="34"/>
  <c r="M40" i="34"/>
  <c r="M51" i="34"/>
  <c r="F61" i="34"/>
  <c r="G61" i="34" s="1"/>
  <c r="F37" i="34"/>
  <c r="G37" i="34" s="1"/>
  <c r="N68" i="34"/>
  <c r="AS80" i="34"/>
  <c r="AF80" i="34" s="1"/>
  <c r="AS75" i="34"/>
  <c r="AF75" i="34" s="1"/>
  <c r="N69" i="34"/>
  <c r="F72" i="34"/>
  <c r="G72" i="34" s="1"/>
  <c r="Y72" i="34" s="1"/>
  <c r="N74" i="34"/>
  <c r="L74" i="34"/>
  <c r="P75" i="34"/>
  <c r="Q75" i="34"/>
  <c r="BA75" i="34" s="1"/>
  <c r="F55" i="34"/>
  <c r="G55" i="34" s="1"/>
  <c r="Y55" i="34" s="1"/>
  <c r="F58" i="34"/>
  <c r="G58" i="34" s="1"/>
  <c r="F63" i="34"/>
  <c r="G63" i="34" s="1"/>
  <c r="Q63" i="34" s="1"/>
  <c r="BA63" i="34" s="1"/>
  <c r="AA87" i="34"/>
  <c r="Q87" i="34"/>
  <c r="BA87" i="34" s="1"/>
  <c r="BB87" i="34" s="1"/>
  <c r="Z87" i="34"/>
  <c r="AZ87" i="34" s="1"/>
  <c r="AE87" i="34" a="1"/>
  <c r="AE87" i="34" s="1"/>
  <c r="S87" i="34"/>
  <c r="R87" i="34"/>
  <c r="W87" i="34"/>
  <c r="N71" i="34"/>
  <c r="L71" i="34"/>
  <c r="M77" i="34"/>
  <c r="L77" i="34"/>
  <c r="N77" i="34"/>
  <c r="M79" i="34"/>
  <c r="M83" i="34"/>
  <c r="N86" i="34"/>
  <c r="L89" i="34"/>
  <c r="F91" i="34"/>
  <c r="G91" i="34" s="1"/>
  <c r="A88" i="34"/>
  <c r="L109" i="34"/>
  <c r="N109" i="34"/>
  <c r="N87" i="34"/>
  <c r="L87" i="34"/>
  <c r="D90" i="34"/>
  <c r="A90" i="34"/>
  <c r="M85" i="34"/>
  <c r="L86" i="34"/>
  <c r="AE86" i="34" a="1"/>
  <c r="AE86" i="34" s="1"/>
  <c r="M104" i="34"/>
  <c r="N108" i="34"/>
  <c r="F101" i="34"/>
  <c r="G101" i="34" s="1"/>
  <c r="M128" i="34"/>
  <c r="L128" i="34"/>
  <c r="R95" i="34"/>
  <c r="L125" i="34"/>
  <c r="N105" i="34"/>
  <c r="M105" i="34"/>
  <c r="L105" i="34"/>
  <c r="N118" i="34"/>
  <c r="M118" i="34"/>
  <c r="L118" i="34"/>
  <c r="M120" i="34"/>
  <c r="N120" i="34"/>
  <c r="F129" i="34"/>
  <c r="G129" i="34" s="1"/>
  <c r="Z129" i="34" s="1"/>
  <c r="AZ129" i="34" s="1"/>
  <c r="F113" i="34"/>
  <c r="G113" i="34" s="1"/>
  <c r="L129" i="34"/>
  <c r="M129" i="34"/>
  <c r="F108" i="34"/>
  <c r="G108" i="34" s="1"/>
  <c r="W108" i="34" s="1"/>
  <c r="L121" i="34"/>
  <c r="M121" i="34"/>
  <c r="N129" i="34"/>
  <c r="F112" i="34"/>
  <c r="G112" i="34" s="1"/>
  <c r="N117" i="34"/>
  <c r="M117" i="34"/>
  <c r="N124" i="34"/>
  <c r="M124" i="34"/>
  <c r="M112" i="34"/>
  <c r="N112" i="34"/>
  <c r="A128" i="34"/>
  <c r="D128" i="34"/>
  <c r="L116" i="34"/>
  <c r="F128" i="34"/>
  <c r="G128" i="34" s="1"/>
  <c r="R128" i="34" s="1"/>
  <c r="A125" i="34"/>
  <c r="N34" i="33"/>
  <c r="N97" i="33"/>
  <c r="M55" i="33"/>
  <c r="L73" i="33"/>
  <c r="M68" i="33"/>
  <c r="S89" i="33"/>
  <c r="A25" i="33"/>
  <c r="D18" i="33"/>
  <c r="AH25" i="33"/>
  <c r="A57" i="33"/>
  <c r="D64" i="33"/>
  <c r="AH41" i="33"/>
  <c r="N2" i="33"/>
  <c r="M2" i="33"/>
  <c r="L2" i="33"/>
  <c r="N5" i="33"/>
  <c r="L5" i="33"/>
  <c r="R4" i="33"/>
  <c r="Q4" i="33"/>
  <c r="BA4" i="33" s="1"/>
  <c r="P4" i="33"/>
  <c r="AU4" i="33"/>
  <c r="S4" i="33"/>
  <c r="N12" i="33"/>
  <c r="M12" i="33"/>
  <c r="N24" i="33"/>
  <c r="L24" i="33"/>
  <c r="A26" i="33"/>
  <c r="D26" i="33"/>
  <c r="F2" i="33"/>
  <c r="G2" i="33" s="1"/>
  <c r="AA2" i="33" s="1"/>
  <c r="F8" i="33"/>
  <c r="G8" i="33" s="1"/>
  <c r="R8" i="33" s="1"/>
  <c r="L12" i="33"/>
  <c r="AH16" i="33"/>
  <c r="A27" i="33"/>
  <c r="D27" i="33"/>
  <c r="L11" i="33"/>
  <c r="M15" i="33"/>
  <c r="L15" i="33"/>
  <c r="L20" i="33"/>
  <c r="A4" i="33"/>
  <c r="L23" i="33"/>
  <c r="L26" i="33"/>
  <c r="AH28" i="33"/>
  <c r="F28" i="33"/>
  <c r="G28" i="33" s="1"/>
  <c r="A12" i="33"/>
  <c r="AH12" i="33"/>
  <c r="F32" i="33"/>
  <c r="G32" i="33" s="1"/>
  <c r="W32" i="33" s="1"/>
  <c r="N8" i="33"/>
  <c r="AH8" i="33"/>
  <c r="L14" i="33"/>
  <c r="N29" i="33"/>
  <c r="L29" i="33"/>
  <c r="D34" i="33"/>
  <c r="F34" i="33"/>
  <c r="G34" i="33" s="1"/>
  <c r="AH11" i="33"/>
  <c r="F20" i="33"/>
  <c r="G20" i="33" s="1"/>
  <c r="F24" i="33"/>
  <c r="G24" i="33" s="1"/>
  <c r="L31" i="33"/>
  <c r="F68" i="33"/>
  <c r="G68" i="33" s="1"/>
  <c r="M21" i="33"/>
  <c r="AG21" i="33" s="1"/>
  <c r="N60" i="33"/>
  <c r="L60" i="33"/>
  <c r="A47" i="33"/>
  <c r="D47" i="33"/>
  <c r="AH18" i="33"/>
  <c r="F10" i="33"/>
  <c r="G10" i="33" s="1"/>
  <c r="V10" i="33" s="1"/>
  <c r="AY10" i="33" s="1"/>
  <c r="F26" i="33"/>
  <c r="G26" i="33" s="1"/>
  <c r="AH29" i="33"/>
  <c r="AH33" i="33"/>
  <c r="D38" i="33"/>
  <c r="A38" i="33"/>
  <c r="M44" i="33"/>
  <c r="L44" i="33"/>
  <c r="L28" i="33"/>
  <c r="L32" i="33"/>
  <c r="M30" i="33"/>
  <c r="M32" i="33"/>
  <c r="AS99" i="33"/>
  <c r="AF99" i="33" s="1"/>
  <c r="AS89" i="33"/>
  <c r="AF89" i="33" s="1"/>
  <c r="L41" i="33"/>
  <c r="N41" i="33"/>
  <c r="M41" i="33"/>
  <c r="V43" i="33"/>
  <c r="AY43" i="33" s="1"/>
  <c r="M51" i="33"/>
  <c r="L51" i="33"/>
  <c r="AE60" i="33" a="1"/>
  <c r="AE60" i="33" s="1"/>
  <c r="Z60" i="33"/>
  <c r="AZ60" i="33" s="1"/>
  <c r="AH49" i="33"/>
  <c r="F49" i="33"/>
  <c r="G49" i="33" s="1"/>
  <c r="D66" i="33"/>
  <c r="A66" i="33"/>
  <c r="N38" i="33"/>
  <c r="D57" i="33"/>
  <c r="AH42" i="33"/>
  <c r="N54" i="33"/>
  <c r="M54" i="33"/>
  <c r="AG54" i="33" s="1"/>
  <c r="L54" i="33"/>
  <c r="D55" i="33"/>
  <c r="N66" i="33"/>
  <c r="M66" i="33"/>
  <c r="N46" i="33"/>
  <c r="M46" i="33"/>
  <c r="L46" i="33"/>
  <c r="M71" i="33"/>
  <c r="N71" i="33"/>
  <c r="L71" i="33"/>
  <c r="F72" i="33"/>
  <c r="G72" i="33" s="1"/>
  <c r="F84" i="33"/>
  <c r="G84" i="33" s="1"/>
  <c r="V84" i="33" s="1"/>
  <c r="AY84" i="33" s="1"/>
  <c r="N74" i="33"/>
  <c r="L74" i="33"/>
  <c r="D105" i="33"/>
  <c r="A105" i="33"/>
  <c r="F57" i="33"/>
  <c r="G57" i="33" s="1"/>
  <c r="R57" i="33" s="1"/>
  <c r="L61" i="33"/>
  <c r="M75" i="33"/>
  <c r="L76" i="33"/>
  <c r="M76" i="33"/>
  <c r="M87" i="33"/>
  <c r="L87" i="33"/>
  <c r="N91" i="33"/>
  <c r="L91" i="33"/>
  <c r="N76" i="33"/>
  <c r="N89" i="33"/>
  <c r="M89" i="33"/>
  <c r="L89" i="33"/>
  <c r="A61" i="33"/>
  <c r="A62" i="33"/>
  <c r="A64" i="33"/>
  <c r="Q52" i="33"/>
  <c r="BA52" i="33" s="1"/>
  <c r="L94" i="33"/>
  <c r="M94" i="33"/>
  <c r="L81" i="33"/>
  <c r="F87" i="33"/>
  <c r="G87" i="33" s="1"/>
  <c r="V87" i="33" s="1"/>
  <c r="AY87" i="33" s="1"/>
  <c r="AB89" i="33"/>
  <c r="R89" i="33"/>
  <c r="Q89" i="33"/>
  <c r="BA89" i="33" s="1"/>
  <c r="P89" i="33"/>
  <c r="Y89" i="33"/>
  <c r="P91" i="33"/>
  <c r="AB99" i="33"/>
  <c r="R99" i="33"/>
  <c r="P99" i="33"/>
  <c r="W99" i="33"/>
  <c r="N105" i="33"/>
  <c r="M105" i="33"/>
  <c r="M112" i="33"/>
  <c r="L112" i="33"/>
  <c r="N112" i="33"/>
  <c r="D98" i="33"/>
  <c r="L99" i="33"/>
  <c r="N125" i="33"/>
  <c r="M125" i="33"/>
  <c r="N107" i="33"/>
  <c r="L107" i="33"/>
  <c r="F120" i="33"/>
  <c r="G120" i="33" s="1"/>
  <c r="V120" i="33" s="1"/>
  <c r="AY120" i="33" s="1"/>
  <c r="Q99" i="33"/>
  <c r="BA99" i="33" s="1"/>
  <c r="N102" i="33"/>
  <c r="V99" i="33"/>
  <c r="AY99" i="33" s="1"/>
  <c r="F112" i="33"/>
  <c r="G112" i="33" s="1"/>
  <c r="F129" i="33"/>
  <c r="G129" i="33" s="1"/>
  <c r="AA129" i="33" s="1"/>
  <c r="N118" i="33"/>
  <c r="M120" i="33"/>
  <c r="L120" i="33"/>
  <c r="N120" i="33"/>
  <c r="L129" i="33"/>
  <c r="A129" i="33"/>
  <c r="M111" i="33"/>
  <c r="N129" i="33"/>
  <c r="F113" i="33"/>
  <c r="G113" i="33" s="1"/>
  <c r="AB113" i="33" s="1"/>
  <c r="F128" i="33"/>
  <c r="G128" i="33" s="1"/>
  <c r="M117" i="33"/>
  <c r="L119" i="33"/>
  <c r="M105" i="32"/>
  <c r="N114" i="32"/>
  <c r="L77" i="32"/>
  <c r="M90" i="32"/>
  <c r="N91" i="32"/>
  <c r="M77" i="32"/>
  <c r="N26" i="32"/>
  <c r="N122" i="32"/>
  <c r="A9" i="32"/>
  <c r="AH17" i="32"/>
  <c r="D44" i="32"/>
  <c r="D49" i="32"/>
  <c r="N14" i="32"/>
  <c r="M14" i="32"/>
  <c r="AG14" i="32" s="1"/>
  <c r="L14" i="32"/>
  <c r="A2" i="32"/>
  <c r="D2" i="32"/>
  <c r="L2" i="32"/>
  <c r="AH6" i="32"/>
  <c r="F6" i="32"/>
  <c r="G6" i="32" s="1"/>
  <c r="R6" i="32" s="1"/>
  <c r="F2" i="32"/>
  <c r="G2" i="32" s="1"/>
  <c r="Z2" i="32" s="1"/>
  <c r="AZ2" i="32" s="1"/>
  <c r="F12" i="32"/>
  <c r="G12" i="32" s="1"/>
  <c r="P22" i="32"/>
  <c r="AU22" i="32"/>
  <c r="W22" i="32"/>
  <c r="AB22" i="32"/>
  <c r="Q22" i="32"/>
  <c r="BA22" i="32" s="1"/>
  <c r="BB22" i="32" s="1"/>
  <c r="AH37" i="32"/>
  <c r="F37" i="32"/>
  <c r="G37" i="32"/>
  <c r="AH12" i="32"/>
  <c r="AH4" i="32"/>
  <c r="M15" i="32"/>
  <c r="L15" i="32"/>
  <c r="AH18" i="32"/>
  <c r="F18" i="32"/>
  <c r="G18" i="32" s="1"/>
  <c r="AH2" i="32"/>
  <c r="P27" i="32"/>
  <c r="A7" i="32"/>
  <c r="AE19" i="32" a="1"/>
  <c r="AE19" i="32" s="1"/>
  <c r="M22" i="32"/>
  <c r="AH11" i="32"/>
  <c r="AB19" i="32"/>
  <c r="Y19" i="32"/>
  <c r="W19" i="32"/>
  <c r="N22" i="32"/>
  <c r="F28" i="32"/>
  <c r="G28" i="32" s="1"/>
  <c r="R28" i="32" s="1"/>
  <c r="AH28" i="32"/>
  <c r="A39" i="32"/>
  <c r="D39" i="32"/>
  <c r="U21" i="32"/>
  <c r="AU21" i="32"/>
  <c r="A21" i="32"/>
  <c r="A20" i="32"/>
  <c r="AH20" i="32"/>
  <c r="A26" i="32"/>
  <c r="D36" i="32"/>
  <c r="A36" i="32"/>
  <c r="AH26" i="32"/>
  <c r="F29" i="32"/>
  <c r="G29" i="32" s="1"/>
  <c r="R29" i="32" s="1"/>
  <c r="A32" i="32"/>
  <c r="N33" i="32"/>
  <c r="AH36" i="32"/>
  <c r="F36" i="32"/>
  <c r="G36" i="32" s="1"/>
  <c r="A27" i="32"/>
  <c r="N30" i="32"/>
  <c r="M30" i="32"/>
  <c r="D34" i="32"/>
  <c r="A34" i="32"/>
  <c r="AE38" i="32" a="1"/>
  <c r="AE38" i="32" s="1"/>
  <c r="AB38" i="32"/>
  <c r="AA38" i="32"/>
  <c r="F20" i="32"/>
  <c r="G20" i="32" s="1"/>
  <c r="F26" i="32"/>
  <c r="G26" i="32" s="1"/>
  <c r="AH27" i="32"/>
  <c r="L30" i="32"/>
  <c r="A35" i="32"/>
  <c r="D35" i="32"/>
  <c r="N32" i="32"/>
  <c r="AH59" i="32"/>
  <c r="F59" i="32"/>
  <c r="G59" i="32" s="1"/>
  <c r="R59" i="32" s="1"/>
  <c r="N40" i="32"/>
  <c r="M37" i="32"/>
  <c r="A52" i="32"/>
  <c r="D52" i="32"/>
  <c r="N55" i="32"/>
  <c r="AH35" i="32"/>
  <c r="F35" i="32"/>
  <c r="G35" i="32" s="1"/>
  <c r="N37" i="32"/>
  <c r="Q45" i="32"/>
  <c r="BA45" i="32" s="1"/>
  <c r="P45" i="32"/>
  <c r="W66" i="32"/>
  <c r="AE66" i="32" a="1"/>
  <c r="AE66" i="32" s="1"/>
  <c r="U66" i="32"/>
  <c r="AB66" i="32"/>
  <c r="Q66" i="32"/>
  <c r="BA66" i="32" s="1"/>
  <c r="BB66" i="32" s="1"/>
  <c r="AA66" i="32"/>
  <c r="Z66" i="32"/>
  <c r="AZ66" i="32" s="1"/>
  <c r="Y66" i="32"/>
  <c r="R66" i="32"/>
  <c r="R42" i="32"/>
  <c r="N48" i="32"/>
  <c r="A50" i="32"/>
  <c r="D50" i="32"/>
  <c r="N65" i="32"/>
  <c r="AH42" i="32"/>
  <c r="AH44" i="32"/>
  <c r="AH52" i="32"/>
  <c r="N84" i="32"/>
  <c r="M84" i="32"/>
  <c r="L84" i="32"/>
  <c r="A49" i="32"/>
  <c r="F50" i="32"/>
  <c r="G50" i="32" s="1"/>
  <c r="AA50" i="32" s="1"/>
  <c r="F51" i="32"/>
  <c r="G51" i="32" s="1"/>
  <c r="L54" i="32"/>
  <c r="M54" i="32"/>
  <c r="A62" i="32"/>
  <c r="D62" i="32"/>
  <c r="A64" i="32"/>
  <c r="D64" i="32"/>
  <c r="A65" i="32"/>
  <c r="D65" i="32"/>
  <c r="D67" i="32"/>
  <c r="M70" i="32"/>
  <c r="N70" i="32"/>
  <c r="M81" i="32"/>
  <c r="F105" i="32"/>
  <c r="G105" i="32" s="1"/>
  <c r="Z105" i="32" s="1"/>
  <c r="AZ105" i="32" s="1"/>
  <c r="F75" i="32"/>
  <c r="G75" i="32" s="1"/>
  <c r="M76" i="32"/>
  <c r="D80" i="32"/>
  <c r="F82" i="32"/>
  <c r="G82" i="32" s="1"/>
  <c r="Z73" i="32"/>
  <c r="AZ73" i="32" s="1"/>
  <c r="N76" i="32"/>
  <c r="M99" i="32"/>
  <c r="L99" i="32"/>
  <c r="N99" i="32"/>
  <c r="L75" i="32"/>
  <c r="N92" i="32"/>
  <c r="F106" i="32"/>
  <c r="G106" i="32" s="1"/>
  <c r="W106" i="32" s="1"/>
  <c r="L82" i="32"/>
  <c r="F107" i="32"/>
  <c r="G107" i="32" s="1"/>
  <c r="F114" i="32"/>
  <c r="G114" i="32" s="1"/>
  <c r="N116" i="32"/>
  <c r="M116" i="32"/>
  <c r="L116" i="32"/>
  <c r="F93" i="32"/>
  <c r="G93" i="32" s="1"/>
  <c r="AS93" i="32" s="1"/>
  <c r="AF93" i="32" s="1"/>
  <c r="M100" i="32"/>
  <c r="N109" i="32"/>
  <c r="M109" i="32"/>
  <c r="L109" i="32"/>
  <c r="L127" i="32"/>
  <c r="F113" i="32"/>
  <c r="G113" i="32" s="1"/>
  <c r="N117" i="32"/>
  <c r="M117" i="32"/>
  <c r="N124" i="32"/>
  <c r="L124" i="32"/>
  <c r="F120" i="32"/>
  <c r="G120" i="32" s="1"/>
  <c r="M125" i="32"/>
  <c r="N125" i="32"/>
  <c r="L125" i="32"/>
  <c r="F128" i="32"/>
  <c r="G128" i="32" s="1"/>
  <c r="R128" i="32" s="1"/>
  <c r="M114" i="32"/>
  <c r="F129" i="32"/>
  <c r="G129" i="32" s="1"/>
  <c r="AS129" i="32" s="1"/>
  <c r="AF129" i="32" s="1"/>
  <c r="N25" i="31"/>
  <c r="M25" i="31"/>
  <c r="N17" i="31"/>
  <c r="L118" i="31"/>
  <c r="N18" i="31"/>
  <c r="L111" i="31"/>
  <c r="L119" i="31"/>
  <c r="M127" i="31"/>
  <c r="W22" i="31"/>
  <c r="A10" i="31"/>
  <c r="D58" i="31"/>
  <c r="A2" i="31"/>
  <c r="R5" i="31"/>
  <c r="Q5" i="31"/>
  <c r="BA5" i="31" s="1"/>
  <c r="AA28" i="31"/>
  <c r="M7" i="31"/>
  <c r="AG7" i="31" s="1"/>
  <c r="L6" i="31"/>
  <c r="N6" i="31"/>
  <c r="M6" i="31"/>
  <c r="M15" i="31"/>
  <c r="L15" i="31"/>
  <c r="D8" i="31"/>
  <c r="A8" i="31"/>
  <c r="A11" i="31"/>
  <c r="D11" i="31"/>
  <c r="L14" i="31"/>
  <c r="M14" i="31"/>
  <c r="N14" i="31"/>
  <c r="L29" i="31"/>
  <c r="D28" i="31"/>
  <c r="A28" i="31"/>
  <c r="N21" i="31"/>
  <c r="AH21" i="31"/>
  <c r="AH8" i="31"/>
  <c r="D14" i="31"/>
  <c r="D74" i="31"/>
  <c r="AA14" i="31"/>
  <c r="A19" i="31"/>
  <c r="S22" i="31"/>
  <c r="AA22" i="31"/>
  <c r="Q22" i="31"/>
  <c r="BA22" i="31" s="1"/>
  <c r="Z22" i="31"/>
  <c r="AZ22" i="31" s="1"/>
  <c r="AU22" i="31"/>
  <c r="A26" i="31"/>
  <c r="AH4" i="31"/>
  <c r="L28" i="31"/>
  <c r="S30" i="31"/>
  <c r="R30" i="31"/>
  <c r="A35" i="31"/>
  <c r="D35" i="31"/>
  <c r="D6" i="31"/>
  <c r="AH7" i="31"/>
  <c r="L8" i="31"/>
  <c r="F12" i="31"/>
  <c r="G12" i="31" s="1"/>
  <c r="L16" i="31"/>
  <c r="L22" i="31"/>
  <c r="D33" i="31"/>
  <c r="A33" i="31"/>
  <c r="D42" i="31"/>
  <c r="A42" i="31"/>
  <c r="N57" i="31"/>
  <c r="N61" i="31"/>
  <c r="L61" i="31"/>
  <c r="M61" i="31"/>
  <c r="F15" i="31"/>
  <c r="G15" i="31" s="1"/>
  <c r="Q15" i="31" s="1"/>
  <c r="BA15" i="31" s="1"/>
  <c r="M16" i="31"/>
  <c r="M22" i="31"/>
  <c r="AG22" i="31" s="1"/>
  <c r="D29" i="31"/>
  <c r="N30" i="31"/>
  <c r="L30" i="31"/>
  <c r="AU30" i="31"/>
  <c r="D106" i="31"/>
  <c r="A38" i="31"/>
  <c r="F16" i="31"/>
  <c r="G16" i="31" s="1"/>
  <c r="AE16" i="31" s="1" a="1"/>
  <c r="AE16" i="31" s="1"/>
  <c r="F21" i="31"/>
  <c r="G21" i="31" s="1"/>
  <c r="U21" i="31" s="1"/>
  <c r="V14" i="31"/>
  <c r="AY14" i="31" s="1"/>
  <c r="M33" i="31"/>
  <c r="AH28" i="31"/>
  <c r="D31" i="31"/>
  <c r="A31" i="31"/>
  <c r="M37" i="31"/>
  <c r="N37" i="31"/>
  <c r="L37" i="31"/>
  <c r="D50" i="31"/>
  <c r="A50" i="31"/>
  <c r="AH22" i="31"/>
  <c r="D30" i="31"/>
  <c r="A30" i="31"/>
  <c r="D62" i="31"/>
  <c r="A62" i="31"/>
  <c r="F31" i="31"/>
  <c r="G31" i="31" s="1"/>
  <c r="F120" i="31"/>
  <c r="G120" i="31" s="1"/>
  <c r="AS120" i="31" s="1"/>
  <c r="AF120" i="31" s="1"/>
  <c r="N48" i="31"/>
  <c r="L48" i="31"/>
  <c r="M48" i="31"/>
  <c r="D54" i="31"/>
  <c r="A54" i="31"/>
  <c r="D56" i="31"/>
  <c r="A56" i="31"/>
  <c r="N63" i="31"/>
  <c r="L92" i="31"/>
  <c r="N92" i="31"/>
  <c r="M92" i="31"/>
  <c r="L38" i="31"/>
  <c r="M53" i="31"/>
  <c r="AG53" i="31" s="1"/>
  <c r="N62" i="31"/>
  <c r="L62" i="31"/>
  <c r="F32" i="31"/>
  <c r="G32" i="31" s="1"/>
  <c r="W32" i="31" s="1"/>
  <c r="M38" i="31"/>
  <c r="R55" i="31"/>
  <c r="Q55" i="31"/>
  <c r="BA55" i="31" s="1"/>
  <c r="S55" i="31"/>
  <c r="AU55" i="31"/>
  <c r="M62" i="31"/>
  <c r="D61" i="31"/>
  <c r="A61" i="31"/>
  <c r="F76" i="31"/>
  <c r="G76" i="31" s="1"/>
  <c r="AB76" i="31" s="1"/>
  <c r="M94" i="31"/>
  <c r="F39" i="31"/>
  <c r="G39" i="31" s="1"/>
  <c r="R39" i="31" s="1"/>
  <c r="F43" i="31"/>
  <c r="G43" i="31" s="1"/>
  <c r="Z43" i="31" s="1"/>
  <c r="AZ43" i="31" s="1"/>
  <c r="AH45" i="31"/>
  <c r="F45" i="31"/>
  <c r="G45" i="31" s="1"/>
  <c r="AH47" i="31"/>
  <c r="F47" i="31"/>
  <c r="G47" i="31" s="1"/>
  <c r="D55" i="31"/>
  <c r="A55" i="31"/>
  <c r="D60" i="31"/>
  <c r="A60" i="31"/>
  <c r="M69" i="31"/>
  <c r="L69" i="31"/>
  <c r="M45" i="31"/>
  <c r="L45" i="31"/>
  <c r="D46" i="31"/>
  <c r="A46" i="31"/>
  <c r="L47" i="31"/>
  <c r="D48" i="31"/>
  <c r="A48" i="31"/>
  <c r="D65" i="31"/>
  <c r="A65" i="31"/>
  <c r="M68" i="31"/>
  <c r="AH40" i="31"/>
  <c r="N45" i="31"/>
  <c r="AH46" i="31"/>
  <c r="F46" i="31"/>
  <c r="G46" i="31" s="1"/>
  <c r="N47" i="31"/>
  <c r="AH48" i="31"/>
  <c r="L71" i="31"/>
  <c r="F78" i="31"/>
  <c r="G78" i="31" s="1"/>
  <c r="N84" i="31"/>
  <c r="M84" i="31"/>
  <c r="L84" i="31"/>
  <c r="D89" i="31"/>
  <c r="A89" i="31"/>
  <c r="N54" i="31"/>
  <c r="L54" i="31"/>
  <c r="M85" i="31"/>
  <c r="L85" i="31"/>
  <c r="D83" i="31"/>
  <c r="A83" i="31"/>
  <c r="F84" i="31"/>
  <c r="G84" i="31" s="1"/>
  <c r="F112" i="31"/>
  <c r="G112" i="31" s="1"/>
  <c r="W112" i="31" s="1"/>
  <c r="AH53" i="31"/>
  <c r="AH54" i="31"/>
  <c r="AH55" i="31"/>
  <c r="AH56" i="31"/>
  <c r="D85" i="31"/>
  <c r="A85" i="31"/>
  <c r="F60" i="31"/>
  <c r="G60" i="31" s="1"/>
  <c r="U60" i="31" s="1"/>
  <c r="F61" i="31"/>
  <c r="G61" i="31" s="1"/>
  <c r="AB61" i="31" s="1"/>
  <c r="F62" i="31"/>
  <c r="G62" i="31" s="1"/>
  <c r="Z62" i="31" s="1"/>
  <c r="AZ62" i="31" s="1"/>
  <c r="F63" i="31"/>
  <c r="G63" i="31" s="1"/>
  <c r="W63" i="31" s="1"/>
  <c r="F64" i="31"/>
  <c r="G64" i="31" s="1"/>
  <c r="AB64" i="31" s="1"/>
  <c r="F77" i="31"/>
  <c r="G77" i="31" s="1"/>
  <c r="R77" i="31" s="1"/>
  <c r="L86" i="31"/>
  <c r="L102" i="31"/>
  <c r="N101" i="31"/>
  <c r="M101" i="31"/>
  <c r="L93" i="31"/>
  <c r="M93" i="31"/>
  <c r="N93" i="31"/>
  <c r="N110" i="31"/>
  <c r="N117" i="31"/>
  <c r="L117" i="31"/>
  <c r="F100" i="31"/>
  <c r="G100" i="31"/>
  <c r="AB100" i="31" s="1"/>
  <c r="M117" i="31"/>
  <c r="F102" i="31"/>
  <c r="G102" i="31" s="1"/>
  <c r="AS102" i="31" s="1"/>
  <c r="AF102" i="31" s="1"/>
  <c r="F103" i="31"/>
  <c r="G103" i="31"/>
  <c r="AS103" i="31" s="1"/>
  <c r="F108" i="31"/>
  <c r="G108" i="31" s="1"/>
  <c r="AA108" i="31" s="1"/>
  <c r="D112" i="31"/>
  <c r="M109" i="31"/>
  <c r="M112" i="31"/>
  <c r="F116" i="31"/>
  <c r="G116" i="31" s="1"/>
  <c r="U116" i="31" s="1"/>
  <c r="F124" i="31"/>
  <c r="G124" i="31" s="1"/>
  <c r="AB124" i="31" s="1"/>
  <c r="F111" i="31"/>
  <c r="G111" i="31" s="1"/>
  <c r="R111" i="31" s="1"/>
  <c r="F119" i="31"/>
  <c r="G119" i="31" s="1"/>
  <c r="D114" i="31"/>
  <c r="L72" i="30"/>
  <c r="L74" i="30"/>
  <c r="M74" i="30"/>
  <c r="M92" i="30"/>
  <c r="M86" i="30"/>
  <c r="M78" i="30"/>
  <c r="A57" i="30"/>
  <c r="A17" i="30"/>
  <c r="V50" i="30"/>
  <c r="AY50" i="30" s="1"/>
  <c r="D28" i="30"/>
  <c r="D24" i="30"/>
  <c r="AH36" i="30"/>
  <c r="A8" i="30"/>
  <c r="A18" i="30"/>
  <c r="AH18" i="30"/>
  <c r="A4" i="30"/>
  <c r="D4" i="30"/>
  <c r="D18" i="30"/>
  <c r="F4" i="30"/>
  <c r="G4" i="30" s="1"/>
  <c r="P4" i="30" s="1"/>
  <c r="F15" i="30"/>
  <c r="G15" i="30" s="1"/>
  <c r="A15" i="30"/>
  <c r="M14" i="30"/>
  <c r="L14" i="30"/>
  <c r="M15" i="30"/>
  <c r="AG15" i="30" s="1"/>
  <c r="A23" i="30"/>
  <c r="D23" i="30"/>
  <c r="D27" i="30"/>
  <c r="AH26" i="30"/>
  <c r="L16" i="30"/>
  <c r="D11" i="30"/>
  <c r="A7" i="30"/>
  <c r="M27" i="30"/>
  <c r="AG27" i="30" s="1"/>
  <c r="A28" i="30"/>
  <c r="AH7" i="30"/>
  <c r="D17" i="30"/>
  <c r="AH24" i="30"/>
  <c r="F27" i="30"/>
  <c r="G27" i="30" s="1"/>
  <c r="P27" i="30" s="1"/>
  <c r="M30" i="30"/>
  <c r="M46" i="30"/>
  <c r="AG46" i="30" s="1"/>
  <c r="D57" i="30"/>
  <c r="A33" i="30"/>
  <c r="D33" i="30"/>
  <c r="AH38" i="30"/>
  <c r="A34" i="30"/>
  <c r="D34" i="30"/>
  <c r="A38" i="30"/>
  <c r="D38" i="30"/>
  <c r="M26" i="30"/>
  <c r="L33" i="30"/>
  <c r="N26" i="30"/>
  <c r="AH33" i="30"/>
  <c r="M38" i="30"/>
  <c r="L38" i="30"/>
  <c r="N38" i="30"/>
  <c r="AH42" i="30"/>
  <c r="Y35" i="30"/>
  <c r="D51" i="30"/>
  <c r="A51" i="30"/>
  <c r="D43" i="30"/>
  <c r="A43" i="30"/>
  <c r="N47" i="30"/>
  <c r="M47" i="30"/>
  <c r="AB50" i="30"/>
  <c r="R50" i="30"/>
  <c r="AA50" i="30"/>
  <c r="M56" i="30"/>
  <c r="AE57" i="30" a="1"/>
  <c r="AE57" i="30" s="1"/>
  <c r="AU57" i="30"/>
  <c r="AB57" i="30"/>
  <c r="AA57" i="30"/>
  <c r="Z57" i="30"/>
  <c r="AZ57" i="30" s="1"/>
  <c r="M64" i="30"/>
  <c r="M66" i="30"/>
  <c r="N66" i="30"/>
  <c r="L66" i="30"/>
  <c r="A44" i="30"/>
  <c r="D47" i="30"/>
  <c r="A47" i="30"/>
  <c r="L42" i="30"/>
  <c r="M42" i="30"/>
  <c r="AG42" i="30" s="1"/>
  <c r="AH44" i="30"/>
  <c r="N54" i="30"/>
  <c r="L54" i="30"/>
  <c r="A55" i="30"/>
  <c r="U57" i="30"/>
  <c r="AH43" i="30"/>
  <c r="M50" i="30"/>
  <c r="Y57" i="30"/>
  <c r="A83" i="30"/>
  <c r="N97" i="30"/>
  <c r="M97" i="30"/>
  <c r="L97" i="30"/>
  <c r="AH50" i="30"/>
  <c r="AH51" i="30"/>
  <c r="AH52" i="30"/>
  <c r="N85" i="30"/>
  <c r="D64" i="30"/>
  <c r="A64" i="30"/>
  <c r="A58" i="30"/>
  <c r="L75" i="30"/>
  <c r="P81" i="30"/>
  <c r="N87" i="30"/>
  <c r="N82" i="30"/>
  <c r="M82" i="30"/>
  <c r="L82" i="30"/>
  <c r="M94" i="30"/>
  <c r="L94" i="30"/>
  <c r="N103" i="30"/>
  <c r="M105" i="30"/>
  <c r="N101" i="30"/>
  <c r="M101" i="30"/>
  <c r="L101" i="30"/>
  <c r="F123" i="30"/>
  <c r="G123" i="30" s="1"/>
  <c r="M108" i="30"/>
  <c r="Z103" i="30"/>
  <c r="AZ103" i="30" s="1"/>
  <c r="L108" i="30"/>
  <c r="N89" i="30"/>
  <c r="M89" i="30"/>
  <c r="N109" i="30"/>
  <c r="M109" i="30"/>
  <c r="L89" i="30"/>
  <c r="L115" i="30"/>
  <c r="D119" i="30"/>
  <c r="N123" i="30"/>
  <c r="M123" i="30"/>
  <c r="L123" i="30"/>
  <c r="F112" i="30"/>
  <c r="G112" i="30" s="1"/>
  <c r="AS112" i="30" s="1"/>
  <c r="AF112" i="30" s="1"/>
  <c r="N119" i="30"/>
  <c r="F125" i="30"/>
  <c r="G125" i="30" s="1"/>
  <c r="N128" i="30"/>
  <c r="M120" i="30"/>
  <c r="L120" i="30"/>
  <c r="N120" i="30"/>
  <c r="L126" i="30"/>
  <c r="M117" i="30"/>
  <c r="M122" i="30"/>
  <c r="D125" i="30"/>
  <c r="D120" i="30"/>
  <c r="D118" i="43"/>
  <c r="A84" i="43"/>
  <c r="D84" i="43"/>
  <c r="D116" i="43"/>
  <c r="A116" i="43"/>
  <c r="D22" i="43"/>
  <c r="A22" i="43"/>
  <c r="D119" i="43"/>
  <c r="A119" i="43"/>
  <c r="A19" i="43"/>
  <c r="A89" i="43"/>
  <c r="D50" i="43"/>
  <c r="A50" i="43"/>
  <c r="D46" i="43"/>
  <c r="A46" i="43"/>
  <c r="D14" i="43"/>
  <c r="A14" i="43"/>
  <c r="A27" i="43"/>
  <c r="D27" i="43"/>
  <c r="P7" i="43"/>
  <c r="A83" i="43"/>
  <c r="D83" i="43"/>
  <c r="D54" i="43"/>
  <c r="A54" i="43"/>
  <c r="D17" i="43"/>
  <c r="A17" i="43"/>
  <c r="D11" i="43"/>
  <c r="A11" i="43"/>
  <c r="A39" i="43"/>
  <c r="D39" i="43"/>
  <c r="D56" i="43"/>
  <c r="A56" i="43"/>
  <c r="D9" i="43"/>
  <c r="A9" i="43"/>
  <c r="S62" i="43"/>
  <c r="A61" i="43"/>
  <c r="D61" i="43"/>
  <c r="Q25" i="43"/>
  <c r="BA25" i="43" s="1"/>
  <c r="P25" i="43"/>
  <c r="AU25" i="43"/>
  <c r="S25" i="43"/>
  <c r="R25" i="43"/>
  <c r="A57" i="43"/>
  <c r="D57" i="43"/>
  <c r="A53" i="43"/>
  <c r="D53" i="43"/>
  <c r="A117" i="43"/>
  <c r="D117" i="43"/>
  <c r="A59" i="43"/>
  <c r="D59" i="43"/>
  <c r="A62" i="43"/>
  <c r="D62" i="43"/>
  <c r="D44" i="43"/>
  <c r="A44" i="43"/>
  <c r="D3" i="43"/>
  <c r="A3" i="43"/>
  <c r="R23" i="43"/>
  <c r="Q23" i="43"/>
  <c r="BA23" i="43" s="1"/>
  <c r="AU9" i="43"/>
  <c r="S9" i="43"/>
  <c r="D55" i="43"/>
  <c r="A55" i="43"/>
  <c r="D48" i="43"/>
  <c r="A48" i="43"/>
  <c r="R53" i="43"/>
  <c r="Q53" i="43"/>
  <c r="BA53" i="43" s="1"/>
  <c r="D25" i="43"/>
  <c r="A25" i="43"/>
  <c r="D126" i="42"/>
  <c r="A126" i="42"/>
  <c r="D127" i="42"/>
  <c r="A127" i="42"/>
  <c r="D10" i="42"/>
  <c r="S44" i="42"/>
  <c r="P44" i="42"/>
  <c r="S51" i="42"/>
  <c r="P51" i="42"/>
  <c r="A54" i="42"/>
  <c r="D54" i="42"/>
  <c r="D40" i="42"/>
  <c r="A40" i="42"/>
  <c r="A56" i="42"/>
  <c r="D56" i="42"/>
  <c r="P46" i="42"/>
  <c r="AU46" i="42"/>
  <c r="D2" i="42"/>
  <c r="AB108" i="42"/>
  <c r="P108" i="42"/>
  <c r="R43" i="42"/>
  <c r="A53" i="42"/>
  <c r="D53" i="42"/>
  <c r="D8" i="42"/>
  <c r="A8" i="42"/>
  <c r="D125" i="42"/>
  <c r="A125" i="42"/>
  <c r="AU53" i="42"/>
  <c r="D13" i="42"/>
  <c r="A13" i="42"/>
  <c r="D18" i="42"/>
  <c r="A18" i="42"/>
  <c r="A128" i="42"/>
  <c r="D128" i="42"/>
  <c r="D90" i="42"/>
  <c r="A90" i="42"/>
  <c r="D61" i="42"/>
  <c r="A61" i="42"/>
  <c r="D45" i="42"/>
  <c r="A45" i="42"/>
  <c r="A55" i="42"/>
  <c r="D55" i="42"/>
  <c r="A48" i="42"/>
  <c r="D48" i="42"/>
  <c r="D27" i="42"/>
  <c r="A27" i="42"/>
  <c r="D22" i="42"/>
  <c r="A22" i="42"/>
  <c r="D69" i="41"/>
  <c r="A69" i="41"/>
  <c r="A71" i="41"/>
  <c r="D57" i="41"/>
  <c r="A57" i="41"/>
  <c r="A17" i="41"/>
  <c r="D17" i="41"/>
  <c r="D12" i="41"/>
  <c r="A12" i="41"/>
  <c r="D53" i="41"/>
  <c r="A53" i="41"/>
  <c r="D67" i="41"/>
  <c r="D32" i="41"/>
  <c r="A32" i="41"/>
  <c r="A104" i="41"/>
  <c r="D104" i="41"/>
  <c r="D31" i="41"/>
  <c r="A31" i="41"/>
  <c r="A72" i="41"/>
  <c r="D33" i="41"/>
  <c r="D63" i="41"/>
  <c r="A63" i="41"/>
  <c r="AB64" i="41"/>
  <c r="D19" i="41"/>
  <c r="A19" i="41"/>
  <c r="A105" i="41"/>
  <c r="D105" i="41"/>
  <c r="D59" i="41"/>
  <c r="A59" i="41"/>
  <c r="D29" i="41"/>
  <c r="A29" i="41"/>
  <c r="D5" i="41"/>
  <c r="A5" i="41"/>
  <c r="D2" i="41"/>
  <c r="A2" i="41"/>
  <c r="D55" i="41"/>
  <c r="A55" i="41"/>
  <c r="D21" i="41"/>
  <c r="A21" i="41"/>
  <c r="D28" i="41"/>
  <c r="A28" i="41"/>
  <c r="D64" i="41"/>
  <c r="A64" i="41"/>
  <c r="A65" i="41"/>
  <c r="D65" i="41"/>
  <c r="A101" i="41"/>
  <c r="D60" i="41"/>
  <c r="A60" i="41"/>
  <c r="A36" i="41"/>
  <c r="D36" i="41"/>
  <c r="D18" i="40"/>
  <c r="A18" i="40"/>
  <c r="D76" i="40"/>
  <c r="A76" i="40"/>
  <c r="D32" i="40"/>
  <c r="A32" i="40"/>
  <c r="D54" i="40"/>
  <c r="A54" i="40"/>
  <c r="D53" i="40"/>
  <c r="A53" i="40"/>
  <c r="D46" i="40"/>
  <c r="D24" i="40"/>
  <c r="A24" i="40"/>
  <c r="D75" i="40"/>
  <c r="A75" i="40"/>
  <c r="D109" i="40"/>
  <c r="A109" i="40"/>
  <c r="D48" i="40"/>
  <c r="A48" i="40"/>
  <c r="D38" i="40"/>
  <c r="A38" i="40"/>
  <c r="D79" i="40"/>
  <c r="A79" i="40"/>
  <c r="W10" i="40"/>
  <c r="D106" i="40"/>
  <c r="A106" i="40"/>
  <c r="S48" i="40"/>
  <c r="D51" i="40"/>
  <c r="A51" i="40"/>
  <c r="D19" i="40"/>
  <c r="A19" i="40"/>
  <c r="S123" i="40"/>
  <c r="Q59" i="40"/>
  <c r="BA59" i="40" s="1"/>
  <c r="AU59" i="40"/>
  <c r="S59" i="40"/>
  <c r="R59" i="40"/>
  <c r="P59" i="40"/>
  <c r="D31" i="40"/>
  <c r="A31" i="40"/>
  <c r="D14" i="40"/>
  <c r="A14" i="40"/>
  <c r="D3" i="40"/>
  <c r="A3" i="40"/>
  <c r="D56" i="40"/>
  <c r="A56" i="40"/>
  <c r="A13" i="40"/>
  <c r="D13" i="40"/>
  <c r="A74" i="40"/>
  <c r="D74" i="40"/>
  <c r="D55" i="40"/>
  <c r="A55" i="40"/>
  <c r="A39" i="40"/>
  <c r="D39" i="40"/>
  <c r="AU43" i="40"/>
  <c r="A35" i="40"/>
  <c r="D35" i="40"/>
  <c r="A7" i="40"/>
  <c r="D7" i="40"/>
  <c r="D77" i="40"/>
  <c r="A77" i="40"/>
  <c r="D62" i="39"/>
  <c r="A62" i="39"/>
  <c r="D18" i="39"/>
  <c r="A18" i="39"/>
  <c r="D55" i="39"/>
  <c r="A55" i="39"/>
  <c r="D50" i="39"/>
  <c r="A50" i="39"/>
  <c r="A88" i="39"/>
  <c r="D88" i="39"/>
  <c r="D44" i="39"/>
  <c r="A44" i="39"/>
  <c r="D86" i="39"/>
  <c r="A86" i="39"/>
  <c r="D14" i="39"/>
  <c r="A14" i="39"/>
  <c r="A85" i="39"/>
  <c r="D42" i="39"/>
  <c r="A42" i="39"/>
  <c r="Y10" i="39"/>
  <c r="D13" i="39"/>
  <c r="A13" i="39"/>
  <c r="D2" i="39"/>
  <c r="A2" i="39"/>
  <c r="A37" i="39"/>
  <c r="D37" i="39"/>
  <c r="AU35" i="39"/>
  <c r="A24" i="39"/>
  <c r="D24" i="39"/>
  <c r="D114" i="39"/>
  <c r="A114" i="39"/>
  <c r="D35" i="39"/>
  <c r="A35" i="39"/>
  <c r="D10" i="39"/>
  <c r="A10" i="39"/>
  <c r="W86" i="39"/>
  <c r="D6" i="39"/>
  <c r="A6" i="39"/>
  <c r="AA107" i="39"/>
  <c r="D56" i="38"/>
  <c r="A56" i="38"/>
  <c r="D21" i="38"/>
  <c r="A21" i="38"/>
  <c r="D38" i="38"/>
  <c r="A38" i="38"/>
  <c r="A54" i="38"/>
  <c r="D54" i="38"/>
  <c r="D23" i="38"/>
  <c r="A23" i="38"/>
  <c r="D36" i="38"/>
  <c r="A36" i="38"/>
  <c r="D46" i="38"/>
  <c r="A46" i="38"/>
  <c r="D126" i="38"/>
  <c r="A126" i="38"/>
  <c r="Z4" i="38"/>
  <c r="AZ4" i="38" s="1"/>
  <c r="Y4" i="38"/>
  <c r="A128" i="38"/>
  <c r="D128" i="38"/>
  <c r="D64" i="38"/>
  <c r="A64" i="38"/>
  <c r="D30" i="38"/>
  <c r="A30" i="38"/>
  <c r="A48" i="38"/>
  <c r="D48" i="38"/>
  <c r="D11" i="38"/>
  <c r="A11" i="38"/>
  <c r="A63" i="38"/>
  <c r="D63" i="38"/>
  <c r="D29" i="38"/>
  <c r="A29" i="38"/>
  <c r="A55" i="38"/>
  <c r="D55" i="38"/>
  <c r="D8" i="38"/>
  <c r="A8" i="38"/>
  <c r="D4" i="38"/>
  <c r="A4" i="38"/>
  <c r="D32" i="38"/>
  <c r="A32" i="38"/>
  <c r="D91" i="38"/>
  <c r="A91" i="38"/>
  <c r="U118" i="38"/>
  <c r="D28" i="38"/>
  <c r="A28" i="38"/>
  <c r="A40" i="38"/>
  <c r="D40" i="38"/>
  <c r="D2" i="38"/>
  <c r="A2" i="38"/>
  <c r="D60" i="38"/>
  <c r="A60" i="38"/>
  <c r="D31" i="38"/>
  <c r="A31" i="38"/>
  <c r="D39" i="38"/>
  <c r="A39" i="38"/>
  <c r="W52" i="38"/>
  <c r="AU52" i="38"/>
  <c r="AA52" i="38"/>
  <c r="Z52" i="38"/>
  <c r="AZ52" i="38" s="1"/>
  <c r="Q52" i="38"/>
  <c r="BA52" i="38" s="1"/>
  <c r="BB52" i="38" s="1"/>
  <c r="A37" i="38"/>
  <c r="D37" i="38"/>
  <c r="A27" i="38"/>
  <c r="D27" i="38"/>
  <c r="A62" i="38"/>
  <c r="D62" i="38"/>
  <c r="D129" i="38"/>
  <c r="A129" i="38"/>
  <c r="D34" i="38"/>
  <c r="A34" i="38"/>
  <c r="A26" i="38"/>
  <c r="D26" i="38"/>
  <c r="A61" i="38"/>
  <c r="D61" i="38"/>
  <c r="D49" i="37"/>
  <c r="D41" i="37"/>
  <c r="A41" i="37"/>
  <c r="A105" i="37"/>
  <c r="A94" i="37"/>
  <c r="D94" i="37"/>
  <c r="D91" i="37"/>
  <c r="A91" i="37"/>
  <c r="D92" i="37"/>
  <c r="A92" i="37"/>
  <c r="D16" i="37"/>
  <c r="A16" i="37"/>
  <c r="D5" i="37"/>
  <c r="A5" i="37"/>
  <c r="D126" i="37"/>
  <c r="A126" i="37"/>
  <c r="Y112" i="37"/>
  <c r="D98" i="37"/>
  <c r="A98" i="37"/>
  <c r="U64" i="37"/>
  <c r="AA64" i="37"/>
  <c r="AE64" i="37" a="1"/>
  <c r="AE64" i="37" s="1"/>
  <c r="AB64" i="37"/>
  <c r="Y64" i="37"/>
  <c r="A66" i="37"/>
  <c r="D66" i="37"/>
  <c r="A129" i="37"/>
  <c r="D129" i="37"/>
  <c r="D127" i="37"/>
  <c r="A127" i="37"/>
  <c r="D97" i="37"/>
  <c r="A97" i="37"/>
  <c r="D27" i="37"/>
  <c r="A27" i="37"/>
  <c r="D124" i="37"/>
  <c r="A124" i="37"/>
  <c r="D60" i="37"/>
  <c r="A60" i="37"/>
  <c r="D44" i="37"/>
  <c r="A44" i="37"/>
  <c r="D11" i="37"/>
  <c r="A11" i="37"/>
  <c r="D19" i="37"/>
  <c r="A19" i="37"/>
  <c r="A67" i="37"/>
  <c r="D67" i="37"/>
  <c r="D59" i="37"/>
  <c r="A59" i="37"/>
  <c r="AS83" i="37"/>
  <c r="AF83" i="37" s="1"/>
  <c r="Y83" i="37"/>
  <c r="D58" i="37"/>
  <c r="A58" i="37"/>
  <c r="D62" i="37"/>
  <c r="A62" i="37"/>
  <c r="D26" i="37"/>
  <c r="A26" i="37"/>
  <c r="D15" i="37"/>
  <c r="A15" i="37"/>
  <c r="D70" i="37"/>
  <c r="A70" i="37"/>
  <c r="Y94" i="37"/>
  <c r="W94" i="37"/>
  <c r="D42" i="37"/>
  <c r="A42" i="37"/>
  <c r="A33" i="37"/>
  <c r="D33" i="37"/>
  <c r="D8" i="37"/>
  <c r="A8" i="37"/>
  <c r="A101" i="37"/>
  <c r="D101" i="37"/>
  <c r="AB47" i="37"/>
  <c r="A32" i="37"/>
  <c r="D32" i="37"/>
  <c r="AU24" i="37"/>
  <c r="AE128" i="37" a="1"/>
  <c r="AE128" i="37" s="1"/>
  <c r="AE32" i="37" a="1"/>
  <c r="AE32" i="37" s="1"/>
  <c r="U32" i="37"/>
  <c r="AA32" i="37"/>
  <c r="AU32" i="37"/>
  <c r="W32" i="37"/>
  <c r="AB32" i="37"/>
  <c r="Z32" i="37"/>
  <c r="AZ32" i="37" s="1"/>
  <c r="Y32" i="37"/>
  <c r="D3" i="37"/>
  <c r="A3" i="37"/>
  <c r="A103" i="37"/>
  <c r="D103" i="37"/>
  <c r="D61" i="37"/>
  <c r="A61" i="37"/>
  <c r="Q22" i="37"/>
  <c r="BA22" i="37" s="1"/>
  <c r="P22" i="37"/>
  <c r="D7" i="37"/>
  <c r="A7" i="37"/>
  <c r="D125" i="37"/>
  <c r="A125" i="37"/>
  <c r="D63" i="36"/>
  <c r="A63" i="36"/>
  <c r="D7" i="36"/>
  <c r="A7" i="36"/>
  <c r="D74" i="36"/>
  <c r="A74" i="36"/>
  <c r="A18" i="36"/>
  <c r="D34" i="36"/>
  <c r="A34" i="36"/>
  <c r="A26" i="36"/>
  <c r="D71" i="36"/>
  <c r="A71" i="36"/>
  <c r="D98" i="36"/>
  <c r="A98" i="36"/>
  <c r="D103" i="36"/>
  <c r="A103" i="36"/>
  <c r="D104" i="36"/>
  <c r="A104" i="36"/>
  <c r="D106" i="36"/>
  <c r="A106" i="36"/>
  <c r="A108" i="36"/>
  <c r="D108" i="36"/>
  <c r="A77" i="36"/>
  <c r="D77" i="36"/>
  <c r="D57" i="36"/>
  <c r="A57" i="36"/>
  <c r="D6" i="36"/>
  <c r="A6" i="36"/>
  <c r="D5" i="36"/>
  <c r="A5" i="36"/>
  <c r="A12" i="36"/>
  <c r="D12" i="36"/>
  <c r="A112" i="36"/>
  <c r="D112" i="36"/>
  <c r="D56" i="36"/>
  <c r="A56" i="36"/>
  <c r="A15" i="36"/>
  <c r="D15" i="36"/>
  <c r="D101" i="36"/>
  <c r="A101" i="36"/>
  <c r="U75" i="36"/>
  <c r="A50" i="36"/>
  <c r="D50" i="36"/>
  <c r="D25" i="36"/>
  <c r="A25" i="36"/>
  <c r="A40" i="36"/>
  <c r="D40" i="36"/>
  <c r="V127" i="36"/>
  <c r="AY127" i="36" s="1"/>
  <c r="Q127" i="36"/>
  <c r="BA127" i="36" s="1"/>
  <c r="A81" i="36"/>
  <c r="D81" i="36"/>
  <c r="A49" i="36"/>
  <c r="D49" i="36"/>
  <c r="D22" i="36"/>
  <c r="A22" i="36"/>
  <c r="D2" i="36"/>
  <c r="A2" i="36"/>
  <c r="AE50" i="36" a="1"/>
  <c r="AE50" i="36" s="1"/>
  <c r="D52" i="36"/>
  <c r="A52" i="36"/>
  <c r="D3" i="36"/>
  <c r="A3" i="36"/>
  <c r="Z22" i="36"/>
  <c r="AZ22" i="36" s="1"/>
  <c r="P22" i="36"/>
  <c r="AB22" i="36"/>
  <c r="Y22" i="36"/>
  <c r="AE22" i="36" a="1"/>
  <c r="AE22" i="36" s="1"/>
  <c r="U22" i="36"/>
  <c r="AA22" i="36"/>
  <c r="D100" i="36"/>
  <c r="A100" i="36"/>
  <c r="D72" i="36"/>
  <c r="A72" i="36"/>
  <c r="D53" i="36"/>
  <c r="A53" i="36"/>
  <c r="D65" i="36"/>
  <c r="A65" i="36"/>
  <c r="A37" i="36"/>
  <c r="D37" i="36"/>
  <c r="D51" i="36"/>
  <c r="A51" i="36"/>
  <c r="D62" i="36"/>
  <c r="A62" i="36"/>
  <c r="D55" i="36"/>
  <c r="A55" i="36"/>
  <c r="AU53" i="36"/>
  <c r="D14" i="36"/>
  <c r="A14" i="36"/>
  <c r="D11" i="36"/>
  <c r="A11" i="36"/>
  <c r="D13" i="36"/>
  <c r="A13" i="36"/>
  <c r="A70" i="36"/>
  <c r="D70" i="36"/>
  <c r="A4" i="36"/>
  <c r="D4" i="36"/>
  <c r="S20" i="36"/>
  <c r="A105" i="36"/>
  <c r="D105" i="36"/>
  <c r="D39" i="36"/>
  <c r="A39" i="36"/>
  <c r="D19" i="36"/>
  <c r="A19" i="36"/>
  <c r="A21" i="36"/>
  <c r="D21" i="36"/>
  <c r="W12" i="36"/>
  <c r="V12" i="36"/>
  <c r="AY12" i="36" s="1"/>
  <c r="U12" i="36"/>
  <c r="S12" i="36"/>
  <c r="AB12" i="36"/>
  <c r="R12" i="36"/>
  <c r="Y12" i="36"/>
  <c r="Z12" i="36"/>
  <c r="AZ12" i="36" s="1"/>
  <c r="P12" i="36"/>
  <c r="A121" i="35"/>
  <c r="D121" i="35"/>
  <c r="D25" i="35"/>
  <c r="A108" i="35"/>
  <c r="D108" i="35"/>
  <c r="A107" i="35"/>
  <c r="D107" i="35"/>
  <c r="D116" i="35"/>
  <c r="A116" i="35"/>
  <c r="A82" i="35"/>
  <c r="D82" i="35"/>
  <c r="D80" i="35"/>
  <c r="A80" i="35"/>
  <c r="AS116" i="35"/>
  <c r="AF116" i="35" s="1"/>
  <c r="D76" i="35"/>
  <c r="A76" i="35"/>
  <c r="A109" i="35"/>
  <c r="A31" i="35"/>
  <c r="D31" i="35"/>
  <c r="A52" i="35"/>
  <c r="D52" i="35"/>
  <c r="D19" i="35"/>
  <c r="A19" i="35"/>
  <c r="D30" i="35"/>
  <c r="A32" i="35"/>
  <c r="D32" i="35"/>
  <c r="A113" i="35"/>
  <c r="D113" i="35"/>
  <c r="A84" i="35"/>
  <c r="D84" i="35"/>
  <c r="P73" i="35"/>
  <c r="R73" i="35"/>
  <c r="A112" i="35"/>
  <c r="D112" i="35"/>
  <c r="A77" i="35"/>
  <c r="D77" i="35"/>
  <c r="A79" i="35"/>
  <c r="D79" i="35"/>
  <c r="D61" i="35"/>
  <c r="A61" i="35"/>
  <c r="A56" i="35"/>
  <c r="D56" i="35"/>
  <c r="A58" i="35"/>
  <c r="D58" i="35"/>
  <c r="AE32" i="35" a="1"/>
  <c r="AE32" i="35" s="1"/>
  <c r="V32" i="35"/>
  <c r="AY32" i="35" s="1"/>
  <c r="A28" i="35"/>
  <c r="D28" i="35"/>
  <c r="D75" i="35"/>
  <c r="A75" i="35"/>
  <c r="D4" i="35"/>
  <c r="A4" i="35"/>
  <c r="D5" i="35"/>
  <c r="A5" i="35"/>
  <c r="A86" i="35"/>
  <c r="D86" i="35"/>
  <c r="Q52" i="35"/>
  <c r="BA52" i="35" s="1"/>
  <c r="A29" i="35"/>
  <c r="D29" i="35"/>
  <c r="A27" i="35"/>
  <c r="D27" i="35"/>
  <c r="A18" i="35"/>
  <c r="D18" i="35"/>
  <c r="A14" i="35"/>
  <c r="D14" i="35"/>
  <c r="D111" i="35"/>
  <c r="A111" i="35"/>
  <c r="D106" i="35"/>
  <c r="A106" i="35"/>
  <c r="A49" i="35"/>
  <c r="D49" i="35"/>
  <c r="A34" i="35"/>
  <c r="D34" i="35"/>
  <c r="R15" i="35"/>
  <c r="D110" i="35"/>
  <c r="A110" i="35"/>
  <c r="D88" i="35"/>
  <c r="A88" i="35"/>
  <c r="D83" i="35"/>
  <c r="A83" i="35"/>
  <c r="A50" i="35"/>
  <c r="D50" i="35"/>
  <c r="A54" i="35"/>
  <c r="D54" i="35"/>
  <c r="A33" i="35"/>
  <c r="D33" i="35"/>
  <c r="V20" i="35"/>
  <c r="AY20" i="35" s="1"/>
  <c r="S20" i="35"/>
  <c r="D115" i="34"/>
  <c r="D122" i="34"/>
  <c r="A121" i="34"/>
  <c r="D121" i="34"/>
  <c r="D3" i="34"/>
  <c r="A3" i="34"/>
  <c r="A120" i="34"/>
  <c r="D120" i="34"/>
  <c r="D83" i="34"/>
  <c r="A83" i="34"/>
  <c r="D87" i="34"/>
  <c r="A87" i="34"/>
  <c r="D62" i="34"/>
  <c r="A62" i="34"/>
  <c r="D31" i="34"/>
  <c r="D14" i="34"/>
  <c r="A14" i="34"/>
  <c r="Q108" i="34"/>
  <c r="BA108" i="34" s="1"/>
  <c r="D84" i="34"/>
  <c r="A84" i="34"/>
  <c r="D116" i="34"/>
  <c r="A116" i="34"/>
  <c r="D96" i="34"/>
  <c r="A96" i="34"/>
  <c r="AA72" i="34"/>
  <c r="D51" i="34"/>
  <c r="A51" i="34"/>
  <c r="A59" i="34"/>
  <c r="D59" i="34"/>
  <c r="A44" i="34"/>
  <c r="D44" i="34"/>
  <c r="D23" i="34"/>
  <c r="A23" i="34"/>
  <c r="A35" i="34"/>
  <c r="D35" i="34"/>
  <c r="D124" i="34"/>
  <c r="A124" i="34"/>
  <c r="W128" i="34"/>
  <c r="AS128" i="34"/>
  <c r="AF128" i="34" s="1"/>
  <c r="S128" i="34"/>
  <c r="Y128" i="34"/>
  <c r="AA128" i="34"/>
  <c r="Z128" i="34"/>
  <c r="AZ128" i="34" s="1"/>
  <c r="Q128" i="34"/>
  <c r="BA128" i="34" s="1"/>
  <c r="P128" i="34"/>
  <c r="D91" i="34"/>
  <c r="A91" i="34"/>
  <c r="W39" i="34"/>
  <c r="AE39" i="34" a="1"/>
  <c r="AE39" i="34" s="1"/>
  <c r="V39" i="34"/>
  <c r="AY39" i="34" s="1"/>
  <c r="R39" i="34"/>
  <c r="Q39" i="34"/>
  <c r="BA39" i="34" s="1"/>
  <c r="BB39" i="34" s="1"/>
  <c r="S39" i="34"/>
  <c r="P39" i="34"/>
  <c r="Y39" i="34"/>
  <c r="A61" i="34"/>
  <c r="D61" i="34"/>
  <c r="A52" i="34"/>
  <c r="A46" i="34"/>
  <c r="D46" i="34"/>
  <c r="D65" i="34"/>
  <c r="A65" i="34"/>
  <c r="D88" i="34"/>
  <c r="A57" i="34"/>
  <c r="D57" i="34"/>
  <c r="A39" i="34"/>
  <c r="D39" i="34"/>
  <c r="D25" i="34"/>
  <c r="A25" i="34"/>
  <c r="A4" i="34"/>
  <c r="D4" i="34"/>
  <c r="D9" i="34"/>
  <c r="A9" i="34"/>
  <c r="D117" i="34"/>
  <c r="A117" i="34"/>
  <c r="W101" i="34"/>
  <c r="Q101" i="34"/>
  <c r="BA101" i="34" s="1"/>
  <c r="BB101" i="34" s="1"/>
  <c r="P101" i="34"/>
  <c r="AE101" i="34" a="1"/>
  <c r="AE101" i="34" s="1"/>
  <c r="D64" i="34"/>
  <c r="A64" i="34"/>
  <c r="AU55" i="34"/>
  <c r="S55" i="34"/>
  <c r="A48" i="34"/>
  <c r="D48" i="34"/>
  <c r="D22" i="34"/>
  <c r="A22" i="34"/>
  <c r="A114" i="34"/>
  <c r="D114" i="34"/>
  <c r="S112" i="34"/>
  <c r="Q112" i="34"/>
  <c r="BA112" i="34" s="1"/>
  <c r="A129" i="34"/>
  <c r="D129" i="34"/>
  <c r="D17" i="34"/>
  <c r="A17" i="34"/>
  <c r="D48" i="33"/>
  <c r="A48" i="33"/>
  <c r="D17" i="33"/>
  <c r="A17" i="33"/>
  <c r="D40" i="33"/>
  <c r="A40" i="33"/>
  <c r="D126" i="33"/>
  <c r="A126" i="33"/>
  <c r="D127" i="33"/>
  <c r="A127" i="33"/>
  <c r="D129" i="33"/>
  <c r="AB48" i="33"/>
  <c r="AU48" i="33"/>
  <c r="W48" i="33"/>
  <c r="AE48" i="33" a="1"/>
  <c r="AE48" i="33" s="1"/>
  <c r="D31" i="33"/>
  <c r="A31" i="33"/>
  <c r="D96" i="33"/>
  <c r="A96" i="33"/>
  <c r="D42" i="33"/>
  <c r="A42" i="33"/>
  <c r="D32" i="33"/>
  <c r="A32" i="33"/>
  <c r="D72" i="33"/>
  <c r="A72" i="33"/>
  <c r="D93" i="33"/>
  <c r="A93" i="33"/>
  <c r="D100" i="33"/>
  <c r="A100" i="33"/>
  <c r="A45" i="33"/>
  <c r="D45" i="33"/>
  <c r="D24" i="33"/>
  <c r="A24" i="33"/>
  <c r="A11" i="33"/>
  <c r="D11" i="33"/>
  <c r="Y28" i="33"/>
  <c r="AA28" i="33"/>
  <c r="P28" i="33"/>
  <c r="Z28" i="33"/>
  <c r="AZ28" i="33" s="1"/>
  <c r="W28" i="33"/>
  <c r="V28" i="33"/>
  <c r="AY28" i="33" s="1"/>
  <c r="AE28" i="33" a="1"/>
  <c r="AE28" i="33" s="1"/>
  <c r="U28" i="33"/>
  <c r="S28" i="33"/>
  <c r="AB28" i="33"/>
  <c r="Q28" i="33"/>
  <c r="BA28" i="33" s="1"/>
  <c r="AU28" i="33"/>
  <c r="D16" i="33"/>
  <c r="A16" i="33"/>
  <c r="D97" i="33"/>
  <c r="A97" i="33"/>
  <c r="D123" i="33"/>
  <c r="A123" i="33"/>
  <c r="S129" i="33"/>
  <c r="AB129" i="33"/>
  <c r="D70" i="33"/>
  <c r="A70" i="33"/>
  <c r="A43" i="33"/>
  <c r="D43" i="33"/>
  <c r="S24" i="33"/>
  <c r="R24" i="33"/>
  <c r="AA24" i="33"/>
  <c r="Y24" i="33"/>
  <c r="AU24" i="33"/>
  <c r="W24" i="33"/>
  <c r="V24" i="33"/>
  <c r="AY24" i="33" s="1"/>
  <c r="U24" i="33"/>
  <c r="P24" i="33"/>
  <c r="D94" i="33"/>
  <c r="A94" i="33"/>
  <c r="AS87" i="33"/>
  <c r="AF87" i="33" s="1"/>
  <c r="A41" i="33"/>
  <c r="D41" i="33"/>
  <c r="U26" i="33"/>
  <c r="AU26" i="33"/>
  <c r="AB26" i="33"/>
  <c r="R26" i="33"/>
  <c r="AA26" i="33"/>
  <c r="Q26" i="33"/>
  <c r="BA26" i="33" s="1"/>
  <c r="Y26" i="33"/>
  <c r="W26" i="33"/>
  <c r="D28" i="33"/>
  <c r="A28" i="33"/>
  <c r="AB8" i="33"/>
  <c r="Q8" i="33"/>
  <c r="BA8" i="33" s="1"/>
  <c r="P8" i="33"/>
  <c r="D102" i="33"/>
  <c r="A102" i="33"/>
  <c r="R84" i="33"/>
  <c r="D39" i="33"/>
  <c r="A39" i="33"/>
  <c r="A19" i="33"/>
  <c r="D19" i="33"/>
  <c r="R7" i="33"/>
  <c r="P32" i="33"/>
  <c r="R32" i="33"/>
  <c r="D20" i="33"/>
  <c r="A20" i="33"/>
  <c r="AE112" i="33" a="1"/>
  <c r="AE112" i="33" s="1"/>
  <c r="V112" i="33"/>
  <c r="AY112" i="33" s="1"/>
  <c r="U112" i="33"/>
  <c r="AB112" i="33"/>
  <c r="R112" i="33"/>
  <c r="Y112" i="33"/>
  <c r="AA112" i="33"/>
  <c r="S112" i="33"/>
  <c r="Q112" i="33"/>
  <c r="BA112" i="33" s="1"/>
  <c r="BB112" i="33" s="1"/>
  <c r="P112" i="33"/>
  <c r="AE49" i="33" a="1"/>
  <c r="AE49" i="33" s="1"/>
  <c r="P49" i="33"/>
  <c r="D33" i="33"/>
  <c r="A33" i="33"/>
  <c r="AE10" i="33" a="1"/>
  <c r="AE10" i="33" s="1"/>
  <c r="Z10" i="33"/>
  <c r="AZ10" i="33" s="1"/>
  <c r="AU10" i="33"/>
  <c r="D7" i="33"/>
  <c r="A7" i="33"/>
  <c r="D6" i="33"/>
  <c r="A6" i="33"/>
  <c r="R65" i="32"/>
  <c r="D17" i="32"/>
  <c r="A17" i="32"/>
  <c r="A41" i="32"/>
  <c r="D41" i="32"/>
  <c r="D102" i="32"/>
  <c r="A102" i="32"/>
  <c r="A67" i="32"/>
  <c r="A70" i="32"/>
  <c r="D70" i="32"/>
  <c r="D6" i="32"/>
  <c r="A6" i="32"/>
  <c r="A28" i="32"/>
  <c r="D28" i="32"/>
  <c r="AU37" i="32"/>
  <c r="AA37" i="32"/>
  <c r="Q37" i="32"/>
  <c r="BA37" i="32" s="1"/>
  <c r="BB37" i="32" s="1"/>
  <c r="AE37" i="32" a="1"/>
  <c r="AE37" i="32" s="1"/>
  <c r="V37" i="32"/>
  <c r="AY37" i="32" s="1"/>
  <c r="R37" i="32"/>
  <c r="P37" i="32"/>
  <c r="AB37" i="32"/>
  <c r="Z37" i="32"/>
  <c r="AZ37" i="32" s="1"/>
  <c r="Y37" i="32"/>
  <c r="W37" i="32"/>
  <c r="U37" i="32"/>
  <c r="S37" i="32"/>
  <c r="A57" i="32"/>
  <c r="D57" i="32"/>
  <c r="D8" i="32"/>
  <c r="A8" i="32"/>
  <c r="D107" i="32"/>
  <c r="A107" i="32"/>
  <c r="AE51" i="32" a="1"/>
  <c r="AE51" i="32" s="1"/>
  <c r="AB51" i="32"/>
  <c r="R51" i="32"/>
  <c r="AA51" i="32"/>
  <c r="A56" i="32"/>
  <c r="D56" i="32"/>
  <c r="A106" i="32"/>
  <c r="D106" i="32"/>
  <c r="D69" i="32"/>
  <c r="A69" i="32"/>
  <c r="Y82" i="32"/>
  <c r="W82" i="32"/>
  <c r="AB82" i="32"/>
  <c r="AA82" i="32"/>
  <c r="Z82" i="32"/>
  <c r="AZ82" i="32" s="1"/>
  <c r="U82" i="32"/>
  <c r="AE82" i="32" a="1"/>
  <c r="AE82" i="32" s="1"/>
  <c r="AA35" i="32"/>
  <c r="Y35" i="32"/>
  <c r="D23" i="32"/>
  <c r="A23" i="32"/>
  <c r="D73" i="32"/>
  <c r="A73" i="32"/>
  <c r="D31" i="32"/>
  <c r="A31" i="32"/>
  <c r="AU12" i="32"/>
  <c r="S12" i="32"/>
  <c r="P12" i="32"/>
  <c r="Z12" i="32"/>
  <c r="AZ12" i="32" s="1"/>
  <c r="V12" i="32"/>
  <c r="AY12" i="32" s="1"/>
  <c r="R12" i="32"/>
  <c r="Q12" i="32"/>
  <c r="BA12" i="32" s="1"/>
  <c r="U114" i="32"/>
  <c r="AE114" i="32" a="1"/>
  <c r="AE114" i="32" s="1"/>
  <c r="V114" i="32"/>
  <c r="AY114" i="32" s="1"/>
  <c r="Y114" i="32"/>
  <c r="W114" i="32"/>
  <c r="S114" i="32"/>
  <c r="AB114" i="32"/>
  <c r="P114" i="32"/>
  <c r="Z114" i="32"/>
  <c r="AZ114" i="32" s="1"/>
  <c r="R114" i="32"/>
  <c r="Q114" i="32"/>
  <c r="BA114" i="32" s="1"/>
  <c r="BB114" i="32" s="1"/>
  <c r="AA114" i="32"/>
  <c r="D100" i="32"/>
  <c r="A100" i="32"/>
  <c r="AU36" i="32"/>
  <c r="U36" i="32"/>
  <c r="D14" i="32"/>
  <c r="A14" i="32"/>
  <c r="AU20" i="32"/>
  <c r="W20" i="32"/>
  <c r="AB20" i="32"/>
  <c r="AA20" i="32"/>
  <c r="P20" i="32"/>
  <c r="Z20" i="32"/>
  <c r="AZ20" i="32" s="1"/>
  <c r="Y20" i="32"/>
  <c r="U20" i="32"/>
  <c r="AE20" i="32" a="1"/>
  <c r="AE20" i="32" s="1"/>
  <c r="A105" i="32"/>
  <c r="D105" i="32"/>
  <c r="A18" i="32"/>
  <c r="D18" i="32"/>
  <c r="W120" i="32"/>
  <c r="AE120" i="32" a="1"/>
  <c r="AE120" i="32" s="1"/>
  <c r="Y120" i="32"/>
  <c r="Z120" i="32"/>
  <c r="AZ120" i="32" s="1"/>
  <c r="AB120" i="32"/>
  <c r="AA120" i="32"/>
  <c r="U120" i="32"/>
  <c r="D98" i="32"/>
  <c r="A98" i="32"/>
  <c r="D79" i="32"/>
  <c r="A79" i="32"/>
  <c r="D11" i="32"/>
  <c r="A11" i="32"/>
  <c r="AU28" i="32"/>
  <c r="D71" i="32"/>
  <c r="A71" i="32"/>
  <c r="A37" i="32"/>
  <c r="D37" i="32"/>
  <c r="V2" i="32"/>
  <c r="AY2" i="32" s="1"/>
  <c r="AE2" i="32" a="1"/>
  <c r="AE2" i="32" s="1"/>
  <c r="D25" i="31"/>
  <c r="A25" i="31"/>
  <c r="D75" i="31"/>
  <c r="D34" i="31"/>
  <c r="A34" i="31"/>
  <c r="A78" i="31"/>
  <c r="A106" i="31"/>
  <c r="Q77" i="31"/>
  <c r="BA77" i="31" s="1"/>
  <c r="BB77" i="31" s="1"/>
  <c r="Y77" i="31"/>
  <c r="V77" i="31"/>
  <c r="AY77" i="31" s="1"/>
  <c r="AA63" i="31"/>
  <c r="P63" i="31"/>
  <c r="U112" i="31"/>
  <c r="R112" i="31"/>
  <c r="AA112" i="31"/>
  <c r="Q112" i="31"/>
  <c r="BA112" i="31" s="1"/>
  <c r="BB112" i="31" s="1"/>
  <c r="Y112" i="31"/>
  <c r="P112" i="31"/>
  <c r="S112" i="31"/>
  <c r="AE112" i="31" a="1"/>
  <c r="AE112" i="31" s="1"/>
  <c r="S43" i="31"/>
  <c r="A82" i="31"/>
  <c r="D82" i="31"/>
  <c r="D79" i="31"/>
  <c r="A49" i="31"/>
  <c r="D49" i="31"/>
  <c r="A4" i="31"/>
  <c r="D4" i="31"/>
  <c r="AA31" i="31"/>
  <c r="D12" i="31"/>
  <c r="A12" i="31"/>
  <c r="D77" i="31"/>
  <c r="A77" i="31"/>
  <c r="AU62" i="31"/>
  <c r="Y32" i="31"/>
  <c r="AE32" i="31" a="1"/>
  <c r="AE32" i="31" s="1"/>
  <c r="AB32" i="31"/>
  <c r="U32" i="31"/>
  <c r="AA32" i="31"/>
  <c r="D26" i="31"/>
  <c r="D119" i="31"/>
  <c r="A119" i="31"/>
  <c r="Q103" i="31"/>
  <c r="BA103" i="31" s="1"/>
  <c r="AF103" i="31"/>
  <c r="S103" i="31"/>
  <c r="R103" i="31"/>
  <c r="AU60" i="31"/>
  <c r="A43" i="31"/>
  <c r="D43" i="31"/>
  <c r="P21" i="31"/>
  <c r="D7" i="31"/>
  <c r="A7" i="31"/>
  <c r="A86" i="31"/>
  <c r="D86" i="31"/>
  <c r="U76" i="31"/>
  <c r="S76" i="31"/>
  <c r="AA76" i="31"/>
  <c r="AE76" i="31" a="1"/>
  <c r="AE76" i="31" s="1"/>
  <c r="Y76" i="31"/>
  <c r="A84" i="31"/>
  <c r="D84" i="31"/>
  <c r="D120" i="31"/>
  <c r="A120" i="31"/>
  <c r="D13" i="31"/>
  <c r="A13" i="31"/>
  <c r="D121" i="31"/>
  <c r="A121" i="31"/>
  <c r="D116" i="31"/>
  <c r="A116" i="31"/>
  <c r="AB102" i="31"/>
  <c r="Z102" i="31"/>
  <c r="AZ102" i="31" s="1"/>
  <c r="A47" i="31"/>
  <c r="D47" i="31"/>
  <c r="W16" i="31"/>
  <c r="V16" i="31"/>
  <c r="AY16" i="31" s="1"/>
  <c r="A29" i="31"/>
  <c r="A41" i="31"/>
  <c r="D41" i="31"/>
  <c r="A114" i="31"/>
  <c r="D115" i="31"/>
  <c r="A115" i="31"/>
  <c r="AU45" i="31"/>
  <c r="D16" i="31"/>
  <c r="A16" i="31"/>
  <c r="A45" i="31"/>
  <c r="D45" i="31"/>
  <c r="D110" i="31"/>
  <c r="A110" i="31"/>
  <c r="D118" i="31"/>
  <c r="A118" i="31"/>
  <c r="D40" i="31"/>
  <c r="A40" i="31"/>
  <c r="A86" i="30"/>
  <c r="A84" i="30"/>
  <c r="D87" i="30"/>
  <c r="D36" i="30"/>
  <c r="A36" i="30"/>
  <c r="D121" i="30"/>
  <c r="A121" i="30"/>
  <c r="A129" i="30"/>
  <c r="D129" i="30"/>
  <c r="D114" i="30"/>
  <c r="A114" i="30"/>
  <c r="D91" i="30"/>
  <c r="A91" i="30"/>
  <c r="D122" i="30"/>
  <c r="A122" i="30"/>
  <c r="D118" i="30"/>
  <c r="A118" i="30"/>
  <c r="D123" i="30"/>
  <c r="A123" i="30"/>
  <c r="Y112" i="30"/>
  <c r="A119" i="30"/>
  <c r="D94" i="30"/>
  <c r="A94" i="30"/>
  <c r="D46" i="30"/>
  <c r="A46" i="30"/>
  <c r="D61" i="30"/>
  <c r="A61" i="30"/>
  <c r="D14" i="30"/>
  <c r="A14" i="30"/>
  <c r="D92" i="30"/>
  <c r="A92" i="30"/>
  <c r="D84" i="30"/>
  <c r="A59" i="30"/>
  <c r="D59" i="30"/>
  <c r="R15" i="30"/>
  <c r="P15" i="30"/>
  <c r="A31" i="30"/>
  <c r="D31" i="30"/>
  <c r="AS125" i="30"/>
  <c r="AF125" i="30" s="1"/>
  <c r="D2" i="30"/>
  <c r="A2" i="30"/>
  <c r="A26" i="30"/>
  <c r="D26" i="30"/>
  <c r="D82" i="30"/>
  <c r="A82" i="30"/>
  <c r="D117" i="30"/>
  <c r="D65" i="30"/>
  <c r="A65" i="30"/>
  <c r="A120" i="43"/>
  <c r="A85" i="43"/>
  <c r="D87" i="43"/>
  <c r="A114" i="43"/>
  <c r="A88" i="43"/>
  <c r="A121" i="43"/>
  <c r="D121" i="43"/>
  <c r="A91" i="42"/>
  <c r="D91" i="42"/>
  <c r="D98" i="41"/>
  <c r="D70" i="41"/>
  <c r="D102" i="41"/>
  <c r="A68" i="41"/>
  <c r="D100" i="41"/>
  <c r="D78" i="40"/>
  <c r="D80" i="40"/>
  <c r="A80" i="40"/>
  <c r="D110" i="40"/>
  <c r="A110" i="40"/>
  <c r="A116" i="39"/>
  <c r="D119" i="39"/>
  <c r="A95" i="37"/>
  <c r="D96" i="37"/>
  <c r="A90" i="37"/>
  <c r="D122" i="37"/>
  <c r="A128" i="37"/>
  <c r="D128" i="37"/>
  <c r="D73" i="36"/>
  <c r="A67" i="36"/>
  <c r="D99" i="36"/>
  <c r="D102" i="36"/>
  <c r="D68" i="36"/>
  <c r="A68" i="36"/>
  <c r="D66" i="36"/>
  <c r="D67" i="36"/>
  <c r="A81" i="35"/>
  <c r="D74" i="35"/>
  <c r="D78" i="35"/>
  <c r="A78" i="35"/>
  <c r="D85" i="34"/>
  <c r="D118" i="34"/>
  <c r="D119" i="34"/>
  <c r="A82" i="34"/>
  <c r="D82" i="34"/>
  <c r="D86" i="34"/>
  <c r="A86" i="34"/>
  <c r="A124" i="33"/>
  <c r="D122" i="33"/>
  <c r="D91" i="33"/>
  <c r="A90" i="33"/>
  <c r="A122" i="33"/>
  <c r="A91" i="33"/>
  <c r="D125" i="33"/>
  <c r="A125" i="33"/>
  <c r="D103" i="32"/>
  <c r="D72" i="32"/>
  <c r="A72" i="32"/>
  <c r="A103" i="32"/>
  <c r="D99" i="32"/>
  <c r="A99" i="32"/>
  <c r="A104" i="32"/>
  <c r="D104" i="32"/>
  <c r="A111" i="31"/>
  <c r="D78" i="31"/>
  <c r="A81" i="31"/>
  <c r="A75" i="31"/>
  <c r="A108" i="31"/>
  <c r="AF54" i="31"/>
  <c r="A107" i="31"/>
  <c r="D107" i="31"/>
  <c r="D97" i="30"/>
  <c r="A97" i="30"/>
  <c r="D86" i="30"/>
  <c r="D126" i="30"/>
  <c r="A88" i="30"/>
  <c r="D127" i="30"/>
  <c r="A96" i="30"/>
  <c r="D115" i="30"/>
  <c r="D128" i="30"/>
  <c r="D124" i="30"/>
  <c r="A87" i="43"/>
  <c r="A70" i="41"/>
  <c r="AF25" i="37"/>
  <c r="AF55" i="37"/>
  <c r="AF52" i="37"/>
  <c r="AF57" i="37"/>
  <c r="AF54" i="37"/>
  <c r="AF53" i="37"/>
  <c r="AF56" i="37"/>
  <c r="AF50" i="37"/>
  <c r="AF51" i="37"/>
  <c r="AF12" i="36"/>
  <c r="AF15" i="36"/>
  <c r="AF11" i="36"/>
  <c r="AF17" i="36"/>
  <c r="AF16" i="36"/>
  <c r="A102" i="36"/>
  <c r="AF14" i="36"/>
  <c r="AF13" i="36"/>
  <c r="AF10" i="36"/>
  <c r="AF54" i="35"/>
  <c r="AF56" i="35"/>
  <c r="AF10" i="34"/>
  <c r="AF17" i="34"/>
  <c r="AF14" i="34"/>
  <c r="AF15" i="34"/>
  <c r="AF16" i="34"/>
  <c r="AF13" i="34"/>
  <c r="AF12" i="34"/>
  <c r="AF11" i="34"/>
  <c r="AF54" i="33"/>
  <c r="AF53" i="33"/>
  <c r="AF56" i="33"/>
  <c r="AF52" i="33"/>
  <c r="AF57" i="33"/>
  <c r="AF55" i="33"/>
  <c r="AF51" i="33"/>
  <c r="D90" i="33"/>
  <c r="A128" i="33"/>
  <c r="D128" i="33"/>
  <c r="AF50" i="33"/>
  <c r="AF11" i="32"/>
  <c r="AF17" i="32"/>
  <c r="AF13" i="32"/>
  <c r="AF10" i="32"/>
  <c r="AF14" i="32"/>
  <c r="AF16" i="32"/>
  <c r="AF15" i="32"/>
  <c r="AF12" i="32"/>
  <c r="AF53" i="31"/>
  <c r="AF50" i="31"/>
  <c r="AF52" i="31"/>
  <c r="AF51" i="31"/>
  <c r="AF57" i="31"/>
  <c r="AF56" i="31"/>
  <c r="AF55" i="31"/>
  <c r="A115" i="30"/>
  <c r="D88" i="30"/>
  <c r="A127" i="30"/>
  <c r="D96" i="30"/>
  <c r="D85" i="30"/>
  <c r="A85" i="30"/>
  <c r="AF39" i="37"/>
  <c r="AF34" i="37"/>
  <c r="AF40" i="37"/>
  <c r="AF35" i="37"/>
  <c r="AF36" i="37"/>
  <c r="AF38" i="37"/>
  <c r="AF37" i="37"/>
  <c r="AF41" i="37"/>
  <c r="AF4" i="37"/>
  <c r="AF5" i="37"/>
  <c r="AF24" i="37"/>
  <c r="AF20" i="37"/>
  <c r="AF21" i="37"/>
  <c r="AF9" i="37"/>
  <c r="AF7" i="37"/>
  <c r="AF18" i="37"/>
  <c r="AF3" i="37"/>
  <c r="AF19" i="37"/>
  <c r="AF22" i="37"/>
  <c r="AF23" i="37"/>
  <c r="AF6" i="37"/>
  <c r="AF8" i="37"/>
  <c r="AF2" i="37"/>
  <c r="AF58" i="36"/>
  <c r="AF60" i="36"/>
  <c r="AF62" i="36"/>
  <c r="AF59" i="36"/>
  <c r="AF63" i="36"/>
  <c r="AF65" i="36"/>
  <c r="AF61" i="36"/>
  <c r="AF64" i="36"/>
  <c r="AF30" i="36"/>
  <c r="AF31" i="36"/>
  <c r="AF32" i="36"/>
  <c r="AF29" i="36"/>
  <c r="AF33" i="36"/>
  <c r="AF27" i="36"/>
  <c r="AF28" i="36"/>
  <c r="AF26" i="36"/>
  <c r="AF46" i="36"/>
  <c r="AF48" i="36"/>
  <c r="AF49" i="36"/>
  <c r="AF45" i="36"/>
  <c r="AF43" i="36"/>
  <c r="AF44" i="36"/>
  <c r="AF42" i="36"/>
  <c r="AF47" i="36"/>
  <c r="AF23" i="35"/>
  <c r="AF2" i="35"/>
  <c r="AF51" i="35"/>
  <c r="AF52" i="35"/>
  <c r="AF57" i="35"/>
  <c r="AF53" i="35"/>
  <c r="AF50" i="35"/>
  <c r="AF55" i="35"/>
  <c r="AF63" i="34"/>
  <c r="AF62" i="34"/>
  <c r="AF60" i="34"/>
  <c r="AF61" i="34"/>
  <c r="AF59" i="34"/>
  <c r="AF58" i="34"/>
  <c r="AF65" i="34"/>
  <c r="AF64" i="34"/>
  <c r="AF48" i="34"/>
  <c r="AF49" i="34"/>
  <c r="AF45" i="34"/>
  <c r="AF46" i="34"/>
  <c r="AF47" i="34"/>
  <c r="AF43" i="34"/>
  <c r="AF42" i="34"/>
  <c r="AF44" i="34"/>
  <c r="AF27" i="34"/>
  <c r="AF29" i="34"/>
  <c r="AF30" i="34"/>
  <c r="AF28" i="34"/>
  <c r="AF31" i="34"/>
  <c r="AF33" i="34"/>
  <c r="AF32" i="34"/>
  <c r="AF26" i="34"/>
  <c r="AF37" i="33"/>
  <c r="AF39" i="33"/>
  <c r="AF40" i="33"/>
  <c r="AF35" i="33"/>
  <c r="AF34" i="33"/>
  <c r="AF38" i="33"/>
  <c r="AF36" i="33"/>
  <c r="AF41" i="33"/>
  <c r="AF3" i="33"/>
  <c r="AF8" i="33"/>
  <c r="AF20" i="33"/>
  <c r="AF24" i="33"/>
  <c r="AF19" i="33"/>
  <c r="AF18" i="33"/>
  <c r="AF9" i="33"/>
  <c r="AF25" i="33"/>
  <c r="AF4" i="33"/>
  <c r="AF22" i="33"/>
  <c r="AF21" i="33"/>
  <c r="AF6" i="33"/>
  <c r="AF23" i="33"/>
  <c r="AF5" i="33"/>
  <c r="AF7" i="33"/>
  <c r="AF2" i="33"/>
  <c r="AF27" i="32"/>
  <c r="AF30" i="32"/>
  <c r="AF32" i="32"/>
  <c r="AF29" i="32"/>
  <c r="AF33" i="32"/>
  <c r="AF28" i="32"/>
  <c r="AF31" i="32"/>
  <c r="AF26" i="32"/>
  <c r="AF62" i="32"/>
  <c r="AF65" i="32"/>
  <c r="AF59" i="32"/>
  <c r="AF61" i="32"/>
  <c r="AF64" i="32"/>
  <c r="AF60" i="32"/>
  <c r="AF63" i="32"/>
  <c r="AF58" i="32"/>
  <c r="AF42" i="32"/>
  <c r="AF48" i="32"/>
  <c r="AF47" i="32"/>
  <c r="AF44" i="32"/>
  <c r="AF49" i="32"/>
  <c r="AF43" i="32"/>
  <c r="AF46" i="32"/>
  <c r="AF45" i="32"/>
  <c r="AF34" i="31"/>
  <c r="AF40" i="31"/>
  <c r="AF37" i="31"/>
  <c r="AF35" i="31"/>
  <c r="AF41" i="31"/>
  <c r="AF38" i="31"/>
  <c r="AF36" i="31"/>
  <c r="AF39" i="31"/>
  <c r="AF20" i="31"/>
  <c r="AF25" i="31"/>
  <c r="AF6" i="31"/>
  <c r="AF9" i="31"/>
  <c r="AF3" i="31"/>
  <c r="AF23" i="31"/>
  <c r="AF22" i="31"/>
  <c r="AF21" i="31"/>
  <c r="AF24" i="31"/>
  <c r="AF8" i="31"/>
  <c r="AF5" i="31"/>
  <c r="AF19" i="31"/>
  <c r="AF18" i="31"/>
  <c r="AF7" i="31"/>
  <c r="AF36" i="35"/>
  <c r="AF41" i="35"/>
  <c r="AF39" i="35"/>
  <c r="AF40" i="35"/>
  <c r="AF35" i="35"/>
  <c r="AF34" i="35"/>
  <c r="AF38" i="35"/>
  <c r="AF37" i="35"/>
  <c r="AF6" i="35"/>
  <c r="AF4" i="35"/>
  <c r="AF21" i="35"/>
  <c r="AF8" i="35"/>
  <c r="AF22" i="35"/>
  <c r="AF24" i="35"/>
  <c r="AF20" i="35"/>
  <c r="AF5" i="35"/>
  <c r="AF18" i="35"/>
  <c r="AF7" i="35"/>
  <c r="AF25" i="35"/>
  <c r="AF19" i="35"/>
  <c r="AF9" i="35"/>
  <c r="AF3" i="35"/>
  <c r="L37" i="59"/>
  <c r="N55" i="59"/>
  <c r="L122" i="59"/>
  <c r="A59" i="59"/>
  <c r="D85" i="59"/>
  <c r="D117" i="59"/>
  <c r="D4" i="59"/>
  <c r="A51" i="59"/>
  <c r="D2" i="59"/>
  <c r="S2" i="59"/>
  <c r="M4" i="59"/>
  <c r="L4" i="59"/>
  <c r="AH28" i="59"/>
  <c r="F28" i="59"/>
  <c r="G28" i="59" s="1"/>
  <c r="Q28" i="59" s="1"/>
  <c r="BA28" i="59" s="1"/>
  <c r="BB28" i="59" s="1"/>
  <c r="N85" i="59"/>
  <c r="M85" i="59"/>
  <c r="L85" i="59"/>
  <c r="M3" i="59"/>
  <c r="F7" i="59"/>
  <c r="G7" i="59" s="1"/>
  <c r="D40" i="59"/>
  <c r="A24" i="59"/>
  <c r="AH15" i="59"/>
  <c r="F15" i="59"/>
  <c r="G15" i="59" s="1"/>
  <c r="D22" i="59"/>
  <c r="A22" i="59"/>
  <c r="L6" i="59"/>
  <c r="D13" i="59"/>
  <c r="A13" i="59"/>
  <c r="AH20" i="59"/>
  <c r="AH39" i="59"/>
  <c r="F39" i="59"/>
  <c r="G39" i="59"/>
  <c r="W39" i="59" s="1"/>
  <c r="M60" i="59"/>
  <c r="AH2" i="59"/>
  <c r="D36" i="59"/>
  <c r="AH22" i="59"/>
  <c r="L21" i="59"/>
  <c r="L78" i="59"/>
  <c r="Z78" i="59"/>
  <c r="AZ78" i="59" s="1"/>
  <c r="N21" i="59"/>
  <c r="Z31" i="59"/>
  <c r="AZ31" i="59" s="1"/>
  <c r="Y31" i="59"/>
  <c r="AU31" i="59"/>
  <c r="AB31" i="59"/>
  <c r="N38" i="59"/>
  <c r="M38" i="59"/>
  <c r="AG38" i="59" s="1"/>
  <c r="L38" i="59"/>
  <c r="P36" i="59"/>
  <c r="A37" i="59"/>
  <c r="Q36" i="59"/>
  <c r="BA36" i="59" s="1"/>
  <c r="M45" i="59"/>
  <c r="AS100" i="59"/>
  <c r="AF100" i="59" s="1"/>
  <c r="A43" i="59"/>
  <c r="AH47" i="59"/>
  <c r="L62" i="59"/>
  <c r="M30" i="59"/>
  <c r="M39" i="59"/>
  <c r="AG39" i="59" s="1"/>
  <c r="M42" i="59"/>
  <c r="L64" i="59"/>
  <c r="AU52" i="59"/>
  <c r="S52" i="59"/>
  <c r="R52" i="59"/>
  <c r="Q52" i="59"/>
  <c r="BA52" i="59" s="1"/>
  <c r="P52" i="59"/>
  <c r="AU36" i="59"/>
  <c r="W60" i="59"/>
  <c r="AH63" i="59"/>
  <c r="F84" i="59"/>
  <c r="G84" i="59" s="1"/>
  <c r="AS84" i="59" s="1"/>
  <c r="AF84" i="59" s="1"/>
  <c r="AS70" i="59"/>
  <c r="AF70" i="59" s="1"/>
  <c r="L71" i="59"/>
  <c r="F77" i="59"/>
  <c r="G77" i="59" s="1"/>
  <c r="N71" i="59"/>
  <c r="F81" i="59"/>
  <c r="G81" i="59" s="1"/>
  <c r="AB81" i="59" s="1"/>
  <c r="N82" i="59"/>
  <c r="M82" i="59"/>
  <c r="L82" i="59"/>
  <c r="N86" i="59"/>
  <c r="L75" i="59"/>
  <c r="P80" i="59"/>
  <c r="AS103" i="59"/>
  <c r="AF103" i="59" s="1"/>
  <c r="F88" i="59"/>
  <c r="G88" i="59" s="1"/>
  <c r="Z88" i="59" s="1"/>
  <c r="AZ88" i="59" s="1"/>
  <c r="P98" i="59"/>
  <c r="F90" i="59"/>
  <c r="G90" i="59" s="1"/>
  <c r="P90" i="59" s="1"/>
  <c r="P100" i="59"/>
  <c r="V78" i="59"/>
  <c r="AY78" i="59" s="1"/>
  <c r="S103" i="59"/>
  <c r="P103" i="59"/>
  <c r="AB103" i="59"/>
  <c r="R103" i="59"/>
  <c r="Q103" i="59"/>
  <c r="BA103" i="59" s="1"/>
  <c r="F107" i="59"/>
  <c r="G107" i="59" s="1"/>
  <c r="N107" i="59"/>
  <c r="M107" i="59"/>
  <c r="N87" i="59"/>
  <c r="M117" i="59"/>
  <c r="L117" i="59"/>
  <c r="N117" i="59"/>
  <c r="M125" i="59"/>
  <c r="N111" i="59"/>
  <c r="M111" i="59"/>
  <c r="L111" i="59"/>
  <c r="N110" i="59"/>
  <c r="N124" i="59"/>
  <c r="M124" i="59"/>
  <c r="AE125" i="59" a="1"/>
  <c r="AE125" i="59" s="1"/>
  <c r="D118" i="59"/>
  <c r="A118" i="59"/>
  <c r="F120" i="59"/>
  <c r="G120" i="59"/>
  <c r="Q120" i="59" s="1"/>
  <c r="BA120" i="59" s="1"/>
  <c r="Y128" i="59"/>
  <c r="Z118" i="59"/>
  <c r="AZ118" i="59" s="1"/>
  <c r="M120" i="59"/>
  <c r="L120" i="59"/>
  <c r="W128" i="59"/>
  <c r="AE128" i="59" a="1"/>
  <c r="AE128" i="59" s="1"/>
  <c r="U128" i="59"/>
  <c r="AB128" i="59"/>
  <c r="AA128" i="59"/>
  <c r="Z122" i="59"/>
  <c r="AZ122" i="59" s="1"/>
  <c r="AA122" i="59"/>
  <c r="R122" i="59"/>
  <c r="AB122" i="59"/>
  <c r="N88" i="58"/>
  <c r="M88" i="58"/>
  <c r="L88" i="58"/>
  <c r="N72" i="58"/>
  <c r="L72" i="58"/>
  <c r="N64" i="58"/>
  <c r="M64" i="58"/>
  <c r="AG64" i="58" s="1"/>
  <c r="L64" i="58"/>
  <c r="N48" i="58"/>
  <c r="M48" i="58"/>
  <c r="L48" i="58"/>
  <c r="L40" i="58"/>
  <c r="N40" i="58"/>
  <c r="M40" i="58"/>
  <c r="M24" i="58"/>
  <c r="L24" i="58"/>
  <c r="N24" i="58"/>
  <c r="N109" i="58"/>
  <c r="N25" i="58"/>
  <c r="L79" i="58"/>
  <c r="M49" i="58"/>
  <c r="M109" i="58"/>
  <c r="Y113" i="58"/>
  <c r="S113" i="58"/>
  <c r="D129" i="58"/>
  <c r="A18" i="58"/>
  <c r="A10" i="58"/>
  <c r="A16" i="58"/>
  <c r="A94" i="58"/>
  <c r="D59" i="58"/>
  <c r="D125" i="58"/>
  <c r="A15" i="58"/>
  <c r="A29" i="58"/>
  <c r="AU10" i="58"/>
  <c r="AU17" i="58"/>
  <c r="L10" i="58"/>
  <c r="N10" i="58"/>
  <c r="D12" i="58"/>
  <c r="A12" i="58"/>
  <c r="D4" i="58"/>
  <c r="A4" i="58"/>
  <c r="A7" i="58"/>
  <c r="D7" i="58"/>
  <c r="A13" i="58"/>
  <c r="D13" i="58"/>
  <c r="L14" i="58"/>
  <c r="N3" i="58"/>
  <c r="L3" i="58"/>
  <c r="D21" i="58"/>
  <c r="A21" i="58"/>
  <c r="AH12" i="58"/>
  <c r="AA14" i="58"/>
  <c r="S28" i="58"/>
  <c r="R28" i="58"/>
  <c r="Q28" i="58"/>
  <c r="BA28" i="58" s="1"/>
  <c r="AU28" i="58"/>
  <c r="P28" i="58"/>
  <c r="V28" i="58"/>
  <c r="AY28" i="58" s="1"/>
  <c r="F4" i="58"/>
  <c r="G4" i="58" s="1"/>
  <c r="Q4" i="58" s="1"/>
  <c r="BA4" i="58" s="1"/>
  <c r="BB4" i="58" s="1"/>
  <c r="AH4" i="58"/>
  <c r="L8" i="58"/>
  <c r="D10" i="58"/>
  <c r="F12" i="58"/>
  <c r="G12" i="58" s="1"/>
  <c r="AU14" i="58"/>
  <c r="M17" i="58"/>
  <c r="D34" i="58"/>
  <c r="A34" i="58"/>
  <c r="A3" i="58"/>
  <c r="M8" i="58"/>
  <c r="A11" i="58"/>
  <c r="F13" i="58"/>
  <c r="G13" i="58" s="1"/>
  <c r="AH22" i="58"/>
  <c r="F22" i="58"/>
  <c r="G22" i="58" s="1"/>
  <c r="AU22" i="58" s="1"/>
  <c r="AH2" i="58"/>
  <c r="F5" i="58"/>
  <c r="G5" i="58" s="1"/>
  <c r="Y5" i="58" s="1"/>
  <c r="A9" i="58"/>
  <c r="L9" i="58"/>
  <c r="A14" i="58"/>
  <c r="Y14" i="58"/>
  <c r="L16" i="58"/>
  <c r="D33" i="58"/>
  <c r="A33" i="58"/>
  <c r="Y6" i="58"/>
  <c r="N16" i="58"/>
  <c r="R26" i="58"/>
  <c r="F3" i="58"/>
  <c r="G3" i="58" s="1"/>
  <c r="AA3" i="58" s="1"/>
  <c r="L7" i="58"/>
  <c r="AH13" i="58"/>
  <c r="P14" i="58"/>
  <c r="F20" i="58"/>
  <c r="G20" i="58" s="1"/>
  <c r="N23" i="58"/>
  <c r="L23" i="58"/>
  <c r="S27" i="58"/>
  <c r="Q27" i="58"/>
  <c r="BA27" i="58" s="1"/>
  <c r="AH30" i="58"/>
  <c r="F30" i="58"/>
  <c r="G30" i="58" s="1"/>
  <c r="R14" i="58"/>
  <c r="M23" i="58"/>
  <c r="M26" i="58"/>
  <c r="N26" i="58"/>
  <c r="AH16" i="58"/>
  <c r="D25" i="58"/>
  <c r="F29" i="58"/>
  <c r="G29" i="58"/>
  <c r="AH25" i="58"/>
  <c r="AB36" i="58"/>
  <c r="Y36" i="58"/>
  <c r="W36" i="58"/>
  <c r="A40" i="58"/>
  <c r="D40" i="58"/>
  <c r="N39" i="58"/>
  <c r="M39" i="58"/>
  <c r="L39" i="58"/>
  <c r="AH33" i="58"/>
  <c r="AH27" i="58"/>
  <c r="L31" i="58"/>
  <c r="N27" i="58"/>
  <c r="N31" i="58"/>
  <c r="N38" i="58"/>
  <c r="L38" i="58"/>
  <c r="N41" i="58"/>
  <c r="M41" i="58"/>
  <c r="L47" i="58"/>
  <c r="N47" i="58"/>
  <c r="AH52" i="58"/>
  <c r="F52" i="58"/>
  <c r="G52" i="58" s="1"/>
  <c r="F37" i="58"/>
  <c r="G37" i="58" s="1"/>
  <c r="D43" i="58"/>
  <c r="A43" i="58"/>
  <c r="N56" i="58"/>
  <c r="M56" i="58"/>
  <c r="L56" i="58"/>
  <c r="AH39" i="58"/>
  <c r="L42" i="58"/>
  <c r="D45" i="58"/>
  <c r="A45" i="58"/>
  <c r="D38" i="58"/>
  <c r="A38" i="58"/>
  <c r="D60" i="58"/>
  <c r="A60" i="58"/>
  <c r="D41" i="58"/>
  <c r="A41" i="58"/>
  <c r="M54" i="58"/>
  <c r="N54" i="58"/>
  <c r="L54" i="58"/>
  <c r="P62" i="58"/>
  <c r="W62" i="58"/>
  <c r="R62" i="58"/>
  <c r="N65" i="58"/>
  <c r="D49" i="58"/>
  <c r="AH54" i="58"/>
  <c r="F54" i="58"/>
  <c r="G54" i="58" s="1"/>
  <c r="AA54" i="58" s="1"/>
  <c r="AH57" i="58"/>
  <c r="AH44" i="58"/>
  <c r="F51" i="58"/>
  <c r="G51" i="58" s="1"/>
  <c r="W51" i="58" s="1"/>
  <c r="M62" i="58"/>
  <c r="AG62" i="58"/>
  <c r="L62" i="58"/>
  <c r="F49" i="58"/>
  <c r="G49" i="58"/>
  <c r="N62" i="58"/>
  <c r="AH53" i="58"/>
  <c r="F53" i="58"/>
  <c r="G53" i="58" s="1"/>
  <c r="AA53" i="58" s="1"/>
  <c r="L57" i="58"/>
  <c r="F63" i="58"/>
  <c r="G63" i="58" s="1"/>
  <c r="A65" i="58"/>
  <c r="D65" i="58"/>
  <c r="Y69" i="58"/>
  <c r="W69" i="58"/>
  <c r="AH55" i="58"/>
  <c r="F55" i="58"/>
  <c r="G55" i="58" s="1"/>
  <c r="Z55" i="58" s="1"/>
  <c r="AZ55" i="58" s="1"/>
  <c r="N63" i="58"/>
  <c r="L63" i="58"/>
  <c r="L66" i="58"/>
  <c r="N66" i="58"/>
  <c r="N80" i="58"/>
  <c r="M80" i="58"/>
  <c r="L80" i="58"/>
  <c r="AS113" i="58"/>
  <c r="AF113" i="58" s="1"/>
  <c r="F82" i="58"/>
  <c r="G82" i="58" s="1"/>
  <c r="AA82" i="58" s="1"/>
  <c r="M72" i="58"/>
  <c r="F76" i="58"/>
  <c r="G76" i="58" s="1"/>
  <c r="AE84" i="58" a="1"/>
  <c r="AE84" i="58" s="1"/>
  <c r="Z84" i="58"/>
  <c r="AZ84" i="58" s="1"/>
  <c r="M96" i="58"/>
  <c r="N96" i="58"/>
  <c r="L96" i="58"/>
  <c r="L82" i="58"/>
  <c r="N82" i="58"/>
  <c r="M82" i="58"/>
  <c r="N95" i="58"/>
  <c r="M95" i="58"/>
  <c r="L95" i="58"/>
  <c r="F77" i="58"/>
  <c r="G77" i="58" s="1"/>
  <c r="R77" i="58" s="1"/>
  <c r="M94" i="58"/>
  <c r="L94" i="58"/>
  <c r="M81" i="58"/>
  <c r="L81" i="58"/>
  <c r="F86" i="58"/>
  <c r="G86" i="58" s="1"/>
  <c r="A97" i="58"/>
  <c r="D97" i="58"/>
  <c r="F98" i="58"/>
  <c r="G98" i="58" s="1"/>
  <c r="W98" i="58" s="1"/>
  <c r="AE103" i="58" a="1"/>
  <c r="AE103" i="58" s="1"/>
  <c r="D90" i="58"/>
  <c r="A90" i="58"/>
  <c r="W83" i="58"/>
  <c r="M86" i="58"/>
  <c r="L87" i="58"/>
  <c r="D95" i="58"/>
  <c r="A95" i="58"/>
  <c r="Z101" i="58"/>
  <c r="AZ101" i="58" s="1"/>
  <c r="M104" i="58"/>
  <c r="N104" i="58"/>
  <c r="L104" i="58"/>
  <c r="F107" i="58"/>
  <c r="G107" i="58" s="1"/>
  <c r="N90" i="58"/>
  <c r="L90" i="58"/>
  <c r="N101" i="58"/>
  <c r="M101" i="58"/>
  <c r="L101" i="58"/>
  <c r="F127" i="58"/>
  <c r="G127" i="58" s="1"/>
  <c r="V127" i="58" s="1"/>
  <c r="AY127" i="58" s="1"/>
  <c r="Q108" i="58"/>
  <c r="BA108" i="58" s="1"/>
  <c r="S108" i="58"/>
  <c r="N123" i="58"/>
  <c r="M123" i="58"/>
  <c r="L123" i="58"/>
  <c r="AB103" i="58"/>
  <c r="R103" i="58"/>
  <c r="M111" i="58"/>
  <c r="N111" i="58"/>
  <c r="F112" i="58"/>
  <c r="G112" i="58" s="1"/>
  <c r="F96" i="58"/>
  <c r="G96" i="58" s="1"/>
  <c r="S96" i="58" s="1"/>
  <c r="L102" i="58"/>
  <c r="V103" i="58"/>
  <c r="AY103" i="58" s="1"/>
  <c r="L111" i="58"/>
  <c r="M102" i="58"/>
  <c r="N117" i="58"/>
  <c r="M117" i="58"/>
  <c r="L117" i="58"/>
  <c r="AB117" i="58"/>
  <c r="L103" i="58"/>
  <c r="R108" i="58"/>
  <c r="N125" i="58"/>
  <c r="M125" i="58"/>
  <c r="L125" i="58"/>
  <c r="N127" i="58"/>
  <c r="M127" i="58"/>
  <c r="L127" i="58"/>
  <c r="M112" i="58"/>
  <c r="L112" i="58"/>
  <c r="F120" i="58"/>
  <c r="G120" i="58" s="1"/>
  <c r="W120" i="58" s="1"/>
  <c r="AS108" i="58"/>
  <c r="AF108" i="58" s="1"/>
  <c r="N112" i="58"/>
  <c r="A123" i="58"/>
  <c r="F128" i="58"/>
  <c r="G128" i="58" s="1"/>
  <c r="F111" i="58"/>
  <c r="G111" i="58"/>
  <c r="V111" i="58" s="1"/>
  <c r="AY111" i="58" s="1"/>
  <c r="F119" i="58"/>
  <c r="G119" i="58" s="1"/>
  <c r="V119" i="58" s="1"/>
  <c r="AY119" i="58" s="1"/>
  <c r="M113" i="58"/>
  <c r="F116" i="58"/>
  <c r="G116" i="58" s="1"/>
  <c r="AA117" i="58"/>
  <c r="Q117" i="58"/>
  <c r="BA117" i="58" s="1"/>
  <c r="BB117" i="58" s="1"/>
  <c r="Z117" i="58"/>
  <c r="AZ117" i="58" s="1"/>
  <c r="P117" i="58"/>
  <c r="Y117" i="58"/>
  <c r="W117" i="58"/>
  <c r="AE117" i="58" a="1"/>
  <c r="AE117" i="58" s="1"/>
  <c r="V117" i="58"/>
  <c r="AY117" i="58" s="1"/>
  <c r="U117" i="58"/>
  <c r="Z113" i="58"/>
  <c r="AZ113" i="58" s="1"/>
  <c r="Q113" i="58"/>
  <c r="BA113" i="58" s="1"/>
  <c r="A126" i="58"/>
  <c r="M119" i="58"/>
  <c r="V113" i="58"/>
  <c r="AY113" i="58" s="1"/>
  <c r="M30" i="57"/>
  <c r="L78" i="57"/>
  <c r="L129" i="57"/>
  <c r="M129" i="57"/>
  <c r="D49" i="57"/>
  <c r="A49" i="57"/>
  <c r="AU33" i="57"/>
  <c r="A15" i="57"/>
  <c r="D22" i="57"/>
  <c r="W94" i="57"/>
  <c r="D68" i="57"/>
  <c r="Z94" i="57"/>
  <c r="AZ94" i="57" s="1"/>
  <c r="D98" i="57"/>
  <c r="A11" i="57"/>
  <c r="F65" i="57"/>
  <c r="G65" i="57" s="1"/>
  <c r="AA65" i="57" s="1"/>
  <c r="Q93" i="57"/>
  <c r="BA93" i="57" s="1"/>
  <c r="BB93" i="57" s="1"/>
  <c r="A34" i="57"/>
  <c r="AH25" i="57"/>
  <c r="A32" i="57"/>
  <c r="AH34" i="57"/>
  <c r="A50" i="57"/>
  <c r="A31" i="57"/>
  <c r="P94" i="57"/>
  <c r="AE93" i="57" a="1"/>
  <c r="AE93" i="57" s="1"/>
  <c r="AF69" i="57"/>
  <c r="A4" i="57"/>
  <c r="D4" i="57"/>
  <c r="N10" i="57"/>
  <c r="AH17" i="57"/>
  <c r="F17" i="57"/>
  <c r="G17" i="57"/>
  <c r="AU17" i="57" s="1"/>
  <c r="D52" i="57"/>
  <c r="A52" i="57"/>
  <c r="A2" i="57"/>
  <c r="L14" i="57"/>
  <c r="N14" i="57"/>
  <c r="D34" i="57"/>
  <c r="D38" i="57"/>
  <c r="A38" i="57"/>
  <c r="L46" i="57"/>
  <c r="N46" i="57"/>
  <c r="M46" i="57"/>
  <c r="Q40" i="57"/>
  <c r="BA40" i="57" s="1"/>
  <c r="P40" i="57"/>
  <c r="R40" i="57"/>
  <c r="M14" i="57"/>
  <c r="D25" i="57"/>
  <c r="A25" i="57"/>
  <c r="P50" i="57"/>
  <c r="F2" i="57"/>
  <c r="G2" i="57" s="1"/>
  <c r="W2" i="57" s="1"/>
  <c r="S40" i="57"/>
  <c r="M5" i="57"/>
  <c r="AH10" i="57"/>
  <c r="F10" i="57"/>
  <c r="G10" i="57" s="1"/>
  <c r="AA10" i="57" s="1"/>
  <c r="D12" i="57"/>
  <c r="A14" i="57"/>
  <c r="D14" i="57"/>
  <c r="Z63" i="57"/>
  <c r="AZ63" i="57" s="1"/>
  <c r="Y63" i="57"/>
  <c r="AE63" i="57" a="1"/>
  <c r="AE63" i="57" s="1"/>
  <c r="U63" i="57"/>
  <c r="AA63" i="57"/>
  <c r="AU63" i="57"/>
  <c r="W63" i="57"/>
  <c r="AB63" i="57"/>
  <c r="D23" i="57"/>
  <c r="A23" i="57"/>
  <c r="AH6" i="57"/>
  <c r="D8" i="57"/>
  <c r="A8" i="57"/>
  <c r="F18" i="57"/>
  <c r="G18" i="57"/>
  <c r="Y18" i="57" s="1"/>
  <c r="L38" i="57"/>
  <c r="M38" i="57"/>
  <c r="AH45" i="57"/>
  <c r="AB33" i="57"/>
  <c r="A7" i="57"/>
  <c r="F9" i="57"/>
  <c r="G9" i="57" s="1"/>
  <c r="Z33" i="57"/>
  <c r="AZ33" i="57" s="1"/>
  <c r="Y33" i="57"/>
  <c r="U33" i="57"/>
  <c r="AE33" i="57" a="1"/>
  <c r="AE33" i="57" s="1"/>
  <c r="AA33" i="57"/>
  <c r="W33" i="57"/>
  <c r="AE48" i="57" a="1"/>
  <c r="AE48" i="57" s="1"/>
  <c r="AU48" i="57"/>
  <c r="U48" i="57"/>
  <c r="L50" i="57"/>
  <c r="M50" i="57"/>
  <c r="D53" i="57"/>
  <c r="A53" i="57"/>
  <c r="L70" i="57"/>
  <c r="F36" i="57"/>
  <c r="G36" i="57" s="1"/>
  <c r="D40" i="57"/>
  <c r="A40" i="57"/>
  <c r="N45" i="57"/>
  <c r="M45" i="57"/>
  <c r="L45" i="57"/>
  <c r="D47" i="57"/>
  <c r="A47" i="57"/>
  <c r="M29" i="57"/>
  <c r="AH36" i="57"/>
  <c r="L43" i="57"/>
  <c r="AE64" i="57" a="1"/>
  <c r="AE64" i="57" s="1"/>
  <c r="U64" i="57"/>
  <c r="S72" i="57"/>
  <c r="AH27" i="57"/>
  <c r="AH29" i="57"/>
  <c r="AH44" i="57"/>
  <c r="F44" i="57"/>
  <c r="G44" i="57" s="1"/>
  <c r="N53" i="57"/>
  <c r="L53" i="57"/>
  <c r="M53" i="57"/>
  <c r="N64" i="57"/>
  <c r="L64" i="57"/>
  <c r="AG64" i="57"/>
  <c r="N37" i="57"/>
  <c r="M37" i="57"/>
  <c r="L37" i="57"/>
  <c r="N40" i="57"/>
  <c r="M40" i="57"/>
  <c r="AG40" i="57" s="1"/>
  <c r="AG60" i="57"/>
  <c r="D62" i="57"/>
  <c r="A62" i="57"/>
  <c r="AF66" i="57"/>
  <c r="L30" i="57"/>
  <c r="D50" i="57"/>
  <c r="N54" i="57"/>
  <c r="L54" i="57"/>
  <c r="D58" i="57"/>
  <c r="A58" i="57"/>
  <c r="D70" i="57"/>
  <c r="A70" i="57"/>
  <c r="N74" i="57"/>
  <c r="M74" i="57"/>
  <c r="L74" i="57"/>
  <c r="N75" i="57"/>
  <c r="D61" i="57"/>
  <c r="A61" i="57"/>
  <c r="L63" i="57"/>
  <c r="D65" i="57"/>
  <c r="A65" i="57"/>
  <c r="AF68" i="57"/>
  <c r="A72" i="57"/>
  <c r="D72" i="57"/>
  <c r="D55" i="57"/>
  <c r="A55" i="57"/>
  <c r="D57" i="57"/>
  <c r="A57" i="57"/>
  <c r="F75" i="57"/>
  <c r="G75" i="57" s="1"/>
  <c r="N81" i="57"/>
  <c r="M81" i="57"/>
  <c r="L81" i="57"/>
  <c r="AH40" i="57"/>
  <c r="S70" i="57"/>
  <c r="R70" i="57"/>
  <c r="Q70" i="57"/>
  <c r="BA70" i="57" s="1"/>
  <c r="Z70" i="57"/>
  <c r="AZ70" i="57" s="1"/>
  <c r="L72" i="57"/>
  <c r="D54" i="57"/>
  <c r="A54" i="57"/>
  <c r="D59" i="57"/>
  <c r="A59" i="57"/>
  <c r="N61" i="57"/>
  <c r="L61" i="57"/>
  <c r="D63" i="57"/>
  <c r="A63" i="57"/>
  <c r="M93" i="57"/>
  <c r="L93" i="57"/>
  <c r="AA93" i="57"/>
  <c r="W93" i="57"/>
  <c r="N93" i="57"/>
  <c r="AH41" i="57"/>
  <c r="AH49" i="57"/>
  <c r="F49" i="57"/>
  <c r="G49" i="57" s="1"/>
  <c r="D51" i="57"/>
  <c r="A51" i="57"/>
  <c r="AG59" i="57"/>
  <c r="M61" i="57"/>
  <c r="AG63" i="57"/>
  <c r="AG65" i="57"/>
  <c r="M69" i="57"/>
  <c r="L69" i="57"/>
  <c r="D56" i="57"/>
  <c r="A56" i="57"/>
  <c r="N58" i="57"/>
  <c r="L58" i="57"/>
  <c r="D60" i="57"/>
  <c r="A60" i="57"/>
  <c r="N62" i="57"/>
  <c r="L62" i="57"/>
  <c r="D64" i="57"/>
  <c r="A64" i="57"/>
  <c r="M66" i="57"/>
  <c r="L66" i="57"/>
  <c r="N69" i="57"/>
  <c r="P70" i="57"/>
  <c r="AF70" i="57"/>
  <c r="AF67" i="57"/>
  <c r="F71" i="57"/>
  <c r="G71" i="57" s="1"/>
  <c r="F79" i="57"/>
  <c r="G79" i="57" s="1"/>
  <c r="U85" i="57"/>
  <c r="S85" i="57"/>
  <c r="Z85" i="57"/>
  <c r="AZ85" i="57" s="1"/>
  <c r="P85" i="57"/>
  <c r="AA85" i="57"/>
  <c r="Y85" i="57"/>
  <c r="W85" i="57"/>
  <c r="V85" i="57"/>
  <c r="AY85" i="57" s="1"/>
  <c r="AB85" i="57"/>
  <c r="AG66" i="57"/>
  <c r="Z108" i="57"/>
  <c r="AZ108" i="57" s="1"/>
  <c r="P108" i="57"/>
  <c r="U108" i="57"/>
  <c r="Q108" i="57"/>
  <c r="BA108" i="57" s="1"/>
  <c r="BB108" i="57" s="1"/>
  <c r="AB108" i="57"/>
  <c r="Y108" i="57"/>
  <c r="W108" i="57"/>
  <c r="V108" i="57"/>
  <c r="AY108" i="57" s="1"/>
  <c r="S108" i="57"/>
  <c r="R108" i="57"/>
  <c r="AE108" i="57" a="1"/>
  <c r="AE108" i="57" s="1"/>
  <c r="AA108" i="57"/>
  <c r="AS85" i="57"/>
  <c r="AF85" i="57" s="1"/>
  <c r="AF72" i="57"/>
  <c r="F87" i="57"/>
  <c r="G87" i="57" s="1"/>
  <c r="P87" i="57" s="1"/>
  <c r="N89" i="57"/>
  <c r="M89" i="57"/>
  <c r="M105" i="57"/>
  <c r="N105" i="57"/>
  <c r="L105" i="57"/>
  <c r="F82" i="57"/>
  <c r="G82" i="57" s="1"/>
  <c r="A102" i="57"/>
  <c r="D102" i="57"/>
  <c r="V93" i="57"/>
  <c r="AY93" i="57" s="1"/>
  <c r="Q102" i="57"/>
  <c r="BA102" i="57" s="1"/>
  <c r="Z102" i="57"/>
  <c r="AZ102" i="57" s="1"/>
  <c r="R102" i="57"/>
  <c r="AS100" i="57"/>
  <c r="AF100" i="57" s="1"/>
  <c r="D105" i="57"/>
  <c r="A105" i="57"/>
  <c r="U93" i="57"/>
  <c r="AB93" i="57"/>
  <c r="R93" i="57"/>
  <c r="Z93" i="57"/>
  <c r="AZ93" i="57" s="1"/>
  <c r="Y93" i="57"/>
  <c r="S93" i="57"/>
  <c r="D99" i="57"/>
  <c r="A99" i="57"/>
  <c r="F101" i="57"/>
  <c r="G101" i="57" s="1"/>
  <c r="A103" i="57"/>
  <c r="D103" i="57"/>
  <c r="AB94" i="57"/>
  <c r="M120" i="57"/>
  <c r="N108" i="57"/>
  <c r="L108" i="57"/>
  <c r="F110" i="57"/>
  <c r="G110" i="57" s="1"/>
  <c r="Q110" i="57" s="1"/>
  <c r="BA110" i="57" s="1"/>
  <c r="BB110" i="57" s="1"/>
  <c r="N112" i="57"/>
  <c r="L112" i="57"/>
  <c r="D100" i="57"/>
  <c r="M112" i="57"/>
  <c r="F113" i="57"/>
  <c r="G113" i="57" s="1"/>
  <c r="U94" i="57"/>
  <c r="S94" i="57"/>
  <c r="AA94" i="57"/>
  <c r="AB124" i="57"/>
  <c r="AA124" i="57"/>
  <c r="Z124" i="57"/>
  <c r="AZ124" i="57" s="1"/>
  <c r="Y124" i="57"/>
  <c r="W124" i="57"/>
  <c r="AE124" i="57" a="1"/>
  <c r="AE124" i="57" s="1"/>
  <c r="U124" i="57"/>
  <c r="F117" i="57"/>
  <c r="G117" i="57" s="1"/>
  <c r="L121" i="57"/>
  <c r="N121" i="57"/>
  <c r="M121" i="57"/>
  <c r="N117" i="57"/>
  <c r="M117" i="57"/>
  <c r="L117" i="57"/>
  <c r="N124" i="57"/>
  <c r="L113" i="57"/>
  <c r="N113" i="57"/>
  <c r="F127" i="57"/>
  <c r="G127" i="57" s="1"/>
  <c r="W127" i="57" s="1"/>
  <c r="M126" i="57"/>
  <c r="L126" i="57"/>
  <c r="M128" i="57"/>
  <c r="L128" i="57"/>
  <c r="N129" i="57"/>
  <c r="L125" i="57"/>
  <c r="M125" i="57"/>
  <c r="L81" i="56"/>
  <c r="L9" i="56"/>
  <c r="N9" i="56"/>
  <c r="M9" i="56"/>
  <c r="M128" i="56"/>
  <c r="N128" i="56"/>
  <c r="N96" i="56"/>
  <c r="M16" i="56"/>
  <c r="N16" i="56"/>
  <c r="L16" i="56"/>
  <c r="L121" i="56"/>
  <c r="M121" i="56"/>
  <c r="N121" i="56"/>
  <c r="L17" i="56"/>
  <c r="N17" i="56"/>
  <c r="M17" i="56"/>
  <c r="M41" i="56"/>
  <c r="L41" i="56"/>
  <c r="N41" i="56"/>
  <c r="N91" i="56"/>
  <c r="N120" i="56"/>
  <c r="L7" i="56"/>
  <c r="Y17" i="56"/>
  <c r="N26" i="56"/>
  <c r="M82" i="56"/>
  <c r="M109" i="56"/>
  <c r="L78" i="56"/>
  <c r="A74" i="56"/>
  <c r="D74" i="56"/>
  <c r="U33" i="56"/>
  <c r="D10" i="56"/>
  <c r="AH34" i="56"/>
  <c r="A40" i="56"/>
  <c r="D60" i="56"/>
  <c r="F74" i="56"/>
  <c r="G74" i="56" s="1"/>
  <c r="AS74" i="56" s="1"/>
  <c r="AF74" i="56" s="1"/>
  <c r="D106" i="56"/>
  <c r="D112" i="56"/>
  <c r="AH10" i="56"/>
  <c r="A7" i="56"/>
  <c r="AH26" i="56"/>
  <c r="A32" i="56"/>
  <c r="U32" i="56"/>
  <c r="A38" i="56"/>
  <c r="A64" i="56"/>
  <c r="W32" i="56"/>
  <c r="D22" i="56"/>
  <c r="Y32" i="56"/>
  <c r="D44" i="56"/>
  <c r="D54" i="56"/>
  <c r="D109" i="56"/>
  <c r="AG66" i="56"/>
  <c r="W97" i="56"/>
  <c r="D25" i="56"/>
  <c r="A34" i="56"/>
  <c r="A6" i="56"/>
  <c r="D6" i="56"/>
  <c r="D12" i="56"/>
  <c r="A12" i="56"/>
  <c r="D11" i="56"/>
  <c r="A11" i="56"/>
  <c r="D4" i="56"/>
  <c r="A4" i="56"/>
  <c r="L11" i="56"/>
  <c r="AA2" i="56"/>
  <c r="Z2" i="56"/>
  <c r="AZ2" i="56" s="1"/>
  <c r="Y2" i="56"/>
  <c r="W2" i="56"/>
  <c r="AU2" i="56"/>
  <c r="AE2" i="56" a="1"/>
  <c r="AE2" i="56" s="1"/>
  <c r="U2" i="56"/>
  <c r="AB2" i="56"/>
  <c r="M24" i="56"/>
  <c r="N24" i="56"/>
  <c r="L24" i="56"/>
  <c r="D3" i="56"/>
  <c r="A3" i="56"/>
  <c r="AB22" i="56"/>
  <c r="Y22" i="56"/>
  <c r="AE22" i="56" a="1"/>
  <c r="AE22" i="56" s="1"/>
  <c r="M27" i="56"/>
  <c r="L27" i="56"/>
  <c r="F14" i="56"/>
  <c r="G14" i="56"/>
  <c r="Q14" i="56" s="1"/>
  <c r="BA14" i="56" s="1"/>
  <c r="Z17" i="56"/>
  <c r="AZ17" i="56" s="1"/>
  <c r="P17" i="56"/>
  <c r="V17" i="56"/>
  <c r="AY17" i="56" s="1"/>
  <c r="BB17" i="56" s="1"/>
  <c r="S17" i="56"/>
  <c r="W17" i="56"/>
  <c r="AU17" i="56"/>
  <c r="AG67" i="56"/>
  <c r="F67" i="56"/>
  <c r="G67" i="56" s="1"/>
  <c r="V67" i="56" s="1"/>
  <c r="AY67" i="56" s="1"/>
  <c r="A10" i="56"/>
  <c r="A13" i="56"/>
  <c r="AA17" i="56"/>
  <c r="F23" i="56"/>
  <c r="G23" i="56" s="1"/>
  <c r="U23" i="56" s="1"/>
  <c r="AB17" i="56"/>
  <c r="M32" i="56"/>
  <c r="V32" i="56"/>
  <c r="AY32" i="56" s="1"/>
  <c r="N32" i="56"/>
  <c r="L8" i="56"/>
  <c r="N14" i="56"/>
  <c r="AH15" i="56"/>
  <c r="M25" i="56"/>
  <c r="L25" i="56"/>
  <c r="L32" i="56"/>
  <c r="F7" i="56"/>
  <c r="G7" i="56" s="1"/>
  <c r="AA7" i="56" s="1"/>
  <c r="M8" i="56"/>
  <c r="D17" i="56"/>
  <c r="Q17" i="56"/>
  <c r="BA17" i="56" s="1"/>
  <c r="AH19" i="56"/>
  <c r="L23" i="56"/>
  <c r="N25" i="56"/>
  <c r="AH2" i="56"/>
  <c r="R17" i="56"/>
  <c r="F5" i="56"/>
  <c r="G5" i="56" s="1"/>
  <c r="Q5" i="56" s="1"/>
  <c r="BA5" i="56" s="1"/>
  <c r="BB5" i="56" s="1"/>
  <c r="U17" i="56"/>
  <c r="D20" i="56"/>
  <c r="F21" i="56"/>
  <c r="G21" i="56" s="1"/>
  <c r="AU21" i="56" s="1"/>
  <c r="N40" i="56"/>
  <c r="L40" i="56"/>
  <c r="M40" i="56"/>
  <c r="L56" i="56"/>
  <c r="N56" i="56"/>
  <c r="M56" i="56"/>
  <c r="D80" i="56"/>
  <c r="A80" i="56"/>
  <c r="N36" i="56"/>
  <c r="N33" i="56"/>
  <c r="M33" i="56"/>
  <c r="AH24" i="56"/>
  <c r="F24" i="56"/>
  <c r="G24" i="56" s="1"/>
  <c r="L26" i="56"/>
  <c r="A48" i="56"/>
  <c r="D48" i="56"/>
  <c r="AH37" i="56"/>
  <c r="F37" i="56"/>
  <c r="G37" i="56" s="1"/>
  <c r="AA37" i="56" s="1"/>
  <c r="N39" i="56"/>
  <c r="AB40" i="56"/>
  <c r="Q40" i="56"/>
  <c r="BA40" i="56" s="1"/>
  <c r="BB40" i="56" s="1"/>
  <c r="W40" i="56"/>
  <c r="R40" i="56"/>
  <c r="P40" i="56"/>
  <c r="L48" i="56"/>
  <c r="N48" i="56"/>
  <c r="M48" i="56"/>
  <c r="A52" i="56"/>
  <c r="D52" i="56"/>
  <c r="AH56" i="56"/>
  <c r="F56" i="56"/>
  <c r="G56" i="56" s="1"/>
  <c r="Z56" i="56" s="1"/>
  <c r="AZ56" i="56" s="1"/>
  <c r="AH41" i="56"/>
  <c r="F41" i="56"/>
  <c r="G41" i="56" s="1"/>
  <c r="F45" i="56"/>
  <c r="G45" i="56" s="1"/>
  <c r="Q45" i="56" s="1"/>
  <c r="BA45" i="56" s="1"/>
  <c r="AH45" i="56"/>
  <c r="A46" i="56"/>
  <c r="D46" i="56"/>
  <c r="A50" i="56"/>
  <c r="D50" i="56"/>
  <c r="P32" i="56"/>
  <c r="Z32" i="56"/>
  <c r="AZ32" i="56" s="1"/>
  <c r="F46" i="56"/>
  <c r="G46" i="56" s="1"/>
  <c r="V46" i="56" s="1"/>
  <c r="AY46" i="56" s="1"/>
  <c r="N49" i="56"/>
  <c r="AH50" i="56"/>
  <c r="F50" i="56"/>
  <c r="G50" i="56" s="1"/>
  <c r="L54" i="56"/>
  <c r="Q32" i="56"/>
  <c r="BA32" i="56" s="1"/>
  <c r="AA32" i="56"/>
  <c r="AH42" i="56"/>
  <c r="A61" i="56"/>
  <c r="R32" i="56"/>
  <c r="AB32" i="56"/>
  <c r="F43" i="56"/>
  <c r="G43" i="56" s="1"/>
  <c r="W43" i="56" s="1"/>
  <c r="L45" i="56"/>
  <c r="L46" i="56"/>
  <c r="N46" i="56"/>
  <c r="AH48" i="56"/>
  <c r="F48" i="56"/>
  <c r="G48" i="56" s="1"/>
  <c r="R48" i="56" s="1"/>
  <c r="W57" i="56"/>
  <c r="AE57" i="56" a="1"/>
  <c r="AE57" i="56" s="1"/>
  <c r="V57" i="56"/>
  <c r="AY57" i="56" s="1"/>
  <c r="AB57" i="56"/>
  <c r="R57" i="56"/>
  <c r="U57" i="56"/>
  <c r="S57" i="56"/>
  <c r="Q57" i="56"/>
  <c r="BA57" i="56" s="1"/>
  <c r="BB57" i="56" s="1"/>
  <c r="P57" i="56"/>
  <c r="AA57" i="56"/>
  <c r="AU57" i="56"/>
  <c r="Z57" i="56"/>
  <c r="AZ57" i="56" s="1"/>
  <c r="S32" i="56"/>
  <c r="M46" i="56"/>
  <c r="AH59" i="56"/>
  <c r="F59" i="56"/>
  <c r="G59" i="56" s="1"/>
  <c r="R59" i="56" s="1"/>
  <c r="M57" i="56"/>
  <c r="L57" i="56"/>
  <c r="M67" i="56"/>
  <c r="L67" i="56"/>
  <c r="D81" i="56"/>
  <c r="A81" i="56"/>
  <c r="N57" i="56"/>
  <c r="M63" i="56"/>
  <c r="AG63" i="56" s="1"/>
  <c r="M74" i="56"/>
  <c r="D75" i="56"/>
  <c r="A75" i="56"/>
  <c r="AH44" i="56"/>
  <c r="F51" i="56"/>
  <c r="G51" i="56" s="1"/>
  <c r="AH58" i="56"/>
  <c r="F65" i="56"/>
  <c r="G65" i="56" s="1"/>
  <c r="S65" i="56" s="1"/>
  <c r="F75" i="56"/>
  <c r="G75" i="56" s="1"/>
  <c r="F49" i="56"/>
  <c r="G49" i="56" s="1"/>
  <c r="W49" i="56" s="1"/>
  <c r="D63" i="56"/>
  <c r="A63" i="56"/>
  <c r="N69" i="56"/>
  <c r="M69" i="56"/>
  <c r="S80" i="56"/>
  <c r="F53" i="56"/>
  <c r="G53" i="56" s="1"/>
  <c r="D55" i="56"/>
  <c r="D57" i="56"/>
  <c r="AH65" i="56"/>
  <c r="AG68" i="56"/>
  <c r="L69" i="56"/>
  <c r="M77" i="56"/>
  <c r="AH49" i="56"/>
  <c r="N50" i="56"/>
  <c r="AH57" i="56"/>
  <c r="AS80" i="56"/>
  <c r="AF80" i="56" s="1"/>
  <c r="M85" i="56"/>
  <c r="N85" i="56"/>
  <c r="L85" i="56"/>
  <c r="A78" i="56"/>
  <c r="AG69" i="56"/>
  <c r="AG72" i="56"/>
  <c r="D77" i="56"/>
  <c r="L102" i="56"/>
  <c r="F62" i="56"/>
  <c r="G62" i="56" s="1"/>
  <c r="F73" i="56"/>
  <c r="G73" i="56"/>
  <c r="R73" i="56" s="1"/>
  <c r="AS93" i="56"/>
  <c r="AF93" i="56" s="1"/>
  <c r="F81" i="56"/>
  <c r="G81" i="56" s="1"/>
  <c r="M104" i="56"/>
  <c r="F89" i="56"/>
  <c r="G89" i="56" s="1"/>
  <c r="AE89" i="56" s="1" a="1"/>
  <c r="AE89" i="56" s="1"/>
  <c r="M91" i="56"/>
  <c r="N93" i="56"/>
  <c r="M93" i="56"/>
  <c r="N98" i="56"/>
  <c r="M98" i="56"/>
  <c r="L98" i="56"/>
  <c r="W99" i="56"/>
  <c r="AE99" i="56" a="1"/>
  <c r="AE99" i="56" s="1"/>
  <c r="AB99" i="56"/>
  <c r="AA99" i="56"/>
  <c r="Z99" i="56"/>
  <c r="AZ99" i="56" s="1"/>
  <c r="Y99" i="56"/>
  <c r="U99" i="56"/>
  <c r="N105" i="56"/>
  <c r="M105" i="56"/>
  <c r="L105" i="56"/>
  <c r="F128" i="56"/>
  <c r="G128" i="56" s="1"/>
  <c r="F100" i="56"/>
  <c r="G100" i="56" s="1"/>
  <c r="Y100" i="56" s="1"/>
  <c r="M117" i="56"/>
  <c r="L117" i="56"/>
  <c r="L82" i="56"/>
  <c r="F90" i="56"/>
  <c r="G90" i="56" s="1"/>
  <c r="Z90" i="56" s="1"/>
  <c r="AZ90" i="56" s="1"/>
  <c r="N97" i="56"/>
  <c r="Q97" i="56"/>
  <c r="BA97" i="56" s="1"/>
  <c r="F103" i="56"/>
  <c r="G103" i="56" s="1"/>
  <c r="AA103" i="56" s="1"/>
  <c r="M103" i="56"/>
  <c r="L109" i="56"/>
  <c r="N109" i="56"/>
  <c r="N110" i="56"/>
  <c r="F107" i="56"/>
  <c r="G107" i="56" s="1"/>
  <c r="L113" i="56"/>
  <c r="N113" i="56"/>
  <c r="M113" i="56"/>
  <c r="A106" i="56"/>
  <c r="F108" i="56"/>
  <c r="G108" i="56" s="1"/>
  <c r="P108" i="56" s="1"/>
  <c r="N107" i="56"/>
  <c r="M107" i="56"/>
  <c r="A110" i="56"/>
  <c r="D111" i="56"/>
  <c r="A111" i="56"/>
  <c r="N125" i="56"/>
  <c r="M125" i="56"/>
  <c r="L125" i="56"/>
  <c r="N116" i="56"/>
  <c r="M116" i="56"/>
  <c r="A113" i="56"/>
  <c r="D113" i="56"/>
  <c r="N126" i="56"/>
  <c r="M129" i="56"/>
  <c r="F119" i="56"/>
  <c r="G119" i="56" s="1"/>
  <c r="V119" i="56" s="1"/>
  <c r="AY119" i="56" s="1"/>
  <c r="N129" i="56"/>
  <c r="F120" i="56"/>
  <c r="G120" i="56" s="1"/>
  <c r="L123" i="56"/>
  <c r="M119" i="56"/>
  <c r="L120" i="56"/>
  <c r="L128" i="56"/>
  <c r="L121" i="55"/>
  <c r="M121" i="55"/>
  <c r="M97" i="55"/>
  <c r="N73" i="55"/>
  <c r="L73" i="55"/>
  <c r="M73" i="55"/>
  <c r="M57" i="55"/>
  <c r="AG57" i="55" s="1"/>
  <c r="N57" i="55"/>
  <c r="L57" i="55"/>
  <c r="M2" i="55"/>
  <c r="L19" i="55"/>
  <c r="L71" i="55"/>
  <c r="L79" i="55"/>
  <c r="M89" i="55"/>
  <c r="M95" i="55"/>
  <c r="M28" i="55"/>
  <c r="N89" i="55"/>
  <c r="N105" i="55"/>
  <c r="L8" i="55"/>
  <c r="N52" i="55"/>
  <c r="N60" i="55"/>
  <c r="M104" i="55"/>
  <c r="L125" i="55"/>
  <c r="M8" i="55"/>
  <c r="L74" i="55"/>
  <c r="M84" i="55"/>
  <c r="L99" i="55"/>
  <c r="L100" i="55"/>
  <c r="A63" i="55"/>
  <c r="D120" i="55"/>
  <c r="A25" i="55"/>
  <c r="D22" i="55"/>
  <c r="AH34" i="55"/>
  <c r="AH58" i="55"/>
  <c r="D40" i="55"/>
  <c r="A87" i="55"/>
  <c r="A49" i="55"/>
  <c r="A53" i="55"/>
  <c r="D58" i="55"/>
  <c r="A65" i="55"/>
  <c r="A2" i="55"/>
  <c r="U2" i="55"/>
  <c r="S2" i="55"/>
  <c r="Z2" i="55"/>
  <c r="AZ2" i="55" s="1"/>
  <c r="P2" i="55"/>
  <c r="Q2" i="55"/>
  <c r="BA2" i="55" s="1"/>
  <c r="AB2" i="55"/>
  <c r="R2" i="55"/>
  <c r="AA2" i="55"/>
  <c r="AU2" i="55"/>
  <c r="Y2" i="55"/>
  <c r="W2" i="55"/>
  <c r="V2" i="55"/>
  <c r="AY2" i="55" s="1"/>
  <c r="A4" i="55"/>
  <c r="M7" i="55"/>
  <c r="L7" i="55"/>
  <c r="M18" i="55"/>
  <c r="L18" i="55"/>
  <c r="N18" i="55"/>
  <c r="D27" i="55"/>
  <c r="A27" i="55"/>
  <c r="S9" i="55"/>
  <c r="A24" i="55"/>
  <c r="D24" i="55"/>
  <c r="A5" i="55"/>
  <c r="A8" i="55"/>
  <c r="AH10" i="55"/>
  <c r="F10" i="55"/>
  <c r="G10" i="55" s="1"/>
  <c r="D14" i="55"/>
  <c r="A14" i="55"/>
  <c r="N21" i="55"/>
  <c r="Q68" i="55"/>
  <c r="BA68" i="55" s="1"/>
  <c r="R68" i="55"/>
  <c r="P68" i="55"/>
  <c r="N9" i="55"/>
  <c r="M9" i="55"/>
  <c r="AG9" i="55" s="1"/>
  <c r="N12" i="55"/>
  <c r="F16" i="55"/>
  <c r="G16" i="55" s="1"/>
  <c r="D38" i="55"/>
  <c r="A38" i="55"/>
  <c r="A41" i="55"/>
  <c r="D41" i="55"/>
  <c r="D6" i="55"/>
  <c r="A6" i="55"/>
  <c r="M10" i="55"/>
  <c r="L10" i="55"/>
  <c r="N10" i="55"/>
  <c r="M17" i="55"/>
  <c r="M4" i="55"/>
  <c r="D7" i="55"/>
  <c r="L17" i="55"/>
  <c r="F3" i="55"/>
  <c r="G3" i="55" s="1"/>
  <c r="W3" i="55" s="1"/>
  <c r="AA9" i="55"/>
  <c r="Q9" i="55"/>
  <c r="BA9" i="55" s="1"/>
  <c r="Z9" i="55"/>
  <c r="AZ9" i="55" s="1"/>
  <c r="AU9" i="55"/>
  <c r="U9" i="55"/>
  <c r="AB9" i="55"/>
  <c r="R9" i="55"/>
  <c r="D15" i="55"/>
  <c r="A15" i="55"/>
  <c r="A18" i="55"/>
  <c r="D18" i="55"/>
  <c r="A37" i="55"/>
  <c r="D37" i="55"/>
  <c r="M23" i="55"/>
  <c r="F26" i="55"/>
  <c r="G26" i="55" s="1"/>
  <c r="N31" i="55"/>
  <c r="M31" i="55"/>
  <c r="N34" i="55"/>
  <c r="M34" i="55"/>
  <c r="M39" i="55"/>
  <c r="L39" i="55"/>
  <c r="AH18" i="55"/>
  <c r="M35" i="55"/>
  <c r="L35" i="55"/>
  <c r="M70" i="55"/>
  <c r="F18" i="55"/>
  <c r="G18" i="55" s="1"/>
  <c r="L20" i="55"/>
  <c r="D23" i="55"/>
  <c r="L30" i="55"/>
  <c r="N36" i="55"/>
  <c r="Y38" i="55"/>
  <c r="R40" i="55"/>
  <c r="Q40" i="55"/>
  <c r="BA40" i="55" s="1"/>
  <c r="D43" i="55"/>
  <c r="A43" i="55"/>
  <c r="F11" i="55"/>
  <c r="G11" i="55" s="1"/>
  <c r="AU11" i="55" s="1"/>
  <c r="A21" i="55"/>
  <c r="N33" i="55"/>
  <c r="M33" i="55"/>
  <c r="AH54" i="55"/>
  <c r="F54" i="55"/>
  <c r="G54" i="55" s="1"/>
  <c r="AU54" i="55" s="1"/>
  <c r="L29" i="55"/>
  <c r="L33" i="55"/>
  <c r="N49" i="55"/>
  <c r="L49" i="55"/>
  <c r="M49" i="55"/>
  <c r="N25" i="55"/>
  <c r="M25" i="55"/>
  <c r="AH27" i="55"/>
  <c r="F27" i="55"/>
  <c r="G27" i="55" s="1"/>
  <c r="AH30" i="55"/>
  <c r="F30" i="55"/>
  <c r="G30" i="55" s="1"/>
  <c r="AU30" i="55" s="1"/>
  <c r="D45" i="55"/>
  <c r="A45" i="55"/>
  <c r="AH35" i="55"/>
  <c r="AH42" i="55"/>
  <c r="M55" i="55"/>
  <c r="N55" i="55"/>
  <c r="D59" i="55"/>
  <c r="A59" i="55"/>
  <c r="F35" i="55"/>
  <c r="G35" i="55" s="1"/>
  <c r="AA35" i="55" s="1"/>
  <c r="F42" i="55"/>
  <c r="G42" i="55" s="1"/>
  <c r="F43" i="55"/>
  <c r="G43" i="55" s="1"/>
  <c r="V43" i="55" s="1"/>
  <c r="AY43" i="55" s="1"/>
  <c r="L47" i="55"/>
  <c r="F51" i="55"/>
  <c r="G51" i="55" s="1"/>
  <c r="AU51" i="55" s="1"/>
  <c r="L55" i="55"/>
  <c r="F59" i="55"/>
  <c r="G59" i="55"/>
  <c r="U59" i="55" s="1"/>
  <c r="A36" i="55"/>
  <c r="N50" i="55"/>
  <c r="N66" i="55"/>
  <c r="F31" i="55"/>
  <c r="G31" i="55" s="1"/>
  <c r="V31" i="55" s="1"/>
  <c r="AY31" i="55" s="1"/>
  <c r="M42" i="55"/>
  <c r="N42" i="55"/>
  <c r="M51" i="55"/>
  <c r="M59" i="55"/>
  <c r="N59" i="55"/>
  <c r="L41" i="55"/>
  <c r="L42" i="55"/>
  <c r="L43" i="55"/>
  <c r="M45" i="55"/>
  <c r="D47" i="55"/>
  <c r="A47" i="55"/>
  <c r="AH50" i="55"/>
  <c r="L51" i="55"/>
  <c r="M38" i="55"/>
  <c r="S40" i="55"/>
  <c r="N41" i="55"/>
  <c r="M43" i="55"/>
  <c r="F50" i="55"/>
  <c r="G50" i="55" s="1"/>
  <c r="AU50" i="55" s="1"/>
  <c r="M63" i="55"/>
  <c r="N63" i="55"/>
  <c r="AH46" i="55"/>
  <c r="F48" i="55"/>
  <c r="G48" i="55" s="1"/>
  <c r="M56" i="55"/>
  <c r="L56" i="55"/>
  <c r="M58" i="55"/>
  <c r="N65" i="55"/>
  <c r="M65" i="55"/>
  <c r="F67" i="55"/>
  <c r="G67" i="55" s="1"/>
  <c r="Z67" i="55" s="1"/>
  <c r="AZ67" i="55" s="1"/>
  <c r="N75" i="55"/>
  <c r="M75" i="55"/>
  <c r="M77" i="55"/>
  <c r="L77" i="55"/>
  <c r="F81" i="55"/>
  <c r="G81" i="55" s="1"/>
  <c r="A58" i="55"/>
  <c r="N67" i="55"/>
  <c r="N78" i="55"/>
  <c r="F56" i="55"/>
  <c r="G56" i="55" s="1"/>
  <c r="W88" i="55"/>
  <c r="V88" i="55"/>
  <c r="AY88" i="55" s="1"/>
  <c r="L85" i="55"/>
  <c r="M79" i="55"/>
  <c r="A116" i="55"/>
  <c r="D116" i="55"/>
  <c r="D86" i="55"/>
  <c r="A86" i="55"/>
  <c r="M76" i="55"/>
  <c r="D85" i="55"/>
  <c r="N94" i="55"/>
  <c r="L94" i="55"/>
  <c r="M94" i="55"/>
  <c r="N83" i="55"/>
  <c r="Y97" i="55"/>
  <c r="AE97" i="55" a="1"/>
  <c r="AE97" i="55" s="1"/>
  <c r="R97" i="55"/>
  <c r="M87" i="55"/>
  <c r="L87" i="55"/>
  <c r="M88" i="55"/>
  <c r="N95" i="55"/>
  <c r="F115" i="55"/>
  <c r="G115" i="55"/>
  <c r="N127" i="55"/>
  <c r="M127" i="55"/>
  <c r="L127" i="55"/>
  <c r="D88" i="55"/>
  <c r="N86" i="55"/>
  <c r="L86" i="55"/>
  <c r="A121" i="55"/>
  <c r="D121" i="55"/>
  <c r="L126" i="55"/>
  <c r="L128" i="55"/>
  <c r="N128" i="55"/>
  <c r="N110" i="55"/>
  <c r="M110" i="55"/>
  <c r="F105" i="55"/>
  <c r="G105" i="55"/>
  <c r="AA105" i="55" s="1"/>
  <c r="L110" i="55"/>
  <c r="L101" i="55"/>
  <c r="F108" i="55"/>
  <c r="G108" i="55" s="1"/>
  <c r="P108" i="55" s="1"/>
  <c r="N113" i="55"/>
  <c r="M113" i="55"/>
  <c r="F114" i="55"/>
  <c r="G114" i="55" s="1"/>
  <c r="W114" i="55" s="1"/>
  <c r="N118" i="55"/>
  <c r="M118" i="55"/>
  <c r="F123" i="55"/>
  <c r="G123" i="55" s="1"/>
  <c r="M115" i="55"/>
  <c r="L115" i="55"/>
  <c r="P116" i="55"/>
  <c r="F122" i="55"/>
  <c r="G122" i="55" s="1"/>
  <c r="N122" i="55"/>
  <c r="L123" i="55"/>
  <c r="M124" i="55"/>
  <c r="M114" i="55"/>
  <c r="N119" i="55"/>
  <c r="M119" i="55"/>
  <c r="L119" i="55"/>
  <c r="A16" i="54"/>
  <c r="D16" i="54"/>
  <c r="V49" i="54"/>
  <c r="AY49" i="54" s="1"/>
  <c r="AH8" i="54"/>
  <c r="D26" i="54"/>
  <c r="F16" i="54"/>
  <c r="G16" i="54" s="1"/>
  <c r="AH48" i="54"/>
  <c r="A94" i="54"/>
  <c r="D31" i="54"/>
  <c r="D46" i="54"/>
  <c r="A50" i="54"/>
  <c r="AH56" i="54"/>
  <c r="A125" i="54"/>
  <c r="D9" i="54"/>
  <c r="D30" i="54"/>
  <c r="D34" i="54"/>
  <c r="A53" i="54"/>
  <c r="A55" i="54"/>
  <c r="D29" i="54"/>
  <c r="AH32" i="54"/>
  <c r="D54" i="54"/>
  <c r="D61" i="54"/>
  <c r="L98" i="54"/>
  <c r="M10" i="54"/>
  <c r="AG10" i="54" s="1"/>
  <c r="N106" i="54"/>
  <c r="L106" i="54"/>
  <c r="N18" i="54"/>
  <c r="L26" i="54"/>
  <c r="N90" i="54"/>
  <c r="L90" i="54"/>
  <c r="L34" i="54"/>
  <c r="M34" i="54"/>
  <c r="L123" i="54"/>
  <c r="M123" i="54"/>
  <c r="M8" i="54"/>
  <c r="L27" i="54"/>
  <c r="L32" i="54"/>
  <c r="L109" i="54"/>
  <c r="N8" i="54"/>
  <c r="M27" i="54"/>
  <c r="M32" i="54"/>
  <c r="AG32" i="54" s="1"/>
  <c r="N55" i="54"/>
  <c r="L24" i="54"/>
  <c r="L43" i="54"/>
  <c r="L91" i="54"/>
  <c r="L51" i="54"/>
  <c r="L63" i="54"/>
  <c r="N120" i="54"/>
  <c r="N128" i="54"/>
  <c r="M29" i="54"/>
  <c r="M63" i="54"/>
  <c r="AG63" i="54" s="1"/>
  <c r="N103" i="54"/>
  <c r="N113" i="54"/>
  <c r="AE9" i="54" a="1"/>
  <c r="AE9" i="54" s="1"/>
  <c r="D10" i="54"/>
  <c r="A10" i="54"/>
  <c r="D21" i="54"/>
  <c r="A21" i="54"/>
  <c r="U7" i="54"/>
  <c r="D3" i="54"/>
  <c r="A3" i="54"/>
  <c r="N3" i="54"/>
  <c r="M3" i="54"/>
  <c r="L3" i="54"/>
  <c r="Q11" i="54"/>
  <c r="BA11" i="54" s="1"/>
  <c r="F3" i="54"/>
  <c r="G3" i="54" s="1"/>
  <c r="AE3" i="54" s="1" a="1"/>
  <c r="AE3" i="54" s="1"/>
  <c r="AH3" i="54"/>
  <c r="F10" i="54"/>
  <c r="G10" i="54" s="1"/>
  <c r="AB10" i="54" s="1"/>
  <c r="D17" i="54"/>
  <c r="A17" i="54"/>
  <c r="D18" i="54"/>
  <c r="R19" i="54"/>
  <c r="AH25" i="54"/>
  <c r="F25" i="54"/>
  <c r="G25" i="54" s="1"/>
  <c r="Y25" i="54" s="1"/>
  <c r="W31" i="54"/>
  <c r="AU31" i="54"/>
  <c r="S31" i="54"/>
  <c r="AB31" i="54"/>
  <c r="R31" i="54"/>
  <c r="Q31" i="54"/>
  <c r="BA31" i="54" s="1"/>
  <c r="P31" i="54"/>
  <c r="N40" i="54"/>
  <c r="M40" i="54"/>
  <c r="L40" i="54"/>
  <c r="A44" i="54"/>
  <c r="D44" i="54"/>
  <c r="L48" i="54"/>
  <c r="N48" i="54"/>
  <c r="M48" i="54"/>
  <c r="N42" i="54"/>
  <c r="M7" i="54"/>
  <c r="AH11" i="54"/>
  <c r="F17" i="54"/>
  <c r="G17" i="54" s="1"/>
  <c r="D19" i="54"/>
  <c r="A19" i="54"/>
  <c r="S19" i="54"/>
  <c r="AH20" i="54"/>
  <c r="AU19" i="54"/>
  <c r="L44" i="54"/>
  <c r="AH15" i="54"/>
  <c r="D20" i="54"/>
  <c r="N25" i="54"/>
  <c r="M25" i="54"/>
  <c r="L25" i="54"/>
  <c r="AH39" i="54"/>
  <c r="F39" i="54"/>
  <c r="G39" i="54" s="1"/>
  <c r="P39" i="54" s="1"/>
  <c r="N17" i="54"/>
  <c r="AA19" i="54"/>
  <c r="P19" i="54"/>
  <c r="AE19" i="54" a="1"/>
  <c r="AE19" i="54" s="1"/>
  <c r="AH23" i="54"/>
  <c r="F23" i="54"/>
  <c r="G23" i="54" s="1"/>
  <c r="AA23" i="54" s="1"/>
  <c r="Y35" i="54"/>
  <c r="U35" i="54"/>
  <c r="R35" i="54"/>
  <c r="AB28" i="54"/>
  <c r="R28" i="54"/>
  <c r="L16" i="54"/>
  <c r="D40" i="54"/>
  <c r="A40" i="54"/>
  <c r="A42" i="54"/>
  <c r="D42" i="54"/>
  <c r="N16" i="54"/>
  <c r="N19" i="54"/>
  <c r="L19" i="54"/>
  <c r="M20" i="54"/>
  <c r="L20" i="54"/>
  <c r="Y28" i="54"/>
  <c r="F43" i="54"/>
  <c r="G43" i="54" s="1"/>
  <c r="R43" i="54" s="1"/>
  <c r="A49" i="54"/>
  <c r="N50" i="54"/>
  <c r="M51" i="54"/>
  <c r="AH41" i="54"/>
  <c r="F41" i="54"/>
  <c r="G41" i="54"/>
  <c r="U41" i="54" s="1"/>
  <c r="P58" i="54"/>
  <c r="AB58" i="54"/>
  <c r="AU58" i="54"/>
  <c r="R58" i="54"/>
  <c r="AH43" i="54"/>
  <c r="A51" i="54"/>
  <c r="Z49" i="54"/>
  <c r="AZ49" i="54" s="1"/>
  <c r="F47" i="54"/>
  <c r="G47" i="54" s="1"/>
  <c r="V47" i="54" s="1"/>
  <c r="AY47" i="54" s="1"/>
  <c r="M67" i="54"/>
  <c r="N67" i="54"/>
  <c r="L67" i="54"/>
  <c r="M49" i="54"/>
  <c r="P51" i="54"/>
  <c r="Q58" i="54"/>
  <c r="BA58" i="54" s="1"/>
  <c r="R61" i="54"/>
  <c r="AH64" i="54"/>
  <c r="F64" i="54"/>
  <c r="G64" i="54" s="1"/>
  <c r="AB89" i="54"/>
  <c r="D62" i="54"/>
  <c r="A62" i="54"/>
  <c r="L58" i="54"/>
  <c r="AH60" i="54"/>
  <c r="F60" i="54"/>
  <c r="G60" i="54" s="1"/>
  <c r="AU60" i="54" s="1"/>
  <c r="D63" i="54"/>
  <c r="A63" i="54"/>
  <c r="N59" i="54"/>
  <c r="L59" i="54"/>
  <c r="L66" i="54"/>
  <c r="N66" i="54"/>
  <c r="M66" i="54"/>
  <c r="AA75" i="54"/>
  <c r="R75" i="54"/>
  <c r="F67" i="54"/>
  <c r="G67" i="54" s="1"/>
  <c r="N77" i="54"/>
  <c r="L77" i="54"/>
  <c r="M88" i="54"/>
  <c r="L88" i="54"/>
  <c r="N88" i="54"/>
  <c r="M75" i="54"/>
  <c r="N75" i="54"/>
  <c r="N74" i="54"/>
  <c r="M74" i="54"/>
  <c r="D65" i="54"/>
  <c r="F71" i="54"/>
  <c r="G71" i="54" s="1"/>
  <c r="L74" i="54"/>
  <c r="M81" i="54"/>
  <c r="N82" i="54"/>
  <c r="L82" i="54"/>
  <c r="M82" i="54"/>
  <c r="F83" i="54"/>
  <c r="G83" i="54" s="1"/>
  <c r="W83" i="54" s="1"/>
  <c r="F65" i="54"/>
  <c r="G65" i="54" s="1"/>
  <c r="D93" i="54"/>
  <c r="A93" i="54"/>
  <c r="D95" i="54"/>
  <c r="A95" i="54"/>
  <c r="N116" i="54"/>
  <c r="U116" i="54"/>
  <c r="N79" i="54"/>
  <c r="N83" i="54"/>
  <c r="L89" i="54"/>
  <c r="A92" i="54"/>
  <c r="D92" i="54"/>
  <c r="F91" i="54"/>
  <c r="G91" i="54"/>
  <c r="N99" i="54"/>
  <c r="F88" i="54"/>
  <c r="G88" i="54" s="1"/>
  <c r="F96" i="54"/>
  <c r="G96" i="54" s="1"/>
  <c r="F104" i="54"/>
  <c r="G104" i="54" s="1"/>
  <c r="M101" i="54"/>
  <c r="L129" i="54"/>
  <c r="N129" i="54"/>
  <c r="M129" i="54"/>
  <c r="N98" i="54"/>
  <c r="M98" i="54"/>
  <c r="N104" i="54"/>
  <c r="N124" i="54"/>
  <c r="M124" i="54"/>
  <c r="F97" i="54"/>
  <c r="G97" i="54" s="1"/>
  <c r="Z99" i="54"/>
  <c r="AZ99" i="54" s="1"/>
  <c r="M90" i="54"/>
  <c r="N91" i="54"/>
  <c r="N96" i="54"/>
  <c r="AA99" i="54"/>
  <c r="L103" i="54"/>
  <c r="N107" i="54"/>
  <c r="N95" i="54"/>
  <c r="L95" i="54"/>
  <c r="N97" i="54"/>
  <c r="M106" i="54"/>
  <c r="AB99" i="54"/>
  <c r="R99" i="54"/>
  <c r="N118" i="54"/>
  <c r="M118" i="54"/>
  <c r="L118" i="54"/>
  <c r="U99" i="54"/>
  <c r="AE99" i="54" a="1"/>
  <c r="AE99" i="54"/>
  <c r="P107" i="54"/>
  <c r="F120" i="54"/>
  <c r="G120" i="54" s="1"/>
  <c r="AB115" i="54"/>
  <c r="U115" i="54"/>
  <c r="AE115" i="54" a="1"/>
  <c r="AE115" i="54" s="1"/>
  <c r="Y115" i="54"/>
  <c r="F127" i="54"/>
  <c r="G127" i="54" s="1"/>
  <c r="Y99" i="54"/>
  <c r="D123" i="54"/>
  <c r="A129" i="54"/>
  <c r="D129" i="54"/>
  <c r="N111" i="54"/>
  <c r="M111" i="54"/>
  <c r="L111" i="54"/>
  <c r="D128" i="54"/>
  <c r="Q109" i="54"/>
  <c r="BA109" i="54" s="1"/>
  <c r="AB123" i="54"/>
  <c r="Q123" i="54"/>
  <c r="BA123" i="54" s="1"/>
  <c r="N126" i="54"/>
  <c r="M126" i="54"/>
  <c r="L126" i="54"/>
  <c r="M127" i="54"/>
  <c r="L127" i="54"/>
  <c r="F128" i="54"/>
  <c r="G128" i="54" s="1"/>
  <c r="F112" i="54"/>
  <c r="G112" i="54" s="1"/>
  <c r="Y112" i="54" s="1"/>
  <c r="M113" i="54"/>
  <c r="Y116" i="54"/>
  <c r="F119" i="54"/>
  <c r="G119" i="54" s="1"/>
  <c r="M121" i="54"/>
  <c r="A124" i="54"/>
  <c r="A126" i="54"/>
  <c r="L120" i="54"/>
  <c r="L128" i="54"/>
  <c r="A7" i="53"/>
  <c r="A26" i="53"/>
  <c r="D38" i="53"/>
  <c r="D53" i="53"/>
  <c r="D55" i="53"/>
  <c r="AH9" i="53"/>
  <c r="F25" i="53"/>
  <c r="G25" i="53" s="1"/>
  <c r="P25" i="53" s="1"/>
  <c r="D9" i="53"/>
  <c r="F17" i="53"/>
  <c r="G17" i="53" s="1"/>
  <c r="Q17" i="53" s="1"/>
  <c r="BA17" i="53" s="1"/>
  <c r="D59" i="53"/>
  <c r="A100" i="53"/>
  <c r="A32" i="53"/>
  <c r="A35" i="53"/>
  <c r="Y48" i="53"/>
  <c r="W75" i="53"/>
  <c r="A104" i="53"/>
  <c r="A34" i="53"/>
  <c r="D51" i="53"/>
  <c r="A102" i="53"/>
  <c r="A3" i="53"/>
  <c r="A54" i="53"/>
  <c r="M50" i="53"/>
  <c r="N34" i="53"/>
  <c r="N26" i="53"/>
  <c r="L26" i="53"/>
  <c r="N119" i="53"/>
  <c r="M119" i="53"/>
  <c r="N79" i="53"/>
  <c r="M79" i="53"/>
  <c r="L79" i="53"/>
  <c r="M118" i="53"/>
  <c r="M7" i="53"/>
  <c r="L11" i="53"/>
  <c r="L58" i="53"/>
  <c r="L61" i="53"/>
  <c r="M85" i="53"/>
  <c r="M106" i="53"/>
  <c r="N108" i="53"/>
  <c r="N11" i="53"/>
  <c r="L55" i="53"/>
  <c r="N61" i="53"/>
  <c r="N73" i="53"/>
  <c r="L3" i="53"/>
  <c r="L40" i="53"/>
  <c r="L53" i="53"/>
  <c r="M3" i="53"/>
  <c r="M19" i="53"/>
  <c r="AG19" i="53" s="1"/>
  <c r="L22" i="53"/>
  <c r="M40" i="53"/>
  <c r="AG40" i="53" s="1"/>
  <c r="N53" i="53"/>
  <c r="M89" i="53"/>
  <c r="M14" i="53"/>
  <c r="L17" i="53"/>
  <c r="Q35" i="53"/>
  <c r="BA35" i="53" s="1"/>
  <c r="V94" i="53"/>
  <c r="AY94" i="53" s="1"/>
  <c r="N14" i="53"/>
  <c r="N17" i="53"/>
  <c r="M64" i="53"/>
  <c r="R70" i="53"/>
  <c r="AF70" i="53"/>
  <c r="AF67" i="53"/>
  <c r="L6" i="53"/>
  <c r="N6" i="53"/>
  <c r="M6" i="53"/>
  <c r="Y13" i="53"/>
  <c r="L2" i="53"/>
  <c r="N2" i="53"/>
  <c r="M2" i="53"/>
  <c r="M4" i="53"/>
  <c r="L4" i="53"/>
  <c r="A6" i="53"/>
  <c r="D6" i="53"/>
  <c r="F19" i="53"/>
  <c r="G19" i="53" s="1"/>
  <c r="AA19" i="53" s="1"/>
  <c r="A24" i="53"/>
  <c r="D24" i="53"/>
  <c r="AE113" i="53" a="1"/>
  <c r="AE113" i="53" s="1"/>
  <c r="F24" i="53"/>
  <c r="G24" i="53" s="1"/>
  <c r="P24" i="53" s="1"/>
  <c r="AH24" i="53"/>
  <c r="AE75" i="53" a="1"/>
  <c r="AE75" i="53" s="1"/>
  <c r="N15" i="53"/>
  <c r="L15" i="53"/>
  <c r="N24" i="53"/>
  <c r="M24" i="53"/>
  <c r="L23" i="53"/>
  <c r="M23" i="53"/>
  <c r="A4" i="53"/>
  <c r="A9" i="53"/>
  <c r="D14" i="53"/>
  <c r="M15" i="53"/>
  <c r="AH18" i="53"/>
  <c r="AH58" i="53"/>
  <c r="N8" i="53"/>
  <c r="L8" i="53"/>
  <c r="M10" i="53"/>
  <c r="D17" i="53"/>
  <c r="A17" i="53"/>
  <c r="N56" i="53"/>
  <c r="M56" i="53"/>
  <c r="L56" i="53"/>
  <c r="M8" i="53"/>
  <c r="L10" i="53"/>
  <c r="AH11" i="53"/>
  <c r="AH27" i="53"/>
  <c r="F27" i="53"/>
  <c r="G27" i="53" s="1"/>
  <c r="D8" i="53"/>
  <c r="A8" i="53"/>
  <c r="D15" i="53"/>
  <c r="A15" i="53"/>
  <c r="AH42" i="53"/>
  <c r="AH39" i="53"/>
  <c r="F39" i="53"/>
  <c r="G39" i="53" s="1"/>
  <c r="D40" i="53"/>
  <c r="A40" i="53"/>
  <c r="AH16" i="53"/>
  <c r="AA17" i="53"/>
  <c r="L27" i="53"/>
  <c r="A44" i="53"/>
  <c r="D44" i="53"/>
  <c r="L19" i="53"/>
  <c r="F20" i="53"/>
  <c r="G20" i="53" s="1"/>
  <c r="Q20" i="53" s="1"/>
  <c r="BA20" i="53" s="1"/>
  <c r="D23" i="53"/>
  <c r="AH28" i="53"/>
  <c r="M39" i="53"/>
  <c r="AG39" i="53" s="1"/>
  <c r="S32" i="53"/>
  <c r="AH20" i="53"/>
  <c r="A22" i="53"/>
  <c r="M22" i="53"/>
  <c r="N25" i="53"/>
  <c r="M25" i="53"/>
  <c r="AG25" i="53" s="1"/>
  <c r="AH31" i="53"/>
  <c r="F31" i="53"/>
  <c r="G31" i="53" s="1"/>
  <c r="R31" i="53" s="1"/>
  <c r="D36" i="53"/>
  <c r="A36" i="53"/>
  <c r="N31" i="53"/>
  <c r="M31" i="53"/>
  <c r="N33" i="53"/>
  <c r="M33" i="53"/>
  <c r="L33" i="53"/>
  <c r="AU36" i="53"/>
  <c r="V36" i="53"/>
  <c r="AY36" i="53" s="1"/>
  <c r="S36" i="53"/>
  <c r="N41" i="53"/>
  <c r="M41" i="53"/>
  <c r="AG41" i="53" s="1"/>
  <c r="AH43" i="53"/>
  <c r="F43" i="53"/>
  <c r="G43" i="53" s="1"/>
  <c r="AA43" i="53" s="1"/>
  <c r="F57" i="53"/>
  <c r="G57" i="53" s="1"/>
  <c r="V57" i="53" s="1"/>
  <c r="AY57" i="53" s="1"/>
  <c r="W60" i="53"/>
  <c r="AA35" i="53"/>
  <c r="F40" i="53"/>
  <c r="G40" i="53" s="1"/>
  <c r="F46" i="53"/>
  <c r="G46" i="53" s="1"/>
  <c r="W46" i="53" s="1"/>
  <c r="N47" i="53"/>
  <c r="M47" i="53"/>
  <c r="AH54" i="53"/>
  <c r="AE59" i="53" a="1"/>
  <c r="AE59" i="53" s="1"/>
  <c r="AU59" i="53"/>
  <c r="AA59" i="53"/>
  <c r="W59" i="53"/>
  <c r="L47" i="53"/>
  <c r="D50" i="53"/>
  <c r="AH57" i="53"/>
  <c r="AH62" i="53"/>
  <c r="F62" i="53"/>
  <c r="G62" i="53" s="1"/>
  <c r="W62" i="53" s="1"/>
  <c r="S35" i="53"/>
  <c r="F41" i="53"/>
  <c r="G41" i="53" s="1"/>
  <c r="Q41" i="53" s="1"/>
  <c r="BA41" i="53" s="1"/>
  <c r="AH52" i="53"/>
  <c r="AF66" i="53"/>
  <c r="AF68" i="53"/>
  <c r="AF69" i="53"/>
  <c r="V70" i="53"/>
  <c r="AY70" i="53" s="1"/>
  <c r="AF71" i="53"/>
  <c r="F81" i="53"/>
  <c r="G81" i="53" s="1"/>
  <c r="S81" i="53" s="1"/>
  <c r="A73" i="53"/>
  <c r="D73" i="53"/>
  <c r="A63" i="53"/>
  <c r="P78" i="53"/>
  <c r="AE78" i="53" a="1"/>
  <c r="AE78" i="53" s="1"/>
  <c r="AB78" i="53"/>
  <c r="R78" i="53"/>
  <c r="N80" i="53"/>
  <c r="M80" i="53"/>
  <c r="A56" i="53"/>
  <c r="AF73" i="53"/>
  <c r="U75" i="53"/>
  <c r="Z75" i="53"/>
  <c r="AZ75" i="53" s="1"/>
  <c r="Y75" i="53"/>
  <c r="AA75" i="53"/>
  <c r="L78" i="53"/>
  <c r="N78" i="53"/>
  <c r="F47" i="53"/>
  <c r="G47" i="53"/>
  <c r="F49" i="53"/>
  <c r="G49" i="53" s="1"/>
  <c r="AB49" i="53" s="1"/>
  <c r="F65" i="53"/>
  <c r="G65" i="53" s="1"/>
  <c r="AE65" i="53" s="1" a="1"/>
  <c r="AE65" i="53" s="1"/>
  <c r="AF72" i="53"/>
  <c r="M78" i="53"/>
  <c r="L68" i="53"/>
  <c r="M68" i="53"/>
  <c r="L70" i="53"/>
  <c r="M70" i="53"/>
  <c r="L71" i="53"/>
  <c r="M71" i="53"/>
  <c r="M72" i="53"/>
  <c r="P103" i="53"/>
  <c r="AA103" i="53"/>
  <c r="S103" i="53"/>
  <c r="R103" i="53"/>
  <c r="Q103" i="53"/>
  <c r="BA103" i="53" s="1"/>
  <c r="M91" i="53"/>
  <c r="F91" i="53"/>
  <c r="G91" i="53" s="1"/>
  <c r="A103" i="53"/>
  <c r="D103" i="53"/>
  <c r="AS114" i="53"/>
  <c r="AF114" i="53" s="1"/>
  <c r="M87" i="53"/>
  <c r="L87" i="53"/>
  <c r="N87" i="53"/>
  <c r="M73" i="53"/>
  <c r="N76" i="53"/>
  <c r="M76" i="53"/>
  <c r="N81" i="53"/>
  <c r="R83" i="53"/>
  <c r="Q83" i="53"/>
  <c r="BA83" i="53" s="1"/>
  <c r="AS103" i="53"/>
  <c r="AF103" i="53" s="1"/>
  <c r="F86" i="53"/>
  <c r="G86" i="53" s="1"/>
  <c r="AB86" i="53" s="1"/>
  <c r="AS83" i="53"/>
  <c r="AF83" i="53" s="1"/>
  <c r="M97" i="53"/>
  <c r="F99" i="53"/>
  <c r="G99" i="53" s="1"/>
  <c r="F80" i="53"/>
  <c r="G80" i="53" s="1"/>
  <c r="N86" i="53"/>
  <c r="M86" i="53"/>
  <c r="Y94" i="53"/>
  <c r="F87" i="53"/>
  <c r="G87" i="53" s="1"/>
  <c r="AS87" i="53" s="1"/>
  <c r="AF87" i="53" s="1"/>
  <c r="W94" i="53"/>
  <c r="AB94" i="53"/>
  <c r="Q94" i="53"/>
  <c r="BA94" i="53" s="1"/>
  <c r="BB94" i="53" s="1"/>
  <c r="AA94" i="53"/>
  <c r="P94" i="53"/>
  <c r="AE94" i="53" a="1"/>
  <c r="AE94" i="53" s="1"/>
  <c r="U94" i="53"/>
  <c r="S94" i="53"/>
  <c r="Z94" i="53"/>
  <c r="AZ94" i="53" s="1"/>
  <c r="A101" i="53"/>
  <c r="N103" i="53"/>
  <c r="F105" i="53"/>
  <c r="G105" i="53" s="1"/>
  <c r="S105" i="53" s="1"/>
  <c r="L94" i="53"/>
  <c r="L95" i="53"/>
  <c r="N95" i="53"/>
  <c r="M95" i="53"/>
  <c r="N101" i="53"/>
  <c r="L101" i="53"/>
  <c r="F107" i="53"/>
  <c r="G107" i="53"/>
  <c r="AA107" i="53" s="1"/>
  <c r="M110" i="53"/>
  <c r="L110" i="53"/>
  <c r="N110" i="53"/>
  <c r="N94" i="53"/>
  <c r="M101" i="53"/>
  <c r="M102" i="53"/>
  <c r="N102" i="53"/>
  <c r="M107" i="53"/>
  <c r="F119" i="53"/>
  <c r="G119" i="53" s="1"/>
  <c r="F96" i="53"/>
  <c r="G96" i="53" s="1"/>
  <c r="F110" i="53"/>
  <c r="G110" i="53" s="1"/>
  <c r="W110" i="53" s="1"/>
  <c r="R108" i="53"/>
  <c r="N109" i="53"/>
  <c r="M109" i="53"/>
  <c r="L109" i="53"/>
  <c r="L126" i="53"/>
  <c r="V111" i="53"/>
  <c r="AY111" i="53" s="1"/>
  <c r="S111" i="53"/>
  <c r="U111" i="53"/>
  <c r="Z111" i="53"/>
  <c r="AZ111" i="53" s="1"/>
  <c r="Z113" i="53"/>
  <c r="AZ113" i="53" s="1"/>
  <c r="U113" i="53"/>
  <c r="M108" i="53"/>
  <c r="N116" i="53"/>
  <c r="L116" i="53"/>
  <c r="N112" i="53"/>
  <c r="N115" i="53"/>
  <c r="L115" i="53"/>
  <c r="F125" i="53"/>
  <c r="G125" i="53" s="1"/>
  <c r="R114" i="53"/>
  <c r="P114" i="53"/>
  <c r="Z126" i="53"/>
  <c r="AZ126" i="53" s="1"/>
  <c r="P126" i="53"/>
  <c r="Y126" i="53"/>
  <c r="W126" i="53"/>
  <c r="AE126" i="53" a="1"/>
  <c r="AE126" i="53" s="1"/>
  <c r="U126" i="53"/>
  <c r="AB126" i="53"/>
  <c r="R126" i="53"/>
  <c r="F127" i="53"/>
  <c r="G127" i="53" s="1"/>
  <c r="N123" i="53"/>
  <c r="L123" i="53"/>
  <c r="Q126" i="53"/>
  <c r="BA126" i="53" s="1"/>
  <c r="BB126" i="53" s="1"/>
  <c r="L112" i="53"/>
  <c r="Q114" i="53"/>
  <c r="BA114" i="53" s="1"/>
  <c r="N117" i="53"/>
  <c r="L117" i="53"/>
  <c r="M123" i="53"/>
  <c r="AA126" i="53"/>
  <c r="W128" i="53"/>
  <c r="AE128" i="53" a="1"/>
  <c r="AE128" i="53" s="1"/>
  <c r="U128" i="53"/>
  <c r="S128" i="53"/>
  <c r="AB128" i="53"/>
  <c r="AA128" i="53"/>
  <c r="Z128" i="53"/>
  <c r="AZ128" i="53" s="1"/>
  <c r="S114" i="53"/>
  <c r="M128" i="53"/>
  <c r="L125" i="53"/>
  <c r="M125" i="53"/>
  <c r="L119" i="53"/>
  <c r="L127" i="53"/>
  <c r="D19" i="52"/>
  <c r="D27" i="52"/>
  <c r="D65" i="52"/>
  <c r="D79" i="52"/>
  <c r="A11" i="52"/>
  <c r="D57" i="52"/>
  <c r="A60" i="52"/>
  <c r="A80" i="52"/>
  <c r="A36" i="52"/>
  <c r="A62" i="52"/>
  <c r="D28" i="52"/>
  <c r="A61" i="52"/>
  <c r="L81" i="52"/>
  <c r="M17" i="52"/>
  <c r="N17" i="52"/>
  <c r="L17" i="52"/>
  <c r="N33" i="52"/>
  <c r="R33" i="52"/>
  <c r="M33" i="52"/>
  <c r="N105" i="52"/>
  <c r="M65" i="52"/>
  <c r="AG65" i="52" s="1"/>
  <c r="L89" i="52"/>
  <c r="M36" i="52"/>
  <c r="M66" i="52"/>
  <c r="L88" i="52"/>
  <c r="L104" i="52"/>
  <c r="M88" i="52"/>
  <c r="M104" i="52"/>
  <c r="D34" i="52"/>
  <c r="A34" i="52"/>
  <c r="D6" i="52"/>
  <c r="A6" i="52"/>
  <c r="D12" i="52"/>
  <c r="F17" i="52"/>
  <c r="G17" i="52" s="1"/>
  <c r="Z33" i="52"/>
  <c r="AZ33" i="52" s="1"/>
  <c r="P33" i="52"/>
  <c r="Y33" i="52"/>
  <c r="AU33" i="52"/>
  <c r="S33" i="52"/>
  <c r="AB33" i="52"/>
  <c r="AA33" i="52"/>
  <c r="W33" i="52"/>
  <c r="V33" i="52"/>
  <c r="AY33" i="52" s="1"/>
  <c r="BB33" i="52" s="1"/>
  <c r="U33" i="52"/>
  <c r="Q33" i="52"/>
  <c r="BA33" i="52" s="1"/>
  <c r="D21" i="52"/>
  <c r="A21" i="52"/>
  <c r="D38" i="52"/>
  <c r="A38" i="52"/>
  <c r="A23" i="52"/>
  <c r="D23" i="52"/>
  <c r="A2" i="52"/>
  <c r="V6" i="52"/>
  <c r="AY6" i="52" s="1"/>
  <c r="A13" i="52"/>
  <c r="N25" i="52"/>
  <c r="M25" i="52"/>
  <c r="L25" i="52"/>
  <c r="L37" i="52"/>
  <c r="M42" i="52"/>
  <c r="N6" i="52"/>
  <c r="L6" i="52"/>
  <c r="AH9" i="52"/>
  <c r="R16" i="52"/>
  <c r="Q16" i="52"/>
  <c r="BA16" i="52" s="1"/>
  <c r="P16" i="52"/>
  <c r="AU16" i="52"/>
  <c r="D9" i="52"/>
  <c r="A9" i="52"/>
  <c r="D4" i="52"/>
  <c r="A5" i="52"/>
  <c r="F9" i="52"/>
  <c r="G9" i="52" s="1"/>
  <c r="AE9" i="52" s="1" a="1"/>
  <c r="AE9" i="52" s="1"/>
  <c r="L29" i="52"/>
  <c r="F25" i="52"/>
  <c r="G25" i="52" s="1"/>
  <c r="Z25" i="52" s="1"/>
  <c r="AZ25" i="52" s="1"/>
  <c r="AH25" i="52"/>
  <c r="F74" i="52"/>
  <c r="G74" i="52" s="1"/>
  <c r="AS74" i="52" s="1"/>
  <c r="AF74" i="52" s="1"/>
  <c r="AH26" i="52"/>
  <c r="AE40" i="52" a="1"/>
  <c r="AE40" i="52" s="1"/>
  <c r="U40" i="52"/>
  <c r="AU40" i="52"/>
  <c r="AA40" i="52"/>
  <c r="Z40" i="52"/>
  <c r="AZ40" i="52" s="1"/>
  <c r="Y40" i="52"/>
  <c r="AB40" i="52"/>
  <c r="AH41" i="52"/>
  <c r="F41" i="52"/>
  <c r="G41" i="52" s="1"/>
  <c r="A59" i="52"/>
  <c r="D59" i="52"/>
  <c r="A14" i="52"/>
  <c r="A22" i="52"/>
  <c r="A29" i="52"/>
  <c r="AH53" i="52"/>
  <c r="F53" i="52"/>
  <c r="G53" i="52" s="1"/>
  <c r="L64" i="52"/>
  <c r="N64" i="52"/>
  <c r="M64" i="52"/>
  <c r="AG64" i="52" s="1"/>
  <c r="AH16" i="52"/>
  <c r="A32" i="52"/>
  <c r="N41" i="52"/>
  <c r="M41" i="52"/>
  <c r="L41" i="52"/>
  <c r="L77" i="52"/>
  <c r="F8" i="52"/>
  <c r="G8" i="52" s="1"/>
  <c r="F24" i="52"/>
  <c r="G24" i="52" s="1"/>
  <c r="W24" i="52" s="1"/>
  <c r="L46" i="52"/>
  <c r="AH51" i="52"/>
  <c r="F51" i="52"/>
  <c r="G51" i="52" s="1"/>
  <c r="A30" i="52"/>
  <c r="L33" i="52"/>
  <c r="F49" i="52"/>
  <c r="G49" i="52" s="1"/>
  <c r="A33" i="52"/>
  <c r="A40" i="52"/>
  <c r="D40" i="52"/>
  <c r="L72" i="52"/>
  <c r="M72" i="52"/>
  <c r="N72" i="52"/>
  <c r="L74" i="52"/>
  <c r="M74" i="52"/>
  <c r="A52" i="52"/>
  <c r="N74" i="52"/>
  <c r="A58" i="52"/>
  <c r="A75" i="52"/>
  <c r="AH42" i="52"/>
  <c r="AH44" i="52"/>
  <c r="AH48" i="52"/>
  <c r="V56" i="52"/>
  <c r="AY56" i="52" s="1"/>
  <c r="F59" i="52"/>
  <c r="G59" i="52" s="1"/>
  <c r="S59" i="52" s="1"/>
  <c r="M83" i="52"/>
  <c r="L47" i="52"/>
  <c r="L49" i="52"/>
  <c r="W56" i="52"/>
  <c r="D64" i="52"/>
  <c r="M47" i="52"/>
  <c r="M59" i="52"/>
  <c r="L59" i="52"/>
  <c r="AH64" i="52"/>
  <c r="F64" i="52"/>
  <c r="G64" i="52" s="1"/>
  <c r="L56" i="52"/>
  <c r="AA56" i="52"/>
  <c r="N59" i="52"/>
  <c r="L62" i="52"/>
  <c r="M80" i="52"/>
  <c r="L78" i="52"/>
  <c r="F80" i="52"/>
  <c r="G80" i="52" s="1"/>
  <c r="D81" i="52"/>
  <c r="A81" i="52"/>
  <c r="M96" i="52"/>
  <c r="L96" i="52"/>
  <c r="M90" i="52"/>
  <c r="N96" i="52"/>
  <c r="N98" i="52"/>
  <c r="M98" i="52"/>
  <c r="L98" i="52"/>
  <c r="D111" i="52"/>
  <c r="A111" i="52"/>
  <c r="D110" i="52"/>
  <c r="A110" i="52"/>
  <c r="N113" i="52"/>
  <c r="M129" i="52"/>
  <c r="L110" i="52"/>
  <c r="F112" i="52"/>
  <c r="G112" i="52" s="1"/>
  <c r="F117" i="52"/>
  <c r="G117" i="52" s="1"/>
  <c r="Q117" i="52" s="1"/>
  <c r="BA117" i="52" s="1"/>
  <c r="BB117" i="52" s="1"/>
  <c r="M112" i="52"/>
  <c r="N112" i="52"/>
  <c r="N114" i="52"/>
  <c r="L114" i="52"/>
  <c r="F120" i="52"/>
  <c r="G120" i="52" s="1"/>
  <c r="M125" i="52"/>
  <c r="M121" i="52"/>
  <c r="M120" i="52"/>
  <c r="N120" i="52"/>
  <c r="F113" i="52"/>
  <c r="G113" i="52" s="1"/>
  <c r="Z113" i="52" s="1"/>
  <c r="AZ113" i="52" s="1"/>
  <c r="L116" i="52"/>
  <c r="L120" i="52"/>
  <c r="F128" i="52"/>
  <c r="G128" i="52" s="1"/>
  <c r="A89" i="51"/>
  <c r="D89" i="51"/>
  <c r="A33" i="51"/>
  <c r="D33" i="51"/>
  <c r="D30" i="51"/>
  <c r="D59" i="51"/>
  <c r="U74" i="51"/>
  <c r="D63" i="51"/>
  <c r="F9" i="51"/>
  <c r="G9" i="51" s="1"/>
  <c r="P9" i="51" s="1"/>
  <c r="Q74" i="51"/>
  <c r="BA74" i="51" s="1"/>
  <c r="BB74" i="51" s="1"/>
  <c r="L129" i="51"/>
  <c r="M129" i="51"/>
  <c r="N129" i="51"/>
  <c r="M113" i="51"/>
  <c r="N113" i="51"/>
  <c r="L113" i="51"/>
  <c r="L65" i="51"/>
  <c r="M65" i="51"/>
  <c r="N65" i="51"/>
  <c r="L57" i="51"/>
  <c r="N57" i="51"/>
  <c r="M57" i="51"/>
  <c r="L41" i="51"/>
  <c r="N18" i="51"/>
  <c r="L82" i="51"/>
  <c r="P82" i="51"/>
  <c r="L66" i="51"/>
  <c r="M66" i="51"/>
  <c r="L71" i="51"/>
  <c r="M71" i="51"/>
  <c r="N71" i="51"/>
  <c r="L63" i="51"/>
  <c r="N63" i="51"/>
  <c r="M63" i="51"/>
  <c r="L31" i="51"/>
  <c r="N31" i="51"/>
  <c r="M114" i="51"/>
  <c r="AG58" i="51"/>
  <c r="L90" i="51"/>
  <c r="N50" i="51"/>
  <c r="M50" i="51"/>
  <c r="M26" i="51"/>
  <c r="M53" i="51"/>
  <c r="L59" i="51"/>
  <c r="M68" i="51"/>
  <c r="N88" i="51"/>
  <c r="M28" i="51"/>
  <c r="M59" i="51"/>
  <c r="P102" i="51"/>
  <c r="N28" i="51"/>
  <c r="M93" i="51"/>
  <c r="N3" i="51"/>
  <c r="M48" i="51"/>
  <c r="N103" i="51"/>
  <c r="AG62" i="51"/>
  <c r="N80" i="51"/>
  <c r="N7" i="51"/>
  <c r="M7" i="51"/>
  <c r="L7" i="51"/>
  <c r="N5" i="51"/>
  <c r="A2" i="51"/>
  <c r="D2" i="51"/>
  <c r="F2" i="51"/>
  <c r="G2" i="51" s="1"/>
  <c r="S2" i="51" s="1"/>
  <c r="U16" i="51"/>
  <c r="D13" i="51"/>
  <c r="A13" i="51"/>
  <c r="D6" i="51"/>
  <c r="D12" i="51"/>
  <c r="AH2" i="51"/>
  <c r="F8" i="51"/>
  <c r="G8" i="51" s="1"/>
  <c r="P8" i="51" s="1"/>
  <c r="D11" i="51"/>
  <c r="A11" i="51"/>
  <c r="N10" i="51"/>
  <c r="M10" i="51"/>
  <c r="M12" i="51"/>
  <c r="L12" i="51"/>
  <c r="D5" i="51"/>
  <c r="A7" i="51"/>
  <c r="L10" i="51"/>
  <c r="N12" i="51"/>
  <c r="D15" i="51"/>
  <c r="L3" i="51"/>
  <c r="L15" i="51"/>
  <c r="N37" i="51"/>
  <c r="F21" i="51"/>
  <c r="G21" i="51" s="1"/>
  <c r="AU21" i="51" s="1"/>
  <c r="AH15" i="51"/>
  <c r="F15" i="51"/>
  <c r="G15" i="51" s="1"/>
  <c r="A28" i="51"/>
  <c r="D28" i="51"/>
  <c r="F12" i="51"/>
  <c r="G12" i="51" s="1"/>
  <c r="AE12" i="51" s="1" a="1"/>
  <c r="AE12" i="51" s="1"/>
  <c r="D19" i="51"/>
  <c r="AH21" i="51"/>
  <c r="A31" i="51"/>
  <c r="D31" i="51"/>
  <c r="M23" i="51"/>
  <c r="N23" i="51"/>
  <c r="AH29" i="51"/>
  <c r="F29" i="51"/>
  <c r="G29" i="51" s="1"/>
  <c r="AE29" i="51" s="1" a="1"/>
  <c r="AE29" i="51" s="1"/>
  <c r="L11" i="51"/>
  <c r="L14" i="51"/>
  <c r="D16" i="51"/>
  <c r="L18" i="51"/>
  <c r="L23" i="51"/>
  <c r="L27" i="51"/>
  <c r="N27" i="51"/>
  <c r="M27" i="51"/>
  <c r="AH16" i="51"/>
  <c r="M18" i="51"/>
  <c r="AH19" i="51"/>
  <c r="D47" i="51"/>
  <c r="A47" i="51"/>
  <c r="AU16" i="51"/>
  <c r="Y16" i="51"/>
  <c r="A18" i="51"/>
  <c r="F20" i="51"/>
  <c r="G20" i="51" s="1"/>
  <c r="Q36" i="51"/>
  <c r="BA36" i="51" s="1"/>
  <c r="Y36" i="51"/>
  <c r="V36" i="51"/>
  <c r="AY36" i="51" s="1"/>
  <c r="U36" i="51"/>
  <c r="AB36" i="51"/>
  <c r="S39" i="51"/>
  <c r="P39" i="51"/>
  <c r="D58" i="51"/>
  <c r="A58" i="51"/>
  <c r="A23" i="51"/>
  <c r="N26" i="51"/>
  <c r="AH30" i="51"/>
  <c r="F30" i="51"/>
  <c r="G30" i="51" s="1"/>
  <c r="AA30" i="51" s="1"/>
  <c r="A43" i="51"/>
  <c r="D48" i="51"/>
  <c r="A48" i="51"/>
  <c r="AH60" i="51"/>
  <c r="F60" i="51"/>
  <c r="G60" i="51" s="1"/>
  <c r="S60" i="51" s="1"/>
  <c r="AG60" i="51"/>
  <c r="F31" i="51"/>
  <c r="G31" i="51" s="1"/>
  <c r="N42" i="51"/>
  <c r="M42" i="51"/>
  <c r="L42" i="51"/>
  <c r="D35" i="51"/>
  <c r="A35" i="51"/>
  <c r="AH37" i="51"/>
  <c r="D40" i="51"/>
  <c r="A40" i="51"/>
  <c r="D44" i="51"/>
  <c r="A44" i="51"/>
  <c r="AH46" i="51"/>
  <c r="F23" i="51"/>
  <c r="G23" i="51" s="1"/>
  <c r="D26" i="51"/>
  <c r="M30" i="51"/>
  <c r="D34" i="51"/>
  <c r="AH34" i="51"/>
  <c r="F35" i="51"/>
  <c r="G35" i="51" s="1"/>
  <c r="V35" i="51" s="1"/>
  <c r="AY35" i="51" s="1"/>
  <c r="F44" i="51"/>
  <c r="G44" i="51" s="1"/>
  <c r="AB44" i="51" s="1"/>
  <c r="A45" i="51"/>
  <c r="A54" i="51"/>
  <c r="AG61" i="51"/>
  <c r="AH26" i="51"/>
  <c r="F26" i="51"/>
  <c r="G26" i="51" s="1"/>
  <c r="N30" i="51"/>
  <c r="M31" i="51"/>
  <c r="AH42" i="51"/>
  <c r="D42" i="51"/>
  <c r="A42" i="51"/>
  <c r="D46" i="51"/>
  <c r="A46" i="51"/>
  <c r="Z52" i="51"/>
  <c r="AZ52" i="51" s="1"/>
  <c r="F57" i="51"/>
  <c r="G57" i="51" s="1"/>
  <c r="AB57" i="51" s="1"/>
  <c r="AH28" i="51"/>
  <c r="F28" i="51"/>
  <c r="G28" i="51" s="1"/>
  <c r="W28" i="51" s="1"/>
  <c r="N35" i="51"/>
  <c r="M35" i="51"/>
  <c r="L35" i="51"/>
  <c r="D36" i="51"/>
  <c r="A36" i="51"/>
  <c r="D39" i="51"/>
  <c r="A39" i="51"/>
  <c r="F42" i="51"/>
  <c r="G42" i="51" s="1"/>
  <c r="F46" i="51"/>
  <c r="G46" i="51" s="1"/>
  <c r="W46" i="51" s="1"/>
  <c r="AH63" i="51"/>
  <c r="F63" i="51"/>
  <c r="G63" i="51" s="1"/>
  <c r="W63" i="51" s="1"/>
  <c r="N73" i="51"/>
  <c r="M76" i="51"/>
  <c r="L76" i="51"/>
  <c r="AH58" i="51"/>
  <c r="F58" i="51"/>
  <c r="G58" i="51" s="1"/>
  <c r="Q58" i="51" s="1"/>
  <c r="BA58" i="51" s="1"/>
  <c r="BB58" i="51" s="1"/>
  <c r="F43" i="51"/>
  <c r="G43" i="51" s="1"/>
  <c r="L44" i="51"/>
  <c r="F45" i="51"/>
  <c r="G45" i="51" s="1"/>
  <c r="L50" i="51"/>
  <c r="L52" i="51"/>
  <c r="L53" i="51"/>
  <c r="AH61" i="51"/>
  <c r="F61" i="51"/>
  <c r="G61" i="51" s="1"/>
  <c r="AE61" i="51" s="1" a="1"/>
  <c r="AE61" i="51" s="1"/>
  <c r="F79" i="51"/>
  <c r="G79" i="51" s="1"/>
  <c r="AH36" i="51"/>
  <c r="M44" i="51"/>
  <c r="M46" i="51"/>
  <c r="AH55" i="51"/>
  <c r="L72" i="51"/>
  <c r="M72" i="51"/>
  <c r="F59" i="51"/>
  <c r="G59" i="51" s="1"/>
  <c r="S59" i="51" s="1"/>
  <c r="N67" i="51"/>
  <c r="N68" i="51"/>
  <c r="Z74" i="51"/>
  <c r="AZ74" i="51" s="1"/>
  <c r="AE74" i="51" a="1"/>
  <c r="AE74" i="51" s="1"/>
  <c r="AB74" i="51"/>
  <c r="AA74" i="51"/>
  <c r="Y74" i="51"/>
  <c r="W74" i="51"/>
  <c r="N86" i="51"/>
  <c r="W108" i="51"/>
  <c r="AH62" i="51"/>
  <c r="F62" i="51"/>
  <c r="G62" i="51" s="1"/>
  <c r="S62" i="51" s="1"/>
  <c r="N82" i="51"/>
  <c r="F98" i="51"/>
  <c r="G98" i="51" s="1"/>
  <c r="AA98" i="51" s="1"/>
  <c r="N95" i="51"/>
  <c r="L95" i="51"/>
  <c r="M95" i="51"/>
  <c r="F78" i="51"/>
  <c r="G78" i="51" s="1"/>
  <c r="D86" i="51"/>
  <c r="A86" i="51"/>
  <c r="D87" i="51"/>
  <c r="A87" i="51"/>
  <c r="F76" i="51"/>
  <c r="G76" i="51" s="1"/>
  <c r="D84" i="51"/>
  <c r="R82" i="51"/>
  <c r="W82" i="51"/>
  <c r="M88" i="51"/>
  <c r="L88" i="51"/>
  <c r="L89" i="51"/>
  <c r="M89" i="51"/>
  <c r="N89" i="51"/>
  <c r="N90" i="51"/>
  <c r="M101" i="51"/>
  <c r="M82" i="51"/>
  <c r="F83" i="51"/>
  <c r="G83" i="51" s="1"/>
  <c r="M94" i="51"/>
  <c r="N94" i="51"/>
  <c r="N122" i="51"/>
  <c r="L122" i="51"/>
  <c r="M122" i="51"/>
  <c r="AA106" i="51"/>
  <c r="Z92" i="51"/>
  <c r="AZ92" i="51" s="1"/>
  <c r="W92" i="51"/>
  <c r="L98" i="51"/>
  <c r="M98" i="51"/>
  <c r="V102" i="51"/>
  <c r="AY102" i="51" s="1"/>
  <c r="N108" i="51"/>
  <c r="L103" i="51"/>
  <c r="L105" i="51"/>
  <c r="F101" i="51"/>
  <c r="G101" i="51" s="1"/>
  <c r="Z101" i="51" s="1"/>
  <c r="AZ101" i="51" s="1"/>
  <c r="L106" i="51"/>
  <c r="N106" i="51"/>
  <c r="M106" i="51"/>
  <c r="L111" i="51"/>
  <c r="N111" i="51"/>
  <c r="M111" i="51"/>
  <c r="M110" i="51"/>
  <c r="L110" i="51"/>
  <c r="AA117" i="51"/>
  <c r="Q117" i="51"/>
  <c r="BA117" i="51" s="1"/>
  <c r="Y117" i="51"/>
  <c r="V117" i="51"/>
  <c r="AY117" i="51" s="1"/>
  <c r="W117" i="51"/>
  <c r="S117" i="51"/>
  <c r="P117" i="51"/>
  <c r="N110" i="51"/>
  <c r="A121" i="51"/>
  <c r="D121" i="51"/>
  <c r="N124" i="51"/>
  <c r="N125" i="51"/>
  <c r="A116" i="51"/>
  <c r="D116" i="51"/>
  <c r="AS102" i="51"/>
  <c r="AF102" i="51" s="1"/>
  <c r="F111" i="51"/>
  <c r="G111" i="51" s="1"/>
  <c r="N114" i="51"/>
  <c r="L114" i="51"/>
  <c r="R117" i="51"/>
  <c r="M118" i="51"/>
  <c r="N118" i="51"/>
  <c r="L118" i="51"/>
  <c r="D119" i="51"/>
  <c r="A119" i="51"/>
  <c r="L121" i="51"/>
  <c r="M121" i="51"/>
  <c r="AS117" i="51"/>
  <c r="AF117" i="51" s="1"/>
  <c r="D117" i="51"/>
  <c r="A117" i="51"/>
  <c r="M128" i="51"/>
  <c r="L128" i="51"/>
  <c r="N117" i="51"/>
  <c r="L117" i="51"/>
  <c r="N128" i="51"/>
  <c r="L127" i="51"/>
  <c r="M74" i="50"/>
  <c r="M42" i="50"/>
  <c r="L18" i="50"/>
  <c r="N40" i="50"/>
  <c r="M91" i="50"/>
  <c r="L95" i="50"/>
  <c r="L46" i="50"/>
  <c r="L87" i="50"/>
  <c r="N91" i="50"/>
  <c r="L17" i="50"/>
  <c r="N46" i="50"/>
  <c r="M80" i="50"/>
  <c r="N17" i="50"/>
  <c r="L79" i="50"/>
  <c r="M112" i="50"/>
  <c r="N24" i="50"/>
  <c r="N63" i="50"/>
  <c r="N112" i="50"/>
  <c r="D25" i="50"/>
  <c r="A25" i="50"/>
  <c r="AB14" i="50"/>
  <c r="U41" i="50"/>
  <c r="D9" i="50"/>
  <c r="A40" i="50"/>
  <c r="A46" i="50"/>
  <c r="A53" i="50"/>
  <c r="A55" i="50"/>
  <c r="AH57" i="50"/>
  <c r="A126" i="50"/>
  <c r="A44" i="50"/>
  <c r="A58" i="50"/>
  <c r="D97" i="50"/>
  <c r="R125" i="50"/>
  <c r="A129" i="50"/>
  <c r="D33" i="50"/>
  <c r="V125" i="50"/>
  <c r="AY125" i="50" s="1"/>
  <c r="A18" i="50"/>
  <c r="A26" i="50"/>
  <c r="D30" i="50"/>
  <c r="A48" i="50"/>
  <c r="A54" i="50"/>
  <c r="A56" i="50"/>
  <c r="D62" i="50"/>
  <c r="D96" i="50"/>
  <c r="A125" i="50"/>
  <c r="A3" i="50"/>
  <c r="A27" i="50"/>
  <c r="A35" i="50"/>
  <c r="A36" i="50"/>
  <c r="A23" i="50"/>
  <c r="D2" i="50"/>
  <c r="Z7" i="50"/>
  <c r="AZ7" i="50" s="1"/>
  <c r="AE7" i="50" a="1"/>
  <c r="AE7" i="50" s="1"/>
  <c r="A8" i="50"/>
  <c r="D8" i="50"/>
  <c r="N2" i="50"/>
  <c r="M2" i="50"/>
  <c r="A15" i="50"/>
  <c r="L19" i="50"/>
  <c r="M3" i="50"/>
  <c r="F6" i="50"/>
  <c r="G6" i="50" s="1"/>
  <c r="AA6" i="50" s="1"/>
  <c r="F5" i="50"/>
  <c r="G5" i="50" s="1"/>
  <c r="Q5" i="50" s="1"/>
  <c r="BA5" i="50" s="1"/>
  <c r="BB5" i="50" s="1"/>
  <c r="P14" i="50"/>
  <c r="D24" i="50"/>
  <c r="N32" i="50"/>
  <c r="L32" i="50"/>
  <c r="F71" i="50"/>
  <c r="G71" i="50" s="1"/>
  <c r="AE71" i="50" s="1" a="1"/>
  <c r="AE71" i="50" s="1"/>
  <c r="Q14" i="50"/>
  <c r="BA14" i="50" s="1"/>
  <c r="Q31" i="50"/>
  <c r="BA31" i="50" s="1"/>
  <c r="Z31" i="50"/>
  <c r="AZ31" i="50" s="1"/>
  <c r="P31" i="50"/>
  <c r="A14" i="50"/>
  <c r="D14" i="50"/>
  <c r="R14" i="50"/>
  <c r="L31" i="50"/>
  <c r="N31" i="50"/>
  <c r="M31" i="50"/>
  <c r="L11" i="50"/>
  <c r="AU14" i="50"/>
  <c r="V14" i="50"/>
  <c r="AY14" i="50" s="1"/>
  <c r="U14" i="50"/>
  <c r="S14" i="50"/>
  <c r="N16" i="50"/>
  <c r="M16" i="50"/>
  <c r="L16" i="50"/>
  <c r="N18" i="50"/>
  <c r="M18" i="50"/>
  <c r="M24" i="50"/>
  <c r="N25" i="50"/>
  <c r="M25" i="50"/>
  <c r="F69" i="50"/>
  <c r="G69" i="50" s="1"/>
  <c r="A47" i="50"/>
  <c r="D47" i="50"/>
  <c r="F60" i="50"/>
  <c r="G60" i="50" s="1"/>
  <c r="D29" i="50"/>
  <c r="A19" i="50"/>
  <c r="A21" i="50"/>
  <c r="AH22" i="50"/>
  <c r="A28" i="50"/>
  <c r="AH13" i="50"/>
  <c r="D32" i="50"/>
  <c r="A32" i="50"/>
  <c r="D31" i="50"/>
  <c r="D45" i="50"/>
  <c r="A49" i="50"/>
  <c r="D49" i="50"/>
  <c r="N127" i="50"/>
  <c r="M127" i="50"/>
  <c r="L127" i="50"/>
  <c r="A38" i="50"/>
  <c r="P45" i="50"/>
  <c r="N60" i="50"/>
  <c r="M60" i="50"/>
  <c r="AG60" i="50" s="1"/>
  <c r="L71" i="50"/>
  <c r="M71" i="50"/>
  <c r="AH30" i="50"/>
  <c r="AH31" i="50"/>
  <c r="AH32" i="50"/>
  <c r="AH33" i="50"/>
  <c r="N71" i="50"/>
  <c r="L40" i="50"/>
  <c r="N57" i="50"/>
  <c r="M57" i="50"/>
  <c r="N56" i="50"/>
  <c r="M56" i="50"/>
  <c r="F65" i="50"/>
  <c r="G65" i="50" s="1"/>
  <c r="Y65" i="50" s="1"/>
  <c r="F66" i="50"/>
  <c r="G66" i="50" s="1"/>
  <c r="AB66" i="50" s="1"/>
  <c r="L34" i="50"/>
  <c r="AH39" i="50"/>
  <c r="F39" i="50"/>
  <c r="G39" i="50" s="1"/>
  <c r="D43" i="50"/>
  <c r="Q45" i="50"/>
  <c r="BA45" i="50" s="1"/>
  <c r="N55" i="50"/>
  <c r="M66" i="50"/>
  <c r="L66" i="50"/>
  <c r="M72" i="50"/>
  <c r="L72" i="50"/>
  <c r="N41" i="50"/>
  <c r="N54" i="50"/>
  <c r="M54" i="50"/>
  <c r="M73" i="50"/>
  <c r="N73" i="50"/>
  <c r="N78" i="50"/>
  <c r="M78" i="50"/>
  <c r="L78" i="50"/>
  <c r="N81" i="50"/>
  <c r="F61" i="50"/>
  <c r="G61" i="50" s="1"/>
  <c r="AU61" i="50" s="1"/>
  <c r="F79" i="50"/>
  <c r="G79" i="50" s="1"/>
  <c r="U79" i="50" s="1"/>
  <c r="L81" i="50"/>
  <c r="A59" i="50"/>
  <c r="A63" i="50"/>
  <c r="L80" i="50"/>
  <c r="N70" i="50"/>
  <c r="N94" i="50"/>
  <c r="L94" i="50"/>
  <c r="M94" i="50"/>
  <c r="Q78" i="50"/>
  <c r="BA78" i="50" s="1"/>
  <c r="AB78" i="50"/>
  <c r="A91" i="50"/>
  <c r="N86" i="50"/>
  <c r="L86" i="50"/>
  <c r="M86" i="50"/>
  <c r="M97" i="50"/>
  <c r="F90" i="50"/>
  <c r="G90" i="50" s="1"/>
  <c r="AS90" i="50" s="1"/>
  <c r="AF90" i="50" s="1"/>
  <c r="D94" i="50"/>
  <c r="A94" i="50"/>
  <c r="N95" i="50"/>
  <c r="M95" i="50"/>
  <c r="M102" i="50"/>
  <c r="N102" i="50"/>
  <c r="N117" i="50"/>
  <c r="M117" i="50"/>
  <c r="L117" i="50"/>
  <c r="N126" i="50"/>
  <c r="M126" i="50"/>
  <c r="L126" i="50"/>
  <c r="N87" i="50"/>
  <c r="D122" i="50"/>
  <c r="A122" i="50"/>
  <c r="AB118" i="50"/>
  <c r="N101" i="50"/>
  <c r="L101" i="50"/>
  <c r="N118" i="50"/>
  <c r="M118" i="50"/>
  <c r="AE121" i="50" a="1"/>
  <c r="AE121" i="50" s="1"/>
  <c r="U121" i="50"/>
  <c r="F120" i="50"/>
  <c r="G120" i="50" s="1"/>
  <c r="U120" i="50" s="1"/>
  <c r="F115" i="50"/>
  <c r="G115" i="50" s="1"/>
  <c r="Z115" i="50" s="1"/>
  <c r="AZ115" i="50" s="1"/>
  <c r="D127" i="50"/>
  <c r="A127" i="50"/>
  <c r="F123" i="50"/>
  <c r="G123" i="50" s="1"/>
  <c r="AA125" i="50"/>
  <c r="AB125" i="50"/>
  <c r="F128" i="50"/>
  <c r="G128" i="50" s="1"/>
  <c r="Z128" i="50" s="1"/>
  <c r="AZ128" i="50" s="1"/>
  <c r="D129" i="50"/>
  <c r="D124" i="50"/>
  <c r="L125" i="50"/>
  <c r="M125" i="50"/>
  <c r="N122" i="49"/>
  <c r="M122" i="49"/>
  <c r="L122" i="49"/>
  <c r="L114" i="49"/>
  <c r="M114" i="49"/>
  <c r="N114" i="49"/>
  <c r="M106" i="49"/>
  <c r="L106" i="49"/>
  <c r="N106" i="49"/>
  <c r="N98" i="49"/>
  <c r="M98" i="49"/>
  <c r="L98" i="49"/>
  <c r="N50" i="49"/>
  <c r="M50" i="49"/>
  <c r="AG50" i="49" s="1"/>
  <c r="L18" i="49"/>
  <c r="N18" i="49"/>
  <c r="M18" i="49"/>
  <c r="L10" i="49"/>
  <c r="N10" i="49"/>
  <c r="M10" i="49"/>
  <c r="L57" i="49"/>
  <c r="M68" i="49"/>
  <c r="N81" i="49"/>
  <c r="L109" i="49"/>
  <c r="M57" i="49"/>
  <c r="M14" i="49"/>
  <c r="N22" i="49"/>
  <c r="M25" i="49"/>
  <c r="L27" i="49"/>
  <c r="L31" i="49"/>
  <c r="M49" i="49"/>
  <c r="N76" i="49"/>
  <c r="M27" i="49"/>
  <c r="M31" i="49"/>
  <c r="L54" i="49"/>
  <c r="M61" i="49"/>
  <c r="L63" i="49"/>
  <c r="S40" i="49"/>
  <c r="R62" i="49"/>
  <c r="AU62" i="49"/>
  <c r="A66" i="49"/>
  <c r="D66" i="49"/>
  <c r="AA13" i="49"/>
  <c r="R13" i="49"/>
  <c r="Q13" i="49"/>
  <c r="BA13" i="49" s="1"/>
  <c r="BB13" i="49" s="1"/>
  <c r="D42" i="49"/>
  <c r="A42" i="49"/>
  <c r="U109" i="49"/>
  <c r="R109" i="49"/>
  <c r="A98" i="49"/>
  <c r="D98" i="49"/>
  <c r="A13" i="49"/>
  <c r="D36" i="49"/>
  <c r="A45" i="49"/>
  <c r="D50" i="49"/>
  <c r="A59" i="49"/>
  <c r="D62" i="49"/>
  <c r="F66" i="49"/>
  <c r="G66" i="49" s="1"/>
  <c r="A69" i="49"/>
  <c r="F98" i="49"/>
  <c r="G98" i="49" s="1"/>
  <c r="A18" i="49"/>
  <c r="AH50" i="49"/>
  <c r="V64" i="49"/>
  <c r="AY64" i="49" s="1"/>
  <c r="W93" i="49"/>
  <c r="A57" i="49"/>
  <c r="A64" i="49"/>
  <c r="D51" i="49"/>
  <c r="A99" i="49"/>
  <c r="A46" i="49"/>
  <c r="AH58" i="49"/>
  <c r="A8" i="49"/>
  <c r="A16" i="49"/>
  <c r="A4" i="49"/>
  <c r="D4" i="49"/>
  <c r="A7" i="49"/>
  <c r="D7" i="49"/>
  <c r="N6" i="49"/>
  <c r="M6" i="49"/>
  <c r="L6" i="49"/>
  <c r="F4" i="49"/>
  <c r="G4" i="49" s="1"/>
  <c r="AA4" i="49" s="1"/>
  <c r="R5" i="49"/>
  <c r="Q5" i="49"/>
  <c r="BA5" i="49" s="1"/>
  <c r="P5" i="49"/>
  <c r="AH10" i="49"/>
  <c r="F10" i="49"/>
  <c r="G10" i="49" s="1"/>
  <c r="AH11" i="49"/>
  <c r="F11" i="49"/>
  <c r="G11" i="49" s="1"/>
  <c r="D28" i="49"/>
  <c r="A28" i="49"/>
  <c r="A38" i="49"/>
  <c r="D38" i="49"/>
  <c r="AB43" i="49"/>
  <c r="AU43" i="49"/>
  <c r="Y43" i="49"/>
  <c r="AE43" i="49" a="1"/>
  <c r="AE43" i="49" s="1"/>
  <c r="AA43" i="49"/>
  <c r="Z43" i="49"/>
  <c r="AZ43" i="49" s="1"/>
  <c r="U43" i="49"/>
  <c r="W43" i="49"/>
  <c r="A2" i="49"/>
  <c r="AH4" i="49"/>
  <c r="AU5" i="49"/>
  <c r="AE62" i="49" a="1"/>
  <c r="AE62" i="49" s="1"/>
  <c r="AE13" i="49" a="1"/>
  <c r="AE13" i="49" s="1"/>
  <c r="D6" i="49"/>
  <c r="A6" i="49"/>
  <c r="L7" i="49"/>
  <c r="AA75" i="49"/>
  <c r="Z75" i="49"/>
  <c r="AZ75" i="49" s="1"/>
  <c r="N3" i="49"/>
  <c r="M4" i="49"/>
  <c r="A5" i="49"/>
  <c r="M7" i="49"/>
  <c r="U13" i="49"/>
  <c r="AB13" i="49"/>
  <c r="A22" i="49"/>
  <c r="D22" i="49"/>
  <c r="N44" i="49"/>
  <c r="M44" i="49"/>
  <c r="L44" i="49"/>
  <c r="AE59" i="49" a="1"/>
  <c r="AE59" i="49" s="1"/>
  <c r="F26" i="49"/>
  <c r="G26" i="49" s="1"/>
  <c r="AH26" i="49"/>
  <c r="S5" i="49"/>
  <c r="D14" i="49"/>
  <c r="M19" i="49"/>
  <c r="L19" i="49"/>
  <c r="D18" i="49"/>
  <c r="AH24" i="49"/>
  <c r="AH27" i="49"/>
  <c r="N37" i="49"/>
  <c r="L37" i="49"/>
  <c r="L38" i="49"/>
  <c r="N38" i="49"/>
  <c r="M38" i="49"/>
  <c r="A40" i="49"/>
  <c r="D40" i="49"/>
  <c r="F12" i="49"/>
  <c r="G12" i="49" s="1"/>
  <c r="V12" i="49" s="1"/>
  <c r="AY12" i="49" s="1"/>
  <c r="F19" i="49"/>
  <c r="G19" i="49" s="1"/>
  <c r="F24" i="49"/>
  <c r="G24" i="49" s="1"/>
  <c r="F27" i="49"/>
  <c r="G27" i="49" s="1"/>
  <c r="D29" i="49"/>
  <c r="D33" i="49"/>
  <c r="A33" i="49"/>
  <c r="M37" i="49"/>
  <c r="AG37" i="49" s="1"/>
  <c r="N42" i="49"/>
  <c r="D47" i="49"/>
  <c r="A47" i="49"/>
  <c r="AH8" i="49"/>
  <c r="S13" i="49"/>
  <c r="Z13" i="49"/>
  <c r="AZ13" i="49" s="1"/>
  <c r="P13" i="49"/>
  <c r="Y13" i="49"/>
  <c r="V13" i="49"/>
  <c r="AY13" i="49" s="1"/>
  <c r="AH34" i="49"/>
  <c r="F34" i="49"/>
  <c r="G34" i="49" s="1"/>
  <c r="D52" i="49"/>
  <c r="A52" i="49"/>
  <c r="W13" i="49"/>
  <c r="AU13" i="49"/>
  <c r="N14" i="49"/>
  <c r="L16" i="49"/>
  <c r="N30" i="49"/>
  <c r="M30" i="49"/>
  <c r="L34" i="49"/>
  <c r="D43" i="49"/>
  <c r="A43" i="49"/>
  <c r="AU48" i="49"/>
  <c r="Y48" i="49"/>
  <c r="W48" i="49"/>
  <c r="U48" i="49"/>
  <c r="Z48" i="49"/>
  <c r="AZ48" i="49" s="1"/>
  <c r="AE48" i="49" a="1"/>
  <c r="AE48" i="49" s="1"/>
  <c r="AB48" i="49"/>
  <c r="AH42" i="49"/>
  <c r="M45" i="49"/>
  <c r="AA49" i="49"/>
  <c r="P67" i="49"/>
  <c r="D73" i="49"/>
  <c r="A73" i="49"/>
  <c r="L77" i="49"/>
  <c r="M77" i="49"/>
  <c r="N77" i="49"/>
  <c r="N94" i="49"/>
  <c r="L94" i="49"/>
  <c r="AH18" i="49"/>
  <c r="Z47" i="49"/>
  <c r="AZ47" i="49" s="1"/>
  <c r="AU47" i="49"/>
  <c r="N71" i="49"/>
  <c r="L71" i="49"/>
  <c r="AA91" i="49"/>
  <c r="W91" i="49"/>
  <c r="U91" i="49"/>
  <c r="Z91" i="49"/>
  <c r="AZ91" i="49" s="1"/>
  <c r="Y91" i="49"/>
  <c r="AB91" i="49"/>
  <c r="AE91" i="49" a="1"/>
  <c r="AE91" i="49" s="1"/>
  <c r="AE47" i="49" a="1"/>
  <c r="AE47" i="49" s="1"/>
  <c r="N56" i="49"/>
  <c r="D61" i="49"/>
  <c r="AA64" i="49"/>
  <c r="AE64" i="49" a="1"/>
  <c r="AE64" i="49" s="1"/>
  <c r="A67" i="49"/>
  <c r="M73" i="49"/>
  <c r="M99" i="49"/>
  <c r="P99" i="49"/>
  <c r="N100" i="49"/>
  <c r="M100" i="49"/>
  <c r="L100" i="49"/>
  <c r="AU40" i="49"/>
  <c r="L52" i="49"/>
  <c r="D65" i="49"/>
  <c r="A65" i="49"/>
  <c r="N84" i="49"/>
  <c r="L84" i="49"/>
  <c r="M84" i="49"/>
  <c r="F42" i="49"/>
  <c r="G42" i="49" s="1"/>
  <c r="AU42" i="49" s="1"/>
  <c r="L45" i="49"/>
  <c r="W49" i="49"/>
  <c r="N52" i="49"/>
  <c r="M62" i="49"/>
  <c r="L62" i="49"/>
  <c r="N62" i="49"/>
  <c r="D71" i="49"/>
  <c r="A71" i="49"/>
  <c r="N89" i="49"/>
  <c r="L89" i="49"/>
  <c r="M89" i="49"/>
  <c r="L101" i="49"/>
  <c r="L86" i="49"/>
  <c r="N86" i="49"/>
  <c r="M86" i="49"/>
  <c r="U96" i="49"/>
  <c r="N70" i="49"/>
  <c r="L70" i="49"/>
  <c r="N117" i="49"/>
  <c r="Z62" i="49"/>
  <c r="AZ62" i="49" s="1"/>
  <c r="W62" i="49"/>
  <c r="M46" i="49"/>
  <c r="M54" i="49"/>
  <c r="AB62" i="49"/>
  <c r="N82" i="49"/>
  <c r="Q83" i="49"/>
  <c r="BA83" i="49" s="1"/>
  <c r="AS86" i="49"/>
  <c r="AF86" i="49" s="1"/>
  <c r="N69" i="49"/>
  <c r="L69" i="49"/>
  <c r="N78" i="49"/>
  <c r="L78" i="49"/>
  <c r="M78" i="49"/>
  <c r="Z93" i="49"/>
  <c r="AZ93" i="49" s="1"/>
  <c r="Y93" i="49"/>
  <c r="AE93" i="49" a="1"/>
  <c r="AE93" i="49" s="1"/>
  <c r="AB93" i="49"/>
  <c r="AA93" i="49"/>
  <c r="V93" i="49"/>
  <c r="AY93" i="49" s="1"/>
  <c r="U93" i="49"/>
  <c r="Q93" i="49"/>
  <c r="BA93" i="49" s="1"/>
  <c r="BB93" i="49" s="1"/>
  <c r="S66" i="49"/>
  <c r="W75" i="49"/>
  <c r="AE75" i="49" a="1"/>
  <c r="AE75" i="49" s="1"/>
  <c r="AB75" i="49"/>
  <c r="Y75" i="49"/>
  <c r="F79" i="49"/>
  <c r="G79" i="49" s="1"/>
  <c r="M118" i="49"/>
  <c r="L118" i="49"/>
  <c r="L90" i="49"/>
  <c r="F85" i="49"/>
  <c r="G85" i="49" s="1"/>
  <c r="U85" i="49" s="1"/>
  <c r="D101" i="49"/>
  <c r="A101" i="49"/>
  <c r="R66" i="49"/>
  <c r="U75" i="49"/>
  <c r="M85" i="49"/>
  <c r="L85" i="49"/>
  <c r="V86" i="49"/>
  <c r="AY86" i="49" s="1"/>
  <c r="S86" i="49"/>
  <c r="L93" i="49"/>
  <c r="D100" i="49"/>
  <c r="L129" i="49"/>
  <c r="N129" i="49"/>
  <c r="M129" i="49"/>
  <c r="AS99" i="49"/>
  <c r="AF99" i="49" s="1"/>
  <c r="S99" i="49"/>
  <c r="R99" i="49"/>
  <c r="Q99" i="49"/>
  <c r="BA99" i="49" s="1"/>
  <c r="D102" i="49"/>
  <c r="A102" i="49"/>
  <c r="M95" i="49"/>
  <c r="L95" i="49"/>
  <c r="N95" i="49"/>
  <c r="N116" i="49"/>
  <c r="M116" i="49"/>
  <c r="L116" i="49"/>
  <c r="N108" i="49"/>
  <c r="M108" i="49"/>
  <c r="L108" i="49"/>
  <c r="F114" i="49"/>
  <c r="G114" i="49" s="1"/>
  <c r="AB114" i="49" s="1"/>
  <c r="D103" i="49"/>
  <c r="A103" i="49"/>
  <c r="L121" i="49"/>
  <c r="M121" i="49"/>
  <c r="N121" i="49"/>
  <c r="M125" i="49"/>
  <c r="M119" i="49"/>
  <c r="M97" i="49"/>
  <c r="F104" i="49"/>
  <c r="G104" i="49" s="1"/>
  <c r="Q116" i="49"/>
  <c r="BA116" i="49" s="1"/>
  <c r="N111" i="49"/>
  <c r="M111" i="49"/>
  <c r="F120" i="49"/>
  <c r="G120" i="49"/>
  <c r="W120" i="49" s="1"/>
  <c r="N127" i="49"/>
  <c r="M127" i="49"/>
  <c r="L127" i="49"/>
  <c r="L111" i="49"/>
  <c r="N124" i="49"/>
  <c r="N126" i="49"/>
  <c r="M126" i="49"/>
  <c r="Y109" i="49"/>
  <c r="L110" i="49"/>
  <c r="AS115" i="49"/>
  <c r="AF115" i="49" s="1"/>
  <c r="S115" i="49"/>
  <c r="R115" i="49"/>
  <c r="Q115" i="49"/>
  <c r="BA115" i="49" s="1"/>
  <c r="P115" i="49"/>
  <c r="N128" i="49"/>
  <c r="A13" i="48"/>
  <c r="D42" i="48"/>
  <c r="A48" i="48"/>
  <c r="A18" i="48"/>
  <c r="A37" i="48"/>
  <c r="D109" i="48"/>
  <c r="A111" i="48"/>
  <c r="A51" i="48"/>
  <c r="D10" i="48"/>
  <c r="A29" i="48"/>
  <c r="A74" i="48"/>
  <c r="A113" i="48"/>
  <c r="A28" i="48"/>
  <c r="D32" i="48"/>
  <c r="M50" i="48"/>
  <c r="N50" i="48"/>
  <c r="L50" i="48"/>
  <c r="N10" i="48"/>
  <c r="L33" i="48"/>
  <c r="N55" i="48"/>
  <c r="L65" i="48"/>
  <c r="M33" i="48"/>
  <c r="M65" i="48"/>
  <c r="L62" i="48"/>
  <c r="L79" i="48"/>
  <c r="M32" i="48"/>
  <c r="M31" i="48"/>
  <c r="L47" i="48"/>
  <c r="L127" i="48"/>
  <c r="A7" i="48"/>
  <c r="D7" i="48"/>
  <c r="M9" i="48"/>
  <c r="D4" i="48"/>
  <c r="A4" i="48"/>
  <c r="L12" i="48"/>
  <c r="M16" i="48"/>
  <c r="A2" i="48"/>
  <c r="A5" i="48"/>
  <c r="D15" i="48"/>
  <c r="D24" i="48"/>
  <c r="F7" i="48"/>
  <c r="G7" i="48" s="1"/>
  <c r="AH7" i="48"/>
  <c r="A6" i="48"/>
  <c r="N13" i="48"/>
  <c r="AH13" i="48"/>
  <c r="A14" i="48"/>
  <c r="A17" i="48"/>
  <c r="D17" i="48"/>
  <c r="N17" i="48"/>
  <c r="D25" i="48"/>
  <c r="A25" i="48"/>
  <c r="D46" i="48"/>
  <c r="A46" i="48"/>
  <c r="A55" i="48"/>
  <c r="D55" i="48"/>
  <c r="AH60" i="48"/>
  <c r="A57" i="48"/>
  <c r="D57" i="48"/>
  <c r="A19" i="48"/>
  <c r="A22" i="48"/>
  <c r="L25" i="48"/>
  <c r="D33" i="48"/>
  <c r="N73" i="48"/>
  <c r="L73" i="48"/>
  <c r="M73" i="48"/>
  <c r="D20" i="48"/>
  <c r="D31" i="48"/>
  <c r="AH19" i="48"/>
  <c r="D23" i="48"/>
  <c r="D34" i="48"/>
  <c r="D38" i="48"/>
  <c r="D52" i="48"/>
  <c r="A52" i="48"/>
  <c r="AH31" i="48"/>
  <c r="A54" i="48"/>
  <c r="D54" i="48"/>
  <c r="M56" i="48"/>
  <c r="F30" i="48"/>
  <c r="G30" i="48" s="1"/>
  <c r="R30" i="48" s="1"/>
  <c r="F31" i="48"/>
  <c r="G31" i="48" s="1"/>
  <c r="W31" i="48" s="1"/>
  <c r="F34" i="48"/>
  <c r="G34" i="48" s="1"/>
  <c r="AE34" i="48" s="1" a="1"/>
  <c r="AE34" i="48" s="1"/>
  <c r="A36" i="48"/>
  <c r="F38" i="48"/>
  <c r="G38" i="48" s="1"/>
  <c r="AH38" i="48"/>
  <c r="L42" i="48"/>
  <c r="L44" i="48"/>
  <c r="A64" i="48"/>
  <c r="D64" i="48"/>
  <c r="A56" i="48"/>
  <c r="D56" i="48"/>
  <c r="D65" i="48"/>
  <c r="A65" i="48"/>
  <c r="N63" i="48"/>
  <c r="M63" i="48"/>
  <c r="AG63" i="48" s="1"/>
  <c r="AH46" i="48"/>
  <c r="N59" i="48"/>
  <c r="M72" i="48"/>
  <c r="N70" i="48"/>
  <c r="M70" i="48"/>
  <c r="L70" i="48"/>
  <c r="N74" i="48"/>
  <c r="M82" i="48"/>
  <c r="N82" i="48"/>
  <c r="M64" i="48"/>
  <c r="L64" i="48"/>
  <c r="D58" i="48"/>
  <c r="N64" i="48"/>
  <c r="N71" i="48"/>
  <c r="F80" i="48"/>
  <c r="G80" i="48" s="1"/>
  <c r="AS80" i="48" s="1"/>
  <c r="AF80" i="48" s="1"/>
  <c r="M55" i="48"/>
  <c r="M57" i="48"/>
  <c r="N62" i="48"/>
  <c r="N72" i="48"/>
  <c r="L72" i="48"/>
  <c r="D75" i="48"/>
  <c r="A75" i="48"/>
  <c r="A78" i="48"/>
  <c r="A79" i="48"/>
  <c r="D77" i="48"/>
  <c r="D76" i="48"/>
  <c r="L89" i="48"/>
  <c r="F92" i="48"/>
  <c r="G92" i="48" s="1"/>
  <c r="P92" i="48" s="1"/>
  <c r="AB72" i="48"/>
  <c r="AA72" i="48"/>
  <c r="M94" i="48"/>
  <c r="L94" i="48"/>
  <c r="M117" i="48"/>
  <c r="N94" i="48"/>
  <c r="M98" i="48"/>
  <c r="L98" i="48"/>
  <c r="U100" i="48"/>
  <c r="D108" i="48"/>
  <c r="A108" i="48"/>
  <c r="L109" i="48"/>
  <c r="N125" i="48"/>
  <c r="M125" i="48"/>
  <c r="L125" i="48"/>
  <c r="A106" i="48"/>
  <c r="D106" i="48"/>
  <c r="M102" i="48"/>
  <c r="L102" i="48"/>
  <c r="N126" i="48"/>
  <c r="F105" i="48"/>
  <c r="G105" i="48" s="1"/>
  <c r="W105" i="48" s="1"/>
  <c r="D113" i="48"/>
  <c r="A112" i="48"/>
  <c r="F120" i="48"/>
  <c r="G120" i="48" s="1"/>
  <c r="A110" i="48"/>
  <c r="M120" i="48"/>
  <c r="L120" i="48"/>
  <c r="N113" i="48"/>
  <c r="M127" i="48"/>
  <c r="Q35" i="47"/>
  <c r="BA35" i="47" s="1"/>
  <c r="D11" i="47"/>
  <c r="AH11" i="47" s="1"/>
  <c r="D87" i="47"/>
  <c r="M34" i="47"/>
  <c r="AG34" i="47" s="1"/>
  <c r="M18" i="47"/>
  <c r="N18" i="47"/>
  <c r="L18" i="47"/>
  <c r="N95" i="47"/>
  <c r="M24" i="47"/>
  <c r="N116" i="47"/>
  <c r="Y65" i="47"/>
  <c r="L31" i="47"/>
  <c r="L85" i="47"/>
  <c r="N31" i="47"/>
  <c r="M85" i="47"/>
  <c r="M86" i="47"/>
  <c r="A22" i="47"/>
  <c r="D22" i="47"/>
  <c r="Q2" i="47"/>
  <c r="BA2" i="47" s="1"/>
  <c r="AU19" i="47"/>
  <c r="S19" i="47"/>
  <c r="R19" i="47"/>
  <c r="Q19" i="47"/>
  <c r="BA19" i="47" s="1"/>
  <c r="P19" i="47"/>
  <c r="AE65" i="47" a="1"/>
  <c r="AE65" i="47" s="1"/>
  <c r="N16" i="47"/>
  <c r="M16" i="47"/>
  <c r="D25" i="47"/>
  <c r="N17" i="47"/>
  <c r="M17" i="47"/>
  <c r="D14" i="47"/>
  <c r="F50" i="47"/>
  <c r="G50" i="47" s="1"/>
  <c r="AH50" i="47"/>
  <c r="A50" i="47"/>
  <c r="F26" i="47"/>
  <c r="G26" i="47" s="1"/>
  <c r="N39" i="47"/>
  <c r="M39" i="47"/>
  <c r="AG39" i="47" s="1"/>
  <c r="L39" i="47"/>
  <c r="F29" i="47"/>
  <c r="G29" i="47" s="1"/>
  <c r="P29" i="47" s="1"/>
  <c r="L63" i="47"/>
  <c r="A13" i="47"/>
  <c r="L13" i="47"/>
  <c r="A21" i="47"/>
  <c r="N23" i="47"/>
  <c r="U11" i="47"/>
  <c r="AH18" i="47"/>
  <c r="N33" i="47"/>
  <c r="V35" i="47"/>
  <c r="AY35" i="47" s="1"/>
  <c r="S35" i="47"/>
  <c r="R35" i="47"/>
  <c r="P35" i="47"/>
  <c r="M38" i="47"/>
  <c r="M43" i="47"/>
  <c r="F10" i="47"/>
  <c r="G10" i="47" s="1"/>
  <c r="AU10" i="47" s="1"/>
  <c r="F27" i="47"/>
  <c r="G27" i="47" s="1"/>
  <c r="D57" i="47"/>
  <c r="A57" i="47"/>
  <c r="N58" i="47"/>
  <c r="L58" i="47"/>
  <c r="AH34" i="47"/>
  <c r="F42" i="47"/>
  <c r="G42" i="47" s="1"/>
  <c r="D46" i="47"/>
  <c r="A46" i="47"/>
  <c r="D47" i="47"/>
  <c r="AH47" i="47" s="1"/>
  <c r="D53" i="47"/>
  <c r="A53" i="47"/>
  <c r="N49" i="47"/>
  <c r="L49" i="47"/>
  <c r="L50" i="47"/>
  <c r="N54" i="47"/>
  <c r="L54" i="47"/>
  <c r="N57" i="47"/>
  <c r="L57" i="47"/>
  <c r="N46" i="47"/>
  <c r="L46" i="47"/>
  <c r="M57" i="47"/>
  <c r="AG57" i="47" s="1"/>
  <c r="M46" i="47"/>
  <c r="U43" i="47"/>
  <c r="L71" i="47"/>
  <c r="L88" i="47"/>
  <c r="F57" i="47"/>
  <c r="G57" i="47" s="1"/>
  <c r="Z57" i="47" s="1"/>
  <c r="AZ57" i="47" s="1"/>
  <c r="F59" i="47"/>
  <c r="G59" i="47" s="1"/>
  <c r="Y59" i="47" s="1"/>
  <c r="L77" i="47"/>
  <c r="N99" i="47"/>
  <c r="L67" i="47"/>
  <c r="N70" i="47"/>
  <c r="L70" i="47"/>
  <c r="F72" i="47"/>
  <c r="G72" i="47" s="1"/>
  <c r="F74" i="47"/>
  <c r="G74" i="47"/>
  <c r="N78" i="47"/>
  <c r="L78" i="47"/>
  <c r="M78" i="47"/>
  <c r="M67" i="47"/>
  <c r="M70" i="47"/>
  <c r="L79" i="47"/>
  <c r="M60" i="47"/>
  <c r="AA65" i="47"/>
  <c r="Z65" i="47"/>
  <c r="AZ65" i="47" s="1"/>
  <c r="W65" i="47"/>
  <c r="U65" i="47"/>
  <c r="AB65" i="47"/>
  <c r="D76" i="47"/>
  <c r="D86" i="47"/>
  <c r="A86" i="47"/>
  <c r="AS71" i="47"/>
  <c r="AF71" i="47" s="1"/>
  <c r="M82" i="47"/>
  <c r="L80" i="47"/>
  <c r="N80" i="47"/>
  <c r="M80" i="47"/>
  <c r="M91" i="47"/>
  <c r="D82" i="47"/>
  <c r="A82" i="47"/>
  <c r="A83" i="47"/>
  <c r="F83" i="47"/>
  <c r="G83" i="47" s="1"/>
  <c r="AS83" i="47" s="1"/>
  <c r="AF83" i="47" s="1"/>
  <c r="N87" i="47"/>
  <c r="F103" i="47"/>
  <c r="G103" i="47" s="1"/>
  <c r="U103" i="47" s="1"/>
  <c r="N93" i="47"/>
  <c r="M93" i="47"/>
  <c r="F95" i="47"/>
  <c r="G95" i="47" s="1"/>
  <c r="M112" i="47"/>
  <c r="L112" i="47"/>
  <c r="N112" i="47"/>
  <c r="F111" i="47"/>
  <c r="G111" i="47" s="1"/>
  <c r="N124" i="47"/>
  <c r="N119" i="47"/>
  <c r="M119" i="47"/>
  <c r="L119" i="47"/>
  <c r="L103" i="47"/>
  <c r="F121" i="47"/>
  <c r="G121" i="47" s="1"/>
  <c r="A121" i="47"/>
  <c r="L109" i="47"/>
  <c r="N109" i="47"/>
  <c r="N110" i="47"/>
  <c r="M110" i="47"/>
  <c r="D112" i="47"/>
  <c r="L117" i="47"/>
  <c r="M117" i="47"/>
  <c r="M128" i="47"/>
  <c r="L128" i="47"/>
  <c r="D117" i="47"/>
  <c r="A117" i="47"/>
  <c r="N128" i="47"/>
  <c r="F119" i="47"/>
  <c r="G119" i="47" s="1"/>
  <c r="M120" i="47"/>
  <c r="L120" i="47"/>
  <c r="F127" i="47"/>
  <c r="G127" i="47" s="1"/>
  <c r="N120" i="47"/>
  <c r="L129" i="47"/>
  <c r="N129" i="47"/>
  <c r="L127" i="47"/>
  <c r="M127" i="47"/>
  <c r="N5" i="46"/>
  <c r="N98" i="46"/>
  <c r="L63" i="46"/>
  <c r="N83" i="46"/>
  <c r="M47" i="46"/>
  <c r="L98" i="46"/>
  <c r="V39" i="46"/>
  <c r="AY39" i="46" s="1"/>
  <c r="AE39" i="46" a="1"/>
  <c r="AE39" i="46" s="1"/>
  <c r="Z39" i="46"/>
  <c r="AZ39" i="46" s="1"/>
  <c r="R39" i="46"/>
  <c r="P39" i="46"/>
  <c r="D23" i="46"/>
  <c r="D57" i="46"/>
  <c r="L45" i="45"/>
  <c r="F58" i="45"/>
  <c r="G58" i="45" s="1"/>
  <c r="P58" i="45" s="1"/>
  <c r="M64" i="44"/>
  <c r="AG64" i="44" s="1"/>
  <c r="N46" i="44"/>
  <c r="L90" i="43"/>
  <c r="M74" i="43"/>
  <c r="N74" i="43"/>
  <c r="L74" i="43"/>
  <c r="M129" i="43"/>
  <c r="N129" i="43"/>
  <c r="L129" i="43"/>
  <c r="N97" i="43"/>
  <c r="M97" i="43"/>
  <c r="L97" i="43"/>
  <c r="M114" i="43"/>
  <c r="N114" i="43"/>
  <c r="L114" i="43"/>
  <c r="M18" i="43"/>
  <c r="N18" i="43"/>
  <c r="L18" i="43"/>
  <c r="L106" i="43"/>
  <c r="M106" i="43"/>
  <c r="N106" i="43"/>
  <c r="M58" i="43"/>
  <c r="M98" i="43"/>
  <c r="N98" i="43"/>
  <c r="L98" i="43"/>
  <c r="M122" i="43"/>
  <c r="N10" i="43"/>
  <c r="L10" i="43"/>
  <c r="L68" i="43"/>
  <c r="M113" i="43"/>
  <c r="L46" i="43"/>
  <c r="L54" i="43"/>
  <c r="N113" i="43"/>
  <c r="M81" i="42"/>
  <c r="L129" i="42"/>
  <c r="M129" i="42"/>
  <c r="N129" i="42"/>
  <c r="N73" i="42"/>
  <c r="M33" i="42"/>
  <c r="L89" i="42"/>
  <c r="N89" i="42"/>
  <c r="M89" i="42"/>
  <c r="N122" i="42"/>
  <c r="L122" i="42"/>
  <c r="L74" i="42"/>
  <c r="L59" i="42"/>
  <c r="M57" i="41"/>
  <c r="AG57" i="41" s="1"/>
  <c r="AB57" i="41"/>
  <c r="V57" i="41"/>
  <c r="AY57" i="41" s="1"/>
  <c r="N129" i="41"/>
  <c r="M129" i="41"/>
  <c r="M81" i="41"/>
  <c r="N97" i="41"/>
  <c r="L41" i="41"/>
  <c r="M41" i="41"/>
  <c r="AG41" i="41" s="1"/>
  <c r="L73" i="41"/>
  <c r="L93" i="41"/>
  <c r="L22" i="41"/>
  <c r="L46" i="41"/>
  <c r="N109" i="41"/>
  <c r="M5" i="41"/>
  <c r="AG5" i="41" s="1"/>
  <c r="L54" i="41"/>
  <c r="N96" i="41"/>
  <c r="N46" i="41"/>
  <c r="M50" i="41"/>
  <c r="AG50" i="41" s="1"/>
  <c r="M10" i="41"/>
  <c r="N82" i="40"/>
  <c r="M122" i="40"/>
  <c r="N106" i="39"/>
  <c r="N90" i="39"/>
  <c r="L50" i="39"/>
  <c r="M50" i="39"/>
  <c r="L98" i="39"/>
  <c r="M82" i="39"/>
  <c r="L82" i="39"/>
  <c r="N82" i="39"/>
  <c r="N58" i="39"/>
  <c r="L18" i="39"/>
  <c r="M18" i="39"/>
  <c r="N18" i="39"/>
  <c r="M35" i="39"/>
  <c r="AG35" i="39" s="1"/>
  <c r="L10" i="39"/>
  <c r="N108" i="39"/>
  <c r="M114" i="39"/>
  <c r="R108" i="39"/>
  <c r="N35" i="39"/>
  <c r="L114" i="39"/>
  <c r="R109" i="39"/>
  <c r="L108" i="39"/>
  <c r="M57" i="38"/>
  <c r="L57" i="38"/>
  <c r="N57" i="38"/>
  <c r="L9" i="38"/>
  <c r="N9" i="38"/>
  <c r="M9" i="38"/>
  <c r="L17" i="38"/>
  <c r="P100" i="38"/>
  <c r="L60" i="38"/>
  <c r="L49" i="38"/>
  <c r="N4" i="38"/>
  <c r="L67" i="38"/>
  <c r="N60" i="38"/>
  <c r="N49" i="38"/>
  <c r="M119" i="38"/>
  <c r="M33" i="38"/>
  <c r="M29" i="38"/>
  <c r="AG29" i="38" s="1"/>
  <c r="L127" i="38"/>
  <c r="M67" i="38"/>
  <c r="AH58" i="44"/>
  <c r="F50" i="44"/>
  <c r="G50" i="44" s="1"/>
  <c r="AB50" i="44" s="1"/>
  <c r="A15" i="44"/>
  <c r="A7" i="44"/>
  <c r="D88" i="43"/>
  <c r="F122" i="43"/>
  <c r="G122" i="43" s="1"/>
  <c r="F42" i="43"/>
  <c r="G42" i="43" s="1"/>
  <c r="F34" i="43"/>
  <c r="G34" i="43" s="1"/>
  <c r="P34" i="43" s="1"/>
  <c r="AH34" i="43"/>
  <c r="F58" i="43"/>
  <c r="G58" i="43" s="1"/>
  <c r="W58" i="43" s="1"/>
  <c r="R41" i="43"/>
  <c r="F82" i="43"/>
  <c r="G82" i="43" s="1"/>
  <c r="AH50" i="43"/>
  <c r="F66" i="43"/>
  <c r="G66" i="43" s="1"/>
  <c r="AS66" i="43" s="1"/>
  <c r="AF66" i="43" s="1"/>
  <c r="A79" i="43"/>
  <c r="V32" i="43"/>
  <c r="AY32" i="43" s="1"/>
  <c r="F90" i="43"/>
  <c r="G90" i="43" s="1"/>
  <c r="S90" i="43" s="1"/>
  <c r="AB31" i="43"/>
  <c r="P31" i="43"/>
  <c r="AU62" i="42"/>
  <c r="F57" i="42"/>
  <c r="G57" i="42" s="1"/>
  <c r="U51" i="42"/>
  <c r="AB51" i="42"/>
  <c r="A37" i="42"/>
  <c r="D37" i="42"/>
  <c r="AA83" i="42"/>
  <c r="U83" i="42"/>
  <c r="AH9" i="42"/>
  <c r="Y51" i="42"/>
  <c r="AU51" i="42"/>
  <c r="AB69" i="42"/>
  <c r="Y69" i="42"/>
  <c r="Z51" i="42"/>
  <c r="AZ51" i="42" s="1"/>
  <c r="V51" i="42"/>
  <c r="AY51" i="42" s="1"/>
  <c r="Y54" i="42"/>
  <c r="AB54" i="42"/>
  <c r="AA69" i="42"/>
  <c r="V74" i="42"/>
  <c r="AY74" i="42" s="1"/>
  <c r="BB74" i="42" s="1"/>
  <c r="R74" i="42"/>
  <c r="Q74" i="42"/>
  <c r="BA74" i="42" s="1"/>
  <c r="P74" i="42"/>
  <c r="Y74" i="42"/>
  <c r="U74" i="42"/>
  <c r="W51" i="42"/>
  <c r="D44" i="42"/>
  <c r="A44" i="42"/>
  <c r="AH25" i="42"/>
  <c r="Q51" i="42"/>
  <c r="BA51" i="42" s="1"/>
  <c r="BB51" i="42" s="1"/>
  <c r="U54" i="42"/>
  <c r="AU54" i="42"/>
  <c r="Z69" i="42"/>
  <c r="AZ69" i="42" s="1"/>
  <c r="AU22" i="42"/>
  <c r="AB22" i="42"/>
  <c r="Z22" i="42"/>
  <c r="AZ22" i="42" s="1"/>
  <c r="AA22" i="42"/>
  <c r="U22" i="42"/>
  <c r="Z60" i="42"/>
  <c r="AZ60" i="42" s="1"/>
  <c r="AB60" i="42"/>
  <c r="AA51" i="42"/>
  <c r="Z54" i="42"/>
  <c r="AZ54" i="42" s="1"/>
  <c r="AU38" i="42"/>
  <c r="D66" i="41"/>
  <c r="A66" i="41"/>
  <c r="AH10" i="41"/>
  <c r="F10" i="41"/>
  <c r="G10" i="41" s="1"/>
  <c r="U10" i="41" s="1"/>
  <c r="Z57" i="41"/>
  <c r="AZ57" i="41" s="1"/>
  <c r="Q57" i="41"/>
  <c r="BA57" i="41" s="1"/>
  <c r="AH34" i="41"/>
  <c r="F34" i="41"/>
  <c r="G34" i="41" s="1"/>
  <c r="AB34" i="41" s="1"/>
  <c r="A98" i="41"/>
  <c r="Y64" i="41"/>
  <c r="AH18" i="41"/>
  <c r="F18" i="41"/>
  <c r="G18" i="41" s="1"/>
  <c r="A27" i="41"/>
  <c r="S89" i="41"/>
  <c r="F66" i="41"/>
  <c r="G66" i="41" s="1"/>
  <c r="AS66" i="41" s="1"/>
  <c r="AF66" i="41" s="1"/>
  <c r="D23" i="41"/>
  <c r="A23" i="41"/>
  <c r="F74" i="41"/>
  <c r="G74" i="41" s="1"/>
  <c r="AE74" i="41" s="1" a="1"/>
  <c r="AE74" i="41" s="1"/>
  <c r="AH26" i="41"/>
  <c r="F26" i="41"/>
  <c r="G26" i="41" s="1"/>
  <c r="U26" i="41" s="1"/>
  <c r="P53" i="41"/>
  <c r="F50" i="41"/>
  <c r="G50" i="41" s="1"/>
  <c r="Z50" i="41" s="1"/>
  <c r="AZ50" i="41" s="1"/>
  <c r="AH50" i="41"/>
  <c r="A9" i="41"/>
  <c r="D9" i="41"/>
  <c r="D42" i="41"/>
  <c r="AH42" i="41"/>
  <c r="F58" i="41"/>
  <c r="G58" i="41" s="1"/>
  <c r="Y58" i="41" s="1"/>
  <c r="AH58" i="41"/>
  <c r="AA95" i="41"/>
  <c r="A45" i="41"/>
  <c r="D45" i="41"/>
  <c r="A16" i="41"/>
  <c r="D16" i="41"/>
  <c r="A39" i="41"/>
  <c r="R42" i="40"/>
  <c r="S42" i="40"/>
  <c r="F89" i="40"/>
  <c r="G89" i="40" s="1"/>
  <c r="R48" i="40"/>
  <c r="P48" i="40"/>
  <c r="AU48" i="40"/>
  <c r="Q48" i="40"/>
  <c r="BA48" i="40" s="1"/>
  <c r="U104" i="40"/>
  <c r="AB104" i="40"/>
  <c r="W26" i="40"/>
  <c r="AU10" i="40"/>
  <c r="P10" i="40"/>
  <c r="AB10" i="40"/>
  <c r="Q10" i="40"/>
  <c r="BA10" i="40" s="1"/>
  <c r="S10" i="40"/>
  <c r="A113" i="40"/>
  <c r="D113" i="40"/>
  <c r="A65" i="40"/>
  <c r="F121" i="40"/>
  <c r="G121" i="40" s="1"/>
  <c r="W104" i="40"/>
  <c r="Z8" i="40"/>
  <c r="AZ8" i="40" s="1"/>
  <c r="R8" i="40"/>
  <c r="P32" i="40"/>
  <c r="Z18" i="40"/>
  <c r="AZ18" i="40" s="1"/>
  <c r="P90" i="40"/>
  <c r="R112" i="40"/>
  <c r="R34" i="40"/>
  <c r="Z34" i="40"/>
  <c r="AZ34" i="40" s="1"/>
  <c r="Y34" i="40"/>
  <c r="AU16" i="40"/>
  <c r="S91" i="40"/>
  <c r="Y3" i="40"/>
  <c r="AB3" i="40"/>
  <c r="AU3" i="40"/>
  <c r="W3" i="40"/>
  <c r="U3" i="40"/>
  <c r="AA3" i="40"/>
  <c r="Z3" i="40"/>
  <c r="AZ3" i="40" s="1"/>
  <c r="Q13" i="40"/>
  <c r="BA13" i="40" s="1"/>
  <c r="P13" i="40"/>
  <c r="R13" i="40"/>
  <c r="AB19" i="40"/>
  <c r="Z19" i="40"/>
  <c r="AZ19" i="40" s="1"/>
  <c r="AA19" i="40"/>
  <c r="Y19" i="40"/>
  <c r="W19" i="40"/>
  <c r="U19" i="40"/>
  <c r="AU19" i="40"/>
  <c r="A37" i="40"/>
  <c r="D37" i="40"/>
  <c r="AA67" i="40"/>
  <c r="A21" i="40"/>
  <c r="A16" i="40"/>
  <c r="R2" i="40"/>
  <c r="AA2" i="40"/>
  <c r="AU2" i="40"/>
  <c r="Z2" i="40"/>
  <c r="AZ2" i="40" s="1"/>
  <c r="U2" i="40"/>
  <c r="Y2" i="40"/>
  <c r="S2" i="40"/>
  <c r="W2" i="40"/>
  <c r="AB2" i="40"/>
  <c r="F49" i="39"/>
  <c r="G49" i="39" s="1"/>
  <c r="AH49" i="39"/>
  <c r="V58" i="39"/>
  <c r="AY58" i="39" s="1"/>
  <c r="Y58" i="39"/>
  <c r="A29" i="39"/>
  <c r="D29" i="39"/>
  <c r="AH9" i="39"/>
  <c r="F9" i="39"/>
  <c r="G9" i="39" s="1"/>
  <c r="Y9" i="39" s="1"/>
  <c r="D48" i="39"/>
  <c r="F97" i="39"/>
  <c r="G97" i="39" s="1"/>
  <c r="W97" i="39" s="1"/>
  <c r="F41" i="39"/>
  <c r="G41" i="39" s="1"/>
  <c r="A33" i="39"/>
  <c r="D33" i="39"/>
  <c r="F33" i="39"/>
  <c r="G33" i="39" s="1"/>
  <c r="AH33" i="39"/>
  <c r="F129" i="39"/>
  <c r="G129" i="39" s="1"/>
  <c r="AE129" i="39" s="1" a="1"/>
  <c r="AE129" i="39" s="1"/>
  <c r="AH17" i="39"/>
  <c r="F17" i="39"/>
  <c r="G17" i="39" s="1"/>
  <c r="V17" i="39" s="1"/>
  <c r="AY17" i="39" s="1"/>
  <c r="Q103" i="39"/>
  <c r="BA103" i="39" s="1"/>
  <c r="F65" i="39"/>
  <c r="G65" i="39" s="1"/>
  <c r="A65" i="39"/>
  <c r="AH65" i="39"/>
  <c r="F25" i="39"/>
  <c r="G25" i="39" s="1"/>
  <c r="AH25" i="39"/>
  <c r="AH41" i="39"/>
  <c r="AH57" i="39"/>
  <c r="F57" i="39"/>
  <c r="G57" i="39" s="1"/>
  <c r="AU54" i="39"/>
  <c r="AA78" i="39"/>
  <c r="Y78" i="39"/>
  <c r="U78" i="39"/>
  <c r="V42" i="39"/>
  <c r="AY42" i="39" s="1"/>
  <c r="S53" i="39"/>
  <c r="A61" i="39"/>
  <c r="D61" i="39"/>
  <c r="P119" i="39"/>
  <c r="A11" i="39"/>
  <c r="D11" i="39"/>
  <c r="S88" i="39"/>
  <c r="A19" i="39"/>
  <c r="AB64" i="38"/>
  <c r="U64" i="38"/>
  <c r="F98" i="38"/>
  <c r="G98" i="38" s="1"/>
  <c r="F90" i="38"/>
  <c r="G90" i="38" s="1"/>
  <c r="AH50" i="38"/>
  <c r="F34" i="38"/>
  <c r="G34" i="38" s="1"/>
  <c r="AH34" i="38"/>
  <c r="AH18" i="38"/>
  <c r="F10" i="38"/>
  <c r="G10" i="38" s="1"/>
  <c r="Y10" i="38" s="1"/>
  <c r="Q16" i="38"/>
  <c r="BA16" i="38" s="1"/>
  <c r="S16" i="38"/>
  <c r="R16" i="38"/>
  <c r="Q20" i="38"/>
  <c r="BA20" i="38" s="1"/>
  <c r="BB20" i="38" s="1"/>
  <c r="R76" i="38"/>
  <c r="V18" i="38"/>
  <c r="AY18" i="38" s="1"/>
  <c r="AB18" i="38"/>
  <c r="U18" i="38"/>
  <c r="Y18" i="38"/>
  <c r="P18" i="38"/>
  <c r="AU18" i="38"/>
  <c r="R44" i="38"/>
  <c r="Y44" i="38"/>
  <c r="U44" i="38"/>
  <c r="Z44" i="38"/>
  <c r="AZ44" i="38" s="1"/>
  <c r="A5" i="38"/>
  <c r="AA68" i="38"/>
  <c r="A94" i="38"/>
  <c r="A14" i="38"/>
  <c r="A7" i="38"/>
  <c r="F5" i="46"/>
  <c r="M24" i="46"/>
  <c r="F13" i="46"/>
  <c r="D22" i="46"/>
  <c r="AW22" i="46" s="1"/>
  <c r="F27" i="46"/>
  <c r="A27" i="46"/>
  <c r="N18" i="46"/>
  <c r="M18" i="46"/>
  <c r="F2" i="46"/>
  <c r="M20" i="46"/>
  <c r="A24" i="46"/>
  <c r="D24" i="46"/>
  <c r="AW24" i="46" s="1"/>
  <c r="F26" i="46"/>
  <c r="N29" i="46"/>
  <c r="M29" i="46"/>
  <c r="AG29" i="46" s="1"/>
  <c r="N31" i="46"/>
  <c r="M31" i="46"/>
  <c r="AG31" i="46" s="1"/>
  <c r="M124" i="46"/>
  <c r="L34" i="46"/>
  <c r="N58" i="46"/>
  <c r="M58" i="46"/>
  <c r="AG58" i="46" s="1"/>
  <c r="L58" i="46"/>
  <c r="L69" i="46"/>
  <c r="N69" i="46"/>
  <c r="M69" i="46"/>
  <c r="F11" i="46"/>
  <c r="G11" i="46" s="1"/>
  <c r="D20" i="46"/>
  <c r="L60" i="46"/>
  <c r="A114" i="46"/>
  <c r="F29" i="46"/>
  <c r="D29" i="46"/>
  <c r="AW29" i="46" s="1"/>
  <c r="L5" i="46"/>
  <c r="L13" i="46"/>
  <c r="L23" i="46"/>
  <c r="F74" i="46"/>
  <c r="G74" i="46"/>
  <c r="F12" i="46"/>
  <c r="G12" i="46" s="1"/>
  <c r="D26" i="46"/>
  <c r="AW26" i="46" s="1"/>
  <c r="D28" i="46"/>
  <c r="AW28" i="46" s="1"/>
  <c r="F35" i="46"/>
  <c r="D31" i="46"/>
  <c r="AW31" i="46" s="1"/>
  <c r="D32" i="46"/>
  <c r="AW32" i="46" s="1"/>
  <c r="D33" i="46"/>
  <c r="AW33" i="46" s="1"/>
  <c r="S39" i="46"/>
  <c r="A52" i="46"/>
  <c r="L86" i="46"/>
  <c r="M66" i="46"/>
  <c r="N66" i="46"/>
  <c r="M71" i="46"/>
  <c r="U39" i="46"/>
  <c r="AU39" i="46"/>
  <c r="AA39" i="46"/>
  <c r="Q39" i="46"/>
  <c r="BA39" i="46" s="1"/>
  <c r="BB39" i="46" s="1"/>
  <c r="Y39" i="46"/>
  <c r="W39" i="46"/>
  <c r="L64" i="46"/>
  <c r="M37" i="46"/>
  <c r="L39" i="46"/>
  <c r="AB39" i="46"/>
  <c r="AG47" i="46"/>
  <c r="D60" i="46"/>
  <c r="AW60" i="46" s="1"/>
  <c r="L61" i="46"/>
  <c r="Y84" i="46"/>
  <c r="U84" i="46"/>
  <c r="N37" i="46"/>
  <c r="M39" i="46"/>
  <c r="L53" i="46"/>
  <c r="A65" i="46"/>
  <c r="A59" i="46"/>
  <c r="M85" i="46"/>
  <c r="L85" i="46"/>
  <c r="F42" i="46"/>
  <c r="L47" i="46"/>
  <c r="F66" i="46"/>
  <c r="G66" i="46" s="1"/>
  <c r="M77" i="46"/>
  <c r="L88" i="46"/>
  <c r="N88" i="46"/>
  <c r="F61" i="46"/>
  <c r="L79" i="46"/>
  <c r="F82" i="46"/>
  <c r="M87" i="46"/>
  <c r="N95" i="46"/>
  <c r="M95" i="46"/>
  <c r="L95" i="46"/>
  <c r="M90" i="46"/>
  <c r="L90" i="46"/>
  <c r="N106" i="46"/>
  <c r="M106" i="46"/>
  <c r="M117" i="46"/>
  <c r="L117" i="46"/>
  <c r="F90" i="46"/>
  <c r="L93" i="46"/>
  <c r="N93" i="46"/>
  <c r="M93" i="46"/>
  <c r="M101" i="46"/>
  <c r="N125" i="46"/>
  <c r="L125" i="46"/>
  <c r="N109" i="46"/>
  <c r="M103" i="46"/>
  <c r="F108" i="46"/>
  <c r="N115" i="46"/>
  <c r="M115" i="46"/>
  <c r="L115" i="46"/>
  <c r="F119" i="46"/>
  <c r="N111" i="46"/>
  <c r="M111" i="46"/>
  <c r="M127" i="46"/>
  <c r="L128" i="46"/>
  <c r="N114" i="45"/>
  <c r="M114" i="45"/>
  <c r="L114" i="45"/>
  <c r="M31" i="45"/>
  <c r="N31" i="45"/>
  <c r="L31" i="45"/>
  <c r="N103" i="45"/>
  <c r="M87" i="45"/>
  <c r="N87" i="45"/>
  <c r="M81" i="45"/>
  <c r="Y45" i="45"/>
  <c r="L115" i="45"/>
  <c r="D29" i="45"/>
  <c r="AH29" i="45" s="1"/>
  <c r="AH34" i="45"/>
  <c r="AB72" i="45"/>
  <c r="A4" i="45"/>
  <c r="D4" i="45"/>
  <c r="F6" i="45"/>
  <c r="G6" i="45" s="1"/>
  <c r="A6" i="45"/>
  <c r="D3" i="45"/>
  <c r="A3" i="45"/>
  <c r="N10" i="45"/>
  <c r="M10" i="45"/>
  <c r="L10" i="45"/>
  <c r="N7" i="45"/>
  <c r="M7" i="45"/>
  <c r="L7" i="45"/>
  <c r="Z16" i="45"/>
  <c r="AZ16" i="45" s="1"/>
  <c r="U16" i="45"/>
  <c r="Y16" i="45"/>
  <c r="N2" i="45"/>
  <c r="AH22" i="45"/>
  <c r="F22" i="45"/>
  <c r="G22" i="45" s="1"/>
  <c r="AB22" i="45" s="1"/>
  <c r="D40" i="45"/>
  <c r="A40" i="45"/>
  <c r="N27" i="45"/>
  <c r="L27" i="45"/>
  <c r="Y29" i="45"/>
  <c r="F8" i="45"/>
  <c r="G8" i="45" s="1"/>
  <c r="S8" i="45" s="1"/>
  <c r="L15" i="45"/>
  <c r="D32" i="45"/>
  <c r="AH32" i="45" s="1"/>
  <c r="A32" i="45"/>
  <c r="AH37" i="45"/>
  <c r="F37" i="45"/>
  <c r="G37" i="45" s="1"/>
  <c r="R37" i="45" s="1"/>
  <c r="D31" i="45"/>
  <c r="A31" i="45"/>
  <c r="L37" i="45"/>
  <c r="M34" i="45"/>
  <c r="AG34" i="45" s="1"/>
  <c r="F39" i="45"/>
  <c r="G39" i="45" s="1"/>
  <c r="AH31" i="45"/>
  <c r="D41" i="45"/>
  <c r="A41" i="45"/>
  <c r="U45" i="45"/>
  <c r="AA45" i="45"/>
  <c r="AU45" i="45"/>
  <c r="AE45" i="45" a="1"/>
  <c r="AE45" i="45" s="1"/>
  <c r="AB45" i="45"/>
  <c r="Z45" i="45"/>
  <c r="AZ45" i="45" s="1"/>
  <c r="W45" i="45"/>
  <c r="L22" i="45"/>
  <c r="F21" i="45"/>
  <c r="G21" i="45" s="1"/>
  <c r="L34" i="45"/>
  <c r="D103" i="45"/>
  <c r="M74" i="45"/>
  <c r="N74" i="45"/>
  <c r="L74" i="45"/>
  <c r="N83" i="45"/>
  <c r="L62" i="45"/>
  <c r="M55" i="45"/>
  <c r="L55" i="45"/>
  <c r="M56" i="45"/>
  <c r="AG56" i="45" s="1"/>
  <c r="L56" i="45"/>
  <c r="F63" i="45"/>
  <c r="G63" i="45" s="1"/>
  <c r="F79" i="45"/>
  <c r="G79" i="45" s="1"/>
  <c r="AA79" i="45" s="1"/>
  <c r="M90" i="45"/>
  <c r="N90" i="45"/>
  <c r="Q84" i="45"/>
  <c r="BA84" i="45" s="1"/>
  <c r="AS84" i="45"/>
  <c r="AF84" i="45" s="1"/>
  <c r="N94" i="45"/>
  <c r="M94" i="45"/>
  <c r="L94" i="45"/>
  <c r="P72" i="45"/>
  <c r="A65" i="45"/>
  <c r="R72" i="45"/>
  <c r="Z72" i="45"/>
  <c r="AZ72" i="45" s="1"/>
  <c r="F95" i="45"/>
  <c r="G95" i="45" s="1"/>
  <c r="F103" i="45"/>
  <c r="G103" i="45" s="1"/>
  <c r="L87" i="45"/>
  <c r="F100" i="45"/>
  <c r="G100" i="45" s="1"/>
  <c r="M95" i="45"/>
  <c r="N95" i="45"/>
  <c r="L95" i="45"/>
  <c r="L79" i="45"/>
  <c r="N79" i="45"/>
  <c r="N80" i="45"/>
  <c r="F82" i="45"/>
  <c r="G82" i="45" s="1"/>
  <c r="W82" i="45" s="1"/>
  <c r="F87" i="45"/>
  <c r="G87" i="45" s="1"/>
  <c r="M108" i="45"/>
  <c r="L101" i="45"/>
  <c r="N102" i="45"/>
  <c r="L102" i="45"/>
  <c r="Q119" i="45"/>
  <c r="BA119" i="45" s="1"/>
  <c r="N116" i="45"/>
  <c r="N118" i="45"/>
  <c r="M118" i="45"/>
  <c r="L118" i="45"/>
  <c r="M115" i="45"/>
  <c r="U118" i="45"/>
  <c r="F120" i="45"/>
  <c r="G120" i="45" s="1"/>
  <c r="L127" i="45"/>
  <c r="M127" i="45"/>
  <c r="AE58" i="39" a="1"/>
  <c r="AE58" i="39" s="1"/>
  <c r="A105" i="40"/>
  <c r="A111" i="43"/>
  <c r="A120" i="42"/>
  <c r="A85" i="42"/>
  <c r="AE62" i="43" a="1"/>
  <c r="AE62" i="43" s="1"/>
  <c r="D114" i="42"/>
  <c r="D86" i="42"/>
  <c r="A121" i="42"/>
  <c r="D76" i="43"/>
  <c r="D78" i="43"/>
  <c r="D75" i="39"/>
  <c r="A113" i="39"/>
  <c r="AE115" i="40" a="1"/>
  <c r="AE115" i="40" s="1"/>
  <c r="AE53" i="42" a="1"/>
  <c r="AE53" i="42" s="1"/>
  <c r="AE54" i="42" a="1"/>
  <c r="AE54" i="42" s="1"/>
  <c r="AE4" i="38" a="1"/>
  <c r="AE4" i="38" s="1"/>
  <c r="AE104" i="40" a="1"/>
  <c r="AE104" i="40" s="1"/>
  <c r="AE51" i="42" a="1"/>
  <c r="AE51" i="42" s="1"/>
  <c r="D125" i="41"/>
  <c r="D83" i="42"/>
  <c r="A104" i="40"/>
  <c r="A98" i="40"/>
  <c r="D68" i="40"/>
  <c r="D73" i="40"/>
  <c r="A108" i="43"/>
  <c r="D89" i="42"/>
  <c r="AE116" i="42" a="1"/>
  <c r="AE116" i="42" s="1"/>
  <c r="AE52" i="38" a="1"/>
  <c r="AE52" i="38" s="1"/>
  <c r="AE3" i="40" a="1"/>
  <c r="AE3" i="40" s="1"/>
  <c r="AE34" i="40" a="1"/>
  <c r="AE34" i="40" s="1"/>
  <c r="AE108" i="39" a="1"/>
  <c r="AE108" i="39" s="1"/>
  <c r="AE38" i="42" a="1"/>
  <c r="AE38" i="42" s="1"/>
  <c r="A74" i="39"/>
  <c r="AS90" i="40"/>
  <c r="AF90" i="40" s="1"/>
  <c r="AS123" i="40"/>
  <c r="AF123" i="40" s="1"/>
  <c r="AS107" i="40"/>
  <c r="AF107" i="40" s="1"/>
  <c r="A124" i="41"/>
  <c r="AS120" i="41"/>
  <c r="AF120" i="41" s="1"/>
  <c r="AS104" i="41"/>
  <c r="AF104" i="41" s="1"/>
  <c r="A96" i="41"/>
  <c r="D87" i="42"/>
  <c r="AS74" i="42"/>
  <c r="AF74" i="42" s="1"/>
  <c r="AS90" i="42"/>
  <c r="AF90" i="42" s="1"/>
  <c r="AS91" i="42"/>
  <c r="AF91" i="42" s="1"/>
  <c r="AS108" i="42"/>
  <c r="AF108" i="42" s="1"/>
  <c r="A110" i="43"/>
  <c r="D109" i="43"/>
  <c r="M93" i="44"/>
  <c r="M72" i="44"/>
  <c r="M53" i="44"/>
  <c r="AE109" i="39" a="1"/>
  <c r="AE109" i="39" s="1"/>
  <c r="AE100" i="38" a="1"/>
  <c r="AE100" i="38" s="1"/>
  <c r="AE108" i="41" a="1"/>
  <c r="AE108" i="41" s="1"/>
  <c r="AE115" i="42" a="1"/>
  <c r="AE115" i="42" s="1"/>
  <c r="AE69" i="42" a="1"/>
  <c r="AE69" i="42" s="1"/>
  <c r="AE19" i="40" a="1"/>
  <c r="AE19" i="40" s="1"/>
  <c r="AE83" i="42" a="1"/>
  <c r="AE83" i="42" s="1"/>
  <c r="AE112" i="41" a="1"/>
  <c r="AE112" i="41" s="1"/>
  <c r="AE67" i="40" a="1"/>
  <c r="AE67" i="40" s="1"/>
  <c r="AE26" i="41" a="1"/>
  <c r="AE26" i="41" s="1"/>
  <c r="AE2" i="40" a="1"/>
  <c r="AE2" i="40" s="1"/>
  <c r="AE82" i="40" a="1"/>
  <c r="AE82" i="40" s="1"/>
  <c r="AE8" i="40" a="1"/>
  <c r="AE8" i="40" s="1"/>
  <c r="AE22" i="42" a="1"/>
  <c r="AE22" i="42" s="1"/>
  <c r="AE78" i="39" a="1"/>
  <c r="AE78" i="39" s="1"/>
  <c r="A84" i="38"/>
  <c r="A115" i="38"/>
  <c r="A82" i="38"/>
  <c r="AS128" i="38"/>
  <c r="AF128" i="38" s="1"/>
  <c r="AS112" i="38"/>
  <c r="AF112" i="38" s="1"/>
  <c r="AS77" i="38"/>
  <c r="AF77" i="38" s="1"/>
  <c r="D112" i="39"/>
  <c r="D110" i="39"/>
  <c r="D81" i="39"/>
  <c r="AS119" i="39"/>
  <c r="AF119" i="39" s="1"/>
  <c r="AS86" i="39"/>
  <c r="AF86" i="39" s="1"/>
  <c r="AS117" i="39"/>
  <c r="AF117" i="39" s="1"/>
  <c r="AS83" i="39"/>
  <c r="AF83" i="39" s="1"/>
  <c r="AF66" i="39"/>
  <c r="AS88" i="39"/>
  <c r="AF88" i="39" s="1"/>
  <c r="D71" i="40"/>
  <c r="A72" i="40"/>
  <c r="D99" i="40"/>
  <c r="D100" i="40"/>
  <c r="AS106" i="40"/>
  <c r="AF106" i="40" s="1"/>
  <c r="A70" i="40"/>
  <c r="F97" i="44"/>
  <c r="G97" i="44" s="1"/>
  <c r="F9" i="44"/>
  <c r="G9" i="44" s="1"/>
  <c r="A21" i="44"/>
  <c r="D22" i="44"/>
  <c r="A44" i="44"/>
  <c r="AE125" i="39" a="1"/>
  <c r="AE125" i="39" s="1"/>
  <c r="AF80" i="44"/>
  <c r="AS76" i="38"/>
  <c r="AF76" i="38" s="1"/>
  <c r="AS103" i="39"/>
  <c r="AF103" i="39" s="1"/>
  <c r="AS70" i="39"/>
  <c r="AF70" i="39" s="1"/>
  <c r="AS98" i="39"/>
  <c r="AF98" i="39" s="1"/>
  <c r="AS116" i="39"/>
  <c r="AF116" i="39" s="1"/>
  <c r="AH3" i="44"/>
  <c r="F3" i="44"/>
  <c r="G3" i="44" s="1"/>
  <c r="AE3" i="44" s="1" a="1"/>
  <c r="AE3" i="44" s="1"/>
  <c r="A111" i="39"/>
  <c r="D80" i="43"/>
  <c r="N7" i="44"/>
  <c r="D13" i="44"/>
  <c r="A13" i="44"/>
  <c r="L10" i="44"/>
  <c r="L14" i="44"/>
  <c r="N15" i="44"/>
  <c r="M15" i="44"/>
  <c r="L15" i="44"/>
  <c r="F8" i="44"/>
  <c r="G8" i="44" s="1"/>
  <c r="P8" i="44" s="1"/>
  <c r="AH11" i="44"/>
  <c r="F16" i="44"/>
  <c r="G16" i="44" s="1"/>
  <c r="Y16" i="44" s="1"/>
  <c r="AH16" i="44"/>
  <c r="AH27" i="44"/>
  <c r="F27" i="44"/>
  <c r="G27" i="44" s="1"/>
  <c r="U27" i="44" s="1"/>
  <c r="D50" i="44"/>
  <c r="A50" i="44"/>
  <c r="D5" i="44"/>
  <c r="A5" i="44"/>
  <c r="F11" i="44"/>
  <c r="G11" i="44" s="1"/>
  <c r="N31" i="44"/>
  <c r="L31" i="44"/>
  <c r="M31" i="44"/>
  <c r="L56" i="44"/>
  <c r="AH2" i="44"/>
  <c r="AH19" i="44"/>
  <c r="F42" i="44"/>
  <c r="G42" i="44" s="1"/>
  <c r="AB42" i="44" s="1"/>
  <c r="F2" i="44"/>
  <c r="G2" i="44" s="1"/>
  <c r="F19" i="44"/>
  <c r="G19" i="44" s="1"/>
  <c r="D53" i="44"/>
  <c r="A53" i="44"/>
  <c r="N63" i="44"/>
  <c r="L63" i="44"/>
  <c r="M63" i="44"/>
  <c r="A8" i="44"/>
  <c r="D8" i="44"/>
  <c r="N21" i="44"/>
  <c r="D26" i="44"/>
  <c r="A26" i="44"/>
  <c r="N29" i="44"/>
  <c r="L29" i="44"/>
  <c r="N38" i="44"/>
  <c r="M38" i="44"/>
  <c r="AE35" i="44" a="1"/>
  <c r="AE35" i="44" s="1"/>
  <c r="F36" i="44"/>
  <c r="G36" i="44" s="1"/>
  <c r="F46" i="44"/>
  <c r="G46" i="44" s="1"/>
  <c r="P46" i="44" s="1"/>
  <c r="Y51" i="44"/>
  <c r="AU51" i="44"/>
  <c r="D52" i="44"/>
  <c r="A52" i="44"/>
  <c r="R56" i="44"/>
  <c r="AE56" i="44" a="1"/>
  <c r="AE56" i="44" s="1"/>
  <c r="N78" i="44"/>
  <c r="L78" i="44"/>
  <c r="D30" i="44"/>
  <c r="A30" i="44"/>
  <c r="D58" i="44"/>
  <c r="A58" i="44"/>
  <c r="L37" i="44"/>
  <c r="M41" i="44"/>
  <c r="AH44" i="44"/>
  <c r="F44" i="44"/>
  <c r="G44" i="44" s="1"/>
  <c r="D20" i="44"/>
  <c r="D32" i="44"/>
  <c r="A32" i="44"/>
  <c r="F40" i="44"/>
  <c r="G40" i="44" s="1"/>
  <c r="D62" i="44"/>
  <c r="A62" i="44"/>
  <c r="N62" i="44"/>
  <c r="AH26" i="44"/>
  <c r="F26" i="44"/>
  <c r="G26" i="44" s="1"/>
  <c r="AB26" i="44" s="1"/>
  <c r="P32" i="44"/>
  <c r="D35" i="44"/>
  <c r="N47" i="44"/>
  <c r="M47" i="44"/>
  <c r="L47" i="44"/>
  <c r="N54" i="44"/>
  <c r="D56" i="44"/>
  <c r="A56" i="44"/>
  <c r="D67" i="44"/>
  <c r="A103" i="44"/>
  <c r="L77" i="44"/>
  <c r="A45" i="44"/>
  <c r="A47" i="44"/>
  <c r="A57" i="44"/>
  <c r="F65" i="44"/>
  <c r="G65" i="44" s="1"/>
  <c r="Q65" i="44" s="1"/>
  <c r="BA65" i="44" s="1"/>
  <c r="L53" i="44"/>
  <c r="Y80" i="44"/>
  <c r="S80" i="44"/>
  <c r="R80" i="44"/>
  <c r="AB80" i="44"/>
  <c r="Z80" i="44"/>
  <c r="AZ80" i="44" s="1"/>
  <c r="U80" i="44"/>
  <c r="Q80" i="44"/>
  <c r="BA80" i="44" s="1"/>
  <c r="P80" i="44"/>
  <c r="F28" i="44"/>
  <c r="G28" i="44" s="1"/>
  <c r="P28" i="44" s="1"/>
  <c r="AS97" i="44"/>
  <c r="AF97" i="44" s="1"/>
  <c r="L55" i="44"/>
  <c r="D64" i="44"/>
  <c r="Z72" i="44"/>
  <c r="AZ72" i="44" s="1"/>
  <c r="W73" i="44"/>
  <c r="AB73" i="44"/>
  <c r="AE73" i="44" a="1"/>
  <c r="AE73" i="44" s="1"/>
  <c r="AA73" i="44"/>
  <c r="S72" i="44"/>
  <c r="N69" i="44"/>
  <c r="L69" i="44"/>
  <c r="A69" i="44"/>
  <c r="N75" i="44"/>
  <c r="Y72" i="44"/>
  <c r="W72" i="44"/>
  <c r="N80" i="44"/>
  <c r="M80" i="44"/>
  <c r="L80" i="44"/>
  <c r="M85" i="44"/>
  <c r="AB103" i="44"/>
  <c r="F92" i="44"/>
  <c r="G92" i="44" s="1"/>
  <c r="F99" i="44"/>
  <c r="G99" i="44" s="1"/>
  <c r="N87" i="44"/>
  <c r="M87" i="44"/>
  <c r="F93" i="44"/>
  <c r="G93" i="44" s="1"/>
  <c r="R93" i="44" s="1"/>
  <c r="D112" i="44"/>
  <c r="F123" i="44"/>
  <c r="G123" i="44" s="1"/>
  <c r="R123" i="44" s="1"/>
  <c r="N117" i="44"/>
  <c r="F120" i="44"/>
  <c r="G120" i="44"/>
  <c r="F121" i="44"/>
  <c r="G121" i="44" s="1"/>
  <c r="U121" i="44" s="1"/>
  <c r="A110" i="44"/>
  <c r="L115" i="44"/>
  <c r="P127" i="44"/>
  <c r="R127" i="44"/>
  <c r="N125" i="44"/>
  <c r="M125" i="44"/>
  <c r="L125" i="44"/>
  <c r="W119" i="44"/>
  <c r="S119" i="44"/>
  <c r="Z119" i="44"/>
  <c r="AZ119" i="44" s="1"/>
  <c r="L126" i="44"/>
  <c r="F129" i="44"/>
  <c r="G129" i="44" s="1"/>
  <c r="Q129" i="44" s="1"/>
  <c r="BA129" i="44" s="1"/>
  <c r="L127" i="44"/>
  <c r="D10" i="59"/>
  <c r="A10" i="59"/>
  <c r="D108" i="59"/>
  <c r="A108" i="59"/>
  <c r="D110" i="59"/>
  <c r="A110" i="59"/>
  <c r="A81" i="59"/>
  <c r="D9" i="59"/>
  <c r="A9" i="59"/>
  <c r="D14" i="59"/>
  <c r="A14" i="59"/>
  <c r="A61" i="59"/>
  <c r="D61" i="59"/>
  <c r="D32" i="59"/>
  <c r="D28" i="59"/>
  <c r="A28" i="59"/>
  <c r="D116" i="59"/>
  <c r="A116" i="59"/>
  <c r="Z107" i="59"/>
  <c r="AZ107" i="59" s="1"/>
  <c r="A87" i="59"/>
  <c r="D77" i="59"/>
  <c r="A77" i="59"/>
  <c r="AB15" i="59"/>
  <c r="Z15" i="59"/>
  <c r="AZ15" i="59" s="1"/>
  <c r="A109" i="59"/>
  <c r="D109" i="59"/>
  <c r="D107" i="59"/>
  <c r="A107" i="59"/>
  <c r="A84" i="59"/>
  <c r="D84" i="59"/>
  <c r="A20" i="59"/>
  <c r="D20" i="59"/>
  <c r="A75" i="59"/>
  <c r="D75" i="59"/>
  <c r="D83" i="59"/>
  <c r="A83" i="59"/>
  <c r="A15" i="59"/>
  <c r="D30" i="59"/>
  <c r="A30" i="59"/>
  <c r="D39" i="59"/>
  <c r="D27" i="59"/>
  <c r="A78" i="59"/>
  <c r="D78" i="59"/>
  <c r="D49" i="59"/>
  <c r="W28" i="59"/>
  <c r="V28" i="59"/>
  <c r="AY28" i="59" s="1"/>
  <c r="D80" i="59"/>
  <c r="D33" i="59"/>
  <c r="A33" i="59"/>
  <c r="D29" i="59"/>
  <c r="A29" i="59"/>
  <c r="D26" i="58"/>
  <c r="A26" i="58"/>
  <c r="D122" i="58"/>
  <c r="A122" i="58"/>
  <c r="D18" i="58"/>
  <c r="AB116" i="58"/>
  <c r="W116" i="58"/>
  <c r="Z116" i="58"/>
  <c r="AZ116" i="58" s="1"/>
  <c r="Z120" i="58"/>
  <c r="AZ120" i="58" s="1"/>
  <c r="Y120" i="58"/>
  <c r="D92" i="58"/>
  <c r="A92" i="58"/>
  <c r="D50" i="58"/>
  <c r="A50" i="58"/>
  <c r="AB53" i="58"/>
  <c r="R53" i="58"/>
  <c r="U53" i="58"/>
  <c r="D58" i="58"/>
  <c r="A58" i="58"/>
  <c r="D89" i="58"/>
  <c r="A89" i="58"/>
  <c r="A47" i="58"/>
  <c r="D47" i="58"/>
  <c r="AB4" i="58"/>
  <c r="AA4" i="58"/>
  <c r="A117" i="58"/>
  <c r="D117" i="58"/>
  <c r="D57" i="58"/>
  <c r="A57" i="58"/>
  <c r="D46" i="58"/>
  <c r="A46" i="58"/>
  <c r="D56" i="58"/>
  <c r="A56" i="58"/>
  <c r="V33" i="58"/>
  <c r="AY33" i="58" s="1"/>
  <c r="R33" i="58"/>
  <c r="AU33" i="58"/>
  <c r="Q33" i="58"/>
  <c r="BA33" i="58" s="1"/>
  <c r="D118" i="58"/>
  <c r="A118" i="58"/>
  <c r="D30" i="58"/>
  <c r="A30" i="58"/>
  <c r="S13" i="58"/>
  <c r="AU13" i="58"/>
  <c r="R13" i="58"/>
  <c r="Q13" i="58"/>
  <c r="BA13" i="58" s="1"/>
  <c r="P13" i="58"/>
  <c r="R107" i="58"/>
  <c r="Q107" i="58"/>
  <c r="BA107" i="58" s="1"/>
  <c r="U63" i="58"/>
  <c r="S63" i="58"/>
  <c r="P63" i="58"/>
  <c r="D44" i="58"/>
  <c r="A44" i="58"/>
  <c r="AB3" i="58"/>
  <c r="R3" i="58"/>
  <c r="W3" i="58"/>
  <c r="AE3" i="58" a="1"/>
  <c r="AE3" i="58" s="1"/>
  <c r="AB127" i="58"/>
  <c r="A82" i="58"/>
  <c r="D82" i="58"/>
  <c r="D63" i="58"/>
  <c r="A63" i="58"/>
  <c r="D61" i="58"/>
  <c r="A61" i="58"/>
  <c r="AB37" i="58"/>
  <c r="Y37" i="58"/>
  <c r="Q37" i="58"/>
  <c r="BA37" i="58" s="1"/>
  <c r="BB37" i="58" s="1"/>
  <c r="U37" i="58"/>
  <c r="D23" i="58"/>
  <c r="A23" i="58"/>
  <c r="AB20" i="58"/>
  <c r="Y20" i="58"/>
  <c r="U20" i="58"/>
  <c r="Z20" i="58"/>
  <c r="AZ20" i="58" s="1"/>
  <c r="W20" i="58"/>
  <c r="AU20" i="58"/>
  <c r="AE20" i="58" a="1"/>
  <c r="AE20" i="58" s="1"/>
  <c r="AA20" i="58"/>
  <c r="D20" i="58"/>
  <c r="A20" i="58"/>
  <c r="D2" i="58"/>
  <c r="A2" i="58"/>
  <c r="S119" i="58"/>
  <c r="AB119" i="58"/>
  <c r="D119" i="58"/>
  <c r="A119" i="58"/>
  <c r="A96" i="58"/>
  <c r="D96" i="58"/>
  <c r="D127" i="58"/>
  <c r="A127" i="58"/>
  <c r="A62" i="58"/>
  <c r="D62" i="58"/>
  <c r="Z82" i="58"/>
  <c r="AZ82" i="58" s="1"/>
  <c r="W82" i="58"/>
  <c r="D51" i="58"/>
  <c r="A51" i="58"/>
  <c r="D54" i="58"/>
  <c r="A54" i="58"/>
  <c r="D35" i="58"/>
  <c r="A35" i="58"/>
  <c r="D84" i="58"/>
  <c r="A84" i="58"/>
  <c r="Q96" i="58"/>
  <c r="BA96" i="58" s="1"/>
  <c r="W96" i="58"/>
  <c r="V96" i="58"/>
  <c r="AY96" i="58" s="1"/>
  <c r="Y96" i="58"/>
  <c r="U96" i="58"/>
  <c r="R96" i="58"/>
  <c r="D55" i="58"/>
  <c r="A55" i="58"/>
  <c r="AB51" i="58"/>
  <c r="AA51" i="58"/>
  <c r="AB54" i="58"/>
  <c r="R54" i="58"/>
  <c r="V54" i="58"/>
  <c r="AY54" i="58" s="1"/>
  <c r="U54" i="58"/>
  <c r="D39" i="58"/>
  <c r="A39" i="58"/>
  <c r="A52" i="58"/>
  <c r="D52" i="58"/>
  <c r="A121" i="58"/>
  <c r="D121" i="58"/>
  <c r="A19" i="58"/>
  <c r="D19" i="58"/>
  <c r="D31" i="58"/>
  <c r="A31" i="58"/>
  <c r="W111" i="58"/>
  <c r="AS111" i="58"/>
  <c r="AF111" i="58" s="1"/>
  <c r="R111" i="58"/>
  <c r="P128" i="58"/>
  <c r="V112" i="58"/>
  <c r="AY112" i="58" s="1"/>
  <c r="AB112" i="58"/>
  <c r="Q112" i="58"/>
  <c r="BA112" i="58" s="1"/>
  <c r="U112" i="58"/>
  <c r="P112" i="58"/>
  <c r="Y112" i="58"/>
  <c r="D93" i="58"/>
  <c r="A93" i="58"/>
  <c r="A86" i="58"/>
  <c r="D86" i="58"/>
  <c r="S76" i="58"/>
  <c r="R76" i="58"/>
  <c r="Q76" i="58"/>
  <c r="BA76" i="58" s="1"/>
  <c r="P76" i="58"/>
  <c r="AE55" i="58" a="1"/>
  <c r="AE55" i="58" s="1"/>
  <c r="AB52" i="58"/>
  <c r="AA52" i="58"/>
  <c r="W52" i="58"/>
  <c r="AE52" i="58" a="1"/>
  <c r="AE52" i="58" s="1"/>
  <c r="Z52" i="58"/>
  <c r="AZ52" i="58" s="1"/>
  <c r="AU52" i="58"/>
  <c r="Y52" i="58"/>
  <c r="U52" i="58"/>
  <c r="D22" i="58"/>
  <c r="A22" i="58"/>
  <c r="D5" i="58"/>
  <c r="A5" i="58"/>
  <c r="D124" i="58"/>
  <c r="A124" i="58"/>
  <c r="D116" i="58"/>
  <c r="A116" i="58"/>
  <c r="A128" i="58"/>
  <c r="D128" i="58"/>
  <c r="V86" i="58"/>
  <c r="AY86" i="58" s="1"/>
  <c r="Q86" i="58"/>
  <c r="BA86" i="58" s="1"/>
  <c r="BB86" i="58" s="1"/>
  <c r="AB86" i="58"/>
  <c r="Z86" i="58"/>
  <c r="AZ86" i="58" s="1"/>
  <c r="U86" i="58"/>
  <c r="R86" i="58"/>
  <c r="D53" i="58"/>
  <c r="A53" i="58"/>
  <c r="D48" i="58"/>
  <c r="A48" i="58"/>
  <c r="D42" i="58"/>
  <c r="A42" i="58"/>
  <c r="D114" i="58"/>
  <c r="A114" i="58"/>
  <c r="AB30" i="58"/>
  <c r="R30" i="58"/>
  <c r="AA22" i="58"/>
  <c r="Y22" i="58"/>
  <c r="Z22" i="58"/>
  <c r="AZ22" i="58" s="1"/>
  <c r="AU12" i="58"/>
  <c r="S12" i="58"/>
  <c r="R12" i="58"/>
  <c r="Q12" i="58"/>
  <c r="BA12" i="58" s="1"/>
  <c r="P12" i="58"/>
  <c r="A98" i="57"/>
  <c r="D33" i="57"/>
  <c r="A33" i="57"/>
  <c r="D90" i="57"/>
  <c r="A90" i="57"/>
  <c r="Q82" i="57"/>
  <c r="BA82" i="57" s="1"/>
  <c r="A67" i="57"/>
  <c r="D67" i="57"/>
  <c r="D30" i="57"/>
  <c r="A30" i="57"/>
  <c r="D6" i="57"/>
  <c r="A6" i="57"/>
  <c r="AA2" i="57"/>
  <c r="A129" i="57"/>
  <c r="D129" i="57"/>
  <c r="A101" i="57"/>
  <c r="D101" i="57"/>
  <c r="A66" i="57"/>
  <c r="D66" i="57"/>
  <c r="A44" i="57"/>
  <c r="D44" i="57"/>
  <c r="D28" i="57"/>
  <c r="A28" i="57"/>
  <c r="D10" i="57"/>
  <c r="A10" i="57"/>
  <c r="D17" i="57"/>
  <c r="A17" i="57"/>
  <c r="D123" i="57"/>
  <c r="A123" i="57"/>
  <c r="D97" i="57"/>
  <c r="A97" i="57"/>
  <c r="V101" i="57"/>
  <c r="AY101" i="57" s="1"/>
  <c r="U101" i="57"/>
  <c r="AB101" i="57"/>
  <c r="R101" i="57"/>
  <c r="AA101" i="57"/>
  <c r="AS101" i="57"/>
  <c r="AF101" i="57" s="1"/>
  <c r="Z101" i="57"/>
  <c r="AZ101" i="57" s="1"/>
  <c r="Y101" i="57"/>
  <c r="S101" i="57"/>
  <c r="Q101" i="57"/>
  <c r="BA101" i="57" s="1"/>
  <c r="W101" i="57"/>
  <c r="P101" i="57"/>
  <c r="A48" i="57"/>
  <c r="D48" i="57"/>
  <c r="D29" i="57"/>
  <c r="A29" i="57"/>
  <c r="D26" i="57"/>
  <c r="A26" i="57"/>
  <c r="D16" i="57"/>
  <c r="A16" i="57"/>
  <c r="D45" i="57"/>
  <c r="A45" i="57"/>
  <c r="D124" i="57"/>
  <c r="A124" i="57"/>
  <c r="U17" i="57"/>
  <c r="AB17" i="57"/>
  <c r="Z17" i="57"/>
  <c r="AZ17" i="57" s="1"/>
  <c r="D73" i="57"/>
  <c r="A73" i="57"/>
  <c r="A92" i="57"/>
  <c r="D92" i="57"/>
  <c r="A46" i="57"/>
  <c r="D46" i="57"/>
  <c r="A128" i="57"/>
  <c r="D128" i="57"/>
  <c r="D125" i="57"/>
  <c r="A125" i="57"/>
  <c r="AF73" i="57"/>
  <c r="A43" i="57"/>
  <c r="D43" i="57"/>
  <c r="D27" i="57"/>
  <c r="A27" i="57"/>
  <c r="D9" i="57"/>
  <c r="A9" i="57"/>
  <c r="D96" i="57"/>
  <c r="A96" i="57"/>
  <c r="D127" i="57"/>
  <c r="A127" i="57"/>
  <c r="AA79" i="57"/>
  <c r="Y79" i="57"/>
  <c r="AE79" i="57" a="1"/>
  <c r="AE79" i="57" s="1"/>
  <c r="U79" i="57"/>
  <c r="P79" i="57"/>
  <c r="AB79" i="57"/>
  <c r="W79" i="57"/>
  <c r="Z79" i="57"/>
  <c r="AZ79" i="57" s="1"/>
  <c r="A42" i="57"/>
  <c r="D42" i="57"/>
  <c r="AB75" i="57"/>
  <c r="Y75" i="57"/>
  <c r="W75" i="57"/>
  <c r="AA75" i="57"/>
  <c r="Z75" i="57"/>
  <c r="AZ75" i="57" s="1"/>
  <c r="V75" i="57"/>
  <c r="AY75" i="57" s="1"/>
  <c r="U75" i="57"/>
  <c r="D35" i="57"/>
  <c r="A35" i="57"/>
  <c r="A24" i="57"/>
  <c r="D24" i="57"/>
  <c r="R9" i="57"/>
  <c r="Q9" i="57"/>
  <c r="BA9" i="57" s="1"/>
  <c r="AU9" i="57"/>
  <c r="P9" i="57"/>
  <c r="S9" i="57"/>
  <c r="D126" i="57"/>
  <c r="A126" i="57"/>
  <c r="AA117" i="57"/>
  <c r="Q117" i="57"/>
  <c r="BA117" i="57" s="1"/>
  <c r="Y117" i="57"/>
  <c r="W117" i="57"/>
  <c r="V117" i="57"/>
  <c r="AY117" i="57" s="1"/>
  <c r="AS117" i="57"/>
  <c r="AF117" i="57" s="1"/>
  <c r="S117" i="57"/>
  <c r="U117" i="57"/>
  <c r="R117" i="57"/>
  <c r="P117" i="57"/>
  <c r="AB117" i="57"/>
  <c r="Z117" i="57"/>
  <c r="AZ117" i="57" s="1"/>
  <c r="Y110" i="57"/>
  <c r="V110" i="57"/>
  <c r="AY110" i="57" s="1"/>
  <c r="AE110" i="57" a="1"/>
  <c r="AE110" i="57" s="1"/>
  <c r="D104" i="57"/>
  <c r="A104" i="57"/>
  <c r="R87" i="57"/>
  <c r="AA87" i="57"/>
  <c r="AF71" i="57"/>
  <c r="A41" i="57"/>
  <c r="D41" i="57"/>
  <c r="AA49" i="57"/>
  <c r="AB49" i="57"/>
  <c r="Z49" i="57"/>
  <c r="AZ49" i="57" s="1"/>
  <c r="W49" i="57"/>
  <c r="AU49" i="57"/>
  <c r="AE49" i="57" a="1"/>
  <c r="AE49" i="57" s="1"/>
  <c r="Y49" i="57"/>
  <c r="U49" i="57"/>
  <c r="D37" i="57"/>
  <c r="A37" i="57"/>
  <c r="A21" i="57"/>
  <c r="D21" i="57"/>
  <c r="U36" i="57"/>
  <c r="S36" i="57"/>
  <c r="AU36" i="57"/>
  <c r="Q36" i="57"/>
  <c r="BA36" i="57" s="1"/>
  <c r="R36" i="57"/>
  <c r="P36" i="57"/>
  <c r="Z36" i="57"/>
  <c r="AZ36" i="57" s="1"/>
  <c r="D18" i="57"/>
  <c r="A18" i="57"/>
  <c r="D122" i="57"/>
  <c r="A122" i="57"/>
  <c r="AE44" i="57" a="1"/>
  <c r="AE44" i="57" s="1"/>
  <c r="AA44" i="57"/>
  <c r="Z44" i="57"/>
  <c r="AZ44" i="57" s="1"/>
  <c r="Y44" i="57"/>
  <c r="W44" i="57"/>
  <c r="AU44" i="57"/>
  <c r="AB44" i="57"/>
  <c r="U44" i="57"/>
  <c r="A13" i="57"/>
  <c r="D13" i="57"/>
  <c r="A36" i="57"/>
  <c r="D36" i="57"/>
  <c r="AA18" i="57"/>
  <c r="AU18" i="57"/>
  <c r="P18" i="57"/>
  <c r="V18" i="57"/>
  <c r="AY18" i="57" s="1"/>
  <c r="D39" i="57"/>
  <c r="A39" i="57"/>
  <c r="A42" i="56"/>
  <c r="D42" i="56"/>
  <c r="A26" i="56"/>
  <c r="D26" i="56"/>
  <c r="A58" i="56"/>
  <c r="D58" i="56"/>
  <c r="A18" i="56"/>
  <c r="D18" i="56"/>
  <c r="A100" i="56"/>
  <c r="D100" i="56"/>
  <c r="D66" i="56"/>
  <c r="A66" i="56"/>
  <c r="D104" i="56"/>
  <c r="A104" i="56"/>
  <c r="W128" i="56"/>
  <c r="V128" i="56"/>
  <c r="AY128" i="56" s="1"/>
  <c r="U128" i="56"/>
  <c r="AS128" i="56"/>
  <c r="AF128" i="56" s="1"/>
  <c r="S128" i="56"/>
  <c r="AB128" i="56"/>
  <c r="R128" i="56"/>
  <c r="Y128" i="56"/>
  <c r="Q128" i="56"/>
  <c r="BA128" i="56" s="1"/>
  <c r="P128" i="56"/>
  <c r="AA128" i="56"/>
  <c r="Z128" i="56"/>
  <c r="AZ128" i="56" s="1"/>
  <c r="U73" i="56"/>
  <c r="AB73" i="56"/>
  <c r="Y73" i="56"/>
  <c r="AB49" i="56"/>
  <c r="D105" i="56"/>
  <c r="A105" i="56"/>
  <c r="D72" i="56"/>
  <c r="A72" i="56"/>
  <c r="A37" i="56"/>
  <c r="D37" i="56"/>
  <c r="AA21" i="56"/>
  <c r="AE21" i="56" a="1"/>
  <c r="AE21" i="56" s="1"/>
  <c r="Z21" i="56"/>
  <c r="AZ21" i="56" s="1"/>
  <c r="D15" i="56"/>
  <c r="A15" i="56"/>
  <c r="AA23" i="56"/>
  <c r="S23" i="56"/>
  <c r="AU23" i="56"/>
  <c r="W23" i="56"/>
  <c r="Y23" i="56"/>
  <c r="AE67" i="56" a="1"/>
  <c r="AE67" i="56" s="1"/>
  <c r="U67" i="56"/>
  <c r="Z67" i="56"/>
  <c r="AZ67" i="56" s="1"/>
  <c r="D108" i="56"/>
  <c r="A108" i="56"/>
  <c r="AU59" i="56"/>
  <c r="D43" i="56"/>
  <c r="A43" i="56"/>
  <c r="A39" i="56"/>
  <c r="D39" i="56"/>
  <c r="AU37" i="56"/>
  <c r="Z37" i="56"/>
  <c r="AZ37" i="56" s="1"/>
  <c r="Y37" i="56"/>
  <c r="AE37" i="56" a="1"/>
  <c r="AE37" i="56" s="1"/>
  <c r="U37" i="56"/>
  <c r="R37" i="56"/>
  <c r="A16" i="56"/>
  <c r="D16" i="56"/>
  <c r="A19" i="56"/>
  <c r="D19" i="56"/>
  <c r="D14" i="56"/>
  <c r="A14" i="56"/>
  <c r="D98" i="56"/>
  <c r="A98" i="56"/>
  <c r="AB100" i="56"/>
  <c r="P65" i="56"/>
  <c r="V65" i="56"/>
  <c r="AY65" i="56" s="1"/>
  <c r="AB65" i="56"/>
  <c r="R65" i="56"/>
  <c r="Q65" i="56"/>
  <c r="BA65" i="56" s="1"/>
  <c r="Y43" i="56"/>
  <c r="S43" i="56"/>
  <c r="AU43" i="56"/>
  <c r="D36" i="56"/>
  <c r="A36" i="56"/>
  <c r="AE56" i="56" a="1"/>
  <c r="AE56" i="56" s="1"/>
  <c r="V56" i="56"/>
  <c r="AY56" i="56" s="1"/>
  <c r="Q56" i="56"/>
  <c r="BA56" i="56" s="1"/>
  <c r="BB56" i="56" s="1"/>
  <c r="AU56" i="56"/>
  <c r="Y56" i="56"/>
  <c r="S56" i="56"/>
  <c r="D21" i="56"/>
  <c r="A21" i="56"/>
  <c r="AA14" i="56"/>
  <c r="AU14" i="56"/>
  <c r="S14" i="56"/>
  <c r="P14" i="56"/>
  <c r="Z14" i="56"/>
  <c r="AZ14" i="56" s="1"/>
  <c r="D62" i="56"/>
  <c r="A62" i="56"/>
  <c r="A68" i="56"/>
  <c r="D68" i="56"/>
  <c r="AB48" i="56"/>
  <c r="AA48" i="56"/>
  <c r="U48" i="56"/>
  <c r="Y48" i="56"/>
  <c r="P48" i="56"/>
  <c r="A107" i="56"/>
  <c r="D107" i="56"/>
  <c r="A103" i="56"/>
  <c r="D103" i="56"/>
  <c r="P89" i="56"/>
  <c r="D73" i="56"/>
  <c r="A73" i="56"/>
  <c r="A53" i="56"/>
  <c r="D53" i="56"/>
  <c r="AB46" i="56"/>
  <c r="W46" i="56"/>
  <c r="Q46" i="56"/>
  <c r="BA46" i="56" s="1"/>
  <c r="Y46" i="56"/>
  <c r="D47" i="56"/>
  <c r="A47" i="56"/>
  <c r="A24" i="56"/>
  <c r="D24" i="56"/>
  <c r="D8" i="56"/>
  <c r="A8" i="56"/>
  <c r="D5" i="56"/>
  <c r="A5" i="56"/>
  <c r="D101" i="56"/>
  <c r="A101" i="56"/>
  <c r="R103" i="56"/>
  <c r="Q103" i="56"/>
  <c r="BA103" i="56" s="1"/>
  <c r="BB103" i="56" s="1"/>
  <c r="Y103" i="56"/>
  <c r="AE103" i="56" a="1"/>
  <c r="AE103" i="56" s="1"/>
  <c r="U103" i="56"/>
  <c r="D45" i="56"/>
  <c r="A45" i="56"/>
  <c r="A56" i="56"/>
  <c r="D56" i="56"/>
  <c r="AU24" i="56"/>
  <c r="S24" i="56"/>
  <c r="Y24" i="56"/>
  <c r="S7" i="56"/>
  <c r="W7" i="56"/>
  <c r="D76" i="56"/>
  <c r="A76" i="56"/>
  <c r="U75" i="56"/>
  <c r="AB75" i="56"/>
  <c r="R75" i="56"/>
  <c r="Y75" i="56"/>
  <c r="S75" i="56"/>
  <c r="Q75" i="56"/>
  <c r="BA75" i="56" s="1"/>
  <c r="P75" i="56"/>
  <c r="AA75" i="56"/>
  <c r="AS75" i="56"/>
  <c r="AF75" i="56" s="1"/>
  <c r="Z75" i="56"/>
  <c r="AZ75" i="56" s="1"/>
  <c r="W75" i="56"/>
  <c r="V75" i="56"/>
  <c r="AY75" i="56" s="1"/>
  <c r="AE51" i="56" a="1"/>
  <c r="AE51" i="56" s="1"/>
  <c r="V51" i="56"/>
  <c r="AY51" i="56" s="1"/>
  <c r="AB51" i="56"/>
  <c r="R51" i="56"/>
  <c r="Z51" i="56"/>
  <c r="AZ51" i="56" s="1"/>
  <c r="Y51" i="56"/>
  <c r="W51" i="56"/>
  <c r="U51" i="56"/>
  <c r="P51" i="56"/>
  <c r="AU51" i="56"/>
  <c r="AA51" i="56"/>
  <c r="A51" i="56"/>
  <c r="D51" i="56"/>
  <c r="R45" i="56"/>
  <c r="S45" i="56"/>
  <c r="V120" i="56"/>
  <c r="AY120" i="56" s="1"/>
  <c r="R120" i="56"/>
  <c r="Q120" i="56"/>
  <c r="BA120" i="56" s="1"/>
  <c r="BB120" i="56" s="1"/>
  <c r="V90" i="56"/>
  <c r="AY90" i="56" s="1"/>
  <c r="A71" i="56"/>
  <c r="D71" i="56"/>
  <c r="A59" i="56"/>
  <c r="D59" i="56"/>
  <c r="D49" i="56"/>
  <c r="A49" i="56"/>
  <c r="D65" i="56"/>
  <c r="A65" i="56"/>
  <c r="AE50" i="56" a="1"/>
  <c r="AE50" i="56" s="1"/>
  <c r="V50" i="56"/>
  <c r="AY50" i="56" s="1"/>
  <c r="AB50" i="56"/>
  <c r="AU50" i="56"/>
  <c r="AA50" i="56"/>
  <c r="Z50" i="56"/>
  <c r="AZ50" i="56" s="1"/>
  <c r="Y50" i="56"/>
  <c r="W50" i="56"/>
  <c r="U50" i="56"/>
  <c r="S50" i="56"/>
  <c r="AA41" i="56"/>
  <c r="Q41" i="56"/>
  <c r="BA41" i="56" s="1"/>
  <c r="BB41" i="56" s="1"/>
  <c r="Y41" i="56"/>
  <c r="AE41" i="56" a="1"/>
  <c r="AE41" i="56" s="1"/>
  <c r="U41" i="56"/>
  <c r="S41" i="56"/>
  <c r="P41" i="56"/>
  <c r="AU41" i="56"/>
  <c r="AB41" i="56"/>
  <c r="Z41" i="56"/>
  <c r="AZ41" i="56" s="1"/>
  <c r="W41" i="56"/>
  <c r="R41" i="56"/>
  <c r="V41" i="56"/>
  <c r="AY41" i="56" s="1"/>
  <c r="D2" i="56"/>
  <c r="A2" i="56"/>
  <c r="D23" i="56"/>
  <c r="A23" i="56"/>
  <c r="D80" i="55"/>
  <c r="A80" i="55"/>
  <c r="D108" i="55"/>
  <c r="A108" i="55"/>
  <c r="A113" i="55"/>
  <c r="D113" i="55"/>
  <c r="A115" i="55"/>
  <c r="D115" i="55"/>
  <c r="D84" i="55"/>
  <c r="A84" i="55"/>
  <c r="AU56" i="55"/>
  <c r="S56" i="55"/>
  <c r="U56" i="55"/>
  <c r="Z56" i="55"/>
  <c r="AZ56" i="55" s="1"/>
  <c r="Y56" i="55"/>
  <c r="P56" i="55"/>
  <c r="A81" i="55"/>
  <c r="D81" i="55"/>
  <c r="D76" i="55"/>
  <c r="A76" i="55"/>
  <c r="D52" i="55"/>
  <c r="A52" i="55"/>
  <c r="D33" i="55"/>
  <c r="A33" i="55"/>
  <c r="D54" i="55"/>
  <c r="A54" i="55"/>
  <c r="W18" i="55"/>
  <c r="S18" i="55"/>
  <c r="P18" i="55"/>
  <c r="D119" i="55"/>
  <c r="A119" i="55"/>
  <c r="D114" i="55"/>
  <c r="A114" i="55"/>
  <c r="AS115" i="55"/>
  <c r="AF115" i="55" s="1"/>
  <c r="S115" i="55"/>
  <c r="AA115" i="55"/>
  <c r="Q115" i="55"/>
  <c r="BA115" i="55" s="1"/>
  <c r="P115" i="55"/>
  <c r="R115" i="55"/>
  <c r="D46" i="55"/>
  <c r="A46" i="55"/>
  <c r="V35" i="55"/>
  <c r="AY35" i="55" s="1"/>
  <c r="U35" i="55"/>
  <c r="AB35" i="55"/>
  <c r="D32" i="55"/>
  <c r="A32" i="55"/>
  <c r="D74" i="55"/>
  <c r="A74" i="55"/>
  <c r="AU10" i="55"/>
  <c r="W10" i="55"/>
  <c r="AE10" i="55" a="1"/>
  <c r="AE10" i="55" s="1"/>
  <c r="V10" i="55"/>
  <c r="AY10" i="55" s="1"/>
  <c r="U10" i="55"/>
  <c r="S10" i="55"/>
  <c r="AA10" i="55"/>
  <c r="Q10" i="55"/>
  <c r="BA10" i="55" s="1"/>
  <c r="BB10" i="55" s="1"/>
  <c r="Y10" i="55"/>
  <c r="R10" i="55"/>
  <c r="P10" i="55"/>
  <c r="Z10" i="55"/>
  <c r="AZ10" i="55" s="1"/>
  <c r="AB10" i="55"/>
  <c r="S123" i="55"/>
  <c r="AB123" i="55"/>
  <c r="AA123" i="55"/>
  <c r="W123" i="55"/>
  <c r="AE123" i="55" a="1"/>
  <c r="AE123" i="55" s="1"/>
  <c r="Z123" i="55"/>
  <c r="AZ123" i="55" s="1"/>
  <c r="U123" i="55"/>
  <c r="Y123" i="55"/>
  <c r="A89" i="55"/>
  <c r="D89" i="55"/>
  <c r="A82" i="55"/>
  <c r="D82" i="55"/>
  <c r="D50" i="55"/>
  <c r="A50" i="55"/>
  <c r="AB59" i="55"/>
  <c r="P59" i="55"/>
  <c r="Z59" i="55"/>
  <c r="AZ59" i="55" s="1"/>
  <c r="AE59" i="55" a="1"/>
  <c r="AE59" i="55" s="1"/>
  <c r="Y59" i="55"/>
  <c r="D31" i="55"/>
  <c r="A31" i="55"/>
  <c r="D30" i="55"/>
  <c r="A30" i="55"/>
  <c r="D26" i="55"/>
  <c r="A26" i="55"/>
  <c r="D20" i="55"/>
  <c r="A20" i="55"/>
  <c r="D44" i="55"/>
  <c r="A44" i="55"/>
  <c r="U30" i="55"/>
  <c r="Y30" i="55"/>
  <c r="W30" i="55"/>
  <c r="AB30" i="55"/>
  <c r="Z30" i="55"/>
  <c r="AZ30" i="55" s="1"/>
  <c r="A110" i="55"/>
  <c r="D110" i="55"/>
  <c r="A60" i="55"/>
  <c r="D60" i="55"/>
  <c r="U26" i="55"/>
  <c r="AU26" i="55"/>
  <c r="AA26" i="55"/>
  <c r="Y26" i="55"/>
  <c r="AE26" i="55" a="1"/>
  <c r="AE26" i="55" s="1"/>
  <c r="Z26" i="55"/>
  <c r="AZ26" i="55" s="1"/>
  <c r="W26" i="55"/>
  <c r="AB26" i="55"/>
  <c r="A10" i="55"/>
  <c r="D10" i="55"/>
  <c r="D111" i="55"/>
  <c r="A111" i="55"/>
  <c r="AB43" i="55"/>
  <c r="R43" i="55"/>
  <c r="Y43" i="55"/>
  <c r="AA43" i="55"/>
  <c r="Z43" i="55"/>
  <c r="AZ43" i="55" s="1"/>
  <c r="U43" i="55"/>
  <c r="A11" i="55"/>
  <c r="D11" i="55"/>
  <c r="D16" i="55"/>
  <c r="A16" i="55"/>
  <c r="D75" i="55"/>
  <c r="A75" i="55"/>
  <c r="A55" i="55"/>
  <c r="D55" i="55"/>
  <c r="S42" i="55"/>
  <c r="Q42" i="55"/>
  <c r="BA42" i="55" s="1"/>
  <c r="BB42" i="55" s="1"/>
  <c r="AA42" i="55"/>
  <c r="R42" i="55"/>
  <c r="A42" i="55"/>
  <c r="D42" i="55"/>
  <c r="U27" i="55"/>
  <c r="AU27" i="55"/>
  <c r="S27" i="55"/>
  <c r="AA27" i="55"/>
  <c r="Q27" i="55"/>
  <c r="BA27" i="55" s="1"/>
  <c r="BB27" i="55" s="1"/>
  <c r="Y27" i="55"/>
  <c r="W27" i="55"/>
  <c r="V27" i="55"/>
  <c r="AY27" i="55" s="1"/>
  <c r="R27" i="55"/>
  <c r="P27" i="55"/>
  <c r="AE27" i="55" a="1"/>
  <c r="AE27" i="55" s="1"/>
  <c r="AB27" i="55"/>
  <c r="Z27" i="55"/>
  <c r="AZ27" i="55" s="1"/>
  <c r="D117" i="55"/>
  <c r="A117" i="55"/>
  <c r="D107" i="55"/>
  <c r="A107" i="55"/>
  <c r="A78" i="55"/>
  <c r="D78" i="55"/>
  <c r="W48" i="55"/>
  <c r="Q48" i="55"/>
  <c r="BA48" i="55" s="1"/>
  <c r="Y48" i="55"/>
  <c r="U122" i="55"/>
  <c r="S122" i="55"/>
  <c r="AB122" i="55"/>
  <c r="R122" i="55"/>
  <c r="Y122" i="55"/>
  <c r="W122" i="55"/>
  <c r="AE122" i="55" a="1"/>
  <c r="AE122" i="55" s="1"/>
  <c r="AA122" i="55"/>
  <c r="Z122" i="55"/>
  <c r="AZ122" i="55" s="1"/>
  <c r="Q122" i="55"/>
  <c r="BA122" i="55" s="1"/>
  <c r="BB122" i="55" s="1"/>
  <c r="P122" i="55"/>
  <c r="V122" i="55"/>
  <c r="AY122" i="55" s="1"/>
  <c r="W108" i="55"/>
  <c r="AE81" i="55" a="1"/>
  <c r="AE81" i="55" s="1"/>
  <c r="Y81" i="55"/>
  <c r="S67" i="55"/>
  <c r="AB67" i="55"/>
  <c r="P67" i="55"/>
  <c r="AS67" i="55"/>
  <c r="AF67" i="55" s="1"/>
  <c r="Y67" i="55"/>
  <c r="V67" i="55"/>
  <c r="AY67" i="55" s="1"/>
  <c r="D48" i="55"/>
  <c r="A48" i="55"/>
  <c r="D34" i="55"/>
  <c r="A34" i="55"/>
  <c r="D12" i="55"/>
  <c r="A12" i="55"/>
  <c r="D3" i="55"/>
  <c r="A3" i="55"/>
  <c r="D29" i="55"/>
  <c r="A29" i="55"/>
  <c r="A32" i="54"/>
  <c r="D32" i="54"/>
  <c r="A48" i="54"/>
  <c r="D48" i="54"/>
  <c r="A24" i="54"/>
  <c r="D24" i="54"/>
  <c r="D56" i="54"/>
  <c r="A56" i="54"/>
  <c r="D117" i="54"/>
  <c r="A83" i="54"/>
  <c r="D83" i="54"/>
  <c r="A120" i="54"/>
  <c r="D120" i="54"/>
  <c r="D82" i="54"/>
  <c r="A82" i="54"/>
  <c r="D87" i="54"/>
  <c r="A87" i="54"/>
  <c r="W128" i="54"/>
  <c r="V128" i="54"/>
  <c r="AY128" i="54" s="1"/>
  <c r="U128" i="54"/>
  <c r="AS128" i="54"/>
  <c r="AF128" i="54"/>
  <c r="S128" i="54"/>
  <c r="AB128" i="54"/>
  <c r="AA128" i="54"/>
  <c r="Z128" i="54"/>
  <c r="AZ128" i="54" s="1"/>
  <c r="Y128" i="54"/>
  <c r="R128" i="54"/>
  <c r="Q128" i="54"/>
  <c r="BA128" i="54" s="1"/>
  <c r="P128" i="54"/>
  <c r="D122" i="54"/>
  <c r="A122" i="54"/>
  <c r="D64" i="54"/>
  <c r="A64" i="54"/>
  <c r="D38" i="54"/>
  <c r="A38" i="54"/>
  <c r="D36" i="54"/>
  <c r="A36" i="54"/>
  <c r="A23" i="54"/>
  <c r="D23" i="54"/>
  <c r="D12" i="54"/>
  <c r="A12" i="54"/>
  <c r="R67" i="54"/>
  <c r="U67" i="54"/>
  <c r="A39" i="54"/>
  <c r="D39" i="54"/>
  <c r="V10" i="54"/>
  <c r="AY10" i="54" s="1"/>
  <c r="W3" i="54"/>
  <c r="AB3" i="54"/>
  <c r="D127" i="54"/>
  <c r="A127" i="54"/>
  <c r="A97" i="54"/>
  <c r="D97" i="54"/>
  <c r="D88" i="54"/>
  <c r="A88" i="54"/>
  <c r="AA41" i="54"/>
  <c r="Z41" i="54"/>
  <c r="AZ41" i="54" s="1"/>
  <c r="Y41" i="54"/>
  <c r="V41" i="54"/>
  <c r="AY41" i="54" s="1"/>
  <c r="AE41" i="54" a="1"/>
  <c r="AE41" i="54" s="1"/>
  <c r="R41" i="54"/>
  <c r="P41" i="54"/>
  <c r="U97" i="54"/>
  <c r="R97" i="54"/>
  <c r="Z97" i="54"/>
  <c r="AZ97" i="54" s="1"/>
  <c r="Y97" i="54"/>
  <c r="W97" i="54"/>
  <c r="AB97" i="54"/>
  <c r="AA97" i="54"/>
  <c r="V97" i="54"/>
  <c r="AY97" i="54" s="1"/>
  <c r="AS97" i="54"/>
  <c r="AF97" i="54" s="1"/>
  <c r="S97" i="54"/>
  <c r="Q97" i="54"/>
  <c r="BA97" i="54" s="1"/>
  <c r="P97" i="54"/>
  <c r="W91" i="54"/>
  <c r="AS91" i="54"/>
  <c r="AF91" i="54" s="1"/>
  <c r="S91" i="54"/>
  <c r="AA91" i="54"/>
  <c r="Q91" i="54"/>
  <c r="BA91" i="54" s="1"/>
  <c r="P91" i="54"/>
  <c r="Z91" i="54"/>
  <c r="AZ91" i="54" s="1"/>
  <c r="Y91" i="54"/>
  <c r="V91" i="54"/>
  <c r="AY91" i="54" s="1"/>
  <c r="U91" i="54"/>
  <c r="AB91" i="54"/>
  <c r="R91" i="54"/>
  <c r="D22" i="54"/>
  <c r="A22" i="54"/>
  <c r="A45" i="54"/>
  <c r="D45" i="54"/>
  <c r="D11" i="54"/>
  <c r="A11" i="54"/>
  <c r="D85" i="54"/>
  <c r="A85" i="54"/>
  <c r="A91" i="54"/>
  <c r="D91" i="54"/>
  <c r="Z47" i="54"/>
  <c r="AZ47" i="54" s="1"/>
  <c r="Y47" i="54"/>
  <c r="D41" i="54"/>
  <c r="A41" i="54"/>
  <c r="D2" i="54"/>
  <c r="A2" i="54"/>
  <c r="D7" i="54"/>
  <c r="A7" i="54"/>
  <c r="D114" i="54"/>
  <c r="A114" i="54"/>
  <c r="D90" i="54"/>
  <c r="A90" i="54"/>
  <c r="A84" i="54"/>
  <c r="D84" i="54"/>
  <c r="D59" i="54"/>
  <c r="A59" i="54"/>
  <c r="D47" i="54"/>
  <c r="A47" i="54"/>
  <c r="P43" i="54"/>
  <c r="V43" i="54"/>
  <c r="AY43" i="54" s="1"/>
  <c r="Z23" i="54"/>
  <c r="AZ23" i="54" s="1"/>
  <c r="D8" i="54"/>
  <c r="A8" i="54"/>
  <c r="D25" i="54"/>
  <c r="A25" i="54"/>
  <c r="A15" i="54"/>
  <c r="D15" i="54"/>
  <c r="D96" i="54"/>
  <c r="A96" i="54"/>
  <c r="D60" i="54"/>
  <c r="A60" i="54"/>
  <c r="R64" i="54"/>
  <c r="AA64" i="54"/>
  <c r="Q64" i="54"/>
  <c r="BA64" i="54" s="1"/>
  <c r="AU64" i="54"/>
  <c r="Y64" i="54"/>
  <c r="S64" i="54"/>
  <c r="P64" i="54"/>
  <c r="V64" i="54"/>
  <c r="AY64" i="54" s="1"/>
  <c r="D35" i="54"/>
  <c r="A35" i="54"/>
  <c r="A43" i="54"/>
  <c r="D43" i="54"/>
  <c r="AA25" i="54"/>
  <c r="Q25" i="54"/>
  <c r="BA25" i="54" s="1"/>
  <c r="BB25" i="54" s="1"/>
  <c r="S25" i="54"/>
  <c r="U25" i="54"/>
  <c r="R25" i="54"/>
  <c r="Y119" i="54"/>
  <c r="W119" i="54"/>
  <c r="AE119" i="54" a="1"/>
  <c r="AE119" i="54" s="1"/>
  <c r="U119" i="54"/>
  <c r="AA119" i="54"/>
  <c r="Z119" i="54"/>
  <c r="AZ119" i="54" s="1"/>
  <c r="AB119" i="54"/>
  <c r="AA96" i="54"/>
  <c r="Q96" i="54"/>
  <c r="BA96" i="54" s="1"/>
  <c r="W96" i="54"/>
  <c r="U96" i="54"/>
  <c r="P96" i="54"/>
  <c r="AB96" i="54"/>
  <c r="Z96" i="54"/>
  <c r="AZ96" i="54" s="1"/>
  <c r="Y96" i="54"/>
  <c r="AS96" i="54"/>
  <c r="AF96" i="54" s="1"/>
  <c r="V96" i="54"/>
  <c r="AY96" i="54" s="1"/>
  <c r="S96" i="54"/>
  <c r="R96" i="54"/>
  <c r="Q65" i="54"/>
  <c r="BA65" i="54" s="1"/>
  <c r="P65" i="54"/>
  <c r="S65" i="54"/>
  <c r="R65" i="54"/>
  <c r="AB71" i="54"/>
  <c r="W71" i="54"/>
  <c r="AE71" i="54" a="1"/>
  <c r="AE71" i="54" s="1"/>
  <c r="Y71" i="54"/>
  <c r="U71" i="54"/>
  <c r="AA71" i="54"/>
  <c r="Z71" i="54"/>
  <c r="AZ71" i="54" s="1"/>
  <c r="A89" i="54"/>
  <c r="D89" i="54"/>
  <c r="AE39" i="54" a="1"/>
  <c r="AE39" i="54" s="1"/>
  <c r="V39" i="54"/>
  <c r="AY39" i="54" s="1"/>
  <c r="AA39" i="54"/>
  <c r="U39" i="54"/>
  <c r="S39" i="54"/>
  <c r="R39" i="54"/>
  <c r="D5" i="54"/>
  <c r="A5" i="54"/>
  <c r="Y17" i="54"/>
  <c r="AU17" i="54"/>
  <c r="W17" i="54"/>
  <c r="V17" i="54"/>
  <c r="AY17" i="54" s="1"/>
  <c r="S17" i="54"/>
  <c r="Q17" i="54"/>
  <c r="BA17" i="54" s="1"/>
  <c r="P17" i="54"/>
  <c r="R17" i="54"/>
  <c r="AB17" i="54"/>
  <c r="AA17" i="54"/>
  <c r="Z17" i="54"/>
  <c r="AZ17" i="54" s="1"/>
  <c r="U17" i="54"/>
  <c r="D4" i="54"/>
  <c r="A4" i="54"/>
  <c r="D25" i="53"/>
  <c r="A25" i="53"/>
  <c r="D33" i="53"/>
  <c r="A33" i="53"/>
  <c r="D127" i="53"/>
  <c r="A127" i="53"/>
  <c r="D93" i="53"/>
  <c r="A93" i="53"/>
  <c r="A128" i="53"/>
  <c r="D128" i="53"/>
  <c r="A95" i="53"/>
  <c r="D95" i="53"/>
  <c r="D123" i="53"/>
  <c r="A123" i="53"/>
  <c r="A105" i="53"/>
  <c r="D105" i="53"/>
  <c r="A72" i="53"/>
  <c r="D72" i="53"/>
  <c r="S46" i="53"/>
  <c r="Z46" i="53"/>
  <c r="AZ46" i="53" s="1"/>
  <c r="Y46" i="53"/>
  <c r="AA46" i="53"/>
  <c r="A46" i="53"/>
  <c r="D46" i="53"/>
  <c r="D28" i="53"/>
  <c r="A28" i="53"/>
  <c r="D20" i="53"/>
  <c r="A20" i="53"/>
  <c r="A39" i="53"/>
  <c r="D39" i="53"/>
  <c r="D30" i="53"/>
  <c r="A30" i="53"/>
  <c r="D11" i="53"/>
  <c r="A11" i="53"/>
  <c r="Y127" i="53"/>
  <c r="W127" i="53"/>
  <c r="AE127" i="53" a="1"/>
  <c r="AE127" i="53" s="1"/>
  <c r="V127" i="53"/>
  <c r="AY127" i="53" s="1"/>
  <c r="U127" i="53"/>
  <c r="S127" i="53"/>
  <c r="AB127" i="53"/>
  <c r="R127" i="53"/>
  <c r="AA127" i="53"/>
  <c r="Q127" i="53"/>
  <c r="BA127" i="53" s="1"/>
  <c r="BB127" i="53" s="1"/>
  <c r="P127" i="53"/>
  <c r="Z127" i="53"/>
  <c r="AZ127" i="53" s="1"/>
  <c r="D94" i="53"/>
  <c r="A94" i="53"/>
  <c r="Y110" i="53"/>
  <c r="Q110" i="53"/>
  <c r="BA110" i="53" s="1"/>
  <c r="BB110" i="53" s="1"/>
  <c r="AA110" i="53"/>
  <c r="W86" i="53"/>
  <c r="P86" i="53"/>
  <c r="AB91" i="53"/>
  <c r="AA91" i="53"/>
  <c r="AE91" i="53" a="1"/>
  <c r="AE91" i="53" s="1"/>
  <c r="V91" i="53"/>
  <c r="AY91" i="53" s="1"/>
  <c r="Z91" i="53"/>
  <c r="AZ91" i="53" s="1"/>
  <c r="Y91" i="53"/>
  <c r="U91" i="53"/>
  <c r="W91" i="53"/>
  <c r="Z49" i="53"/>
  <c r="AZ49" i="53" s="1"/>
  <c r="W49" i="53"/>
  <c r="A71" i="53"/>
  <c r="D71" i="53"/>
  <c r="D41" i="53"/>
  <c r="A41" i="53"/>
  <c r="D43" i="53"/>
  <c r="A43" i="53"/>
  <c r="U37" i="53"/>
  <c r="D10" i="53"/>
  <c r="A10" i="53"/>
  <c r="A122" i="53"/>
  <c r="D122" i="53"/>
  <c r="D97" i="53"/>
  <c r="A97" i="53"/>
  <c r="A98" i="53"/>
  <c r="D98" i="53"/>
  <c r="AA47" i="53"/>
  <c r="Q47" i="53"/>
  <c r="BA47" i="53" s="1"/>
  <c r="BB47" i="53" s="1"/>
  <c r="Z47" i="53"/>
  <c r="AZ47" i="53" s="1"/>
  <c r="P47" i="53"/>
  <c r="AU47" i="53"/>
  <c r="Y47" i="53"/>
  <c r="W47" i="53"/>
  <c r="U47" i="53"/>
  <c r="R47" i="53"/>
  <c r="AE47" i="53" a="1"/>
  <c r="AE47" i="53" s="1"/>
  <c r="AB47" i="53"/>
  <c r="V47" i="53"/>
  <c r="AY47" i="53" s="1"/>
  <c r="S47" i="53"/>
  <c r="A70" i="53"/>
  <c r="D70" i="53"/>
  <c r="A60" i="53"/>
  <c r="D60" i="53"/>
  <c r="AA41" i="53"/>
  <c r="S41" i="53"/>
  <c r="R41" i="53"/>
  <c r="P41" i="53"/>
  <c r="D52" i="53"/>
  <c r="A52" i="53"/>
  <c r="Y43" i="53"/>
  <c r="P43" i="53"/>
  <c r="Z43" i="53"/>
  <c r="AZ43" i="53" s="1"/>
  <c r="A16" i="53"/>
  <c r="D16" i="53"/>
  <c r="AA24" i="53"/>
  <c r="Q24" i="53"/>
  <c r="BA24" i="53" s="1"/>
  <c r="V24" i="53"/>
  <c r="AY24" i="53" s="1"/>
  <c r="S24" i="53"/>
  <c r="AU24" i="53"/>
  <c r="U19" i="53"/>
  <c r="W19" i="53"/>
  <c r="R19" i="53"/>
  <c r="AB19" i="53"/>
  <c r="A2" i="53"/>
  <c r="D2" i="53"/>
  <c r="Q87" i="53"/>
  <c r="BA87" i="53" s="1"/>
  <c r="AB87" i="53"/>
  <c r="A69" i="53"/>
  <c r="D69" i="53"/>
  <c r="D31" i="53"/>
  <c r="A31" i="53"/>
  <c r="D37" i="53"/>
  <c r="A37" i="53"/>
  <c r="A42" i="53"/>
  <c r="D42" i="53"/>
  <c r="R96" i="53"/>
  <c r="S96" i="53"/>
  <c r="A68" i="53"/>
  <c r="D68" i="53"/>
  <c r="AU31" i="53"/>
  <c r="S31" i="53"/>
  <c r="AB31" i="53"/>
  <c r="AE31" i="53" a="1"/>
  <c r="AE31" i="53" s="1"/>
  <c r="Z31" i="53"/>
  <c r="AZ31" i="53" s="1"/>
  <c r="V31" i="53"/>
  <c r="AY31" i="53" s="1"/>
  <c r="D18" i="53"/>
  <c r="A18" i="53"/>
  <c r="D19" i="53"/>
  <c r="A19" i="53"/>
  <c r="D64" i="53"/>
  <c r="A64" i="53"/>
  <c r="A67" i="53"/>
  <c r="D67" i="53"/>
  <c r="D49" i="53"/>
  <c r="A49" i="53"/>
  <c r="D29" i="53"/>
  <c r="A29" i="53"/>
  <c r="D99" i="53"/>
  <c r="A99" i="53"/>
  <c r="A66" i="53"/>
  <c r="D66" i="53"/>
  <c r="D47" i="53"/>
  <c r="A47" i="53"/>
  <c r="S57" i="53"/>
  <c r="AU57" i="53"/>
  <c r="D45" i="53"/>
  <c r="A45" i="53"/>
  <c r="R39" i="53"/>
  <c r="Q39" i="53"/>
  <c r="BA39" i="53" s="1"/>
  <c r="P39" i="53"/>
  <c r="AA39" i="53"/>
  <c r="Z39" i="53"/>
  <c r="AZ39" i="53" s="1"/>
  <c r="W39" i="53"/>
  <c r="AU39" i="53"/>
  <c r="S39" i="53"/>
  <c r="D27" i="53"/>
  <c r="A27" i="53"/>
  <c r="D58" i="53"/>
  <c r="A58" i="53"/>
  <c r="A129" i="53"/>
  <c r="D129" i="53"/>
  <c r="Q99" i="53"/>
  <c r="BA99" i="53" s="1"/>
  <c r="AS99" i="53"/>
  <c r="AF99" i="53" s="1"/>
  <c r="P99" i="53"/>
  <c r="S99" i="53"/>
  <c r="R99" i="53"/>
  <c r="AB65" i="53"/>
  <c r="Y65" i="53"/>
  <c r="V65" i="53"/>
  <c r="AY65" i="53" s="1"/>
  <c r="R65" i="53"/>
  <c r="D65" i="53"/>
  <c r="A65" i="53"/>
  <c r="D62" i="53"/>
  <c r="A62" i="53"/>
  <c r="D57" i="53"/>
  <c r="A57" i="53"/>
  <c r="W20" i="53"/>
  <c r="AA20" i="53"/>
  <c r="S20" i="53"/>
  <c r="AB20" i="53"/>
  <c r="Z20" i="53"/>
  <c r="AZ20" i="53" s="1"/>
  <c r="A61" i="53"/>
  <c r="D61" i="53"/>
  <c r="U27" i="53"/>
  <c r="AU27" i="53"/>
  <c r="S27" i="53"/>
  <c r="AA27" i="53"/>
  <c r="Y27" i="53"/>
  <c r="AE27" i="53" a="1"/>
  <c r="AE27" i="53" s="1"/>
  <c r="AB27" i="53"/>
  <c r="Z27" i="53"/>
  <c r="AZ27" i="53" s="1"/>
  <c r="W27" i="53"/>
  <c r="D124" i="53"/>
  <c r="A124" i="53"/>
  <c r="D26" i="52"/>
  <c r="A26" i="52"/>
  <c r="D18" i="52"/>
  <c r="A18" i="52"/>
  <c r="A10" i="52"/>
  <c r="D10" i="52"/>
  <c r="D100" i="52"/>
  <c r="A100" i="52"/>
  <c r="A63" i="52"/>
  <c r="D63" i="52"/>
  <c r="D49" i="52"/>
  <c r="A49" i="52"/>
  <c r="D47" i="52"/>
  <c r="A47" i="52"/>
  <c r="P53" i="52"/>
  <c r="AB53" i="52"/>
  <c r="A15" i="52"/>
  <c r="D15" i="52"/>
  <c r="D17" i="52"/>
  <c r="A17" i="52"/>
  <c r="D112" i="52"/>
  <c r="A112" i="52"/>
  <c r="D106" i="52"/>
  <c r="A106" i="52"/>
  <c r="D69" i="52"/>
  <c r="A69" i="52"/>
  <c r="D25" i="52"/>
  <c r="A25" i="52"/>
  <c r="AB8" i="52"/>
  <c r="AA8" i="52"/>
  <c r="Z8" i="52"/>
  <c r="AZ8" i="52" s="1"/>
  <c r="AU8" i="52"/>
  <c r="AE8" i="52" a="1"/>
  <c r="AE8" i="52" s="1"/>
  <c r="U8" i="52"/>
  <c r="A35" i="52"/>
  <c r="D35" i="52"/>
  <c r="D101" i="52"/>
  <c r="A101" i="52"/>
  <c r="A78" i="52"/>
  <c r="D78" i="52"/>
  <c r="D68" i="52"/>
  <c r="A68" i="52"/>
  <c r="D50" i="52"/>
  <c r="A50" i="52"/>
  <c r="A37" i="52"/>
  <c r="D37" i="52"/>
  <c r="Z24" i="52"/>
  <c r="AZ24" i="52" s="1"/>
  <c r="Y24" i="52"/>
  <c r="AU24" i="52"/>
  <c r="D8" i="52"/>
  <c r="A8" i="52"/>
  <c r="D67" i="52"/>
  <c r="A67" i="52"/>
  <c r="D48" i="52"/>
  <c r="A48" i="52"/>
  <c r="D53" i="52"/>
  <c r="A53" i="52"/>
  <c r="D45" i="52"/>
  <c r="A45" i="52"/>
  <c r="A113" i="52"/>
  <c r="D113" i="52"/>
  <c r="A109" i="52"/>
  <c r="D109" i="52"/>
  <c r="D105" i="52"/>
  <c r="A105" i="52"/>
  <c r="A103" i="52"/>
  <c r="D103" i="52"/>
  <c r="P80" i="52"/>
  <c r="AB80" i="52"/>
  <c r="A76" i="52"/>
  <c r="D76" i="52"/>
  <c r="D66" i="52"/>
  <c r="A66" i="52"/>
  <c r="D46" i="52"/>
  <c r="A46" i="52"/>
  <c r="D39" i="52"/>
  <c r="A39" i="52"/>
  <c r="D24" i="52"/>
  <c r="A24" i="52"/>
  <c r="D43" i="52"/>
  <c r="A43" i="52"/>
  <c r="AA113" i="52"/>
  <c r="Q113" i="52"/>
  <c r="BA113" i="52" s="1"/>
  <c r="S113" i="52"/>
  <c r="D56" i="52"/>
  <c r="A56" i="52"/>
  <c r="D44" i="52"/>
  <c r="A44" i="52"/>
  <c r="AU41" i="52"/>
  <c r="R41" i="52"/>
  <c r="AA41" i="52"/>
  <c r="A74" i="52"/>
  <c r="D74" i="52"/>
  <c r="AA64" i="52"/>
  <c r="D42" i="52"/>
  <c r="A42" i="52"/>
  <c r="R74" i="52"/>
  <c r="AA74" i="52"/>
  <c r="A73" i="52"/>
  <c r="D73" i="52"/>
  <c r="A72" i="52"/>
  <c r="D72" i="52"/>
  <c r="D55" i="52"/>
  <c r="A55" i="52"/>
  <c r="Q49" i="52"/>
  <c r="BA49" i="52" s="1"/>
  <c r="Z49" i="52"/>
  <c r="AZ49" i="52" s="1"/>
  <c r="D51" i="52"/>
  <c r="A51" i="52"/>
  <c r="D41" i="52"/>
  <c r="A41" i="52"/>
  <c r="D16" i="52"/>
  <c r="A16" i="52"/>
  <c r="Y17" i="52"/>
  <c r="AU17" i="52"/>
  <c r="W17" i="52"/>
  <c r="V17" i="52"/>
  <c r="AY17" i="52" s="1"/>
  <c r="U17" i="52"/>
  <c r="S17" i="52"/>
  <c r="AA17" i="52"/>
  <c r="Q17" i="52"/>
  <c r="BA17" i="52" s="1"/>
  <c r="P17" i="52"/>
  <c r="AB17" i="52"/>
  <c r="Z17" i="52"/>
  <c r="AZ17" i="52" s="1"/>
  <c r="R17" i="52"/>
  <c r="D49" i="51"/>
  <c r="A49" i="51"/>
  <c r="D25" i="51"/>
  <c r="A25" i="51"/>
  <c r="D17" i="51"/>
  <c r="A17" i="51"/>
  <c r="A9" i="51"/>
  <c r="D9" i="51"/>
  <c r="D109" i="51"/>
  <c r="A109" i="51"/>
  <c r="A79" i="51"/>
  <c r="D79" i="51"/>
  <c r="D75" i="51"/>
  <c r="A75" i="51"/>
  <c r="D120" i="51"/>
  <c r="A120" i="51"/>
  <c r="D108" i="51"/>
  <c r="A108" i="51"/>
  <c r="AB101" i="51"/>
  <c r="R101" i="51"/>
  <c r="S101" i="51"/>
  <c r="P101" i="51"/>
  <c r="AA101" i="51"/>
  <c r="W101" i="51"/>
  <c r="AB45" i="51"/>
  <c r="AA45" i="51"/>
  <c r="Z45" i="51"/>
  <c r="AZ45" i="51" s="1"/>
  <c r="AU45" i="51"/>
  <c r="Y45" i="51"/>
  <c r="AE45" i="51" a="1"/>
  <c r="AE45" i="51" s="1"/>
  <c r="W45" i="51"/>
  <c r="U45" i="51"/>
  <c r="D37" i="51"/>
  <c r="A37" i="51"/>
  <c r="U60" i="51"/>
  <c r="P60" i="51"/>
  <c r="AE60" i="51" a="1"/>
  <c r="AE60" i="51" s="1"/>
  <c r="A38" i="51"/>
  <c r="D38" i="51"/>
  <c r="AE42" i="51" a="1"/>
  <c r="AE42" i="51" s="1"/>
  <c r="Z42" i="51"/>
  <c r="AZ42" i="51" s="1"/>
  <c r="P42" i="51"/>
  <c r="AE31" i="51" a="1"/>
  <c r="AE31" i="51" s="1"/>
  <c r="V31" i="51"/>
  <c r="AY31" i="51" s="1"/>
  <c r="U31" i="51"/>
  <c r="AA31" i="51"/>
  <c r="Q31" i="51"/>
  <c r="BA31" i="51" s="1"/>
  <c r="P31" i="51"/>
  <c r="AB31" i="51"/>
  <c r="Z31" i="51"/>
  <c r="AZ31" i="51" s="1"/>
  <c r="Y31" i="51"/>
  <c r="W31" i="51"/>
  <c r="S31" i="51"/>
  <c r="R31" i="51"/>
  <c r="AU31" i="51"/>
  <c r="A81" i="51"/>
  <c r="D81" i="51"/>
  <c r="W76" i="51"/>
  <c r="R76" i="51"/>
  <c r="Z76" i="51"/>
  <c r="AZ76" i="51" s="1"/>
  <c r="A78" i="51"/>
  <c r="D78" i="51"/>
  <c r="Y43" i="51"/>
  <c r="D64" i="51"/>
  <c r="A64" i="51"/>
  <c r="A27" i="51"/>
  <c r="D27" i="51"/>
  <c r="D57" i="51"/>
  <c r="A57" i="51"/>
  <c r="D113" i="51"/>
  <c r="A113" i="51"/>
  <c r="D115" i="51"/>
  <c r="A115" i="51"/>
  <c r="D53" i="51"/>
  <c r="A53" i="51"/>
  <c r="AU61" i="51"/>
  <c r="AB61" i="51"/>
  <c r="AA61" i="51"/>
  <c r="Y61" i="51"/>
  <c r="Y44" i="51"/>
  <c r="V44" i="51"/>
  <c r="AY44" i="51" s="1"/>
  <c r="U44" i="51"/>
  <c r="S44" i="51"/>
  <c r="Z44" i="51"/>
  <c r="AZ44" i="51" s="1"/>
  <c r="P44" i="51"/>
  <c r="A74" i="51"/>
  <c r="D74" i="51"/>
  <c r="A32" i="51"/>
  <c r="D32" i="51"/>
  <c r="D21" i="51"/>
  <c r="A21" i="51"/>
  <c r="D85" i="51"/>
  <c r="A85" i="51"/>
  <c r="D52" i="51"/>
  <c r="A52" i="51"/>
  <c r="V30" i="51"/>
  <c r="AY30" i="51" s="1"/>
  <c r="Z30" i="51"/>
  <c r="AZ30" i="51" s="1"/>
  <c r="D10" i="51"/>
  <c r="A10" i="51"/>
  <c r="AU8" i="51"/>
  <c r="S8" i="51"/>
  <c r="R8" i="51"/>
  <c r="Q8" i="51"/>
  <c r="BA8" i="51" s="1"/>
  <c r="D62" i="51"/>
  <c r="A62" i="51"/>
  <c r="D51" i="51"/>
  <c r="A51" i="51"/>
  <c r="D55" i="51"/>
  <c r="A55" i="51"/>
  <c r="A60" i="51"/>
  <c r="D60" i="51"/>
  <c r="D41" i="51"/>
  <c r="A41" i="51"/>
  <c r="A29" i="51"/>
  <c r="D29" i="51"/>
  <c r="AA15" i="51"/>
  <c r="Q15" i="51"/>
  <c r="BA15" i="51" s="1"/>
  <c r="BB15" i="51" s="1"/>
  <c r="Z15" i="51"/>
  <c r="AZ15" i="51" s="1"/>
  <c r="P15" i="51"/>
  <c r="AE15" i="51" a="1"/>
  <c r="AE15" i="51" s="1"/>
  <c r="V15" i="51"/>
  <c r="AY15" i="51" s="1"/>
  <c r="AB15" i="51"/>
  <c r="Y15" i="51"/>
  <c r="AU15" i="51"/>
  <c r="W15" i="51"/>
  <c r="U15" i="51"/>
  <c r="R15" i="51"/>
  <c r="S15" i="51"/>
  <c r="AE111" i="51" a="1"/>
  <c r="AE111" i="51" s="1"/>
  <c r="V111" i="51"/>
  <c r="AY111" i="51" s="1"/>
  <c r="S111" i="51"/>
  <c r="AA111" i="51"/>
  <c r="U111" i="51"/>
  <c r="Z111" i="51"/>
  <c r="AZ111" i="51" s="1"/>
  <c r="Y111" i="51"/>
  <c r="W111" i="51"/>
  <c r="R111" i="51"/>
  <c r="Q111" i="51"/>
  <c r="BA111" i="51" s="1"/>
  <c r="P111" i="51"/>
  <c r="AB111" i="51"/>
  <c r="A83" i="51"/>
  <c r="D83" i="51"/>
  <c r="S98" i="51"/>
  <c r="R98" i="51"/>
  <c r="P98" i="51"/>
  <c r="Y98" i="51"/>
  <c r="Q98" i="51"/>
  <c r="BA98" i="51" s="1"/>
  <c r="AS98" i="51"/>
  <c r="AF98" i="51" s="1"/>
  <c r="AU59" i="51"/>
  <c r="Q59" i="51"/>
  <c r="BA59" i="51" s="1"/>
  <c r="V59" i="51"/>
  <c r="AY59" i="51" s="1"/>
  <c r="D50" i="51"/>
  <c r="A50" i="51"/>
  <c r="D61" i="51"/>
  <c r="A61" i="51"/>
  <c r="AU46" i="51"/>
  <c r="Y46" i="51"/>
  <c r="V46" i="51"/>
  <c r="AY46" i="51" s="1"/>
  <c r="AA46" i="51"/>
  <c r="Z46" i="51"/>
  <c r="AZ46" i="51" s="1"/>
  <c r="R46" i="51"/>
  <c r="AB46" i="51"/>
  <c r="U28" i="51"/>
  <c r="AA28" i="51"/>
  <c r="Q28" i="51"/>
  <c r="BA28" i="51" s="1"/>
  <c r="BB28" i="51" s="1"/>
  <c r="AU28" i="51"/>
  <c r="AB28" i="51"/>
  <c r="Z28" i="51"/>
  <c r="AZ28" i="51" s="1"/>
  <c r="Y28" i="51"/>
  <c r="D65" i="51"/>
  <c r="A65" i="51"/>
  <c r="D20" i="51"/>
  <c r="A20" i="51"/>
  <c r="Y2" i="51"/>
  <c r="A41" i="50"/>
  <c r="D41" i="50"/>
  <c r="A97" i="50"/>
  <c r="A33" i="50"/>
  <c r="D57" i="50"/>
  <c r="A57" i="50"/>
  <c r="D89" i="50"/>
  <c r="A89" i="50"/>
  <c r="AS123" i="50"/>
  <c r="AF123" i="50" s="1"/>
  <c r="S123" i="50"/>
  <c r="R123" i="50"/>
  <c r="Q123" i="50"/>
  <c r="BA123" i="50" s="1"/>
  <c r="P123" i="50"/>
  <c r="W79" i="50"/>
  <c r="AA79" i="50"/>
  <c r="P79" i="50"/>
  <c r="Z79" i="50"/>
  <c r="AZ79" i="50" s="1"/>
  <c r="Y79" i="50"/>
  <c r="V79" i="50"/>
  <c r="AY79" i="50" s="1"/>
  <c r="S79" i="50"/>
  <c r="R79" i="50"/>
  <c r="Q79" i="50"/>
  <c r="BA79" i="50" s="1"/>
  <c r="AS79" i="50"/>
  <c r="AF79" i="50" s="1"/>
  <c r="AB79" i="50"/>
  <c r="D39" i="50"/>
  <c r="A39" i="50"/>
  <c r="D84" i="50"/>
  <c r="A84" i="50"/>
  <c r="D34" i="50"/>
  <c r="A34" i="50"/>
  <c r="D16" i="50"/>
  <c r="A16" i="50"/>
  <c r="D4" i="50"/>
  <c r="A4" i="50"/>
  <c r="Y6" i="50"/>
  <c r="Z6" i="50"/>
  <c r="AZ6" i="50" s="1"/>
  <c r="U6" i="50"/>
  <c r="AE6" i="50" a="1"/>
  <c r="AE6" i="50" s="1"/>
  <c r="AB6" i="50"/>
  <c r="D114" i="50"/>
  <c r="A114" i="50"/>
  <c r="A61" i="50"/>
  <c r="D61" i="50"/>
  <c r="D64" i="50"/>
  <c r="A64" i="50"/>
  <c r="D13" i="50"/>
  <c r="A13" i="50"/>
  <c r="A17" i="50"/>
  <c r="D17" i="50"/>
  <c r="D92" i="50"/>
  <c r="A92" i="50"/>
  <c r="A42" i="50"/>
  <c r="D42" i="50"/>
  <c r="U61" i="50"/>
  <c r="S61" i="50"/>
  <c r="P61" i="50"/>
  <c r="R61" i="50"/>
  <c r="Y61" i="50"/>
  <c r="D117" i="50"/>
  <c r="A117" i="50"/>
  <c r="D85" i="50"/>
  <c r="A85" i="50"/>
  <c r="AB65" i="50"/>
  <c r="R65" i="50"/>
  <c r="Z65" i="50"/>
  <c r="AZ65" i="50" s="1"/>
  <c r="S65" i="50"/>
  <c r="AA65" i="50"/>
  <c r="D87" i="50"/>
  <c r="A87" i="50"/>
  <c r="R60" i="50"/>
  <c r="S60" i="50"/>
  <c r="A12" i="50"/>
  <c r="D12" i="50"/>
  <c r="A116" i="50"/>
  <c r="D116" i="50"/>
  <c r="Q128" i="50"/>
  <c r="BA128" i="50" s="1"/>
  <c r="AB128" i="50"/>
  <c r="D115" i="50"/>
  <c r="A115" i="50"/>
  <c r="A120" i="50"/>
  <c r="D120" i="50"/>
  <c r="D83" i="50"/>
  <c r="A83" i="50"/>
  <c r="A128" i="50"/>
  <c r="D128" i="50"/>
  <c r="W115" i="50"/>
  <c r="D82" i="50"/>
  <c r="A82" i="50"/>
  <c r="D22" i="50"/>
  <c r="A22" i="50"/>
  <c r="D60" i="50"/>
  <c r="A60" i="50"/>
  <c r="AA71" i="50"/>
  <c r="Q71" i="50"/>
  <c r="BA71" i="50" s="1"/>
  <c r="V71" i="50"/>
  <c r="AY71" i="50" s="1"/>
  <c r="W71" i="50"/>
  <c r="U71" i="50"/>
  <c r="R71" i="50"/>
  <c r="P71" i="50"/>
  <c r="S71" i="50"/>
  <c r="A20" i="50"/>
  <c r="D20" i="50"/>
  <c r="A123" i="50"/>
  <c r="D123" i="50"/>
  <c r="A90" i="50"/>
  <c r="D90" i="50"/>
  <c r="D65" i="50"/>
  <c r="A65" i="50"/>
  <c r="AA5" i="50"/>
  <c r="D6" i="50"/>
  <c r="A6" i="50"/>
  <c r="V98" i="49"/>
  <c r="AY98" i="49" s="1"/>
  <c r="A58" i="49"/>
  <c r="D58" i="49"/>
  <c r="W66" i="49"/>
  <c r="U66" i="49"/>
  <c r="AB66" i="49"/>
  <c r="Y66" i="49"/>
  <c r="AA66" i="49"/>
  <c r="A90" i="49"/>
  <c r="D90" i="49"/>
  <c r="A129" i="49"/>
  <c r="D129" i="49"/>
  <c r="V104" i="49"/>
  <c r="AY104" i="49" s="1"/>
  <c r="U104" i="49"/>
  <c r="AS104" i="49"/>
  <c r="AF104" i="49" s="1"/>
  <c r="S104" i="49"/>
  <c r="Q104" i="49"/>
  <c r="BA104" i="49" s="1"/>
  <c r="P104" i="49"/>
  <c r="AA104" i="49"/>
  <c r="R104" i="49"/>
  <c r="P42" i="49"/>
  <c r="A30" i="49"/>
  <c r="D30" i="49"/>
  <c r="A96" i="49"/>
  <c r="D96" i="49"/>
  <c r="D44" i="49"/>
  <c r="A44" i="49"/>
  <c r="AA11" i="49"/>
  <c r="Q11" i="49"/>
  <c r="BA11" i="49" s="1"/>
  <c r="BB11" i="49" s="1"/>
  <c r="AU11" i="49"/>
  <c r="W11" i="49"/>
  <c r="Y11" i="49"/>
  <c r="V11" i="49"/>
  <c r="AY11" i="49" s="1"/>
  <c r="U11" i="49"/>
  <c r="S11" i="49"/>
  <c r="R11" i="49"/>
  <c r="P11" i="49"/>
  <c r="AE11" i="49" a="1"/>
  <c r="AE11" i="49" s="1"/>
  <c r="AB11" i="49"/>
  <c r="Z11" i="49"/>
  <c r="AZ11" i="49" s="1"/>
  <c r="AB4" i="49"/>
  <c r="R4" i="49"/>
  <c r="D125" i="49"/>
  <c r="A125" i="49"/>
  <c r="A19" i="49"/>
  <c r="D19" i="49"/>
  <c r="D91" i="49"/>
  <c r="A91" i="49"/>
  <c r="W85" i="49"/>
  <c r="AS85" i="49"/>
  <c r="AF85" i="49" s="1"/>
  <c r="D39" i="49"/>
  <c r="A39" i="49"/>
  <c r="AA19" i="49"/>
  <c r="Q19" i="49"/>
  <c r="BA19" i="49" s="1"/>
  <c r="AU19" i="49"/>
  <c r="W19" i="49"/>
  <c r="V19" i="49"/>
  <c r="AY19" i="49" s="1"/>
  <c r="AB19" i="49"/>
  <c r="R19" i="49"/>
  <c r="Z19" i="49"/>
  <c r="AZ19" i="49" s="1"/>
  <c r="Y19" i="49"/>
  <c r="U19" i="49"/>
  <c r="S19" i="49"/>
  <c r="P19" i="49"/>
  <c r="A26" i="49"/>
  <c r="D26" i="49"/>
  <c r="Y6" i="49"/>
  <c r="AU6" i="49"/>
  <c r="W6" i="49"/>
  <c r="V6" i="49"/>
  <c r="AY6" i="49" s="1"/>
  <c r="AA6" i="49"/>
  <c r="Z6" i="49"/>
  <c r="AZ6" i="49" s="1"/>
  <c r="U6" i="49"/>
  <c r="S6" i="49"/>
  <c r="R6" i="49"/>
  <c r="Q6" i="49"/>
  <c r="BA6" i="49" s="1"/>
  <c r="P6" i="49"/>
  <c r="AB6" i="49"/>
  <c r="D123" i="49"/>
  <c r="A123" i="49"/>
  <c r="A128" i="49"/>
  <c r="D128" i="49"/>
  <c r="D126" i="49"/>
  <c r="A126" i="49"/>
  <c r="S27" i="49"/>
  <c r="Z27" i="49"/>
  <c r="AZ27" i="49" s="1"/>
  <c r="W27" i="49"/>
  <c r="D24" i="49"/>
  <c r="A24" i="49"/>
  <c r="U10" i="49"/>
  <c r="AA10" i="49"/>
  <c r="Q10" i="49"/>
  <c r="BA10" i="49" s="1"/>
  <c r="BB10" i="49" s="1"/>
  <c r="Y10" i="49"/>
  <c r="W10" i="49"/>
  <c r="V10" i="49"/>
  <c r="AY10" i="49" s="1"/>
  <c r="S10" i="49"/>
  <c r="R10" i="49"/>
  <c r="AU10" i="49"/>
  <c r="P10" i="49"/>
  <c r="AE10" i="49" a="1"/>
  <c r="AE10" i="49" s="1"/>
  <c r="AB10" i="49"/>
  <c r="Z10" i="49"/>
  <c r="AZ10" i="49" s="1"/>
  <c r="A122" i="49"/>
  <c r="D122" i="49"/>
  <c r="W114" i="49"/>
  <c r="D124" i="49"/>
  <c r="A124" i="49"/>
  <c r="A34" i="49"/>
  <c r="D34" i="49"/>
  <c r="AB26" i="49"/>
  <c r="U34" i="49"/>
  <c r="AU34" i="49"/>
  <c r="Y34" i="49"/>
  <c r="W34" i="49"/>
  <c r="S34" i="49"/>
  <c r="R34" i="49"/>
  <c r="Z34" i="49"/>
  <c r="AZ34" i="49" s="1"/>
  <c r="AB34" i="49"/>
  <c r="AA34" i="49"/>
  <c r="V34" i="49"/>
  <c r="AY34" i="49" s="1"/>
  <c r="BB34" i="49" s="1"/>
  <c r="Q34" i="49"/>
  <c r="BA34" i="49" s="1"/>
  <c r="P34" i="49"/>
  <c r="AB24" i="49"/>
  <c r="R24" i="49"/>
  <c r="AU24" i="49"/>
  <c r="S24" i="49"/>
  <c r="Z24" i="49"/>
  <c r="AZ24" i="49" s="1"/>
  <c r="V24" i="49"/>
  <c r="AY24" i="49" s="1"/>
  <c r="U24" i="49"/>
  <c r="Q24" i="49"/>
  <c r="BA24" i="49" s="1"/>
  <c r="P24" i="49"/>
  <c r="A31" i="49"/>
  <c r="D31" i="49"/>
  <c r="D9" i="49"/>
  <c r="A9" i="49"/>
  <c r="D94" i="49"/>
  <c r="A94" i="49"/>
  <c r="A105" i="49"/>
  <c r="D105" i="49"/>
  <c r="A23" i="49"/>
  <c r="D23" i="49"/>
  <c r="A10" i="49"/>
  <c r="D10" i="49"/>
  <c r="D93" i="49"/>
  <c r="A93" i="49"/>
  <c r="D27" i="49"/>
  <c r="A27" i="49"/>
  <c r="A11" i="49"/>
  <c r="D11" i="49"/>
  <c r="D100" i="48"/>
  <c r="A100" i="48"/>
  <c r="A102" i="48"/>
  <c r="D102" i="48"/>
  <c r="D70" i="48"/>
  <c r="A70" i="48"/>
  <c r="D101" i="48"/>
  <c r="A101" i="48"/>
  <c r="D81" i="48"/>
  <c r="A81" i="48"/>
  <c r="D73" i="48"/>
  <c r="A73" i="48"/>
  <c r="A63" i="48"/>
  <c r="D63" i="48"/>
  <c r="D71" i="48"/>
  <c r="A71" i="48"/>
  <c r="D39" i="48"/>
  <c r="A39" i="48"/>
  <c r="D26" i="48"/>
  <c r="A26" i="48"/>
  <c r="A66" i="48"/>
  <c r="D66" i="48"/>
  <c r="D27" i="48"/>
  <c r="A27" i="48"/>
  <c r="A16" i="48"/>
  <c r="D16" i="48"/>
  <c r="A11" i="48"/>
  <c r="D11" i="48"/>
  <c r="D105" i="48"/>
  <c r="A105" i="48"/>
  <c r="D67" i="48"/>
  <c r="A67" i="48"/>
  <c r="D49" i="48"/>
  <c r="A49" i="48"/>
  <c r="S34" i="48"/>
  <c r="D60" i="48"/>
  <c r="A60" i="48"/>
  <c r="D8" i="48"/>
  <c r="A8" i="48"/>
  <c r="D104" i="48"/>
  <c r="A104" i="48"/>
  <c r="D99" i="48"/>
  <c r="A99" i="48"/>
  <c r="D53" i="48"/>
  <c r="A53" i="48"/>
  <c r="D47" i="48"/>
  <c r="A47" i="48"/>
  <c r="D44" i="48"/>
  <c r="A44" i="48"/>
  <c r="D61" i="48"/>
  <c r="A61" i="48"/>
  <c r="D35" i="48"/>
  <c r="A35" i="48"/>
  <c r="A80" i="48"/>
  <c r="D80" i="48"/>
  <c r="D72" i="48"/>
  <c r="A72" i="48"/>
  <c r="D9" i="48"/>
  <c r="A9" i="48"/>
  <c r="A12" i="48"/>
  <c r="D12" i="48"/>
  <c r="D98" i="48"/>
  <c r="A98" i="48"/>
  <c r="D59" i="48"/>
  <c r="A59" i="48"/>
  <c r="D41" i="48"/>
  <c r="A41" i="48"/>
  <c r="A103" i="48"/>
  <c r="D103" i="48"/>
  <c r="D3" i="48"/>
  <c r="A3" i="48"/>
  <c r="D45" i="48"/>
  <c r="A45" i="48"/>
  <c r="D88" i="47"/>
  <c r="A88" i="47"/>
  <c r="D74" i="47"/>
  <c r="A74" i="47"/>
  <c r="A112" i="47"/>
  <c r="D10" i="47"/>
  <c r="AH10" i="47" s="1"/>
  <c r="A10" i="47"/>
  <c r="D75" i="47"/>
  <c r="A75" i="47"/>
  <c r="D17" i="47"/>
  <c r="A17" i="47"/>
  <c r="AB50" i="47"/>
  <c r="AU50" i="47"/>
  <c r="Q50" i="47"/>
  <c r="BA50" i="47" s="1"/>
  <c r="R121" i="47"/>
  <c r="R103" i="47"/>
  <c r="P103" i="47"/>
  <c r="U27" i="47"/>
  <c r="AA27" i="47"/>
  <c r="AE27" i="47" a="1"/>
  <c r="AE27" i="47" s="1"/>
  <c r="AB27" i="47"/>
  <c r="Z27" i="47"/>
  <c r="AZ27" i="47" s="1"/>
  <c r="Y27" i="47"/>
  <c r="AU27" i="47"/>
  <c r="W27" i="47"/>
  <c r="D15" i="47"/>
  <c r="A15" i="47"/>
  <c r="D116" i="47"/>
  <c r="A116" i="47"/>
  <c r="D107" i="47"/>
  <c r="A107" i="47"/>
  <c r="AU29" i="47"/>
  <c r="R29" i="47"/>
  <c r="Q119" i="47"/>
  <c r="BA119" i="47" s="1"/>
  <c r="D119" i="47"/>
  <c r="A119" i="47"/>
  <c r="A80" i="47"/>
  <c r="D80" i="47"/>
  <c r="D54" i="47"/>
  <c r="A54" i="47"/>
  <c r="S83" i="47"/>
  <c r="S72" i="47"/>
  <c r="R72" i="47"/>
  <c r="Q72" i="47"/>
  <c r="BA72" i="47" s="1"/>
  <c r="AU57" i="47"/>
  <c r="D55" i="47"/>
  <c r="A55" i="47"/>
  <c r="D110" i="47"/>
  <c r="A110" i="47"/>
  <c r="U26" i="47"/>
  <c r="AA26" i="47"/>
  <c r="AB26" i="47"/>
  <c r="Z26" i="47"/>
  <c r="AZ26" i="47" s="1"/>
  <c r="Y26" i="47"/>
  <c r="AU26" i="47"/>
  <c r="W26" i="47"/>
  <c r="AE26" i="47" a="1"/>
  <c r="AE26" i="47" s="1"/>
  <c r="D115" i="47"/>
  <c r="A115" i="47"/>
  <c r="Y111" i="47"/>
  <c r="W111" i="47"/>
  <c r="AB111" i="47"/>
  <c r="Q95" i="47"/>
  <c r="BA95" i="47" s="1"/>
  <c r="BB95" i="47" s="1"/>
  <c r="W95" i="47"/>
  <c r="Z95" i="47"/>
  <c r="AZ95" i="47" s="1"/>
  <c r="D85" i="47"/>
  <c r="A85" i="47"/>
  <c r="D50" i="47"/>
  <c r="D66" i="45"/>
  <c r="R6" i="45"/>
  <c r="A58" i="43"/>
  <c r="D58" i="43"/>
  <c r="D106" i="43"/>
  <c r="D42" i="43"/>
  <c r="A42" i="43"/>
  <c r="A26" i="43"/>
  <c r="D26" i="43"/>
  <c r="D34" i="43"/>
  <c r="A34" i="43"/>
  <c r="D10" i="43"/>
  <c r="A10" i="43"/>
  <c r="D74" i="43"/>
  <c r="A18" i="43"/>
  <c r="D18" i="43"/>
  <c r="W66" i="43"/>
  <c r="P66" i="43"/>
  <c r="U66" i="43"/>
  <c r="S66" i="43"/>
  <c r="AB66" i="43"/>
  <c r="Y66" i="43"/>
  <c r="R66" i="43"/>
  <c r="Q66" i="43"/>
  <c r="BA66" i="43" s="1"/>
  <c r="AA66" i="43"/>
  <c r="Z66" i="43"/>
  <c r="AZ66" i="43" s="1"/>
  <c r="V66" i="43"/>
  <c r="AY66" i="43" s="1"/>
  <c r="A57" i="42"/>
  <c r="D57" i="42"/>
  <c r="D97" i="42"/>
  <c r="A97" i="42"/>
  <c r="A41" i="42"/>
  <c r="D41" i="42"/>
  <c r="A33" i="42"/>
  <c r="D33" i="42"/>
  <c r="A129" i="42"/>
  <c r="D129" i="42"/>
  <c r="D17" i="42"/>
  <c r="A17" i="42"/>
  <c r="A65" i="42"/>
  <c r="D65" i="42"/>
  <c r="D9" i="42"/>
  <c r="A9" i="42"/>
  <c r="D49" i="42"/>
  <c r="A49" i="42"/>
  <c r="Y26" i="41"/>
  <c r="Y10" i="41"/>
  <c r="D18" i="41"/>
  <c r="A18" i="41"/>
  <c r="D10" i="41"/>
  <c r="A10" i="41"/>
  <c r="R18" i="41"/>
  <c r="Q18" i="41"/>
  <c r="BA18" i="41" s="1"/>
  <c r="P18" i="41"/>
  <c r="S18" i="41"/>
  <c r="AU18" i="41"/>
  <c r="AA58" i="41"/>
  <c r="D50" i="41"/>
  <c r="A50" i="41"/>
  <c r="U74" i="41"/>
  <c r="D34" i="41"/>
  <c r="A34" i="41"/>
  <c r="AA50" i="41"/>
  <c r="AB50" i="41"/>
  <c r="P50" i="41"/>
  <c r="S50" i="41"/>
  <c r="Q50" i="41"/>
  <c r="BA50" i="41" s="1"/>
  <c r="AU50" i="41"/>
  <c r="P34" i="41"/>
  <c r="Y34" i="41"/>
  <c r="Q34" i="41"/>
  <c r="BA34" i="41" s="1"/>
  <c r="U34" i="41"/>
  <c r="D26" i="41"/>
  <c r="A26" i="41"/>
  <c r="D49" i="40"/>
  <c r="A49" i="40"/>
  <c r="D81" i="40"/>
  <c r="A81" i="40"/>
  <c r="A17" i="40"/>
  <c r="D17" i="40"/>
  <c r="A33" i="40"/>
  <c r="D33" i="40"/>
  <c r="D9" i="40"/>
  <c r="A9" i="40"/>
  <c r="D57" i="39"/>
  <c r="A57" i="39"/>
  <c r="AU49" i="39"/>
  <c r="U49" i="39"/>
  <c r="AA49" i="39"/>
  <c r="A49" i="39"/>
  <c r="D49" i="39"/>
  <c r="Z129" i="39"/>
  <c r="AZ129" i="39" s="1"/>
  <c r="AB129" i="39"/>
  <c r="R9" i="39"/>
  <c r="Q25" i="39"/>
  <c r="BA25" i="39" s="1"/>
  <c r="D89" i="39"/>
  <c r="A89" i="39"/>
  <c r="A25" i="39"/>
  <c r="D25" i="39"/>
  <c r="D17" i="39"/>
  <c r="A17" i="39"/>
  <c r="D9" i="39"/>
  <c r="A9" i="39"/>
  <c r="A41" i="39"/>
  <c r="D41" i="39"/>
  <c r="U65" i="39"/>
  <c r="Y65" i="39"/>
  <c r="AB65" i="39"/>
  <c r="AA65" i="39"/>
  <c r="Z65" i="39"/>
  <c r="AZ65" i="39" s="1"/>
  <c r="W65" i="39"/>
  <c r="D65" i="39"/>
  <c r="A121" i="39"/>
  <c r="D121" i="39"/>
  <c r="P41" i="39"/>
  <c r="R41" i="39"/>
  <c r="A50" i="38"/>
  <c r="D50" i="38"/>
  <c r="D90" i="38"/>
  <c r="A90" i="38"/>
  <c r="A10" i="38"/>
  <c r="D10" i="38"/>
  <c r="D58" i="38"/>
  <c r="A58" i="38"/>
  <c r="D42" i="38"/>
  <c r="A42" i="38"/>
  <c r="D18" i="38"/>
  <c r="A18" i="38"/>
  <c r="D116" i="46"/>
  <c r="AW116" i="46" s="1"/>
  <c r="A116" i="46"/>
  <c r="D119" i="46"/>
  <c r="AW119" i="46" s="1"/>
  <c r="A119" i="46"/>
  <c r="A84" i="46"/>
  <c r="D84" i="46"/>
  <c r="AW84" i="46" s="1"/>
  <c r="D91" i="46"/>
  <c r="AW91" i="46" s="1"/>
  <c r="A91" i="46"/>
  <c r="A94" i="46"/>
  <c r="D94" i="46"/>
  <c r="AW94" i="46" s="1"/>
  <c r="A89" i="46"/>
  <c r="D89" i="46"/>
  <c r="AW89" i="46" s="1"/>
  <c r="A60" i="46"/>
  <c r="A82" i="46"/>
  <c r="A121" i="46"/>
  <c r="D121" i="46"/>
  <c r="AW121" i="46" s="1"/>
  <c r="D87" i="46"/>
  <c r="AW87" i="46" s="1"/>
  <c r="A87" i="46"/>
  <c r="D92" i="46"/>
  <c r="AW92" i="46" s="1"/>
  <c r="A92" i="46"/>
  <c r="D125" i="46"/>
  <c r="AW125" i="46" s="1"/>
  <c r="A125" i="46"/>
  <c r="D59" i="46"/>
  <c r="AW59" i="46" s="1"/>
  <c r="A64" i="46"/>
  <c r="D64" i="46"/>
  <c r="AW64" i="46" s="1"/>
  <c r="A90" i="46"/>
  <c r="D90" i="46"/>
  <c r="AW90" i="46" s="1"/>
  <c r="D86" i="46"/>
  <c r="AW86" i="46" s="1"/>
  <c r="A86" i="46"/>
  <c r="D95" i="46"/>
  <c r="AW95" i="46" s="1"/>
  <c r="A95" i="46"/>
  <c r="D114" i="46"/>
  <c r="AW114" i="46" s="1"/>
  <c r="D27" i="46"/>
  <c r="AW27" i="46" s="1"/>
  <c r="D124" i="46"/>
  <c r="AW124" i="46" s="1"/>
  <c r="A124" i="46"/>
  <c r="A88" i="46"/>
  <c r="D88" i="46"/>
  <c r="AW88" i="46" s="1"/>
  <c r="D123" i="46"/>
  <c r="AW123" i="46" s="1"/>
  <c r="A123" i="46"/>
  <c r="D105" i="40"/>
  <c r="A75" i="39"/>
  <c r="D67" i="45"/>
  <c r="D34" i="45"/>
  <c r="A34" i="45"/>
  <c r="A58" i="45"/>
  <c r="D58" i="45"/>
  <c r="AU6" i="45"/>
  <c r="S6" i="45"/>
  <c r="P6" i="45"/>
  <c r="D127" i="45"/>
  <c r="A127" i="45"/>
  <c r="A129" i="45"/>
  <c r="D129" i="45"/>
  <c r="A66" i="45"/>
  <c r="D69" i="45"/>
  <c r="A69" i="45"/>
  <c r="A101" i="45"/>
  <c r="D101" i="45"/>
  <c r="P87" i="45"/>
  <c r="D26" i="45"/>
  <c r="A26" i="45"/>
  <c r="P37" i="45"/>
  <c r="D9" i="45"/>
  <c r="A9" i="45"/>
  <c r="A5" i="45"/>
  <c r="D5" i="45"/>
  <c r="D125" i="45"/>
  <c r="A125" i="45"/>
  <c r="A104" i="45"/>
  <c r="D104" i="45"/>
  <c r="A103" i="45"/>
  <c r="D126" i="45"/>
  <c r="D70" i="45"/>
  <c r="A70" i="45"/>
  <c r="U8" i="45"/>
  <c r="U22" i="45"/>
  <c r="S22" i="45"/>
  <c r="P22" i="45"/>
  <c r="D96" i="41"/>
  <c r="A91" i="45"/>
  <c r="D91" i="45"/>
  <c r="Q103" i="45"/>
  <c r="BA103" i="45" s="1"/>
  <c r="P103" i="45"/>
  <c r="Z103" i="45"/>
  <c r="AZ103" i="45" s="1"/>
  <c r="D64" i="45"/>
  <c r="AH64" i="45" s="1"/>
  <c r="A64" i="45"/>
  <c r="AB63" i="45"/>
  <c r="AA63" i="45"/>
  <c r="Z63" i="45"/>
  <c r="AZ63" i="45" s="1"/>
  <c r="Y63" i="45"/>
  <c r="W63" i="45"/>
  <c r="AE63" i="45" a="1"/>
  <c r="AE63" i="45" s="1"/>
  <c r="U63" i="45"/>
  <c r="AU63" i="45"/>
  <c r="A67" i="45"/>
  <c r="AA21" i="45"/>
  <c r="D96" i="45"/>
  <c r="D97" i="45"/>
  <c r="A97" i="45"/>
  <c r="R82" i="45"/>
  <c r="P82" i="45"/>
  <c r="A39" i="45"/>
  <c r="D39" i="45"/>
  <c r="A2" i="45"/>
  <c r="D2" i="45"/>
  <c r="D100" i="45"/>
  <c r="A100" i="45"/>
  <c r="D73" i="45"/>
  <c r="A73" i="45"/>
  <c r="D63" i="45"/>
  <c r="AH63" i="45" s="1"/>
  <c r="A63" i="45"/>
  <c r="D90" i="45"/>
  <c r="A90" i="45"/>
  <c r="V95" i="45"/>
  <c r="AY95" i="45" s="1"/>
  <c r="R95" i="45"/>
  <c r="Z95" i="45"/>
  <c r="AZ95" i="45" s="1"/>
  <c r="D71" i="45"/>
  <c r="A71" i="45"/>
  <c r="D105" i="45"/>
  <c r="A105" i="45"/>
  <c r="D28" i="45"/>
  <c r="A28" i="45"/>
  <c r="D36" i="45"/>
  <c r="A36" i="45"/>
  <c r="D27" i="45"/>
  <c r="A27" i="45"/>
  <c r="A37" i="45"/>
  <c r="D37" i="45"/>
  <c r="D68" i="45"/>
  <c r="A68" i="45"/>
  <c r="D79" i="43"/>
  <c r="A114" i="42"/>
  <c r="A83" i="42"/>
  <c r="A73" i="40"/>
  <c r="A125" i="41"/>
  <c r="D124" i="41"/>
  <c r="D85" i="42"/>
  <c r="D111" i="43"/>
  <c r="D113" i="39"/>
  <c r="A68" i="40"/>
  <c r="D120" i="42"/>
  <c r="A86" i="42"/>
  <c r="D121" i="42"/>
  <c r="AF57" i="41"/>
  <c r="D72" i="40"/>
  <c r="A92" i="41"/>
  <c r="D92" i="41"/>
  <c r="D113" i="43"/>
  <c r="A113" i="43"/>
  <c r="D81" i="43"/>
  <c r="A81" i="43"/>
  <c r="D98" i="40"/>
  <c r="A89" i="42"/>
  <c r="AF23" i="41"/>
  <c r="AF55" i="41"/>
  <c r="D112" i="43"/>
  <c r="A112" i="43"/>
  <c r="D126" i="41"/>
  <c r="A126" i="41"/>
  <c r="D110" i="43"/>
  <c r="AF22" i="41"/>
  <c r="AF54" i="41"/>
  <c r="A88" i="42"/>
  <c r="D88" i="42"/>
  <c r="D116" i="42"/>
  <c r="A116" i="42"/>
  <c r="AF19" i="41"/>
  <c r="AF51" i="41"/>
  <c r="A120" i="38"/>
  <c r="D120" i="38"/>
  <c r="D84" i="42"/>
  <c r="A84" i="42"/>
  <c r="A91" i="41"/>
  <c r="D91" i="41"/>
  <c r="AF18" i="41"/>
  <c r="AF50" i="41"/>
  <c r="A100" i="40"/>
  <c r="A90" i="41"/>
  <c r="D90" i="41"/>
  <c r="A95" i="41"/>
  <c r="D95" i="41"/>
  <c r="D84" i="38"/>
  <c r="A77" i="43"/>
  <c r="D77" i="43"/>
  <c r="AF52" i="41"/>
  <c r="AF20" i="41"/>
  <c r="D75" i="43"/>
  <c r="A75" i="43"/>
  <c r="AF53" i="41"/>
  <c r="AF21" i="41"/>
  <c r="D97" i="41"/>
  <c r="A97" i="41"/>
  <c r="D82" i="38"/>
  <c r="D115" i="42"/>
  <c r="A115" i="42"/>
  <c r="D74" i="39"/>
  <c r="A118" i="42"/>
  <c r="D118" i="42"/>
  <c r="D93" i="41"/>
  <c r="A93" i="41"/>
  <c r="AF56" i="41"/>
  <c r="AF24" i="41"/>
  <c r="A81" i="39"/>
  <c r="D109" i="39"/>
  <c r="A109" i="39"/>
  <c r="A110" i="39"/>
  <c r="D107" i="39"/>
  <c r="A107" i="39"/>
  <c r="A99" i="40"/>
  <c r="A112" i="39"/>
  <c r="D87" i="38"/>
  <c r="A87" i="38"/>
  <c r="D122" i="41"/>
  <c r="A122" i="41"/>
  <c r="D115" i="38"/>
  <c r="D70" i="40"/>
  <c r="A67" i="40"/>
  <c r="D67" i="40"/>
  <c r="A71" i="40"/>
  <c r="A108" i="39"/>
  <c r="D108" i="39"/>
  <c r="D86" i="38"/>
  <c r="A86" i="38"/>
  <c r="D85" i="38"/>
  <c r="A85" i="38"/>
  <c r="D98" i="44"/>
  <c r="A102" i="40"/>
  <c r="D102" i="40"/>
  <c r="D66" i="40"/>
  <c r="A66" i="40"/>
  <c r="A69" i="40"/>
  <c r="D69" i="40"/>
  <c r="A117" i="38"/>
  <c r="D117" i="38"/>
  <c r="D129" i="41"/>
  <c r="A129" i="41"/>
  <c r="A9" i="44"/>
  <c r="D9" i="44"/>
  <c r="A106" i="39"/>
  <c r="D106" i="39"/>
  <c r="D80" i="39"/>
  <c r="A80" i="39"/>
  <c r="D78" i="39"/>
  <c r="A78" i="39"/>
  <c r="A88" i="38"/>
  <c r="D88" i="38"/>
  <c r="D116" i="38"/>
  <c r="A116" i="38"/>
  <c r="D119" i="38"/>
  <c r="A119" i="38"/>
  <c r="D77" i="39"/>
  <c r="A77" i="39"/>
  <c r="D69" i="44"/>
  <c r="D110" i="44"/>
  <c r="D99" i="44"/>
  <c r="A99" i="44"/>
  <c r="D72" i="44"/>
  <c r="A72" i="44"/>
  <c r="D103" i="44"/>
  <c r="D101" i="44"/>
  <c r="A101" i="44"/>
  <c r="D42" i="44"/>
  <c r="A42" i="44"/>
  <c r="D128" i="41"/>
  <c r="A128" i="41"/>
  <c r="D65" i="44"/>
  <c r="A65" i="44"/>
  <c r="D46" i="44"/>
  <c r="A46" i="44"/>
  <c r="D55" i="44"/>
  <c r="A55" i="44"/>
  <c r="D27" i="44"/>
  <c r="A27" i="44"/>
  <c r="V16" i="44"/>
  <c r="AY16" i="44" s="1"/>
  <c r="A89" i="38"/>
  <c r="D89" i="38"/>
  <c r="A67" i="44"/>
  <c r="D54" i="44"/>
  <c r="A54" i="44"/>
  <c r="D57" i="44"/>
  <c r="AU44" i="44"/>
  <c r="A101" i="40"/>
  <c r="D101" i="40"/>
  <c r="A3" i="44"/>
  <c r="D3" i="44"/>
  <c r="D109" i="44"/>
  <c r="A109" i="44"/>
  <c r="D2" i="44"/>
  <c r="A2" i="44"/>
  <c r="AE99" i="44" a="1"/>
  <c r="AE99" i="44" s="1"/>
  <c r="Z99" i="44"/>
  <c r="AZ99" i="44" s="1"/>
  <c r="D76" i="44"/>
  <c r="A76" i="44"/>
  <c r="A71" i="44"/>
  <c r="D71" i="44"/>
  <c r="D43" i="44"/>
  <c r="A43" i="44"/>
  <c r="D18" i="44"/>
  <c r="A18" i="44"/>
  <c r="A106" i="44"/>
  <c r="D106" i="44"/>
  <c r="D63" i="44"/>
  <c r="A63" i="44"/>
  <c r="A35" i="44"/>
  <c r="A40" i="44"/>
  <c r="D40" i="44"/>
  <c r="A75" i="44"/>
  <c r="D75" i="44"/>
  <c r="D79" i="44"/>
  <c r="A79" i="44"/>
  <c r="D61" i="44"/>
  <c r="A61" i="44"/>
  <c r="AU19" i="44"/>
  <c r="V8" i="44"/>
  <c r="AY8" i="44" s="1"/>
  <c r="A111" i="44"/>
  <c r="D111" i="44"/>
  <c r="D107" i="44"/>
  <c r="A107" i="44"/>
  <c r="D37" i="44"/>
  <c r="A37" i="44"/>
  <c r="AA65" i="44"/>
  <c r="A66" i="44"/>
  <c r="D66" i="44"/>
  <c r="D104" i="44"/>
  <c r="A104" i="44"/>
  <c r="D111" i="39"/>
  <c r="D76" i="59"/>
  <c r="A76" i="59"/>
  <c r="D106" i="59"/>
  <c r="A120" i="58"/>
  <c r="D120" i="58"/>
  <c r="D115" i="58"/>
  <c r="A115" i="58"/>
  <c r="D88" i="58"/>
  <c r="A88" i="58"/>
  <c r="A87" i="58"/>
  <c r="D87" i="58"/>
  <c r="D93" i="57"/>
  <c r="A93" i="57"/>
  <c r="D69" i="56"/>
  <c r="A69" i="56"/>
  <c r="A99" i="56"/>
  <c r="D99" i="56"/>
  <c r="D67" i="56"/>
  <c r="A67" i="56"/>
  <c r="D102" i="56"/>
  <c r="A102" i="56"/>
  <c r="D112" i="55"/>
  <c r="A112" i="55"/>
  <c r="AF54" i="55"/>
  <c r="A77" i="55"/>
  <c r="D77" i="55"/>
  <c r="A117" i="54"/>
  <c r="A121" i="54"/>
  <c r="D121" i="54"/>
  <c r="D116" i="54"/>
  <c r="A116" i="54"/>
  <c r="D115" i="54"/>
  <c r="A115" i="54"/>
  <c r="D118" i="54"/>
  <c r="A118" i="54"/>
  <c r="A91" i="53"/>
  <c r="D91" i="53"/>
  <c r="A90" i="53"/>
  <c r="D90" i="53"/>
  <c r="D126" i="53"/>
  <c r="A126" i="53"/>
  <c r="D125" i="53"/>
  <c r="A125" i="53"/>
  <c r="A96" i="53"/>
  <c r="D96" i="53"/>
  <c r="D99" i="52"/>
  <c r="A99" i="52"/>
  <c r="D104" i="52"/>
  <c r="A104" i="52"/>
  <c r="D71" i="52"/>
  <c r="A71" i="52"/>
  <c r="D70" i="52"/>
  <c r="A70" i="52"/>
  <c r="D98" i="52"/>
  <c r="A98" i="52"/>
  <c r="A111" i="51"/>
  <c r="D76" i="51"/>
  <c r="A76" i="51"/>
  <c r="D80" i="51"/>
  <c r="A80" i="51"/>
  <c r="D110" i="51"/>
  <c r="A110" i="51"/>
  <c r="A121" i="50"/>
  <c r="D121" i="50"/>
  <c r="D119" i="50"/>
  <c r="A119" i="50"/>
  <c r="D118" i="50"/>
  <c r="A118" i="50"/>
  <c r="D127" i="49"/>
  <c r="A127" i="49"/>
  <c r="D92" i="49"/>
  <c r="A92" i="49"/>
  <c r="A95" i="49"/>
  <c r="D95" i="49"/>
  <c r="A69" i="48"/>
  <c r="D69" i="48"/>
  <c r="A109" i="47"/>
  <c r="D81" i="47"/>
  <c r="D83" i="46"/>
  <c r="AW83" i="46" s="1"/>
  <c r="D96" i="46"/>
  <c r="AW96" i="46" s="1"/>
  <c r="A117" i="46"/>
  <c r="D97" i="46"/>
  <c r="AW97" i="46" s="1"/>
  <c r="D129" i="46"/>
  <c r="AW129" i="46" s="1"/>
  <c r="A118" i="46"/>
  <c r="A115" i="46"/>
  <c r="D122" i="46"/>
  <c r="AW122" i="46" s="1"/>
  <c r="A96" i="45"/>
  <c r="A124" i="45"/>
  <c r="A94" i="45"/>
  <c r="D72" i="45"/>
  <c r="A102" i="45"/>
  <c r="D99" i="45"/>
  <c r="A122" i="45"/>
  <c r="D100" i="44"/>
  <c r="A128" i="46"/>
  <c r="D85" i="46"/>
  <c r="AW85" i="46" s="1"/>
  <c r="A85" i="46"/>
  <c r="D82" i="46"/>
  <c r="AW82" i="46" s="1"/>
  <c r="A96" i="46"/>
  <c r="A97" i="46"/>
  <c r="D128" i="45"/>
  <c r="A123" i="45"/>
  <c r="A92" i="45"/>
  <c r="D98" i="45"/>
  <c r="A98" i="44"/>
  <c r="A80" i="44"/>
  <c r="A105" i="44"/>
  <c r="D77" i="44"/>
  <c r="D68" i="44"/>
  <c r="A70" i="44"/>
  <c r="A100" i="44"/>
  <c r="D78" i="44"/>
  <c r="A78" i="44"/>
  <c r="AF23" i="59"/>
  <c r="AF52" i="59"/>
  <c r="AF57" i="59"/>
  <c r="AF54" i="59"/>
  <c r="AF53" i="59"/>
  <c r="AF50" i="59"/>
  <c r="AF51" i="59"/>
  <c r="AF56" i="59"/>
  <c r="AF55" i="59"/>
  <c r="AF65" i="58"/>
  <c r="AF12" i="58"/>
  <c r="AF10" i="58"/>
  <c r="D85" i="58"/>
  <c r="A85" i="58"/>
  <c r="A83" i="58"/>
  <c r="D83" i="58"/>
  <c r="AF15" i="58"/>
  <c r="AF11" i="58"/>
  <c r="AF17" i="58"/>
  <c r="AF14" i="58"/>
  <c r="AF13" i="58"/>
  <c r="AF16" i="58"/>
  <c r="AF34" i="57"/>
  <c r="AF57" i="57"/>
  <c r="AF55" i="57"/>
  <c r="AF50" i="57"/>
  <c r="AF53" i="57"/>
  <c r="AF54" i="57"/>
  <c r="AF51" i="57"/>
  <c r="AF56" i="57"/>
  <c r="A95" i="57"/>
  <c r="D95" i="57"/>
  <c r="AF52" i="57"/>
  <c r="A94" i="57"/>
  <c r="D94" i="57"/>
  <c r="A91" i="57"/>
  <c r="D91" i="57"/>
  <c r="AF58" i="56"/>
  <c r="AF49" i="56"/>
  <c r="AF15" i="56"/>
  <c r="AF12" i="56"/>
  <c r="AF13" i="56"/>
  <c r="A70" i="56"/>
  <c r="D70" i="56"/>
  <c r="AF11" i="56"/>
  <c r="AF14" i="56"/>
  <c r="AF16" i="56"/>
  <c r="AF10" i="56"/>
  <c r="AF17" i="56"/>
  <c r="AF51" i="55"/>
  <c r="AF50" i="55"/>
  <c r="AF57" i="55"/>
  <c r="AF53" i="55"/>
  <c r="AF52" i="55"/>
  <c r="D79" i="55"/>
  <c r="A79" i="55"/>
  <c r="AF56" i="55"/>
  <c r="AF55" i="55"/>
  <c r="A109" i="55"/>
  <c r="D109" i="55"/>
  <c r="A106" i="55"/>
  <c r="D106" i="55"/>
  <c r="AF17" i="54"/>
  <c r="AF11" i="54"/>
  <c r="AF15" i="54"/>
  <c r="D119" i="54"/>
  <c r="A119" i="54"/>
  <c r="D86" i="54"/>
  <c r="A86" i="54"/>
  <c r="AF12" i="54"/>
  <c r="AF13" i="54"/>
  <c r="AF16" i="54"/>
  <c r="AF14" i="54"/>
  <c r="AF10" i="54"/>
  <c r="AF40" i="53"/>
  <c r="AF3" i="53"/>
  <c r="AF2" i="53"/>
  <c r="AF52" i="53"/>
  <c r="AF56" i="53"/>
  <c r="AF57" i="53"/>
  <c r="AF50" i="53"/>
  <c r="D92" i="53"/>
  <c r="A92" i="53"/>
  <c r="AF51" i="53"/>
  <c r="AF54" i="53"/>
  <c r="AF55" i="53"/>
  <c r="AF53" i="53"/>
  <c r="AF65" i="52"/>
  <c r="AF17" i="52"/>
  <c r="AF15" i="52"/>
  <c r="AF14" i="52"/>
  <c r="A102" i="52"/>
  <c r="D102" i="52"/>
  <c r="AF13" i="52"/>
  <c r="AF11" i="52"/>
  <c r="AF16" i="52"/>
  <c r="AF10" i="52"/>
  <c r="AF12" i="52"/>
  <c r="AF56" i="51"/>
  <c r="AF52" i="51"/>
  <c r="A106" i="51"/>
  <c r="D106" i="51"/>
  <c r="AF50" i="51"/>
  <c r="AF53" i="51"/>
  <c r="A107" i="51"/>
  <c r="D107" i="51"/>
  <c r="D111" i="51"/>
  <c r="A112" i="51"/>
  <c r="D112" i="51"/>
  <c r="D77" i="51"/>
  <c r="A77" i="51"/>
  <c r="AF57" i="51"/>
  <c r="AF54" i="51"/>
  <c r="AF51" i="51"/>
  <c r="AF55" i="51"/>
  <c r="AF13" i="50"/>
  <c r="D86" i="50"/>
  <c r="A86" i="50"/>
  <c r="A88" i="50"/>
  <c r="D88" i="50"/>
  <c r="AF16" i="50"/>
  <c r="AF14" i="50"/>
  <c r="AF12" i="50"/>
  <c r="AF17" i="50"/>
  <c r="AF11" i="50"/>
  <c r="AF10" i="50"/>
  <c r="AF15" i="50"/>
  <c r="AF9" i="49"/>
  <c r="AF54" i="49"/>
  <c r="AF50" i="49"/>
  <c r="AF56" i="49"/>
  <c r="AF52" i="49"/>
  <c r="A97" i="49"/>
  <c r="D97" i="49"/>
  <c r="AF53" i="49"/>
  <c r="AF57" i="49"/>
  <c r="AF55" i="49"/>
  <c r="AF51" i="49"/>
  <c r="AF58" i="48"/>
  <c r="AF11" i="48"/>
  <c r="D68" i="48"/>
  <c r="A68" i="48"/>
  <c r="AF17" i="48"/>
  <c r="AF10" i="48"/>
  <c r="AF14" i="48"/>
  <c r="AF12" i="48"/>
  <c r="AF15" i="48"/>
  <c r="AF16" i="48"/>
  <c r="AF13" i="48"/>
  <c r="AF8" i="47"/>
  <c r="AF53" i="47"/>
  <c r="AF56" i="47"/>
  <c r="AF51" i="47"/>
  <c r="AF57" i="47"/>
  <c r="AF55" i="47"/>
  <c r="D109" i="47"/>
  <c r="D108" i="47"/>
  <c r="A108" i="47"/>
  <c r="AF52" i="47"/>
  <c r="AF50" i="47"/>
  <c r="AF54" i="47"/>
  <c r="D117" i="46"/>
  <c r="AW117" i="46" s="1"/>
  <c r="A93" i="46"/>
  <c r="D93" i="46"/>
  <c r="AW93" i="46" s="1"/>
  <c r="D124" i="45"/>
  <c r="D122" i="45"/>
  <c r="A102" i="44"/>
  <c r="D102" i="44"/>
  <c r="AF55" i="43"/>
  <c r="AF53" i="43"/>
  <c r="AF52" i="43"/>
  <c r="AF56" i="43"/>
  <c r="AF50" i="43"/>
  <c r="AF57" i="43"/>
  <c r="AF51" i="43"/>
  <c r="AF34" i="43"/>
  <c r="AF54" i="43"/>
  <c r="AF41" i="43"/>
  <c r="AF40" i="43"/>
  <c r="AF38" i="43"/>
  <c r="AF37" i="43"/>
  <c r="AF39" i="43"/>
  <c r="AF35" i="43"/>
  <c r="AF36" i="43"/>
  <c r="AF47" i="42"/>
  <c r="AF10" i="42"/>
  <c r="AF16" i="42"/>
  <c r="AF13" i="42"/>
  <c r="AF15" i="42"/>
  <c r="AF12" i="42"/>
  <c r="AF14" i="42"/>
  <c r="AF17" i="42"/>
  <c r="AF11" i="42"/>
  <c r="AF39" i="41"/>
  <c r="AF25" i="41"/>
  <c r="AF41" i="41"/>
  <c r="AF32" i="40"/>
  <c r="AF10" i="40"/>
  <c r="AF16" i="40"/>
  <c r="AF14" i="40"/>
  <c r="AF15" i="40"/>
  <c r="AF12" i="40"/>
  <c r="AF17" i="40"/>
  <c r="AF11" i="40"/>
  <c r="AF13" i="40"/>
  <c r="AF57" i="39"/>
  <c r="AF51" i="39"/>
  <c r="AF54" i="39"/>
  <c r="AF55" i="39"/>
  <c r="AF52" i="39"/>
  <c r="AF50" i="39"/>
  <c r="AF53" i="39"/>
  <c r="AF56" i="39"/>
  <c r="AF31" i="38"/>
  <c r="AF15" i="38"/>
  <c r="AF14" i="38"/>
  <c r="AF12" i="38"/>
  <c r="AF17" i="38"/>
  <c r="AF10" i="38"/>
  <c r="AF13" i="38"/>
  <c r="AF11" i="38"/>
  <c r="AF16" i="38"/>
  <c r="D128" i="46"/>
  <c r="AW128" i="46" s="1"/>
  <c r="AF19" i="45"/>
  <c r="AF53" i="45"/>
  <c r="D123" i="45"/>
  <c r="AF51" i="45"/>
  <c r="AF57" i="45"/>
  <c r="AF50" i="45"/>
  <c r="A128" i="45"/>
  <c r="AF54" i="45"/>
  <c r="A98" i="45"/>
  <c r="AF55" i="45"/>
  <c r="AF56" i="45"/>
  <c r="AF52" i="45"/>
  <c r="D105" i="44"/>
  <c r="AF13" i="44"/>
  <c r="AF12" i="44"/>
  <c r="AF10" i="44"/>
  <c r="AF17" i="44"/>
  <c r="AF16" i="44"/>
  <c r="AF14" i="44"/>
  <c r="A68" i="44"/>
  <c r="AF15" i="44"/>
  <c r="AF11" i="44"/>
  <c r="D70" i="44"/>
  <c r="AF36" i="59"/>
  <c r="AF38" i="59"/>
  <c r="AF39" i="59"/>
  <c r="AF41" i="59"/>
  <c r="AF34" i="59"/>
  <c r="AF35" i="59"/>
  <c r="AF37" i="59"/>
  <c r="AF40" i="59"/>
  <c r="AF25" i="59"/>
  <c r="AF8" i="59"/>
  <c r="AF24" i="59"/>
  <c r="AF7" i="59"/>
  <c r="AF6" i="59"/>
  <c r="AF20" i="59"/>
  <c r="AF4" i="59"/>
  <c r="AF22" i="59"/>
  <c r="AF3" i="59"/>
  <c r="AF18" i="59"/>
  <c r="AF5" i="59"/>
  <c r="AF19" i="59"/>
  <c r="AF21" i="59"/>
  <c r="AF9" i="59"/>
  <c r="AF2" i="59"/>
  <c r="AF64" i="58"/>
  <c r="AF61" i="58"/>
  <c r="AF63" i="58"/>
  <c r="AF58" i="58"/>
  <c r="AF60" i="58"/>
  <c r="AF59" i="58"/>
  <c r="AF62" i="58"/>
  <c r="AF45" i="58"/>
  <c r="AF47" i="58"/>
  <c r="AF46" i="58"/>
  <c r="AF42" i="58"/>
  <c r="AF48" i="58"/>
  <c r="AF43" i="58"/>
  <c r="AF49" i="58"/>
  <c r="AF44" i="58"/>
  <c r="AF33" i="58"/>
  <c r="AF27" i="58"/>
  <c r="AF32" i="58"/>
  <c r="AF31" i="58"/>
  <c r="AF28" i="58"/>
  <c r="AF30" i="58"/>
  <c r="AF29" i="58"/>
  <c r="AF26" i="58"/>
  <c r="AF41" i="57"/>
  <c r="AF37" i="57"/>
  <c r="AF36" i="57"/>
  <c r="AF40" i="57"/>
  <c r="AF35" i="57"/>
  <c r="AF38" i="57"/>
  <c r="AF39" i="57"/>
  <c r="AF21" i="57"/>
  <c r="AF23" i="57"/>
  <c r="AF24" i="57"/>
  <c r="AF8" i="57"/>
  <c r="AF6" i="57"/>
  <c r="AF9" i="57"/>
  <c r="AF5" i="57"/>
  <c r="AF20" i="57"/>
  <c r="AF4" i="57"/>
  <c r="AF22" i="57"/>
  <c r="AF7" i="57"/>
  <c r="AF19" i="57"/>
  <c r="AF25" i="57"/>
  <c r="AF18" i="57"/>
  <c r="AF3" i="57"/>
  <c r="AF2" i="57"/>
  <c r="AF61" i="56"/>
  <c r="AF65" i="56"/>
  <c r="AF59" i="56"/>
  <c r="AF60" i="56"/>
  <c r="AF63" i="56"/>
  <c r="AF64" i="56"/>
  <c r="AF62" i="56"/>
  <c r="AF43" i="56"/>
  <c r="AF45" i="56"/>
  <c r="AF42" i="56"/>
  <c r="AF47" i="56"/>
  <c r="AF48" i="56"/>
  <c r="AF44" i="56"/>
  <c r="AF46" i="56"/>
  <c r="AF28" i="56"/>
  <c r="AF31" i="56"/>
  <c r="AF29" i="56"/>
  <c r="AF27" i="56"/>
  <c r="AF33" i="56"/>
  <c r="AF32" i="56"/>
  <c r="AF30" i="56"/>
  <c r="AF26" i="56"/>
  <c r="AF35" i="55"/>
  <c r="AF36" i="55"/>
  <c r="AF41" i="55"/>
  <c r="AF37" i="55"/>
  <c r="AF38" i="55"/>
  <c r="AF40" i="55"/>
  <c r="AF39" i="55"/>
  <c r="AF34" i="55"/>
  <c r="AF19" i="55"/>
  <c r="AF20" i="55"/>
  <c r="AF24" i="55"/>
  <c r="AF5" i="55"/>
  <c r="AF22" i="55"/>
  <c r="AF6" i="55"/>
  <c r="AF25" i="55"/>
  <c r="AF3" i="55"/>
  <c r="AF8" i="55"/>
  <c r="AF18" i="55"/>
  <c r="AF21" i="55"/>
  <c r="AF9" i="55"/>
  <c r="AF23" i="55"/>
  <c r="AF7" i="55"/>
  <c r="AF4" i="55"/>
  <c r="AF2" i="55"/>
  <c r="AF61" i="54"/>
  <c r="AF62" i="54"/>
  <c r="AF63" i="54"/>
  <c r="AF60" i="54"/>
  <c r="AF59" i="54"/>
  <c r="AF58" i="54"/>
  <c r="AF65" i="54"/>
  <c r="AF64" i="54"/>
  <c r="AF45" i="54"/>
  <c r="AF42" i="54"/>
  <c r="AF49" i="54"/>
  <c r="AF44" i="54"/>
  <c r="AF46" i="54"/>
  <c r="AF43" i="54"/>
  <c r="AF47" i="54"/>
  <c r="AF48" i="54"/>
  <c r="AF27" i="54"/>
  <c r="AF31" i="54"/>
  <c r="AF30" i="54"/>
  <c r="AF29" i="54"/>
  <c r="AF33" i="54"/>
  <c r="AF28" i="54"/>
  <c r="AF32" i="54"/>
  <c r="AF26" i="54"/>
  <c r="AF41" i="53"/>
  <c r="AF38" i="53"/>
  <c r="AF36" i="53"/>
  <c r="AF39" i="53"/>
  <c r="AF35" i="53"/>
  <c r="AF34" i="53"/>
  <c r="AF37" i="53"/>
  <c r="AF6" i="53"/>
  <c r="AF8" i="53"/>
  <c r="AF22" i="53"/>
  <c r="AF20" i="53"/>
  <c r="AF9" i="53"/>
  <c r="AF5" i="53"/>
  <c r="AF21" i="53"/>
  <c r="AF7" i="53"/>
  <c r="AF18" i="53"/>
  <c r="AF23" i="53"/>
  <c r="AF25" i="53"/>
  <c r="AF4" i="53"/>
  <c r="AF24" i="53"/>
  <c r="AF19" i="53"/>
  <c r="AF58" i="52"/>
  <c r="AF63" i="52"/>
  <c r="AF60" i="52"/>
  <c r="AF59" i="52"/>
  <c r="AF62" i="52"/>
  <c r="AF61" i="52"/>
  <c r="AF64" i="52"/>
  <c r="AF31" i="52"/>
  <c r="AF33" i="52"/>
  <c r="AF32" i="52"/>
  <c r="AF29" i="52"/>
  <c r="AF28" i="52"/>
  <c r="AF27" i="52"/>
  <c r="AF30" i="52"/>
  <c r="AF44" i="52"/>
  <c r="AF45" i="52"/>
  <c r="AF46" i="52"/>
  <c r="AF43" i="52"/>
  <c r="AF47" i="52"/>
  <c r="AF42" i="52"/>
  <c r="AF48" i="52"/>
  <c r="AF49" i="52"/>
  <c r="AF26" i="52"/>
  <c r="AF41" i="51"/>
  <c r="AF40" i="51"/>
  <c r="AF34" i="51"/>
  <c r="AF36" i="51"/>
  <c r="AF38" i="51"/>
  <c r="AF37" i="51"/>
  <c r="AF39" i="51"/>
  <c r="AF35" i="51"/>
  <c r="AF22" i="51"/>
  <c r="AF8" i="51"/>
  <c r="AF5" i="51"/>
  <c r="AF3" i="51"/>
  <c r="AF19" i="51"/>
  <c r="AF6" i="51"/>
  <c r="AF7" i="51"/>
  <c r="AF25" i="51"/>
  <c r="AF9" i="51"/>
  <c r="AF18" i="51"/>
  <c r="AF21" i="51"/>
  <c r="AF24" i="51"/>
  <c r="AF23" i="51"/>
  <c r="AF4" i="51"/>
  <c r="AF20" i="51"/>
  <c r="AF2" i="51"/>
  <c r="AF60" i="50"/>
  <c r="AF59" i="50"/>
  <c r="AF62" i="50"/>
  <c r="AF65" i="50"/>
  <c r="AF63" i="50"/>
  <c r="AF61" i="50"/>
  <c r="AF58" i="50"/>
  <c r="AF64" i="50"/>
  <c r="AF49" i="50"/>
  <c r="AF47" i="50"/>
  <c r="AF42" i="50"/>
  <c r="AF48" i="50"/>
  <c r="AF44" i="50"/>
  <c r="AF45" i="50"/>
  <c r="AF43" i="50"/>
  <c r="AF46" i="50"/>
  <c r="AF32" i="50"/>
  <c r="AF31" i="50"/>
  <c r="AF29" i="50"/>
  <c r="AF30" i="50"/>
  <c r="AF27" i="50"/>
  <c r="AF28" i="50"/>
  <c r="AF33" i="50"/>
  <c r="AF26" i="50"/>
  <c r="AF41" i="49"/>
  <c r="AF40" i="49"/>
  <c r="AF37" i="49"/>
  <c r="AF35" i="49"/>
  <c r="AF34" i="49"/>
  <c r="AF38" i="49"/>
  <c r="AF39" i="49"/>
  <c r="AF36" i="49"/>
  <c r="AF22" i="49"/>
  <c r="AF23" i="49"/>
  <c r="AF7" i="49"/>
  <c r="AF3" i="49"/>
  <c r="AF18" i="49"/>
  <c r="AF4" i="49"/>
  <c r="AF24" i="49"/>
  <c r="AF19" i="49"/>
  <c r="AF8" i="49"/>
  <c r="AF6" i="49"/>
  <c r="AF21" i="49"/>
  <c r="AF5" i="49"/>
  <c r="AF20" i="49"/>
  <c r="AF25" i="49"/>
  <c r="AF2" i="49"/>
  <c r="AF59" i="48"/>
  <c r="AF61" i="48"/>
  <c r="AF64" i="48"/>
  <c r="AF60" i="48"/>
  <c r="AF63" i="48"/>
  <c r="AF62" i="48"/>
  <c r="AF65" i="48"/>
  <c r="AF32" i="48"/>
  <c r="AF27" i="48"/>
  <c r="AF33" i="48"/>
  <c r="AF28" i="48"/>
  <c r="AF29" i="48"/>
  <c r="AF30" i="48"/>
  <c r="AF31" i="48"/>
  <c r="AF45" i="48"/>
  <c r="AF43" i="48"/>
  <c r="AF49" i="48"/>
  <c r="AF44" i="48"/>
  <c r="AF47" i="48"/>
  <c r="AF42" i="48"/>
  <c r="AF46" i="48"/>
  <c r="AF48" i="48"/>
  <c r="AF26" i="48"/>
  <c r="AF34" i="47"/>
  <c r="AF37" i="47"/>
  <c r="AF40" i="47"/>
  <c r="AF38" i="47"/>
  <c r="AF41" i="47"/>
  <c r="AF36" i="47"/>
  <c r="AF35" i="47"/>
  <c r="AF39" i="47"/>
  <c r="AF5" i="47"/>
  <c r="AF20" i="47"/>
  <c r="AF18" i="47"/>
  <c r="AF9" i="47"/>
  <c r="AF21" i="47"/>
  <c r="AF23" i="47"/>
  <c r="AF22" i="47"/>
  <c r="AF6" i="47"/>
  <c r="AF4" i="47"/>
  <c r="AF7" i="47"/>
  <c r="AF24" i="47"/>
  <c r="AF25" i="47"/>
  <c r="AF3" i="47"/>
  <c r="AF19" i="47"/>
  <c r="AF2" i="47"/>
  <c r="AF5" i="43"/>
  <c r="AF25" i="43"/>
  <c r="AF22" i="43"/>
  <c r="AF21" i="43"/>
  <c r="AF20" i="43"/>
  <c r="AF8" i="43"/>
  <c r="AF3" i="43"/>
  <c r="AF23" i="43"/>
  <c r="AF19" i="43"/>
  <c r="AF9" i="43"/>
  <c r="AF7" i="43"/>
  <c r="AF18" i="43"/>
  <c r="AF4" i="43"/>
  <c r="AF6" i="43"/>
  <c r="AF24" i="43"/>
  <c r="AF2" i="43"/>
  <c r="AF65" i="42"/>
  <c r="AF59" i="42"/>
  <c r="AF64" i="42"/>
  <c r="AF62" i="42"/>
  <c r="AF61" i="42"/>
  <c r="AF60" i="42"/>
  <c r="AF58" i="42"/>
  <c r="AF63" i="42"/>
  <c r="AF43" i="42"/>
  <c r="AF49" i="42"/>
  <c r="AF44" i="42"/>
  <c r="AF42" i="42"/>
  <c r="AF48" i="42"/>
  <c r="AF45" i="42"/>
  <c r="AF46" i="42"/>
  <c r="AF27" i="42"/>
  <c r="AF32" i="42"/>
  <c r="AF33" i="42"/>
  <c r="AF29" i="42"/>
  <c r="AF30" i="42"/>
  <c r="AF28" i="42"/>
  <c r="AF31" i="42"/>
  <c r="AF26" i="42"/>
  <c r="AF37" i="41"/>
  <c r="AF35" i="41"/>
  <c r="AF36" i="41"/>
  <c r="AF40" i="41"/>
  <c r="AF34" i="41"/>
  <c r="AF38" i="41"/>
  <c r="AF4" i="41"/>
  <c r="AF9" i="41"/>
  <c r="AF3" i="41"/>
  <c r="AF7" i="41"/>
  <c r="AF5" i="41"/>
  <c r="AF8" i="41"/>
  <c r="AF6" i="41"/>
  <c r="AF2" i="41"/>
  <c r="AF59" i="40"/>
  <c r="AF62" i="40"/>
  <c r="AF61" i="40"/>
  <c r="AF65" i="40"/>
  <c r="AF58" i="40"/>
  <c r="AF64" i="40"/>
  <c r="AF63" i="40"/>
  <c r="AF60" i="40"/>
  <c r="AF46" i="40"/>
  <c r="AF43" i="40"/>
  <c r="AF47" i="40"/>
  <c r="AF49" i="40"/>
  <c r="AF48" i="40"/>
  <c r="AF45" i="40"/>
  <c r="AF42" i="40"/>
  <c r="AF44" i="40"/>
  <c r="AF27" i="40"/>
  <c r="AF29" i="40"/>
  <c r="AF30" i="40"/>
  <c r="AF33" i="40"/>
  <c r="AF28" i="40"/>
  <c r="AF31" i="40"/>
  <c r="AF26" i="40"/>
  <c r="AF40" i="39"/>
  <c r="AF39" i="39"/>
  <c r="AF38" i="39"/>
  <c r="AF36" i="39"/>
  <c r="AF37" i="39"/>
  <c r="AF35" i="39"/>
  <c r="AF41" i="39"/>
  <c r="AF34" i="39"/>
  <c r="AF3" i="39"/>
  <c r="AF20" i="39"/>
  <c r="AF23" i="39"/>
  <c r="AF25" i="39"/>
  <c r="AF19" i="39"/>
  <c r="AF6" i="39"/>
  <c r="AF22" i="39"/>
  <c r="AF24" i="39"/>
  <c r="AF21" i="39"/>
  <c r="AF4" i="39"/>
  <c r="AF7" i="39"/>
  <c r="AF18" i="39"/>
  <c r="AF8" i="39"/>
  <c r="AF5" i="39"/>
  <c r="AF9" i="39"/>
  <c r="AF2" i="39"/>
  <c r="AF62" i="38"/>
  <c r="AF64" i="38"/>
  <c r="AF63" i="38"/>
  <c r="AF65" i="38"/>
  <c r="AF58" i="38"/>
  <c r="AF60" i="38"/>
  <c r="AF59" i="38"/>
  <c r="AF61" i="38"/>
  <c r="AF33" i="38"/>
  <c r="AF30" i="38"/>
  <c r="AF32" i="38"/>
  <c r="AF27" i="38"/>
  <c r="AF28" i="38"/>
  <c r="AF29" i="38"/>
  <c r="AF26" i="38"/>
  <c r="AF46" i="38"/>
  <c r="AF45" i="38"/>
  <c r="AF48" i="38"/>
  <c r="AF47" i="38"/>
  <c r="AF44" i="38"/>
  <c r="AF49" i="38"/>
  <c r="AF42" i="38"/>
  <c r="AF43" i="38"/>
  <c r="AF36" i="45"/>
  <c r="AF35" i="45"/>
  <c r="AF39" i="45"/>
  <c r="AF34" i="45"/>
  <c r="AF38" i="45"/>
  <c r="AF41" i="45"/>
  <c r="AF37" i="45"/>
  <c r="AF40" i="45"/>
  <c r="AF9" i="45"/>
  <c r="AF8" i="45"/>
  <c r="AF7" i="45"/>
  <c r="AF3" i="45"/>
  <c r="AF6" i="45"/>
  <c r="AF4" i="45"/>
  <c r="AF5" i="45"/>
  <c r="AF2" i="45"/>
  <c r="AF20" i="45"/>
  <c r="AF23" i="45"/>
  <c r="AF22" i="45"/>
  <c r="AF21" i="45"/>
  <c r="AF24" i="45"/>
  <c r="AF25" i="45"/>
  <c r="AF18" i="45"/>
  <c r="AF61" i="44"/>
  <c r="AF63" i="44"/>
  <c r="AF59" i="44"/>
  <c r="AF62" i="44"/>
  <c r="AF60" i="44"/>
  <c r="AF65" i="44"/>
  <c r="AF43" i="44"/>
  <c r="AF47" i="44"/>
  <c r="AF48" i="44"/>
  <c r="AF44" i="44"/>
  <c r="AF46" i="44"/>
  <c r="AF42" i="44"/>
  <c r="AF45" i="44"/>
  <c r="AF49" i="44"/>
  <c r="AF29" i="44"/>
  <c r="AF30" i="44"/>
  <c r="AF33" i="44"/>
  <c r="AF27" i="44"/>
  <c r="AF31" i="44"/>
  <c r="AF28" i="44"/>
  <c r="AF32" i="44"/>
  <c r="AF26" i="44"/>
  <c r="AF64" i="44"/>
  <c r="AF58" i="44"/>
  <c r="M20" i="28"/>
  <c r="A65" i="28"/>
  <c r="U10" i="28"/>
  <c r="D92" i="28"/>
  <c r="F92" i="28"/>
  <c r="G92" i="28" s="1"/>
  <c r="U92" i="28" s="1"/>
  <c r="M67" i="28"/>
  <c r="L67" i="28"/>
  <c r="N67" i="28"/>
  <c r="L59" i="28"/>
  <c r="AB10" i="28"/>
  <c r="W10" i="28"/>
  <c r="M100" i="28"/>
  <c r="L100" i="28"/>
  <c r="N100" i="28"/>
  <c r="R16" i="28"/>
  <c r="AU10" i="28"/>
  <c r="D3" i="28"/>
  <c r="AA10" i="28"/>
  <c r="P102" i="28"/>
  <c r="D27" i="28"/>
  <c r="A27" i="28"/>
  <c r="AE10" i="28" a="1"/>
  <c r="AE10" i="28" s="1"/>
  <c r="A37" i="28"/>
  <c r="D37" i="28"/>
  <c r="F125" i="28"/>
  <c r="G125" i="28" s="1"/>
  <c r="F56" i="28"/>
  <c r="G56" i="28" s="1"/>
  <c r="R56" i="28" s="1"/>
  <c r="A56" i="28"/>
  <c r="D66" i="28"/>
  <c r="A123" i="28"/>
  <c r="D90" i="28"/>
  <c r="A58" i="28"/>
  <c r="BC58" i="28" s="1"/>
  <c r="AH52" i="28"/>
  <c r="F52" i="28"/>
  <c r="G52" i="28" s="1"/>
  <c r="AB52" i="28" s="1"/>
  <c r="A60" i="28"/>
  <c r="D39" i="28"/>
  <c r="N85" i="28"/>
  <c r="M85" i="28"/>
  <c r="D49" i="28"/>
  <c r="A90" i="28"/>
  <c r="BC90" i="28" s="1"/>
  <c r="P56" i="28"/>
  <c r="A66" i="28"/>
  <c r="BC66" i="28" s="1"/>
  <c r="AA125" i="28"/>
  <c r="A125" i="28"/>
  <c r="A92" i="28"/>
  <c r="M33" i="47"/>
  <c r="M107" i="47"/>
  <c r="A81" i="47"/>
  <c r="Y119" i="47"/>
  <c r="Z119" i="47"/>
  <c r="AZ119" i="47" s="1"/>
  <c r="V119" i="47"/>
  <c r="AY119" i="47" s="1"/>
  <c r="Z74" i="47"/>
  <c r="AZ74" i="47" s="1"/>
  <c r="Q127" i="47"/>
  <c r="BA127" i="47" s="1"/>
  <c r="BB127" i="47" s="1"/>
  <c r="W29" i="47"/>
  <c r="AA29" i="47"/>
  <c r="AE29" i="47" a="1"/>
  <c r="AE29" i="47" s="1"/>
  <c r="D111" i="47"/>
  <c r="A111" i="47"/>
  <c r="P50" i="47"/>
  <c r="S50" i="47"/>
  <c r="U50" i="47"/>
  <c r="Y50" i="47"/>
  <c r="R50" i="47"/>
  <c r="P72" i="47"/>
  <c r="AS72" i="47"/>
  <c r="AF72" i="47" s="1"/>
  <c r="D78" i="47"/>
  <c r="A78" i="47"/>
  <c r="Q121" i="47"/>
  <c r="BA121" i="47" s="1"/>
  <c r="AS121" i="47"/>
  <c r="AF121" i="47" s="1"/>
  <c r="Z121" i="47"/>
  <c r="AZ121" i="47" s="1"/>
  <c r="S121" i="47"/>
  <c r="P121" i="47"/>
  <c r="D18" i="47"/>
  <c r="A18" i="47"/>
  <c r="L111" i="47"/>
  <c r="A120" i="47"/>
  <c r="D120" i="47"/>
  <c r="F36" i="47"/>
  <c r="G36" i="47" s="1"/>
  <c r="AH12" i="47"/>
  <c r="L23" i="47"/>
  <c r="M23" i="47"/>
  <c r="F5" i="47"/>
  <c r="G5" i="47" s="1"/>
  <c r="P5" i="47" s="1"/>
  <c r="AH5" i="47"/>
  <c r="Q79" i="47"/>
  <c r="BA79" i="47" s="1"/>
  <c r="BB79" i="47" s="1"/>
  <c r="L95" i="47"/>
  <c r="M95" i="47"/>
  <c r="L81" i="47"/>
  <c r="M81" i="47"/>
  <c r="N15" i="47"/>
  <c r="M15" i="47"/>
  <c r="L15" i="47"/>
  <c r="AG50" i="47"/>
  <c r="S34" i="47"/>
  <c r="M102" i="47"/>
  <c r="N102" i="47"/>
  <c r="L102" i="47"/>
  <c r="M7" i="47"/>
  <c r="AG7" i="47" s="1"/>
  <c r="L7" i="47"/>
  <c r="N7" i="47"/>
  <c r="F118" i="47"/>
  <c r="G118" i="47" s="1"/>
  <c r="F49" i="47"/>
  <c r="G49" i="47" s="1"/>
  <c r="R2" i="47"/>
  <c r="N8" i="47"/>
  <c r="M8" i="47"/>
  <c r="L8" i="47"/>
  <c r="Z18" i="47"/>
  <c r="AZ18" i="47" s="1"/>
  <c r="Z13" i="47"/>
  <c r="AZ13" i="47" s="1"/>
  <c r="N29" i="47"/>
  <c r="M29" i="47"/>
  <c r="M113" i="47"/>
  <c r="N96" i="47"/>
  <c r="M123" i="46"/>
  <c r="L123" i="46"/>
  <c r="N123" i="46"/>
  <c r="D25" i="46"/>
  <c r="A25" i="46"/>
  <c r="N7" i="46"/>
  <c r="L7" i="46"/>
  <c r="M7" i="46"/>
  <c r="A120" i="46"/>
  <c r="D120" i="46"/>
  <c r="AW120" i="46" s="1"/>
  <c r="A83" i="46"/>
  <c r="N55" i="46"/>
  <c r="M55" i="46"/>
  <c r="L55" i="46"/>
  <c r="A54" i="46"/>
  <c r="F47" i="46"/>
  <c r="G47" i="46" s="1"/>
  <c r="D61" i="46"/>
  <c r="AW61" i="46" s="1"/>
  <c r="M13" i="46"/>
  <c r="N13" i="46"/>
  <c r="F14" i="46"/>
  <c r="G14" i="46" s="1"/>
  <c r="F21" i="46"/>
  <c r="G21" i="46" s="1"/>
  <c r="A21" i="46"/>
  <c r="AG13" i="46"/>
  <c r="M8" i="46"/>
  <c r="F34" i="46"/>
  <c r="N77" i="46"/>
  <c r="L77" i="46"/>
  <c r="N127" i="46"/>
  <c r="D92" i="45"/>
  <c r="D95" i="45"/>
  <c r="A95" i="45"/>
  <c r="P52" i="45"/>
  <c r="R58" i="45"/>
  <c r="Y58" i="45"/>
  <c r="AE58" i="45" a="1"/>
  <c r="AE58" i="45" s="1"/>
  <c r="Z58" i="45"/>
  <c r="AZ58" i="45" s="1"/>
  <c r="S58" i="45"/>
  <c r="M8" i="45"/>
  <c r="AG8" i="45" s="1"/>
  <c r="S39" i="45"/>
  <c r="P39" i="45"/>
  <c r="Q39" i="45"/>
  <c r="BA39" i="45" s="1"/>
  <c r="AU39" i="45"/>
  <c r="R39" i="45"/>
  <c r="R8" i="45"/>
  <c r="AA8" i="45"/>
  <c r="Q8" i="45"/>
  <c r="BA8" i="45" s="1"/>
  <c r="R88" i="45"/>
  <c r="S88" i="45"/>
  <c r="N99" i="45"/>
  <c r="L99" i="45"/>
  <c r="M71" i="45"/>
  <c r="N71" i="45"/>
  <c r="L71" i="45"/>
  <c r="M62" i="45"/>
  <c r="N62" i="45"/>
  <c r="L67" i="45"/>
  <c r="AS119" i="45"/>
  <c r="AF119" i="45" s="1"/>
  <c r="AA119" i="45"/>
  <c r="V119" i="45"/>
  <c r="AY119" i="45" s="1"/>
  <c r="U119" i="45"/>
  <c r="S119" i="45"/>
  <c r="P119" i="45"/>
  <c r="F47" i="45"/>
  <c r="G47" i="45" s="1"/>
  <c r="AH39" i="45"/>
  <c r="M77" i="45"/>
  <c r="M9" i="45"/>
  <c r="AG9" i="45" s="1"/>
  <c r="AH61" i="45"/>
  <c r="F61" i="45"/>
  <c r="G61" i="45" s="1"/>
  <c r="F53" i="45"/>
  <c r="G53" i="45" s="1"/>
  <c r="AH53" i="45"/>
  <c r="N113" i="45"/>
  <c r="M29" i="45"/>
  <c r="AH7" i="45"/>
  <c r="F7" i="45"/>
  <c r="G7" i="45" s="1"/>
  <c r="R7" i="45" s="1"/>
  <c r="AG7" i="45"/>
  <c r="M82" i="45"/>
  <c r="N82" i="45"/>
  <c r="Q6" i="45"/>
  <c r="BA6" i="45" s="1"/>
  <c r="M3" i="45"/>
  <c r="AG3" i="45" s="1"/>
  <c r="M92" i="45"/>
  <c r="P27" i="44"/>
  <c r="Y46" i="44"/>
  <c r="M103" i="44"/>
  <c r="R103" i="44"/>
  <c r="P103" i="44"/>
  <c r="Q103" i="44"/>
  <c r="BA103" i="44" s="1"/>
  <c r="BB103" i="44" s="1"/>
  <c r="Q27" i="44"/>
  <c r="BA27" i="44" s="1"/>
  <c r="Z46" i="44"/>
  <c r="AZ46" i="44" s="1"/>
  <c r="D10" i="44"/>
  <c r="A10" i="44"/>
  <c r="A6" i="44"/>
  <c r="D6" i="44"/>
  <c r="R16" i="44"/>
  <c r="AB46" i="44"/>
  <c r="A14" i="44"/>
  <c r="D14" i="44"/>
  <c r="L27" i="44"/>
  <c r="U51" i="44"/>
  <c r="AB51" i="44"/>
  <c r="Z51" i="44"/>
  <c r="AZ51" i="44" s="1"/>
  <c r="W51" i="44"/>
  <c r="AA51" i="44"/>
  <c r="AE51" i="44" a="1"/>
  <c r="AE51" i="44" s="1"/>
  <c r="M88" i="44"/>
  <c r="V73" i="44"/>
  <c r="AY73" i="44" s="1"/>
  <c r="M57" i="44"/>
  <c r="L57" i="44"/>
  <c r="D34" i="44"/>
  <c r="L72" i="44"/>
  <c r="V72" i="44"/>
  <c r="AY72" i="44" s="1"/>
  <c r="L64" i="44"/>
  <c r="L91" i="44"/>
  <c r="N101" i="44"/>
  <c r="L101" i="44"/>
  <c r="M55" i="44"/>
  <c r="N55" i="44"/>
  <c r="L7" i="44"/>
  <c r="N83" i="44"/>
  <c r="AH24" i="44"/>
  <c r="D24" i="44"/>
  <c r="M65" i="44"/>
  <c r="AG65" i="44" s="1"/>
  <c r="F60" i="44"/>
  <c r="G60" i="44" s="1"/>
  <c r="M6" i="44"/>
  <c r="N6" i="44"/>
  <c r="AG59" i="44"/>
  <c r="N74" i="44"/>
  <c r="AH43" i="44"/>
  <c r="AH51" i="44"/>
  <c r="AA57" i="43"/>
  <c r="N52" i="43"/>
  <c r="M61" i="43"/>
  <c r="L61" i="43"/>
  <c r="N61" i="43"/>
  <c r="L26" i="43"/>
  <c r="L20" i="43"/>
  <c r="N20" i="43"/>
  <c r="M20" i="43"/>
  <c r="D85" i="43"/>
  <c r="A74" i="43"/>
  <c r="N5" i="43"/>
  <c r="L5" i="43"/>
  <c r="M5" i="43"/>
  <c r="P42" i="43"/>
  <c r="AA42" i="43"/>
  <c r="Y42" i="43"/>
  <c r="S42" i="43"/>
  <c r="V42" i="43"/>
  <c r="AY42" i="43" s="1"/>
  <c r="Z42" i="43"/>
  <c r="AZ42" i="43" s="1"/>
  <c r="AE42" i="43" a="1"/>
  <c r="AE42" i="43" s="1"/>
  <c r="R42" i="43"/>
  <c r="AB42" i="43"/>
  <c r="U42" i="43"/>
  <c r="M13" i="43"/>
  <c r="N13" i="43"/>
  <c r="L13" i="43"/>
  <c r="A118" i="43"/>
  <c r="L126" i="43"/>
  <c r="AB111" i="43"/>
  <c r="AA111" i="43"/>
  <c r="P9" i="43"/>
  <c r="D24" i="43"/>
  <c r="A24" i="43"/>
  <c r="AG21" i="43"/>
  <c r="AH21" i="43"/>
  <c r="AU16" i="43"/>
  <c r="AB16" i="43"/>
  <c r="R16" i="43"/>
  <c r="AA16" i="43"/>
  <c r="W16" i="43"/>
  <c r="Z16" i="43"/>
  <c r="AZ16" i="43" s="1"/>
  <c r="F60" i="43"/>
  <c r="G60" i="43" s="1"/>
  <c r="AH60" i="43"/>
  <c r="N92" i="43"/>
  <c r="M92" i="43"/>
  <c r="N54" i="43"/>
  <c r="M54" i="43"/>
  <c r="AG54" i="43" s="1"/>
  <c r="R9" i="43"/>
  <c r="Q9" i="43"/>
  <c r="BA9" i="43" s="1"/>
  <c r="L92" i="43"/>
  <c r="M60" i="43"/>
  <c r="L60" i="43"/>
  <c r="N60" i="43"/>
  <c r="D63" i="43"/>
  <c r="L120" i="43"/>
  <c r="N120" i="43"/>
  <c r="U17" i="43"/>
  <c r="A21" i="43"/>
  <c r="N36" i="43"/>
  <c r="A31" i="43"/>
  <c r="N119" i="43"/>
  <c r="AS106" i="42"/>
  <c r="AF106" i="42" s="1"/>
  <c r="N97" i="42"/>
  <c r="M97" i="42"/>
  <c r="L97" i="42"/>
  <c r="U67" i="42"/>
  <c r="R67" i="42"/>
  <c r="W67" i="42"/>
  <c r="V67" i="42"/>
  <c r="AY67" i="42" s="1"/>
  <c r="S67" i="42"/>
  <c r="P67" i="42"/>
  <c r="AA67" i="42"/>
  <c r="AB67" i="42"/>
  <c r="Z67" i="42"/>
  <c r="AZ67" i="42" s="1"/>
  <c r="Q67" i="42"/>
  <c r="BA67" i="42" s="1"/>
  <c r="BB67" i="42" s="1"/>
  <c r="AE67" i="42" a="1"/>
  <c r="AE67" i="42" s="1"/>
  <c r="L90" i="42"/>
  <c r="M90" i="42"/>
  <c r="AB90" i="42"/>
  <c r="N90" i="42"/>
  <c r="Y90" i="42"/>
  <c r="W90" i="42"/>
  <c r="A25" i="42"/>
  <c r="D25" i="42"/>
  <c r="D119" i="42"/>
  <c r="A119" i="42"/>
  <c r="A117" i="42"/>
  <c r="D117" i="42"/>
  <c r="Y67" i="42"/>
  <c r="Q62" i="42"/>
  <c r="BA62" i="42" s="1"/>
  <c r="S62" i="42"/>
  <c r="A52" i="42"/>
  <c r="D52" i="42"/>
  <c r="M120" i="42"/>
  <c r="L112" i="42"/>
  <c r="AA43" i="42"/>
  <c r="P43" i="42"/>
  <c r="Q43" i="42"/>
  <c r="BA43" i="42" s="1"/>
  <c r="AB43" i="42"/>
  <c r="W43" i="42"/>
  <c r="S43" i="42"/>
  <c r="V43" i="42"/>
  <c r="AY43" i="42" s="1"/>
  <c r="AU43" i="42"/>
  <c r="Z43" i="42"/>
  <c r="AZ43" i="42" s="1"/>
  <c r="Y43" i="42"/>
  <c r="D47" i="42"/>
  <c r="A47" i="42"/>
  <c r="V52" i="42"/>
  <c r="AY52" i="42" s="1"/>
  <c r="U52" i="42"/>
  <c r="AU52" i="42"/>
  <c r="P52" i="42"/>
  <c r="S52" i="42"/>
  <c r="L58" i="42"/>
  <c r="N58" i="42"/>
  <c r="M58" i="42"/>
  <c r="L52" i="42"/>
  <c r="M52" i="42"/>
  <c r="Q98" i="42"/>
  <c r="BA98" i="42" s="1"/>
  <c r="BB98" i="42" s="1"/>
  <c r="R90" i="42"/>
  <c r="P90" i="42"/>
  <c r="AA90" i="42"/>
  <c r="U90" i="42"/>
  <c r="V90" i="42"/>
  <c r="AY90" i="42" s="1"/>
  <c r="S90" i="42"/>
  <c r="Q90" i="42"/>
  <c r="BA90" i="42" s="1"/>
  <c r="W54" i="42"/>
  <c r="AA54" i="42"/>
  <c r="R96" i="42"/>
  <c r="F124" i="42"/>
  <c r="G124" i="42" s="1"/>
  <c r="D95" i="42"/>
  <c r="A95" i="42"/>
  <c r="AB91" i="42"/>
  <c r="P91" i="42"/>
  <c r="S91" i="42"/>
  <c r="V91" i="42"/>
  <c r="AY91" i="42" s="1"/>
  <c r="R91" i="42"/>
  <c r="Y91" i="42"/>
  <c r="AA91" i="42"/>
  <c r="Q91" i="42"/>
  <c r="BA91" i="42" s="1"/>
  <c r="Z91" i="42"/>
  <c r="AZ91" i="42" s="1"/>
  <c r="Q128" i="42"/>
  <c r="BA128" i="42" s="1"/>
  <c r="AB53" i="42"/>
  <c r="AA53" i="42"/>
  <c r="Q53" i="42"/>
  <c r="BA53" i="42" s="1"/>
  <c r="BB53" i="42" s="1"/>
  <c r="W53" i="42"/>
  <c r="Z53" i="42"/>
  <c r="AZ53" i="42" s="1"/>
  <c r="R45" i="42"/>
  <c r="Z116" i="42"/>
  <c r="AZ116" i="42" s="1"/>
  <c r="AA116" i="42"/>
  <c r="R44" i="42"/>
  <c r="Q44" i="42"/>
  <c r="BA44" i="42" s="1"/>
  <c r="AU44" i="42"/>
  <c r="L119" i="42"/>
  <c r="N119" i="42"/>
  <c r="L19" i="42"/>
  <c r="N19" i="42"/>
  <c r="L55" i="42"/>
  <c r="L34" i="42"/>
  <c r="U6" i="42"/>
  <c r="AU6" i="42"/>
  <c r="AB6" i="42"/>
  <c r="Z6" i="42"/>
  <c r="AZ6" i="42" s="1"/>
  <c r="D29" i="42"/>
  <c r="A29" i="42"/>
  <c r="P30" i="42"/>
  <c r="W38" i="42"/>
  <c r="AA38" i="42"/>
  <c r="AB38" i="42"/>
  <c r="Z38" i="42"/>
  <c r="AZ38" i="42" s="1"/>
  <c r="L56" i="42"/>
  <c r="M56" i="42"/>
  <c r="N11" i="42"/>
  <c r="M11" i="42"/>
  <c r="N34" i="42"/>
  <c r="Q29" i="42"/>
  <c r="BA29" i="42" s="1"/>
  <c r="Z29" i="42"/>
  <c r="AZ29" i="42" s="1"/>
  <c r="P29" i="42"/>
  <c r="R29" i="42"/>
  <c r="N63" i="42"/>
  <c r="M63" i="42"/>
  <c r="M119" i="42"/>
  <c r="M86" i="42"/>
  <c r="F2" i="42"/>
  <c r="G2" i="42" s="1"/>
  <c r="Z2" i="42" s="1"/>
  <c r="AZ2" i="42" s="1"/>
  <c r="N12" i="42"/>
  <c r="W37" i="42"/>
  <c r="AB37" i="42"/>
  <c r="U37" i="42"/>
  <c r="AU37" i="42"/>
  <c r="AA37" i="42"/>
  <c r="Y37" i="42"/>
  <c r="AH60" i="42"/>
  <c r="F36" i="42"/>
  <c r="G36" i="42" s="1"/>
  <c r="S36" i="42" s="1"/>
  <c r="AH28" i="42"/>
  <c r="F28" i="42"/>
  <c r="G28" i="42" s="1"/>
  <c r="F12" i="42"/>
  <c r="G12" i="42" s="1"/>
  <c r="AA127" i="42"/>
  <c r="L86" i="42"/>
  <c r="N55" i="42"/>
  <c r="M27" i="42"/>
  <c r="AG27" i="42" s="1"/>
  <c r="M12" i="42"/>
  <c r="AG12" i="42" s="1"/>
  <c r="Y22" i="42"/>
  <c r="W22" i="42"/>
  <c r="N23" i="42"/>
  <c r="M23" i="42"/>
  <c r="AG59" i="42"/>
  <c r="F59" i="42"/>
  <c r="G59" i="42" s="1"/>
  <c r="P59" i="42" s="1"/>
  <c r="AH59" i="42"/>
  <c r="A51" i="42"/>
  <c r="AH51" i="42"/>
  <c r="F35" i="42"/>
  <c r="G35" i="42" s="1"/>
  <c r="AH35" i="42"/>
  <c r="AH27" i="42"/>
  <c r="F27" i="42"/>
  <c r="G27" i="42" s="1"/>
  <c r="D19" i="42"/>
  <c r="F3" i="42"/>
  <c r="G3" i="42" s="1"/>
  <c r="N27" i="42"/>
  <c r="L23" i="42"/>
  <c r="L127" i="42"/>
  <c r="N4" i="42"/>
  <c r="M83" i="42"/>
  <c r="N83" i="42"/>
  <c r="L83" i="42"/>
  <c r="A21" i="42"/>
  <c r="A42" i="41"/>
  <c r="W74" i="41"/>
  <c r="M22" i="41"/>
  <c r="AG22" i="41" s="1"/>
  <c r="N22" i="41"/>
  <c r="L95" i="41"/>
  <c r="N95" i="41"/>
  <c r="L66" i="41"/>
  <c r="N66" i="41"/>
  <c r="M66" i="41"/>
  <c r="AE80" i="41" a="1"/>
  <c r="AE80" i="41" s="1"/>
  <c r="Y74" i="41"/>
  <c r="W116" i="41"/>
  <c r="M125" i="41"/>
  <c r="N125" i="41"/>
  <c r="L125" i="41"/>
  <c r="F73" i="41"/>
  <c r="G73" i="41" s="1"/>
  <c r="L6" i="41"/>
  <c r="M6" i="41"/>
  <c r="N6" i="41"/>
  <c r="Q74" i="41"/>
  <c r="BA74" i="41" s="1"/>
  <c r="A100" i="41"/>
  <c r="Z89" i="41"/>
  <c r="AZ89" i="41" s="1"/>
  <c r="P89" i="41"/>
  <c r="R89" i="41"/>
  <c r="Q89" i="41"/>
  <c r="BA89" i="41" s="1"/>
  <c r="Z2" i="41"/>
  <c r="AZ2" i="41" s="1"/>
  <c r="Y2" i="41"/>
  <c r="P74" i="41"/>
  <c r="Y95" i="41"/>
  <c r="AE95" i="41" a="1"/>
  <c r="AE95" i="41" s="1"/>
  <c r="AB74" i="41"/>
  <c r="AA74" i="41"/>
  <c r="Q115" i="41"/>
  <c r="BA115" i="41" s="1"/>
  <c r="L69" i="41"/>
  <c r="N69" i="41"/>
  <c r="M69" i="41"/>
  <c r="F127" i="41"/>
  <c r="G127" i="41" s="1"/>
  <c r="Y127" i="41" s="1"/>
  <c r="S74" i="41"/>
  <c r="Z74" i="41"/>
  <c r="AZ74" i="41" s="1"/>
  <c r="D99" i="41"/>
  <c r="A99" i="41"/>
  <c r="L13" i="41"/>
  <c r="N13" i="41"/>
  <c r="M13" i="41"/>
  <c r="P13" i="41"/>
  <c r="V13" i="41"/>
  <c r="AY13" i="41" s="1"/>
  <c r="V74" i="41"/>
  <c r="AY74" i="41" s="1"/>
  <c r="R74" i="41"/>
  <c r="N86" i="41"/>
  <c r="L86" i="41"/>
  <c r="V104" i="41"/>
  <c r="AY104" i="41" s="1"/>
  <c r="L59" i="41"/>
  <c r="Q120" i="41"/>
  <c r="BA120" i="41" s="1"/>
  <c r="U112" i="41"/>
  <c r="AB112" i="41"/>
  <c r="D4" i="41"/>
  <c r="A4" i="41"/>
  <c r="N44" i="41"/>
  <c r="Y108" i="41"/>
  <c r="N27" i="41"/>
  <c r="AH62" i="41"/>
  <c r="AH54" i="41"/>
  <c r="F54" i="41"/>
  <c r="G54" i="41" s="1"/>
  <c r="D46" i="41"/>
  <c r="F46" i="41"/>
  <c r="G46" i="41" s="1"/>
  <c r="U46" i="41" s="1"/>
  <c r="AH46" i="41"/>
  <c r="AG38" i="41"/>
  <c r="F38" i="41"/>
  <c r="G38" i="41" s="1"/>
  <c r="AH38" i="41"/>
  <c r="F30" i="41"/>
  <c r="G30" i="41" s="1"/>
  <c r="AH30" i="41"/>
  <c r="AH22" i="41"/>
  <c r="F22" i="41"/>
  <c r="G22" i="41" s="1"/>
  <c r="W22" i="41" s="1"/>
  <c r="F14" i="41"/>
  <c r="G14" i="41" s="1"/>
  <c r="AG6" i="41"/>
  <c r="F6" i="41"/>
  <c r="G6" i="41" s="1"/>
  <c r="AH6" i="41"/>
  <c r="M109" i="41"/>
  <c r="L109" i="41"/>
  <c r="N34" i="41"/>
  <c r="M34" i="41"/>
  <c r="AG34" i="41" s="1"/>
  <c r="R120" i="41"/>
  <c r="L102" i="41"/>
  <c r="A13" i="41"/>
  <c r="A8" i="41"/>
  <c r="D8" i="41"/>
  <c r="N56" i="41"/>
  <c r="D15" i="41"/>
  <c r="A15" i="41"/>
  <c r="N21" i="41"/>
  <c r="M21" i="41"/>
  <c r="L117" i="41"/>
  <c r="N117" i="41"/>
  <c r="L2" i="41"/>
  <c r="N2" i="41"/>
  <c r="M2" i="41"/>
  <c r="AG2" i="41" s="1"/>
  <c r="M63" i="41"/>
  <c r="A3" i="41"/>
  <c r="S120" i="41"/>
  <c r="Z112" i="41"/>
  <c r="AZ112" i="41" s="1"/>
  <c r="L30" i="41"/>
  <c r="N30" i="41"/>
  <c r="A47" i="41"/>
  <c r="D47" i="41"/>
  <c r="F62" i="41"/>
  <c r="G62" i="41" s="1"/>
  <c r="N98" i="41"/>
  <c r="M98" i="41"/>
  <c r="L98" i="41"/>
  <c r="Y112" i="41"/>
  <c r="N70" i="41"/>
  <c r="M70" i="41"/>
  <c r="N45" i="41"/>
  <c r="L45" i="41"/>
  <c r="L38" i="41"/>
  <c r="N38" i="41"/>
  <c r="R121" i="40"/>
  <c r="D25" i="40"/>
  <c r="A25" i="40"/>
  <c r="R96" i="40"/>
  <c r="U96" i="40"/>
  <c r="N7" i="40"/>
  <c r="M7" i="40"/>
  <c r="L7" i="40"/>
  <c r="U64" i="40"/>
  <c r="S64" i="40"/>
  <c r="P64" i="40"/>
  <c r="AU64" i="40"/>
  <c r="AE89" i="40" a="1"/>
  <c r="AE89" i="40" s="1"/>
  <c r="AA89" i="40"/>
  <c r="Y89" i="40"/>
  <c r="A57" i="40"/>
  <c r="D57" i="40"/>
  <c r="N54" i="40"/>
  <c r="M54" i="40"/>
  <c r="L54" i="40"/>
  <c r="U34" i="40"/>
  <c r="AA34" i="40"/>
  <c r="AU34" i="40"/>
  <c r="W34" i="40"/>
  <c r="F60" i="40"/>
  <c r="G60" i="40" s="1"/>
  <c r="AH52" i="40"/>
  <c r="AH36" i="40"/>
  <c r="F36" i="40"/>
  <c r="G36" i="40" s="1"/>
  <c r="F28" i="40"/>
  <c r="G28" i="40" s="1"/>
  <c r="A28" i="40"/>
  <c r="F12" i="40"/>
  <c r="G12" i="40" s="1"/>
  <c r="AH12" i="40"/>
  <c r="AH4" i="40"/>
  <c r="F4" i="40"/>
  <c r="G4" i="40" s="1"/>
  <c r="AE4" i="40" s="1" a="1"/>
  <c r="AE4" i="40" s="1"/>
  <c r="N87" i="40"/>
  <c r="L87" i="40"/>
  <c r="N79" i="40"/>
  <c r="M79" i="40"/>
  <c r="L79" i="40"/>
  <c r="N63" i="40"/>
  <c r="M63" i="40"/>
  <c r="L63" i="40"/>
  <c r="L55" i="40"/>
  <c r="N55" i="40"/>
  <c r="M47" i="40"/>
  <c r="N47" i="40"/>
  <c r="L47" i="40"/>
  <c r="M39" i="40"/>
  <c r="L39" i="40"/>
  <c r="N39" i="40"/>
  <c r="M31" i="40"/>
  <c r="L31" i="40"/>
  <c r="N31" i="40"/>
  <c r="L23" i="40"/>
  <c r="N23" i="40"/>
  <c r="M15" i="40"/>
  <c r="N15" i="40"/>
  <c r="L15" i="40"/>
  <c r="M119" i="40"/>
  <c r="A2" i="40"/>
  <c r="D2" i="40"/>
  <c r="M9" i="40"/>
  <c r="N30" i="40"/>
  <c r="AU18" i="40"/>
  <c r="L73" i="40"/>
  <c r="M73" i="40"/>
  <c r="M111" i="40"/>
  <c r="L127" i="40"/>
  <c r="L103" i="40"/>
  <c r="L111" i="40"/>
  <c r="M127" i="40"/>
  <c r="M103" i="40"/>
  <c r="N71" i="40"/>
  <c r="AH60" i="40"/>
  <c r="M55" i="40"/>
  <c r="Q16" i="40"/>
  <c r="BA16" i="40" s="1"/>
  <c r="N21" i="40"/>
  <c r="L95" i="40"/>
  <c r="N103" i="40"/>
  <c r="M23" i="40"/>
  <c r="Q80" i="40"/>
  <c r="BA80" i="40" s="1"/>
  <c r="AB80" i="40"/>
  <c r="M95" i="40"/>
  <c r="N45" i="40"/>
  <c r="L45" i="40"/>
  <c r="Z115" i="40"/>
  <c r="AZ115" i="40" s="1"/>
  <c r="AU50" i="40"/>
  <c r="W50" i="40"/>
  <c r="V50" i="40"/>
  <c r="AY50" i="40" s="1"/>
  <c r="S50" i="40"/>
  <c r="AB34" i="40"/>
  <c r="M69" i="40"/>
  <c r="U101" i="39"/>
  <c r="L101" i="39"/>
  <c r="P116" i="39"/>
  <c r="Q116" i="39"/>
  <c r="BA116" i="39" s="1"/>
  <c r="L123" i="39"/>
  <c r="N123" i="39"/>
  <c r="M123" i="39"/>
  <c r="AB125" i="39"/>
  <c r="Z125" i="39"/>
  <c r="AZ125" i="39" s="1"/>
  <c r="Y125" i="39"/>
  <c r="U125" i="39"/>
  <c r="Z95" i="39"/>
  <c r="AZ95" i="39" s="1"/>
  <c r="Y95" i="39"/>
  <c r="R66" i="39"/>
  <c r="P66" i="39"/>
  <c r="AB66" i="39"/>
  <c r="W42" i="39"/>
  <c r="Z42" i="39"/>
  <c r="AZ42" i="39" s="1"/>
  <c r="Y42" i="39"/>
  <c r="P107" i="39"/>
  <c r="D40" i="39"/>
  <c r="A40" i="39"/>
  <c r="M69" i="39"/>
  <c r="A120" i="39"/>
  <c r="D120" i="39"/>
  <c r="R102" i="39"/>
  <c r="AS102" i="39"/>
  <c r="AF102" i="39" s="1"/>
  <c r="A117" i="39"/>
  <c r="D117" i="39"/>
  <c r="M106" i="39"/>
  <c r="L106" i="39"/>
  <c r="L90" i="39"/>
  <c r="M90" i="39"/>
  <c r="M66" i="39"/>
  <c r="N66" i="39"/>
  <c r="L58" i="39"/>
  <c r="M58" i="39"/>
  <c r="R58" i="39"/>
  <c r="N50" i="39"/>
  <c r="N43" i="39"/>
  <c r="M43" i="39"/>
  <c r="L43" i="39"/>
  <c r="L35" i="39"/>
  <c r="U35" i="39"/>
  <c r="V35" i="39"/>
  <c r="AY35" i="39" s="1"/>
  <c r="Y35" i="39"/>
  <c r="AB35" i="39"/>
  <c r="AB128" i="39"/>
  <c r="Q98" i="39"/>
  <c r="BA98" i="39" s="1"/>
  <c r="Y98" i="39"/>
  <c r="AA98" i="39"/>
  <c r="R98" i="39"/>
  <c r="W98" i="39"/>
  <c r="S98" i="39"/>
  <c r="U98" i="39"/>
  <c r="W35" i="39"/>
  <c r="A31" i="39"/>
  <c r="D31" i="39"/>
  <c r="Y109" i="39"/>
  <c r="AA109" i="39"/>
  <c r="AB109" i="39"/>
  <c r="U109" i="39"/>
  <c r="W109" i="39"/>
  <c r="AB101" i="39"/>
  <c r="D82" i="39"/>
  <c r="A82" i="39"/>
  <c r="Q112" i="39"/>
  <c r="BA112" i="39" s="1"/>
  <c r="AB112" i="39"/>
  <c r="AE112" i="39" a="1"/>
  <c r="AE112" i="39" s="1"/>
  <c r="R70" i="39"/>
  <c r="AA11" i="39"/>
  <c r="U11" i="39"/>
  <c r="P11" i="39"/>
  <c r="AB11" i="39"/>
  <c r="Y11" i="39"/>
  <c r="AU11" i="39"/>
  <c r="W11" i="39"/>
  <c r="AE11" i="39" a="1"/>
  <c r="AE11" i="39" s="1"/>
  <c r="Z11" i="39"/>
  <c r="AZ11" i="39" s="1"/>
  <c r="L20" i="39"/>
  <c r="M20" i="39"/>
  <c r="AG20" i="39" s="1"/>
  <c r="M37" i="39"/>
  <c r="D53" i="39"/>
  <c r="A53" i="39"/>
  <c r="R86" i="39"/>
  <c r="AA86" i="39"/>
  <c r="S86" i="39"/>
  <c r="P86" i="39"/>
  <c r="AB86" i="39"/>
  <c r="U83" i="39"/>
  <c r="Y83" i="39"/>
  <c r="P83" i="39"/>
  <c r="W83" i="39"/>
  <c r="AA83" i="39"/>
  <c r="L12" i="39"/>
  <c r="L14" i="39"/>
  <c r="N44" i="39"/>
  <c r="F115" i="39"/>
  <c r="G115" i="39" s="1"/>
  <c r="N2" i="39"/>
  <c r="M63" i="39"/>
  <c r="A119" i="39"/>
  <c r="D26" i="39"/>
  <c r="A26" i="39"/>
  <c r="N55" i="39"/>
  <c r="D47" i="39"/>
  <c r="A47" i="39"/>
  <c r="U108" i="39"/>
  <c r="AA108" i="39"/>
  <c r="Z108" i="39"/>
  <c r="AZ108" i="39" s="1"/>
  <c r="AB108" i="39"/>
  <c r="A56" i="39"/>
  <c r="D56" i="39"/>
  <c r="W69" i="39"/>
  <c r="U69" i="39"/>
  <c r="A121" i="38"/>
  <c r="D121" i="38"/>
  <c r="Q10" i="38"/>
  <c r="BA10" i="38" s="1"/>
  <c r="Z118" i="38"/>
  <c r="AZ118" i="38" s="1"/>
  <c r="D65" i="38"/>
  <c r="AH65" i="38"/>
  <c r="F49" i="38"/>
  <c r="G49" i="38" s="1"/>
  <c r="U49" i="38" s="1"/>
  <c r="F33" i="38"/>
  <c r="G33" i="38" s="1"/>
  <c r="R33" i="38" s="1"/>
  <c r="AH33" i="38"/>
  <c r="AH25" i="38"/>
  <c r="AH17" i="38"/>
  <c r="AH9" i="38"/>
  <c r="M121" i="38"/>
  <c r="M5" i="38"/>
  <c r="L5" i="38"/>
  <c r="N5" i="38"/>
  <c r="Q109" i="38"/>
  <c r="BA109" i="38" s="1"/>
  <c r="V109" i="38"/>
  <c r="AY109" i="38" s="1"/>
  <c r="Q68" i="38"/>
  <c r="BA68" i="38" s="1"/>
  <c r="BB68" i="38" s="1"/>
  <c r="W68" i="38"/>
  <c r="Z68" i="38"/>
  <c r="AZ68" i="38" s="1"/>
  <c r="Y68" i="38"/>
  <c r="V68" i="38"/>
  <c r="AY68" i="38" s="1"/>
  <c r="AE68" i="38" a="1"/>
  <c r="AE68" i="38" s="1"/>
  <c r="AB68" i="38"/>
  <c r="D96" i="38"/>
  <c r="A96" i="38"/>
  <c r="R109" i="38"/>
  <c r="Y98" i="38"/>
  <c r="W98" i="38"/>
  <c r="M114" i="38"/>
  <c r="L114" i="38"/>
  <c r="N114" i="38"/>
  <c r="R98" i="38"/>
  <c r="S34" i="38"/>
  <c r="AB34" i="38"/>
  <c r="P109" i="38"/>
  <c r="A95" i="38"/>
  <c r="D95" i="38"/>
  <c r="M12" i="38"/>
  <c r="AG12" i="38" s="1"/>
  <c r="L12" i="38"/>
  <c r="N12" i="38"/>
  <c r="N34" i="38"/>
  <c r="M34" i="38"/>
  <c r="D22" i="38"/>
  <c r="A22" i="38"/>
  <c r="Z76" i="38"/>
  <c r="AZ76" i="38" s="1"/>
  <c r="Q76" i="38"/>
  <c r="BA76" i="38" s="1"/>
  <c r="V76" i="38"/>
  <c r="AY76" i="38" s="1"/>
  <c r="AB76" i="38"/>
  <c r="S76" i="38"/>
  <c r="M98" i="38"/>
  <c r="L98" i="38"/>
  <c r="L64" i="38"/>
  <c r="M64" i="38"/>
  <c r="AG64" i="38" s="1"/>
  <c r="U12" i="38"/>
  <c r="P28" i="38"/>
  <c r="Q28" i="38"/>
  <c r="BA28" i="38" s="1"/>
  <c r="AU28" i="38"/>
  <c r="AA28" i="38"/>
  <c r="S28" i="38"/>
  <c r="R28" i="38"/>
  <c r="M71" i="38"/>
  <c r="L71" i="38"/>
  <c r="D97" i="38"/>
  <c r="A97" i="38"/>
  <c r="N40" i="38"/>
  <c r="M40" i="38"/>
  <c r="L40" i="38"/>
  <c r="D93" i="38"/>
  <c r="A93" i="38"/>
  <c r="A53" i="38"/>
  <c r="D53" i="38"/>
  <c r="AA99" i="38"/>
  <c r="R99" i="38"/>
  <c r="V99" i="38"/>
  <c r="AY99" i="38" s="1"/>
  <c r="A20" i="38"/>
  <c r="L39" i="38"/>
  <c r="M90" i="38"/>
  <c r="U101" i="37"/>
  <c r="AS101" i="37"/>
  <c r="AF101" i="37" s="1"/>
  <c r="AB101" i="37"/>
  <c r="Y101" i="37"/>
  <c r="S101" i="37"/>
  <c r="P101" i="37"/>
  <c r="V101" i="37"/>
  <c r="AY101" i="37" s="1"/>
  <c r="R101" i="37"/>
  <c r="Q101" i="37"/>
  <c r="BA101" i="37" s="1"/>
  <c r="AE91" i="37" a="1"/>
  <c r="AE91" i="37" s="1"/>
  <c r="A57" i="37"/>
  <c r="D57" i="37"/>
  <c r="Z43" i="37"/>
  <c r="AZ43" i="37" s="1"/>
  <c r="Y14" i="37"/>
  <c r="U14" i="37"/>
  <c r="P25" i="37"/>
  <c r="AU25" i="37"/>
  <c r="Z14" i="37"/>
  <c r="AZ14" i="37" s="1"/>
  <c r="M26" i="37"/>
  <c r="A63" i="37"/>
  <c r="AE14" i="37" a="1"/>
  <c r="AE14" i="37" s="1"/>
  <c r="V43" i="37"/>
  <c r="AY43" i="37" s="1"/>
  <c r="AB43" i="37"/>
  <c r="R25" i="37"/>
  <c r="AH62" i="37"/>
  <c r="F62" i="37"/>
  <c r="G62" i="37" s="1"/>
  <c r="D25" i="37"/>
  <c r="A25" i="37"/>
  <c r="M2" i="37"/>
  <c r="AG2" i="37" s="1"/>
  <c r="L2" i="37"/>
  <c r="M124" i="37"/>
  <c r="M86" i="37"/>
  <c r="L64" i="37"/>
  <c r="M40" i="37"/>
  <c r="AG40" i="37" s="1"/>
  <c r="AA40" i="37"/>
  <c r="D73" i="37"/>
  <c r="A73" i="37"/>
  <c r="F123" i="37"/>
  <c r="G123" i="37" s="1"/>
  <c r="AH9" i="37"/>
  <c r="L92" i="37"/>
  <c r="AA55" i="37"/>
  <c r="AB55" i="37"/>
  <c r="M55" i="37"/>
  <c r="AG55" i="37" s="1"/>
  <c r="N16" i="37"/>
  <c r="M16" i="37"/>
  <c r="D22" i="37"/>
  <c r="A22" i="37"/>
  <c r="L106" i="37"/>
  <c r="M106" i="37"/>
  <c r="M30" i="37"/>
  <c r="L30" i="37"/>
  <c r="L22" i="37"/>
  <c r="M22" i="37"/>
  <c r="AG22" i="37" s="1"/>
  <c r="AH15" i="37"/>
  <c r="M120" i="37"/>
  <c r="N120" i="37"/>
  <c r="M60" i="37"/>
  <c r="L60" i="37"/>
  <c r="N60" i="37"/>
  <c r="N27" i="37"/>
  <c r="M27" i="37"/>
  <c r="A65" i="37"/>
  <c r="D65" i="37"/>
  <c r="F57" i="37"/>
  <c r="G57" i="37" s="1"/>
  <c r="AH57" i="37"/>
  <c r="L96" i="37"/>
  <c r="M66" i="37"/>
  <c r="M59" i="37"/>
  <c r="L59" i="37"/>
  <c r="N59" i="37"/>
  <c r="M74" i="37"/>
  <c r="N74" i="37"/>
  <c r="M97" i="37"/>
  <c r="N97" i="37"/>
  <c r="M73" i="37"/>
  <c r="L73" i="37"/>
  <c r="N28" i="37"/>
  <c r="M28" i="37"/>
  <c r="L28" i="37"/>
  <c r="A71" i="37"/>
  <c r="D71" i="37"/>
  <c r="N107" i="37"/>
  <c r="M107" i="37"/>
  <c r="F50" i="37"/>
  <c r="G50" i="37" s="1"/>
  <c r="AH23" i="37"/>
  <c r="L14" i="37"/>
  <c r="N114" i="37"/>
  <c r="D24" i="37"/>
  <c r="U18" i="36"/>
  <c r="Y18" i="36"/>
  <c r="W18" i="36"/>
  <c r="A99" i="36"/>
  <c r="F61" i="36"/>
  <c r="G61" i="36" s="1"/>
  <c r="S61" i="36" s="1"/>
  <c r="AG61" i="36"/>
  <c r="AH61" i="36"/>
  <c r="AS75" i="36"/>
  <c r="AF75" i="36" s="1"/>
  <c r="R75" i="36"/>
  <c r="Q75" i="36"/>
  <c r="BA75" i="36" s="1"/>
  <c r="P75" i="36"/>
  <c r="S75" i="36"/>
  <c r="A36" i="36"/>
  <c r="D36" i="36"/>
  <c r="AH31" i="36"/>
  <c r="F31" i="36"/>
  <c r="G31" i="36" s="1"/>
  <c r="AE3" i="36" a="1"/>
  <c r="AE3" i="36" s="1"/>
  <c r="Z39" i="36"/>
  <c r="AZ39" i="36" s="1"/>
  <c r="W5" i="36"/>
  <c r="D111" i="36"/>
  <c r="A111" i="36"/>
  <c r="V93" i="36"/>
  <c r="AY93" i="36" s="1"/>
  <c r="L64" i="36"/>
  <c r="L107" i="36"/>
  <c r="M107" i="36"/>
  <c r="M46" i="36"/>
  <c r="AG46" i="36" s="1"/>
  <c r="L46" i="36"/>
  <c r="AB39" i="36"/>
  <c r="Z101" i="36"/>
  <c r="AZ101" i="36" s="1"/>
  <c r="AA101" i="36"/>
  <c r="AU18" i="36"/>
  <c r="AE120" i="36" a="1"/>
  <c r="AE120" i="36" s="1"/>
  <c r="Q120" i="36"/>
  <c r="BA120" i="36" s="1"/>
  <c r="BB120" i="36" s="1"/>
  <c r="AB3" i="36"/>
  <c r="P3" i="36"/>
  <c r="Z5" i="36"/>
  <c r="AZ5" i="36" s="1"/>
  <c r="AE18" i="36" a="1"/>
  <c r="AE18" i="36" s="1"/>
  <c r="S79" i="36"/>
  <c r="AS79" i="36"/>
  <c r="AF79" i="36" s="1"/>
  <c r="V79" i="36"/>
  <c r="AY79" i="36" s="1"/>
  <c r="U3" i="36"/>
  <c r="AB93" i="36"/>
  <c r="AG45" i="36"/>
  <c r="L129" i="36"/>
  <c r="N105" i="36"/>
  <c r="N17" i="36"/>
  <c r="AG29" i="36"/>
  <c r="AG43" i="36"/>
  <c r="M128" i="36"/>
  <c r="N128" i="36"/>
  <c r="F107" i="36"/>
  <c r="G107" i="36" s="1"/>
  <c r="U107" i="36" s="1"/>
  <c r="N91" i="36"/>
  <c r="AG26" i="36"/>
  <c r="F113" i="36"/>
  <c r="G113" i="36" s="1"/>
  <c r="S113" i="36" s="1"/>
  <c r="F48" i="36"/>
  <c r="G48" i="36" s="1"/>
  <c r="D24" i="36"/>
  <c r="AH24" i="36"/>
  <c r="M11" i="36"/>
  <c r="AG11" i="36" s="1"/>
  <c r="L11" i="36"/>
  <c r="AH15" i="36"/>
  <c r="F42" i="36"/>
  <c r="G42" i="36" s="1"/>
  <c r="F38" i="36"/>
  <c r="G38" i="36" s="1"/>
  <c r="AH32" i="36"/>
  <c r="M104" i="36"/>
  <c r="AH26" i="36"/>
  <c r="D21" i="35"/>
  <c r="A21" i="35"/>
  <c r="A74" i="35"/>
  <c r="AB76" i="35"/>
  <c r="AA76" i="35"/>
  <c r="AE76" i="35" a="1"/>
  <c r="AE76" i="35" s="1"/>
  <c r="A26" i="35"/>
  <c r="D26" i="35"/>
  <c r="M118" i="35"/>
  <c r="N118" i="35"/>
  <c r="L118" i="35"/>
  <c r="N95" i="35"/>
  <c r="M95" i="35"/>
  <c r="L95" i="35"/>
  <c r="M88" i="35"/>
  <c r="M58" i="35"/>
  <c r="N58" i="35"/>
  <c r="M50" i="35"/>
  <c r="AG50" i="35" s="1"/>
  <c r="N50" i="35"/>
  <c r="L50" i="35"/>
  <c r="L100" i="35"/>
  <c r="N100" i="35"/>
  <c r="M100" i="35"/>
  <c r="AB116" i="35"/>
  <c r="R116" i="35"/>
  <c r="S116" i="35"/>
  <c r="AA116" i="35"/>
  <c r="Z116" i="35"/>
  <c r="AZ116" i="35" s="1"/>
  <c r="Q116" i="35"/>
  <c r="BA116" i="35" s="1"/>
  <c r="U116" i="35"/>
  <c r="Y116" i="35"/>
  <c r="P116" i="35"/>
  <c r="W116" i="35"/>
  <c r="V116" i="35"/>
  <c r="AY116" i="35" s="1"/>
  <c r="W89" i="35"/>
  <c r="Y89" i="35"/>
  <c r="AS89" i="35"/>
  <c r="AF89" i="35" s="1"/>
  <c r="Z89" i="35"/>
  <c r="AZ89" i="35" s="1"/>
  <c r="AS73" i="35"/>
  <c r="AF73" i="35" s="1"/>
  <c r="AB73" i="35"/>
  <c r="Z73" i="35"/>
  <c r="AZ73" i="35" s="1"/>
  <c r="S73" i="35"/>
  <c r="U73" i="35"/>
  <c r="AA73" i="35"/>
  <c r="Y73" i="35"/>
  <c r="Q73" i="35"/>
  <c r="BA73" i="35" s="1"/>
  <c r="V73" i="35"/>
  <c r="AY73" i="35" s="1"/>
  <c r="L2" i="35"/>
  <c r="M2" i="35"/>
  <c r="AG2" i="35" s="1"/>
  <c r="N2" i="35"/>
  <c r="Y2" i="35"/>
  <c r="Z2" i="35"/>
  <c r="AZ2" i="35" s="1"/>
  <c r="AA2" i="35"/>
  <c r="AB64" i="35"/>
  <c r="W64" i="35"/>
  <c r="AE64" i="35" a="1"/>
  <c r="AE64" i="35" s="1"/>
  <c r="L115" i="35"/>
  <c r="S4" i="35"/>
  <c r="W4" i="35"/>
  <c r="D42" i="35"/>
  <c r="A42" i="35"/>
  <c r="AH65" i="35"/>
  <c r="F65" i="35"/>
  <c r="G65" i="35" s="1"/>
  <c r="W65" i="35" s="1"/>
  <c r="AH57" i="35"/>
  <c r="F57" i="35"/>
  <c r="G57" i="35" s="1"/>
  <c r="F34" i="35"/>
  <c r="G34" i="35" s="1"/>
  <c r="S34" i="35" s="1"/>
  <c r="AH4" i="35"/>
  <c r="AH34" i="35"/>
  <c r="M76" i="35"/>
  <c r="AG40" i="35"/>
  <c r="F10" i="35"/>
  <c r="G10" i="35" s="1"/>
  <c r="A3" i="35"/>
  <c r="D3" i="35"/>
  <c r="Y13" i="35"/>
  <c r="U13" i="35"/>
  <c r="AA13" i="35"/>
  <c r="M63" i="35"/>
  <c r="AH24" i="35"/>
  <c r="F24" i="35"/>
  <c r="G24" i="35" s="1"/>
  <c r="N10" i="35"/>
  <c r="Y18" i="35"/>
  <c r="N38" i="35"/>
  <c r="S2" i="35"/>
  <c r="P2" i="35"/>
  <c r="U2" i="35"/>
  <c r="W2" i="35"/>
  <c r="AU2" i="35"/>
  <c r="AB2" i="35"/>
  <c r="R2" i="35"/>
  <c r="AH60" i="35"/>
  <c r="F60" i="35"/>
  <c r="G60" i="35" s="1"/>
  <c r="AH52" i="35"/>
  <c r="M105" i="35"/>
  <c r="L105" i="35"/>
  <c r="M24" i="35"/>
  <c r="AG24" i="35" s="1"/>
  <c r="L24" i="35"/>
  <c r="N70" i="35"/>
  <c r="F21" i="35"/>
  <c r="G21" i="35" s="1"/>
  <c r="M104" i="35"/>
  <c r="W92" i="35"/>
  <c r="AH20" i="35"/>
  <c r="AH25" i="35"/>
  <c r="AH41" i="35"/>
  <c r="AH56" i="35"/>
  <c r="AH40" i="35"/>
  <c r="AH7" i="35"/>
  <c r="AH55" i="35"/>
  <c r="M58" i="34"/>
  <c r="N58" i="34"/>
  <c r="P9" i="34"/>
  <c r="Q9" i="34"/>
  <c r="BA9" i="34" s="1"/>
  <c r="BB9" i="34" s="1"/>
  <c r="S11" i="34"/>
  <c r="AU11" i="34"/>
  <c r="P11" i="34"/>
  <c r="R11" i="34"/>
  <c r="A53" i="34"/>
  <c r="D53" i="34"/>
  <c r="D33" i="34"/>
  <c r="A33" i="34"/>
  <c r="N113" i="34"/>
  <c r="L113" i="34"/>
  <c r="M113" i="34"/>
  <c r="M46" i="34"/>
  <c r="L46" i="34"/>
  <c r="N46" i="34"/>
  <c r="AA129" i="34"/>
  <c r="V129" i="34"/>
  <c r="AY129" i="34" s="1"/>
  <c r="D42" i="34"/>
  <c r="L62" i="34"/>
  <c r="R75" i="34"/>
  <c r="S75" i="34"/>
  <c r="M45" i="34"/>
  <c r="AG45" i="34" s="1"/>
  <c r="F123" i="34"/>
  <c r="G123" i="34" s="1"/>
  <c r="F56" i="34"/>
  <c r="G56" i="34" s="1"/>
  <c r="F12" i="34"/>
  <c r="G12" i="34" s="1"/>
  <c r="A60" i="34"/>
  <c r="D60" i="34"/>
  <c r="F36" i="34"/>
  <c r="G36" i="34" s="1"/>
  <c r="AH36" i="34"/>
  <c r="AG14" i="34"/>
  <c r="N15" i="34"/>
  <c r="D19" i="34"/>
  <c r="A19" i="34"/>
  <c r="AG28" i="34"/>
  <c r="F21" i="34"/>
  <c r="G21" i="34" s="1"/>
  <c r="AH21" i="34"/>
  <c r="L110" i="34"/>
  <c r="M110" i="34"/>
  <c r="N110" i="34"/>
  <c r="A115" i="34"/>
  <c r="F40" i="34"/>
  <c r="G40" i="34" s="1"/>
  <c r="V40" i="34" s="1"/>
  <c r="AY40" i="34" s="1"/>
  <c r="F32" i="34"/>
  <c r="G32" i="34" s="1"/>
  <c r="AH32" i="34"/>
  <c r="D13" i="34"/>
  <c r="A13" i="34"/>
  <c r="W47" i="34"/>
  <c r="N51" i="34"/>
  <c r="L51" i="34"/>
  <c r="F127" i="34"/>
  <c r="G127" i="34" s="1"/>
  <c r="AS127" i="34" s="1"/>
  <c r="AF127" i="34" s="1"/>
  <c r="AG16" i="34"/>
  <c r="F16" i="34"/>
  <c r="G16" i="34" s="1"/>
  <c r="L9" i="34"/>
  <c r="N38" i="34"/>
  <c r="A45" i="34"/>
  <c r="L101" i="34"/>
  <c r="L27" i="34"/>
  <c r="N31" i="34"/>
  <c r="A95" i="34"/>
  <c r="Q120" i="33"/>
  <c r="BA120" i="33" s="1"/>
  <c r="D67" i="33"/>
  <c r="A67" i="33"/>
  <c r="Y72" i="33"/>
  <c r="W72" i="33"/>
  <c r="AS72" i="33"/>
  <c r="AF72" i="33" s="1"/>
  <c r="D29" i="33"/>
  <c r="A29" i="33"/>
  <c r="F53" i="33"/>
  <c r="G53" i="33" s="1"/>
  <c r="AH53" i="33"/>
  <c r="AE129" i="33" a="1"/>
  <c r="AE129" i="33" s="1"/>
  <c r="W129" i="33"/>
  <c r="V129" i="33"/>
  <c r="AY129" i="33" s="1"/>
  <c r="Z129" i="33"/>
  <c r="AZ129" i="33" s="1"/>
  <c r="W84" i="33"/>
  <c r="D2" i="33"/>
  <c r="A2" i="33"/>
  <c r="A34" i="33"/>
  <c r="Q57" i="33"/>
  <c r="BA57" i="33" s="1"/>
  <c r="M84" i="33"/>
  <c r="N84" i="33"/>
  <c r="L84" i="33"/>
  <c r="L34" i="33"/>
  <c r="M34" i="33"/>
  <c r="AG34" i="33" s="1"/>
  <c r="M26" i="33"/>
  <c r="N26" i="33"/>
  <c r="L18" i="33"/>
  <c r="M18" i="33"/>
  <c r="AG18" i="33" s="1"/>
  <c r="N18" i="33"/>
  <c r="N10" i="33"/>
  <c r="L10" i="33"/>
  <c r="M45" i="33"/>
  <c r="M123" i="33"/>
  <c r="N123" i="33"/>
  <c r="L123" i="33"/>
  <c r="M102" i="33"/>
  <c r="L102" i="33"/>
  <c r="N95" i="33"/>
  <c r="M95" i="33"/>
  <c r="L95" i="33"/>
  <c r="L88" i="33"/>
  <c r="L72" i="33"/>
  <c r="M7" i="33"/>
  <c r="N7" i="33"/>
  <c r="L7" i="33"/>
  <c r="D13" i="33"/>
  <c r="A13" i="33"/>
  <c r="Y99" i="33"/>
  <c r="S99" i="33"/>
  <c r="M115" i="33"/>
  <c r="L115" i="33"/>
  <c r="N115" i="33"/>
  <c r="M9" i="33"/>
  <c r="AG9" i="33" s="1"/>
  <c r="M78" i="33"/>
  <c r="L78" i="33"/>
  <c r="F65" i="33"/>
  <c r="G65" i="33" s="1"/>
  <c r="AH65" i="33"/>
  <c r="L114" i="33"/>
  <c r="N114" i="33"/>
  <c r="N23" i="33"/>
  <c r="M23" i="33"/>
  <c r="U12" i="33"/>
  <c r="Q12" i="33"/>
  <c r="BA12" i="33" s="1"/>
  <c r="F41" i="33"/>
  <c r="G41" i="33" s="1"/>
  <c r="AG41" i="33"/>
  <c r="F6" i="33"/>
  <c r="G6" i="33" s="1"/>
  <c r="D46" i="33"/>
  <c r="A46" i="33"/>
  <c r="AG5" i="33"/>
  <c r="AH5" i="33"/>
  <c r="N55" i="33"/>
  <c r="D69" i="33"/>
  <c r="F103" i="33"/>
  <c r="G103" i="33" s="1"/>
  <c r="AH10" i="33"/>
  <c r="N36" i="33"/>
  <c r="L36" i="33"/>
  <c r="AG24" i="33"/>
  <c r="N81" i="33"/>
  <c r="M81" i="33"/>
  <c r="N73" i="33"/>
  <c r="M73" i="33"/>
  <c r="N57" i="33"/>
  <c r="M57" i="33"/>
  <c r="AG57" i="33" s="1"/>
  <c r="AH57" i="33"/>
  <c r="F40" i="33"/>
  <c r="G40" i="33" s="1"/>
  <c r="M49" i="33"/>
  <c r="A99" i="33"/>
  <c r="M113" i="32"/>
  <c r="N106" i="32"/>
  <c r="M106" i="32"/>
  <c r="L106" i="32"/>
  <c r="Z35" i="32"/>
  <c r="AZ35" i="32" s="1"/>
  <c r="AU35" i="32"/>
  <c r="U6" i="32"/>
  <c r="Q34" i="32"/>
  <c r="BA34" i="32" s="1"/>
  <c r="BB34" i="32" s="1"/>
  <c r="L115" i="32"/>
  <c r="N115" i="32"/>
  <c r="M115" i="32"/>
  <c r="S59" i="32"/>
  <c r="AB35" i="32"/>
  <c r="P106" i="32"/>
  <c r="A59" i="32"/>
  <c r="D59" i="32"/>
  <c r="AU3" i="32"/>
  <c r="V3" i="32"/>
  <c r="AY3" i="32" s="1"/>
  <c r="Z3" i="32"/>
  <c r="AZ3" i="32" s="1"/>
  <c r="S3" i="32"/>
  <c r="AE3" i="32" a="1"/>
  <c r="AE3" i="32" s="1"/>
  <c r="A16" i="32"/>
  <c r="D16" i="32"/>
  <c r="A113" i="32"/>
  <c r="D113" i="32"/>
  <c r="AH61" i="32"/>
  <c r="F61" i="32"/>
  <c r="G61" i="32" s="1"/>
  <c r="F53" i="32"/>
  <c r="G53" i="32" s="1"/>
  <c r="AH53" i="32"/>
  <c r="W5" i="32"/>
  <c r="AA5" i="32"/>
  <c r="AE5" i="32" a="1"/>
  <c r="AE5" i="32" s="1"/>
  <c r="Z5" i="32"/>
  <c r="AZ5" i="32" s="1"/>
  <c r="AE35" i="32" a="1"/>
  <c r="AE35" i="32" s="1"/>
  <c r="Q59" i="32"/>
  <c r="BA59" i="32" s="1"/>
  <c r="U35" i="32"/>
  <c r="Z51" i="32"/>
  <c r="AZ51" i="32" s="1"/>
  <c r="U51" i="32"/>
  <c r="AU51" i="32"/>
  <c r="Y51" i="32"/>
  <c r="W51" i="32"/>
  <c r="Q29" i="32"/>
  <c r="BA29" i="32" s="1"/>
  <c r="P29" i="32"/>
  <c r="W35" i="32"/>
  <c r="Q50" i="32"/>
  <c r="BA50" i="32" s="1"/>
  <c r="A68" i="32"/>
  <c r="D68" i="32"/>
  <c r="W18" i="32"/>
  <c r="AA18" i="32"/>
  <c r="AE18" i="32" a="1"/>
  <c r="AE18" i="32" s="1"/>
  <c r="Y18" i="32"/>
  <c r="V18" i="32"/>
  <c r="AY18" i="32" s="1"/>
  <c r="P18" i="32"/>
  <c r="U18" i="32"/>
  <c r="Z18" i="32"/>
  <c r="AZ18" i="32" s="1"/>
  <c r="AU5" i="32"/>
  <c r="AE4" i="32" a="1"/>
  <c r="AE4" i="32"/>
  <c r="D66" i="32"/>
  <c r="A66" i="32"/>
  <c r="D4" i="32"/>
  <c r="A4" i="32"/>
  <c r="U5" i="32"/>
  <c r="AS91" i="32"/>
  <c r="AF91" i="32" s="1"/>
  <c r="V91" i="32"/>
  <c r="AY91" i="32" s="1"/>
  <c r="Y91" i="32"/>
  <c r="AB91" i="32"/>
  <c r="P91" i="32"/>
  <c r="AA91" i="32"/>
  <c r="U91" i="32"/>
  <c r="Q91" i="32"/>
  <c r="BA91" i="32" s="1"/>
  <c r="S91" i="32"/>
  <c r="W91" i="32"/>
  <c r="N38" i="32"/>
  <c r="V73" i="32"/>
  <c r="AY73" i="32" s="1"/>
  <c r="R73" i="32"/>
  <c r="Q73" i="32"/>
  <c r="BA73" i="32" s="1"/>
  <c r="BB73" i="32" s="1"/>
  <c r="D77" i="32"/>
  <c r="F46" i="32"/>
  <c r="G46" i="32" s="1"/>
  <c r="AU45" i="32"/>
  <c r="AG44" i="32"/>
  <c r="N105" i="32"/>
  <c r="L105" i="32"/>
  <c r="A75" i="32"/>
  <c r="F111" i="32"/>
  <c r="G111" i="32" s="1"/>
  <c r="U111" i="32" s="1"/>
  <c r="M52" i="32"/>
  <c r="D110" i="32"/>
  <c r="AH5" i="32"/>
  <c r="L51" i="32"/>
  <c r="N24" i="32"/>
  <c r="N88" i="32"/>
  <c r="F41" i="32"/>
  <c r="G41" i="32" s="1"/>
  <c r="AH41" i="32"/>
  <c r="F11" i="32"/>
  <c r="G11" i="32" s="1"/>
  <c r="N101" i="32"/>
  <c r="M101" i="32"/>
  <c r="M93" i="32"/>
  <c r="L101" i="32"/>
  <c r="N100" i="32"/>
  <c r="L100" i="32"/>
  <c r="N85" i="32"/>
  <c r="M85" i="32"/>
  <c r="L85" i="32"/>
  <c r="N34" i="32"/>
  <c r="N123" i="32"/>
  <c r="M26" i="32"/>
  <c r="AG26" i="32" s="1"/>
  <c r="M53" i="32"/>
  <c r="A108" i="32"/>
  <c r="U15" i="31"/>
  <c r="R15" i="31"/>
  <c r="S63" i="31"/>
  <c r="Y63" i="31"/>
  <c r="W15" i="31"/>
  <c r="AB15" i="31"/>
  <c r="M23" i="31"/>
  <c r="N23" i="31"/>
  <c r="N29" i="31"/>
  <c r="M29" i="31"/>
  <c r="AU15" i="31"/>
  <c r="N129" i="31"/>
  <c r="Y15" i="31"/>
  <c r="D113" i="31"/>
  <c r="A113" i="31"/>
  <c r="AU6" i="31"/>
  <c r="P6" i="31"/>
  <c r="Y6" i="31"/>
  <c r="Z6" i="31"/>
  <c r="AZ6" i="31" s="1"/>
  <c r="W6" i="31"/>
  <c r="AA6" i="31"/>
  <c r="S6" i="31"/>
  <c r="V6" i="31"/>
  <c r="AY6" i="31" s="1"/>
  <c r="R6" i="31"/>
  <c r="M40" i="31"/>
  <c r="AG40" i="31" s="1"/>
  <c r="N40" i="31"/>
  <c r="L40" i="31"/>
  <c r="F52" i="31"/>
  <c r="G52" i="31" s="1"/>
  <c r="AH15" i="31"/>
  <c r="L65" i="31"/>
  <c r="M65" i="31"/>
  <c r="S15" i="31"/>
  <c r="P15" i="31"/>
  <c r="V15" i="31"/>
  <c r="AY15" i="31" s="1"/>
  <c r="Z15" i="31"/>
  <c r="AZ15" i="31" s="1"/>
  <c r="V54" i="31"/>
  <c r="AY54" i="31" s="1"/>
  <c r="AB54" i="31"/>
  <c r="S54" i="31"/>
  <c r="AU14" i="31"/>
  <c r="P14" i="31"/>
  <c r="Z14" i="31"/>
  <c r="AZ14" i="31" s="1"/>
  <c r="W14" i="31"/>
  <c r="AE14" i="31" a="1"/>
  <c r="AE14" i="31" s="1"/>
  <c r="R14" i="31"/>
  <c r="Y14" i="31"/>
  <c r="Q14" i="31"/>
  <c r="BA14" i="31" s="1"/>
  <c r="BB14" i="31" s="1"/>
  <c r="AB14" i="31"/>
  <c r="U14" i="31"/>
  <c r="S14" i="31"/>
  <c r="M95" i="31"/>
  <c r="F79" i="31"/>
  <c r="G79" i="31" s="1"/>
  <c r="A44" i="31"/>
  <c r="A51" i="31"/>
  <c r="M81" i="31"/>
  <c r="L73" i="31"/>
  <c r="N73" i="31"/>
  <c r="L95" i="31"/>
  <c r="N68" i="31"/>
  <c r="Y68" i="31"/>
  <c r="N7" i="31"/>
  <c r="L7" i="31"/>
  <c r="AS68" i="31"/>
  <c r="AF68" i="31" s="1"/>
  <c r="U68" i="31"/>
  <c r="F20" i="31"/>
  <c r="G20" i="31" s="1"/>
  <c r="AB28" i="31"/>
  <c r="AS85" i="31"/>
  <c r="AF85" i="31" s="1"/>
  <c r="F87" i="31"/>
  <c r="G87" i="31" s="1"/>
  <c r="L68" i="31"/>
  <c r="M100" i="31"/>
  <c r="N100" i="31"/>
  <c r="R85" i="31"/>
  <c r="L41" i="31"/>
  <c r="L100" i="31"/>
  <c r="F40" i="31"/>
  <c r="G40" i="31" s="1"/>
  <c r="M124" i="31"/>
  <c r="L124" i="31"/>
  <c r="N124" i="31"/>
  <c r="M116" i="31"/>
  <c r="L116" i="31"/>
  <c r="N116" i="31"/>
  <c r="N9" i="31"/>
  <c r="M9" i="31"/>
  <c r="L9" i="31"/>
  <c r="L103" i="31"/>
  <c r="M103" i="31"/>
  <c r="M41" i="31"/>
  <c r="AG41" i="31" s="1"/>
  <c r="Y28" i="31"/>
  <c r="A3" i="31"/>
  <c r="D3" i="31"/>
  <c r="D17" i="31"/>
  <c r="A17" i="31"/>
  <c r="Q85" i="31"/>
  <c r="BA85" i="31" s="1"/>
  <c r="L3" i="31"/>
  <c r="U22" i="31"/>
  <c r="N22" i="31"/>
  <c r="AB22" i="31"/>
  <c r="N111" i="31"/>
  <c r="F25" i="31"/>
  <c r="G25" i="31" s="1"/>
  <c r="D83" i="30"/>
  <c r="D63" i="30"/>
  <c r="A63" i="30"/>
  <c r="A124" i="30"/>
  <c r="D42" i="30"/>
  <c r="A42" i="30"/>
  <c r="AA81" i="30"/>
  <c r="D116" i="30"/>
  <c r="A116" i="30"/>
  <c r="A117" i="30"/>
  <c r="A120" i="30"/>
  <c r="D58" i="30"/>
  <c r="M112" i="30"/>
  <c r="N112" i="30"/>
  <c r="N90" i="30"/>
  <c r="L90" i="30"/>
  <c r="A126" i="30"/>
  <c r="A128" i="30"/>
  <c r="R123" i="30"/>
  <c r="P123" i="30"/>
  <c r="Y26" i="30"/>
  <c r="L70" i="30"/>
  <c r="AH41" i="30"/>
  <c r="AH55" i="30"/>
  <c r="F55" i="30"/>
  <c r="G55" i="30" s="1"/>
  <c r="F62" i="30"/>
  <c r="G62" i="30" s="1"/>
  <c r="AH62" i="30"/>
  <c r="A9" i="30"/>
  <c r="N8" i="30"/>
  <c r="M8" i="30"/>
  <c r="D15" i="30"/>
  <c r="AG30" i="30"/>
  <c r="M88" i="30"/>
  <c r="N22" i="30"/>
  <c r="M22" i="30"/>
  <c r="L22" i="30"/>
  <c r="N111" i="30"/>
  <c r="AH20" i="30"/>
  <c r="AH14" i="30"/>
  <c r="A50" i="30"/>
  <c r="AH49" i="30"/>
  <c r="R70" i="28"/>
  <c r="P70" i="28"/>
  <c r="P37" i="28"/>
  <c r="AU37" i="28"/>
  <c r="N44" i="28"/>
  <c r="M44" i="28"/>
  <c r="L44" i="28"/>
  <c r="L33" i="28"/>
  <c r="N20" i="28"/>
  <c r="L20" i="28"/>
  <c r="L14" i="28"/>
  <c r="R29" i="28"/>
  <c r="D58" i="28"/>
  <c r="R102" i="28"/>
  <c r="Q102" i="28"/>
  <c r="BA102" i="28" s="1"/>
  <c r="S102" i="28"/>
  <c r="S124" i="28"/>
  <c r="AE124" i="28" a="1"/>
  <c r="AE124" i="28" s="1"/>
  <c r="R39" i="28"/>
  <c r="R10" i="28"/>
  <c r="F101" i="28"/>
  <c r="G101" i="28" s="1"/>
  <c r="D40" i="28"/>
  <c r="L89" i="28"/>
  <c r="L68" i="28"/>
  <c r="N68" i="28"/>
  <c r="N6" i="28"/>
  <c r="Z39" i="28"/>
  <c r="AZ39" i="28" s="1"/>
  <c r="D59" i="28"/>
  <c r="A59" i="28"/>
  <c r="A32" i="28"/>
  <c r="F32" i="28"/>
  <c r="G32" i="28" s="1"/>
  <c r="D31" i="28"/>
  <c r="L82" i="28"/>
  <c r="F45" i="28"/>
  <c r="G45" i="28" s="1"/>
  <c r="AA45" i="28" s="1"/>
  <c r="M108" i="28"/>
  <c r="N108" i="28"/>
  <c r="AH53" i="28"/>
  <c r="AH11" i="28"/>
  <c r="A71" i="28"/>
  <c r="AU47" i="28"/>
  <c r="V10" i="28"/>
  <c r="AY10" i="28" s="1"/>
  <c r="Z10" i="28"/>
  <c r="AZ10" i="28" s="1"/>
  <c r="D64" i="28"/>
  <c r="A64" i="28"/>
  <c r="D10" i="28"/>
  <c r="A10" i="28"/>
  <c r="BC10" i="28" s="1"/>
  <c r="M106" i="28"/>
  <c r="N106" i="28"/>
  <c r="N98" i="28"/>
  <c r="M98" i="28"/>
  <c r="L98" i="28"/>
  <c r="M121" i="28"/>
  <c r="L125" i="28"/>
  <c r="M125" i="28"/>
  <c r="F94" i="28"/>
  <c r="G94" i="28" s="1"/>
  <c r="F63" i="28"/>
  <c r="G63" i="28" s="1"/>
  <c r="AU63" i="28" s="1"/>
  <c r="A7" i="28"/>
  <c r="D7" i="28"/>
  <c r="F2" i="28"/>
  <c r="G2" i="28" s="1"/>
  <c r="Y2" i="28" s="1"/>
  <c r="N46" i="28"/>
  <c r="AU48" i="28"/>
  <c r="N51" i="28"/>
  <c r="M51" i="28"/>
  <c r="N11" i="28"/>
  <c r="M107" i="28"/>
  <c r="N107" i="28"/>
  <c r="M53" i="12"/>
  <c r="L53" i="12"/>
  <c r="L70" i="12"/>
  <c r="A10" i="12"/>
  <c r="BC10" i="12" s="1"/>
  <c r="A6" i="12"/>
  <c r="D6" i="12"/>
  <c r="F66" i="12"/>
  <c r="G66" i="12" s="1"/>
  <c r="N126" i="12"/>
  <c r="A106" i="12"/>
  <c r="BC106" i="12" s="1"/>
  <c r="D106" i="12"/>
  <c r="N62" i="12"/>
  <c r="M62" i="12"/>
  <c r="N45" i="12"/>
  <c r="L39" i="12"/>
  <c r="N39" i="12"/>
  <c r="D72" i="12"/>
  <c r="A72" i="12"/>
  <c r="M14" i="12"/>
  <c r="AG14" i="12" s="1"/>
  <c r="M69" i="12"/>
  <c r="F110" i="12"/>
  <c r="G110" i="12" s="1"/>
  <c r="A98" i="12"/>
  <c r="BC98" i="12" s="1"/>
  <c r="D98" i="12"/>
  <c r="F78" i="12"/>
  <c r="G78" i="12" s="1"/>
  <c r="N108" i="12"/>
  <c r="L73" i="12"/>
  <c r="L16" i="12"/>
  <c r="N37" i="12"/>
  <c r="L15" i="12"/>
  <c r="N15" i="12"/>
  <c r="AH9" i="12"/>
  <c r="D12" i="47"/>
  <c r="A12" i="47"/>
  <c r="AB118" i="47"/>
  <c r="Y36" i="47"/>
  <c r="R36" i="47"/>
  <c r="D7" i="45"/>
  <c r="A7" i="45"/>
  <c r="D61" i="45"/>
  <c r="A61" i="45"/>
  <c r="AA7" i="45"/>
  <c r="D33" i="45"/>
  <c r="A33" i="45"/>
  <c r="A51" i="44"/>
  <c r="D51" i="44"/>
  <c r="A11" i="44"/>
  <c r="D11" i="44"/>
  <c r="A31" i="44"/>
  <c r="D31" i="44"/>
  <c r="A60" i="44"/>
  <c r="D60" i="44"/>
  <c r="A38" i="44"/>
  <c r="D38" i="44"/>
  <c r="A60" i="43"/>
  <c r="D60" i="43"/>
  <c r="A5" i="43"/>
  <c r="D5" i="43"/>
  <c r="D29" i="43"/>
  <c r="A29" i="43"/>
  <c r="D52" i="43"/>
  <c r="A52" i="43"/>
  <c r="D13" i="43"/>
  <c r="A13" i="43"/>
  <c r="A37" i="43"/>
  <c r="D37" i="43"/>
  <c r="D45" i="43"/>
  <c r="A45" i="43"/>
  <c r="D93" i="42"/>
  <c r="A93" i="42"/>
  <c r="U35" i="42"/>
  <c r="AB35" i="42"/>
  <c r="Z35" i="42"/>
  <c r="AZ35" i="42" s="1"/>
  <c r="P35" i="42"/>
  <c r="D94" i="42"/>
  <c r="A94" i="42"/>
  <c r="P36" i="42"/>
  <c r="AE36" i="42" a="1"/>
  <c r="AE36" i="42" s="1"/>
  <c r="AB36" i="42"/>
  <c r="D36" i="42"/>
  <c r="A36" i="42"/>
  <c r="D123" i="42"/>
  <c r="A123" i="42"/>
  <c r="D60" i="42"/>
  <c r="A60" i="42"/>
  <c r="A59" i="42"/>
  <c r="D59" i="42"/>
  <c r="D124" i="42"/>
  <c r="A124" i="42"/>
  <c r="A12" i="42"/>
  <c r="D12" i="42"/>
  <c r="AE46" i="41" a="1"/>
  <c r="AE46" i="41" s="1"/>
  <c r="D30" i="41"/>
  <c r="A30" i="41"/>
  <c r="A46" i="41"/>
  <c r="D54" i="41"/>
  <c r="A54" i="41"/>
  <c r="D14" i="41"/>
  <c r="A14" i="41"/>
  <c r="D38" i="41"/>
  <c r="A38" i="41"/>
  <c r="A22" i="41"/>
  <c r="D22" i="41"/>
  <c r="A62" i="41"/>
  <c r="D62" i="41"/>
  <c r="Z22" i="41"/>
  <c r="AZ22" i="41" s="1"/>
  <c r="D127" i="41"/>
  <c r="A127" i="41"/>
  <c r="D6" i="41"/>
  <c r="A6" i="41"/>
  <c r="D73" i="41"/>
  <c r="A73" i="41"/>
  <c r="A60" i="40"/>
  <c r="D60" i="40"/>
  <c r="D4" i="40"/>
  <c r="A4" i="40"/>
  <c r="A108" i="40"/>
  <c r="D108" i="40"/>
  <c r="A12" i="40"/>
  <c r="D12" i="40"/>
  <c r="A52" i="40"/>
  <c r="D52" i="40"/>
  <c r="A44" i="40"/>
  <c r="D44" i="40"/>
  <c r="AU36" i="40"/>
  <c r="Z36" i="40"/>
  <c r="AZ36" i="40" s="1"/>
  <c r="D20" i="40"/>
  <c r="A20" i="40"/>
  <c r="D36" i="40"/>
  <c r="A36" i="40"/>
  <c r="D63" i="39"/>
  <c r="A63" i="39"/>
  <c r="D115" i="39"/>
  <c r="A115" i="39"/>
  <c r="A23" i="39"/>
  <c r="D23" i="39"/>
  <c r="D39" i="39"/>
  <c r="A39" i="39"/>
  <c r="A25" i="38"/>
  <c r="D25" i="38"/>
  <c r="A41" i="38"/>
  <c r="D41" i="38"/>
  <c r="Q49" i="38"/>
  <c r="BA49" i="38" s="1"/>
  <c r="AA49" i="38"/>
  <c r="AU49" i="38"/>
  <c r="V49" i="38"/>
  <c r="AY49" i="38" s="1"/>
  <c r="W49" i="38"/>
  <c r="A65" i="38"/>
  <c r="A9" i="38"/>
  <c r="D9" i="38"/>
  <c r="A33" i="38"/>
  <c r="D33" i="38"/>
  <c r="A17" i="38"/>
  <c r="D17" i="38"/>
  <c r="D49" i="38"/>
  <c r="A49" i="38"/>
  <c r="D127" i="38"/>
  <c r="A127" i="38"/>
  <c r="V33" i="38"/>
  <c r="AY33" i="38" s="1"/>
  <c r="Y33" i="38"/>
  <c r="D57" i="38"/>
  <c r="A57" i="38"/>
  <c r="A104" i="37"/>
  <c r="D104" i="37"/>
  <c r="A43" i="37"/>
  <c r="D43" i="37"/>
  <c r="D123" i="37"/>
  <c r="A123" i="37"/>
  <c r="A28" i="37"/>
  <c r="D28" i="37"/>
  <c r="A50" i="37"/>
  <c r="D50" i="37"/>
  <c r="A37" i="37"/>
  <c r="D37" i="37"/>
  <c r="A69" i="37"/>
  <c r="D69" i="37"/>
  <c r="D38" i="36"/>
  <c r="A38" i="36"/>
  <c r="D78" i="36"/>
  <c r="A78" i="36"/>
  <c r="A109" i="36"/>
  <c r="D109" i="36"/>
  <c r="A9" i="36"/>
  <c r="D9" i="36"/>
  <c r="A24" i="36"/>
  <c r="A31" i="36"/>
  <c r="D31" i="36"/>
  <c r="D32" i="36"/>
  <c r="A32" i="36"/>
  <c r="A113" i="36"/>
  <c r="D113" i="36"/>
  <c r="D107" i="36"/>
  <c r="A107" i="36"/>
  <c r="AU31" i="36"/>
  <c r="A48" i="36"/>
  <c r="D48" i="36"/>
  <c r="R107" i="36"/>
  <c r="D61" i="36"/>
  <c r="A61" i="36"/>
  <c r="R61" i="36"/>
  <c r="AA61" i="36"/>
  <c r="Y61" i="36"/>
  <c r="U61" i="36"/>
  <c r="D24" i="35"/>
  <c r="A24" i="35"/>
  <c r="D9" i="35"/>
  <c r="A9" i="35"/>
  <c r="D15" i="35"/>
  <c r="A15" i="35"/>
  <c r="A10" i="35"/>
  <c r="D10" i="35"/>
  <c r="D57" i="35"/>
  <c r="A57" i="35"/>
  <c r="D60" i="35"/>
  <c r="A60" i="35"/>
  <c r="D115" i="35"/>
  <c r="A115" i="35"/>
  <c r="A65" i="35"/>
  <c r="D65" i="35"/>
  <c r="D44" i="35"/>
  <c r="A44" i="35"/>
  <c r="D37" i="35"/>
  <c r="A37" i="35"/>
  <c r="AB65" i="35"/>
  <c r="D58" i="34"/>
  <c r="A58" i="34"/>
  <c r="D28" i="34"/>
  <c r="A28" i="34"/>
  <c r="D12" i="34"/>
  <c r="A12" i="34"/>
  <c r="D16" i="34"/>
  <c r="A16" i="34"/>
  <c r="R40" i="34"/>
  <c r="P40" i="34"/>
  <c r="A94" i="34"/>
  <c r="D94" i="34"/>
  <c r="D40" i="34"/>
  <c r="A40" i="34"/>
  <c r="A34" i="34"/>
  <c r="D34" i="34"/>
  <c r="D89" i="34"/>
  <c r="A89" i="34"/>
  <c r="D127" i="34"/>
  <c r="A127" i="34"/>
  <c r="P127" i="34"/>
  <c r="D32" i="34"/>
  <c r="A32" i="34"/>
  <c r="A36" i="34"/>
  <c r="D36" i="34"/>
  <c r="D123" i="34"/>
  <c r="A123" i="34"/>
  <c r="A10" i="33"/>
  <c r="D10" i="33"/>
  <c r="A53" i="33"/>
  <c r="D53" i="33"/>
  <c r="D65" i="33"/>
  <c r="A65" i="33"/>
  <c r="A30" i="33"/>
  <c r="D30" i="33"/>
  <c r="A103" i="33"/>
  <c r="D103" i="33"/>
  <c r="D5" i="33"/>
  <c r="A5" i="33"/>
  <c r="D59" i="33"/>
  <c r="A59" i="33"/>
  <c r="D54" i="33"/>
  <c r="A54" i="33"/>
  <c r="A12" i="32"/>
  <c r="D12" i="32"/>
  <c r="A46" i="32"/>
  <c r="D46" i="32"/>
  <c r="D40" i="32"/>
  <c r="A40" i="32"/>
  <c r="Y11" i="32"/>
  <c r="AB11" i="32"/>
  <c r="V11" i="32"/>
  <c r="AY11" i="32" s="1"/>
  <c r="AU11" i="32"/>
  <c r="Q11" i="32"/>
  <c r="BA11" i="32" s="1"/>
  <c r="P11" i="32"/>
  <c r="D54" i="32"/>
  <c r="A54" i="32"/>
  <c r="A61" i="32"/>
  <c r="D61" i="32"/>
  <c r="D47" i="32"/>
  <c r="A47" i="32"/>
  <c r="S61" i="32"/>
  <c r="D111" i="32"/>
  <c r="A111" i="32"/>
  <c r="Q111" i="32"/>
  <c r="BA111" i="32" s="1"/>
  <c r="D5" i="32"/>
  <c r="A5" i="32"/>
  <c r="AU20" i="31"/>
  <c r="P20" i="31"/>
  <c r="D52" i="31"/>
  <c r="A52" i="31"/>
  <c r="D87" i="31"/>
  <c r="A87" i="31"/>
  <c r="D21" i="31"/>
  <c r="A21" i="31"/>
  <c r="D59" i="31"/>
  <c r="A59" i="31"/>
  <c r="A15" i="31"/>
  <c r="D15" i="31"/>
  <c r="D20" i="31"/>
  <c r="A20" i="31"/>
  <c r="A56" i="30"/>
  <c r="D56" i="30"/>
  <c r="D62" i="30"/>
  <c r="A62" i="30"/>
  <c r="D48" i="30"/>
  <c r="A48" i="30"/>
  <c r="D95" i="30"/>
  <c r="A95" i="30"/>
  <c r="A20" i="30"/>
  <c r="D20" i="30"/>
  <c r="A21" i="30"/>
  <c r="D21" i="30"/>
  <c r="D89" i="30"/>
  <c r="A89" i="30"/>
  <c r="D41" i="30"/>
  <c r="A41" i="30"/>
  <c r="A26" i="28"/>
  <c r="BC26" i="28" s="1"/>
  <c r="D26" i="28"/>
  <c r="D67" i="28"/>
  <c r="A67" i="28"/>
  <c r="A21" i="28"/>
  <c r="D21" i="28"/>
  <c r="D22" i="28"/>
  <c r="A22" i="28"/>
  <c r="D11" i="28"/>
  <c r="A11" i="28"/>
  <c r="W32" i="28"/>
  <c r="Z32" i="28"/>
  <c r="AZ32" i="28" s="1"/>
  <c r="A14" i="28"/>
  <c r="D14" i="28"/>
  <c r="D2" i="28"/>
  <c r="A2" i="28"/>
  <c r="BC2" i="28" s="1"/>
  <c r="D94" i="28"/>
  <c r="A94" i="28"/>
  <c r="A40" i="28"/>
  <c r="A95" i="28"/>
  <c r="D95" i="28"/>
  <c r="D41" i="28"/>
  <c r="A41" i="28"/>
  <c r="D98" i="28"/>
  <c r="A98" i="28"/>
  <c r="BC98" i="28" s="1"/>
  <c r="D72" i="28"/>
  <c r="A72" i="28"/>
  <c r="D25" i="28"/>
  <c r="A25" i="28"/>
  <c r="D53" i="28"/>
  <c r="A53" i="28"/>
  <c r="A101" i="28"/>
  <c r="D101" i="28"/>
  <c r="A45" i="28"/>
  <c r="D45" i="28"/>
  <c r="A66" i="12"/>
  <c r="BC66" i="12" s="1"/>
  <c r="D66" i="12"/>
  <c r="A74" i="12"/>
  <c r="BC74" i="12" s="1"/>
  <c r="D74" i="12"/>
  <c r="A35" i="12"/>
  <c r="D35" i="12"/>
  <c r="A110" i="12"/>
  <c r="D110" i="12"/>
  <c r="A78" i="12"/>
  <c r="D78" i="12"/>
  <c r="D39" i="12"/>
  <c r="A39" i="12"/>
  <c r="AA2" i="28"/>
  <c r="AB2" i="28"/>
  <c r="AU15" i="59"/>
  <c r="N47" i="59"/>
  <c r="L47" i="59"/>
  <c r="P31" i="59"/>
  <c r="Q90" i="59"/>
  <c r="BA90" i="59" s="1"/>
  <c r="V90" i="59"/>
  <c r="AY90" i="59" s="1"/>
  <c r="L91" i="59"/>
  <c r="N91" i="59"/>
  <c r="W77" i="59"/>
  <c r="U77" i="59"/>
  <c r="AE77" i="59" a="1"/>
  <c r="AE77" i="59" s="1"/>
  <c r="D63" i="59"/>
  <c r="A119" i="59"/>
  <c r="P20" i="59"/>
  <c r="L98" i="59"/>
  <c r="N98" i="59"/>
  <c r="AH27" i="59"/>
  <c r="L19" i="59"/>
  <c r="L35" i="59"/>
  <c r="M35" i="59"/>
  <c r="N35" i="59"/>
  <c r="N39" i="59"/>
  <c r="N13" i="59"/>
  <c r="M13" i="59"/>
  <c r="L13" i="59"/>
  <c r="S20" i="59"/>
  <c r="AA20" i="59"/>
  <c r="L20" i="59"/>
  <c r="N20" i="59"/>
  <c r="L69" i="59"/>
  <c r="N69" i="59"/>
  <c r="M69" i="59"/>
  <c r="F48" i="59"/>
  <c r="G48" i="59" s="1"/>
  <c r="N11" i="59"/>
  <c r="M11" i="59"/>
  <c r="L11" i="59"/>
  <c r="N3" i="59"/>
  <c r="L3" i="59"/>
  <c r="N119" i="59"/>
  <c r="L119" i="59"/>
  <c r="D55" i="59"/>
  <c r="A55" i="59"/>
  <c r="M119" i="59"/>
  <c r="AG69" i="59"/>
  <c r="F69" i="59"/>
  <c r="G69" i="59" s="1"/>
  <c r="AA69" i="59" s="1"/>
  <c r="AG62" i="59"/>
  <c r="AH62" i="59"/>
  <c r="N34" i="59"/>
  <c r="L34" i="59"/>
  <c r="L26" i="59"/>
  <c r="M26" i="59"/>
  <c r="N26" i="59"/>
  <c r="A47" i="59"/>
  <c r="D47" i="59"/>
  <c r="A23" i="59"/>
  <c r="D23" i="59"/>
  <c r="A31" i="59"/>
  <c r="A79" i="59"/>
  <c r="M5" i="59"/>
  <c r="L5" i="59"/>
  <c r="M87" i="59"/>
  <c r="L87" i="59"/>
  <c r="AG55" i="59"/>
  <c r="D11" i="59"/>
  <c r="A11" i="59"/>
  <c r="D60" i="59"/>
  <c r="A60" i="59"/>
  <c r="D52" i="59"/>
  <c r="A52" i="59"/>
  <c r="A44" i="59"/>
  <c r="D44" i="59"/>
  <c r="D12" i="59"/>
  <c r="A12" i="59"/>
  <c r="F55" i="59"/>
  <c r="G55" i="59" s="1"/>
  <c r="P70" i="59"/>
  <c r="AA70" i="59"/>
  <c r="N24" i="59"/>
  <c r="AG4" i="59"/>
  <c r="L55" i="59"/>
  <c r="R15" i="59"/>
  <c r="W15" i="59"/>
  <c r="AA15" i="59"/>
  <c r="AE15" i="59" a="1"/>
  <c r="AE15" i="59" s="1"/>
  <c r="Q15" i="59"/>
  <c r="BA15" i="59" s="1"/>
  <c r="BB15" i="59" s="1"/>
  <c r="Y15" i="59"/>
  <c r="U15" i="59"/>
  <c r="P15" i="59"/>
  <c r="S15" i="59"/>
  <c r="S120" i="59"/>
  <c r="U120" i="59"/>
  <c r="Y107" i="59"/>
  <c r="V107" i="59"/>
  <c r="AY107" i="59" s="1"/>
  <c r="W107" i="59"/>
  <c r="AB107" i="59"/>
  <c r="U107" i="59"/>
  <c r="AA107" i="59"/>
  <c r="AE107" i="59" a="1"/>
  <c r="AE107" i="59" s="1"/>
  <c r="Y77" i="59"/>
  <c r="AB77" i="59"/>
  <c r="AA77" i="59"/>
  <c r="Z77" i="59"/>
  <c r="AZ77" i="59" s="1"/>
  <c r="W81" i="59"/>
  <c r="AH29" i="59"/>
  <c r="M51" i="59"/>
  <c r="AG51" i="59" s="1"/>
  <c r="L51" i="59"/>
  <c r="N51" i="59"/>
  <c r="N44" i="59"/>
  <c r="M44" i="59"/>
  <c r="L44" i="59"/>
  <c r="D57" i="59"/>
  <c r="AG20" i="59"/>
  <c r="M80" i="59"/>
  <c r="L23" i="59"/>
  <c r="N23" i="59"/>
  <c r="M23" i="59"/>
  <c r="AG23" i="59" s="1"/>
  <c r="M106" i="59"/>
  <c r="N106" i="59"/>
  <c r="L106" i="59"/>
  <c r="F35" i="59"/>
  <c r="G35" i="59" s="1"/>
  <c r="AH35" i="59"/>
  <c r="N37" i="59"/>
  <c r="R2" i="59"/>
  <c r="P2" i="59"/>
  <c r="N28" i="59"/>
  <c r="L28" i="59"/>
  <c r="Z36" i="59"/>
  <c r="AZ36" i="59" s="1"/>
  <c r="N114" i="59"/>
  <c r="V122" i="59"/>
  <c r="AY122" i="59" s="1"/>
  <c r="AE122" i="59" a="1"/>
  <c r="AE122" i="59" s="1"/>
  <c r="U122" i="59"/>
  <c r="Y122" i="59"/>
  <c r="F56" i="59"/>
  <c r="G56" i="59" s="1"/>
  <c r="M100" i="59"/>
  <c r="R8" i="59"/>
  <c r="AA31" i="59"/>
  <c r="Y8" i="59"/>
  <c r="AG68" i="59"/>
  <c r="F68" i="59"/>
  <c r="G68" i="59" s="1"/>
  <c r="S68" i="59" s="1"/>
  <c r="L30" i="59"/>
  <c r="N30" i="59"/>
  <c r="M15" i="59"/>
  <c r="N15" i="59"/>
  <c r="N7" i="59"/>
  <c r="L7" i="59"/>
  <c r="M7" i="59"/>
  <c r="AG7" i="59" s="1"/>
  <c r="AG63" i="59"/>
  <c r="N27" i="59"/>
  <c r="N31" i="59"/>
  <c r="M54" i="59"/>
  <c r="AG54" i="59" s="1"/>
  <c r="L79" i="59"/>
  <c r="L83" i="59"/>
  <c r="M128" i="59"/>
  <c r="L54" i="59"/>
  <c r="M79" i="59"/>
  <c r="A114" i="59"/>
  <c r="A95" i="59"/>
  <c r="D98" i="59"/>
  <c r="D103" i="59"/>
  <c r="A126" i="59"/>
  <c r="A71" i="59"/>
  <c r="A90" i="59"/>
  <c r="D101" i="59"/>
  <c r="D94" i="59"/>
  <c r="A99" i="59"/>
  <c r="A67" i="59"/>
  <c r="A125" i="59"/>
  <c r="D69" i="59"/>
  <c r="D123" i="59"/>
  <c r="A123" i="59"/>
  <c r="A69" i="59"/>
  <c r="A101" i="59"/>
  <c r="A94" i="59"/>
  <c r="D99" i="59"/>
  <c r="A103" i="59"/>
  <c r="D92" i="59"/>
  <c r="A98" i="59"/>
  <c r="D95" i="59"/>
  <c r="A96" i="59"/>
  <c r="A122" i="59"/>
  <c r="D125" i="59"/>
  <c r="D124" i="59"/>
  <c r="A124" i="59"/>
  <c r="A72" i="59"/>
  <c r="D90" i="59"/>
  <c r="D126" i="59"/>
  <c r="D67" i="59"/>
  <c r="D71" i="59"/>
  <c r="D100" i="59"/>
  <c r="A100" i="59"/>
  <c r="D70" i="59"/>
  <c r="A70" i="59"/>
  <c r="D102" i="59"/>
  <c r="A102" i="59"/>
  <c r="D91" i="59"/>
  <c r="A91" i="59"/>
  <c r="A93" i="59"/>
  <c r="D93" i="59"/>
  <c r="A68" i="59"/>
  <c r="D68" i="59"/>
  <c r="A92" i="59"/>
  <c r="A128" i="59"/>
  <c r="A127" i="59"/>
  <c r="D127" i="59"/>
  <c r="D72" i="59"/>
  <c r="D122" i="59"/>
  <c r="BD82" i="59" l="1" a="1"/>
  <c r="BD82" i="59" s="1"/>
  <c r="BD18" i="59" a="1"/>
  <c r="BD18" i="59" s="1"/>
  <c r="BD90" i="59" a="1"/>
  <c r="BD90" i="59" s="1"/>
  <c r="BD26" i="59" a="1"/>
  <c r="BD26" i="59" s="1"/>
  <c r="BD98" i="59" a="1"/>
  <c r="BD98" i="59" s="1"/>
  <c r="BF66" i="59" a="1"/>
  <c r="BF66" i="59" s="1"/>
  <c r="BD34" i="59" a="1"/>
  <c r="BD34" i="59" s="1"/>
  <c r="BD106" i="59" a="1"/>
  <c r="BD106" i="59" s="1"/>
  <c r="BD42" i="59" a="1"/>
  <c r="BD42" i="59" s="1"/>
  <c r="BD114" i="59" a="1"/>
  <c r="BD114" i="59" s="1"/>
  <c r="BD50" i="59" a="1"/>
  <c r="BD50" i="59" s="1"/>
  <c r="BD122" i="59" a="1"/>
  <c r="BD122" i="59" s="1"/>
  <c r="BD58" i="59" a="1"/>
  <c r="BD58" i="59" s="1"/>
  <c r="BD66" i="59" a="1"/>
  <c r="BD66" i="59" s="1"/>
  <c r="BD2" i="59" a="1"/>
  <c r="BD2" i="59" s="1"/>
  <c r="BD74" i="59" a="1"/>
  <c r="BD74" i="59" s="1"/>
  <c r="BD10" i="59" a="1"/>
  <c r="BD10" i="59" s="1"/>
  <c r="BD117" i="59" a="1"/>
  <c r="BD117" i="59" s="1"/>
  <c r="BD53" i="59" a="1"/>
  <c r="BD53" i="59" s="1"/>
  <c r="BG42" i="59" s="1" a="1"/>
  <c r="BG42" i="59" s="1"/>
  <c r="BD125" i="59" a="1"/>
  <c r="BD125" i="59" s="1"/>
  <c r="BD61" i="59" a="1"/>
  <c r="BD61" i="59" s="1"/>
  <c r="BD69" i="59" a="1"/>
  <c r="BD69" i="59" s="1"/>
  <c r="BD5" i="59" a="1"/>
  <c r="BD5" i="59" s="1"/>
  <c r="BD77" i="59" a="1"/>
  <c r="BD77" i="59" s="1"/>
  <c r="BG26" i="59" a="1"/>
  <c r="BG26" i="59" s="1"/>
  <c r="BD13" i="59" a="1"/>
  <c r="BD13" i="59" s="1"/>
  <c r="BD85" i="59" a="1"/>
  <c r="BD85" i="59" s="1"/>
  <c r="BD21" i="59" a="1"/>
  <c r="BD21" i="59" s="1"/>
  <c r="BD93" i="59" a="1"/>
  <c r="BD93" i="59" s="1"/>
  <c r="BD29" i="59" a="1"/>
  <c r="BD29" i="59" s="1"/>
  <c r="BF42" i="59" s="1" a="1"/>
  <c r="BF42" i="59" s="1"/>
  <c r="BF26" i="59" a="1"/>
  <c r="BF26" i="59" s="1"/>
  <c r="BD101" i="59" a="1"/>
  <c r="BD101" i="59" s="1"/>
  <c r="BD37" i="59" a="1"/>
  <c r="BD37" i="59" s="1"/>
  <c r="BD109" i="59" a="1"/>
  <c r="BD109" i="59" s="1"/>
  <c r="BD45" i="59" a="1"/>
  <c r="BD45" i="59" s="1"/>
  <c r="BF114" i="59" a="1"/>
  <c r="BF114" i="59" s="1"/>
  <c r="BD104" i="59" a="1"/>
  <c r="BD104" i="59" s="1"/>
  <c r="BD40" i="59" a="1"/>
  <c r="BD40" i="59" s="1"/>
  <c r="BD112" i="59" a="1"/>
  <c r="BD112" i="59" s="1"/>
  <c r="BD48" i="59" a="1"/>
  <c r="BD48" i="59" s="1"/>
  <c r="BD120" i="59" a="1"/>
  <c r="BD120" i="59" s="1"/>
  <c r="BD56" i="59" a="1"/>
  <c r="BD56" i="59" s="1"/>
  <c r="BD128" i="59" a="1"/>
  <c r="BD128" i="59" s="1"/>
  <c r="BG66" i="59" s="1" a="1"/>
  <c r="BG66" i="59" s="1"/>
  <c r="BD64" i="59" a="1"/>
  <c r="BD64" i="59" s="1"/>
  <c r="BD72" i="59" a="1"/>
  <c r="BD72" i="59" s="1"/>
  <c r="BD8" i="59" a="1"/>
  <c r="BD8" i="59" s="1"/>
  <c r="BD80" i="59" a="1"/>
  <c r="BD80" i="59" s="1"/>
  <c r="BD16" i="59" a="1"/>
  <c r="BD16" i="59" s="1"/>
  <c r="BE26" i="59" s="1" a="1"/>
  <c r="BE26" i="59" s="1"/>
  <c r="BG114" i="59" a="1"/>
  <c r="BG114" i="59" s="1"/>
  <c r="BD88" i="59" a="1"/>
  <c r="BD88" i="59" s="1"/>
  <c r="BD24" i="59" a="1"/>
  <c r="BD24" i="59" s="1"/>
  <c r="BD96" i="59" a="1"/>
  <c r="BD96" i="59" s="1"/>
  <c r="BG58" i="59" a="1"/>
  <c r="BG58" i="59" s="1"/>
  <c r="BD32" i="59" a="1"/>
  <c r="BD32" i="59" s="1"/>
  <c r="BD83" i="59" a="1"/>
  <c r="BD83" i="59" s="1"/>
  <c r="BD19" i="59" a="1"/>
  <c r="BD19" i="59" s="1"/>
  <c r="BD91" i="59" a="1"/>
  <c r="BD91" i="59" s="1"/>
  <c r="BD27" i="59" a="1"/>
  <c r="BD27" i="59" s="1"/>
  <c r="BD99" i="59" a="1"/>
  <c r="BD99" i="59" s="1"/>
  <c r="BD35" i="59" a="1"/>
  <c r="BD35" i="59" s="1"/>
  <c r="BD107" i="59" a="1"/>
  <c r="BD107" i="59" s="1"/>
  <c r="BF74" i="59" a="1"/>
  <c r="BF74" i="59" s="1"/>
  <c r="BD43" i="59" a="1"/>
  <c r="BD43" i="59" s="1"/>
  <c r="BD115" i="59" a="1"/>
  <c r="BD115" i="59" s="1"/>
  <c r="BD51" i="59" a="1"/>
  <c r="BD51" i="59" s="1"/>
  <c r="BD123" i="59" a="1"/>
  <c r="BD123" i="59" s="1"/>
  <c r="BD59" i="59" a="1"/>
  <c r="BD59" i="59" s="1"/>
  <c r="BE10" i="59" a="1"/>
  <c r="BE10" i="59" s="1"/>
  <c r="BD67" i="59" a="1"/>
  <c r="BD67" i="59" s="1"/>
  <c r="BE98" i="59" s="1" a="1"/>
  <c r="BE98" i="59" s="1"/>
  <c r="BD3" i="59" a="1"/>
  <c r="BD3" i="59" s="1"/>
  <c r="BD75" i="59" a="1"/>
  <c r="BD75" i="59" s="1"/>
  <c r="BD11" i="59" a="1"/>
  <c r="BD11" i="59" s="1"/>
  <c r="BD70" i="59" a="1"/>
  <c r="BD70" i="59" s="1"/>
  <c r="BD6" i="59" a="1"/>
  <c r="BD6" i="59" s="1"/>
  <c r="BD78" i="59" a="1"/>
  <c r="BD78" i="59" s="1"/>
  <c r="BE66" i="59" s="1" a="1"/>
  <c r="BE66" i="59" s="1"/>
  <c r="BE42" i="59" a="1"/>
  <c r="BE42" i="59" s="1"/>
  <c r="BD14" i="59" a="1"/>
  <c r="BD14" i="59" s="1"/>
  <c r="BD86" i="59" a="1"/>
  <c r="BD86" i="59" s="1"/>
  <c r="BD22" i="59" a="1"/>
  <c r="BD22" i="59" s="1"/>
  <c r="BD94" i="59" a="1"/>
  <c r="BD94" i="59" s="1"/>
  <c r="BD30" i="59" a="1"/>
  <c r="BD30" i="59" s="1"/>
  <c r="BD102" i="59" a="1"/>
  <c r="BD102" i="59" s="1"/>
  <c r="BG98" i="59" a="1"/>
  <c r="BG98" i="59" s="1"/>
  <c r="BD38" i="59" a="1"/>
  <c r="BD38" i="59" s="1"/>
  <c r="BD110" i="59" a="1"/>
  <c r="BD110" i="59" s="1"/>
  <c r="BD46" i="59" a="1"/>
  <c r="BD46" i="59" s="1"/>
  <c r="BD118" i="59" a="1"/>
  <c r="BD118" i="59" s="1"/>
  <c r="BF98" i="59" a="1"/>
  <c r="BF98" i="59" s="1"/>
  <c r="BD54" i="59" a="1"/>
  <c r="BD54" i="59" s="1"/>
  <c r="BD126" i="59" a="1"/>
  <c r="BD126" i="59" s="1"/>
  <c r="BD62" i="59" a="1"/>
  <c r="BD62" i="59" s="1"/>
  <c r="BG50" i="59" s="1" a="1"/>
  <c r="BG50" i="59" s="1"/>
  <c r="BD121" i="59" a="1"/>
  <c r="BD121" i="59" s="1"/>
  <c r="BG90" i="59" s="1" a="1"/>
  <c r="BG90" i="59" s="1"/>
  <c r="BD57" i="59" a="1"/>
  <c r="BD57" i="59" s="1"/>
  <c r="BG34" i="59" s="1" a="1"/>
  <c r="BG34" i="59" s="1"/>
  <c r="BD129" i="59" a="1"/>
  <c r="BD129" i="59" s="1"/>
  <c r="BD65" i="59" a="1"/>
  <c r="BD65" i="59" s="1"/>
  <c r="BD73" i="59" a="1"/>
  <c r="BD73" i="59" s="1"/>
  <c r="BE114" i="59" s="1" a="1"/>
  <c r="BE114" i="59" s="1"/>
  <c r="BD9" i="59" a="1"/>
  <c r="BD9" i="59" s="1"/>
  <c r="BE58" i="59" s="1" a="1"/>
  <c r="BE58" i="59" s="1"/>
  <c r="BD81" i="59" a="1"/>
  <c r="BD81" i="59" s="1"/>
  <c r="BE90" i="59" s="1" a="1"/>
  <c r="BE90" i="59" s="1"/>
  <c r="BD17" i="59" a="1"/>
  <c r="BD17" i="59" s="1"/>
  <c r="BE34" i="59" s="1" a="1"/>
  <c r="BE34" i="59" s="1"/>
  <c r="BD89" i="59" a="1"/>
  <c r="BD89" i="59" s="1"/>
  <c r="BD25" i="59" a="1"/>
  <c r="BD25" i="59" s="1"/>
  <c r="BF58" i="59" s="1" a="1"/>
  <c r="BF58" i="59" s="1"/>
  <c r="BD97" i="59" a="1"/>
  <c r="BD97" i="59" s="1"/>
  <c r="BD33" i="59" a="1"/>
  <c r="BD33" i="59" s="1"/>
  <c r="BD105" i="59" a="1"/>
  <c r="BD105" i="59" s="1"/>
  <c r="BD41" i="59" a="1"/>
  <c r="BD41" i="59" s="1"/>
  <c r="BD113" i="59" a="1"/>
  <c r="BD113" i="59" s="1"/>
  <c r="BF90" i="59" s="1" a="1"/>
  <c r="BF90" i="59" s="1"/>
  <c r="BD49" i="59" a="1"/>
  <c r="BD49" i="59" s="1"/>
  <c r="BD100" i="59" a="1"/>
  <c r="BD100" i="59" s="1"/>
  <c r="BD36" i="59" a="1"/>
  <c r="BD36" i="59" s="1"/>
  <c r="BD108" i="59" a="1"/>
  <c r="BD108" i="59" s="1"/>
  <c r="BG74" i="59" s="1" a="1"/>
  <c r="BG74" i="59" s="1"/>
  <c r="BD44" i="59" a="1"/>
  <c r="BD44" i="59" s="1"/>
  <c r="BD116" i="59" a="1"/>
  <c r="BD116" i="59" s="1"/>
  <c r="BD52" i="59" a="1"/>
  <c r="BD52" i="59" s="1"/>
  <c r="BG18" i="59" a="1"/>
  <c r="BG18" i="59" s="1"/>
  <c r="BD124" i="59" a="1"/>
  <c r="BD124" i="59" s="1"/>
  <c r="BD60" i="59" a="1"/>
  <c r="BD60" i="59" s="1"/>
  <c r="BF82" i="59" a="1"/>
  <c r="BF82" i="59" s="1"/>
  <c r="BD68" i="59" a="1"/>
  <c r="BD68" i="59" s="1"/>
  <c r="BE122" i="59" s="1" a="1"/>
  <c r="BE122" i="59" s="1"/>
  <c r="BF18" i="59" a="1"/>
  <c r="BF18" i="59" s="1"/>
  <c r="BD4" i="59" a="1"/>
  <c r="BD4" i="59" s="1"/>
  <c r="BD76" i="59" a="1"/>
  <c r="BD76" i="59" s="1"/>
  <c r="BD12" i="59" a="1"/>
  <c r="BD12" i="59" s="1"/>
  <c r="BD84" i="59" a="1"/>
  <c r="BD84" i="59" s="1"/>
  <c r="BD20" i="59" a="1"/>
  <c r="BD20" i="59" s="1"/>
  <c r="BE18" i="59" a="1"/>
  <c r="BE18" i="59" s="1"/>
  <c r="BD92" i="59" a="1"/>
  <c r="BD92" i="59" s="1"/>
  <c r="BF122" i="59" s="1" a="1"/>
  <c r="BF122" i="59" s="1"/>
  <c r="BD28" i="59" a="1"/>
  <c r="BD28" i="59" s="1"/>
  <c r="BD87" i="59" a="1"/>
  <c r="BD87" i="59" s="1"/>
  <c r="BF50" i="59" a="1"/>
  <c r="BF50" i="59" s="1"/>
  <c r="BD23" i="59" a="1"/>
  <c r="BD23" i="59" s="1"/>
  <c r="BF10" i="59" s="1" a="1"/>
  <c r="BF10" i="59" s="1"/>
  <c r="BE106" i="59" a="1"/>
  <c r="BE106" i="59" s="1"/>
  <c r="BD95" i="59" a="1"/>
  <c r="BD95" i="59" s="1"/>
  <c r="BD31" i="59" a="1"/>
  <c r="BD31" i="59" s="1"/>
  <c r="BD103" i="59" a="1"/>
  <c r="BD103" i="59" s="1"/>
  <c r="BE50" i="59" a="1"/>
  <c r="BE50" i="59" s="1"/>
  <c r="BD39" i="59" a="1"/>
  <c r="BD39" i="59" s="1"/>
  <c r="BF2" i="59" s="1" a="1"/>
  <c r="BF2" i="59" s="1"/>
  <c r="BD111" i="59" a="1"/>
  <c r="BD111" i="59" s="1"/>
  <c r="BG82" i="59" s="1" a="1"/>
  <c r="BG82" i="59" s="1"/>
  <c r="BD47" i="59" a="1"/>
  <c r="BD47" i="59" s="1"/>
  <c r="BD119" i="59" a="1"/>
  <c r="BD119" i="59" s="1"/>
  <c r="BD55" i="59" a="1"/>
  <c r="BD55" i="59" s="1"/>
  <c r="BD127" i="59" a="1"/>
  <c r="BD127" i="59" s="1"/>
  <c r="BG106" i="59" a="1"/>
  <c r="BG106" i="59" s="1"/>
  <c r="BD63" i="59" a="1"/>
  <c r="BD63" i="59" s="1"/>
  <c r="BG2" i="59" s="1" a="1"/>
  <c r="BG2" i="59" s="1"/>
  <c r="BD71" i="59" a="1"/>
  <c r="BD71" i="59" s="1"/>
  <c r="BD7" i="59" a="1"/>
  <c r="BD7" i="59" s="1"/>
  <c r="BF106" i="59" a="1"/>
  <c r="BF106" i="59" s="1"/>
  <c r="BD79" i="59" a="1"/>
  <c r="BD79" i="59" s="1"/>
  <c r="BD15" i="59" a="1"/>
  <c r="BD15" i="59" s="1"/>
  <c r="Z81" i="59"/>
  <c r="AZ81" i="59" s="1"/>
  <c r="S88" i="59"/>
  <c r="F58" i="59"/>
  <c r="G58" i="59" s="1"/>
  <c r="Q88" i="59"/>
  <c r="BA88" i="59" s="1"/>
  <c r="S128" i="59"/>
  <c r="AB88" i="59"/>
  <c r="M129" i="59"/>
  <c r="N97" i="59"/>
  <c r="Y81" i="59"/>
  <c r="AH58" i="59"/>
  <c r="F111" i="59"/>
  <c r="G111" i="59" s="1"/>
  <c r="P111" i="59" s="1"/>
  <c r="AA81" i="59"/>
  <c r="AE81" i="59" a="1"/>
  <c r="AE81" i="59" s="1"/>
  <c r="P81" i="59"/>
  <c r="AG58" i="59"/>
  <c r="F73" i="59"/>
  <c r="G73" i="59" s="1"/>
  <c r="R81" i="59"/>
  <c r="AH50" i="59"/>
  <c r="F10" i="59"/>
  <c r="G10" i="59" s="1"/>
  <c r="AH34" i="59"/>
  <c r="F129" i="59"/>
  <c r="G129" i="59" s="1"/>
  <c r="Q81" i="59"/>
  <c r="BA81" i="59" s="1"/>
  <c r="BB81" i="59" s="1"/>
  <c r="AH10" i="59"/>
  <c r="P89" i="59"/>
  <c r="L65" i="59"/>
  <c r="AG67" i="59"/>
  <c r="U81" i="59"/>
  <c r="BD104" i="58" a="1"/>
  <c r="BD104" i="58" s="1"/>
  <c r="BD40" i="58" a="1"/>
  <c r="BD40" i="58" s="1"/>
  <c r="BD112" i="58" a="1"/>
  <c r="BD112" i="58" s="1"/>
  <c r="BD48" i="58" a="1"/>
  <c r="BD48" i="58" s="1"/>
  <c r="BD120" i="58" a="1"/>
  <c r="BD120" i="58" s="1"/>
  <c r="BD56" i="58" a="1"/>
  <c r="BD56" i="58" s="1"/>
  <c r="BD128" i="58" a="1"/>
  <c r="BD128" i="58" s="1"/>
  <c r="BD64" i="58" a="1"/>
  <c r="BD64" i="58" s="1"/>
  <c r="BD72" i="58" a="1"/>
  <c r="BD72" i="58" s="1"/>
  <c r="BD8" i="58" a="1"/>
  <c r="BD8" i="58" s="1"/>
  <c r="BD80" i="58" a="1"/>
  <c r="BD80" i="58" s="1"/>
  <c r="BD16" i="58" a="1"/>
  <c r="BD16" i="58" s="1"/>
  <c r="BD88" i="58" a="1"/>
  <c r="BD88" i="58" s="1"/>
  <c r="BD24" i="58" a="1"/>
  <c r="BD24" i="58" s="1"/>
  <c r="BD96" i="58" a="1"/>
  <c r="BD96" i="58" s="1"/>
  <c r="BD32" i="58" a="1"/>
  <c r="BD32" i="58" s="1"/>
  <c r="BD100" i="58" a="1"/>
  <c r="BD100" i="58" s="1"/>
  <c r="BD36" i="58" a="1"/>
  <c r="BD36" i="58" s="1"/>
  <c r="BD108" i="58" a="1"/>
  <c r="BD108" i="58" s="1"/>
  <c r="BD44" i="58" a="1"/>
  <c r="BD44" i="58" s="1"/>
  <c r="BD116" i="58" a="1"/>
  <c r="BD116" i="58" s="1"/>
  <c r="BG90" i="58" s="1" a="1"/>
  <c r="BG90" i="58" s="1"/>
  <c r="BD52" i="58" a="1"/>
  <c r="BD52" i="58" s="1"/>
  <c r="BD124" i="58" a="1"/>
  <c r="BD124" i="58" s="1"/>
  <c r="BD60" i="58" a="1"/>
  <c r="BD60" i="58" s="1"/>
  <c r="BD68" i="58" a="1"/>
  <c r="BD68" i="58" s="1"/>
  <c r="BD4" i="58" a="1"/>
  <c r="BD4" i="58" s="1"/>
  <c r="BD76" i="58" a="1"/>
  <c r="BD76" i="58" s="1"/>
  <c r="BD12" i="58" a="1"/>
  <c r="BD12" i="58" s="1"/>
  <c r="BD84" i="58" a="1"/>
  <c r="BD84" i="58" s="1"/>
  <c r="BD20" i="58" a="1"/>
  <c r="BD20" i="58" s="1"/>
  <c r="BD92" i="58" a="1"/>
  <c r="BD92" i="58" s="1"/>
  <c r="BD28" i="58" a="1"/>
  <c r="BD28" i="58" s="1"/>
  <c r="BD70" i="58" a="1"/>
  <c r="BD70" i="58" s="1"/>
  <c r="BD6" i="58" a="1"/>
  <c r="BD6" i="58" s="1"/>
  <c r="BE26" i="58" s="1" a="1"/>
  <c r="BE26" i="58" s="1"/>
  <c r="BD78" i="58" a="1"/>
  <c r="BD78" i="58" s="1"/>
  <c r="BD14" i="58" a="1"/>
  <c r="BD14" i="58" s="1"/>
  <c r="BD86" i="58" a="1"/>
  <c r="BD86" i="58" s="1"/>
  <c r="BD22" i="58" a="1"/>
  <c r="BD22" i="58" s="1"/>
  <c r="BD94" i="58" a="1"/>
  <c r="BD94" i="58" s="1"/>
  <c r="BD30" i="58" a="1"/>
  <c r="BD30" i="58" s="1"/>
  <c r="BD102" i="58" a="1"/>
  <c r="BD102" i="58" s="1"/>
  <c r="BD38" i="58" a="1"/>
  <c r="BD38" i="58" s="1"/>
  <c r="BF26" i="58" s="1" a="1"/>
  <c r="BF26" i="58" s="1"/>
  <c r="BD110" i="58" a="1"/>
  <c r="BD110" i="58" s="1"/>
  <c r="BD46" i="58" a="1"/>
  <c r="BD46" i="58" s="1"/>
  <c r="BD118" i="58" a="1"/>
  <c r="BD118" i="58" s="1"/>
  <c r="BD54" i="58" a="1"/>
  <c r="BD54" i="58" s="1"/>
  <c r="BD126" i="58" a="1"/>
  <c r="BD126" i="58" s="1"/>
  <c r="BD62" i="58" a="1"/>
  <c r="BD62" i="58" s="1"/>
  <c r="BD82" i="58" a="1"/>
  <c r="BD82" i="58" s="1"/>
  <c r="BD18" i="58" a="1"/>
  <c r="BD18" i="58" s="1"/>
  <c r="BD90" i="58" a="1"/>
  <c r="BD90" i="58" s="1"/>
  <c r="BD26" i="58" a="1"/>
  <c r="BD26" i="58" s="1"/>
  <c r="BF2" i="58" s="1" a="1"/>
  <c r="BF2" i="58" s="1"/>
  <c r="BD98" i="58" a="1"/>
  <c r="BD98" i="58" s="1"/>
  <c r="BD34" i="58" a="1"/>
  <c r="BD34" i="58" s="1"/>
  <c r="BD106" i="58" a="1"/>
  <c r="BD106" i="58" s="1"/>
  <c r="BD42" i="58" a="1"/>
  <c r="BD42" i="58" s="1"/>
  <c r="BD114" i="58" a="1"/>
  <c r="BD114" i="58" s="1"/>
  <c r="BD50" i="58" a="1"/>
  <c r="BD50" i="58" s="1"/>
  <c r="BG2" i="58" s="1" a="1"/>
  <c r="BG2" i="58" s="1"/>
  <c r="BD122" i="58" a="1"/>
  <c r="BD122" i="58" s="1"/>
  <c r="BD58" i="58" a="1"/>
  <c r="BD58" i="58" s="1"/>
  <c r="BD66" i="58" a="1"/>
  <c r="BD66" i="58" s="1"/>
  <c r="BD2" i="58" a="1"/>
  <c r="BD2" i="58" s="1"/>
  <c r="BD74" i="58" a="1"/>
  <c r="BD74" i="58" s="1"/>
  <c r="BD10" i="58" a="1"/>
  <c r="BD10" i="58" s="1"/>
  <c r="BD117" i="58" a="1"/>
  <c r="BD117" i="58" s="1"/>
  <c r="BG98" i="58" s="1" a="1"/>
  <c r="BG98" i="58" s="1"/>
  <c r="BD53" i="58" a="1"/>
  <c r="BD53" i="58" s="1"/>
  <c r="BD125" i="58" a="1"/>
  <c r="BD125" i="58" s="1"/>
  <c r="BD61" i="58" a="1"/>
  <c r="BD61" i="58" s="1"/>
  <c r="BG42" i="58" s="1" a="1"/>
  <c r="BG42" i="58" s="1"/>
  <c r="BD69" i="58" a="1"/>
  <c r="BD69" i="58" s="1"/>
  <c r="BD5" i="58" a="1"/>
  <c r="BD5" i="58" s="1"/>
  <c r="BD77" i="58" a="1"/>
  <c r="BD77" i="58" s="1"/>
  <c r="BG26" i="58" a="1"/>
  <c r="BG26" i="58" s="1"/>
  <c r="BD13" i="58" a="1"/>
  <c r="BD13" i="58" s="1"/>
  <c r="BE42" i="58" s="1" a="1"/>
  <c r="BE42" i="58" s="1"/>
  <c r="BD85" i="58" a="1"/>
  <c r="BD85" i="58" s="1"/>
  <c r="BD21" i="58" a="1"/>
  <c r="BD21" i="58" s="1"/>
  <c r="BD93" i="58" a="1"/>
  <c r="BD93" i="58" s="1"/>
  <c r="BF90" i="58" a="1"/>
  <c r="BF90" i="58" s="1"/>
  <c r="BD29" i="58" a="1"/>
  <c r="BD29" i="58" s="1"/>
  <c r="BD101" i="58" a="1"/>
  <c r="BD101" i="58" s="1"/>
  <c r="BG114" i="58" s="1" a="1"/>
  <c r="BG114" i="58" s="1"/>
  <c r="BD37" i="58" a="1"/>
  <c r="BD37" i="58" s="1"/>
  <c r="BF42" i="58" s="1" a="1"/>
  <c r="BF42" i="58" s="1"/>
  <c r="BD109" i="58" a="1"/>
  <c r="BD109" i="58" s="1"/>
  <c r="BD45" i="58" a="1"/>
  <c r="BD45" i="58" s="1"/>
  <c r="BG58" i="58" s="1" a="1"/>
  <c r="BG58" i="58" s="1"/>
  <c r="BD87" i="58" a="1"/>
  <c r="BD87" i="58" s="1"/>
  <c r="BD23" i="58" a="1"/>
  <c r="BD23" i="58" s="1"/>
  <c r="BF34" i="58" s="1" a="1"/>
  <c r="BF34" i="58" s="1"/>
  <c r="BD95" i="58" a="1"/>
  <c r="BD95" i="58" s="1"/>
  <c r="BD31" i="58" a="1"/>
  <c r="BD31" i="58" s="1"/>
  <c r="BF50" i="58" s="1" a="1"/>
  <c r="BF50" i="58" s="1"/>
  <c r="BD103" i="58" a="1"/>
  <c r="BD103" i="58" s="1"/>
  <c r="BF106" i="58" s="1" a="1"/>
  <c r="BF106" i="58" s="1"/>
  <c r="BD39" i="58" a="1"/>
  <c r="BD39" i="58" s="1"/>
  <c r="BD119" i="58" a="1"/>
  <c r="BD119" i="58" s="1"/>
  <c r="BD111" i="58" a="1"/>
  <c r="BD111" i="58" s="1"/>
  <c r="BD47" i="58" a="1"/>
  <c r="BD47" i="58" s="1"/>
  <c r="BD55" i="58" a="1"/>
  <c r="BD55" i="58" s="1"/>
  <c r="BD127" i="58" a="1"/>
  <c r="BD127" i="58" s="1"/>
  <c r="BG106" i="58" a="1"/>
  <c r="BG106" i="58" s="1"/>
  <c r="BD63" i="58" a="1"/>
  <c r="BD63" i="58" s="1"/>
  <c r="BD71" i="58" a="1"/>
  <c r="BD71" i="58" s="1"/>
  <c r="BG50" i="58" a="1"/>
  <c r="BG50" i="58" s="1"/>
  <c r="BD7" i="58" a="1"/>
  <c r="BD7" i="58" s="1"/>
  <c r="BD79" i="58" a="1"/>
  <c r="BD79" i="58" s="1"/>
  <c r="BE106" i="58" s="1" a="1"/>
  <c r="BE106" i="58" s="1"/>
  <c r="BD15" i="58" a="1"/>
  <c r="BD15" i="58" s="1"/>
  <c r="BE50" i="58" s="1" a="1"/>
  <c r="BE50" i="58" s="1"/>
  <c r="BD121" i="58" a="1"/>
  <c r="BD121" i="58" s="1"/>
  <c r="BD57" i="58" a="1"/>
  <c r="BD57" i="58" s="1"/>
  <c r="BG34" i="58" s="1" a="1"/>
  <c r="BG34" i="58" s="1"/>
  <c r="BD129" i="58" a="1"/>
  <c r="BD129" i="58" s="1"/>
  <c r="BD65" i="58" a="1"/>
  <c r="BD65" i="58" s="1"/>
  <c r="BD73" i="58" a="1"/>
  <c r="BD73" i="58" s="1"/>
  <c r="BD9" i="58" a="1"/>
  <c r="BD9" i="58" s="1"/>
  <c r="BD81" i="58" a="1"/>
  <c r="BD81" i="58" s="1"/>
  <c r="BE90" i="58" s="1" a="1"/>
  <c r="BE90" i="58" s="1"/>
  <c r="BD17" i="58" a="1"/>
  <c r="BD17" i="58" s="1"/>
  <c r="BD89" i="58" a="1"/>
  <c r="BD89" i="58" s="1"/>
  <c r="BD25" i="58" a="1"/>
  <c r="BD25" i="58" s="1"/>
  <c r="BF58" i="58" s="1" a="1"/>
  <c r="BF58" i="58" s="1"/>
  <c r="BD97" i="58" a="1"/>
  <c r="BD97" i="58" s="1"/>
  <c r="BD33" i="58" a="1"/>
  <c r="BD33" i="58" s="1"/>
  <c r="BG122" i="58" a="1"/>
  <c r="BG122" i="58" s="1"/>
  <c r="BD105" i="58" a="1"/>
  <c r="BD105" i="58" s="1"/>
  <c r="BF122" i="58" s="1" a="1"/>
  <c r="BF122" i="58" s="1"/>
  <c r="BD41" i="58" a="1"/>
  <c r="BD41" i="58" s="1"/>
  <c r="BD113" i="58" a="1"/>
  <c r="BD113" i="58" s="1"/>
  <c r="BD49" i="58" a="1"/>
  <c r="BD49" i="58" s="1"/>
  <c r="BD83" i="58" a="1"/>
  <c r="BD83" i="58" s="1"/>
  <c r="BD19" i="58" a="1"/>
  <c r="BD19" i="58" s="1"/>
  <c r="BD91" i="58" a="1"/>
  <c r="BD91" i="58" s="1"/>
  <c r="BD27" i="58" a="1"/>
  <c r="BD27" i="58" s="1"/>
  <c r="BG10" i="58" a="1"/>
  <c r="BG10" i="58" s="1"/>
  <c r="BD99" i="58" a="1"/>
  <c r="BD99" i="58" s="1"/>
  <c r="BF66" i="58" s="1" a="1"/>
  <c r="BF66" i="58" s="1"/>
  <c r="BD35" i="58" a="1"/>
  <c r="BD35" i="58" s="1"/>
  <c r="BD107" i="58" a="1"/>
  <c r="BD107" i="58" s="1"/>
  <c r="BF74" i="58" a="1"/>
  <c r="BF74" i="58" s="1"/>
  <c r="BD43" i="58" a="1"/>
  <c r="BD43" i="58" s="1"/>
  <c r="BF10" i="58" a="1"/>
  <c r="BF10" i="58" s="1"/>
  <c r="BD115" i="58" a="1"/>
  <c r="BD115" i="58" s="1"/>
  <c r="BD51" i="58" a="1"/>
  <c r="BD51" i="58" s="1"/>
  <c r="BD123" i="58" a="1"/>
  <c r="BD123" i="58" s="1"/>
  <c r="BD59" i="58" a="1"/>
  <c r="BD59" i="58" s="1"/>
  <c r="BD67" i="58" a="1"/>
  <c r="BD67" i="58" s="1"/>
  <c r="BE74" i="58" s="1" a="1"/>
  <c r="BE74" i="58" s="1"/>
  <c r="BD3" i="58" a="1"/>
  <c r="BD3" i="58" s="1"/>
  <c r="BE10" i="58" s="1" a="1"/>
  <c r="BE10" i="58" s="1"/>
  <c r="BD75" i="58" a="1"/>
  <c r="BD75" i="58" s="1"/>
  <c r="BD11" i="58" a="1"/>
  <c r="BD11" i="58" s="1"/>
  <c r="BD83" i="57" a="1"/>
  <c r="BD83" i="57" s="1"/>
  <c r="BD19" i="57" a="1"/>
  <c r="BD19" i="57" s="1"/>
  <c r="BD91" i="57" a="1"/>
  <c r="BD91" i="57" s="1"/>
  <c r="BD27" i="57" a="1"/>
  <c r="BD27" i="57" s="1"/>
  <c r="BD99" i="57" a="1"/>
  <c r="BD99" i="57" s="1"/>
  <c r="BD35" i="57" a="1"/>
  <c r="BD35" i="57" s="1"/>
  <c r="BD107" i="57" a="1"/>
  <c r="BD107" i="57" s="1"/>
  <c r="BD43" i="57" a="1"/>
  <c r="BD43" i="57" s="1"/>
  <c r="BD115" i="57" a="1"/>
  <c r="BD115" i="57" s="1"/>
  <c r="BD51" i="57" a="1"/>
  <c r="BD51" i="57" s="1"/>
  <c r="BD123" i="57" a="1"/>
  <c r="BD123" i="57" s="1"/>
  <c r="BD59" i="57" a="1"/>
  <c r="BD59" i="57" s="1"/>
  <c r="BD75" i="57" a="1"/>
  <c r="BD75" i="57" s="1"/>
  <c r="BD11" i="57" a="1"/>
  <c r="BD11" i="57" s="1"/>
  <c r="BE58" i="57" s="1" a="1"/>
  <c r="BE58" i="57" s="1"/>
  <c r="BD67" i="57" a="1"/>
  <c r="BD67" i="57" s="1"/>
  <c r="BD3" i="57" a="1"/>
  <c r="BD3" i="57" s="1"/>
  <c r="BD70" i="57" a="1"/>
  <c r="BD70" i="57" s="1"/>
  <c r="BD6" i="57" a="1"/>
  <c r="BD6" i="57" s="1"/>
  <c r="BD78" i="57" a="1"/>
  <c r="BD78" i="57" s="1"/>
  <c r="BD14" i="57" a="1"/>
  <c r="BD14" i="57" s="1"/>
  <c r="BD86" i="57" a="1"/>
  <c r="BD86" i="57" s="1"/>
  <c r="BD22" i="57" a="1"/>
  <c r="BD22" i="57" s="1"/>
  <c r="BD94" i="57" a="1"/>
  <c r="BD94" i="57" s="1"/>
  <c r="BD30" i="57" a="1"/>
  <c r="BD30" i="57" s="1"/>
  <c r="BD102" i="57" a="1"/>
  <c r="BD102" i="57" s="1"/>
  <c r="BD38" i="57" a="1"/>
  <c r="BD38" i="57" s="1"/>
  <c r="BD110" i="57" a="1"/>
  <c r="BD110" i="57" s="1"/>
  <c r="BD46" i="57" a="1"/>
  <c r="BD46" i="57" s="1"/>
  <c r="BD62" i="57" a="1"/>
  <c r="BD62" i="57" s="1"/>
  <c r="BD118" i="57" a="1"/>
  <c r="BD118" i="57" s="1"/>
  <c r="BD54" i="57" a="1"/>
  <c r="BD54" i="57" s="1"/>
  <c r="BD126" i="57" a="1"/>
  <c r="BD126" i="57" s="1"/>
  <c r="BD121" i="57" a="1"/>
  <c r="BD121" i="57" s="1"/>
  <c r="BD57" i="57" a="1"/>
  <c r="BD57" i="57" s="1"/>
  <c r="BD129" i="57" a="1"/>
  <c r="BD129" i="57" s="1"/>
  <c r="BD65" i="57" a="1"/>
  <c r="BD65" i="57" s="1"/>
  <c r="BD73" i="57" a="1"/>
  <c r="BD73" i="57" s="1"/>
  <c r="BD9" i="57" a="1"/>
  <c r="BD9" i="57" s="1"/>
  <c r="BD81" i="57" a="1"/>
  <c r="BD81" i="57" s="1"/>
  <c r="BD17" i="57" a="1"/>
  <c r="BD17" i="57" s="1"/>
  <c r="BD89" i="57" a="1"/>
  <c r="BD89" i="57" s="1"/>
  <c r="BD25" i="57" a="1"/>
  <c r="BD25" i="57" s="1"/>
  <c r="BD97" i="57" a="1"/>
  <c r="BD97" i="57" s="1"/>
  <c r="BD33" i="57" a="1"/>
  <c r="BD33" i="57" s="1"/>
  <c r="BD113" i="57" a="1"/>
  <c r="BD113" i="57" s="1"/>
  <c r="BD49" i="57" a="1"/>
  <c r="BD49" i="57" s="1"/>
  <c r="BD105" i="57" a="1"/>
  <c r="BD105" i="57" s="1"/>
  <c r="BD41" i="57" a="1"/>
  <c r="BD41" i="57" s="1"/>
  <c r="BD82" i="57" a="1"/>
  <c r="BD82" i="57" s="1"/>
  <c r="BD18" i="57" a="1"/>
  <c r="BD18" i="57" s="1"/>
  <c r="BD90" i="57" a="1"/>
  <c r="BD90" i="57" s="1"/>
  <c r="BD26" i="57" a="1"/>
  <c r="BD26" i="57" s="1"/>
  <c r="BD98" i="57" a="1"/>
  <c r="BD98" i="57" s="1"/>
  <c r="BD34" i="57" a="1"/>
  <c r="BD34" i="57" s="1"/>
  <c r="BD106" i="57" a="1"/>
  <c r="BD106" i="57" s="1"/>
  <c r="BD42" i="57" a="1"/>
  <c r="BD42" i="57" s="1"/>
  <c r="BD114" i="57" a="1"/>
  <c r="BD114" i="57" s="1"/>
  <c r="BD50" i="57" a="1"/>
  <c r="BD50" i="57" s="1"/>
  <c r="BD122" i="57" a="1"/>
  <c r="BD122" i="57" s="1"/>
  <c r="BD58" i="57" a="1"/>
  <c r="BD58" i="57" s="1"/>
  <c r="BD10" i="57" a="1"/>
  <c r="BD10" i="57" s="1"/>
  <c r="BD66" i="57" a="1"/>
  <c r="BD66" i="57" s="1"/>
  <c r="BD2" i="57" a="1"/>
  <c r="BD2" i="57" s="1"/>
  <c r="BD74" i="57" a="1"/>
  <c r="BD74" i="57" s="1"/>
  <c r="BD100" i="57" a="1"/>
  <c r="BD100" i="57" s="1"/>
  <c r="BD36" i="57" a="1"/>
  <c r="BD36" i="57" s="1"/>
  <c r="BD108" i="57" a="1"/>
  <c r="BD108" i="57" s="1"/>
  <c r="BD44" i="57" a="1"/>
  <c r="BD44" i="57" s="1"/>
  <c r="BD116" i="57" a="1"/>
  <c r="BD116" i="57" s="1"/>
  <c r="BD52" i="57" a="1"/>
  <c r="BD52" i="57" s="1"/>
  <c r="BG34" i="57" s="1" a="1"/>
  <c r="BG34" i="57" s="1"/>
  <c r="BD124" i="57" a="1"/>
  <c r="BD124" i="57" s="1"/>
  <c r="BD60" i="57" a="1"/>
  <c r="BD60" i="57" s="1"/>
  <c r="BD68" i="57" a="1"/>
  <c r="BD68" i="57" s="1"/>
  <c r="BD4" i="57" a="1"/>
  <c r="BD4" i="57" s="1"/>
  <c r="BD76" i="57" a="1"/>
  <c r="BD76" i="57" s="1"/>
  <c r="BD12" i="57" a="1"/>
  <c r="BD12" i="57" s="1"/>
  <c r="BD92" i="57" a="1"/>
  <c r="BD92" i="57" s="1"/>
  <c r="BD28" i="57" a="1"/>
  <c r="BD28" i="57" s="1"/>
  <c r="BD84" i="57" a="1"/>
  <c r="BD84" i="57" s="1"/>
  <c r="BD20" i="57" a="1"/>
  <c r="BD20" i="57" s="1"/>
  <c r="BD87" i="57" a="1"/>
  <c r="BD87" i="57" s="1"/>
  <c r="BD23" i="57" a="1"/>
  <c r="BD23" i="57" s="1"/>
  <c r="BD95" i="57" a="1"/>
  <c r="BD95" i="57" s="1"/>
  <c r="BD31" i="57" a="1"/>
  <c r="BD31" i="57" s="1"/>
  <c r="BD103" i="57" a="1"/>
  <c r="BD103" i="57" s="1"/>
  <c r="BD39" i="57" a="1"/>
  <c r="BD39" i="57" s="1"/>
  <c r="BD111" i="57" a="1"/>
  <c r="BD111" i="57" s="1"/>
  <c r="BD47" i="57" a="1"/>
  <c r="BD47" i="57" s="1"/>
  <c r="BD119" i="57" a="1"/>
  <c r="BD119" i="57" s="1"/>
  <c r="BD55" i="57" a="1"/>
  <c r="BD55" i="57" s="1"/>
  <c r="BD127" i="57" a="1"/>
  <c r="BD127" i="57" s="1"/>
  <c r="BD63" i="57" a="1"/>
  <c r="BD63" i="57" s="1"/>
  <c r="BD71" i="57" a="1"/>
  <c r="BD71" i="57" s="1"/>
  <c r="BD7" i="57" a="1"/>
  <c r="BD7" i="57" s="1"/>
  <c r="BE50" i="57" s="1" a="1"/>
  <c r="BE50" i="57" s="1"/>
  <c r="BD79" i="57" a="1"/>
  <c r="BD79" i="57" s="1"/>
  <c r="BE114" i="57" s="1" a="1"/>
  <c r="BE114" i="57" s="1"/>
  <c r="BD15" i="57" a="1"/>
  <c r="BD15" i="57" s="1"/>
  <c r="BD117" i="57" a="1"/>
  <c r="BD117" i="57" s="1"/>
  <c r="BG106" i="57" s="1" a="1"/>
  <c r="BG106" i="57" s="1"/>
  <c r="BD53" i="57" a="1"/>
  <c r="BD53" i="57" s="1"/>
  <c r="BE34" i="57" a="1"/>
  <c r="BE34" i="57" s="1"/>
  <c r="BD125" i="57" a="1"/>
  <c r="BD125" i="57" s="1"/>
  <c r="BD61" i="57" a="1"/>
  <c r="BD61" i="57" s="1"/>
  <c r="BD69" i="57" a="1"/>
  <c r="BD69" i="57" s="1"/>
  <c r="BE106" i="57" s="1" a="1"/>
  <c r="BE106" i="57" s="1"/>
  <c r="BD5" i="57" a="1"/>
  <c r="BD5" i="57" s="1"/>
  <c r="BD77" i="57" a="1"/>
  <c r="BD77" i="57" s="1"/>
  <c r="BE66" i="57" s="1" a="1"/>
  <c r="BE66" i="57" s="1"/>
  <c r="BD13" i="57" a="1"/>
  <c r="BD13" i="57" s="1"/>
  <c r="BD85" i="57" a="1"/>
  <c r="BD85" i="57" s="1"/>
  <c r="BD21" i="57" a="1"/>
  <c r="BD21" i="57" s="1"/>
  <c r="BD93" i="57" a="1"/>
  <c r="BD93" i="57" s="1"/>
  <c r="BF90" i="57" a="1"/>
  <c r="BF90" i="57" s="1"/>
  <c r="BD29" i="57" a="1"/>
  <c r="BD29" i="57" s="1"/>
  <c r="BD45" i="57" a="1"/>
  <c r="BD45" i="57" s="1"/>
  <c r="BD101" i="57" a="1"/>
  <c r="BD101" i="57" s="1"/>
  <c r="BD37" i="57" a="1"/>
  <c r="BD37" i="57" s="1"/>
  <c r="BD109" i="57" a="1"/>
  <c r="BD109" i="57" s="1"/>
  <c r="BE90" i="57" a="1"/>
  <c r="BE90" i="57" s="1"/>
  <c r="BD104" i="57" a="1"/>
  <c r="BD104" i="57" s="1"/>
  <c r="BD40" i="57" a="1"/>
  <c r="BD40" i="57" s="1"/>
  <c r="BD112" i="57" a="1"/>
  <c r="BD112" i="57" s="1"/>
  <c r="BF58" i="57" a="1"/>
  <c r="BF58" i="57" s="1"/>
  <c r="BD48" i="57" a="1"/>
  <c r="BD48" i="57" s="1"/>
  <c r="BF26" i="57" s="1" a="1"/>
  <c r="BF26" i="57" s="1"/>
  <c r="BD120" i="57" a="1"/>
  <c r="BD120" i="57" s="1"/>
  <c r="BG90" i="57" s="1" a="1"/>
  <c r="BG90" i="57" s="1"/>
  <c r="BD56" i="57" a="1"/>
  <c r="BD56" i="57" s="1"/>
  <c r="BD128" i="57" a="1"/>
  <c r="BD128" i="57" s="1"/>
  <c r="BD64" i="57" a="1"/>
  <c r="BD64" i="57" s="1"/>
  <c r="BG26" i="57" s="1" a="1"/>
  <c r="BG26" i="57" s="1"/>
  <c r="BD72" i="57" a="1"/>
  <c r="BD72" i="57" s="1"/>
  <c r="BD8" i="57" a="1"/>
  <c r="BD8" i="57" s="1"/>
  <c r="BD80" i="57" a="1"/>
  <c r="BD80" i="57" s="1"/>
  <c r="BD16" i="57" a="1"/>
  <c r="BD16" i="57" s="1"/>
  <c r="BE26" i="57" s="1" a="1"/>
  <c r="BE26" i="57" s="1"/>
  <c r="BD32" i="57" a="1"/>
  <c r="BD32" i="57" s="1"/>
  <c r="BF42" i="57" s="1" a="1"/>
  <c r="BF42" i="57" s="1"/>
  <c r="BD88" i="57" a="1"/>
  <c r="BD88" i="57" s="1"/>
  <c r="BD24" i="57" a="1"/>
  <c r="BD24" i="57" s="1"/>
  <c r="BD96" i="57" a="1"/>
  <c r="BD96" i="57" s="1"/>
  <c r="BF82" i="57" s="1" a="1"/>
  <c r="BF82" i="57" s="1"/>
  <c r="BD82" i="55" a="1"/>
  <c r="BD82" i="55" s="1"/>
  <c r="BD18" i="55" a="1"/>
  <c r="BD18" i="55" s="1"/>
  <c r="BD90" i="55" a="1"/>
  <c r="BD90" i="55" s="1"/>
  <c r="BD26" i="55" a="1"/>
  <c r="BD26" i="55" s="1"/>
  <c r="BD66" i="55" a="1"/>
  <c r="BD66" i="55" s="1"/>
  <c r="BD98" i="55" a="1"/>
  <c r="BD98" i="55" s="1"/>
  <c r="BD34" i="55" a="1"/>
  <c r="BD34" i="55" s="1"/>
  <c r="BD106" i="55" a="1"/>
  <c r="BD106" i="55" s="1"/>
  <c r="BD42" i="55" a="1"/>
  <c r="BD42" i="55" s="1"/>
  <c r="BD2" i="55" a="1"/>
  <c r="BD2" i="55" s="1"/>
  <c r="BD114" i="55" a="1"/>
  <c r="BD114" i="55" s="1"/>
  <c r="BD50" i="55" a="1"/>
  <c r="BD50" i="55" s="1"/>
  <c r="BD122" i="55" a="1"/>
  <c r="BD122" i="55" s="1"/>
  <c r="BD58" i="55" a="1"/>
  <c r="BD58" i="55" s="1"/>
  <c r="BD74" i="55" a="1"/>
  <c r="BD74" i="55" s="1"/>
  <c r="BD10" i="55" a="1"/>
  <c r="BD10" i="55" s="1"/>
  <c r="BD100" i="55" a="1"/>
  <c r="BD100" i="55" s="1"/>
  <c r="BD36" i="55" a="1"/>
  <c r="BD36" i="55" s="1"/>
  <c r="BD20" i="55" a="1"/>
  <c r="BD20" i="55" s="1"/>
  <c r="BD108" i="55" a="1"/>
  <c r="BD108" i="55" s="1"/>
  <c r="BD44" i="55" a="1"/>
  <c r="BD44" i="55" s="1"/>
  <c r="BD116" i="55" a="1"/>
  <c r="BD116" i="55" s="1"/>
  <c r="BD52" i="55" a="1"/>
  <c r="BD52" i="55" s="1"/>
  <c r="BD124" i="55" a="1"/>
  <c r="BD124" i="55" s="1"/>
  <c r="BD60" i="55" a="1"/>
  <c r="BD60" i="55" s="1"/>
  <c r="BD84" i="55" a="1"/>
  <c r="BD84" i="55" s="1"/>
  <c r="BD68" i="55" a="1"/>
  <c r="BD68" i="55" s="1"/>
  <c r="BD4" i="55" a="1"/>
  <c r="BD4" i="55" s="1"/>
  <c r="BD76" i="55" a="1"/>
  <c r="BD76" i="55" s="1"/>
  <c r="BD12" i="55" a="1"/>
  <c r="BD12" i="55" s="1"/>
  <c r="BD92" i="55" a="1"/>
  <c r="BD92" i="55" s="1"/>
  <c r="BD28" i="55" a="1"/>
  <c r="BD28" i="55" s="1"/>
  <c r="BD87" i="55" a="1"/>
  <c r="BD87" i="55" s="1"/>
  <c r="BD23" i="55" a="1"/>
  <c r="BD23" i="55" s="1"/>
  <c r="BD95" i="55" a="1"/>
  <c r="BD95" i="55" s="1"/>
  <c r="BD31" i="55" a="1"/>
  <c r="BD31" i="55" s="1"/>
  <c r="BD7" i="55" a="1"/>
  <c r="BD7" i="55" s="1"/>
  <c r="BD103" i="55" a="1"/>
  <c r="BD103" i="55" s="1"/>
  <c r="BD39" i="55" a="1"/>
  <c r="BD39" i="55" s="1"/>
  <c r="BD111" i="55" a="1"/>
  <c r="BD111" i="55" s="1"/>
  <c r="BD47" i="55" a="1"/>
  <c r="BD47" i="55" s="1"/>
  <c r="BD119" i="55" a="1"/>
  <c r="BD119" i="55" s="1"/>
  <c r="BG106" i="55" s="1" a="1"/>
  <c r="BG106" i="55" s="1"/>
  <c r="BD55" i="55" a="1"/>
  <c r="BD55" i="55" s="1"/>
  <c r="BD127" i="55" a="1"/>
  <c r="BD127" i="55" s="1"/>
  <c r="BD63" i="55" a="1"/>
  <c r="BD63" i="55" s="1"/>
  <c r="BD71" i="55" a="1"/>
  <c r="BD71" i="55" s="1"/>
  <c r="BD79" i="55" a="1"/>
  <c r="BD79" i="55" s="1"/>
  <c r="BD15" i="55" a="1"/>
  <c r="BD15" i="55" s="1"/>
  <c r="BD117" i="55" a="1"/>
  <c r="BD117" i="55" s="1"/>
  <c r="BD53" i="55" a="1"/>
  <c r="BD53" i="55" s="1"/>
  <c r="BD125" i="55" a="1"/>
  <c r="BD125" i="55" s="1"/>
  <c r="BD61" i="55" a="1"/>
  <c r="BD61" i="55" s="1"/>
  <c r="BD101" i="55" a="1"/>
  <c r="BD101" i="55" s="1"/>
  <c r="BD37" i="55" a="1"/>
  <c r="BD37" i="55" s="1"/>
  <c r="BD69" i="55" a="1"/>
  <c r="BD69" i="55" s="1"/>
  <c r="BD5" i="55" a="1"/>
  <c r="BD5" i="55" s="1"/>
  <c r="BD77" i="55" a="1"/>
  <c r="BD77" i="55" s="1"/>
  <c r="BD13" i="55" a="1"/>
  <c r="BD13" i="55" s="1"/>
  <c r="BD85" i="55" a="1"/>
  <c r="BD85" i="55" s="1"/>
  <c r="BD21" i="55" a="1"/>
  <c r="BD21" i="55" s="1"/>
  <c r="BD93" i="55" a="1"/>
  <c r="BD93" i="55" s="1"/>
  <c r="BD29" i="55" a="1"/>
  <c r="BD29" i="55" s="1"/>
  <c r="BD109" i="55" a="1"/>
  <c r="BD109" i="55" s="1"/>
  <c r="BD45" i="55" a="1"/>
  <c r="BD45" i="55" s="1"/>
  <c r="BD83" i="55" a="1"/>
  <c r="BD83" i="55" s="1"/>
  <c r="BD19" i="55" a="1"/>
  <c r="BD19" i="55" s="1"/>
  <c r="BF34" i="55" s="1" a="1"/>
  <c r="BF34" i="55" s="1"/>
  <c r="BD91" i="55" a="1"/>
  <c r="BD91" i="55" s="1"/>
  <c r="BD27" i="55" a="1"/>
  <c r="BD27" i="55" s="1"/>
  <c r="BD99" i="55" a="1"/>
  <c r="BD99" i="55" s="1"/>
  <c r="BD35" i="55" a="1"/>
  <c r="BD35" i="55" s="1"/>
  <c r="BD107" i="55" a="1"/>
  <c r="BD107" i="55" s="1"/>
  <c r="BD43" i="55" a="1"/>
  <c r="BD43" i="55" s="1"/>
  <c r="BD115" i="55" a="1"/>
  <c r="BD115" i="55" s="1"/>
  <c r="BD51" i="55" a="1"/>
  <c r="BD51" i="55" s="1"/>
  <c r="BD67" i="55" a="1"/>
  <c r="BD67" i="55" s="1"/>
  <c r="BD123" i="55" a="1"/>
  <c r="BD123" i="55" s="1"/>
  <c r="BD59" i="55" a="1"/>
  <c r="BD59" i="55" s="1"/>
  <c r="BD3" i="55" a="1"/>
  <c r="BD3" i="55" s="1"/>
  <c r="BD75" i="55" a="1"/>
  <c r="BD75" i="55" s="1"/>
  <c r="BD11" i="55" a="1"/>
  <c r="BD11" i="55" s="1"/>
  <c r="BD121" i="55" a="1"/>
  <c r="BD121" i="55" s="1"/>
  <c r="BD57" i="55" a="1"/>
  <c r="BD57" i="55" s="1"/>
  <c r="BD41" i="55" a="1"/>
  <c r="BD41" i="55" s="1"/>
  <c r="BD129" i="55" a="1"/>
  <c r="BD129" i="55" s="1"/>
  <c r="BD65" i="55" a="1"/>
  <c r="BD65" i="55" s="1"/>
  <c r="BD73" i="55" a="1"/>
  <c r="BD73" i="55" s="1"/>
  <c r="BD9" i="55" a="1"/>
  <c r="BD9" i="55" s="1"/>
  <c r="BD81" i="55" a="1"/>
  <c r="BD81" i="55" s="1"/>
  <c r="BD17" i="55" a="1"/>
  <c r="BD17" i="55" s="1"/>
  <c r="BD89" i="55" a="1"/>
  <c r="BD89" i="55" s="1"/>
  <c r="BD25" i="55" a="1"/>
  <c r="BD25" i="55" s="1"/>
  <c r="BD105" i="55" a="1"/>
  <c r="BD105" i="55" s="1"/>
  <c r="BD97" i="55" a="1"/>
  <c r="BD97" i="55" s="1"/>
  <c r="BD33" i="55" a="1"/>
  <c r="BD33" i="55" s="1"/>
  <c r="BD113" i="55" a="1"/>
  <c r="BD113" i="55" s="1"/>
  <c r="BG122" i="55" s="1" a="1"/>
  <c r="BG122" i="55" s="1"/>
  <c r="BD49" i="55" a="1"/>
  <c r="BD49" i="55" s="1"/>
  <c r="BD70" i="55" a="1"/>
  <c r="BD70" i="55" s="1"/>
  <c r="BD6" i="55" a="1"/>
  <c r="BD6" i="55" s="1"/>
  <c r="BE34" i="55" s="1" a="1"/>
  <c r="BE34" i="55" s="1"/>
  <c r="BD54" i="55" a="1"/>
  <c r="BD54" i="55" s="1"/>
  <c r="BD78" i="55" a="1"/>
  <c r="BD78" i="55" s="1"/>
  <c r="BD14" i="55" a="1"/>
  <c r="BD14" i="55" s="1"/>
  <c r="BD86" i="55" a="1"/>
  <c r="BD86" i="55" s="1"/>
  <c r="BD22" i="55" a="1"/>
  <c r="BD22" i="55" s="1"/>
  <c r="BD94" i="55" a="1"/>
  <c r="BD94" i="55" s="1"/>
  <c r="BD30" i="55" a="1"/>
  <c r="BD30" i="55" s="1"/>
  <c r="BD118" i="55" a="1"/>
  <c r="BD118" i="55" s="1"/>
  <c r="BD102" i="55" a="1"/>
  <c r="BD102" i="55" s="1"/>
  <c r="BD38" i="55" a="1"/>
  <c r="BD38" i="55" s="1"/>
  <c r="BD110" i="55" a="1"/>
  <c r="BD110" i="55" s="1"/>
  <c r="BD46" i="55" a="1"/>
  <c r="BD46" i="55" s="1"/>
  <c r="BF98" i="55" a="1"/>
  <c r="BF98" i="55" s="1"/>
  <c r="BD126" i="55" a="1"/>
  <c r="BD126" i="55" s="1"/>
  <c r="BD62" i="55" a="1"/>
  <c r="BD62" i="55" s="1"/>
  <c r="BF42" i="55" a="1"/>
  <c r="BF42" i="55" s="1"/>
  <c r="BF114" i="55" a="1"/>
  <c r="BF114" i="55" s="1"/>
  <c r="BD104" i="55" a="1"/>
  <c r="BD104" i="55" s="1"/>
  <c r="BD40" i="55" a="1"/>
  <c r="BD40" i="55" s="1"/>
  <c r="BD112" i="55" a="1"/>
  <c r="BD112" i="55" s="1"/>
  <c r="BF58" i="55" a="1"/>
  <c r="BF58" i="55" s="1"/>
  <c r="BD48" i="55" a="1"/>
  <c r="BD48" i="55" s="1"/>
  <c r="BD120" i="55" a="1"/>
  <c r="BD120" i="55" s="1"/>
  <c r="BE114" i="55" a="1"/>
  <c r="BE114" i="55" s="1"/>
  <c r="BD56" i="55" a="1"/>
  <c r="BD56" i="55" s="1"/>
  <c r="BD128" i="55" a="1"/>
  <c r="BD128" i="55" s="1"/>
  <c r="BD64" i="55" a="1"/>
  <c r="BD64" i="55" s="1"/>
  <c r="BG42" i="55" s="1" a="1"/>
  <c r="BG42" i="55" s="1"/>
  <c r="BE58" i="55" a="1"/>
  <c r="BE58" i="55" s="1"/>
  <c r="BD72" i="55" a="1"/>
  <c r="BD72" i="55" s="1"/>
  <c r="BE98" i="55" s="1" a="1"/>
  <c r="BE98" i="55" s="1"/>
  <c r="BD8" i="55" a="1"/>
  <c r="BD8" i="55" s="1"/>
  <c r="BE10" i="55" s="1" a="1"/>
  <c r="BE10" i="55" s="1"/>
  <c r="BD80" i="55" a="1"/>
  <c r="BD80" i="55" s="1"/>
  <c r="BD16" i="55" a="1"/>
  <c r="BD16" i="55" s="1"/>
  <c r="BD88" i="55" a="1"/>
  <c r="BD88" i="55" s="1"/>
  <c r="BD24" i="55" a="1"/>
  <c r="BD24" i="55" s="1"/>
  <c r="BD96" i="55" a="1"/>
  <c r="BD96" i="55" s="1"/>
  <c r="BF74" i="55" s="1" a="1"/>
  <c r="BF74" i="55" s="1"/>
  <c r="BG58" i="55" a="1"/>
  <c r="BG58" i="55" s="1"/>
  <c r="BD32" i="55" a="1"/>
  <c r="BD32" i="55" s="1"/>
  <c r="BD83" i="54" a="1"/>
  <c r="BD83" i="54" s="1"/>
  <c r="BD19" i="54" a="1"/>
  <c r="BD19" i="54" s="1"/>
  <c r="BD91" i="54" a="1"/>
  <c r="BD91" i="54" s="1"/>
  <c r="BD27" i="54" a="1"/>
  <c r="BD27" i="54" s="1"/>
  <c r="BD51" i="54" a="1"/>
  <c r="BD51" i="54" s="1"/>
  <c r="BD99" i="54" a="1"/>
  <c r="BD99" i="54" s="1"/>
  <c r="BD35" i="54" a="1"/>
  <c r="BD35" i="54" s="1"/>
  <c r="BD115" i="54" a="1"/>
  <c r="BD115" i="54" s="1"/>
  <c r="BD107" i="54" a="1"/>
  <c r="BD107" i="54" s="1"/>
  <c r="BD43" i="54" a="1"/>
  <c r="BD43" i="54" s="1"/>
  <c r="BD123" i="54" a="1"/>
  <c r="BD123" i="54" s="1"/>
  <c r="BD59" i="54" a="1"/>
  <c r="BD59" i="54" s="1"/>
  <c r="BD11" i="54" a="1"/>
  <c r="BD11" i="54" s="1"/>
  <c r="BD67" i="54" a="1"/>
  <c r="BD67" i="54" s="1"/>
  <c r="BD3" i="54" a="1"/>
  <c r="BD3" i="54" s="1"/>
  <c r="BD75" i="54" a="1"/>
  <c r="BD75" i="54" s="1"/>
  <c r="BD70" i="54" a="1"/>
  <c r="BD70" i="54" s="1"/>
  <c r="BD6" i="54" a="1"/>
  <c r="BD6" i="54" s="1"/>
  <c r="BD78" i="54" a="1"/>
  <c r="BD78" i="54" s="1"/>
  <c r="BD14" i="54" a="1"/>
  <c r="BD14" i="54" s="1"/>
  <c r="BD102" i="54" a="1"/>
  <c r="BD102" i="54" s="1"/>
  <c r="BD86" i="54" a="1"/>
  <c r="BD86" i="54" s="1"/>
  <c r="BD22" i="54" a="1"/>
  <c r="BD22" i="54" s="1"/>
  <c r="BD38" i="54" a="1"/>
  <c r="BD38" i="54" s="1"/>
  <c r="BD94" i="54" a="1"/>
  <c r="BD94" i="54" s="1"/>
  <c r="BD30" i="54" a="1"/>
  <c r="BD30" i="54" s="1"/>
  <c r="BD110" i="54" a="1"/>
  <c r="BD110" i="54" s="1"/>
  <c r="BD46" i="54" a="1"/>
  <c r="BD46" i="54" s="1"/>
  <c r="BD62" i="54" a="1"/>
  <c r="BD62" i="54" s="1"/>
  <c r="BD118" i="54" a="1"/>
  <c r="BD118" i="54" s="1"/>
  <c r="BD54" i="54" a="1"/>
  <c r="BD54" i="54" s="1"/>
  <c r="BD126" i="54" a="1"/>
  <c r="BD126" i="54" s="1"/>
  <c r="BD100" i="54" a="1"/>
  <c r="BD100" i="54" s="1"/>
  <c r="BD36" i="54" a="1"/>
  <c r="BD36" i="54" s="1"/>
  <c r="BD68" i="54" a="1"/>
  <c r="BD68" i="54" s="1"/>
  <c r="BD108" i="54" a="1"/>
  <c r="BD108" i="54" s="1"/>
  <c r="BD44" i="54" a="1"/>
  <c r="BD44" i="54" s="1"/>
  <c r="BD4" i="54" a="1"/>
  <c r="BD4" i="54" s="1"/>
  <c r="BD116" i="54" a="1"/>
  <c r="BD116" i="54" s="1"/>
  <c r="BD52" i="54" a="1"/>
  <c r="BD52" i="54" s="1"/>
  <c r="BD124" i="54" a="1"/>
  <c r="BD124" i="54" s="1"/>
  <c r="BD60" i="54" a="1"/>
  <c r="BD60" i="54" s="1"/>
  <c r="BD76" i="54" a="1"/>
  <c r="BD76" i="54" s="1"/>
  <c r="BD12" i="54" a="1"/>
  <c r="BD12" i="54" s="1"/>
  <c r="BD92" i="54" a="1"/>
  <c r="BD92" i="54" s="1"/>
  <c r="BD28" i="54" a="1"/>
  <c r="BD28" i="54" s="1"/>
  <c r="BD84" i="54" a="1"/>
  <c r="BD84" i="54" s="1"/>
  <c r="BD20" i="54" a="1"/>
  <c r="BD20" i="54" s="1"/>
  <c r="BD87" i="54" a="1"/>
  <c r="BD87" i="54" s="1"/>
  <c r="BD23" i="54" a="1"/>
  <c r="BD23" i="54" s="1"/>
  <c r="BD119" i="54" a="1"/>
  <c r="BD119" i="54" s="1"/>
  <c r="BD55" i="54" a="1"/>
  <c r="BD55" i="54" s="1"/>
  <c r="BD95" i="54" a="1"/>
  <c r="BD95" i="54" s="1"/>
  <c r="BD31" i="54" a="1"/>
  <c r="BD31" i="54" s="1"/>
  <c r="BD103" i="54" a="1"/>
  <c r="BD103" i="54" s="1"/>
  <c r="BD39" i="54" a="1"/>
  <c r="BD39" i="54" s="1"/>
  <c r="BD111" i="54" a="1"/>
  <c r="BD111" i="54" s="1"/>
  <c r="BD47" i="54" a="1"/>
  <c r="BD47" i="54" s="1"/>
  <c r="BD127" i="54" a="1"/>
  <c r="BD127" i="54" s="1"/>
  <c r="BD63" i="54" a="1"/>
  <c r="BD63" i="54" s="1"/>
  <c r="BD79" i="54" a="1"/>
  <c r="BD79" i="54" s="1"/>
  <c r="BD71" i="54" a="1"/>
  <c r="BD71" i="54" s="1"/>
  <c r="BD7" i="54" a="1"/>
  <c r="BD7" i="54" s="1"/>
  <c r="BD15" i="54" a="1"/>
  <c r="BD15" i="54" s="1"/>
  <c r="BD121" i="54" a="1"/>
  <c r="BD121" i="54" s="1"/>
  <c r="BD57" i="54" a="1"/>
  <c r="BD57" i="54" s="1"/>
  <c r="BD129" i="54" a="1"/>
  <c r="BD129" i="54" s="1"/>
  <c r="BD65" i="54" a="1"/>
  <c r="BD65" i="54" s="1"/>
  <c r="BD89" i="54" a="1"/>
  <c r="BD89" i="54" s="1"/>
  <c r="BD25" i="54" a="1"/>
  <c r="BD25" i="54" s="1"/>
  <c r="BD73" i="54" a="1"/>
  <c r="BD73" i="54" s="1"/>
  <c r="BD9" i="54" a="1"/>
  <c r="BD9" i="54" s="1"/>
  <c r="BD81" i="54" a="1"/>
  <c r="BD81" i="54" s="1"/>
  <c r="BD17" i="54" a="1"/>
  <c r="BD17" i="54" s="1"/>
  <c r="BD97" i="54" a="1"/>
  <c r="BD97" i="54" s="1"/>
  <c r="BD33" i="54" a="1"/>
  <c r="BD33" i="54" s="1"/>
  <c r="BD49" i="54" a="1"/>
  <c r="BD49" i="54" s="1"/>
  <c r="BD105" i="54" a="1"/>
  <c r="BD105" i="54" s="1"/>
  <c r="BD41" i="54" a="1"/>
  <c r="BD41" i="54" s="1"/>
  <c r="BD113" i="54" a="1"/>
  <c r="BD113" i="54" s="1"/>
  <c r="BD117" i="54" a="1"/>
  <c r="BD117" i="54" s="1"/>
  <c r="BD53" i="54" a="1"/>
  <c r="BD53" i="54" s="1"/>
  <c r="BD85" i="54" a="1"/>
  <c r="BD85" i="54" s="1"/>
  <c r="BD125" i="54" a="1"/>
  <c r="BD125" i="54" s="1"/>
  <c r="BD61" i="54" a="1"/>
  <c r="BD61" i="54" s="1"/>
  <c r="BD21" i="54" a="1"/>
  <c r="BD21" i="54" s="1"/>
  <c r="BD69" i="54" a="1"/>
  <c r="BD69" i="54" s="1"/>
  <c r="BE90" i="54" s="1" a="1"/>
  <c r="BE90" i="54" s="1"/>
  <c r="BD5" i="54" a="1"/>
  <c r="BD5" i="54" s="1"/>
  <c r="BE34" i="54" s="1" a="1"/>
  <c r="BE34" i="54" s="1"/>
  <c r="BD77" i="54" a="1"/>
  <c r="BD77" i="54" s="1"/>
  <c r="BD13" i="54" a="1"/>
  <c r="BD13" i="54" s="1"/>
  <c r="BD93" i="54" a="1"/>
  <c r="BD93" i="54" s="1"/>
  <c r="BD29" i="54" a="1"/>
  <c r="BD29" i="54" s="1"/>
  <c r="BD109" i="54" a="1"/>
  <c r="BD109" i="54" s="1"/>
  <c r="BD101" i="54" a="1"/>
  <c r="BD101" i="54" s="1"/>
  <c r="BF122" i="54" s="1" a="1"/>
  <c r="BF122" i="54" s="1"/>
  <c r="BD37" i="54" a="1"/>
  <c r="BD37" i="54" s="1"/>
  <c r="BD45" i="54" a="1"/>
  <c r="BD45" i="54" s="1"/>
  <c r="BD82" i="54" a="1"/>
  <c r="BD82" i="54" s="1"/>
  <c r="BD18" i="54" a="1"/>
  <c r="BD18" i="54" s="1"/>
  <c r="BD90" i="54" a="1"/>
  <c r="BD90" i="54" s="1"/>
  <c r="BD26" i="54" a="1"/>
  <c r="BD26" i="54" s="1"/>
  <c r="BF10" i="54" s="1" a="1"/>
  <c r="BF10" i="54" s="1"/>
  <c r="BD114" i="54" a="1"/>
  <c r="BD114" i="54" s="1"/>
  <c r="BD50" i="54" a="1"/>
  <c r="BD50" i="54" s="1"/>
  <c r="BD98" i="54" a="1"/>
  <c r="BD98" i="54" s="1"/>
  <c r="BF66" i="54" a="1"/>
  <c r="BF66" i="54" s="1"/>
  <c r="BD34" i="54" a="1"/>
  <c r="BD34" i="54" s="1"/>
  <c r="BD106" i="54" a="1"/>
  <c r="BD106" i="54" s="1"/>
  <c r="BD42" i="54" a="1"/>
  <c r="BD42" i="54" s="1"/>
  <c r="BG10" i="54" s="1" a="1"/>
  <c r="BG10" i="54" s="1"/>
  <c r="BD122" i="54" a="1"/>
  <c r="BD122" i="54" s="1"/>
  <c r="BD58" i="54" a="1"/>
  <c r="BD58" i="54" s="1"/>
  <c r="BD74" i="54" a="1"/>
  <c r="BD74" i="54" s="1"/>
  <c r="BE114" i="54" s="1" a="1"/>
  <c r="BE114" i="54" s="1"/>
  <c r="BD66" i="54" a="1"/>
  <c r="BD66" i="54" s="1"/>
  <c r="BD2" i="54" a="1"/>
  <c r="BD2" i="54" s="1"/>
  <c r="BD10" i="54" a="1"/>
  <c r="BD10" i="54" s="1"/>
  <c r="BD104" i="54" a="1"/>
  <c r="BD104" i="54" s="1"/>
  <c r="BD40" i="54" a="1"/>
  <c r="BD40" i="54" s="1"/>
  <c r="BF2" i="54" s="1" a="1"/>
  <c r="BF2" i="54" s="1"/>
  <c r="BD112" i="54" a="1"/>
  <c r="BD112" i="54" s="1"/>
  <c r="BD48" i="54" a="1"/>
  <c r="BD48" i="54" s="1"/>
  <c r="BD72" i="54" a="1"/>
  <c r="BD72" i="54" s="1"/>
  <c r="BD8" i="54" a="1"/>
  <c r="BD8" i="54" s="1"/>
  <c r="BE42" i="54" s="1" a="1"/>
  <c r="BE42" i="54" s="1"/>
  <c r="BD120" i="54" a="1"/>
  <c r="BD120" i="54" s="1"/>
  <c r="BG106" i="54" s="1" a="1"/>
  <c r="BG106" i="54" s="1"/>
  <c r="BD56" i="54" a="1"/>
  <c r="BD56" i="54" s="1"/>
  <c r="BD128" i="54" a="1"/>
  <c r="BD128" i="54" s="1"/>
  <c r="BD64" i="54" a="1"/>
  <c r="BD64" i="54" s="1"/>
  <c r="BG50" i="54" s="1" a="1"/>
  <c r="BG50" i="54" s="1"/>
  <c r="BD80" i="54" a="1"/>
  <c r="BD80" i="54" s="1"/>
  <c r="BD16" i="54" a="1"/>
  <c r="BD16" i="54" s="1"/>
  <c r="BD88" i="54" a="1"/>
  <c r="BD88" i="54" s="1"/>
  <c r="BD24" i="54" a="1"/>
  <c r="BD24" i="54" s="1"/>
  <c r="BE2" i="54" s="1" a="1"/>
  <c r="BE2" i="54" s="1"/>
  <c r="BD96" i="54" a="1"/>
  <c r="BD96" i="54" s="1"/>
  <c r="BD32" i="54" a="1"/>
  <c r="BD32" i="54" s="1"/>
  <c r="BF42" i="54" s="1" a="1"/>
  <c r="BF42" i="54" s="1"/>
  <c r="BD100" i="53" a="1"/>
  <c r="BD100" i="53" s="1"/>
  <c r="BD36" i="53" a="1"/>
  <c r="BD36" i="53" s="1"/>
  <c r="BD108" i="53" a="1"/>
  <c r="BD108" i="53" s="1"/>
  <c r="BD44" i="53" a="1"/>
  <c r="BD44" i="53" s="1"/>
  <c r="BD116" i="53" a="1"/>
  <c r="BD116" i="53" s="1"/>
  <c r="BD52" i="53" a="1"/>
  <c r="BD52" i="53" s="1"/>
  <c r="BD124" i="53" a="1"/>
  <c r="BD124" i="53" s="1"/>
  <c r="BD60" i="53" a="1"/>
  <c r="BD60" i="53" s="1"/>
  <c r="BD68" i="53" a="1"/>
  <c r="BD68" i="53" s="1"/>
  <c r="BD4" i="53" a="1"/>
  <c r="BD4" i="53" s="1"/>
  <c r="BD76" i="53" a="1"/>
  <c r="BD76" i="53" s="1"/>
  <c r="BD12" i="53" a="1"/>
  <c r="BD12" i="53" s="1"/>
  <c r="BD92" i="53" a="1"/>
  <c r="BD92" i="53" s="1"/>
  <c r="BD28" i="53" a="1"/>
  <c r="BD28" i="53" s="1"/>
  <c r="BD84" i="53" a="1"/>
  <c r="BD84" i="53" s="1"/>
  <c r="BD20" i="53" a="1"/>
  <c r="BD20" i="53" s="1"/>
  <c r="BD87" i="53" a="1"/>
  <c r="BD87" i="53" s="1"/>
  <c r="BD23" i="53" a="1"/>
  <c r="BD23" i="53" s="1"/>
  <c r="BF34" i="53" s="1" a="1"/>
  <c r="BF34" i="53" s="1"/>
  <c r="BD95" i="53" a="1"/>
  <c r="BD95" i="53" s="1"/>
  <c r="BD31" i="53" a="1"/>
  <c r="BD31" i="53" s="1"/>
  <c r="BD103" i="53" a="1"/>
  <c r="BD103" i="53" s="1"/>
  <c r="BD39" i="53" a="1"/>
  <c r="BD39" i="53" s="1"/>
  <c r="BD111" i="53" a="1"/>
  <c r="BD111" i="53" s="1"/>
  <c r="BD47" i="53" a="1"/>
  <c r="BD47" i="53" s="1"/>
  <c r="BD119" i="53" a="1"/>
  <c r="BD119" i="53" s="1"/>
  <c r="BD55" i="53" a="1"/>
  <c r="BD55" i="53" s="1"/>
  <c r="BD127" i="53" a="1"/>
  <c r="BD127" i="53" s="1"/>
  <c r="BD63" i="53" a="1"/>
  <c r="BD63" i="53" s="1"/>
  <c r="BD79" i="53" a="1"/>
  <c r="BD79" i="53" s="1"/>
  <c r="BD71" i="53" a="1"/>
  <c r="BD71" i="53" s="1"/>
  <c r="BD7" i="53" a="1"/>
  <c r="BD7" i="53" s="1"/>
  <c r="BD15" i="53" a="1"/>
  <c r="BD15" i="53" s="1"/>
  <c r="BD83" i="53" a="1"/>
  <c r="BD83" i="53" s="1"/>
  <c r="BD19" i="53" a="1"/>
  <c r="BD19" i="53" s="1"/>
  <c r="BD91" i="53" a="1"/>
  <c r="BD91" i="53" s="1"/>
  <c r="BD27" i="53" a="1"/>
  <c r="BD27" i="53" s="1"/>
  <c r="BD99" i="53" a="1"/>
  <c r="BD99" i="53" s="1"/>
  <c r="BD35" i="53" a="1"/>
  <c r="BD35" i="53" s="1"/>
  <c r="BD107" i="53" a="1"/>
  <c r="BD107" i="53" s="1"/>
  <c r="BD43" i="53" a="1"/>
  <c r="BD43" i="53" s="1"/>
  <c r="BD115" i="53" a="1"/>
  <c r="BD115" i="53" s="1"/>
  <c r="BD51" i="53" a="1"/>
  <c r="BD51" i="53" s="1"/>
  <c r="BD123" i="53" a="1"/>
  <c r="BD123" i="53" s="1"/>
  <c r="BD59" i="53" a="1"/>
  <c r="BD59" i="53" s="1"/>
  <c r="BD11" i="53" a="1"/>
  <c r="BD11" i="53" s="1"/>
  <c r="BD67" i="53" a="1"/>
  <c r="BD67" i="53" s="1"/>
  <c r="BD3" i="53" a="1"/>
  <c r="BD3" i="53" s="1"/>
  <c r="BD75" i="53" a="1"/>
  <c r="BD75" i="53" s="1"/>
  <c r="BD117" i="53" a="1"/>
  <c r="BD117" i="53" s="1"/>
  <c r="BD53" i="53" a="1"/>
  <c r="BD53" i="53" s="1"/>
  <c r="BD125" i="53" a="1"/>
  <c r="BD125" i="53" s="1"/>
  <c r="BD61" i="53" a="1"/>
  <c r="BD61" i="53" s="1"/>
  <c r="BD69" i="53" a="1"/>
  <c r="BD69" i="53" s="1"/>
  <c r="BD5" i="53" a="1"/>
  <c r="BD5" i="53" s="1"/>
  <c r="BD77" i="53" a="1"/>
  <c r="BD77" i="53" s="1"/>
  <c r="BD13" i="53" a="1"/>
  <c r="BD13" i="53" s="1"/>
  <c r="BD85" i="53" a="1"/>
  <c r="BD85" i="53" s="1"/>
  <c r="BD21" i="53" a="1"/>
  <c r="BD21" i="53" s="1"/>
  <c r="BD93" i="53" a="1"/>
  <c r="BD93" i="53" s="1"/>
  <c r="BD29" i="53" a="1"/>
  <c r="BD29" i="53" s="1"/>
  <c r="BD45" i="53" a="1"/>
  <c r="BD45" i="53" s="1"/>
  <c r="BD101" i="53" a="1"/>
  <c r="BD101" i="53" s="1"/>
  <c r="BD37" i="53" a="1"/>
  <c r="BD37" i="53" s="1"/>
  <c r="BD109" i="53" a="1"/>
  <c r="BD109" i="53" s="1"/>
  <c r="BD104" i="53" a="1"/>
  <c r="BD104" i="53" s="1"/>
  <c r="BD40" i="53" a="1"/>
  <c r="BD40" i="53" s="1"/>
  <c r="BD112" i="53" a="1"/>
  <c r="BD112" i="53" s="1"/>
  <c r="BD48" i="53" a="1"/>
  <c r="BD48" i="53" s="1"/>
  <c r="BD120" i="53" a="1"/>
  <c r="BD120" i="53" s="1"/>
  <c r="BD56" i="53" a="1"/>
  <c r="BD56" i="53" s="1"/>
  <c r="BD128" i="53" a="1"/>
  <c r="BD128" i="53" s="1"/>
  <c r="BD64" i="53" a="1"/>
  <c r="BD64" i="53" s="1"/>
  <c r="BD72" i="53" a="1"/>
  <c r="BD72" i="53" s="1"/>
  <c r="BD8" i="53" a="1"/>
  <c r="BD8" i="53" s="1"/>
  <c r="BD80" i="53" a="1"/>
  <c r="BD80" i="53" s="1"/>
  <c r="BD16" i="53" a="1"/>
  <c r="BD16" i="53" s="1"/>
  <c r="BD88" i="53" a="1"/>
  <c r="BD88" i="53" s="1"/>
  <c r="BD24" i="53" a="1"/>
  <c r="BD24" i="53" s="1"/>
  <c r="BD96" i="53" a="1"/>
  <c r="BD96" i="53" s="1"/>
  <c r="BD32" i="53" a="1"/>
  <c r="BD32" i="53" s="1"/>
  <c r="BD82" i="53" a="1"/>
  <c r="BD82" i="53" s="1"/>
  <c r="BD18" i="53" a="1"/>
  <c r="BD18" i="53" s="1"/>
  <c r="BD90" i="53" a="1"/>
  <c r="BD90" i="53" s="1"/>
  <c r="BD26" i="53" a="1"/>
  <c r="BD26" i="53" s="1"/>
  <c r="BD98" i="53" a="1"/>
  <c r="BD98" i="53" s="1"/>
  <c r="BD34" i="53" a="1"/>
  <c r="BD34" i="53" s="1"/>
  <c r="BD106" i="53" a="1"/>
  <c r="BD106" i="53" s="1"/>
  <c r="BG74" i="53" s="1" a="1"/>
  <c r="BG74" i="53" s="1"/>
  <c r="BD42" i="53" a="1"/>
  <c r="BD42" i="53" s="1"/>
  <c r="BF26" i="53" s="1" a="1"/>
  <c r="BF26" i="53" s="1"/>
  <c r="BD114" i="53" a="1"/>
  <c r="BD114" i="53" s="1"/>
  <c r="BD50" i="53" a="1"/>
  <c r="BD50" i="53" s="1"/>
  <c r="BD122" i="53" a="1"/>
  <c r="BD122" i="53" s="1"/>
  <c r="BD58" i="53" a="1"/>
  <c r="BD58" i="53" s="1"/>
  <c r="BD74" i="53" a="1"/>
  <c r="BD74" i="53" s="1"/>
  <c r="BD66" i="53" a="1"/>
  <c r="BD66" i="53" s="1"/>
  <c r="BE74" i="53" s="1" a="1"/>
  <c r="BE74" i="53" s="1"/>
  <c r="BD2" i="53" a="1"/>
  <c r="BD2" i="53" s="1"/>
  <c r="BD10" i="53" a="1"/>
  <c r="BD10" i="53" s="1"/>
  <c r="BD70" i="53" a="1"/>
  <c r="BD70" i="53" s="1"/>
  <c r="BD6" i="53" a="1"/>
  <c r="BD6" i="53" s="1"/>
  <c r="BD78" i="53" a="1"/>
  <c r="BD78" i="53" s="1"/>
  <c r="BD14" i="53" a="1"/>
  <c r="BD14" i="53" s="1"/>
  <c r="BE42" i="53" s="1" a="1"/>
  <c r="BE42" i="53" s="1"/>
  <c r="BD86" i="53" a="1"/>
  <c r="BD86" i="53" s="1"/>
  <c r="BD22" i="53" a="1"/>
  <c r="BD22" i="53" s="1"/>
  <c r="BD94" i="53" a="1"/>
  <c r="BD94" i="53" s="1"/>
  <c r="BD30" i="53" a="1"/>
  <c r="BD30" i="53" s="1"/>
  <c r="BD102" i="53" a="1"/>
  <c r="BD102" i="53" s="1"/>
  <c r="BD38" i="53" a="1"/>
  <c r="BD38" i="53" s="1"/>
  <c r="BF18" i="53" s="1" a="1"/>
  <c r="BF18" i="53" s="1"/>
  <c r="BD110" i="53" a="1"/>
  <c r="BD110" i="53" s="1"/>
  <c r="BD46" i="53" a="1"/>
  <c r="BD46" i="53" s="1"/>
  <c r="BD118" i="53" a="1"/>
  <c r="BD118" i="53" s="1"/>
  <c r="BD54" i="53" a="1"/>
  <c r="BD54" i="53" s="1"/>
  <c r="BD126" i="53" a="1"/>
  <c r="BD126" i="53" s="1"/>
  <c r="BD62" i="53" a="1"/>
  <c r="BD62" i="53" s="1"/>
  <c r="BF42" i="53" a="1"/>
  <c r="BF42" i="53" s="1"/>
  <c r="BD121" i="53" a="1"/>
  <c r="BD121" i="53" s="1"/>
  <c r="BD57" i="53" a="1"/>
  <c r="BD57" i="53" s="1"/>
  <c r="BD129" i="53" a="1"/>
  <c r="BD129" i="53" s="1"/>
  <c r="BD65" i="53" a="1"/>
  <c r="BD65" i="53" s="1"/>
  <c r="BD73" i="53" a="1"/>
  <c r="BD73" i="53" s="1"/>
  <c r="BD9" i="53" a="1"/>
  <c r="BD9" i="53" s="1"/>
  <c r="BE122" i="53" a="1"/>
  <c r="BE122" i="53" s="1"/>
  <c r="BD81" i="53" a="1"/>
  <c r="BD81" i="53" s="1"/>
  <c r="BD17" i="53" a="1"/>
  <c r="BD17" i="53" s="1"/>
  <c r="BE50" i="53" s="1" a="1"/>
  <c r="BE50" i="53" s="1"/>
  <c r="BD89" i="53" a="1"/>
  <c r="BD89" i="53" s="1"/>
  <c r="BD25" i="53" a="1"/>
  <c r="BD25" i="53" s="1"/>
  <c r="BD97" i="53" a="1"/>
  <c r="BD97" i="53" s="1"/>
  <c r="BD33" i="53" a="1"/>
  <c r="BD33" i="53" s="1"/>
  <c r="BD113" i="53" a="1"/>
  <c r="BD113" i="53" s="1"/>
  <c r="BG122" i="53" s="1" a="1"/>
  <c r="BG122" i="53" s="1"/>
  <c r="BD105" i="53" a="1"/>
  <c r="BD105" i="53" s="1"/>
  <c r="BD41" i="53" a="1"/>
  <c r="BD41" i="53" s="1"/>
  <c r="BD49" i="53" a="1"/>
  <c r="BD49" i="53" s="1"/>
  <c r="BD83" i="52" a="1"/>
  <c r="BD83" i="52" s="1"/>
  <c r="BD19" i="52" a="1"/>
  <c r="BD19" i="52" s="1"/>
  <c r="BD91" i="52" a="1"/>
  <c r="BD91" i="52" s="1"/>
  <c r="BF106" i="52" s="1" a="1"/>
  <c r="BF106" i="52" s="1"/>
  <c r="BD27" i="52" a="1"/>
  <c r="BD27" i="52" s="1"/>
  <c r="BD99" i="52" a="1"/>
  <c r="BD99" i="52" s="1"/>
  <c r="BD35" i="52" a="1"/>
  <c r="BD35" i="52" s="1"/>
  <c r="BD107" i="52" a="1"/>
  <c r="BD107" i="52" s="1"/>
  <c r="BD43" i="52" a="1"/>
  <c r="BD43" i="52" s="1"/>
  <c r="BD115" i="52" a="1"/>
  <c r="BD115" i="52" s="1"/>
  <c r="BD51" i="52" a="1"/>
  <c r="BD51" i="52" s="1"/>
  <c r="BD123" i="52" a="1"/>
  <c r="BD123" i="52" s="1"/>
  <c r="BD59" i="52" a="1"/>
  <c r="BD59" i="52" s="1"/>
  <c r="BD67" i="52" a="1"/>
  <c r="BD67" i="52" s="1"/>
  <c r="BD3" i="52" a="1"/>
  <c r="BD3" i="52" s="1"/>
  <c r="BD75" i="52" a="1"/>
  <c r="BD75" i="52" s="1"/>
  <c r="BD11" i="52" a="1"/>
  <c r="BD11" i="52" s="1"/>
  <c r="BD104" i="52" a="1"/>
  <c r="BD104" i="52" s="1"/>
  <c r="BD40" i="52" a="1"/>
  <c r="BD40" i="52" s="1"/>
  <c r="BD112" i="52" a="1"/>
  <c r="BD112" i="52" s="1"/>
  <c r="BD48" i="52" a="1"/>
  <c r="BD48" i="52" s="1"/>
  <c r="BD120" i="52" a="1"/>
  <c r="BD120" i="52" s="1"/>
  <c r="BD56" i="52" a="1"/>
  <c r="BD56" i="52" s="1"/>
  <c r="BD128" i="52" a="1"/>
  <c r="BD128" i="52" s="1"/>
  <c r="BD64" i="52" a="1"/>
  <c r="BD64" i="52" s="1"/>
  <c r="BD72" i="52" a="1"/>
  <c r="BD72" i="52" s="1"/>
  <c r="BD8" i="52" a="1"/>
  <c r="BD8" i="52" s="1"/>
  <c r="BD80" i="52" a="1"/>
  <c r="BD80" i="52" s="1"/>
  <c r="BD16" i="52" a="1"/>
  <c r="BD16" i="52" s="1"/>
  <c r="BD88" i="52" a="1"/>
  <c r="BD88" i="52" s="1"/>
  <c r="BD24" i="52" a="1"/>
  <c r="BD24" i="52" s="1"/>
  <c r="BD96" i="52" a="1"/>
  <c r="BD96" i="52" s="1"/>
  <c r="BD32" i="52" a="1"/>
  <c r="BD32" i="52" s="1"/>
  <c r="BD70" i="52" a="1"/>
  <c r="BD70" i="52" s="1"/>
  <c r="BD6" i="52" a="1"/>
  <c r="BD6" i="52" s="1"/>
  <c r="BD78" i="52" a="1"/>
  <c r="BD78" i="52" s="1"/>
  <c r="BD14" i="52" a="1"/>
  <c r="BD14" i="52" s="1"/>
  <c r="BD86" i="52" a="1"/>
  <c r="BD86" i="52" s="1"/>
  <c r="BD22" i="52" a="1"/>
  <c r="BD22" i="52" s="1"/>
  <c r="BD94" i="52" a="1"/>
  <c r="BD94" i="52" s="1"/>
  <c r="BD30" i="52" a="1"/>
  <c r="BD30" i="52" s="1"/>
  <c r="BD102" i="52" a="1"/>
  <c r="BD102" i="52" s="1"/>
  <c r="BD38" i="52" a="1"/>
  <c r="BD38" i="52" s="1"/>
  <c r="BD110" i="52" a="1"/>
  <c r="BD110" i="52" s="1"/>
  <c r="BF90" i="52" s="1" a="1"/>
  <c r="BF90" i="52" s="1"/>
  <c r="BD46" i="52" a="1"/>
  <c r="BD46" i="52" s="1"/>
  <c r="BD118" i="52" a="1"/>
  <c r="BD118" i="52" s="1"/>
  <c r="BD54" i="52" a="1"/>
  <c r="BD54" i="52" s="1"/>
  <c r="BD126" i="52" a="1"/>
  <c r="BD126" i="52" s="1"/>
  <c r="BD62" i="52" a="1"/>
  <c r="BD62" i="52" s="1"/>
  <c r="BD100" i="52" a="1"/>
  <c r="BD100" i="52" s="1"/>
  <c r="BD36" i="52" a="1"/>
  <c r="BD36" i="52" s="1"/>
  <c r="BD108" i="52" a="1"/>
  <c r="BD108" i="52" s="1"/>
  <c r="BD44" i="52" a="1"/>
  <c r="BD44" i="52" s="1"/>
  <c r="BD116" i="52" a="1"/>
  <c r="BD116" i="52" s="1"/>
  <c r="BD52" i="52" a="1"/>
  <c r="BD52" i="52" s="1"/>
  <c r="BD124" i="52" a="1"/>
  <c r="BD124" i="52" s="1"/>
  <c r="BD60" i="52" a="1"/>
  <c r="BD60" i="52" s="1"/>
  <c r="BD68" i="52" a="1"/>
  <c r="BD68" i="52" s="1"/>
  <c r="BD4" i="52" a="1"/>
  <c r="BD4" i="52" s="1"/>
  <c r="BD76" i="52" a="1"/>
  <c r="BD76" i="52" s="1"/>
  <c r="BD12" i="52" a="1"/>
  <c r="BD12" i="52" s="1"/>
  <c r="BD84" i="52" a="1"/>
  <c r="BD84" i="52" s="1"/>
  <c r="BD20" i="52" a="1"/>
  <c r="BD20" i="52" s="1"/>
  <c r="BD92" i="52" a="1"/>
  <c r="BD92" i="52" s="1"/>
  <c r="BD28" i="52" a="1"/>
  <c r="BD28" i="52" s="1"/>
  <c r="BD121" i="52" a="1"/>
  <c r="BD121" i="52" s="1"/>
  <c r="BD57" i="52" a="1"/>
  <c r="BD57" i="52" s="1"/>
  <c r="BD129" i="52" a="1"/>
  <c r="BD129" i="52" s="1"/>
  <c r="BD65" i="52" a="1"/>
  <c r="BD65" i="52" s="1"/>
  <c r="BD73" i="52" a="1"/>
  <c r="BD73" i="52" s="1"/>
  <c r="BD9" i="52" a="1"/>
  <c r="BD9" i="52" s="1"/>
  <c r="BD81" i="52" a="1"/>
  <c r="BD81" i="52" s="1"/>
  <c r="BD17" i="52" a="1"/>
  <c r="BD17" i="52" s="1"/>
  <c r="BD89" i="52" a="1"/>
  <c r="BD89" i="52" s="1"/>
  <c r="BD25" i="52" a="1"/>
  <c r="BD25" i="52" s="1"/>
  <c r="BD97" i="52" a="1"/>
  <c r="BD97" i="52" s="1"/>
  <c r="BD33" i="52" a="1"/>
  <c r="BD33" i="52" s="1"/>
  <c r="BD105" i="52" a="1"/>
  <c r="BD105" i="52" s="1"/>
  <c r="BD41" i="52" a="1"/>
  <c r="BD41" i="52" s="1"/>
  <c r="BD113" i="52" a="1"/>
  <c r="BD113" i="52" s="1"/>
  <c r="BD49" i="52" a="1"/>
  <c r="BD49" i="52" s="1"/>
  <c r="BD82" i="52" a="1"/>
  <c r="BD82" i="52" s="1"/>
  <c r="BD18" i="52" a="1"/>
  <c r="BD18" i="52" s="1"/>
  <c r="BD90" i="52" a="1"/>
  <c r="BD90" i="52" s="1"/>
  <c r="BD26" i="52" a="1"/>
  <c r="BD26" i="52" s="1"/>
  <c r="BD98" i="52" a="1"/>
  <c r="BD98" i="52" s="1"/>
  <c r="BD34" i="52" a="1"/>
  <c r="BD34" i="52" s="1"/>
  <c r="BD106" i="52" a="1"/>
  <c r="BD106" i="52" s="1"/>
  <c r="BD42" i="52" a="1"/>
  <c r="BD42" i="52" s="1"/>
  <c r="BD114" i="52" a="1"/>
  <c r="BD114" i="52" s="1"/>
  <c r="BD50" i="52" a="1"/>
  <c r="BD50" i="52" s="1"/>
  <c r="BD122" i="52" a="1"/>
  <c r="BD122" i="52" s="1"/>
  <c r="BD58" i="52" a="1"/>
  <c r="BD58" i="52" s="1"/>
  <c r="BD66" i="52" a="1"/>
  <c r="BD66" i="52" s="1"/>
  <c r="BD2" i="52" a="1"/>
  <c r="BD2" i="52" s="1"/>
  <c r="BD74" i="52" a="1"/>
  <c r="BD74" i="52" s="1"/>
  <c r="BD10" i="52" a="1"/>
  <c r="BD10" i="52" s="1"/>
  <c r="BD87" i="52" a="1"/>
  <c r="BD87" i="52" s="1"/>
  <c r="BD23" i="52" a="1"/>
  <c r="BD23" i="52" s="1"/>
  <c r="BD95" i="52" a="1"/>
  <c r="BD95" i="52" s="1"/>
  <c r="BD31" i="52" a="1"/>
  <c r="BD31" i="52" s="1"/>
  <c r="BD103" i="52" a="1"/>
  <c r="BD103" i="52" s="1"/>
  <c r="BD39" i="52" a="1"/>
  <c r="BD39" i="52" s="1"/>
  <c r="BD111" i="52" a="1"/>
  <c r="BD111" i="52" s="1"/>
  <c r="BD47" i="52" a="1"/>
  <c r="BD47" i="52" s="1"/>
  <c r="BD119" i="52" a="1"/>
  <c r="BD119" i="52" s="1"/>
  <c r="BD55" i="52" a="1"/>
  <c r="BD55" i="52" s="1"/>
  <c r="BG34" i="52" s="1" a="1"/>
  <c r="BG34" i="52" s="1"/>
  <c r="BD127" i="52" a="1"/>
  <c r="BD127" i="52" s="1"/>
  <c r="BD63" i="52" a="1"/>
  <c r="BD63" i="52" s="1"/>
  <c r="BD71" i="52" a="1"/>
  <c r="BD71" i="52" s="1"/>
  <c r="BE74" i="52" s="1" a="1"/>
  <c r="BE74" i="52" s="1"/>
  <c r="BD7" i="52" a="1"/>
  <c r="BD7" i="52" s="1"/>
  <c r="BE10" i="52" s="1" a="1"/>
  <c r="BE10" i="52" s="1"/>
  <c r="BD79" i="52" a="1"/>
  <c r="BD79" i="52" s="1"/>
  <c r="BD15" i="52" a="1"/>
  <c r="BD15" i="52" s="1"/>
  <c r="BD117" i="52" a="1"/>
  <c r="BD117" i="52" s="1"/>
  <c r="BD53" i="52" a="1"/>
  <c r="BD53" i="52" s="1"/>
  <c r="BD125" i="52" a="1"/>
  <c r="BD125" i="52" s="1"/>
  <c r="BD61" i="52" a="1"/>
  <c r="BD61" i="52" s="1"/>
  <c r="BG50" i="52" s="1" a="1"/>
  <c r="BG50" i="52" s="1"/>
  <c r="BD69" i="52" a="1"/>
  <c r="BD69" i="52" s="1"/>
  <c r="BD5" i="52" a="1"/>
  <c r="BD5" i="52" s="1"/>
  <c r="BD77" i="52" a="1"/>
  <c r="BD77" i="52" s="1"/>
  <c r="BD13" i="52" a="1"/>
  <c r="BD13" i="52" s="1"/>
  <c r="BD85" i="52" a="1"/>
  <c r="BD85" i="52" s="1"/>
  <c r="BD21" i="52" a="1"/>
  <c r="BD21" i="52" s="1"/>
  <c r="BD93" i="52" a="1"/>
  <c r="BD93" i="52" s="1"/>
  <c r="BD29" i="52" a="1"/>
  <c r="BD29" i="52" s="1"/>
  <c r="BD101" i="52" a="1"/>
  <c r="BD101" i="52" s="1"/>
  <c r="BG114" i="52" s="1" a="1"/>
  <c r="BG114" i="52" s="1"/>
  <c r="BD37" i="52" a="1"/>
  <c r="BD37" i="52" s="1"/>
  <c r="BF34" i="52" a="1"/>
  <c r="BF34" i="52" s="1"/>
  <c r="BD109" i="52" a="1"/>
  <c r="BD109" i="52" s="1"/>
  <c r="BD45" i="52" a="1"/>
  <c r="BD45" i="52" s="1"/>
  <c r="BF26" i="52" s="1" a="1"/>
  <c r="BF26" i="52" s="1"/>
  <c r="BE26" i="52" a="1"/>
  <c r="BE26" i="52" s="1"/>
  <c r="BD82" i="51" a="1"/>
  <c r="BD82" i="51" s="1"/>
  <c r="BD18" i="51" a="1"/>
  <c r="BD18" i="51" s="1"/>
  <c r="BD90" i="51" a="1"/>
  <c r="BD90" i="51" s="1"/>
  <c r="BD26" i="51" a="1"/>
  <c r="BD26" i="51" s="1"/>
  <c r="BD98" i="51" a="1"/>
  <c r="BD98" i="51" s="1"/>
  <c r="BD34" i="51" a="1"/>
  <c r="BD34" i="51" s="1"/>
  <c r="BD106" i="51" a="1"/>
  <c r="BD106" i="51" s="1"/>
  <c r="BD42" i="51" a="1"/>
  <c r="BD42" i="51" s="1"/>
  <c r="BD114" i="51" a="1"/>
  <c r="BD114" i="51" s="1"/>
  <c r="BD50" i="51" a="1"/>
  <c r="BD50" i="51" s="1"/>
  <c r="BD122" i="51" a="1"/>
  <c r="BD122" i="51" s="1"/>
  <c r="BD58" i="51" a="1"/>
  <c r="BD58" i="51" s="1"/>
  <c r="BD66" i="51" a="1"/>
  <c r="BD66" i="51" s="1"/>
  <c r="BD2" i="51" a="1"/>
  <c r="BD2" i="51" s="1"/>
  <c r="BD74" i="51" a="1"/>
  <c r="BD74" i="51" s="1"/>
  <c r="BD10" i="51" a="1"/>
  <c r="BD10" i="51" s="1"/>
  <c r="BD100" i="51" a="1"/>
  <c r="BD100" i="51" s="1"/>
  <c r="BD36" i="51" a="1"/>
  <c r="BD36" i="51" s="1"/>
  <c r="BD108" i="51" a="1"/>
  <c r="BD108" i="51" s="1"/>
  <c r="BD44" i="51" a="1"/>
  <c r="BD44" i="51" s="1"/>
  <c r="BD116" i="51" a="1"/>
  <c r="BD116" i="51" s="1"/>
  <c r="BD52" i="51" a="1"/>
  <c r="BD52" i="51" s="1"/>
  <c r="BD124" i="51" a="1"/>
  <c r="BD124" i="51" s="1"/>
  <c r="BD60" i="51" a="1"/>
  <c r="BD60" i="51" s="1"/>
  <c r="BD68" i="51" a="1"/>
  <c r="BD68" i="51" s="1"/>
  <c r="BD4" i="51" a="1"/>
  <c r="BD4" i="51" s="1"/>
  <c r="BD76" i="51" a="1"/>
  <c r="BD76" i="51" s="1"/>
  <c r="BD12" i="51" a="1"/>
  <c r="BD12" i="51" s="1"/>
  <c r="BD84" i="51" a="1"/>
  <c r="BD84" i="51" s="1"/>
  <c r="BD20" i="51" a="1"/>
  <c r="BD20" i="51" s="1"/>
  <c r="BD92" i="51" a="1"/>
  <c r="BD92" i="51" s="1"/>
  <c r="BD28" i="51" a="1"/>
  <c r="BD28" i="51" s="1"/>
  <c r="BD70" i="51" a="1"/>
  <c r="BD70" i="51" s="1"/>
  <c r="BD6" i="51" a="1"/>
  <c r="BD6" i="51" s="1"/>
  <c r="BD78" i="51" a="1"/>
  <c r="BD78" i="51" s="1"/>
  <c r="BD14" i="51" a="1"/>
  <c r="BD14" i="51" s="1"/>
  <c r="BD86" i="51" a="1"/>
  <c r="BD86" i="51" s="1"/>
  <c r="BD22" i="51" a="1"/>
  <c r="BD22" i="51" s="1"/>
  <c r="BD94" i="51" a="1"/>
  <c r="BD94" i="51" s="1"/>
  <c r="BD30" i="51" a="1"/>
  <c r="BD30" i="51" s="1"/>
  <c r="BD102" i="51" a="1"/>
  <c r="BD102" i="51" s="1"/>
  <c r="BD38" i="51" a="1"/>
  <c r="BD38" i="51" s="1"/>
  <c r="BD110" i="51" a="1"/>
  <c r="BD110" i="51" s="1"/>
  <c r="BD46" i="51" a="1"/>
  <c r="BD46" i="51" s="1"/>
  <c r="BD118" i="51" a="1"/>
  <c r="BD118" i="51" s="1"/>
  <c r="BD54" i="51" a="1"/>
  <c r="BD54" i="51" s="1"/>
  <c r="BD126" i="51" a="1"/>
  <c r="BD126" i="51" s="1"/>
  <c r="BD62" i="51" a="1"/>
  <c r="BD62" i="51" s="1"/>
  <c r="BD104" i="51" a="1"/>
  <c r="BD104" i="51" s="1"/>
  <c r="BD40" i="51" a="1"/>
  <c r="BD40" i="51" s="1"/>
  <c r="BD112" i="51" a="1"/>
  <c r="BD112" i="51" s="1"/>
  <c r="BD48" i="51" a="1"/>
  <c r="BD48" i="51" s="1"/>
  <c r="BD120" i="51" a="1"/>
  <c r="BD120" i="51" s="1"/>
  <c r="BD56" i="51" a="1"/>
  <c r="BD56" i="51" s="1"/>
  <c r="BD128" i="51" a="1"/>
  <c r="BD128" i="51" s="1"/>
  <c r="BD64" i="51" a="1"/>
  <c r="BD64" i="51" s="1"/>
  <c r="BD72" i="51" a="1"/>
  <c r="BD72" i="51" s="1"/>
  <c r="BD8" i="51" a="1"/>
  <c r="BD8" i="51" s="1"/>
  <c r="BD80" i="51" a="1"/>
  <c r="BD80" i="51" s="1"/>
  <c r="BD16" i="51" a="1"/>
  <c r="BD16" i="51" s="1"/>
  <c r="BD88" i="51" a="1"/>
  <c r="BD88" i="51" s="1"/>
  <c r="BD24" i="51" a="1"/>
  <c r="BD24" i="51" s="1"/>
  <c r="BD96" i="51" a="1"/>
  <c r="BD96" i="51" s="1"/>
  <c r="BD32" i="51" a="1"/>
  <c r="BD32" i="51" s="1"/>
  <c r="BD121" i="51" a="1"/>
  <c r="BD121" i="51" s="1"/>
  <c r="BD57" i="51" a="1"/>
  <c r="BD57" i="51" s="1"/>
  <c r="BD129" i="51" a="1"/>
  <c r="BD129" i="51" s="1"/>
  <c r="BD65" i="51" a="1"/>
  <c r="BD65" i="51" s="1"/>
  <c r="BD73" i="51" a="1"/>
  <c r="BD73" i="51" s="1"/>
  <c r="BD9" i="51" a="1"/>
  <c r="BD9" i="51" s="1"/>
  <c r="BD81" i="51" a="1"/>
  <c r="BD81" i="51" s="1"/>
  <c r="BD17" i="51" a="1"/>
  <c r="BD17" i="51" s="1"/>
  <c r="BD89" i="51" a="1"/>
  <c r="BD89" i="51" s="1"/>
  <c r="BD25" i="51" a="1"/>
  <c r="BD25" i="51" s="1"/>
  <c r="BD97" i="51" a="1"/>
  <c r="BD97" i="51" s="1"/>
  <c r="BD33" i="51" a="1"/>
  <c r="BD33" i="51" s="1"/>
  <c r="BD105" i="51" a="1"/>
  <c r="BD105" i="51" s="1"/>
  <c r="BD41" i="51" a="1"/>
  <c r="BD41" i="51" s="1"/>
  <c r="BD113" i="51" a="1"/>
  <c r="BD113" i="51" s="1"/>
  <c r="BD49" i="51" a="1"/>
  <c r="BD49" i="51" s="1"/>
  <c r="BD83" i="51" a="1"/>
  <c r="BD83" i="51" s="1"/>
  <c r="BD19" i="51" a="1"/>
  <c r="BD19" i="51" s="1"/>
  <c r="BD91" i="51" a="1"/>
  <c r="BD91" i="51" s="1"/>
  <c r="BD27" i="51" a="1"/>
  <c r="BD27" i="51" s="1"/>
  <c r="BD99" i="51" a="1"/>
  <c r="BD99" i="51" s="1"/>
  <c r="BD35" i="51" a="1"/>
  <c r="BD35" i="51" s="1"/>
  <c r="BD107" i="51" a="1"/>
  <c r="BD107" i="51" s="1"/>
  <c r="BD43" i="51" a="1"/>
  <c r="BD43" i="51" s="1"/>
  <c r="BD115" i="51" a="1"/>
  <c r="BD115" i="51" s="1"/>
  <c r="BD51" i="51" a="1"/>
  <c r="BD51" i="51" s="1"/>
  <c r="BD123" i="51" a="1"/>
  <c r="BD123" i="51" s="1"/>
  <c r="BD59" i="51" a="1"/>
  <c r="BD59" i="51" s="1"/>
  <c r="BD67" i="51" a="1"/>
  <c r="BD67" i="51" s="1"/>
  <c r="BD3" i="51" a="1"/>
  <c r="BD3" i="51" s="1"/>
  <c r="BD75" i="51" a="1"/>
  <c r="BD75" i="51" s="1"/>
  <c r="BD11" i="51" a="1"/>
  <c r="BD11" i="51" s="1"/>
  <c r="BD87" i="51" a="1"/>
  <c r="BD87" i="51" s="1"/>
  <c r="BD23" i="51" a="1"/>
  <c r="BD23" i="51" s="1"/>
  <c r="BD95" i="51" a="1"/>
  <c r="BD95" i="51" s="1"/>
  <c r="BD31" i="51" a="1"/>
  <c r="BD31" i="51" s="1"/>
  <c r="BD103" i="51" a="1"/>
  <c r="BD103" i="51" s="1"/>
  <c r="BD39" i="51" a="1"/>
  <c r="BD39" i="51" s="1"/>
  <c r="BD111" i="51" a="1"/>
  <c r="BD111" i="51" s="1"/>
  <c r="BG74" i="51" s="1" a="1"/>
  <c r="BG74" i="51" s="1"/>
  <c r="BD47" i="51" a="1"/>
  <c r="BD47" i="51" s="1"/>
  <c r="BD119" i="51" a="1"/>
  <c r="BD119" i="51" s="1"/>
  <c r="BD55" i="51" a="1"/>
  <c r="BD55" i="51" s="1"/>
  <c r="BD127" i="51" a="1"/>
  <c r="BD127" i="51" s="1"/>
  <c r="BD63" i="51" a="1"/>
  <c r="BD63" i="51" s="1"/>
  <c r="BD71" i="51" a="1"/>
  <c r="BD71" i="51" s="1"/>
  <c r="BD7" i="51" a="1"/>
  <c r="BD7" i="51" s="1"/>
  <c r="BD79" i="51" a="1"/>
  <c r="BD79" i="51" s="1"/>
  <c r="BD15" i="51" a="1"/>
  <c r="BD15" i="51" s="1"/>
  <c r="BD117" i="51" a="1"/>
  <c r="BD117" i="51" s="1"/>
  <c r="BD53" i="51" a="1"/>
  <c r="BD53" i="51" s="1"/>
  <c r="BD125" i="51" a="1"/>
  <c r="BD125" i="51" s="1"/>
  <c r="BD61" i="51" a="1"/>
  <c r="BD61" i="51" s="1"/>
  <c r="BD69" i="51" a="1"/>
  <c r="BD69" i="51" s="1"/>
  <c r="BD5" i="51" a="1"/>
  <c r="BD5" i="51" s="1"/>
  <c r="BD77" i="51" a="1"/>
  <c r="BD77" i="51" s="1"/>
  <c r="BD13" i="51" a="1"/>
  <c r="BD13" i="51" s="1"/>
  <c r="BD85" i="51" a="1"/>
  <c r="BD85" i="51" s="1"/>
  <c r="BD21" i="51" a="1"/>
  <c r="BD21" i="51" s="1"/>
  <c r="BD93" i="51" a="1"/>
  <c r="BD93" i="51" s="1"/>
  <c r="BD29" i="51" a="1"/>
  <c r="BD29" i="51" s="1"/>
  <c r="BD101" i="51" a="1"/>
  <c r="BD101" i="51" s="1"/>
  <c r="BD37" i="51" a="1"/>
  <c r="BD37" i="51" s="1"/>
  <c r="BF34" i="51" a="1"/>
  <c r="BF34" i="51" s="1"/>
  <c r="BD109" i="51" a="1"/>
  <c r="BD109" i="51" s="1"/>
  <c r="BD45" i="51" a="1"/>
  <c r="BD45" i="51" s="1"/>
  <c r="BD83" i="49" a="1"/>
  <c r="BD83" i="49" s="1"/>
  <c r="BD19" i="49" a="1"/>
  <c r="BD19" i="49" s="1"/>
  <c r="BD91" i="49" a="1"/>
  <c r="BD91" i="49" s="1"/>
  <c r="BD27" i="49" a="1"/>
  <c r="BD27" i="49" s="1"/>
  <c r="BD99" i="49" a="1"/>
  <c r="BD99" i="49" s="1"/>
  <c r="BD35" i="49" a="1"/>
  <c r="BD35" i="49" s="1"/>
  <c r="BD107" i="49" a="1"/>
  <c r="BD107" i="49" s="1"/>
  <c r="BD43" i="49" a="1"/>
  <c r="BD43" i="49" s="1"/>
  <c r="BD115" i="49" a="1"/>
  <c r="BD115" i="49" s="1"/>
  <c r="BD51" i="49" a="1"/>
  <c r="BD51" i="49" s="1"/>
  <c r="BD11" i="49" a="1"/>
  <c r="BD11" i="49" s="1"/>
  <c r="BD123" i="49" a="1"/>
  <c r="BD123" i="49" s="1"/>
  <c r="BD59" i="49" a="1"/>
  <c r="BD59" i="49" s="1"/>
  <c r="BD67" i="49" a="1"/>
  <c r="BD67" i="49" s="1"/>
  <c r="BD3" i="49" a="1"/>
  <c r="BD3" i="49" s="1"/>
  <c r="BD75" i="49" a="1"/>
  <c r="BD75" i="49" s="1"/>
  <c r="BD117" i="49" a="1"/>
  <c r="BD117" i="49" s="1"/>
  <c r="BD53" i="49" a="1"/>
  <c r="BD53" i="49" s="1"/>
  <c r="BD125" i="49" a="1"/>
  <c r="BD125" i="49" s="1"/>
  <c r="BD61" i="49" a="1"/>
  <c r="BD61" i="49" s="1"/>
  <c r="BD69" i="49" a="1"/>
  <c r="BD69" i="49" s="1"/>
  <c r="BD5" i="49" a="1"/>
  <c r="BD5" i="49" s="1"/>
  <c r="BD77" i="49" a="1"/>
  <c r="BD77" i="49" s="1"/>
  <c r="BD13" i="49" a="1"/>
  <c r="BD13" i="49" s="1"/>
  <c r="BD85" i="49" a="1"/>
  <c r="BD85" i="49" s="1"/>
  <c r="BD21" i="49" a="1"/>
  <c r="BD21" i="49" s="1"/>
  <c r="BD45" i="49" a="1"/>
  <c r="BD45" i="49" s="1"/>
  <c r="BD93" i="49" a="1"/>
  <c r="BD93" i="49" s="1"/>
  <c r="BD29" i="49" a="1"/>
  <c r="BD29" i="49" s="1"/>
  <c r="BD109" i="49" a="1"/>
  <c r="BD109" i="49" s="1"/>
  <c r="BD101" i="49" a="1"/>
  <c r="BD101" i="49" s="1"/>
  <c r="BD37" i="49" a="1"/>
  <c r="BD37" i="49" s="1"/>
  <c r="BD104" i="49" a="1"/>
  <c r="BD104" i="49" s="1"/>
  <c r="BD40" i="49" a="1"/>
  <c r="BD40" i="49" s="1"/>
  <c r="BD112" i="49" a="1"/>
  <c r="BD112" i="49" s="1"/>
  <c r="BD48" i="49" a="1"/>
  <c r="BD48" i="49" s="1"/>
  <c r="BD120" i="49" a="1"/>
  <c r="BD120" i="49" s="1"/>
  <c r="BD56" i="49" a="1"/>
  <c r="BD56" i="49" s="1"/>
  <c r="BD128" i="49" a="1"/>
  <c r="BD128" i="49" s="1"/>
  <c r="BD64" i="49" a="1"/>
  <c r="BD64" i="49" s="1"/>
  <c r="BD72" i="49" a="1"/>
  <c r="BD72" i="49" s="1"/>
  <c r="BD8" i="49" a="1"/>
  <c r="BD8" i="49" s="1"/>
  <c r="BD80" i="49" a="1"/>
  <c r="BD80" i="49" s="1"/>
  <c r="BD16" i="49" a="1"/>
  <c r="BD16" i="49" s="1"/>
  <c r="BD32" i="49" a="1"/>
  <c r="BD32" i="49" s="1"/>
  <c r="BD88" i="49" a="1"/>
  <c r="BD88" i="49" s="1"/>
  <c r="BD24" i="49" a="1"/>
  <c r="BD24" i="49" s="1"/>
  <c r="BD96" i="49" a="1"/>
  <c r="BD96" i="49" s="1"/>
  <c r="BD82" i="49" a="1"/>
  <c r="BD82" i="49" s="1"/>
  <c r="BD18" i="49" a="1"/>
  <c r="BD18" i="49" s="1"/>
  <c r="BD90" i="49" a="1"/>
  <c r="BD90" i="49" s="1"/>
  <c r="BD26" i="49" a="1"/>
  <c r="BD26" i="49" s="1"/>
  <c r="BD98" i="49" a="1"/>
  <c r="BD98" i="49" s="1"/>
  <c r="BD34" i="49" a="1"/>
  <c r="BD34" i="49" s="1"/>
  <c r="BD106" i="49" a="1"/>
  <c r="BD106" i="49" s="1"/>
  <c r="BD42" i="49" a="1"/>
  <c r="BD42" i="49" s="1"/>
  <c r="BD114" i="49" a="1"/>
  <c r="BD114" i="49" s="1"/>
  <c r="BD50" i="49" a="1"/>
  <c r="BD50" i="49" s="1"/>
  <c r="BD74" i="49" a="1"/>
  <c r="BD74" i="49" s="1"/>
  <c r="BD122" i="49" a="1"/>
  <c r="BD122" i="49" s="1"/>
  <c r="BD58" i="49" a="1"/>
  <c r="BD58" i="49" s="1"/>
  <c r="BD10" i="49" a="1"/>
  <c r="BD10" i="49" s="1"/>
  <c r="BD66" i="49" a="1"/>
  <c r="BD66" i="49" s="1"/>
  <c r="BD2" i="49" a="1"/>
  <c r="BD2" i="49" s="1"/>
  <c r="BD100" i="49" a="1"/>
  <c r="BD100" i="49" s="1"/>
  <c r="BD36" i="49" a="1"/>
  <c r="BD36" i="49" s="1"/>
  <c r="BD108" i="49" a="1"/>
  <c r="BD108" i="49" s="1"/>
  <c r="BD44" i="49" a="1"/>
  <c r="BD44" i="49" s="1"/>
  <c r="BD116" i="49" a="1"/>
  <c r="BD116" i="49" s="1"/>
  <c r="BD52" i="49" a="1"/>
  <c r="BD52" i="49" s="1"/>
  <c r="BD124" i="49" a="1"/>
  <c r="BD124" i="49" s="1"/>
  <c r="BD60" i="49" a="1"/>
  <c r="BD60" i="49" s="1"/>
  <c r="BD68" i="49" a="1"/>
  <c r="BD68" i="49" s="1"/>
  <c r="BD4" i="49" a="1"/>
  <c r="BD4" i="49" s="1"/>
  <c r="BD28" i="49" a="1"/>
  <c r="BD28" i="49" s="1"/>
  <c r="BD76" i="49" a="1"/>
  <c r="BD76" i="49" s="1"/>
  <c r="BD12" i="49" a="1"/>
  <c r="BD12" i="49" s="1"/>
  <c r="BD92" i="49" a="1"/>
  <c r="BD92" i="49" s="1"/>
  <c r="BD84" i="49" a="1"/>
  <c r="BD84" i="49" s="1"/>
  <c r="BD20" i="49" a="1"/>
  <c r="BD20" i="49" s="1"/>
  <c r="BD70" i="49" a="1"/>
  <c r="BD70" i="49" s="1"/>
  <c r="BD6" i="49" a="1"/>
  <c r="BD6" i="49" s="1"/>
  <c r="BD78" i="49" a="1"/>
  <c r="BD78" i="49" s="1"/>
  <c r="BD14" i="49" a="1"/>
  <c r="BD14" i="49" s="1"/>
  <c r="BD86" i="49" a="1"/>
  <c r="BD86" i="49" s="1"/>
  <c r="BD22" i="49" a="1"/>
  <c r="BD22" i="49" s="1"/>
  <c r="BD94" i="49" a="1"/>
  <c r="BD94" i="49" s="1"/>
  <c r="BD30" i="49" a="1"/>
  <c r="BD30" i="49" s="1"/>
  <c r="BD102" i="49" a="1"/>
  <c r="BD102" i="49" s="1"/>
  <c r="BD38" i="49" a="1"/>
  <c r="BD38" i="49" s="1"/>
  <c r="BD110" i="49" a="1"/>
  <c r="BD110" i="49" s="1"/>
  <c r="BD46" i="49" a="1"/>
  <c r="BD46" i="49" s="1"/>
  <c r="BD62" i="49" a="1"/>
  <c r="BD62" i="49" s="1"/>
  <c r="BD118" i="49" a="1"/>
  <c r="BD118" i="49" s="1"/>
  <c r="BD54" i="49" a="1"/>
  <c r="BD54" i="49" s="1"/>
  <c r="BD126" i="49" a="1"/>
  <c r="BD126" i="49" s="1"/>
  <c r="BD121" i="49" a="1"/>
  <c r="BD121" i="49" s="1"/>
  <c r="BD57" i="49" a="1"/>
  <c r="BD57" i="49" s="1"/>
  <c r="BD129" i="49" a="1"/>
  <c r="BD129" i="49" s="1"/>
  <c r="BD65" i="49" a="1"/>
  <c r="BD65" i="49" s="1"/>
  <c r="BD73" i="49" a="1"/>
  <c r="BD73" i="49" s="1"/>
  <c r="BD9" i="49" a="1"/>
  <c r="BD9" i="49" s="1"/>
  <c r="BD81" i="49" a="1"/>
  <c r="BD81" i="49" s="1"/>
  <c r="BE122" i="49" s="1" a="1"/>
  <c r="BE122" i="49" s="1"/>
  <c r="BD17" i="49" a="1"/>
  <c r="BD17" i="49" s="1"/>
  <c r="BD89" i="49" a="1"/>
  <c r="BD89" i="49" s="1"/>
  <c r="BD25" i="49" a="1"/>
  <c r="BD25" i="49" s="1"/>
  <c r="BD113" i="49" a="1"/>
  <c r="BD113" i="49" s="1"/>
  <c r="BD97" i="49" a="1"/>
  <c r="BD97" i="49" s="1"/>
  <c r="BD33" i="49" a="1"/>
  <c r="BD33" i="49" s="1"/>
  <c r="BD49" i="49" a="1"/>
  <c r="BD49" i="49" s="1"/>
  <c r="BD105" i="49" a="1"/>
  <c r="BD105" i="49" s="1"/>
  <c r="BD41" i="49" a="1"/>
  <c r="BD41" i="49" s="1"/>
  <c r="BD87" i="49" a="1"/>
  <c r="BD87" i="49" s="1"/>
  <c r="BD23" i="49" a="1"/>
  <c r="BD23" i="49" s="1"/>
  <c r="BD95" i="49" a="1"/>
  <c r="BD95" i="49" s="1"/>
  <c r="BD31" i="49" a="1"/>
  <c r="BD31" i="49" s="1"/>
  <c r="BD103" i="49" a="1"/>
  <c r="BD103" i="49" s="1"/>
  <c r="BD39" i="49" a="1"/>
  <c r="BD39" i="49" s="1"/>
  <c r="BD111" i="49" a="1"/>
  <c r="BD111" i="49" s="1"/>
  <c r="BD47" i="49" a="1"/>
  <c r="BD47" i="49" s="1"/>
  <c r="BD119" i="49" a="1"/>
  <c r="BD119" i="49" s="1"/>
  <c r="BD55" i="49" a="1"/>
  <c r="BD55" i="49" s="1"/>
  <c r="BD127" i="49" a="1"/>
  <c r="BD127" i="49" s="1"/>
  <c r="BD63" i="49" a="1"/>
  <c r="BD63" i="49" s="1"/>
  <c r="BD79" i="49" a="1"/>
  <c r="BD79" i="49" s="1"/>
  <c r="BD15" i="49" a="1"/>
  <c r="BD15" i="49" s="1"/>
  <c r="BE50" i="49" s="1" a="1"/>
  <c r="BE50" i="49" s="1"/>
  <c r="BD71" i="49" a="1"/>
  <c r="BD71" i="49" s="1"/>
  <c r="BD7" i="49" a="1"/>
  <c r="BD7" i="49" s="1"/>
  <c r="BE10" i="49" s="1" a="1"/>
  <c r="BE10" i="49" s="1"/>
  <c r="Y115" i="49"/>
  <c r="V115" i="49"/>
  <c r="AY115" i="49" s="1"/>
  <c r="W115" i="49"/>
  <c r="N115" i="49"/>
  <c r="AB115" i="49"/>
  <c r="L91" i="49"/>
  <c r="P91" i="49"/>
  <c r="Q91" i="49"/>
  <c r="BA91" i="49" s="1"/>
  <c r="BB91" i="49" s="1"/>
  <c r="M91" i="49"/>
  <c r="S91" i="49"/>
  <c r="V91" i="49"/>
  <c r="AY91" i="49" s="1"/>
  <c r="N91" i="49"/>
  <c r="R91" i="49"/>
  <c r="N43" i="49"/>
  <c r="V43" i="49"/>
  <c r="AY43" i="49" s="1"/>
  <c r="L43" i="49"/>
  <c r="P43" i="49"/>
  <c r="S43" i="49"/>
  <c r="R43" i="49"/>
  <c r="Q43" i="49"/>
  <c r="BA43" i="49" s="1"/>
  <c r="BB43" i="49" s="1"/>
  <c r="Y20" i="49"/>
  <c r="AA20" i="49"/>
  <c r="AB20" i="49"/>
  <c r="Z20" i="49"/>
  <c r="AZ20" i="49" s="1"/>
  <c r="AU20" i="49"/>
  <c r="V20" i="49"/>
  <c r="AY20" i="49" s="1"/>
  <c r="W20" i="49"/>
  <c r="U20" i="49"/>
  <c r="Q20" i="49"/>
  <c r="BA20" i="49" s="1"/>
  <c r="S20" i="49"/>
  <c r="P20" i="49"/>
  <c r="R20" i="49"/>
  <c r="V85" i="49"/>
  <c r="AY85" i="49" s="1"/>
  <c r="Y85" i="49"/>
  <c r="Q4" i="49"/>
  <c r="BA4" i="49" s="1"/>
  <c r="P4" i="49"/>
  <c r="AB42" i="49"/>
  <c r="AB125" i="49"/>
  <c r="Z116" i="49"/>
  <c r="AZ116" i="49" s="1"/>
  <c r="AB99" i="49"/>
  <c r="M83" i="49"/>
  <c r="N59" i="49"/>
  <c r="L99" i="49"/>
  <c r="M35" i="49"/>
  <c r="P53" i="49"/>
  <c r="F60" i="49"/>
  <c r="G60" i="49" s="1"/>
  <c r="Z85" i="49"/>
  <c r="AZ85" i="49" s="1"/>
  <c r="U4" i="49"/>
  <c r="S4" i="49"/>
  <c r="R42" i="49"/>
  <c r="AS116" i="49"/>
  <c r="AF116" i="49" s="1"/>
  <c r="AA116" i="49"/>
  <c r="L107" i="49"/>
  <c r="U99" i="49"/>
  <c r="V99" i="49"/>
  <c r="AY99" i="49" s="1"/>
  <c r="F108" i="49"/>
  <c r="G108" i="49" s="1"/>
  <c r="AE125" i="49" a="1"/>
  <c r="AE125" i="49" s="1"/>
  <c r="R59" i="49"/>
  <c r="M59" i="49"/>
  <c r="Z53" i="49"/>
  <c r="AZ53" i="49" s="1"/>
  <c r="AH60" i="49"/>
  <c r="AB85" i="49"/>
  <c r="W4" i="49"/>
  <c r="V4" i="49"/>
  <c r="AY4" i="49" s="1"/>
  <c r="BB4" i="49" s="1"/>
  <c r="AA42" i="49"/>
  <c r="U42" i="49"/>
  <c r="Q125" i="49"/>
  <c r="BA125" i="49" s="1"/>
  <c r="BB125" i="49" s="1"/>
  <c r="S116" i="49"/>
  <c r="R116" i="49"/>
  <c r="M107" i="49"/>
  <c r="W99" i="49"/>
  <c r="AA67" i="49"/>
  <c r="U67" i="49"/>
  <c r="AU53" i="49"/>
  <c r="M123" i="49"/>
  <c r="F52" i="49"/>
  <c r="G52" i="49" s="1"/>
  <c r="P85" i="49"/>
  <c r="AU4" i="49"/>
  <c r="AE42" i="49" a="1"/>
  <c r="AE42" i="49" s="1"/>
  <c r="S42" i="49"/>
  <c r="Z125" i="49"/>
  <c r="AZ125" i="49" s="1"/>
  <c r="AB116" i="49"/>
  <c r="Z99" i="49"/>
  <c r="AZ99" i="49" s="1"/>
  <c r="L67" i="49"/>
  <c r="V67" i="49"/>
  <c r="AY67" i="49" s="1"/>
  <c r="L51" i="49"/>
  <c r="S53" i="49"/>
  <c r="L123" i="49"/>
  <c r="AG52" i="49"/>
  <c r="F124" i="49"/>
  <c r="G124" i="49" s="1"/>
  <c r="AG66" i="49"/>
  <c r="P12" i="49"/>
  <c r="AA85" i="49"/>
  <c r="Y4" i="49"/>
  <c r="Q42" i="49"/>
  <c r="BA42" i="49" s="1"/>
  <c r="BB42" i="49" s="1"/>
  <c r="W42" i="49"/>
  <c r="Y125" i="49"/>
  <c r="W116" i="49"/>
  <c r="U125" i="49"/>
  <c r="N67" i="49"/>
  <c r="N20" i="49"/>
  <c r="AH44" i="49"/>
  <c r="M51" i="49"/>
  <c r="N12" i="49"/>
  <c r="R53" i="49"/>
  <c r="Y99" i="49"/>
  <c r="Q12" i="49"/>
  <c r="BA12" i="49" s="1"/>
  <c r="BB12" i="49" s="1"/>
  <c r="Y120" i="49"/>
  <c r="Q85" i="49"/>
  <c r="BA85" i="49" s="1"/>
  <c r="S85" i="49"/>
  <c r="Z4" i="49"/>
  <c r="AZ4" i="49" s="1"/>
  <c r="Z42" i="49"/>
  <c r="AZ42" i="49" s="1"/>
  <c r="Y42" i="49"/>
  <c r="Y116" i="49"/>
  <c r="L103" i="49"/>
  <c r="AA99" i="49"/>
  <c r="N83" i="49"/>
  <c r="M20" i="49"/>
  <c r="Q53" i="49"/>
  <c r="BA53" i="49" s="1"/>
  <c r="N35" i="49"/>
  <c r="R120" i="49"/>
  <c r="R85" i="49"/>
  <c r="V42" i="49"/>
  <c r="AY42" i="49" s="1"/>
  <c r="N103" i="49"/>
  <c r="F44" i="49"/>
  <c r="G44" i="49" s="1"/>
  <c r="L12" i="49"/>
  <c r="V5" i="49"/>
  <c r="AY5" i="49" s="1"/>
  <c r="BD82" i="50" a="1"/>
  <c r="BD82" i="50" s="1"/>
  <c r="BD18" i="50" a="1"/>
  <c r="BD18" i="50" s="1"/>
  <c r="BD90" i="50" a="1"/>
  <c r="BD90" i="50" s="1"/>
  <c r="BD26" i="50" a="1"/>
  <c r="BD26" i="50" s="1"/>
  <c r="BD98" i="50" a="1"/>
  <c r="BD98" i="50" s="1"/>
  <c r="BD34" i="50" a="1"/>
  <c r="BD34" i="50" s="1"/>
  <c r="BD106" i="50" a="1"/>
  <c r="BD106" i="50" s="1"/>
  <c r="BD42" i="50" a="1"/>
  <c r="BD42" i="50" s="1"/>
  <c r="BD122" i="50" a="1"/>
  <c r="BD122" i="50" s="1"/>
  <c r="BD58" i="50" a="1"/>
  <c r="BD58" i="50" s="1"/>
  <c r="BD66" i="50" a="1"/>
  <c r="BD66" i="50" s="1"/>
  <c r="BD2" i="50" a="1"/>
  <c r="BD2" i="50" s="1"/>
  <c r="BD10" i="50" a="1"/>
  <c r="BD10" i="50" s="1"/>
  <c r="BD114" i="50" a="1"/>
  <c r="BD114" i="50" s="1"/>
  <c r="BD74" i="50" a="1"/>
  <c r="BD74" i="50" s="1"/>
  <c r="BD50" i="50" a="1"/>
  <c r="BD50" i="50" s="1"/>
  <c r="BD121" i="50" a="1"/>
  <c r="BD121" i="50" s="1"/>
  <c r="BD57" i="50" a="1"/>
  <c r="BD57" i="50" s="1"/>
  <c r="BD129" i="50" a="1"/>
  <c r="BD129" i="50" s="1"/>
  <c r="BD65" i="50" a="1"/>
  <c r="BD65" i="50" s="1"/>
  <c r="BD73" i="50" a="1"/>
  <c r="BD73" i="50" s="1"/>
  <c r="BD9" i="50" a="1"/>
  <c r="BD9" i="50" s="1"/>
  <c r="BD81" i="50" a="1"/>
  <c r="BD81" i="50" s="1"/>
  <c r="BD17" i="50" a="1"/>
  <c r="BD17" i="50" s="1"/>
  <c r="BD97" i="50" a="1"/>
  <c r="BD97" i="50" s="1"/>
  <c r="BD33" i="50" a="1"/>
  <c r="BD33" i="50" s="1"/>
  <c r="BD105" i="50" a="1"/>
  <c r="BD105" i="50" s="1"/>
  <c r="BD41" i="50" a="1"/>
  <c r="BD41" i="50" s="1"/>
  <c r="BD89" i="50" a="1"/>
  <c r="BD89" i="50" s="1"/>
  <c r="BD49" i="50" a="1"/>
  <c r="BD49" i="50" s="1"/>
  <c r="BD25" i="50" a="1"/>
  <c r="BD25" i="50" s="1"/>
  <c r="BD113" i="50" a="1"/>
  <c r="BD113" i="50" s="1"/>
  <c r="BD117" i="50" a="1"/>
  <c r="BD117" i="50" s="1"/>
  <c r="BD53" i="50" a="1"/>
  <c r="BD53" i="50" s="1"/>
  <c r="BD125" i="50" a="1"/>
  <c r="BD125" i="50" s="1"/>
  <c r="BD61" i="50" a="1"/>
  <c r="BD61" i="50" s="1"/>
  <c r="BD69" i="50" a="1"/>
  <c r="BD69" i="50" s="1"/>
  <c r="BD5" i="50" a="1"/>
  <c r="BD5" i="50" s="1"/>
  <c r="BD77" i="50" a="1"/>
  <c r="BD77" i="50" s="1"/>
  <c r="BD13" i="50" a="1"/>
  <c r="BD13" i="50" s="1"/>
  <c r="BD93" i="50" a="1"/>
  <c r="BD93" i="50" s="1"/>
  <c r="BD29" i="50" a="1"/>
  <c r="BD29" i="50" s="1"/>
  <c r="BD101" i="50" a="1"/>
  <c r="BD101" i="50" s="1"/>
  <c r="BD37" i="50" a="1"/>
  <c r="BD37" i="50" s="1"/>
  <c r="BD85" i="50" a="1"/>
  <c r="BD85" i="50" s="1"/>
  <c r="BD45" i="50" a="1"/>
  <c r="BD45" i="50" s="1"/>
  <c r="BD21" i="50" a="1"/>
  <c r="BD21" i="50" s="1"/>
  <c r="BD109" i="50" a="1"/>
  <c r="BD109" i="50" s="1"/>
  <c r="BD87" i="50" a="1"/>
  <c r="BD87" i="50" s="1"/>
  <c r="BD23" i="50" a="1"/>
  <c r="BD23" i="50" s="1"/>
  <c r="BD95" i="50" a="1"/>
  <c r="BD95" i="50" s="1"/>
  <c r="BD31" i="50" a="1"/>
  <c r="BD31" i="50" s="1"/>
  <c r="BD103" i="50" a="1"/>
  <c r="BD103" i="50" s="1"/>
  <c r="BD39" i="50" a="1"/>
  <c r="BD39" i="50" s="1"/>
  <c r="BD111" i="50" a="1"/>
  <c r="BD111" i="50" s="1"/>
  <c r="BD47" i="50" a="1"/>
  <c r="BD47" i="50" s="1"/>
  <c r="BD127" i="50" a="1"/>
  <c r="BD127" i="50" s="1"/>
  <c r="BD63" i="50" a="1"/>
  <c r="BD63" i="50" s="1"/>
  <c r="BD71" i="50" a="1"/>
  <c r="BD71" i="50" s="1"/>
  <c r="BD7" i="50" a="1"/>
  <c r="BD7" i="50" s="1"/>
  <c r="BD79" i="50" a="1"/>
  <c r="BD79" i="50" s="1"/>
  <c r="BD55" i="50" a="1"/>
  <c r="BD55" i="50" s="1"/>
  <c r="BD15" i="50" a="1"/>
  <c r="BD15" i="50" s="1"/>
  <c r="BD119" i="50" a="1"/>
  <c r="BD119" i="50" s="1"/>
  <c r="BD83" i="50" a="1"/>
  <c r="BD83" i="50" s="1"/>
  <c r="BD19" i="50" a="1"/>
  <c r="BD19" i="50" s="1"/>
  <c r="BD91" i="50" a="1"/>
  <c r="BD91" i="50" s="1"/>
  <c r="BD27" i="50" a="1"/>
  <c r="BD27" i="50" s="1"/>
  <c r="BD99" i="50" a="1"/>
  <c r="BD99" i="50" s="1"/>
  <c r="BD35" i="50" a="1"/>
  <c r="BD35" i="50" s="1"/>
  <c r="BD107" i="50" a="1"/>
  <c r="BD107" i="50" s="1"/>
  <c r="BD43" i="50" a="1"/>
  <c r="BD43" i="50" s="1"/>
  <c r="BD123" i="50" a="1"/>
  <c r="BD123" i="50" s="1"/>
  <c r="BD59" i="50" a="1"/>
  <c r="BD59" i="50" s="1"/>
  <c r="BD67" i="50" a="1"/>
  <c r="BD67" i="50" s="1"/>
  <c r="BD3" i="50" a="1"/>
  <c r="BD3" i="50" s="1"/>
  <c r="BD115" i="50" a="1"/>
  <c r="BD115" i="50" s="1"/>
  <c r="BD75" i="50" a="1"/>
  <c r="BD75" i="50" s="1"/>
  <c r="BD51" i="50" a="1"/>
  <c r="BD51" i="50" s="1"/>
  <c r="BD11" i="50" a="1"/>
  <c r="BD11" i="50" s="1"/>
  <c r="BD104" i="50" a="1"/>
  <c r="BD104" i="50" s="1"/>
  <c r="BD40" i="50" a="1"/>
  <c r="BD40" i="50" s="1"/>
  <c r="BD112" i="50" a="1"/>
  <c r="BD112" i="50" s="1"/>
  <c r="BD48" i="50" a="1"/>
  <c r="BD48" i="50" s="1"/>
  <c r="BD120" i="50" a="1"/>
  <c r="BD120" i="50" s="1"/>
  <c r="BD56" i="50" a="1"/>
  <c r="BD56" i="50" s="1"/>
  <c r="BD128" i="50" a="1"/>
  <c r="BD128" i="50" s="1"/>
  <c r="BD64" i="50" a="1"/>
  <c r="BD64" i="50" s="1"/>
  <c r="BD80" i="50" a="1"/>
  <c r="BD80" i="50" s="1"/>
  <c r="BD16" i="50" a="1"/>
  <c r="BD16" i="50" s="1"/>
  <c r="BD88" i="50" a="1"/>
  <c r="BD88" i="50" s="1"/>
  <c r="BD24" i="50" a="1"/>
  <c r="BD24" i="50" s="1"/>
  <c r="BD96" i="50" a="1"/>
  <c r="BD96" i="50" s="1"/>
  <c r="BD8" i="50" a="1"/>
  <c r="BD8" i="50" s="1"/>
  <c r="BD72" i="50" a="1"/>
  <c r="BD72" i="50" s="1"/>
  <c r="BD32" i="50" a="1"/>
  <c r="BD32" i="50" s="1"/>
  <c r="BD70" i="50" a="1"/>
  <c r="BD70" i="50" s="1"/>
  <c r="BD6" i="50" a="1"/>
  <c r="BD6" i="50" s="1"/>
  <c r="BD78" i="50" a="1"/>
  <c r="BD78" i="50" s="1"/>
  <c r="BD14" i="50" a="1"/>
  <c r="BD14" i="50" s="1"/>
  <c r="BD86" i="50" a="1"/>
  <c r="BD86" i="50" s="1"/>
  <c r="BD22" i="50" a="1"/>
  <c r="BD22" i="50" s="1"/>
  <c r="BD94" i="50" a="1"/>
  <c r="BD94" i="50" s="1"/>
  <c r="BD30" i="50" a="1"/>
  <c r="BD30" i="50" s="1"/>
  <c r="BD110" i="50" a="1"/>
  <c r="BD110" i="50" s="1"/>
  <c r="BD46" i="50" a="1"/>
  <c r="BD46" i="50" s="1"/>
  <c r="BD118" i="50" a="1"/>
  <c r="BD118" i="50" s="1"/>
  <c r="BD54" i="50" a="1"/>
  <c r="BD54" i="50" s="1"/>
  <c r="BD38" i="50" a="1"/>
  <c r="BD38" i="50" s="1"/>
  <c r="BD126" i="50" a="1"/>
  <c r="BD126" i="50" s="1"/>
  <c r="BD102" i="50" a="1"/>
  <c r="BD102" i="50" s="1"/>
  <c r="BD62" i="50" a="1"/>
  <c r="BD62" i="50" s="1"/>
  <c r="BD100" i="50" a="1"/>
  <c r="BD100" i="50" s="1"/>
  <c r="BD36" i="50" a="1"/>
  <c r="BD36" i="50" s="1"/>
  <c r="BD108" i="50" a="1"/>
  <c r="BD108" i="50" s="1"/>
  <c r="BD44" i="50" a="1"/>
  <c r="BD44" i="50" s="1"/>
  <c r="BD116" i="50" a="1"/>
  <c r="BD116" i="50" s="1"/>
  <c r="BD52" i="50" a="1"/>
  <c r="BD52" i="50" s="1"/>
  <c r="BD124" i="50" a="1"/>
  <c r="BD124" i="50" s="1"/>
  <c r="BD60" i="50" a="1"/>
  <c r="BD60" i="50" s="1"/>
  <c r="BG18" i="50" s="1" a="1"/>
  <c r="BG18" i="50" s="1"/>
  <c r="BD76" i="50" a="1"/>
  <c r="BD76" i="50" s="1"/>
  <c r="BE82" i="50" s="1" a="1"/>
  <c r="BE82" i="50" s="1"/>
  <c r="BD12" i="50" a="1"/>
  <c r="BD12" i="50" s="1"/>
  <c r="BE26" i="50" s="1" a="1"/>
  <c r="BE26" i="50" s="1"/>
  <c r="BD84" i="50" a="1"/>
  <c r="BD84" i="50" s="1"/>
  <c r="BD20" i="50" a="1"/>
  <c r="BD20" i="50" s="1"/>
  <c r="BD68" i="50" a="1"/>
  <c r="BD68" i="50" s="1"/>
  <c r="BD28" i="50" a="1"/>
  <c r="BD28" i="50" s="1"/>
  <c r="BD92" i="50" a="1"/>
  <c r="BD92" i="50" s="1"/>
  <c r="BF106" i="50" s="1" a="1"/>
  <c r="BF106" i="50" s="1"/>
  <c r="BF82" i="50" a="1"/>
  <c r="BF82" i="50" s="1"/>
  <c r="BD4" i="50" a="1"/>
  <c r="BD4" i="50" s="1"/>
  <c r="BD83" i="48" a="1"/>
  <c r="BD83" i="48" s="1"/>
  <c r="BD19" i="48" a="1"/>
  <c r="BD19" i="48" s="1"/>
  <c r="BD91" i="48" a="1"/>
  <c r="BD91" i="48" s="1"/>
  <c r="BD27" i="48" a="1"/>
  <c r="BD27" i="48" s="1"/>
  <c r="BD99" i="48" a="1"/>
  <c r="BD99" i="48" s="1"/>
  <c r="BD35" i="48" a="1"/>
  <c r="BD35" i="48" s="1"/>
  <c r="BD107" i="48" a="1"/>
  <c r="BD107" i="48" s="1"/>
  <c r="BD43" i="48" a="1"/>
  <c r="BD43" i="48" s="1"/>
  <c r="BD115" i="48" a="1"/>
  <c r="BD115" i="48" s="1"/>
  <c r="BD51" i="48" a="1"/>
  <c r="BD51" i="48" s="1"/>
  <c r="BD123" i="48" a="1"/>
  <c r="BD123" i="48" s="1"/>
  <c r="BD59" i="48" a="1"/>
  <c r="BD59" i="48" s="1"/>
  <c r="BD67" i="48" a="1"/>
  <c r="BD67" i="48" s="1"/>
  <c r="BD3" i="48" a="1"/>
  <c r="BD3" i="48" s="1"/>
  <c r="BD75" i="48" a="1"/>
  <c r="BD75" i="48" s="1"/>
  <c r="BD11" i="48" a="1"/>
  <c r="BD11" i="48" s="1"/>
  <c r="BD70" i="48" a="1"/>
  <c r="BD70" i="48" s="1"/>
  <c r="BD6" i="48" a="1"/>
  <c r="BD6" i="48" s="1"/>
  <c r="BD78" i="48" a="1"/>
  <c r="BD78" i="48" s="1"/>
  <c r="BD14" i="48" a="1"/>
  <c r="BD14" i="48" s="1"/>
  <c r="BD86" i="48" a="1"/>
  <c r="BD86" i="48" s="1"/>
  <c r="BD22" i="48" a="1"/>
  <c r="BD22" i="48" s="1"/>
  <c r="BD94" i="48" a="1"/>
  <c r="BD94" i="48" s="1"/>
  <c r="BD30" i="48" a="1"/>
  <c r="BD30" i="48" s="1"/>
  <c r="BD102" i="48" a="1"/>
  <c r="BD102" i="48" s="1"/>
  <c r="BD38" i="48" a="1"/>
  <c r="BD38" i="48" s="1"/>
  <c r="BD110" i="48" a="1"/>
  <c r="BD110" i="48" s="1"/>
  <c r="BD46" i="48" a="1"/>
  <c r="BD46" i="48" s="1"/>
  <c r="BD118" i="48" a="1"/>
  <c r="BD118" i="48" s="1"/>
  <c r="BD54" i="48" a="1"/>
  <c r="BD54" i="48" s="1"/>
  <c r="BD126" i="48" a="1"/>
  <c r="BD126" i="48" s="1"/>
  <c r="BD62" i="48" a="1"/>
  <c r="BD62" i="48" s="1"/>
  <c r="BD100" i="48" a="1"/>
  <c r="BD100" i="48" s="1"/>
  <c r="BD36" i="48" a="1"/>
  <c r="BD36" i="48" s="1"/>
  <c r="BD108" i="48" a="1"/>
  <c r="BD108" i="48" s="1"/>
  <c r="BD44" i="48" a="1"/>
  <c r="BD44" i="48" s="1"/>
  <c r="BD116" i="48" a="1"/>
  <c r="BD116" i="48" s="1"/>
  <c r="BD52" i="48" a="1"/>
  <c r="BD52" i="48" s="1"/>
  <c r="BD124" i="48" a="1"/>
  <c r="BD124" i="48" s="1"/>
  <c r="BD60" i="48" a="1"/>
  <c r="BD60" i="48" s="1"/>
  <c r="BD68" i="48" a="1"/>
  <c r="BD68" i="48" s="1"/>
  <c r="BD4" i="48" a="1"/>
  <c r="BD4" i="48" s="1"/>
  <c r="BD76" i="48" a="1"/>
  <c r="BD76" i="48" s="1"/>
  <c r="BD12" i="48" a="1"/>
  <c r="BD12" i="48" s="1"/>
  <c r="BD84" i="48" a="1"/>
  <c r="BD84" i="48" s="1"/>
  <c r="BD20" i="48" a="1"/>
  <c r="BD20" i="48" s="1"/>
  <c r="BD92" i="48" a="1"/>
  <c r="BD92" i="48" s="1"/>
  <c r="BD28" i="48" a="1"/>
  <c r="BD28" i="48" s="1"/>
  <c r="BD87" i="48" a="1"/>
  <c r="BD87" i="48" s="1"/>
  <c r="BD23" i="48" a="1"/>
  <c r="BD23" i="48" s="1"/>
  <c r="BD95" i="48" a="1"/>
  <c r="BD95" i="48" s="1"/>
  <c r="BD31" i="48" a="1"/>
  <c r="BD31" i="48" s="1"/>
  <c r="BD103" i="48" a="1"/>
  <c r="BD103" i="48" s="1"/>
  <c r="BD39" i="48" a="1"/>
  <c r="BD39" i="48" s="1"/>
  <c r="BD111" i="48" a="1"/>
  <c r="BD111" i="48" s="1"/>
  <c r="BD47" i="48" a="1"/>
  <c r="BD47" i="48" s="1"/>
  <c r="BD119" i="48" a="1"/>
  <c r="BD119" i="48" s="1"/>
  <c r="BD55" i="48" a="1"/>
  <c r="BD55" i="48" s="1"/>
  <c r="BD127" i="48" a="1"/>
  <c r="BD127" i="48" s="1"/>
  <c r="BD63" i="48" a="1"/>
  <c r="BD63" i="48" s="1"/>
  <c r="BD71" i="48" a="1"/>
  <c r="BD71" i="48" s="1"/>
  <c r="BD7" i="48" a="1"/>
  <c r="BD7" i="48" s="1"/>
  <c r="BD79" i="48" a="1"/>
  <c r="BD79" i="48" s="1"/>
  <c r="BD15" i="48" a="1"/>
  <c r="BD15" i="48" s="1"/>
  <c r="BD117" i="48" a="1"/>
  <c r="BD117" i="48" s="1"/>
  <c r="BD53" i="48" a="1"/>
  <c r="BD53" i="48" s="1"/>
  <c r="BD125" i="48" a="1"/>
  <c r="BD125" i="48" s="1"/>
  <c r="BD61" i="48" a="1"/>
  <c r="BD61" i="48" s="1"/>
  <c r="BD69" i="48" a="1"/>
  <c r="BD69" i="48" s="1"/>
  <c r="BD5" i="48" a="1"/>
  <c r="BD5" i="48" s="1"/>
  <c r="BD77" i="48" a="1"/>
  <c r="BD77" i="48" s="1"/>
  <c r="BD13" i="48" a="1"/>
  <c r="BD13" i="48" s="1"/>
  <c r="BD85" i="48" a="1"/>
  <c r="BD85" i="48" s="1"/>
  <c r="BD21" i="48" a="1"/>
  <c r="BD21" i="48" s="1"/>
  <c r="BD93" i="48" a="1"/>
  <c r="BD93" i="48" s="1"/>
  <c r="BD29" i="48" a="1"/>
  <c r="BD29" i="48" s="1"/>
  <c r="BD101" i="48" a="1"/>
  <c r="BD101" i="48" s="1"/>
  <c r="BD37" i="48" a="1"/>
  <c r="BD37" i="48" s="1"/>
  <c r="BD109" i="48" a="1"/>
  <c r="BD109" i="48" s="1"/>
  <c r="BD45" i="48" a="1"/>
  <c r="BD45" i="48" s="1"/>
  <c r="BD104" i="48" a="1"/>
  <c r="BD104" i="48" s="1"/>
  <c r="BD40" i="48" a="1"/>
  <c r="BD40" i="48" s="1"/>
  <c r="BD112" i="48" a="1"/>
  <c r="BD112" i="48" s="1"/>
  <c r="BD48" i="48" a="1"/>
  <c r="BD48" i="48" s="1"/>
  <c r="BD120" i="48" a="1"/>
  <c r="BD120" i="48" s="1"/>
  <c r="BD56" i="48" a="1"/>
  <c r="BD56" i="48" s="1"/>
  <c r="BD128" i="48" a="1"/>
  <c r="BD128" i="48" s="1"/>
  <c r="BD64" i="48" a="1"/>
  <c r="BD64" i="48" s="1"/>
  <c r="BD72" i="48" a="1"/>
  <c r="BD72" i="48" s="1"/>
  <c r="BD8" i="48" a="1"/>
  <c r="BD8" i="48" s="1"/>
  <c r="BD80" i="48" a="1"/>
  <c r="BD80" i="48" s="1"/>
  <c r="BD16" i="48" a="1"/>
  <c r="BD16" i="48" s="1"/>
  <c r="BD88" i="48" a="1"/>
  <c r="BD88" i="48" s="1"/>
  <c r="BD24" i="48" a="1"/>
  <c r="BD24" i="48" s="1"/>
  <c r="BD96" i="48" a="1"/>
  <c r="BD96" i="48" s="1"/>
  <c r="BD32" i="48" a="1"/>
  <c r="BD32" i="48" s="1"/>
  <c r="BD82" i="48" a="1"/>
  <c r="BD82" i="48" s="1"/>
  <c r="BD18" i="48" a="1"/>
  <c r="BD18" i="48" s="1"/>
  <c r="BD90" i="48" a="1"/>
  <c r="BD90" i="48" s="1"/>
  <c r="BD26" i="48" a="1"/>
  <c r="BD26" i="48" s="1"/>
  <c r="BD98" i="48" a="1"/>
  <c r="BD98" i="48" s="1"/>
  <c r="BD34" i="48" a="1"/>
  <c r="BD34" i="48" s="1"/>
  <c r="BD106" i="48" a="1"/>
  <c r="BD106" i="48" s="1"/>
  <c r="BD42" i="48" a="1"/>
  <c r="BD42" i="48" s="1"/>
  <c r="BD114" i="48" a="1"/>
  <c r="BD114" i="48" s="1"/>
  <c r="BD50" i="48" a="1"/>
  <c r="BD50" i="48" s="1"/>
  <c r="BD122" i="48" a="1"/>
  <c r="BD122" i="48" s="1"/>
  <c r="BD58" i="48" a="1"/>
  <c r="BD58" i="48" s="1"/>
  <c r="BD66" i="48" a="1"/>
  <c r="BD66" i="48" s="1"/>
  <c r="BD2" i="48" a="1"/>
  <c r="BD2" i="48" s="1"/>
  <c r="BD74" i="48" a="1"/>
  <c r="BD74" i="48" s="1"/>
  <c r="BD10" i="48" a="1"/>
  <c r="BD10" i="48" s="1"/>
  <c r="BD121" i="48" a="1"/>
  <c r="BD121" i="48" s="1"/>
  <c r="BD57" i="48" a="1"/>
  <c r="BD57" i="48" s="1"/>
  <c r="BD129" i="48" a="1"/>
  <c r="BD129" i="48" s="1"/>
  <c r="BD65" i="48" a="1"/>
  <c r="BD65" i="48" s="1"/>
  <c r="BD73" i="48" a="1"/>
  <c r="BD73" i="48" s="1"/>
  <c r="BD9" i="48" a="1"/>
  <c r="BD9" i="48" s="1"/>
  <c r="BD81" i="48" a="1"/>
  <c r="BD81" i="48" s="1"/>
  <c r="BD17" i="48" a="1"/>
  <c r="BD17" i="48" s="1"/>
  <c r="BD89" i="48" a="1"/>
  <c r="BD89" i="48" s="1"/>
  <c r="BD25" i="48" a="1"/>
  <c r="BD25" i="48" s="1"/>
  <c r="BD97" i="48" a="1"/>
  <c r="BD97" i="48" s="1"/>
  <c r="BD33" i="48" a="1"/>
  <c r="BD33" i="48" s="1"/>
  <c r="BD105" i="48" a="1"/>
  <c r="BD105" i="48" s="1"/>
  <c r="BF122" i="48" s="1" a="1"/>
  <c r="BF122" i="48" s="1"/>
  <c r="BD41" i="48" a="1"/>
  <c r="BD41" i="48" s="1"/>
  <c r="BD113" i="48" a="1"/>
  <c r="BD113" i="48" s="1"/>
  <c r="BD49" i="48" a="1"/>
  <c r="BD49" i="48" s="1"/>
  <c r="BD70" i="47" a="1"/>
  <c r="BD70" i="47" s="1"/>
  <c r="BD6" i="47" a="1"/>
  <c r="BD6" i="47" s="1"/>
  <c r="BD78" i="47" a="1"/>
  <c r="BD78" i="47" s="1"/>
  <c r="BD14" i="47" a="1"/>
  <c r="BD14" i="47" s="1"/>
  <c r="BD86" i="47" a="1"/>
  <c r="BD86" i="47" s="1"/>
  <c r="BD22" i="47" a="1"/>
  <c r="BD22" i="47" s="1"/>
  <c r="BD94" i="47" a="1"/>
  <c r="BD94" i="47" s="1"/>
  <c r="BD30" i="47" a="1"/>
  <c r="BD30" i="47" s="1"/>
  <c r="BD110" i="47" a="1"/>
  <c r="BD110" i="47" s="1"/>
  <c r="BD46" i="47" a="1"/>
  <c r="BD46" i="47" s="1"/>
  <c r="BD118" i="47" a="1"/>
  <c r="BD118" i="47" s="1"/>
  <c r="BD54" i="47" a="1"/>
  <c r="BD54" i="47" s="1"/>
  <c r="BD38" i="47" a="1"/>
  <c r="BD38" i="47" s="1"/>
  <c r="BD126" i="47" a="1"/>
  <c r="BD126" i="47" s="1"/>
  <c r="BD62" i="47" a="1"/>
  <c r="BD62" i="47" s="1"/>
  <c r="BD102" i="47" a="1"/>
  <c r="BD102" i="47" s="1"/>
  <c r="BD83" i="47" a="1"/>
  <c r="BD83" i="47" s="1"/>
  <c r="BD19" i="47" a="1"/>
  <c r="BD19" i="47" s="1"/>
  <c r="BD91" i="47" a="1"/>
  <c r="BD91" i="47" s="1"/>
  <c r="BD27" i="47" a="1"/>
  <c r="BD27" i="47" s="1"/>
  <c r="BD99" i="47" a="1"/>
  <c r="BD99" i="47" s="1"/>
  <c r="BD35" i="47" a="1"/>
  <c r="BD35" i="47" s="1"/>
  <c r="BD107" i="47" a="1"/>
  <c r="BD107" i="47" s="1"/>
  <c r="BD43" i="47" a="1"/>
  <c r="BD43" i="47" s="1"/>
  <c r="BD123" i="47" a="1"/>
  <c r="BD123" i="47" s="1"/>
  <c r="BD59" i="47" a="1"/>
  <c r="BD59" i="47" s="1"/>
  <c r="BD67" i="47" a="1"/>
  <c r="BD67" i="47" s="1"/>
  <c r="BD3" i="47" a="1"/>
  <c r="BD3" i="47" s="1"/>
  <c r="BD115" i="47" a="1"/>
  <c r="BD115" i="47" s="1"/>
  <c r="BD75" i="47" a="1"/>
  <c r="BD75" i="47" s="1"/>
  <c r="BD51" i="47" a="1"/>
  <c r="BD51" i="47" s="1"/>
  <c r="BD11" i="47" a="1"/>
  <c r="BD11" i="47" s="1"/>
  <c r="BD87" i="47" a="1"/>
  <c r="BD87" i="47" s="1"/>
  <c r="BD23" i="47" a="1"/>
  <c r="BD23" i="47" s="1"/>
  <c r="BD95" i="47" a="1"/>
  <c r="BD95" i="47" s="1"/>
  <c r="BD31" i="47" a="1"/>
  <c r="BD31" i="47" s="1"/>
  <c r="BD103" i="47" a="1"/>
  <c r="BD103" i="47" s="1"/>
  <c r="BD39" i="47" a="1"/>
  <c r="BD39" i="47" s="1"/>
  <c r="BD111" i="47" a="1"/>
  <c r="BD111" i="47" s="1"/>
  <c r="BD47" i="47" a="1"/>
  <c r="BD47" i="47" s="1"/>
  <c r="BD127" i="47" a="1"/>
  <c r="BD127" i="47" s="1"/>
  <c r="BD63" i="47" a="1"/>
  <c r="BD63" i="47" s="1"/>
  <c r="BD71" i="47" a="1"/>
  <c r="BD71" i="47" s="1"/>
  <c r="BD7" i="47" a="1"/>
  <c r="BD7" i="47" s="1"/>
  <c r="BD79" i="47" a="1"/>
  <c r="BD79" i="47" s="1"/>
  <c r="BD55" i="47" a="1"/>
  <c r="BD55" i="47" s="1"/>
  <c r="BD15" i="47" a="1"/>
  <c r="BD15" i="47" s="1"/>
  <c r="BD119" i="47" a="1"/>
  <c r="BD119" i="47" s="1"/>
  <c r="BD100" i="47" a="1"/>
  <c r="BD100" i="47" s="1"/>
  <c r="BD36" i="47" a="1"/>
  <c r="BD36" i="47" s="1"/>
  <c r="BD108" i="47" a="1"/>
  <c r="BD108" i="47" s="1"/>
  <c r="BD44" i="47" a="1"/>
  <c r="BD44" i="47" s="1"/>
  <c r="BD116" i="47" a="1"/>
  <c r="BD116" i="47" s="1"/>
  <c r="BD52" i="47" a="1"/>
  <c r="BD52" i="47" s="1"/>
  <c r="BD124" i="47" a="1"/>
  <c r="BD124" i="47" s="1"/>
  <c r="BD60" i="47" a="1"/>
  <c r="BD60" i="47" s="1"/>
  <c r="BD76" i="47" a="1"/>
  <c r="BD76" i="47" s="1"/>
  <c r="BD12" i="47" a="1"/>
  <c r="BD12" i="47" s="1"/>
  <c r="BD84" i="47" a="1"/>
  <c r="BD84" i="47" s="1"/>
  <c r="BD20" i="47" a="1"/>
  <c r="BD20" i="47" s="1"/>
  <c r="BD68" i="47" a="1"/>
  <c r="BD68" i="47" s="1"/>
  <c r="BD28" i="47" a="1"/>
  <c r="BD28" i="47" s="1"/>
  <c r="BD92" i="47" a="1"/>
  <c r="BD92" i="47" s="1"/>
  <c r="BD4" i="47" a="1"/>
  <c r="BD4" i="47" s="1"/>
  <c r="BD104" i="47" a="1"/>
  <c r="BD104" i="47" s="1"/>
  <c r="BD40" i="47" a="1"/>
  <c r="BD40" i="47" s="1"/>
  <c r="BD112" i="47" a="1"/>
  <c r="BD112" i="47" s="1"/>
  <c r="BD48" i="47" a="1"/>
  <c r="BD48" i="47" s="1"/>
  <c r="BD120" i="47" a="1"/>
  <c r="BD120" i="47" s="1"/>
  <c r="BD56" i="47" a="1"/>
  <c r="BD56" i="47" s="1"/>
  <c r="BD128" i="47" a="1"/>
  <c r="BD128" i="47" s="1"/>
  <c r="BD64" i="47" a="1"/>
  <c r="BD64" i="47" s="1"/>
  <c r="BD80" i="47" a="1"/>
  <c r="BD80" i="47" s="1"/>
  <c r="BD16" i="47" a="1"/>
  <c r="BD16" i="47" s="1"/>
  <c r="BD88" i="47" a="1"/>
  <c r="BD88" i="47" s="1"/>
  <c r="BD24" i="47" a="1"/>
  <c r="BD24" i="47" s="1"/>
  <c r="BD96" i="47" a="1"/>
  <c r="BD96" i="47" s="1"/>
  <c r="BD8" i="47" a="1"/>
  <c r="BD8" i="47" s="1"/>
  <c r="BD72" i="47" a="1"/>
  <c r="BD72" i="47" s="1"/>
  <c r="BD32" i="47" a="1"/>
  <c r="BD32" i="47" s="1"/>
  <c r="BD117" i="47" a="1"/>
  <c r="BD117" i="47" s="1"/>
  <c r="BD53" i="47" a="1"/>
  <c r="BD53" i="47" s="1"/>
  <c r="BD125" i="47" a="1"/>
  <c r="BD125" i="47" s="1"/>
  <c r="BD61" i="47" a="1"/>
  <c r="BD61" i="47" s="1"/>
  <c r="BD69" i="47" a="1"/>
  <c r="BD69" i="47" s="1"/>
  <c r="BD5" i="47" a="1"/>
  <c r="BD5" i="47" s="1"/>
  <c r="BD77" i="47" a="1"/>
  <c r="BD77" i="47" s="1"/>
  <c r="BD13" i="47" a="1"/>
  <c r="BD13" i="47" s="1"/>
  <c r="BD93" i="47" a="1"/>
  <c r="BD93" i="47" s="1"/>
  <c r="BD29" i="47" a="1"/>
  <c r="BD29" i="47" s="1"/>
  <c r="BD101" i="47" a="1"/>
  <c r="BD101" i="47" s="1"/>
  <c r="BD37" i="47" a="1"/>
  <c r="BD37" i="47" s="1"/>
  <c r="BD85" i="47" a="1"/>
  <c r="BD85" i="47" s="1"/>
  <c r="BD45" i="47" a="1"/>
  <c r="BD45" i="47" s="1"/>
  <c r="BD21" i="47" a="1"/>
  <c r="BD21" i="47" s="1"/>
  <c r="BD109" i="47" a="1"/>
  <c r="BD109" i="47" s="1"/>
  <c r="BD121" i="47" a="1"/>
  <c r="BD121" i="47" s="1"/>
  <c r="BD57" i="47" a="1"/>
  <c r="BD57" i="47" s="1"/>
  <c r="BD129" i="47" a="1"/>
  <c r="BD129" i="47" s="1"/>
  <c r="BD65" i="47" a="1"/>
  <c r="BD65" i="47" s="1"/>
  <c r="BD73" i="47" a="1"/>
  <c r="BD73" i="47" s="1"/>
  <c r="BD9" i="47" a="1"/>
  <c r="BD9" i="47" s="1"/>
  <c r="BD81" i="47" a="1"/>
  <c r="BD81" i="47" s="1"/>
  <c r="BD17" i="47" a="1"/>
  <c r="BD17" i="47" s="1"/>
  <c r="BD97" i="47" a="1"/>
  <c r="BD97" i="47" s="1"/>
  <c r="BD33" i="47" a="1"/>
  <c r="BD33" i="47" s="1"/>
  <c r="BD105" i="47" a="1"/>
  <c r="BD105" i="47" s="1"/>
  <c r="BD41" i="47" a="1"/>
  <c r="BD41" i="47" s="1"/>
  <c r="BD89" i="47" a="1"/>
  <c r="BD89" i="47" s="1"/>
  <c r="BD49" i="47" a="1"/>
  <c r="BD49" i="47" s="1"/>
  <c r="BD113" i="47" a="1"/>
  <c r="BD113" i="47" s="1"/>
  <c r="BD25" i="47" a="1"/>
  <c r="BD25" i="47" s="1"/>
  <c r="BD82" i="47" a="1"/>
  <c r="BD82" i="47" s="1"/>
  <c r="BD18" i="47" a="1"/>
  <c r="BD18" i="47" s="1"/>
  <c r="BD90" i="47" a="1"/>
  <c r="BD90" i="47" s="1"/>
  <c r="BD26" i="47" a="1"/>
  <c r="BD26" i="47" s="1"/>
  <c r="BD98" i="47" a="1"/>
  <c r="BD98" i="47" s="1"/>
  <c r="BF106" i="47" s="1" a="1"/>
  <c r="BF106" i="47" s="1"/>
  <c r="BD34" i="47" a="1"/>
  <c r="BD34" i="47" s="1"/>
  <c r="BF2" i="47" a="1"/>
  <c r="BF2" i="47" s="1"/>
  <c r="BD106" i="47" a="1"/>
  <c r="BD106" i="47" s="1"/>
  <c r="BD42" i="47" a="1"/>
  <c r="BD42" i="47" s="1"/>
  <c r="BD122" i="47" a="1"/>
  <c r="BD122" i="47" s="1"/>
  <c r="BD58" i="47" a="1"/>
  <c r="BD58" i="47" s="1"/>
  <c r="BD66" i="47" a="1"/>
  <c r="BD66" i="47" s="1"/>
  <c r="BD2" i="47" a="1"/>
  <c r="BD2" i="47" s="1"/>
  <c r="BD10" i="47" a="1"/>
  <c r="BD10" i="47" s="1"/>
  <c r="BD114" i="47" a="1"/>
  <c r="BD114" i="47" s="1"/>
  <c r="BD74" i="47" a="1"/>
  <c r="BD74" i="47" s="1"/>
  <c r="BD50" i="47" a="1"/>
  <c r="BD50" i="47" s="1"/>
  <c r="BG18" i="47" s="1" a="1"/>
  <c r="BG18" i="47" s="1"/>
  <c r="BD78" i="46" a="1"/>
  <c r="BD78" i="46" s="1"/>
  <c r="BD14" i="46" a="1"/>
  <c r="BD14" i="46" s="1"/>
  <c r="BD110" i="46" a="1"/>
  <c r="BD110" i="46" s="1"/>
  <c r="BD46" i="46" a="1"/>
  <c r="BD46" i="46" s="1"/>
  <c r="BD86" i="46" a="1"/>
  <c r="BD86" i="46" s="1"/>
  <c r="BD22" i="46" a="1"/>
  <c r="BD22" i="46" s="1"/>
  <c r="BD94" i="46" a="1"/>
  <c r="BD94" i="46" s="1"/>
  <c r="BD30" i="46" a="1"/>
  <c r="BD30" i="46" s="1"/>
  <c r="BD102" i="46" a="1"/>
  <c r="BD102" i="46" s="1"/>
  <c r="BD38" i="46" a="1"/>
  <c r="BD38" i="46" s="1"/>
  <c r="BD118" i="46" a="1"/>
  <c r="BD118" i="46" s="1"/>
  <c r="BD54" i="46" a="1"/>
  <c r="BD54" i="46" s="1"/>
  <c r="BD70" i="46" a="1"/>
  <c r="BD70" i="46" s="1"/>
  <c r="BD126" i="46" a="1"/>
  <c r="BD126" i="46" s="1"/>
  <c r="BD62" i="46" a="1"/>
  <c r="BD62" i="46" s="1"/>
  <c r="BD6" i="46" a="1"/>
  <c r="BD6" i="46" s="1"/>
  <c r="BD91" i="46" a="1"/>
  <c r="BD91" i="46" s="1"/>
  <c r="BD27" i="46" a="1"/>
  <c r="BD27" i="46" s="1"/>
  <c r="BD59" i="46" a="1"/>
  <c r="BD59" i="46" s="1"/>
  <c r="BD99" i="46" a="1"/>
  <c r="BD99" i="46" s="1"/>
  <c r="BD35" i="46" a="1"/>
  <c r="BD35" i="46" s="1"/>
  <c r="BD123" i="46" a="1"/>
  <c r="BD123" i="46" s="1"/>
  <c r="BD107" i="46" a="1"/>
  <c r="BD107" i="46" s="1"/>
  <c r="BD43" i="46" a="1"/>
  <c r="BD43" i="46" s="1"/>
  <c r="BD115" i="46" a="1"/>
  <c r="BD115" i="46" s="1"/>
  <c r="BD51" i="46" a="1"/>
  <c r="BD51" i="46" s="1"/>
  <c r="BD67" i="46" a="1"/>
  <c r="BD67" i="46" s="1"/>
  <c r="BD3" i="46" a="1"/>
  <c r="BD3" i="46" s="1"/>
  <c r="BD75" i="46" a="1"/>
  <c r="BD75" i="46" s="1"/>
  <c r="BD11" i="46" a="1"/>
  <c r="BD11" i="46" s="1"/>
  <c r="BD83" i="46" a="1"/>
  <c r="BD83" i="46" s="1"/>
  <c r="BD19" i="46" a="1"/>
  <c r="BD19" i="46" s="1"/>
  <c r="BD108" i="46" a="1"/>
  <c r="BD108" i="46" s="1"/>
  <c r="BD44" i="46" a="1"/>
  <c r="BD44" i="46" s="1"/>
  <c r="BD76" i="46" a="1"/>
  <c r="BD76" i="46" s="1"/>
  <c r="BD12" i="46" a="1"/>
  <c r="BD12" i="46" s="1"/>
  <c r="BD116" i="46" a="1"/>
  <c r="BD116" i="46" s="1"/>
  <c r="BD52" i="46" a="1"/>
  <c r="BD52" i="46" s="1"/>
  <c r="BD124" i="46" a="1"/>
  <c r="BD124" i="46" s="1"/>
  <c r="BD60" i="46" a="1"/>
  <c r="BD60" i="46" s="1"/>
  <c r="BD68" i="46" a="1"/>
  <c r="BD68" i="46" s="1"/>
  <c r="BD4" i="46" a="1"/>
  <c r="BD4" i="46" s="1"/>
  <c r="BD84" i="46" a="1"/>
  <c r="BD84" i="46" s="1"/>
  <c r="BD20" i="46" a="1"/>
  <c r="BD20" i="46" s="1"/>
  <c r="BD36" i="46" a="1"/>
  <c r="BD36" i="46" s="1"/>
  <c r="BD92" i="46" a="1"/>
  <c r="BD92" i="46" s="1"/>
  <c r="BD28" i="46" a="1"/>
  <c r="BD28" i="46" s="1"/>
  <c r="BD100" i="46" a="1"/>
  <c r="BD100" i="46" s="1"/>
  <c r="BD95" i="46" a="1"/>
  <c r="BD95" i="46" s="1"/>
  <c r="BD31" i="46" a="1"/>
  <c r="BD31" i="46" s="1"/>
  <c r="BD103" i="46" a="1"/>
  <c r="BD103" i="46" s="1"/>
  <c r="BD39" i="46" a="1"/>
  <c r="BD39" i="46" s="1"/>
  <c r="BD111" i="46" a="1"/>
  <c r="BD111" i="46" s="1"/>
  <c r="BD47" i="46" a="1"/>
  <c r="BD47" i="46" s="1"/>
  <c r="BD119" i="46" a="1"/>
  <c r="BD119" i="46" s="1"/>
  <c r="BD55" i="46" a="1"/>
  <c r="BD55" i="46" s="1"/>
  <c r="BD127" i="46" a="1"/>
  <c r="BD127" i="46" s="1"/>
  <c r="BD63" i="46" a="1"/>
  <c r="BD63" i="46" s="1"/>
  <c r="BD71" i="46" a="1"/>
  <c r="BD71" i="46" s="1"/>
  <c r="BD7" i="46" a="1"/>
  <c r="BD7" i="46" s="1"/>
  <c r="BD87" i="46" a="1"/>
  <c r="BD87" i="46" s="1"/>
  <c r="BD23" i="46" a="1"/>
  <c r="BD23" i="46" s="1"/>
  <c r="BD79" i="46" a="1"/>
  <c r="BD79" i="46" s="1"/>
  <c r="BD15" i="46" a="1"/>
  <c r="BD15" i="46" s="1"/>
  <c r="BD112" i="46" a="1"/>
  <c r="BD112" i="46" s="1"/>
  <c r="BD48" i="46" a="1"/>
  <c r="BD48" i="46" s="1"/>
  <c r="BD120" i="46" a="1"/>
  <c r="BD120" i="46" s="1"/>
  <c r="BD56" i="46" a="1"/>
  <c r="BD56" i="46" s="1"/>
  <c r="BD128" i="46" a="1"/>
  <c r="BD128" i="46" s="1"/>
  <c r="BD64" i="46" a="1"/>
  <c r="BD64" i="46" s="1"/>
  <c r="BD72" i="46" a="1"/>
  <c r="BD72" i="46" s="1"/>
  <c r="BD8" i="46" a="1"/>
  <c r="BD8" i="46" s="1"/>
  <c r="BD80" i="46" a="1"/>
  <c r="BD80" i="46" s="1"/>
  <c r="BD16" i="46" a="1"/>
  <c r="BD16" i="46" s="1"/>
  <c r="BD88" i="46" a="1"/>
  <c r="BD88" i="46" s="1"/>
  <c r="BD24" i="46" a="1"/>
  <c r="BD24" i="46" s="1"/>
  <c r="BD104" i="46" a="1"/>
  <c r="BD104" i="46" s="1"/>
  <c r="BD96" i="46" a="1"/>
  <c r="BD96" i="46" s="1"/>
  <c r="BD32" i="46" a="1"/>
  <c r="BD32" i="46" s="1"/>
  <c r="BD40" i="46" a="1"/>
  <c r="BD40" i="46" s="1"/>
  <c r="BD90" i="46" a="1"/>
  <c r="BD90" i="46" s="1"/>
  <c r="BD26" i="46" a="1"/>
  <c r="BD26" i="46" s="1"/>
  <c r="BD122" i="46" a="1"/>
  <c r="BD122" i="46" s="1"/>
  <c r="BD98" i="46" a="1"/>
  <c r="BD98" i="46" s="1"/>
  <c r="BD34" i="46" a="1"/>
  <c r="BD34" i="46" s="1"/>
  <c r="BD106" i="46" a="1"/>
  <c r="BD106" i="46" s="1"/>
  <c r="BD42" i="46" a="1"/>
  <c r="BD42" i="46" s="1"/>
  <c r="BD114" i="46" a="1"/>
  <c r="BD114" i="46" s="1"/>
  <c r="BD50" i="46" a="1"/>
  <c r="BD50" i="46" s="1"/>
  <c r="BD58" i="46" a="1"/>
  <c r="BD58" i="46" s="1"/>
  <c r="BD66" i="46" a="1"/>
  <c r="BD66" i="46" s="1"/>
  <c r="BD2" i="46" a="1"/>
  <c r="BD2" i="46" s="1"/>
  <c r="BD18" i="46" a="1"/>
  <c r="BD18" i="46" s="1"/>
  <c r="BD74" i="46" a="1"/>
  <c r="BD74" i="46" s="1"/>
  <c r="BD10" i="46" a="1"/>
  <c r="BD10" i="46" s="1"/>
  <c r="BD82" i="46" a="1"/>
  <c r="BD82" i="46" s="1"/>
  <c r="BD125" i="46" a="1"/>
  <c r="BD125" i="46" s="1"/>
  <c r="BD61" i="46" a="1"/>
  <c r="BD61" i="46" s="1"/>
  <c r="BD69" i="46" a="1"/>
  <c r="BD69" i="46" s="1"/>
  <c r="BD5" i="46" a="1"/>
  <c r="BD5" i="46" s="1"/>
  <c r="BD77" i="46" a="1"/>
  <c r="BD77" i="46" s="1"/>
  <c r="BD13" i="46" a="1"/>
  <c r="BD13" i="46" s="1"/>
  <c r="BD85" i="46" a="1"/>
  <c r="BD85" i="46" s="1"/>
  <c r="BD21" i="46" a="1"/>
  <c r="BD21" i="46" s="1"/>
  <c r="BD93" i="46" a="1"/>
  <c r="BD93" i="46" s="1"/>
  <c r="BD29" i="46" a="1"/>
  <c r="BD29" i="46" s="1"/>
  <c r="BD101" i="46" a="1"/>
  <c r="BD101" i="46" s="1"/>
  <c r="BD37" i="46" a="1"/>
  <c r="BD37" i="46" s="1"/>
  <c r="BD53" i="46" a="1"/>
  <c r="BD53" i="46" s="1"/>
  <c r="BD109" i="46" a="1"/>
  <c r="BD109" i="46" s="1"/>
  <c r="BD45" i="46" a="1"/>
  <c r="BD45" i="46" s="1"/>
  <c r="BD117" i="46" a="1"/>
  <c r="BD117" i="46" s="1"/>
  <c r="BD129" i="46" a="1"/>
  <c r="BD129" i="46" s="1"/>
  <c r="BD65" i="46" a="1"/>
  <c r="BD65" i="46" s="1"/>
  <c r="BD73" i="46" a="1"/>
  <c r="BD73" i="46" s="1"/>
  <c r="BD9" i="46" a="1"/>
  <c r="BD9" i="46" s="1"/>
  <c r="BD81" i="46" a="1"/>
  <c r="BD81" i="46" s="1"/>
  <c r="BD17" i="46" a="1"/>
  <c r="BD17" i="46" s="1"/>
  <c r="BD89" i="46" a="1"/>
  <c r="BD89" i="46" s="1"/>
  <c r="BD25" i="46" a="1"/>
  <c r="BD25" i="46" s="1"/>
  <c r="BD97" i="46" a="1"/>
  <c r="BD97" i="46" s="1"/>
  <c r="BD33" i="46" a="1"/>
  <c r="BD33" i="46" s="1"/>
  <c r="BD105" i="46" a="1"/>
  <c r="BD105" i="46" s="1"/>
  <c r="BD41" i="46" a="1"/>
  <c r="BD41" i="46" s="1"/>
  <c r="BD121" i="46" a="1"/>
  <c r="BD121" i="46" s="1"/>
  <c r="BD57" i="46" a="1"/>
  <c r="BD57" i="46" s="1"/>
  <c r="BD113" i="46" a="1"/>
  <c r="BD113" i="46" s="1"/>
  <c r="BD49" i="46" a="1"/>
  <c r="BD49" i="46" s="1"/>
  <c r="AE2" i="45" a="1"/>
  <c r="AE2" i="45" s="1"/>
  <c r="BD83" i="45" a="1"/>
  <c r="BD83" i="45" s="1"/>
  <c r="BD19" i="45" a="1"/>
  <c r="BD19" i="45" s="1"/>
  <c r="BD91" i="45" a="1"/>
  <c r="BD91" i="45" s="1"/>
  <c r="BD27" i="45" a="1"/>
  <c r="BD27" i="45" s="1"/>
  <c r="BD99" i="45" a="1"/>
  <c r="BD99" i="45" s="1"/>
  <c r="BD35" i="45" a="1"/>
  <c r="BD35" i="45" s="1"/>
  <c r="BD107" i="45" a="1"/>
  <c r="BD107" i="45" s="1"/>
  <c r="BD43" i="45" a="1"/>
  <c r="BD43" i="45" s="1"/>
  <c r="BD51" i="45" a="1"/>
  <c r="BD51" i="45" s="1"/>
  <c r="BD123" i="45" a="1"/>
  <c r="BD123" i="45" s="1"/>
  <c r="BD59" i="45" a="1"/>
  <c r="BD59" i="45" s="1"/>
  <c r="BD115" i="45" a="1"/>
  <c r="BD115" i="45" s="1"/>
  <c r="BD67" i="45" a="1"/>
  <c r="BD67" i="45" s="1"/>
  <c r="BD3" i="45" a="1"/>
  <c r="BD3" i="45" s="1"/>
  <c r="BD75" i="45" a="1"/>
  <c r="BD75" i="45" s="1"/>
  <c r="BD11" i="45" a="1"/>
  <c r="BD11" i="45" s="1"/>
  <c r="BD87" i="45" a="1"/>
  <c r="BD87" i="45" s="1"/>
  <c r="BD23" i="45" a="1"/>
  <c r="BD23" i="45" s="1"/>
  <c r="BD95" i="45" a="1"/>
  <c r="BD95" i="45" s="1"/>
  <c r="BD31" i="45" a="1"/>
  <c r="BD31" i="45" s="1"/>
  <c r="BD103" i="45" a="1"/>
  <c r="BD103" i="45" s="1"/>
  <c r="BD39" i="45" a="1"/>
  <c r="BD39" i="45" s="1"/>
  <c r="BD111" i="45" a="1"/>
  <c r="BD111" i="45" s="1"/>
  <c r="BD47" i="45" a="1"/>
  <c r="BD47" i="45" s="1"/>
  <c r="BD55" i="45" a="1"/>
  <c r="BD55" i="45" s="1"/>
  <c r="BD127" i="45" a="1"/>
  <c r="BD127" i="45" s="1"/>
  <c r="BD63" i="45" a="1"/>
  <c r="BD63" i="45" s="1"/>
  <c r="BD79" i="45" a="1"/>
  <c r="BD79" i="45" s="1"/>
  <c r="BD15" i="45" a="1"/>
  <c r="BD15" i="45" s="1"/>
  <c r="BD71" i="45" a="1"/>
  <c r="BD71" i="45" s="1"/>
  <c r="BD7" i="45" a="1"/>
  <c r="BD7" i="45" s="1"/>
  <c r="BD119" i="45" a="1"/>
  <c r="BD119" i="45" s="1"/>
  <c r="BD82" i="45" a="1"/>
  <c r="BD82" i="45" s="1"/>
  <c r="BD18" i="45" a="1"/>
  <c r="BD18" i="45" s="1"/>
  <c r="BD90" i="45" a="1"/>
  <c r="BD90" i="45" s="1"/>
  <c r="BD26" i="45" a="1"/>
  <c r="BD26" i="45" s="1"/>
  <c r="BD98" i="45" a="1"/>
  <c r="BD98" i="45" s="1"/>
  <c r="BD34" i="45" a="1"/>
  <c r="BD34" i="45" s="1"/>
  <c r="BD106" i="45" a="1"/>
  <c r="BD106" i="45" s="1"/>
  <c r="BD42" i="45" a="1"/>
  <c r="BD42" i="45" s="1"/>
  <c r="BD114" i="45" a="1"/>
  <c r="BD114" i="45" s="1"/>
  <c r="BD50" i="45" a="1"/>
  <c r="BD50" i="45" s="1"/>
  <c r="BD122" i="45" a="1"/>
  <c r="BD122" i="45" s="1"/>
  <c r="BD58" i="45" a="1"/>
  <c r="BD58" i="45" s="1"/>
  <c r="BD74" i="45" a="1"/>
  <c r="BD74" i="45" s="1"/>
  <c r="BD66" i="45" a="1"/>
  <c r="BD66" i="45" s="1"/>
  <c r="BD2" i="45" a="1"/>
  <c r="BD2" i="45" s="1"/>
  <c r="BD10" i="45" a="1"/>
  <c r="BD10" i="45" s="1"/>
  <c r="BD100" i="45" a="1"/>
  <c r="BD100" i="45" s="1"/>
  <c r="BD36" i="45" a="1"/>
  <c r="BD36" i="45" s="1"/>
  <c r="BD108" i="45" a="1"/>
  <c r="BD108" i="45" s="1"/>
  <c r="BD44" i="45" a="1"/>
  <c r="BD44" i="45" s="1"/>
  <c r="BD124" i="45" a="1"/>
  <c r="BD124" i="45" s="1"/>
  <c r="BD116" i="45" a="1"/>
  <c r="BD116" i="45" s="1"/>
  <c r="BD52" i="45" a="1"/>
  <c r="BD52" i="45" s="1"/>
  <c r="BD60" i="45" a="1"/>
  <c r="BD60" i="45" s="1"/>
  <c r="BD68" i="45" a="1"/>
  <c r="BD68" i="45" s="1"/>
  <c r="BD4" i="45" a="1"/>
  <c r="BD4" i="45" s="1"/>
  <c r="BD76" i="45" a="1"/>
  <c r="BD76" i="45" s="1"/>
  <c r="BD12" i="45" a="1"/>
  <c r="BD12" i="45" s="1"/>
  <c r="BD84" i="45" a="1"/>
  <c r="BD84" i="45" s="1"/>
  <c r="BD20" i="45" a="1"/>
  <c r="BD20" i="45" s="1"/>
  <c r="BD92" i="45" a="1"/>
  <c r="BD92" i="45" s="1"/>
  <c r="BD28" i="45" a="1"/>
  <c r="BD28" i="45" s="1"/>
  <c r="BD104" i="45" a="1"/>
  <c r="BD104" i="45" s="1"/>
  <c r="BD40" i="45" a="1"/>
  <c r="BD40" i="45" s="1"/>
  <c r="BD112" i="45" a="1"/>
  <c r="BD112" i="45" s="1"/>
  <c r="BD48" i="45" a="1"/>
  <c r="BD48" i="45" s="1"/>
  <c r="BD120" i="45" a="1"/>
  <c r="BD120" i="45" s="1"/>
  <c r="BD56" i="45" a="1"/>
  <c r="BD56" i="45" s="1"/>
  <c r="BD128" i="45" a="1"/>
  <c r="BD128" i="45" s="1"/>
  <c r="BD64" i="45" a="1"/>
  <c r="BD64" i="45" s="1"/>
  <c r="BD72" i="45" a="1"/>
  <c r="BD72" i="45" s="1"/>
  <c r="BD8" i="45" a="1"/>
  <c r="BD8" i="45" s="1"/>
  <c r="BD80" i="45" a="1"/>
  <c r="BD80" i="45" s="1"/>
  <c r="BD16" i="45" a="1"/>
  <c r="BD16" i="45" s="1"/>
  <c r="BD96" i="45" a="1"/>
  <c r="BD96" i="45" s="1"/>
  <c r="BD88" i="45" a="1"/>
  <c r="BD88" i="45" s="1"/>
  <c r="BD24" i="45" a="1"/>
  <c r="BD24" i="45" s="1"/>
  <c r="BD32" i="45" a="1"/>
  <c r="BD32" i="45" s="1"/>
  <c r="BD117" i="45" a="1"/>
  <c r="BD117" i="45" s="1"/>
  <c r="BD53" i="45" a="1"/>
  <c r="BD53" i="45" s="1"/>
  <c r="BD125" i="45" a="1"/>
  <c r="BD125" i="45" s="1"/>
  <c r="BD61" i="45" a="1"/>
  <c r="BD61" i="45" s="1"/>
  <c r="BD69" i="45" a="1"/>
  <c r="BD69" i="45" s="1"/>
  <c r="BD5" i="45" a="1"/>
  <c r="BD5" i="45" s="1"/>
  <c r="BD77" i="45" a="1"/>
  <c r="BD77" i="45" s="1"/>
  <c r="BD13" i="45" a="1"/>
  <c r="BD13" i="45" s="1"/>
  <c r="BD85" i="45" a="1"/>
  <c r="BD85" i="45" s="1"/>
  <c r="BD21" i="45" a="1"/>
  <c r="BD21" i="45" s="1"/>
  <c r="BD93" i="45" a="1"/>
  <c r="BD93" i="45" s="1"/>
  <c r="BD29" i="45" a="1"/>
  <c r="BD29" i="45" s="1"/>
  <c r="BD109" i="45" a="1"/>
  <c r="BD109" i="45" s="1"/>
  <c r="BD101" i="45" a="1"/>
  <c r="BD101" i="45" s="1"/>
  <c r="BD37" i="45" a="1"/>
  <c r="BD37" i="45" s="1"/>
  <c r="BD45" i="45" a="1"/>
  <c r="BD45" i="45" s="1"/>
  <c r="BD70" i="45" a="1"/>
  <c r="BD70" i="45" s="1"/>
  <c r="BD6" i="45" a="1"/>
  <c r="BD6" i="45" s="1"/>
  <c r="BD78" i="45" a="1"/>
  <c r="BD78" i="45" s="1"/>
  <c r="BD14" i="45" a="1"/>
  <c r="BD14" i="45" s="1"/>
  <c r="BD86" i="45" a="1"/>
  <c r="BD86" i="45" s="1"/>
  <c r="BD22" i="45" a="1"/>
  <c r="BD22" i="45" s="1"/>
  <c r="BD94" i="45" a="1"/>
  <c r="BD94" i="45" s="1"/>
  <c r="BD30" i="45" a="1"/>
  <c r="BD30" i="45" s="1"/>
  <c r="BD102" i="45" a="1"/>
  <c r="BD102" i="45" s="1"/>
  <c r="BD38" i="45" a="1"/>
  <c r="BD38" i="45" s="1"/>
  <c r="BD110" i="45" a="1"/>
  <c r="BD110" i="45" s="1"/>
  <c r="BD46" i="45" a="1"/>
  <c r="BD46" i="45" s="1"/>
  <c r="BD118" i="45" a="1"/>
  <c r="BD118" i="45" s="1"/>
  <c r="BD54" i="45" a="1"/>
  <c r="BD54" i="45" s="1"/>
  <c r="BD126" i="45" a="1"/>
  <c r="BD126" i="45" s="1"/>
  <c r="BD62" i="45" a="1"/>
  <c r="BD62" i="45" s="1"/>
  <c r="BD121" i="45" a="1"/>
  <c r="BD121" i="45" s="1"/>
  <c r="BD57" i="45" a="1"/>
  <c r="BD57" i="45" s="1"/>
  <c r="BD129" i="45" a="1"/>
  <c r="BD129" i="45" s="1"/>
  <c r="BD65" i="45" a="1"/>
  <c r="BD65" i="45" s="1"/>
  <c r="BD73" i="45" a="1"/>
  <c r="BD73" i="45" s="1"/>
  <c r="BD9" i="45" a="1"/>
  <c r="BD9" i="45" s="1"/>
  <c r="BD81" i="45" a="1"/>
  <c r="BD81" i="45" s="1"/>
  <c r="BD17" i="45" a="1"/>
  <c r="BD17" i="45" s="1"/>
  <c r="BD89" i="45" a="1"/>
  <c r="BD89" i="45" s="1"/>
  <c r="BD25" i="45" a="1"/>
  <c r="BD25" i="45" s="1"/>
  <c r="BD97" i="45" a="1"/>
  <c r="BD97" i="45" s="1"/>
  <c r="BD33" i="45" a="1"/>
  <c r="BD33" i="45" s="1"/>
  <c r="BD105" i="45" a="1"/>
  <c r="BD105" i="45" s="1"/>
  <c r="BD41" i="45" a="1"/>
  <c r="BD41" i="45" s="1"/>
  <c r="BD113" i="45" a="1"/>
  <c r="BD113" i="45" s="1"/>
  <c r="BD49" i="45" a="1"/>
  <c r="BD49" i="45" s="1"/>
  <c r="BD87" i="44" a="1"/>
  <c r="BD87" i="44" s="1"/>
  <c r="BD23" i="44" a="1"/>
  <c r="BD23" i="44" s="1"/>
  <c r="BD79" i="44" a="1"/>
  <c r="BD79" i="44" s="1"/>
  <c r="BD95" i="44" a="1"/>
  <c r="BD95" i="44" s="1"/>
  <c r="BD31" i="44" a="1"/>
  <c r="BD31" i="44" s="1"/>
  <c r="BD15" i="44" a="1"/>
  <c r="BD15" i="44" s="1"/>
  <c r="BD103" i="44" a="1"/>
  <c r="BD103" i="44" s="1"/>
  <c r="BD39" i="44" a="1"/>
  <c r="BD39" i="44" s="1"/>
  <c r="BD111" i="44" a="1"/>
  <c r="BD111" i="44" s="1"/>
  <c r="BD47" i="44" a="1"/>
  <c r="BD47" i="44" s="1"/>
  <c r="BD119" i="44" a="1"/>
  <c r="BD119" i="44" s="1"/>
  <c r="BD55" i="44" a="1"/>
  <c r="BD55" i="44" s="1"/>
  <c r="BD127" i="44" a="1"/>
  <c r="BD127" i="44" s="1"/>
  <c r="BD63" i="44" a="1"/>
  <c r="BD63" i="44" s="1"/>
  <c r="BD71" i="44" a="1"/>
  <c r="BD71" i="44" s="1"/>
  <c r="BD7" i="44" a="1"/>
  <c r="BD7" i="44" s="1"/>
  <c r="BD117" i="44" a="1"/>
  <c r="BD117" i="44" s="1"/>
  <c r="BD53" i="44" a="1"/>
  <c r="BD53" i="44" s="1"/>
  <c r="BD109" i="44" a="1"/>
  <c r="BD109" i="44" s="1"/>
  <c r="BD125" i="44" a="1"/>
  <c r="BD125" i="44" s="1"/>
  <c r="BD61" i="44" a="1"/>
  <c r="BD61" i="44" s="1"/>
  <c r="BD69" i="44" a="1"/>
  <c r="BD69" i="44" s="1"/>
  <c r="BD5" i="44" a="1"/>
  <c r="BD5" i="44" s="1"/>
  <c r="BD77" i="44" a="1"/>
  <c r="BD77" i="44" s="1"/>
  <c r="BD13" i="44" a="1"/>
  <c r="BD13" i="44" s="1"/>
  <c r="BD85" i="44" a="1"/>
  <c r="BD85" i="44" s="1"/>
  <c r="BD21" i="44" a="1"/>
  <c r="BD21" i="44" s="1"/>
  <c r="BD93" i="44" a="1"/>
  <c r="BD93" i="44" s="1"/>
  <c r="BD29" i="44" a="1"/>
  <c r="BD29" i="44" s="1"/>
  <c r="BD101" i="44" a="1"/>
  <c r="BD101" i="44" s="1"/>
  <c r="BD37" i="44" a="1"/>
  <c r="BD37" i="44" s="1"/>
  <c r="BD45" i="44" a="1"/>
  <c r="BD45" i="44" s="1"/>
  <c r="BD104" i="44" a="1"/>
  <c r="BD104" i="44" s="1"/>
  <c r="BD40" i="44" a="1"/>
  <c r="BD40" i="44" s="1"/>
  <c r="BD96" i="44" a="1"/>
  <c r="BD96" i="44" s="1"/>
  <c r="BD112" i="44" a="1"/>
  <c r="BD112" i="44" s="1"/>
  <c r="BD48" i="44" a="1"/>
  <c r="BD48" i="44" s="1"/>
  <c r="BD120" i="44" a="1"/>
  <c r="BD120" i="44" s="1"/>
  <c r="BD56" i="44" a="1"/>
  <c r="BD56" i="44" s="1"/>
  <c r="BD128" i="44" a="1"/>
  <c r="BD128" i="44" s="1"/>
  <c r="BD64" i="44" a="1"/>
  <c r="BD64" i="44" s="1"/>
  <c r="BD32" i="44" a="1"/>
  <c r="BD32" i="44" s="1"/>
  <c r="BD72" i="44" a="1"/>
  <c r="BD72" i="44" s="1"/>
  <c r="BD8" i="44" a="1"/>
  <c r="BD8" i="44" s="1"/>
  <c r="BD80" i="44" a="1"/>
  <c r="BD80" i="44" s="1"/>
  <c r="BD16" i="44" a="1"/>
  <c r="BD16" i="44" s="1"/>
  <c r="BD88" i="44" a="1"/>
  <c r="BD88" i="44" s="1"/>
  <c r="BD24" i="44" a="1"/>
  <c r="BD24" i="44" s="1"/>
  <c r="BD82" i="44" a="1"/>
  <c r="BD82" i="44" s="1"/>
  <c r="BD18" i="44" a="1"/>
  <c r="BD18" i="44" s="1"/>
  <c r="BD90" i="44" a="1"/>
  <c r="BD90" i="44" s="1"/>
  <c r="BD26" i="44" a="1"/>
  <c r="BD26" i="44" s="1"/>
  <c r="BD98" i="44" a="1"/>
  <c r="BD98" i="44" s="1"/>
  <c r="BD34" i="44" a="1"/>
  <c r="BD34" i="44" s="1"/>
  <c r="BD106" i="44" a="1"/>
  <c r="BD106" i="44" s="1"/>
  <c r="BD42" i="44" a="1"/>
  <c r="BD42" i="44" s="1"/>
  <c r="BD114" i="44" a="1"/>
  <c r="BD114" i="44" s="1"/>
  <c r="BD50" i="44" a="1"/>
  <c r="BD50" i="44" s="1"/>
  <c r="BD10" i="44" a="1"/>
  <c r="BD10" i="44" s="1"/>
  <c r="BD122" i="44" a="1"/>
  <c r="BD122" i="44" s="1"/>
  <c r="BD58" i="44" a="1"/>
  <c r="BD58" i="44" s="1"/>
  <c r="BD74" i="44" a="1"/>
  <c r="BD74" i="44" s="1"/>
  <c r="BD66" i="44" a="1"/>
  <c r="BD66" i="44" s="1"/>
  <c r="BD2" i="44" a="1"/>
  <c r="BD2" i="44" s="1"/>
  <c r="BD70" i="44" a="1"/>
  <c r="BD70" i="44" s="1"/>
  <c r="BD6" i="44" a="1"/>
  <c r="BD6" i="44" s="1"/>
  <c r="BD62" i="44" a="1"/>
  <c r="BD62" i="44" s="1"/>
  <c r="BD78" i="44" a="1"/>
  <c r="BD78" i="44" s="1"/>
  <c r="BD14" i="44" a="1"/>
  <c r="BD14" i="44" s="1"/>
  <c r="BD86" i="44" a="1"/>
  <c r="BD86" i="44" s="1"/>
  <c r="BD22" i="44" a="1"/>
  <c r="BD22" i="44" s="1"/>
  <c r="BD94" i="44" a="1"/>
  <c r="BD94" i="44" s="1"/>
  <c r="BD30" i="44" a="1"/>
  <c r="BD30" i="44" s="1"/>
  <c r="BD102" i="44" a="1"/>
  <c r="BD102" i="44" s="1"/>
  <c r="BD38" i="44" a="1"/>
  <c r="BD38" i="44" s="1"/>
  <c r="BD110" i="44" a="1"/>
  <c r="BD110" i="44" s="1"/>
  <c r="BD46" i="44" a="1"/>
  <c r="BD46" i="44" s="1"/>
  <c r="BD118" i="44" a="1"/>
  <c r="BD118" i="44" s="1"/>
  <c r="BD54" i="44" a="1"/>
  <c r="BD54" i="44" s="1"/>
  <c r="BD126" i="44" a="1"/>
  <c r="BD126" i="44" s="1"/>
  <c r="BD100" i="44" a="1"/>
  <c r="BD100" i="44" s="1"/>
  <c r="BD36" i="44" a="1"/>
  <c r="BD36" i="44" s="1"/>
  <c r="BD108" i="44" a="1"/>
  <c r="BD108" i="44" s="1"/>
  <c r="BD44" i="44" a="1"/>
  <c r="BD44" i="44" s="1"/>
  <c r="BD116" i="44" a="1"/>
  <c r="BD116" i="44" s="1"/>
  <c r="BD52" i="44" a="1"/>
  <c r="BD52" i="44" s="1"/>
  <c r="BD124" i="44" a="1"/>
  <c r="BD124" i="44" s="1"/>
  <c r="BD60" i="44" a="1"/>
  <c r="BD60" i="44" s="1"/>
  <c r="BD92" i="44" a="1"/>
  <c r="BD92" i="44" s="1"/>
  <c r="BD68" i="44" a="1"/>
  <c r="BD68" i="44" s="1"/>
  <c r="BD4" i="44" a="1"/>
  <c r="BD4" i="44" s="1"/>
  <c r="BD28" i="44" a="1"/>
  <c r="BD28" i="44" s="1"/>
  <c r="BD76" i="44" a="1"/>
  <c r="BD76" i="44" s="1"/>
  <c r="BD12" i="44" a="1"/>
  <c r="BD12" i="44" s="1"/>
  <c r="BD84" i="44" a="1"/>
  <c r="BD84" i="44" s="1"/>
  <c r="BD20" i="44" a="1"/>
  <c r="BD20" i="44" s="1"/>
  <c r="BD121" i="44" a="1"/>
  <c r="BD121" i="44" s="1"/>
  <c r="BD57" i="44" a="1"/>
  <c r="BD57" i="44" s="1"/>
  <c r="BD49" i="44" a="1"/>
  <c r="BD49" i="44" s="1"/>
  <c r="BD129" i="44" a="1"/>
  <c r="BD129" i="44" s="1"/>
  <c r="BD65" i="44" a="1"/>
  <c r="BD65" i="44" s="1"/>
  <c r="BD73" i="44" a="1"/>
  <c r="BD73" i="44" s="1"/>
  <c r="BD9" i="44" a="1"/>
  <c r="BD9" i="44" s="1"/>
  <c r="BD81" i="44" a="1"/>
  <c r="BD81" i="44" s="1"/>
  <c r="BD17" i="44" a="1"/>
  <c r="BD17" i="44" s="1"/>
  <c r="BD113" i="44" a="1"/>
  <c r="BD113" i="44" s="1"/>
  <c r="BD89" i="44" a="1"/>
  <c r="BD89" i="44" s="1"/>
  <c r="BD25" i="44" a="1"/>
  <c r="BD25" i="44" s="1"/>
  <c r="BD97" i="44" a="1"/>
  <c r="BD97" i="44" s="1"/>
  <c r="BD33" i="44" a="1"/>
  <c r="BD33" i="44" s="1"/>
  <c r="BD105" i="44" a="1"/>
  <c r="BD105" i="44" s="1"/>
  <c r="BD41" i="44" a="1"/>
  <c r="BD41" i="44" s="1"/>
  <c r="BD83" i="44" a="1"/>
  <c r="BD83" i="44" s="1"/>
  <c r="BD19" i="44" a="1"/>
  <c r="BD19" i="44" s="1"/>
  <c r="BD91" i="44" a="1"/>
  <c r="BD91" i="44" s="1"/>
  <c r="BD27" i="44" a="1"/>
  <c r="BD27" i="44" s="1"/>
  <c r="BD99" i="44" a="1"/>
  <c r="BD99" i="44" s="1"/>
  <c r="BD35" i="44" a="1"/>
  <c r="BD35" i="44" s="1"/>
  <c r="BD107" i="44" a="1"/>
  <c r="BD107" i="44" s="1"/>
  <c r="BD43" i="44" a="1"/>
  <c r="BD43" i="44" s="1"/>
  <c r="BD115" i="44" a="1"/>
  <c r="BD115" i="44" s="1"/>
  <c r="BD51" i="44" a="1"/>
  <c r="BD51" i="44" s="1"/>
  <c r="BD123" i="44" a="1"/>
  <c r="BD123" i="44" s="1"/>
  <c r="BD59" i="44" a="1"/>
  <c r="BD59" i="44" s="1"/>
  <c r="BD11" i="44" a="1"/>
  <c r="BD11" i="44" s="1"/>
  <c r="BD67" i="44" a="1"/>
  <c r="BD67" i="44" s="1"/>
  <c r="BD3" i="44" a="1"/>
  <c r="BD3" i="44" s="1"/>
  <c r="BD75" i="44" a="1"/>
  <c r="BD75" i="44" s="1"/>
  <c r="BD70" i="43" a="1"/>
  <c r="BD70" i="43" s="1"/>
  <c r="BD6" i="43" a="1"/>
  <c r="BD6" i="43" s="1"/>
  <c r="BD78" i="43" a="1"/>
  <c r="BD78" i="43" s="1"/>
  <c r="BD14" i="43" a="1"/>
  <c r="BD14" i="43" s="1"/>
  <c r="BD86" i="43" a="1"/>
  <c r="BD86" i="43" s="1"/>
  <c r="BD22" i="43" a="1"/>
  <c r="BD22" i="43" s="1"/>
  <c r="BD94" i="43" a="1"/>
  <c r="BD94" i="43" s="1"/>
  <c r="BD30" i="43" a="1"/>
  <c r="BD30" i="43" s="1"/>
  <c r="BD102" i="43" a="1"/>
  <c r="BD102" i="43" s="1"/>
  <c r="BD38" i="43" a="1"/>
  <c r="BD38" i="43" s="1"/>
  <c r="BD62" i="43" a="1"/>
  <c r="BD62" i="43" s="1"/>
  <c r="BD110" i="43" a="1"/>
  <c r="BD110" i="43" s="1"/>
  <c r="BD46" i="43" a="1"/>
  <c r="BD46" i="43" s="1"/>
  <c r="BD118" i="43" a="1"/>
  <c r="BD118" i="43" s="1"/>
  <c r="BD54" i="43" a="1"/>
  <c r="BD54" i="43" s="1"/>
  <c r="BD126" i="43" a="1"/>
  <c r="BD126" i="43" s="1"/>
  <c r="BD83" i="43" a="1"/>
  <c r="BD83" i="43" s="1"/>
  <c r="BD19" i="43" a="1"/>
  <c r="BD19" i="43" s="1"/>
  <c r="BD91" i="43" a="1"/>
  <c r="BD91" i="43" s="1"/>
  <c r="BD27" i="43" a="1"/>
  <c r="BD27" i="43" s="1"/>
  <c r="BD99" i="43" a="1"/>
  <c r="BD99" i="43" s="1"/>
  <c r="BD35" i="43" a="1"/>
  <c r="BD35" i="43" s="1"/>
  <c r="BD75" i="43" a="1"/>
  <c r="BD75" i="43" s="1"/>
  <c r="BD11" i="43" a="1"/>
  <c r="BD11" i="43" s="1"/>
  <c r="BD107" i="43" a="1"/>
  <c r="BD107" i="43" s="1"/>
  <c r="BD43" i="43" a="1"/>
  <c r="BD43" i="43" s="1"/>
  <c r="BD115" i="43" a="1"/>
  <c r="BD115" i="43" s="1"/>
  <c r="BD51" i="43" a="1"/>
  <c r="BD51" i="43" s="1"/>
  <c r="BD123" i="43" a="1"/>
  <c r="BD123" i="43" s="1"/>
  <c r="BD59" i="43" a="1"/>
  <c r="BD59" i="43" s="1"/>
  <c r="BD67" i="43" a="1"/>
  <c r="BD67" i="43" s="1"/>
  <c r="BD3" i="43" a="1"/>
  <c r="BD3" i="43" s="1"/>
  <c r="BD87" i="43" a="1"/>
  <c r="BD87" i="43" s="1"/>
  <c r="BD23" i="43" a="1"/>
  <c r="BD23" i="43" s="1"/>
  <c r="BD95" i="43" a="1"/>
  <c r="BD95" i="43" s="1"/>
  <c r="BD31" i="43" a="1"/>
  <c r="BD31" i="43" s="1"/>
  <c r="BD103" i="43" a="1"/>
  <c r="BD103" i="43" s="1"/>
  <c r="BD39" i="43" a="1"/>
  <c r="BD39" i="43" s="1"/>
  <c r="BD111" i="43" a="1"/>
  <c r="BD111" i="43" s="1"/>
  <c r="BD47" i="43" a="1"/>
  <c r="BD47" i="43" s="1"/>
  <c r="BD15" i="43" a="1"/>
  <c r="BD15" i="43" s="1"/>
  <c r="BD119" i="43" a="1"/>
  <c r="BD119" i="43" s="1"/>
  <c r="BD55" i="43" a="1"/>
  <c r="BD55" i="43" s="1"/>
  <c r="BD127" i="43" a="1"/>
  <c r="BD127" i="43" s="1"/>
  <c r="BD63" i="43" a="1"/>
  <c r="BD63" i="43" s="1"/>
  <c r="BD79" i="43" a="1"/>
  <c r="BD79" i="43" s="1"/>
  <c r="BD71" i="43" a="1"/>
  <c r="BD71" i="43" s="1"/>
  <c r="BD7" i="43" a="1"/>
  <c r="BD7" i="43" s="1"/>
  <c r="BD100" i="43" a="1"/>
  <c r="BD100" i="43" s="1"/>
  <c r="BD36" i="43" a="1"/>
  <c r="BD36" i="43" s="1"/>
  <c r="BD28" i="43" a="1"/>
  <c r="BD28" i="43" s="1"/>
  <c r="BD108" i="43" a="1"/>
  <c r="BD108" i="43" s="1"/>
  <c r="BD44" i="43" a="1"/>
  <c r="BD44" i="43" s="1"/>
  <c r="BD116" i="43" a="1"/>
  <c r="BD116" i="43" s="1"/>
  <c r="BD52" i="43" a="1"/>
  <c r="BD52" i="43" s="1"/>
  <c r="BD92" i="43" a="1"/>
  <c r="BD92" i="43" s="1"/>
  <c r="BD124" i="43" a="1"/>
  <c r="BD124" i="43" s="1"/>
  <c r="BD60" i="43" a="1"/>
  <c r="BD60" i="43" s="1"/>
  <c r="BD68" i="43" a="1"/>
  <c r="BD68" i="43" s="1"/>
  <c r="BD4" i="43" a="1"/>
  <c r="BD4" i="43" s="1"/>
  <c r="BD76" i="43" a="1"/>
  <c r="BD76" i="43" s="1"/>
  <c r="BD12" i="43" a="1"/>
  <c r="BD12" i="43" s="1"/>
  <c r="BD84" i="43" a="1"/>
  <c r="BD84" i="43" s="1"/>
  <c r="BD20" i="43" a="1"/>
  <c r="BD20" i="43" s="1"/>
  <c r="BD104" i="43" a="1"/>
  <c r="BD104" i="43" s="1"/>
  <c r="BD40" i="43" a="1"/>
  <c r="BD40" i="43" s="1"/>
  <c r="BD112" i="43" a="1"/>
  <c r="BD112" i="43" s="1"/>
  <c r="BD48" i="43" a="1"/>
  <c r="BD48" i="43" s="1"/>
  <c r="BD120" i="43" a="1"/>
  <c r="BD120" i="43" s="1"/>
  <c r="BD56" i="43" a="1"/>
  <c r="BD56" i="43" s="1"/>
  <c r="BD128" i="43" a="1"/>
  <c r="BD128" i="43" s="1"/>
  <c r="BD64" i="43" a="1"/>
  <c r="BD64" i="43" s="1"/>
  <c r="BD32" i="43" a="1"/>
  <c r="BD32" i="43" s="1"/>
  <c r="BD72" i="43" a="1"/>
  <c r="BD72" i="43" s="1"/>
  <c r="BD8" i="43" a="1"/>
  <c r="BD8" i="43" s="1"/>
  <c r="BD96" i="43" a="1"/>
  <c r="BD96" i="43" s="1"/>
  <c r="BD80" i="43" a="1"/>
  <c r="BD80" i="43" s="1"/>
  <c r="BD16" i="43" a="1"/>
  <c r="BD16" i="43" s="1"/>
  <c r="BD88" i="43" a="1"/>
  <c r="BD88" i="43" s="1"/>
  <c r="BD24" i="43" a="1"/>
  <c r="BD24" i="43" s="1"/>
  <c r="BD82" i="43" a="1"/>
  <c r="BD82" i="43" s="1"/>
  <c r="BD18" i="43" a="1"/>
  <c r="BD18" i="43" s="1"/>
  <c r="BD90" i="43" a="1"/>
  <c r="BD90" i="43" s="1"/>
  <c r="BD26" i="43" a="1"/>
  <c r="BD26" i="43" s="1"/>
  <c r="BD74" i="43" a="1"/>
  <c r="BD74" i="43" s="1"/>
  <c r="BD98" i="43" a="1"/>
  <c r="BD98" i="43" s="1"/>
  <c r="BD34" i="43" a="1"/>
  <c r="BD34" i="43" s="1"/>
  <c r="BD106" i="43" a="1"/>
  <c r="BD106" i="43" s="1"/>
  <c r="BD42" i="43" a="1"/>
  <c r="BD42" i="43" s="1"/>
  <c r="BD114" i="43" a="1"/>
  <c r="BD114" i="43" s="1"/>
  <c r="BD50" i="43" a="1"/>
  <c r="BD50" i="43" s="1"/>
  <c r="BD122" i="43" a="1"/>
  <c r="BD122" i="43" s="1"/>
  <c r="BD58" i="43" a="1"/>
  <c r="BD58" i="43" s="1"/>
  <c r="BD10" i="43" a="1"/>
  <c r="BD10" i="43" s="1"/>
  <c r="BD66" i="43" a="1"/>
  <c r="BD66" i="43" s="1"/>
  <c r="BD2" i="43" a="1"/>
  <c r="BD2" i="43" s="1"/>
  <c r="BD117" i="43" a="1"/>
  <c r="BD117" i="43" s="1"/>
  <c r="BD53" i="43" a="1"/>
  <c r="BD53" i="43" s="1"/>
  <c r="BD125" i="43" a="1"/>
  <c r="BD125" i="43" s="1"/>
  <c r="BD61" i="43" a="1"/>
  <c r="BD61" i="43" s="1"/>
  <c r="BD109" i="43" a="1"/>
  <c r="BD109" i="43" s="1"/>
  <c r="BD69" i="43" a="1"/>
  <c r="BD69" i="43" s="1"/>
  <c r="BD5" i="43" a="1"/>
  <c r="BD5" i="43" s="1"/>
  <c r="BD77" i="43" a="1"/>
  <c r="BD77" i="43" s="1"/>
  <c r="BD13" i="43" a="1"/>
  <c r="BD13" i="43" s="1"/>
  <c r="BD45" i="43" a="1"/>
  <c r="BD45" i="43" s="1"/>
  <c r="BD85" i="43" a="1"/>
  <c r="BD85" i="43" s="1"/>
  <c r="BD21" i="43" a="1"/>
  <c r="BD21" i="43" s="1"/>
  <c r="BD93" i="43" a="1"/>
  <c r="BD93" i="43" s="1"/>
  <c r="BD29" i="43" a="1"/>
  <c r="BD29" i="43" s="1"/>
  <c r="BD101" i="43" a="1"/>
  <c r="BD101" i="43" s="1"/>
  <c r="BD37" i="43" a="1"/>
  <c r="BD37" i="43" s="1"/>
  <c r="BD121" i="43" a="1"/>
  <c r="BD121" i="43" s="1"/>
  <c r="BD57" i="43" a="1"/>
  <c r="BD57" i="43" s="1"/>
  <c r="BD113" i="43" a="1"/>
  <c r="BD113" i="43" s="1"/>
  <c r="BD129" i="43" a="1"/>
  <c r="BD129" i="43" s="1"/>
  <c r="BD65" i="43" a="1"/>
  <c r="BD65" i="43" s="1"/>
  <c r="BD49" i="43" a="1"/>
  <c r="BD49" i="43" s="1"/>
  <c r="BD73" i="43" a="1"/>
  <c r="BD73" i="43" s="1"/>
  <c r="BD9" i="43" a="1"/>
  <c r="BD9" i="43" s="1"/>
  <c r="BD81" i="43" a="1"/>
  <c r="BD81" i="43" s="1"/>
  <c r="BD17" i="43" a="1"/>
  <c r="BD17" i="43" s="1"/>
  <c r="BD89" i="43" a="1"/>
  <c r="BD89" i="43" s="1"/>
  <c r="BD25" i="43" a="1"/>
  <c r="BD25" i="43" s="1"/>
  <c r="BD97" i="43" a="1"/>
  <c r="BD97" i="43" s="1"/>
  <c r="BD33" i="43" a="1"/>
  <c r="BD33" i="43" s="1"/>
  <c r="BD105" i="43" a="1"/>
  <c r="BD105" i="43" s="1"/>
  <c r="BD41" i="43" a="1"/>
  <c r="BD41" i="43" s="1"/>
  <c r="BD100" i="42" a="1"/>
  <c r="BD100" i="42" s="1"/>
  <c r="BD36" i="42" a="1"/>
  <c r="BD36" i="42" s="1"/>
  <c r="BD108" i="42" a="1"/>
  <c r="BD108" i="42" s="1"/>
  <c r="BD44" i="42" a="1"/>
  <c r="BD44" i="42" s="1"/>
  <c r="BD116" i="42" a="1"/>
  <c r="BD116" i="42" s="1"/>
  <c r="BD52" i="42" a="1"/>
  <c r="BD52" i="42" s="1"/>
  <c r="BD124" i="42" a="1"/>
  <c r="BD124" i="42" s="1"/>
  <c r="BD60" i="42" a="1"/>
  <c r="BD60" i="42" s="1"/>
  <c r="BD68" i="42" a="1"/>
  <c r="BD68" i="42" s="1"/>
  <c r="BD4" i="42" a="1"/>
  <c r="BD4" i="42" s="1"/>
  <c r="BD84" i="42" a="1"/>
  <c r="BD84" i="42" s="1"/>
  <c r="BD20" i="42" a="1"/>
  <c r="BD20" i="42" s="1"/>
  <c r="BD76" i="42" a="1"/>
  <c r="BD76" i="42" s="1"/>
  <c r="BD12" i="42" a="1"/>
  <c r="BD12" i="42" s="1"/>
  <c r="BD92" i="42" a="1"/>
  <c r="BD92" i="42" s="1"/>
  <c r="BD28" i="42" a="1"/>
  <c r="BD28" i="42" s="1"/>
  <c r="BD121" i="42" a="1"/>
  <c r="BD121" i="42" s="1"/>
  <c r="BD57" i="42" a="1"/>
  <c r="BD57" i="42" s="1"/>
  <c r="BD129" i="42" a="1"/>
  <c r="BD129" i="42" s="1"/>
  <c r="BD65" i="42" a="1"/>
  <c r="BD65" i="42" s="1"/>
  <c r="BD73" i="42" a="1"/>
  <c r="BD73" i="42" s="1"/>
  <c r="BD9" i="42" a="1"/>
  <c r="BD9" i="42" s="1"/>
  <c r="BD81" i="42" a="1"/>
  <c r="BD81" i="42" s="1"/>
  <c r="BD17" i="42" a="1"/>
  <c r="BD17" i="42" s="1"/>
  <c r="BD89" i="42" a="1"/>
  <c r="BD89" i="42" s="1"/>
  <c r="BD25" i="42" a="1"/>
  <c r="BD25" i="42" s="1"/>
  <c r="BD105" i="42" a="1"/>
  <c r="BD105" i="42" s="1"/>
  <c r="BD41" i="42" a="1"/>
  <c r="BD41" i="42" s="1"/>
  <c r="BD97" i="42" a="1"/>
  <c r="BD97" i="42" s="1"/>
  <c r="BD33" i="42" a="1"/>
  <c r="BD33" i="42" s="1"/>
  <c r="BD113" i="42" a="1"/>
  <c r="BD113" i="42" s="1"/>
  <c r="BD49" i="42" a="1"/>
  <c r="BD49" i="42" s="1"/>
  <c r="BD70" i="42" a="1"/>
  <c r="BD70" i="42" s="1"/>
  <c r="BD6" i="42" a="1"/>
  <c r="BD6" i="42" s="1"/>
  <c r="BD78" i="42" a="1"/>
  <c r="BD78" i="42" s="1"/>
  <c r="BD14" i="42" a="1"/>
  <c r="BD14" i="42" s="1"/>
  <c r="BD86" i="42" a="1"/>
  <c r="BD86" i="42" s="1"/>
  <c r="BD22" i="42" a="1"/>
  <c r="BD22" i="42" s="1"/>
  <c r="BD94" i="42" a="1"/>
  <c r="BD94" i="42" s="1"/>
  <c r="BD30" i="42" a="1"/>
  <c r="BD30" i="42" s="1"/>
  <c r="BD102" i="42" a="1"/>
  <c r="BD102" i="42" s="1"/>
  <c r="BD38" i="42" a="1"/>
  <c r="BD38" i="42" s="1"/>
  <c r="BD118" i="42" a="1"/>
  <c r="BD118" i="42" s="1"/>
  <c r="BD54" i="42" a="1"/>
  <c r="BD54" i="42" s="1"/>
  <c r="BD110" i="42" a="1"/>
  <c r="BD110" i="42" s="1"/>
  <c r="BD46" i="42" a="1"/>
  <c r="BD46" i="42" s="1"/>
  <c r="BD126" i="42" a="1"/>
  <c r="BD126" i="42" s="1"/>
  <c r="BD62" i="42" a="1"/>
  <c r="BD62" i="42" s="1"/>
  <c r="BD82" i="42" a="1"/>
  <c r="BD82" i="42" s="1"/>
  <c r="BD18" i="42" a="1"/>
  <c r="BD18" i="42" s="1"/>
  <c r="BD90" i="42" a="1"/>
  <c r="BD90" i="42" s="1"/>
  <c r="BD26" i="42" a="1"/>
  <c r="BD26" i="42" s="1"/>
  <c r="BD98" i="42" a="1"/>
  <c r="BD98" i="42" s="1"/>
  <c r="BD34" i="42" a="1"/>
  <c r="BD34" i="42" s="1"/>
  <c r="BD106" i="42" a="1"/>
  <c r="BD106" i="42" s="1"/>
  <c r="BD42" i="42" a="1"/>
  <c r="BD42" i="42" s="1"/>
  <c r="BD114" i="42" a="1"/>
  <c r="BD114" i="42" s="1"/>
  <c r="BD50" i="42" a="1"/>
  <c r="BD50" i="42" s="1"/>
  <c r="BD66" i="42" a="1"/>
  <c r="BD66" i="42" s="1"/>
  <c r="BD122" i="42" a="1"/>
  <c r="BD122" i="42" s="1"/>
  <c r="BD58" i="42" a="1"/>
  <c r="BD58" i="42" s="1"/>
  <c r="BD2" i="42" a="1"/>
  <c r="BD2" i="42" s="1"/>
  <c r="BD74" i="42" a="1"/>
  <c r="BD74" i="42" s="1"/>
  <c r="BD10" i="42" a="1"/>
  <c r="BD10" i="42" s="1"/>
  <c r="BD117" i="42" a="1"/>
  <c r="BD117" i="42" s="1"/>
  <c r="BD53" i="42" a="1"/>
  <c r="BD53" i="42" s="1"/>
  <c r="BD125" i="42" a="1"/>
  <c r="BD125" i="42" s="1"/>
  <c r="BD61" i="42" a="1"/>
  <c r="BD61" i="42" s="1"/>
  <c r="BD69" i="42" a="1"/>
  <c r="BD69" i="42" s="1"/>
  <c r="BD5" i="42" a="1"/>
  <c r="BD5" i="42" s="1"/>
  <c r="BD77" i="42" a="1"/>
  <c r="BD77" i="42" s="1"/>
  <c r="BD13" i="42" a="1"/>
  <c r="BD13" i="42" s="1"/>
  <c r="BD85" i="42" a="1"/>
  <c r="BD85" i="42" s="1"/>
  <c r="BD21" i="42" a="1"/>
  <c r="BD21" i="42" s="1"/>
  <c r="BD93" i="42" a="1"/>
  <c r="BD93" i="42" s="1"/>
  <c r="BD29" i="42" a="1"/>
  <c r="BD29" i="42" s="1"/>
  <c r="BD101" i="42" a="1"/>
  <c r="BD101" i="42" s="1"/>
  <c r="BD37" i="42" a="1"/>
  <c r="BD37" i="42" s="1"/>
  <c r="BD109" i="42" a="1"/>
  <c r="BD109" i="42" s="1"/>
  <c r="BD45" i="42" a="1"/>
  <c r="BD45" i="42" s="1"/>
  <c r="BD87" i="42" a="1"/>
  <c r="BD87" i="42" s="1"/>
  <c r="BD23" i="42" a="1"/>
  <c r="BD23" i="42" s="1"/>
  <c r="BD95" i="42" a="1"/>
  <c r="BD95" i="42" s="1"/>
  <c r="BD31" i="42" a="1"/>
  <c r="BD31" i="42" s="1"/>
  <c r="BD103" i="42" a="1"/>
  <c r="BD103" i="42" s="1"/>
  <c r="BD39" i="42" a="1"/>
  <c r="BD39" i="42" s="1"/>
  <c r="BD111" i="42" a="1"/>
  <c r="BD111" i="42" s="1"/>
  <c r="BD47" i="42" a="1"/>
  <c r="BD47" i="42" s="1"/>
  <c r="BD119" i="42" a="1"/>
  <c r="BD119" i="42" s="1"/>
  <c r="BD55" i="42" a="1"/>
  <c r="BD55" i="42" s="1"/>
  <c r="BD71" i="42" a="1"/>
  <c r="BD71" i="42" s="1"/>
  <c r="BD127" i="42" a="1"/>
  <c r="BD127" i="42" s="1"/>
  <c r="BD63" i="42" a="1"/>
  <c r="BD63" i="42" s="1"/>
  <c r="BD7" i="42" a="1"/>
  <c r="BD7" i="42" s="1"/>
  <c r="BD79" i="42" a="1"/>
  <c r="BD79" i="42" s="1"/>
  <c r="BD15" i="42" a="1"/>
  <c r="BD15" i="42" s="1"/>
  <c r="BD83" i="42" a="1"/>
  <c r="BD83" i="42" s="1"/>
  <c r="BD19" i="42" a="1"/>
  <c r="BD19" i="42" s="1"/>
  <c r="BD91" i="42" a="1"/>
  <c r="BD91" i="42" s="1"/>
  <c r="BD27" i="42" a="1"/>
  <c r="BD27" i="42" s="1"/>
  <c r="BD99" i="42" a="1"/>
  <c r="BD99" i="42" s="1"/>
  <c r="BD35" i="42" a="1"/>
  <c r="BD35" i="42" s="1"/>
  <c r="BD107" i="42" a="1"/>
  <c r="BD107" i="42" s="1"/>
  <c r="BD43" i="42" a="1"/>
  <c r="BD43" i="42" s="1"/>
  <c r="BD115" i="42" a="1"/>
  <c r="BD115" i="42" s="1"/>
  <c r="BD51" i="42" a="1"/>
  <c r="BD51" i="42" s="1"/>
  <c r="BD123" i="42" a="1"/>
  <c r="BD123" i="42" s="1"/>
  <c r="BD59" i="42" a="1"/>
  <c r="BD59" i="42" s="1"/>
  <c r="BD67" i="42" a="1"/>
  <c r="BD67" i="42" s="1"/>
  <c r="BD3" i="42" a="1"/>
  <c r="BD3" i="42" s="1"/>
  <c r="BD75" i="42" a="1"/>
  <c r="BD75" i="42" s="1"/>
  <c r="BD11" i="42" a="1"/>
  <c r="BD11" i="42" s="1"/>
  <c r="BD104" i="42" a="1"/>
  <c r="BD104" i="42" s="1"/>
  <c r="BD40" i="42" a="1"/>
  <c r="BD40" i="42" s="1"/>
  <c r="BD112" i="42" a="1"/>
  <c r="BD112" i="42" s="1"/>
  <c r="BD48" i="42" a="1"/>
  <c r="BD48" i="42" s="1"/>
  <c r="BD120" i="42" a="1"/>
  <c r="BD120" i="42" s="1"/>
  <c r="BD56" i="42" a="1"/>
  <c r="BD56" i="42" s="1"/>
  <c r="BD128" i="42" a="1"/>
  <c r="BD128" i="42" s="1"/>
  <c r="BD64" i="42" a="1"/>
  <c r="BD64" i="42" s="1"/>
  <c r="BD72" i="42" a="1"/>
  <c r="BD72" i="42" s="1"/>
  <c r="BD8" i="42" a="1"/>
  <c r="BD8" i="42" s="1"/>
  <c r="BD80" i="42" a="1"/>
  <c r="BD80" i="42" s="1"/>
  <c r="BD16" i="42" a="1"/>
  <c r="BD16" i="42" s="1"/>
  <c r="BD88" i="42" a="1"/>
  <c r="BD88" i="42" s="1"/>
  <c r="BD24" i="42" a="1"/>
  <c r="BD24" i="42" s="1"/>
  <c r="BD96" i="42" a="1"/>
  <c r="BD96" i="42" s="1"/>
  <c r="BD32" i="42" a="1"/>
  <c r="BD32" i="42" s="1"/>
  <c r="BD100" i="41" a="1"/>
  <c r="BD100" i="41" s="1"/>
  <c r="BD36" i="41" a="1"/>
  <c r="BD36" i="41" s="1"/>
  <c r="BD108" i="41" a="1"/>
  <c r="BD108" i="41" s="1"/>
  <c r="BD44" i="41" a="1"/>
  <c r="BD44" i="41" s="1"/>
  <c r="BD116" i="41" a="1"/>
  <c r="BD116" i="41" s="1"/>
  <c r="BD52" i="41" a="1"/>
  <c r="BD52" i="41" s="1"/>
  <c r="BD124" i="41" a="1"/>
  <c r="BD124" i="41" s="1"/>
  <c r="BD60" i="41" a="1"/>
  <c r="BD60" i="41" s="1"/>
  <c r="BD84" i="41" a="1"/>
  <c r="BD84" i="41" s="1"/>
  <c r="BD92" i="41" a="1"/>
  <c r="BD92" i="41" s="1"/>
  <c r="BD68" i="41" a="1"/>
  <c r="BD68" i="41" s="1"/>
  <c r="BD4" i="41" a="1"/>
  <c r="BD4" i="41" s="1"/>
  <c r="BD28" i="41" a="1"/>
  <c r="BD28" i="41" s="1"/>
  <c r="BD76" i="41" a="1"/>
  <c r="BD76" i="41" s="1"/>
  <c r="BD12" i="41" a="1"/>
  <c r="BD12" i="41" s="1"/>
  <c r="BD20" i="41" a="1"/>
  <c r="BD20" i="41" s="1"/>
  <c r="BD87" i="41" a="1"/>
  <c r="BD87" i="41" s="1"/>
  <c r="BD23" i="41" a="1"/>
  <c r="BD23" i="41" s="1"/>
  <c r="BD95" i="41" a="1"/>
  <c r="BD95" i="41" s="1"/>
  <c r="BD31" i="41" a="1"/>
  <c r="BD31" i="41" s="1"/>
  <c r="BD71" i="41" a="1"/>
  <c r="BD71" i="41" s="1"/>
  <c r="BD103" i="41" a="1"/>
  <c r="BD103" i="41" s="1"/>
  <c r="BD39" i="41" a="1"/>
  <c r="BD39" i="41" s="1"/>
  <c r="BD111" i="41" a="1"/>
  <c r="BD111" i="41" s="1"/>
  <c r="BD47" i="41" a="1"/>
  <c r="BD47" i="41" s="1"/>
  <c r="BD119" i="41" a="1"/>
  <c r="BD119" i="41" s="1"/>
  <c r="BD55" i="41" a="1"/>
  <c r="BD55" i="41" s="1"/>
  <c r="BD7" i="41" a="1"/>
  <c r="BD7" i="41" s="1"/>
  <c r="BD15" i="41" a="1"/>
  <c r="BD15" i="41" s="1"/>
  <c r="BD127" i="41" a="1"/>
  <c r="BD127" i="41" s="1"/>
  <c r="BD63" i="41" a="1"/>
  <c r="BD63" i="41" s="1"/>
  <c r="BD79" i="41" a="1"/>
  <c r="BD79" i="41" s="1"/>
  <c r="BD82" i="41" a="1"/>
  <c r="BD82" i="41" s="1"/>
  <c r="BD18" i="41" a="1"/>
  <c r="BD18" i="41" s="1"/>
  <c r="BD90" i="41" a="1"/>
  <c r="BD90" i="41" s="1"/>
  <c r="BD26" i="41" a="1"/>
  <c r="BD26" i="41" s="1"/>
  <c r="BD74" i="41" a="1"/>
  <c r="BD74" i="41" s="1"/>
  <c r="BD98" i="41" a="1"/>
  <c r="BD98" i="41" s="1"/>
  <c r="BD34" i="41" a="1"/>
  <c r="BD34" i="41" s="1"/>
  <c r="BD106" i="41" a="1"/>
  <c r="BD106" i="41" s="1"/>
  <c r="BD42" i="41" a="1"/>
  <c r="BD42" i="41" s="1"/>
  <c r="BD10" i="41" a="1"/>
  <c r="BD10" i="41" s="1"/>
  <c r="BD114" i="41" a="1"/>
  <c r="BD114" i="41" s="1"/>
  <c r="BD50" i="41" a="1"/>
  <c r="BD50" i="41" s="1"/>
  <c r="BD122" i="41" a="1"/>
  <c r="BD122" i="41" s="1"/>
  <c r="BD58" i="41" a="1"/>
  <c r="BD58" i="41" s="1"/>
  <c r="BD66" i="41" a="1"/>
  <c r="BD66" i="41" s="1"/>
  <c r="BD2" i="41" a="1"/>
  <c r="BD2" i="41" s="1"/>
  <c r="BD117" i="41" a="1"/>
  <c r="BD117" i="41" s="1"/>
  <c r="BD53" i="41" a="1"/>
  <c r="BD53" i="41" s="1"/>
  <c r="BD125" i="41" a="1"/>
  <c r="BD125" i="41" s="1"/>
  <c r="BD61" i="41" a="1"/>
  <c r="BD61" i="41" s="1"/>
  <c r="BD101" i="41" a="1"/>
  <c r="BD101" i="41" s="1"/>
  <c r="BD37" i="41" a="1"/>
  <c r="BD37" i="41" s="1"/>
  <c r="BD109" i="41" a="1"/>
  <c r="BD109" i="41" s="1"/>
  <c r="BD69" i="41" a="1"/>
  <c r="BD69" i="41" s="1"/>
  <c r="BD5" i="41" a="1"/>
  <c r="BD5" i="41" s="1"/>
  <c r="BD77" i="41" a="1"/>
  <c r="BD77" i="41" s="1"/>
  <c r="BD13" i="41" a="1"/>
  <c r="BD13" i="41" s="1"/>
  <c r="BD85" i="41" a="1"/>
  <c r="BD85" i="41" s="1"/>
  <c r="BD21" i="41" a="1"/>
  <c r="BD21" i="41" s="1"/>
  <c r="BD93" i="41" a="1"/>
  <c r="BD93" i="41" s="1"/>
  <c r="BD29" i="41" a="1"/>
  <c r="BD29" i="41" s="1"/>
  <c r="BD45" i="41" a="1"/>
  <c r="BD45" i="41" s="1"/>
  <c r="BD104" i="41" a="1"/>
  <c r="BD104" i="41" s="1"/>
  <c r="BD40" i="41" a="1"/>
  <c r="BD40" i="41" s="1"/>
  <c r="BD112" i="41" a="1"/>
  <c r="BD112" i="41" s="1"/>
  <c r="BD48" i="41" a="1"/>
  <c r="BD48" i="41" s="1"/>
  <c r="BD88" i="41" a="1"/>
  <c r="BD88" i="41" s="1"/>
  <c r="BD24" i="41" a="1"/>
  <c r="BD24" i="41" s="1"/>
  <c r="BD96" i="41" a="1"/>
  <c r="BD96" i="41" s="1"/>
  <c r="BD120" i="41" a="1"/>
  <c r="BD120" i="41" s="1"/>
  <c r="BD56" i="41" a="1"/>
  <c r="BD56" i="41" s="1"/>
  <c r="BD128" i="41" a="1"/>
  <c r="BD128" i="41" s="1"/>
  <c r="BD64" i="41" a="1"/>
  <c r="BD64" i="41" s="1"/>
  <c r="BD72" i="41" a="1"/>
  <c r="BD72" i="41" s="1"/>
  <c r="BD8" i="41" a="1"/>
  <c r="BD8" i="41" s="1"/>
  <c r="BD80" i="41" a="1"/>
  <c r="BD80" i="41" s="1"/>
  <c r="BD16" i="41" a="1"/>
  <c r="BD16" i="41" s="1"/>
  <c r="BD32" i="41" a="1"/>
  <c r="BD32" i="41" s="1"/>
  <c r="BD83" i="41" a="1"/>
  <c r="BD83" i="41" s="1"/>
  <c r="BD19" i="41" a="1"/>
  <c r="BD19" i="41" s="1"/>
  <c r="BD91" i="41" a="1"/>
  <c r="BD91" i="41" s="1"/>
  <c r="BD27" i="41" a="1"/>
  <c r="BD27" i="41" s="1"/>
  <c r="BD3" i="41" a="1"/>
  <c r="BD3" i="41" s="1"/>
  <c r="BD99" i="41" a="1"/>
  <c r="BD99" i="41" s="1"/>
  <c r="BD35" i="41" a="1"/>
  <c r="BD35" i="41" s="1"/>
  <c r="BD107" i="41" a="1"/>
  <c r="BD107" i="41" s="1"/>
  <c r="BD43" i="41" a="1"/>
  <c r="BD43" i="41" s="1"/>
  <c r="BD75" i="41" a="1"/>
  <c r="BD75" i="41" s="1"/>
  <c r="BD115" i="41" a="1"/>
  <c r="BD115" i="41" s="1"/>
  <c r="BD51" i="41" a="1"/>
  <c r="BD51" i="41" s="1"/>
  <c r="BD67" i="41" a="1"/>
  <c r="BD67" i="41" s="1"/>
  <c r="BD123" i="41" a="1"/>
  <c r="BD123" i="41" s="1"/>
  <c r="BD59" i="41" a="1"/>
  <c r="BD59" i="41" s="1"/>
  <c r="BD11" i="41" a="1"/>
  <c r="BD11" i="41" s="1"/>
  <c r="BD70" i="41" a="1"/>
  <c r="BD70" i="41" s="1"/>
  <c r="BD6" i="41" a="1"/>
  <c r="BD6" i="41" s="1"/>
  <c r="BD78" i="41" a="1"/>
  <c r="BD78" i="41" s="1"/>
  <c r="BD14" i="41" a="1"/>
  <c r="BD14" i="41" s="1"/>
  <c r="BD62" i="41" a="1"/>
  <c r="BD62" i="41" s="1"/>
  <c r="BD86" i="41" a="1"/>
  <c r="BD86" i="41" s="1"/>
  <c r="BD22" i="41" a="1"/>
  <c r="BD22" i="41" s="1"/>
  <c r="BD118" i="41" a="1"/>
  <c r="BD118" i="41" s="1"/>
  <c r="BD94" i="41" a="1"/>
  <c r="BD94" i="41" s="1"/>
  <c r="BD30" i="41" a="1"/>
  <c r="BD30" i="41" s="1"/>
  <c r="BD54" i="41" a="1"/>
  <c r="BD54" i="41" s="1"/>
  <c r="BD102" i="41" a="1"/>
  <c r="BD102" i="41" s="1"/>
  <c r="BD38" i="41" a="1"/>
  <c r="BD38" i="41" s="1"/>
  <c r="BD110" i="41" a="1"/>
  <c r="BD110" i="41" s="1"/>
  <c r="BD46" i="41" a="1"/>
  <c r="BD46" i="41" s="1"/>
  <c r="BD126" i="41" a="1"/>
  <c r="BD126" i="41" s="1"/>
  <c r="BD121" i="41" a="1"/>
  <c r="BD121" i="41" s="1"/>
  <c r="BD57" i="41" a="1"/>
  <c r="BD57" i="41" s="1"/>
  <c r="BD113" i="41" a="1"/>
  <c r="BD113" i="41" s="1"/>
  <c r="BD129" i="41" a="1"/>
  <c r="BD129" i="41" s="1"/>
  <c r="BD65" i="41" a="1"/>
  <c r="BD65" i="41" s="1"/>
  <c r="BD73" i="41" a="1"/>
  <c r="BD73" i="41" s="1"/>
  <c r="BD9" i="41" a="1"/>
  <c r="BD9" i="41" s="1"/>
  <c r="BD81" i="41" a="1"/>
  <c r="BD81" i="41" s="1"/>
  <c r="BD17" i="41" a="1"/>
  <c r="BD17" i="41" s="1"/>
  <c r="BD89" i="41" a="1"/>
  <c r="BD89" i="41" s="1"/>
  <c r="BD25" i="41" a="1"/>
  <c r="BD25" i="41" s="1"/>
  <c r="BD105" i="41" a="1"/>
  <c r="BD105" i="41" s="1"/>
  <c r="BD49" i="41" a="1"/>
  <c r="BD49" i="41" s="1"/>
  <c r="BD97" i="41" a="1"/>
  <c r="BD97" i="41" s="1"/>
  <c r="BD33" i="41" a="1"/>
  <c r="BD33" i="41" s="1"/>
  <c r="BD41" i="41" a="1"/>
  <c r="BD41" i="41" s="1"/>
  <c r="BD121" i="40" a="1"/>
  <c r="BD121" i="40" s="1"/>
  <c r="BD57" i="40" a="1"/>
  <c r="BD57" i="40" s="1"/>
  <c r="BD129" i="40" a="1"/>
  <c r="BD129" i="40" s="1"/>
  <c r="BD65" i="40" a="1"/>
  <c r="BD65" i="40" s="1"/>
  <c r="BD73" i="40" a="1"/>
  <c r="BD73" i="40" s="1"/>
  <c r="BD9" i="40" a="1"/>
  <c r="BD9" i="40" s="1"/>
  <c r="BD81" i="40" a="1"/>
  <c r="BD81" i="40" s="1"/>
  <c r="BD17" i="40" a="1"/>
  <c r="BD17" i="40" s="1"/>
  <c r="BD113" i="40" a="1"/>
  <c r="BD113" i="40" s="1"/>
  <c r="BD49" i="40" a="1"/>
  <c r="BD49" i="40" s="1"/>
  <c r="BD89" i="40" a="1"/>
  <c r="BD89" i="40" s="1"/>
  <c r="BD25" i="40" a="1"/>
  <c r="BD25" i="40" s="1"/>
  <c r="BD97" i="40" a="1"/>
  <c r="BD97" i="40" s="1"/>
  <c r="BD33" i="40" a="1"/>
  <c r="BD33" i="40" s="1"/>
  <c r="BD105" i="40" a="1"/>
  <c r="BD105" i="40" s="1"/>
  <c r="BD41" i="40" a="1"/>
  <c r="BD41" i="40" s="1"/>
  <c r="BD100" i="40" a="1"/>
  <c r="BD100" i="40" s="1"/>
  <c r="BD36" i="40" a="1"/>
  <c r="BD36" i="40" s="1"/>
  <c r="BD28" i="40" a="1"/>
  <c r="BD28" i="40" s="1"/>
  <c r="BD108" i="40" a="1"/>
  <c r="BD108" i="40" s="1"/>
  <c r="BD44" i="40" a="1"/>
  <c r="BD44" i="40" s="1"/>
  <c r="BD116" i="40" a="1"/>
  <c r="BD116" i="40" s="1"/>
  <c r="BD52" i="40" a="1"/>
  <c r="BD52" i="40" s="1"/>
  <c r="BD92" i="40" a="1"/>
  <c r="BD92" i="40" s="1"/>
  <c r="BD124" i="40" a="1"/>
  <c r="BD124" i="40" s="1"/>
  <c r="BD60" i="40" a="1"/>
  <c r="BD60" i="40" s="1"/>
  <c r="BD68" i="40" a="1"/>
  <c r="BD68" i="40" s="1"/>
  <c r="BD4" i="40" a="1"/>
  <c r="BD4" i="40" s="1"/>
  <c r="BD76" i="40" a="1"/>
  <c r="BD76" i="40" s="1"/>
  <c r="BD12" i="40" a="1"/>
  <c r="BD12" i="40" s="1"/>
  <c r="BD84" i="40" a="1"/>
  <c r="BD84" i="40" s="1"/>
  <c r="BD20" i="40" a="1"/>
  <c r="BD20" i="40" s="1"/>
  <c r="BD70" i="40" a="1"/>
  <c r="BD70" i="40" s="1"/>
  <c r="BD6" i="40" a="1"/>
  <c r="BD6" i="40" s="1"/>
  <c r="BD78" i="40" a="1"/>
  <c r="BD78" i="40" s="1"/>
  <c r="BD14" i="40" a="1"/>
  <c r="BD14" i="40" s="1"/>
  <c r="BD86" i="40" a="1"/>
  <c r="BD86" i="40" s="1"/>
  <c r="BD22" i="40" a="1"/>
  <c r="BD22" i="40" s="1"/>
  <c r="BD94" i="40" a="1"/>
  <c r="BD94" i="40" s="1"/>
  <c r="BD30" i="40" a="1"/>
  <c r="BD30" i="40" s="1"/>
  <c r="BD102" i="40" a="1"/>
  <c r="BD102" i="40" s="1"/>
  <c r="BD38" i="40" a="1"/>
  <c r="BD38" i="40" s="1"/>
  <c r="BD110" i="40" a="1"/>
  <c r="BD110" i="40" s="1"/>
  <c r="BD46" i="40" a="1"/>
  <c r="BD46" i="40" s="1"/>
  <c r="BD118" i="40" a="1"/>
  <c r="BD118" i="40" s="1"/>
  <c r="BD54" i="40" a="1"/>
  <c r="BD54" i="40" s="1"/>
  <c r="BD126" i="40" a="1"/>
  <c r="BD126" i="40" s="1"/>
  <c r="BD62" i="40" a="1"/>
  <c r="BD62" i="40" s="1"/>
  <c r="BD87" i="40" a="1"/>
  <c r="BD87" i="40" s="1"/>
  <c r="BD23" i="40" a="1"/>
  <c r="BD23" i="40" s="1"/>
  <c r="BD79" i="40" a="1"/>
  <c r="BD79" i="40" s="1"/>
  <c r="BD95" i="40" a="1"/>
  <c r="BD95" i="40" s="1"/>
  <c r="BD31" i="40" a="1"/>
  <c r="BD31" i="40" s="1"/>
  <c r="BD103" i="40" a="1"/>
  <c r="BD103" i="40" s="1"/>
  <c r="BD39" i="40" a="1"/>
  <c r="BD39" i="40" s="1"/>
  <c r="BD15" i="40" a="1"/>
  <c r="BD15" i="40" s="1"/>
  <c r="BD111" i="40" a="1"/>
  <c r="BD111" i="40" s="1"/>
  <c r="BD47" i="40" a="1"/>
  <c r="BD47" i="40" s="1"/>
  <c r="BD119" i="40" a="1"/>
  <c r="BD119" i="40" s="1"/>
  <c r="BD55" i="40" a="1"/>
  <c r="BD55" i="40" s="1"/>
  <c r="BD127" i="40" a="1"/>
  <c r="BD127" i="40" s="1"/>
  <c r="BD63" i="40" a="1"/>
  <c r="BD63" i="40" s="1"/>
  <c r="BD71" i="40" a="1"/>
  <c r="BD71" i="40" s="1"/>
  <c r="BD7" i="40" a="1"/>
  <c r="BD7" i="40" s="1"/>
  <c r="BD82" i="40" a="1"/>
  <c r="BD82" i="40" s="1"/>
  <c r="BD18" i="40" a="1"/>
  <c r="BD18" i="40" s="1"/>
  <c r="BD90" i="40" a="1"/>
  <c r="BD90" i="40" s="1"/>
  <c r="BD26" i="40" a="1"/>
  <c r="BD26" i="40" s="1"/>
  <c r="BD98" i="40" a="1"/>
  <c r="BD98" i="40" s="1"/>
  <c r="BD34" i="40" a="1"/>
  <c r="BD34" i="40" s="1"/>
  <c r="BD106" i="40" a="1"/>
  <c r="BD106" i="40" s="1"/>
  <c r="BD42" i="40" a="1"/>
  <c r="BD42" i="40" s="1"/>
  <c r="BD74" i="40" a="1"/>
  <c r="BD74" i="40" s="1"/>
  <c r="BD114" i="40" a="1"/>
  <c r="BD114" i="40" s="1"/>
  <c r="BD50" i="40" a="1"/>
  <c r="BD50" i="40" s="1"/>
  <c r="BD10" i="40" a="1"/>
  <c r="BD10" i="40" s="1"/>
  <c r="BD122" i="40" a="1"/>
  <c r="BD122" i="40" s="1"/>
  <c r="BD58" i="40" a="1"/>
  <c r="BD58" i="40" s="1"/>
  <c r="BD66" i="40" a="1"/>
  <c r="BD66" i="40" s="1"/>
  <c r="BD2" i="40" a="1"/>
  <c r="BD2" i="40" s="1"/>
  <c r="BD117" i="40" a="1"/>
  <c r="BD117" i="40" s="1"/>
  <c r="BD53" i="40" a="1"/>
  <c r="BD53" i="40" s="1"/>
  <c r="BD125" i="40" a="1"/>
  <c r="BD125" i="40" s="1"/>
  <c r="BD61" i="40" a="1"/>
  <c r="BD61" i="40" s="1"/>
  <c r="BD45" i="40" a="1"/>
  <c r="BD45" i="40" s="1"/>
  <c r="BD69" i="40" a="1"/>
  <c r="BD69" i="40" s="1"/>
  <c r="BD5" i="40" a="1"/>
  <c r="BD5" i="40" s="1"/>
  <c r="BD77" i="40" a="1"/>
  <c r="BD77" i="40" s="1"/>
  <c r="BD13" i="40" a="1"/>
  <c r="BD13" i="40" s="1"/>
  <c r="BD85" i="40" a="1"/>
  <c r="BD85" i="40" s="1"/>
  <c r="BD21" i="40" a="1"/>
  <c r="BD21" i="40" s="1"/>
  <c r="BD109" i="40" a="1"/>
  <c r="BD109" i="40" s="1"/>
  <c r="BD93" i="40" a="1"/>
  <c r="BD93" i="40" s="1"/>
  <c r="BD29" i="40" a="1"/>
  <c r="BD29" i="40" s="1"/>
  <c r="BD101" i="40" a="1"/>
  <c r="BD101" i="40" s="1"/>
  <c r="BD37" i="40" a="1"/>
  <c r="BD37" i="40" s="1"/>
  <c r="BD104" i="40" a="1"/>
  <c r="BD104" i="40" s="1"/>
  <c r="BD40" i="40" a="1"/>
  <c r="BD40" i="40" s="1"/>
  <c r="BD112" i="40" a="1"/>
  <c r="BD112" i="40" s="1"/>
  <c r="BD48" i="40" a="1"/>
  <c r="BD48" i="40" s="1"/>
  <c r="BD96" i="40" a="1"/>
  <c r="BD96" i="40" s="1"/>
  <c r="BD120" i="40" a="1"/>
  <c r="BD120" i="40" s="1"/>
  <c r="BD56" i="40" a="1"/>
  <c r="BD56" i="40" s="1"/>
  <c r="BD32" i="40" a="1"/>
  <c r="BD32" i="40" s="1"/>
  <c r="BD128" i="40" a="1"/>
  <c r="BD128" i="40" s="1"/>
  <c r="BD64" i="40" a="1"/>
  <c r="BD64" i="40" s="1"/>
  <c r="BD72" i="40" a="1"/>
  <c r="BD72" i="40" s="1"/>
  <c r="BD8" i="40" a="1"/>
  <c r="BD8" i="40" s="1"/>
  <c r="BD80" i="40" a="1"/>
  <c r="BD80" i="40" s="1"/>
  <c r="BD16" i="40" a="1"/>
  <c r="BD16" i="40" s="1"/>
  <c r="BD88" i="40" a="1"/>
  <c r="BD88" i="40" s="1"/>
  <c r="BD24" i="40" a="1"/>
  <c r="BD24" i="40" s="1"/>
  <c r="BD83" i="40" a="1"/>
  <c r="BD83" i="40" s="1"/>
  <c r="BD19" i="40" a="1"/>
  <c r="BD19" i="40" s="1"/>
  <c r="BD91" i="40" a="1"/>
  <c r="BD91" i="40" s="1"/>
  <c r="BD27" i="40" a="1"/>
  <c r="BD27" i="40" s="1"/>
  <c r="BD99" i="40" a="1"/>
  <c r="BD99" i="40" s="1"/>
  <c r="BD35" i="40" a="1"/>
  <c r="BD35" i="40" s="1"/>
  <c r="BD75" i="40" a="1"/>
  <c r="BD75" i="40" s="1"/>
  <c r="BD107" i="40" a="1"/>
  <c r="BD107" i="40" s="1"/>
  <c r="BD43" i="40" a="1"/>
  <c r="BD43" i="40" s="1"/>
  <c r="BD115" i="40" a="1"/>
  <c r="BD115" i="40" s="1"/>
  <c r="BD51" i="40" a="1"/>
  <c r="BD51" i="40" s="1"/>
  <c r="BD123" i="40" a="1"/>
  <c r="BD123" i="40" s="1"/>
  <c r="BD59" i="40" a="1"/>
  <c r="BD59" i="40" s="1"/>
  <c r="BD67" i="40" a="1"/>
  <c r="BD67" i="40" s="1"/>
  <c r="BD3" i="40" a="1"/>
  <c r="BD3" i="40" s="1"/>
  <c r="BD11" i="40" a="1"/>
  <c r="BD11" i="40" s="1"/>
  <c r="BD82" i="39" a="1"/>
  <c r="BD82" i="39" s="1"/>
  <c r="BD18" i="39" a="1"/>
  <c r="BD18" i="39" s="1"/>
  <c r="BD106" i="39" a="1"/>
  <c r="BD106" i="39" s="1"/>
  <c r="BD114" i="39" a="1"/>
  <c r="BD114" i="39" s="1"/>
  <c r="BD90" i="39" a="1"/>
  <c r="BD90" i="39" s="1"/>
  <c r="BD26" i="39" a="1"/>
  <c r="BD26" i="39" s="1"/>
  <c r="BD42" i="39" a="1"/>
  <c r="BD42" i="39" s="1"/>
  <c r="BD98" i="39" a="1"/>
  <c r="BD98" i="39" s="1"/>
  <c r="BD34" i="39" a="1"/>
  <c r="BD34" i="39" s="1"/>
  <c r="BD122" i="39" a="1"/>
  <c r="BD122" i="39" s="1"/>
  <c r="BD58" i="39" a="1"/>
  <c r="BD58" i="39" s="1"/>
  <c r="BD10" i="39" a="1"/>
  <c r="BD10" i="39" s="1"/>
  <c r="BD50" i="39" a="1"/>
  <c r="BD50" i="39" s="1"/>
  <c r="BD66" i="39" a="1"/>
  <c r="BD66" i="39" s="1"/>
  <c r="BD2" i="39" a="1"/>
  <c r="BD2" i="39" s="1"/>
  <c r="BD74" i="39" a="1"/>
  <c r="BD74" i="39" s="1"/>
  <c r="BD117" i="39" a="1"/>
  <c r="BD117" i="39" s="1"/>
  <c r="BD53" i="39" a="1"/>
  <c r="BD53" i="39" s="1"/>
  <c r="BD85" i="39" a="1"/>
  <c r="BD85" i="39" s="1"/>
  <c r="BD125" i="39" a="1"/>
  <c r="BD125" i="39" s="1"/>
  <c r="BD61" i="39" a="1"/>
  <c r="BD61" i="39" s="1"/>
  <c r="BD77" i="39" a="1"/>
  <c r="BD77" i="39" s="1"/>
  <c r="BD69" i="39" a="1"/>
  <c r="BD69" i="39" s="1"/>
  <c r="BD5" i="39" a="1"/>
  <c r="BD5" i="39" s="1"/>
  <c r="BD13" i="39" a="1"/>
  <c r="BD13" i="39" s="1"/>
  <c r="BD93" i="39" a="1"/>
  <c r="BD93" i="39" s="1"/>
  <c r="BD29" i="39" a="1"/>
  <c r="BD29" i="39" s="1"/>
  <c r="BD45" i="39" a="1"/>
  <c r="BD45" i="39" s="1"/>
  <c r="BD21" i="39" a="1"/>
  <c r="BD21" i="39" s="1"/>
  <c r="BD101" i="39" a="1"/>
  <c r="BD101" i="39" s="1"/>
  <c r="BD37" i="39" a="1"/>
  <c r="BD37" i="39" s="1"/>
  <c r="BD109" i="39" a="1"/>
  <c r="BD109" i="39" s="1"/>
  <c r="BD104" i="39" a="1"/>
  <c r="BD104" i="39" s="1"/>
  <c r="BD40" i="39" a="1"/>
  <c r="BD40" i="39" s="1"/>
  <c r="BD64" i="39" a="1"/>
  <c r="BD64" i="39" s="1"/>
  <c r="BD112" i="39" a="1"/>
  <c r="BD112" i="39" s="1"/>
  <c r="BD48" i="39" a="1"/>
  <c r="BD48" i="39" s="1"/>
  <c r="BD120" i="39" a="1"/>
  <c r="BD120" i="39" s="1"/>
  <c r="BD56" i="39" a="1"/>
  <c r="BD56" i="39" s="1"/>
  <c r="BD128" i="39" a="1"/>
  <c r="BD128" i="39" s="1"/>
  <c r="BD72" i="39" a="1"/>
  <c r="BD72" i="39" s="1"/>
  <c r="BD80" i="39" a="1"/>
  <c r="BD80" i="39" s="1"/>
  <c r="BD16" i="39" a="1"/>
  <c r="BD16" i="39" s="1"/>
  <c r="BD32" i="39" a="1"/>
  <c r="BD32" i="39" s="1"/>
  <c r="BD88" i="39" a="1"/>
  <c r="BD88" i="39" s="1"/>
  <c r="BD24" i="39" a="1"/>
  <c r="BD24" i="39" s="1"/>
  <c r="BD96" i="39" a="1"/>
  <c r="BD96" i="39" s="1"/>
  <c r="BD8" i="39" a="1"/>
  <c r="BD8" i="39" s="1"/>
  <c r="BD70" i="39" a="1"/>
  <c r="BD70" i="39" s="1"/>
  <c r="BD6" i="39" a="1"/>
  <c r="BD6" i="39" s="1"/>
  <c r="BD78" i="39" a="1"/>
  <c r="BD78" i="39" s="1"/>
  <c r="BD14" i="39" a="1"/>
  <c r="BD14" i="39" s="1"/>
  <c r="BD94" i="39" a="1"/>
  <c r="BD94" i="39" s="1"/>
  <c r="BD30" i="39" a="1"/>
  <c r="BD30" i="39" s="1"/>
  <c r="BD86" i="39" a="1"/>
  <c r="BD86" i="39" s="1"/>
  <c r="BD22" i="39" a="1"/>
  <c r="BD22" i="39" s="1"/>
  <c r="BD102" i="39" a="1"/>
  <c r="BD102" i="39" s="1"/>
  <c r="BD110" i="39" a="1"/>
  <c r="BD110" i="39" s="1"/>
  <c r="BD46" i="39" a="1"/>
  <c r="BD46" i="39" s="1"/>
  <c r="BD62" i="39" a="1"/>
  <c r="BD62" i="39" s="1"/>
  <c r="BD118" i="39" a="1"/>
  <c r="BD118" i="39" s="1"/>
  <c r="BD54" i="39" a="1"/>
  <c r="BD54" i="39" s="1"/>
  <c r="BD126" i="39" a="1"/>
  <c r="BD126" i="39" s="1"/>
  <c r="BD38" i="39" a="1"/>
  <c r="BD38" i="39" s="1"/>
  <c r="BD83" i="39" a="1"/>
  <c r="BD83" i="39" s="1"/>
  <c r="BD19" i="39" a="1"/>
  <c r="BD19" i="39" s="1"/>
  <c r="BD91" i="39" a="1"/>
  <c r="BD91" i="39" s="1"/>
  <c r="BD27" i="39" a="1"/>
  <c r="BD27" i="39" s="1"/>
  <c r="BD107" i="39" a="1"/>
  <c r="BD107" i="39" s="1"/>
  <c r="BD99" i="39" a="1"/>
  <c r="BD99" i="39" s="1"/>
  <c r="BD35" i="39" a="1"/>
  <c r="BD35" i="39" s="1"/>
  <c r="BD43" i="39" a="1"/>
  <c r="BD43" i="39" s="1"/>
  <c r="BD123" i="39" a="1"/>
  <c r="BD123" i="39" s="1"/>
  <c r="BD59" i="39" a="1"/>
  <c r="BD59" i="39" s="1"/>
  <c r="BD75" i="39" a="1"/>
  <c r="BD75" i="39" s="1"/>
  <c r="BD11" i="39" a="1"/>
  <c r="BD11" i="39" s="1"/>
  <c r="BD67" i="39" a="1"/>
  <c r="BD67" i="39" s="1"/>
  <c r="BD3" i="39" a="1"/>
  <c r="BD3" i="39" s="1"/>
  <c r="BD115" i="39" a="1"/>
  <c r="BD115" i="39" s="1"/>
  <c r="BD51" i="39" a="1"/>
  <c r="BD51" i="39" s="1"/>
  <c r="BD121" i="39" a="1"/>
  <c r="BD121" i="39" s="1"/>
  <c r="BD57" i="39" a="1"/>
  <c r="BD57" i="39" s="1"/>
  <c r="BD81" i="39" a="1"/>
  <c r="BD81" i="39" s="1"/>
  <c r="BD129" i="39" a="1"/>
  <c r="BD129" i="39" s="1"/>
  <c r="BD65" i="39" a="1"/>
  <c r="BD65" i="39" s="1"/>
  <c r="BD17" i="39" a="1"/>
  <c r="BD17" i="39" s="1"/>
  <c r="BD73" i="39" a="1"/>
  <c r="BD73" i="39" s="1"/>
  <c r="BD9" i="39" a="1"/>
  <c r="BD9" i="39" s="1"/>
  <c r="BD89" i="39" a="1"/>
  <c r="BD89" i="39" s="1"/>
  <c r="BD97" i="39" a="1"/>
  <c r="BD97" i="39" s="1"/>
  <c r="BD33" i="39" a="1"/>
  <c r="BD33" i="39" s="1"/>
  <c r="BD113" i="39" a="1"/>
  <c r="BD113" i="39" s="1"/>
  <c r="BD49" i="39" a="1"/>
  <c r="BD49" i="39" s="1"/>
  <c r="BD105" i="39" a="1"/>
  <c r="BD105" i="39" s="1"/>
  <c r="BD41" i="39" a="1"/>
  <c r="BD41" i="39" s="1"/>
  <c r="BD25" i="39" a="1"/>
  <c r="BD25" i="39" s="1"/>
  <c r="BD87" i="39" a="1"/>
  <c r="BD87" i="39" s="1"/>
  <c r="BD23" i="39" a="1"/>
  <c r="BD23" i="39" s="1"/>
  <c r="BD47" i="39" a="1"/>
  <c r="BD47" i="39" s="1"/>
  <c r="BD95" i="39" a="1"/>
  <c r="BD95" i="39" s="1"/>
  <c r="BD31" i="39" a="1"/>
  <c r="BD31" i="39" s="1"/>
  <c r="BD103" i="39" a="1"/>
  <c r="BD103" i="39" s="1"/>
  <c r="BD39" i="39" a="1"/>
  <c r="BD39" i="39" s="1"/>
  <c r="BD111" i="39" a="1"/>
  <c r="BD111" i="39" s="1"/>
  <c r="BD127" i="39" a="1"/>
  <c r="BD127" i="39" s="1"/>
  <c r="BD63" i="39" a="1"/>
  <c r="BD63" i="39" s="1"/>
  <c r="BD119" i="39" a="1"/>
  <c r="BD119" i="39" s="1"/>
  <c r="BD55" i="39" a="1"/>
  <c r="BD55" i="39" s="1"/>
  <c r="BD71" i="39" a="1"/>
  <c r="BD71" i="39" s="1"/>
  <c r="BD7" i="39" a="1"/>
  <c r="BD7" i="39" s="1"/>
  <c r="BD79" i="39" a="1"/>
  <c r="BD79" i="39" s="1"/>
  <c r="BD15" i="39" a="1"/>
  <c r="BD15" i="39" s="1"/>
  <c r="BD100" i="39" a="1"/>
  <c r="BD100" i="39" s="1"/>
  <c r="BD36" i="39" a="1"/>
  <c r="BD36" i="39" s="1"/>
  <c r="BD68" i="39" a="1"/>
  <c r="BD68" i="39" s="1"/>
  <c r="BD4" i="39" a="1"/>
  <c r="BD4" i="39" s="1"/>
  <c r="BD108" i="39" a="1"/>
  <c r="BD108" i="39" s="1"/>
  <c r="BD44" i="39" a="1"/>
  <c r="BD44" i="39" s="1"/>
  <c r="BD124" i="39" a="1"/>
  <c r="BD124" i="39" s="1"/>
  <c r="BD60" i="39" a="1"/>
  <c r="BD60" i="39" s="1"/>
  <c r="BD116" i="39" a="1"/>
  <c r="BD116" i="39" s="1"/>
  <c r="BD52" i="39" a="1"/>
  <c r="BD52" i="39" s="1"/>
  <c r="BD76" i="39" a="1"/>
  <c r="BD76" i="39" s="1"/>
  <c r="BD12" i="39" a="1"/>
  <c r="BD12" i="39" s="1"/>
  <c r="BD92" i="39" a="1"/>
  <c r="BD92" i="39" s="1"/>
  <c r="BD84" i="39" a="1"/>
  <c r="BD84" i="39" s="1"/>
  <c r="BD20" i="39" a="1"/>
  <c r="BD20" i="39" s="1"/>
  <c r="BD28" i="39" a="1"/>
  <c r="BD28" i="39" s="1"/>
  <c r="BD121" i="38" a="1"/>
  <c r="BD121" i="38" s="1"/>
  <c r="BD57" i="38" a="1"/>
  <c r="BD57" i="38" s="1"/>
  <c r="BD129" i="38" a="1"/>
  <c r="BD129" i="38" s="1"/>
  <c r="BD65" i="38" a="1"/>
  <c r="BD65" i="38" s="1"/>
  <c r="BD97" i="38" a="1"/>
  <c r="BD97" i="38" s="1"/>
  <c r="BD105" i="38" a="1"/>
  <c r="BD105" i="38" s="1"/>
  <c r="BD41" i="38" a="1"/>
  <c r="BD41" i="38" s="1"/>
  <c r="BD73" i="38" a="1"/>
  <c r="BD73" i="38" s="1"/>
  <c r="BD9" i="38" a="1"/>
  <c r="BD9" i="38" s="1"/>
  <c r="BD81" i="38" a="1"/>
  <c r="BD81" i="38" s="1"/>
  <c r="BD17" i="38" a="1"/>
  <c r="BD17" i="38" s="1"/>
  <c r="BD89" i="38" a="1"/>
  <c r="BD89" i="38" s="1"/>
  <c r="BD25" i="38" a="1"/>
  <c r="BD25" i="38" s="1"/>
  <c r="BD113" i="38" a="1"/>
  <c r="BD113" i="38" s="1"/>
  <c r="BD49" i="38" a="1"/>
  <c r="BD49" i="38" s="1"/>
  <c r="BD33" i="38" a="1"/>
  <c r="BD33" i="38" s="1"/>
  <c r="BD87" i="38" a="1"/>
  <c r="BD87" i="38" s="1"/>
  <c r="BD23" i="38" a="1"/>
  <c r="BD23" i="38" s="1"/>
  <c r="BD7" i="38" a="1"/>
  <c r="BD7" i="38" s="1"/>
  <c r="BD95" i="38" a="1"/>
  <c r="BD95" i="38" s="1"/>
  <c r="BD31" i="38" a="1"/>
  <c r="BD31" i="38" s="1"/>
  <c r="BD71" i="38" a="1"/>
  <c r="BD71" i="38" s="1"/>
  <c r="BD103" i="38" a="1"/>
  <c r="BD103" i="38" s="1"/>
  <c r="BD39" i="38" a="1"/>
  <c r="BD39" i="38" s="1"/>
  <c r="BD111" i="38" a="1"/>
  <c r="BD111" i="38" s="1"/>
  <c r="BD47" i="38" a="1"/>
  <c r="BD47" i="38" s="1"/>
  <c r="BD119" i="38" a="1"/>
  <c r="BD119" i="38" s="1"/>
  <c r="BD55" i="38" a="1"/>
  <c r="BD55" i="38" s="1"/>
  <c r="BD127" i="38" a="1"/>
  <c r="BD127" i="38" s="1"/>
  <c r="BD79" i="38" a="1"/>
  <c r="BD79" i="38" s="1"/>
  <c r="BD15" i="38" a="1"/>
  <c r="BD15" i="38" s="1"/>
  <c r="BD63" i="38" a="1"/>
  <c r="BD63" i="38" s="1"/>
  <c r="BD82" i="38" a="1"/>
  <c r="BD82" i="38" s="1"/>
  <c r="BD18" i="38" a="1"/>
  <c r="BD18" i="38" s="1"/>
  <c r="BD58" i="38" a="1"/>
  <c r="BD58" i="38" s="1"/>
  <c r="BD90" i="38" a="1"/>
  <c r="BD90" i="38" s="1"/>
  <c r="BD26" i="38" a="1"/>
  <c r="BD26" i="38" s="1"/>
  <c r="BD66" i="38" a="1"/>
  <c r="BD66" i="38" s="1"/>
  <c r="BD98" i="38" a="1"/>
  <c r="BD98" i="38" s="1"/>
  <c r="BD34" i="38" a="1"/>
  <c r="BD34" i="38" s="1"/>
  <c r="BD122" i="38" a="1"/>
  <c r="BD122" i="38" s="1"/>
  <c r="BD106" i="38" a="1"/>
  <c r="BD106" i="38" s="1"/>
  <c r="BD42" i="38" a="1"/>
  <c r="BD42" i="38" s="1"/>
  <c r="BD114" i="38" a="1"/>
  <c r="BD114" i="38" s="1"/>
  <c r="BD50" i="38" a="1"/>
  <c r="BD50" i="38" s="1"/>
  <c r="BD2" i="38" a="1"/>
  <c r="BD2" i="38" s="1"/>
  <c r="BD74" i="38" a="1"/>
  <c r="BD74" i="38" s="1"/>
  <c r="BD10" i="38" a="1"/>
  <c r="BD10" i="38" s="1"/>
  <c r="BD117" i="38" a="1"/>
  <c r="BD117" i="38" s="1"/>
  <c r="BD53" i="38" a="1"/>
  <c r="BD53" i="38" s="1"/>
  <c r="BD93" i="38" a="1"/>
  <c r="BD93" i="38" s="1"/>
  <c r="BD29" i="38" a="1"/>
  <c r="BD29" i="38" s="1"/>
  <c r="BD101" i="38" a="1"/>
  <c r="BD101" i="38" s="1"/>
  <c r="BD37" i="38" a="1"/>
  <c r="BD37" i="38" s="1"/>
  <c r="BD125" i="38" a="1"/>
  <c r="BD125" i="38" s="1"/>
  <c r="BD61" i="38" a="1"/>
  <c r="BD61" i="38" s="1"/>
  <c r="BD69" i="38" a="1"/>
  <c r="BD69" i="38" s="1"/>
  <c r="BD5" i="38" a="1"/>
  <c r="BD5" i="38" s="1"/>
  <c r="BD77" i="38" a="1"/>
  <c r="BD77" i="38" s="1"/>
  <c r="BD13" i="38" a="1"/>
  <c r="BD13" i="38" s="1"/>
  <c r="BD85" i="38" a="1"/>
  <c r="BD85" i="38" s="1"/>
  <c r="BD21" i="38" a="1"/>
  <c r="BD21" i="38" s="1"/>
  <c r="BD109" i="38" a="1"/>
  <c r="BD109" i="38" s="1"/>
  <c r="BD45" i="38" a="1"/>
  <c r="BD45" i="38" s="1"/>
  <c r="BD100" i="38" a="1"/>
  <c r="BD100" i="38" s="1"/>
  <c r="BD36" i="38" a="1"/>
  <c r="BD36" i="38" s="1"/>
  <c r="BD20" i="38" a="1"/>
  <c r="BD20" i="38" s="1"/>
  <c r="BD108" i="38" a="1"/>
  <c r="BD108" i="38" s="1"/>
  <c r="BD44" i="38" a="1"/>
  <c r="BD44" i="38" s="1"/>
  <c r="BD76" i="38" a="1"/>
  <c r="BD76" i="38" s="1"/>
  <c r="BD84" i="38" a="1"/>
  <c r="BD84" i="38" s="1"/>
  <c r="BD116" i="38" a="1"/>
  <c r="BD116" i="38" s="1"/>
  <c r="BD52" i="38" a="1"/>
  <c r="BD52" i="38" s="1"/>
  <c r="BD124" i="38" a="1"/>
  <c r="BD124" i="38" s="1"/>
  <c r="BD60" i="38" a="1"/>
  <c r="BD60" i="38" s="1"/>
  <c r="BD68" i="38" a="1"/>
  <c r="BD68" i="38" s="1"/>
  <c r="BD4" i="38" a="1"/>
  <c r="BD4" i="38" s="1"/>
  <c r="BD12" i="38" a="1"/>
  <c r="BD12" i="38" s="1"/>
  <c r="BD92" i="38" a="1"/>
  <c r="BD92" i="38" s="1"/>
  <c r="BD28" i="38" a="1"/>
  <c r="BD28" i="38" s="1"/>
  <c r="BD83" i="38" a="1"/>
  <c r="BD83" i="38" s="1"/>
  <c r="BD19" i="38" a="1"/>
  <c r="BD19" i="38" s="1"/>
  <c r="BD67" i="38" a="1"/>
  <c r="BD67" i="38" s="1"/>
  <c r="BD91" i="38" a="1"/>
  <c r="BD91" i="38" s="1"/>
  <c r="BD27" i="38" a="1"/>
  <c r="BD27" i="38" s="1"/>
  <c r="BD3" i="38" a="1"/>
  <c r="BD3" i="38" s="1"/>
  <c r="BD99" i="38" a="1"/>
  <c r="BD99" i="38" s="1"/>
  <c r="BD35" i="38" a="1"/>
  <c r="BD35" i="38" s="1"/>
  <c r="BD107" i="38" a="1"/>
  <c r="BD107" i="38" s="1"/>
  <c r="BD43" i="38" a="1"/>
  <c r="BD43" i="38" s="1"/>
  <c r="BD123" i="38" a="1"/>
  <c r="BD123" i="38" s="1"/>
  <c r="BD115" i="38" a="1"/>
  <c r="BD115" i="38" s="1"/>
  <c r="BD51" i="38" a="1"/>
  <c r="BD51" i="38" s="1"/>
  <c r="BD59" i="38" a="1"/>
  <c r="BD59" i="38" s="1"/>
  <c r="BD75" i="38" a="1"/>
  <c r="BD75" i="38" s="1"/>
  <c r="BD11" i="38" a="1"/>
  <c r="BD11" i="38" s="1"/>
  <c r="BD70" i="38" a="1"/>
  <c r="BD70" i="38" s="1"/>
  <c r="BD6" i="38" a="1"/>
  <c r="BD6" i="38" s="1"/>
  <c r="BD110" i="38" a="1"/>
  <c r="BD110" i="38" s="1"/>
  <c r="BD78" i="38" a="1"/>
  <c r="BD78" i="38" s="1"/>
  <c r="BD14" i="38" a="1"/>
  <c r="BD14" i="38" s="1"/>
  <c r="BD46" i="38" a="1"/>
  <c r="BD46" i="38" s="1"/>
  <c r="BD54" i="38" a="1"/>
  <c r="BD54" i="38" s="1"/>
  <c r="BD86" i="38" a="1"/>
  <c r="BD86" i="38" s="1"/>
  <c r="BD22" i="38" a="1"/>
  <c r="BD22" i="38" s="1"/>
  <c r="BD94" i="38" a="1"/>
  <c r="BD94" i="38" s="1"/>
  <c r="BD30" i="38" a="1"/>
  <c r="BD30" i="38" s="1"/>
  <c r="BD102" i="38" a="1"/>
  <c r="BD102" i="38" s="1"/>
  <c r="BD38" i="38" a="1"/>
  <c r="BD38" i="38" s="1"/>
  <c r="BD118" i="38" a="1"/>
  <c r="BD118" i="38" s="1"/>
  <c r="BD126" i="38" a="1"/>
  <c r="BD126" i="38" s="1"/>
  <c r="BD62" i="38" a="1"/>
  <c r="BD62" i="38" s="1"/>
  <c r="BD104" i="38" a="1"/>
  <c r="BD104" i="38" s="1"/>
  <c r="BD40" i="38" a="1"/>
  <c r="BD40" i="38" s="1"/>
  <c r="BD80" i="38" a="1"/>
  <c r="BD80" i="38" s="1"/>
  <c r="BD88" i="38" a="1"/>
  <c r="BD88" i="38" s="1"/>
  <c r="BD112" i="38" a="1"/>
  <c r="BD112" i="38" s="1"/>
  <c r="BD48" i="38" a="1"/>
  <c r="BD48" i="38" s="1"/>
  <c r="BD16" i="38" a="1"/>
  <c r="BD16" i="38" s="1"/>
  <c r="BD24" i="38" a="1"/>
  <c r="BD24" i="38" s="1"/>
  <c r="BD120" i="38" a="1"/>
  <c r="BD120" i="38" s="1"/>
  <c r="BD56" i="38" a="1"/>
  <c r="BD56" i="38" s="1"/>
  <c r="BD128" i="38" a="1"/>
  <c r="BD128" i="38" s="1"/>
  <c r="BD64" i="38" a="1"/>
  <c r="BD64" i="38" s="1"/>
  <c r="BD72" i="38" a="1"/>
  <c r="BD72" i="38" s="1"/>
  <c r="BD8" i="38" a="1"/>
  <c r="BD8" i="38" s="1"/>
  <c r="BD96" i="38" a="1"/>
  <c r="BD96" i="38" s="1"/>
  <c r="BD32" i="38" a="1"/>
  <c r="BD32" i="38" s="1"/>
  <c r="BD70" i="37" a="1"/>
  <c r="BD70" i="37" s="1"/>
  <c r="BD6" i="37" a="1"/>
  <c r="BD6" i="37" s="1"/>
  <c r="BD78" i="37" a="1"/>
  <c r="BD78" i="37" s="1"/>
  <c r="BD14" i="37" a="1"/>
  <c r="BD14" i="37" s="1"/>
  <c r="BD86" i="37" a="1"/>
  <c r="BD86" i="37" s="1"/>
  <c r="BD22" i="37" a="1"/>
  <c r="BD22" i="37" s="1"/>
  <c r="BD118" i="37" a="1"/>
  <c r="BD118" i="37" s="1"/>
  <c r="BD94" i="37" a="1"/>
  <c r="BD94" i="37" s="1"/>
  <c r="BD30" i="37" a="1"/>
  <c r="BD30" i="37" s="1"/>
  <c r="BD54" i="37" a="1"/>
  <c r="BD54" i="37" s="1"/>
  <c r="BD102" i="37" a="1"/>
  <c r="BD102" i="37" s="1"/>
  <c r="BD38" i="37" a="1"/>
  <c r="BD38" i="37" s="1"/>
  <c r="BD110" i="37" a="1"/>
  <c r="BD110" i="37" s="1"/>
  <c r="BD46" i="37" a="1"/>
  <c r="BD46" i="37" s="1"/>
  <c r="BD126" i="37" a="1"/>
  <c r="BD126" i="37" s="1"/>
  <c r="BD62" i="37" a="1"/>
  <c r="BD62" i="37" s="1"/>
  <c r="BD83" i="37" a="1"/>
  <c r="BD83" i="37" s="1"/>
  <c r="BD19" i="37" a="1"/>
  <c r="BD19" i="37" s="1"/>
  <c r="BD91" i="37" a="1"/>
  <c r="BD91" i="37" s="1"/>
  <c r="BD27" i="37" a="1"/>
  <c r="BD27" i="37" s="1"/>
  <c r="BD3" i="37" a="1"/>
  <c r="BD3" i="37" s="1"/>
  <c r="BD99" i="37" a="1"/>
  <c r="BD99" i="37" s="1"/>
  <c r="BD35" i="37" a="1"/>
  <c r="BD35" i="37" s="1"/>
  <c r="BD107" i="37" a="1"/>
  <c r="BD107" i="37" s="1"/>
  <c r="BD43" i="37" a="1"/>
  <c r="BD43" i="37" s="1"/>
  <c r="BD115" i="37" a="1"/>
  <c r="BD115" i="37" s="1"/>
  <c r="BD51" i="37" a="1"/>
  <c r="BD51" i="37" s="1"/>
  <c r="BD123" i="37" a="1"/>
  <c r="BD123" i="37" s="1"/>
  <c r="BD59" i="37" a="1"/>
  <c r="BD59" i="37" s="1"/>
  <c r="BD75" i="37" a="1"/>
  <c r="BD75" i="37" s="1"/>
  <c r="BD11" i="37" a="1"/>
  <c r="BD11" i="37" s="1"/>
  <c r="BD67" i="37" a="1"/>
  <c r="BD67" i="37" s="1"/>
  <c r="BD100" i="37" a="1"/>
  <c r="BD100" i="37" s="1"/>
  <c r="BD36" i="37" a="1"/>
  <c r="BD36" i="37" s="1"/>
  <c r="BD108" i="37" a="1"/>
  <c r="BD108" i="37" s="1"/>
  <c r="BD44" i="37" a="1"/>
  <c r="BD44" i="37" s="1"/>
  <c r="BD116" i="37" a="1"/>
  <c r="BD116" i="37" s="1"/>
  <c r="BD52" i="37" a="1"/>
  <c r="BD52" i="37" s="1"/>
  <c r="BD124" i="37" a="1"/>
  <c r="BD124" i="37" s="1"/>
  <c r="BD60" i="37" a="1"/>
  <c r="BD60" i="37" s="1"/>
  <c r="BD68" i="37" a="1"/>
  <c r="BD68" i="37" s="1"/>
  <c r="BD4" i="37" a="1"/>
  <c r="BD4" i="37" s="1"/>
  <c r="BD76" i="37" a="1"/>
  <c r="BD76" i="37" s="1"/>
  <c r="BD12" i="37" a="1"/>
  <c r="BD12" i="37" s="1"/>
  <c r="BD84" i="37" a="1"/>
  <c r="BD84" i="37" s="1"/>
  <c r="BD92" i="37" a="1"/>
  <c r="BD92" i="37" s="1"/>
  <c r="BD28" i="37" a="1"/>
  <c r="BD28" i="37" s="1"/>
  <c r="BD20" i="37" a="1"/>
  <c r="BD20" i="37" s="1"/>
  <c r="BD87" i="37" a="1"/>
  <c r="BD87" i="37" s="1"/>
  <c r="BD23" i="37" a="1"/>
  <c r="BD23" i="37" s="1"/>
  <c r="BD95" i="37" a="1"/>
  <c r="BD95" i="37" s="1"/>
  <c r="BD31" i="37" a="1"/>
  <c r="BD31" i="37" s="1"/>
  <c r="BD103" i="37" a="1"/>
  <c r="BD103" i="37" s="1"/>
  <c r="BD39" i="37" a="1"/>
  <c r="BD39" i="37" s="1"/>
  <c r="BD71" i="37" a="1"/>
  <c r="BD71" i="37" s="1"/>
  <c r="BD111" i="37" a="1"/>
  <c r="BD111" i="37" s="1"/>
  <c r="BD47" i="37" a="1"/>
  <c r="BD47" i="37" s="1"/>
  <c r="BD7" i="37" a="1"/>
  <c r="BD7" i="37" s="1"/>
  <c r="BD119" i="37" a="1"/>
  <c r="BD119" i="37" s="1"/>
  <c r="BD55" i="37" a="1"/>
  <c r="BD55" i="37" s="1"/>
  <c r="BD127" i="37" a="1"/>
  <c r="BD127" i="37" s="1"/>
  <c r="BD63" i="37" a="1"/>
  <c r="BD63" i="37" s="1"/>
  <c r="BD79" i="37" a="1"/>
  <c r="BD79" i="37" s="1"/>
  <c r="BD15" i="37" a="1"/>
  <c r="BD15" i="37" s="1"/>
  <c r="BD121" i="37" a="1"/>
  <c r="BD121" i="37" s="1"/>
  <c r="BD57" i="37" a="1"/>
  <c r="BD57" i="37" s="1"/>
  <c r="BD129" i="37" a="1"/>
  <c r="BD129" i="37" s="1"/>
  <c r="BD65" i="37" a="1"/>
  <c r="BD65" i="37" s="1"/>
  <c r="BD41" i="37" a="1"/>
  <c r="BD41" i="37" s="1"/>
  <c r="BD73" i="37" a="1"/>
  <c r="BD73" i="37" s="1"/>
  <c r="BD9" i="37" a="1"/>
  <c r="BD9" i="37" s="1"/>
  <c r="BD81" i="37" a="1"/>
  <c r="BD81" i="37" s="1"/>
  <c r="BD17" i="37" a="1"/>
  <c r="BD17" i="37" s="1"/>
  <c r="BD89" i="37" a="1"/>
  <c r="BD89" i="37" s="1"/>
  <c r="BD25" i="37" a="1"/>
  <c r="BD25" i="37" s="1"/>
  <c r="BD97" i="37" a="1"/>
  <c r="BD97" i="37" s="1"/>
  <c r="BD33" i="37" a="1"/>
  <c r="BD33" i="37" s="1"/>
  <c r="BD113" i="37" a="1"/>
  <c r="BD113" i="37" s="1"/>
  <c r="BD49" i="37" a="1"/>
  <c r="BD49" i="37" s="1"/>
  <c r="BD105" i="37" a="1"/>
  <c r="BD105" i="37" s="1"/>
  <c r="BD82" i="37" a="1"/>
  <c r="BD82" i="37" s="1"/>
  <c r="BD18" i="37" a="1"/>
  <c r="BD18" i="37" s="1"/>
  <c r="BD90" i="37" a="1"/>
  <c r="BD90" i="37" s="1"/>
  <c r="BD26" i="37" a="1"/>
  <c r="BD26" i="37" s="1"/>
  <c r="BD98" i="37" a="1"/>
  <c r="BD98" i="37" s="1"/>
  <c r="BD34" i="37" a="1"/>
  <c r="BD34" i="37" s="1"/>
  <c r="BD106" i="37" a="1"/>
  <c r="BD106" i="37" s="1"/>
  <c r="BD42" i="37" a="1"/>
  <c r="BD42" i="37" s="1"/>
  <c r="BD114" i="37" a="1"/>
  <c r="BD114" i="37" s="1"/>
  <c r="BD50" i="37" a="1"/>
  <c r="BD50" i="37" s="1"/>
  <c r="BD122" i="37" a="1"/>
  <c r="BD122" i="37" s="1"/>
  <c r="BD58" i="37" a="1"/>
  <c r="BD58" i="37" s="1"/>
  <c r="BD66" i="37" a="1"/>
  <c r="BD66" i="37" s="1"/>
  <c r="BD74" i="37" a="1"/>
  <c r="BD74" i="37" s="1"/>
  <c r="BD10" i="37" a="1"/>
  <c r="BD10" i="37" s="1"/>
  <c r="BD2" i="37" a="1"/>
  <c r="BD2" i="37" s="1"/>
  <c r="BD117" i="37" a="1"/>
  <c r="BD117" i="37" s="1"/>
  <c r="BD53" i="37" a="1"/>
  <c r="BD53" i="37" s="1"/>
  <c r="BD125" i="37" a="1"/>
  <c r="BD125" i="37" s="1"/>
  <c r="BD61" i="37" a="1"/>
  <c r="BD61" i="37" s="1"/>
  <c r="BD69" i="37" a="1"/>
  <c r="BD69" i="37" s="1"/>
  <c r="BD5" i="37" a="1"/>
  <c r="BD5" i="37" s="1"/>
  <c r="BD37" i="37" a="1"/>
  <c r="BD37" i="37" s="1"/>
  <c r="BD77" i="37" a="1"/>
  <c r="BD77" i="37" s="1"/>
  <c r="BD13" i="37" a="1"/>
  <c r="BD13" i="37" s="1"/>
  <c r="BD85" i="37" a="1"/>
  <c r="BD85" i="37" s="1"/>
  <c r="BD21" i="37" a="1"/>
  <c r="BD21" i="37" s="1"/>
  <c r="BD101" i="37" a="1"/>
  <c r="BD101" i="37" s="1"/>
  <c r="BD93" i="37" a="1"/>
  <c r="BD93" i="37" s="1"/>
  <c r="BD29" i="37" a="1"/>
  <c r="BD29" i="37" s="1"/>
  <c r="BD109" i="37" a="1"/>
  <c r="BD109" i="37" s="1"/>
  <c r="BD45" i="37" a="1"/>
  <c r="BD45" i="37" s="1"/>
  <c r="BD104" i="37" a="1"/>
  <c r="BD104" i="37" s="1"/>
  <c r="BD40" i="37" a="1"/>
  <c r="BD40" i="37" s="1"/>
  <c r="BD112" i="37" a="1"/>
  <c r="BD112" i="37" s="1"/>
  <c r="BD48" i="37" a="1"/>
  <c r="BD48" i="37" s="1"/>
  <c r="BD120" i="37" a="1"/>
  <c r="BD120" i="37" s="1"/>
  <c r="BD56" i="37" a="1"/>
  <c r="BD56" i="37" s="1"/>
  <c r="BD24" i="37" a="1"/>
  <c r="BD24" i="37" s="1"/>
  <c r="BD128" i="37" a="1"/>
  <c r="BD128" i="37" s="1"/>
  <c r="BD64" i="37" a="1"/>
  <c r="BD64" i="37" s="1"/>
  <c r="BD72" i="37" a="1"/>
  <c r="BD72" i="37" s="1"/>
  <c r="BD8" i="37" a="1"/>
  <c r="BD8" i="37" s="1"/>
  <c r="BD88" i="37" a="1"/>
  <c r="BD88" i="37" s="1"/>
  <c r="BD80" i="37" a="1"/>
  <c r="BD80" i="37" s="1"/>
  <c r="BD16" i="37" a="1"/>
  <c r="BD16" i="37" s="1"/>
  <c r="BD96" i="37" a="1"/>
  <c r="BD96" i="37" s="1"/>
  <c r="BD32" i="37" a="1"/>
  <c r="BD32" i="37" s="1"/>
  <c r="BD70" i="36" a="1"/>
  <c r="BD70" i="36" s="1"/>
  <c r="BD6" i="36" a="1"/>
  <c r="BD6" i="36" s="1"/>
  <c r="BD78" i="36" a="1"/>
  <c r="BD78" i="36" s="1"/>
  <c r="BD14" i="36" a="1"/>
  <c r="BD14" i="36" s="1"/>
  <c r="BD62" i="36" a="1"/>
  <c r="BD62" i="36" s="1"/>
  <c r="BD86" i="36" a="1"/>
  <c r="BD86" i="36" s="1"/>
  <c r="BD22" i="36" a="1"/>
  <c r="BD22" i="36" s="1"/>
  <c r="BD94" i="36" a="1"/>
  <c r="BD94" i="36" s="1"/>
  <c r="BD30" i="36" a="1"/>
  <c r="BD30" i="36" s="1"/>
  <c r="BD102" i="36" a="1"/>
  <c r="BD102" i="36" s="1"/>
  <c r="BD38" i="36" a="1"/>
  <c r="BD38" i="36" s="1"/>
  <c r="BD110" i="36" a="1"/>
  <c r="BD110" i="36" s="1"/>
  <c r="BD46" i="36" a="1"/>
  <c r="BD46" i="36" s="1"/>
  <c r="BD118" i="36" a="1"/>
  <c r="BD118" i="36" s="1"/>
  <c r="BD54" i="36" a="1"/>
  <c r="BD54" i="36" s="1"/>
  <c r="BD126" i="36" a="1"/>
  <c r="BD126" i="36" s="1"/>
  <c r="BD83" i="36" a="1"/>
  <c r="BD83" i="36" s="1"/>
  <c r="BD19" i="36" a="1"/>
  <c r="BD19" i="36" s="1"/>
  <c r="BD75" i="36" a="1"/>
  <c r="BD75" i="36" s="1"/>
  <c r="BD91" i="36" a="1"/>
  <c r="BD91" i="36" s="1"/>
  <c r="BD27" i="36" a="1"/>
  <c r="BD27" i="36" s="1"/>
  <c r="BD99" i="36" a="1"/>
  <c r="BD99" i="36" s="1"/>
  <c r="BD35" i="36" a="1"/>
  <c r="BD35" i="36" s="1"/>
  <c r="BD11" i="36" a="1"/>
  <c r="BD11" i="36" s="1"/>
  <c r="BD107" i="36" a="1"/>
  <c r="BD107" i="36" s="1"/>
  <c r="BD43" i="36" a="1"/>
  <c r="BD43" i="36" s="1"/>
  <c r="BD115" i="36" a="1"/>
  <c r="BD115" i="36" s="1"/>
  <c r="BD51" i="36" a="1"/>
  <c r="BD51" i="36" s="1"/>
  <c r="BD123" i="36" a="1"/>
  <c r="BD123" i="36" s="1"/>
  <c r="BD59" i="36" a="1"/>
  <c r="BD59" i="36" s="1"/>
  <c r="BD67" i="36" a="1"/>
  <c r="BD67" i="36" s="1"/>
  <c r="BD3" i="36" a="1"/>
  <c r="BD3" i="36" s="1"/>
  <c r="BD100" i="36" a="1"/>
  <c r="BD100" i="36" s="1"/>
  <c r="BD36" i="36" a="1"/>
  <c r="BD36" i="36" s="1"/>
  <c r="BD28" i="36" a="1"/>
  <c r="BD28" i="36" s="1"/>
  <c r="BD108" i="36" a="1"/>
  <c r="BD108" i="36" s="1"/>
  <c r="BD44" i="36" a="1"/>
  <c r="BD44" i="36" s="1"/>
  <c r="BD116" i="36" a="1"/>
  <c r="BD116" i="36" s="1"/>
  <c r="BD52" i="36" a="1"/>
  <c r="BD52" i="36" s="1"/>
  <c r="BD124" i="36" a="1"/>
  <c r="BD124" i="36" s="1"/>
  <c r="BD60" i="36" a="1"/>
  <c r="BD60" i="36" s="1"/>
  <c r="BD68" i="36" a="1"/>
  <c r="BD68" i="36" s="1"/>
  <c r="BD4" i="36" a="1"/>
  <c r="BD4" i="36" s="1"/>
  <c r="BD92" i="36" a="1"/>
  <c r="BD92" i="36" s="1"/>
  <c r="BD76" i="36" a="1"/>
  <c r="BD76" i="36" s="1"/>
  <c r="BD12" i="36" a="1"/>
  <c r="BD12" i="36" s="1"/>
  <c r="BD84" i="36" a="1"/>
  <c r="BD84" i="36" s="1"/>
  <c r="BD20" i="36" a="1"/>
  <c r="BD20" i="36" s="1"/>
  <c r="BD87" i="36" a="1"/>
  <c r="BD87" i="36" s="1"/>
  <c r="BD23" i="36" a="1"/>
  <c r="BD23" i="36" s="1"/>
  <c r="BD95" i="36" a="1"/>
  <c r="BD95" i="36" s="1"/>
  <c r="BD31" i="36" a="1"/>
  <c r="BD31" i="36" s="1"/>
  <c r="BD79" i="36" a="1"/>
  <c r="BD79" i="36" s="1"/>
  <c r="BD103" i="36" a="1"/>
  <c r="BD103" i="36" s="1"/>
  <c r="BD39" i="36" a="1"/>
  <c r="BD39" i="36" s="1"/>
  <c r="BD111" i="36" a="1"/>
  <c r="BD111" i="36" s="1"/>
  <c r="BD47" i="36" a="1"/>
  <c r="BD47" i="36" s="1"/>
  <c r="BD119" i="36" a="1"/>
  <c r="BD119" i="36" s="1"/>
  <c r="BD55" i="36" a="1"/>
  <c r="BD55" i="36" s="1"/>
  <c r="BD127" i="36" a="1"/>
  <c r="BD127" i="36" s="1"/>
  <c r="BD63" i="36" a="1"/>
  <c r="BD63" i="36" s="1"/>
  <c r="BD71" i="36" a="1"/>
  <c r="BD71" i="36" s="1"/>
  <c r="BD7" i="36" a="1"/>
  <c r="BD7" i="36" s="1"/>
  <c r="BD15" i="36" a="1"/>
  <c r="BD15" i="36" s="1"/>
  <c r="BD82" i="36" a="1"/>
  <c r="BD82" i="36" s="1"/>
  <c r="BD18" i="36" a="1"/>
  <c r="BD18" i="36" s="1"/>
  <c r="BD90" i="36" a="1"/>
  <c r="BD90" i="36" s="1"/>
  <c r="BD26" i="36" a="1"/>
  <c r="BD26" i="36" s="1"/>
  <c r="BD98" i="36" a="1"/>
  <c r="BD98" i="36" s="1"/>
  <c r="BD34" i="36" a="1"/>
  <c r="BD34" i="36" s="1"/>
  <c r="BD106" i="36" a="1"/>
  <c r="BD106" i="36" s="1"/>
  <c r="BD42" i="36" a="1"/>
  <c r="BD42" i="36" s="1"/>
  <c r="BD114" i="36" a="1"/>
  <c r="BD114" i="36" s="1"/>
  <c r="BD50" i="36" a="1"/>
  <c r="BD50" i="36" s="1"/>
  <c r="BD10" i="36" a="1"/>
  <c r="BD10" i="36" s="1"/>
  <c r="BD122" i="36" a="1"/>
  <c r="BD122" i="36" s="1"/>
  <c r="BD58" i="36" a="1"/>
  <c r="BD58" i="36" s="1"/>
  <c r="BD66" i="36" a="1"/>
  <c r="BD66" i="36" s="1"/>
  <c r="BD2" i="36" a="1"/>
  <c r="BD2" i="36" s="1"/>
  <c r="BD74" i="36" a="1"/>
  <c r="BD74" i="36" s="1"/>
  <c r="BD117" i="36" a="1"/>
  <c r="BD117" i="36" s="1"/>
  <c r="BD53" i="36" a="1"/>
  <c r="BD53" i="36" s="1"/>
  <c r="BD109" i="36" a="1"/>
  <c r="BD109" i="36" s="1"/>
  <c r="BD125" i="36" a="1"/>
  <c r="BD125" i="36" s="1"/>
  <c r="BD61" i="36" a="1"/>
  <c r="BD61" i="36" s="1"/>
  <c r="BD69" i="36" a="1"/>
  <c r="BD69" i="36" s="1"/>
  <c r="BD5" i="36" a="1"/>
  <c r="BD5" i="36" s="1"/>
  <c r="BD77" i="36" a="1"/>
  <c r="BD77" i="36" s="1"/>
  <c r="BD13" i="36" a="1"/>
  <c r="BD13" i="36" s="1"/>
  <c r="BD85" i="36" a="1"/>
  <c r="BD85" i="36" s="1"/>
  <c r="BD21" i="36" a="1"/>
  <c r="BD21" i="36" s="1"/>
  <c r="BD93" i="36" a="1"/>
  <c r="BD93" i="36" s="1"/>
  <c r="BD29" i="36" a="1"/>
  <c r="BD29" i="36" s="1"/>
  <c r="BD45" i="36" a="1"/>
  <c r="BD45" i="36" s="1"/>
  <c r="BD101" i="36" a="1"/>
  <c r="BD101" i="36" s="1"/>
  <c r="BD37" i="36" a="1"/>
  <c r="BD37" i="36" s="1"/>
  <c r="BD121" i="36" a="1"/>
  <c r="BD121" i="36" s="1"/>
  <c r="BD57" i="36" a="1"/>
  <c r="BD57" i="36" s="1"/>
  <c r="BD129" i="36" a="1"/>
  <c r="BD129" i="36" s="1"/>
  <c r="BD65" i="36" a="1"/>
  <c r="BD65" i="36" s="1"/>
  <c r="BD49" i="36" a="1"/>
  <c r="BD49" i="36" s="1"/>
  <c r="BD73" i="36" a="1"/>
  <c r="BD73" i="36" s="1"/>
  <c r="BD9" i="36" a="1"/>
  <c r="BD9" i="36" s="1"/>
  <c r="BD113" i="36" a="1"/>
  <c r="BD113" i="36" s="1"/>
  <c r="BD81" i="36" a="1"/>
  <c r="BD81" i="36" s="1"/>
  <c r="BD17" i="36" a="1"/>
  <c r="BD17" i="36" s="1"/>
  <c r="BD89" i="36" a="1"/>
  <c r="BD89" i="36" s="1"/>
  <c r="BD25" i="36" a="1"/>
  <c r="BD25" i="36" s="1"/>
  <c r="BD97" i="36" a="1"/>
  <c r="BD97" i="36" s="1"/>
  <c r="BD33" i="36" a="1"/>
  <c r="BD33" i="36" s="1"/>
  <c r="BD105" i="36" a="1"/>
  <c r="BD105" i="36" s="1"/>
  <c r="BD41" i="36" a="1"/>
  <c r="BD41" i="36" s="1"/>
  <c r="BD104" i="36" a="1"/>
  <c r="BD104" i="36" s="1"/>
  <c r="BD40" i="36" a="1"/>
  <c r="BD40" i="36" s="1"/>
  <c r="BD112" i="36" a="1"/>
  <c r="BD112" i="36" s="1"/>
  <c r="BD48" i="36" a="1"/>
  <c r="BD48" i="36" s="1"/>
  <c r="BD96" i="36" a="1"/>
  <c r="BD96" i="36" s="1"/>
  <c r="BD32" i="36" a="1"/>
  <c r="BD32" i="36" s="1"/>
  <c r="BD120" i="36" a="1"/>
  <c r="BD120" i="36" s="1"/>
  <c r="BD56" i="36" a="1"/>
  <c r="BD56" i="36" s="1"/>
  <c r="BD128" i="36" a="1"/>
  <c r="BD128" i="36" s="1"/>
  <c r="BD64" i="36" a="1"/>
  <c r="BD64" i="36" s="1"/>
  <c r="BD72" i="36" a="1"/>
  <c r="BD72" i="36" s="1"/>
  <c r="BD8" i="36" a="1"/>
  <c r="BD8" i="36" s="1"/>
  <c r="BD80" i="36" a="1"/>
  <c r="BD80" i="36" s="1"/>
  <c r="BD16" i="36" a="1"/>
  <c r="BD16" i="36" s="1"/>
  <c r="BD88" i="36" a="1"/>
  <c r="BD88" i="36" s="1"/>
  <c r="BD24" i="36" a="1"/>
  <c r="BD24" i="36" s="1"/>
  <c r="BD117" i="35" a="1"/>
  <c r="BD117" i="35" s="1"/>
  <c r="BD53" i="35" a="1"/>
  <c r="BD53" i="35" s="1"/>
  <c r="BD125" i="35" a="1"/>
  <c r="BD125" i="35" s="1"/>
  <c r="BD61" i="35" a="1"/>
  <c r="BD61" i="35" s="1"/>
  <c r="BD69" i="35" a="1"/>
  <c r="BD69" i="35" s="1"/>
  <c r="BD5" i="35" a="1"/>
  <c r="BD5" i="35" s="1"/>
  <c r="BD109" i="35" a="1"/>
  <c r="BD109" i="35" s="1"/>
  <c r="BD77" i="35" a="1"/>
  <c r="BD77" i="35" s="1"/>
  <c r="BD13" i="35" a="1"/>
  <c r="BD13" i="35" s="1"/>
  <c r="BD37" i="35" a="1"/>
  <c r="BD37" i="35" s="1"/>
  <c r="BD85" i="35" a="1"/>
  <c r="BD85" i="35" s="1"/>
  <c r="BD21" i="35" a="1"/>
  <c r="BD21" i="35" s="1"/>
  <c r="BD101" i="35" a="1"/>
  <c r="BD101" i="35" s="1"/>
  <c r="BD45" i="35" a="1"/>
  <c r="BD45" i="35" s="1"/>
  <c r="BD93" i="35" a="1"/>
  <c r="BD93" i="35" s="1"/>
  <c r="BD29" i="35" a="1"/>
  <c r="BD29" i="35" s="1"/>
  <c r="BD82" i="35" a="1"/>
  <c r="BD82" i="35" s="1"/>
  <c r="BD18" i="35" a="1"/>
  <c r="BD18" i="35" s="1"/>
  <c r="BD2" i="35" a="1"/>
  <c r="BD2" i="35" s="1"/>
  <c r="BD10" i="35" a="1"/>
  <c r="BD10" i="35" s="1"/>
  <c r="BD90" i="35" a="1"/>
  <c r="BD90" i="35" s="1"/>
  <c r="BD26" i="35" a="1"/>
  <c r="BD26" i="35" s="1"/>
  <c r="BD98" i="35" a="1"/>
  <c r="BD98" i="35" s="1"/>
  <c r="BD34" i="35" a="1"/>
  <c r="BD34" i="35" s="1"/>
  <c r="BD106" i="35" a="1"/>
  <c r="BD106" i="35" s="1"/>
  <c r="BD42" i="35" a="1"/>
  <c r="BD42" i="35" s="1"/>
  <c r="BD66" i="35" a="1"/>
  <c r="BD66" i="35" s="1"/>
  <c r="BD114" i="35" a="1"/>
  <c r="BD114" i="35" s="1"/>
  <c r="BD50" i="35" a="1"/>
  <c r="BD50" i="35" s="1"/>
  <c r="BD122" i="35" a="1"/>
  <c r="BD122" i="35" s="1"/>
  <c r="BD58" i="35" a="1"/>
  <c r="BD58" i="35" s="1"/>
  <c r="BD74" i="35" a="1"/>
  <c r="BD74" i="35" s="1"/>
  <c r="BD104" i="35" a="1"/>
  <c r="BD104" i="35" s="1"/>
  <c r="BD40" i="35" a="1"/>
  <c r="BD40" i="35" s="1"/>
  <c r="BD112" i="35" a="1"/>
  <c r="BD112" i="35" s="1"/>
  <c r="BD48" i="35" a="1"/>
  <c r="BD48" i="35" s="1"/>
  <c r="BD32" i="35" a="1"/>
  <c r="BD32" i="35" s="1"/>
  <c r="BD120" i="35" a="1"/>
  <c r="BD120" i="35" s="1"/>
  <c r="BD56" i="35" a="1"/>
  <c r="BD56" i="35" s="1"/>
  <c r="BD128" i="35" a="1"/>
  <c r="BD128" i="35" s="1"/>
  <c r="BD64" i="35" a="1"/>
  <c r="BD64" i="35" s="1"/>
  <c r="BD72" i="35" a="1"/>
  <c r="BD72" i="35" s="1"/>
  <c r="BD8" i="35" a="1"/>
  <c r="BD8" i="35" s="1"/>
  <c r="BD88" i="35" a="1"/>
  <c r="BD88" i="35" s="1"/>
  <c r="BD80" i="35" a="1"/>
  <c r="BD80" i="35" s="1"/>
  <c r="BD16" i="35" a="1"/>
  <c r="BD16" i="35" s="1"/>
  <c r="BD24" i="35" a="1"/>
  <c r="BD24" i="35" s="1"/>
  <c r="BD96" i="35" a="1"/>
  <c r="BD96" i="35" s="1"/>
  <c r="BD83" i="35" a="1"/>
  <c r="BD83" i="35" s="1"/>
  <c r="BD19" i="35" a="1"/>
  <c r="BD19" i="35" s="1"/>
  <c r="BD91" i="35" a="1"/>
  <c r="BD91" i="35" s="1"/>
  <c r="BD27" i="35" a="1"/>
  <c r="BD27" i="35" s="1"/>
  <c r="BD11" i="35" a="1"/>
  <c r="BD11" i="35" s="1"/>
  <c r="BD99" i="35" a="1"/>
  <c r="BD99" i="35" s="1"/>
  <c r="BD35" i="35" a="1"/>
  <c r="BD35" i="35" s="1"/>
  <c r="BD107" i="35" a="1"/>
  <c r="BD107" i="35" s="1"/>
  <c r="BD43" i="35" a="1"/>
  <c r="BD43" i="35" s="1"/>
  <c r="BD67" i="35" a="1"/>
  <c r="BD67" i="35" s="1"/>
  <c r="BD115" i="35" a="1"/>
  <c r="BD115" i="35" s="1"/>
  <c r="BD51" i="35" a="1"/>
  <c r="BD51" i="35" s="1"/>
  <c r="BD3" i="35" a="1"/>
  <c r="BD3" i="35" s="1"/>
  <c r="BD123" i="35" a="1"/>
  <c r="BD123" i="35" s="1"/>
  <c r="BD59" i="35" a="1"/>
  <c r="BD59" i="35" s="1"/>
  <c r="BD75" i="35" a="1"/>
  <c r="BD75" i="35" s="1"/>
  <c r="BD70" i="35" a="1"/>
  <c r="BD70" i="35" s="1"/>
  <c r="BD6" i="35" a="1"/>
  <c r="BD6" i="35" s="1"/>
  <c r="BD78" i="35" a="1"/>
  <c r="BD78" i="35" s="1"/>
  <c r="BD14" i="35" a="1"/>
  <c r="BD14" i="35" s="1"/>
  <c r="BD118" i="35" a="1"/>
  <c r="BD118" i="35" s="1"/>
  <c r="BD86" i="35" a="1"/>
  <c r="BD86" i="35" s="1"/>
  <c r="BD22" i="35" a="1"/>
  <c r="BD22" i="35" s="1"/>
  <c r="BD94" i="35" a="1"/>
  <c r="BD94" i="35" s="1"/>
  <c r="BD30" i="35" a="1"/>
  <c r="BD30" i="35" s="1"/>
  <c r="BD102" i="35" a="1"/>
  <c r="BD102" i="35" s="1"/>
  <c r="BD38" i="35" a="1"/>
  <c r="BD38" i="35" s="1"/>
  <c r="BD54" i="35" a="1"/>
  <c r="BD54" i="35" s="1"/>
  <c r="BD110" i="35" a="1"/>
  <c r="BD110" i="35" s="1"/>
  <c r="BD46" i="35" a="1"/>
  <c r="BD46" i="35" s="1"/>
  <c r="BD126" i="35" a="1"/>
  <c r="BD126" i="35" s="1"/>
  <c r="BD62" i="35" a="1"/>
  <c r="BD62" i="35" s="1"/>
  <c r="BD121" i="35" a="1"/>
  <c r="BD121" i="35" s="1"/>
  <c r="BD57" i="35" a="1"/>
  <c r="BD57" i="35" s="1"/>
  <c r="BD129" i="35" a="1"/>
  <c r="BD129" i="35" s="1"/>
  <c r="BD65" i="35" a="1"/>
  <c r="BD65" i="35" s="1"/>
  <c r="BD73" i="35" a="1"/>
  <c r="BD73" i="35" s="1"/>
  <c r="BD9" i="35" a="1"/>
  <c r="BD9" i="35" s="1"/>
  <c r="BD81" i="35" a="1"/>
  <c r="BD81" i="35" s="1"/>
  <c r="BD17" i="35" a="1"/>
  <c r="BD17" i="35" s="1"/>
  <c r="BD105" i="35" a="1"/>
  <c r="BD105" i="35" s="1"/>
  <c r="BD89" i="35" a="1"/>
  <c r="BD89" i="35" s="1"/>
  <c r="BD25" i="35" a="1"/>
  <c r="BD25" i="35" s="1"/>
  <c r="BD41" i="35" a="1"/>
  <c r="BD41" i="35" s="1"/>
  <c r="BD97" i="35" a="1"/>
  <c r="BD97" i="35" s="1"/>
  <c r="BD33" i="35" a="1"/>
  <c r="BD33" i="35" s="1"/>
  <c r="BD113" i="35" a="1"/>
  <c r="BD113" i="35" s="1"/>
  <c r="BD49" i="35" a="1"/>
  <c r="BD49" i="35" s="1"/>
  <c r="BD100" i="35" a="1"/>
  <c r="BD100" i="35" s="1"/>
  <c r="BD36" i="35" a="1"/>
  <c r="BD36" i="35" s="1"/>
  <c r="BD108" i="35" a="1"/>
  <c r="BD108" i="35" s="1"/>
  <c r="BD44" i="35" a="1"/>
  <c r="BD44" i="35" s="1"/>
  <c r="BD116" i="35" a="1"/>
  <c r="BD116" i="35" s="1"/>
  <c r="BD52" i="35" a="1"/>
  <c r="BD52" i="35" s="1"/>
  <c r="BD124" i="35" a="1"/>
  <c r="BD124" i="35" s="1"/>
  <c r="BD60" i="35" a="1"/>
  <c r="BD60" i="35" s="1"/>
  <c r="BD84" i="35" a="1"/>
  <c r="BD84" i="35" s="1"/>
  <c r="BD20" i="35" a="1"/>
  <c r="BD20" i="35" s="1"/>
  <c r="BD68" i="35" a="1"/>
  <c r="BD68" i="35" s="1"/>
  <c r="BD4" i="35" a="1"/>
  <c r="BD4" i="35" s="1"/>
  <c r="BD76" i="35" a="1"/>
  <c r="BD76" i="35" s="1"/>
  <c r="BD12" i="35" a="1"/>
  <c r="BD12" i="35" s="1"/>
  <c r="BD92" i="35" a="1"/>
  <c r="BD92" i="35" s="1"/>
  <c r="BD28" i="35" a="1"/>
  <c r="BD28" i="35" s="1"/>
  <c r="BD87" i="35" a="1"/>
  <c r="BD87" i="35" s="1"/>
  <c r="BD23" i="35" a="1"/>
  <c r="BD23" i="35" s="1"/>
  <c r="BD95" i="35" a="1"/>
  <c r="BD95" i="35" s="1"/>
  <c r="BD31" i="35" a="1"/>
  <c r="BD31" i="35" s="1"/>
  <c r="BD103" i="35" a="1"/>
  <c r="BD103" i="35" s="1"/>
  <c r="BD39" i="35" a="1"/>
  <c r="BD39" i="35" s="1"/>
  <c r="BD111" i="35" a="1"/>
  <c r="BD111" i="35" s="1"/>
  <c r="BD47" i="35" a="1"/>
  <c r="BD47" i="35" s="1"/>
  <c r="BD7" i="35" a="1"/>
  <c r="BD7" i="35" s="1"/>
  <c r="BD15" i="35" a="1"/>
  <c r="BD15" i="35" s="1"/>
  <c r="BD119" i="35" a="1"/>
  <c r="BD119" i="35" s="1"/>
  <c r="BD55" i="35" a="1"/>
  <c r="BD55" i="35" s="1"/>
  <c r="BD71" i="35" a="1"/>
  <c r="BD71" i="35" s="1"/>
  <c r="BD127" i="35" a="1"/>
  <c r="BD127" i="35" s="1"/>
  <c r="BD63" i="35" a="1"/>
  <c r="BD63" i="35" s="1"/>
  <c r="BD79" i="35" a="1"/>
  <c r="BD79" i="35" s="1"/>
  <c r="BD100" i="34" a="1"/>
  <c r="BD100" i="34" s="1"/>
  <c r="BD36" i="34" a="1"/>
  <c r="BD36" i="34" s="1"/>
  <c r="BD108" i="34" a="1"/>
  <c r="BD108" i="34" s="1"/>
  <c r="BD44" i="34" a="1"/>
  <c r="BD44" i="34" s="1"/>
  <c r="BD116" i="34" a="1"/>
  <c r="BD116" i="34" s="1"/>
  <c r="BD52" i="34" a="1"/>
  <c r="BD52" i="34" s="1"/>
  <c r="BD20" i="34" a="1"/>
  <c r="BD20" i="34" s="1"/>
  <c r="BD124" i="34" a="1"/>
  <c r="BD124" i="34" s="1"/>
  <c r="BD60" i="34" a="1"/>
  <c r="BD60" i="34" s="1"/>
  <c r="BD68" i="34" a="1"/>
  <c r="BD68" i="34" s="1"/>
  <c r="BD4" i="34" a="1"/>
  <c r="BD4" i="34" s="1"/>
  <c r="BD76" i="34" a="1"/>
  <c r="BD76" i="34" s="1"/>
  <c r="BD12" i="34" a="1"/>
  <c r="BD12" i="34" s="1"/>
  <c r="BD84" i="34" a="1"/>
  <c r="BD84" i="34" s="1"/>
  <c r="BD92" i="34" a="1"/>
  <c r="BD92" i="34" s="1"/>
  <c r="BD28" i="34" a="1"/>
  <c r="BD28" i="34" s="1"/>
  <c r="BD87" i="34" a="1"/>
  <c r="BD87" i="34" s="1"/>
  <c r="BD23" i="34" a="1"/>
  <c r="BD23" i="34" s="1"/>
  <c r="BD95" i="34" a="1"/>
  <c r="BD95" i="34" s="1"/>
  <c r="BD31" i="34" a="1"/>
  <c r="BD31" i="34" s="1"/>
  <c r="BD103" i="34" a="1"/>
  <c r="BD103" i="34" s="1"/>
  <c r="BD39" i="34" a="1"/>
  <c r="BD39" i="34" s="1"/>
  <c r="BD111" i="34" a="1"/>
  <c r="BD111" i="34" s="1"/>
  <c r="BD47" i="34" a="1"/>
  <c r="BD47" i="34" s="1"/>
  <c r="BD7" i="34" a="1"/>
  <c r="BD7" i="34" s="1"/>
  <c r="BD119" i="34" a="1"/>
  <c r="BD119" i="34" s="1"/>
  <c r="BD55" i="34" a="1"/>
  <c r="BD55" i="34" s="1"/>
  <c r="BD71" i="34" a="1"/>
  <c r="BD71" i="34" s="1"/>
  <c r="BD127" i="34" a="1"/>
  <c r="BD127" i="34" s="1"/>
  <c r="BD63" i="34" a="1"/>
  <c r="BD63" i="34" s="1"/>
  <c r="BD79" i="34" a="1"/>
  <c r="BD79" i="34" s="1"/>
  <c r="BD15" i="34" a="1"/>
  <c r="BD15" i="34" s="1"/>
  <c r="BD117" i="34" a="1"/>
  <c r="BD117" i="34" s="1"/>
  <c r="BD53" i="34" a="1"/>
  <c r="BD53" i="34" s="1"/>
  <c r="BD125" i="34" a="1"/>
  <c r="BD125" i="34" s="1"/>
  <c r="BD61" i="34" a="1"/>
  <c r="BD61" i="34" s="1"/>
  <c r="BD69" i="34" a="1"/>
  <c r="BD69" i="34" s="1"/>
  <c r="BD5" i="34" a="1"/>
  <c r="BD5" i="34" s="1"/>
  <c r="BD77" i="34" a="1"/>
  <c r="BD77" i="34" s="1"/>
  <c r="BD13" i="34" a="1"/>
  <c r="BD13" i="34" s="1"/>
  <c r="BD85" i="34" a="1"/>
  <c r="BD85" i="34" s="1"/>
  <c r="BD21" i="34" a="1"/>
  <c r="BD21" i="34" s="1"/>
  <c r="BD37" i="34" a="1"/>
  <c r="BD37" i="34" s="1"/>
  <c r="BD93" i="34" a="1"/>
  <c r="BD93" i="34" s="1"/>
  <c r="BD29" i="34" a="1"/>
  <c r="BD29" i="34" s="1"/>
  <c r="BD109" i="34" a="1"/>
  <c r="BD109" i="34" s="1"/>
  <c r="BD45" i="34" a="1"/>
  <c r="BD45" i="34" s="1"/>
  <c r="BD101" i="34" a="1"/>
  <c r="BD101" i="34" s="1"/>
  <c r="BD121" i="34" a="1"/>
  <c r="BD121" i="34" s="1"/>
  <c r="BD57" i="34" a="1"/>
  <c r="BD57" i="34" s="1"/>
  <c r="BD105" i="34" a="1"/>
  <c r="BD105" i="34" s="1"/>
  <c r="BD129" i="34" a="1"/>
  <c r="BD129" i="34" s="1"/>
  <c r="BD65" i="34" a="1"/>
  <c r="BD65" i="34" s="1"/>
  <c r="BD73" i="34" a="1"/>
  <c r="BD73" i="34" s="1"/>
  <c r="BD9" i="34" a="1"/>
  <c r="BD9" i="34" s="1"/>
  <c r="BD81" i="34" a="1"/>
  <c r="BD81" i="34" s="1"/>
  <c r="BD17" i="34" a="1"/>
  <c r="BD17" i="34" s="1"/>
  <c r="BD41" i="34" a="1"/>
  <c r="BD41" i="34" s="1"/>
  <c r="BD89" i="34" a="1"/>
  <c r="BD89" i="34" s="1"/>
  <c r="BD25" i="34" a="1"/>
  <c r="BD25" i="34" s="1"/>
  <c r="BD97" i="34" a="1"/>
  <c r="BD97" i="34" s="1"/>
  <c r="BD33" i="34" a="1"/>
  <c r="BD33" i="34" s="1"/>
  <c r="BD113" i="34" a="1"/>
  <c r="BD113" i="34" s="1"/>
  <c r="BD49" i="34" a="1"/>
  <c r="BD49" i="34" s="1"/>
  <c r="BD82" i="34" a="1"/>
  <c r="BD82" i="34" s="1"/>
  <c r="BD18" i="34" a="1"/>
  <c r="BD18" i="34" s="1"/>
  <c r="BD90" i="34" a="1"/>
  <c r="BD90" i="34" s="1"/>
  <c r="BD26" i="34" a="1"/>
  <c r="BD26" i="34" s="1"/>
  <c r="BD98" i="34" a="1"/>
  <c r="BD98" i="34" s="1"/>
  <c r="BD34" i="34" a="1"/>
  <c r="BD34" i="34" s="1"/>
  <c r="BD66" i="34" a="1"/>
  <c r="BD66" i="34" s="1"/>
  <c r="BD106" i="34" a="1"/>
  <c r="BD106" i="34" s="1"/>
  <c r="BD42" i="34" a="1"/>
  <c r="BD42" i="34" s="1"/>
  <c r="BD114" i="34" a="1"/>
  <c r="BD114" i="34" s="1"/>
  <c r="BD50" i="34" a="1"/>
  <c r="BD50" i="34" s="1"/>
  <c r="BD122" i="34" a="1"/>
  <c r="BD122" i="34" s="1"/>
  <c r="BD58" i="34" a="1"/>
  <c r="BD58" i="34" s="1"/>
  <c r="BD74" i="34" a="1"/>
  <c r="BD74" i="34" s="1"/>
  <c r="BD10" i="34" a="1"/>
  <c r="BD10" i="34" s="1"/>
  <c r="BD2" i="34" a="1"/>
  <c r="BD2" i="34" s="1"/>
  <c r="BD104" i="34" a="1"/>
  <c r="BD104" i="34" s="1"/>
  <c r="BD40" i="34" a="1"/>
  <c r="BD40" i="34" s="1"/>
  <c r="BD88" i="34" a="1"/>
  <c r="BD88" i="34" s="1"/>
  <c r="BD112" i="34" a="1"/>
  <c r="BD112" i="34" s="1"/>
  <c r="BD48" i="34" a="1"/>
  <c r="BD48" i="34" s="1"/>
  <c r="BD120" i="34" a="1"/>
  <c r="BD120" i="34" s="1"/>
  <c r="BD56" i="34" a="1"/>
  <c r="BD56" i="34" s="1"/>
  <c r="BD128" i="34" a="1"/>
  <c r="BD128" i="34" s="1"/>
  <c r="BD64" i="34" a="1"/>
  <c r="BD64" i="34" s="1"/>
  <c r="BD72" i="34" a="1"/>
  <c r="BD72" i="34" s="1"/>
  <c r="BD8" i="34" a="1"/>
  <c r="BD8" i="34" s="1"/>
  <c r="BD24" i="34" a="1"/>
  <c r="BD24" i="34" s="1"/>
  <c r="BD80" i="34" a="1"/>
  <c r="BD80" i="34" s="1"/>
  <c r="BD16" i="34" a="1"/>
  <c r="BD16" i="34" s="1"/>
  <c r="BD96" i="34" a="1"/>
  <c r="BD96" i="34" s="1"/>
  <c r="BD32" i="34" a="1"/>
  <c r="BD32" i="34" s="1"/>
  <c r="BD83" i="34" a="1"/>
  <c r="BD83" i="34" s="1"/>
  <c r="BD19" i="34" a="1"/>
  <c r="BD19" i="34" s="1"/>
  <c r="BD67" i="34" a="1"/>
  <c r="BD67" i="34" s="1"/>
  <c r="BD91" i="34" a="1"/>
  <c r="BD91" i="34" s="1"/>
  <c r="BD27" i="34" a="1"/>
  <c r="BD27" i="34" s="1"/>
  <c r="BD99" i="34" a="1"/>
  <c r="BD99" i="34" s="1"/>
  <c r="BD35" i="34" a="1"/>
  <c r="BD35" i="34" s="1"/>
  <c r="BD107" i="34" a="1"/>
  <c r="BD107" i="34" s="1"/>
  <c r="BD43" i="34" a="1"/>
  <c r="BD43" i="34" s="1"/>
  <c r="BD115" i="34" a="1"/>
  <c r="BD115" i="34" s="1"/>
  <c r="BD51" i="34" a="1"/>
  <c r="BD51" i="34" s="1"/>
  <c r="BD3" i="34" a="1"/>
  <c r="BD3" i="34" s="1"/>
  <c r="BD123" i="34" a="1"/>
  <c r="BD123" i="34" s="1"/>
  <c r="BD59" i="34" a="1"/>
  <c r="BD59" i="34" s="1"/>
  <c r="BD75" i="34" a="1"/>
  <c r="BD75" i="34" s="1"/>
  <c r="BD11" i="34" a="1"/>
  <c r="BD11" i="34" s="1"/>
  <c r="BD70" i="34" a="1"/>
  <c r="BD70" i="34" s="1"/>
  <c r="BD6" i="34" a="1"/>
  <c r="BD6" i="34" s="1"/>
  <c r="BD78" i="34" a="1"/>
  <c r="BD78" i="34" s="1"/>
  <c r="BD14" i="34" a="1"/>
  <c r="BD14" i="34" s="1"/>
  <c r="BD118" i="34" a="1"/>
  <c r="BD118" i="34" s="1"/>
  <c r="BD86" i="34" a="1"/>
  <c r="BD86" i="34" s="1"/>
  <c r="BD22" i="34" a="1"/>
  <c r="BD22" i="34" s="1"/>
  <c r="BD54" i="34" a="1"/>
  <c r="BD54" i="34" s="1"/>
  <c r="BD94" i="34" a="1"/>
  <c r="BD94" i="34" s="1"/>
  <c r="BD30" i="34" a="1"/>
  <c r="BD30" i="34" s="1"/>
  <c r="BD102" i="34" a="1"/>
  <c r="BD102" i="34" s="1"/>
  <c r="BD38" i="34" a="1"/>
  <c r="BD38" i="34" s="1"/>
  <c r="BD110" i="34" a="1"/>
  <c r="BD110" i="34" s="1"/>
  <c r="BD46" i="34" a="1"/>
  <c r="BD46" i="34" s="1"/>
  <c r="BD126" i="34" a="1"/>
  <c r="BD126" i="34" s="1"/>
  <c r="BD62" i="34" a="1"/>
  <c r="BD62" i="34" s="1"/>
  <c r="BD82" i="33" a="1"/>
  <c r="BD82" i="33" s="1"/>
  <c r="BD18" i="33" a="1"/>
  <c r="BD18" i="33" s="1"/>
  <c r="BD90" i="33" a="1"/>
  <c r="BD90" i="33" s="1"/>
  <c r="BD26" i="33" a="1"/>
  <c r="BD26" i="33" s="1"/>
  <c r="BD98" i="33" a="1"/>
  <c r="BD98" i="33" s="1"/>
  <c r="BD34" i="33" a="1"/>
  <c r="BD34" i="33" s="1"/>
  <c r="BD106" i="33" a="1"/>
  <c r="BD106" i="33" s="1"/>
  <c r="BD42" i="33" a="1"/>
  <c r="BD42" i="33" s="1"/>
  <c r="BD114" i="33" a="1"/>
  <c r="BD114" i="33" s="1"/>
  <c r="BD50" i="33" a="1"/>
  <c r="BD50" i="33" s="1"/>
  <c r="BD122" i="33" a="1"/>
  <c r="BD122" i="33" s="1"/>
  <c r="BD58" i="33" a="1"/>
  <c r="BD58" i="33" s="1"/>
  <c r="BD66" i="33" a="1"/>
  <c r="BD66" i="33" s="1"/>
  <c r="BD2" i="33" a="1"/>
  <c r="BD2" i="33" s="1"/>
  <c r="BD74" i="33" a="1"/>
  <c r="BD74" i="33" s="1"/>
  <c r="BD10" i="33" a="1"/>
  <c r="BD10" i="33" s="1"/>
  <c r="BD100" i="33" a="1"/>
  <c r="BD100" i="33" s="1"/>
  <c r="BD36" i="33" a="1"/>
  <c r="BD36" i="33" s="1"/>
  <c r="BD108" i="33" a="1"/>
  <c r="BD108" i="33" s="1"/>
  <c r="BD44" i="33" a="1"/>
  <c r="BD44" i="33" s="1"/>
  <c r="BD116" i="33" a="1"/>
  <c r="BD116" i="33" s="1"/>
  <c r="BD52" i="33" a="1"/>
  <c r="BD52" i="33" s="1"/>
  <c r="BD124" i="33" a="1"/>
  <c r="BD124" i="33" s="1"/>
  <c r="BD60" i="33" a="1"/>
  <c r="BD60" i="33" s="1"/>
  <c r="BD68" i="33" a="1"/>
  <c r="BD68" i="33" s="1"/>
  <c r="BD4" i="33" a="1"/>
  <c r="BD4" i="33" s="1"/>
  <c r="BD76" i="33" a="1"/>
  <c r="BD76" i="33" s="1"/>
  <c r="BD12" i="33" a="1"/>
  <c r="BD12" i="33" s="1"/>
  <c r="BD84" i="33" a="1"/>
  <c r="BD84" i="33" s="1"/>
  <c r="BD20" i="33" a="1"/>
  <c r="BD20" i="33" s="1"/>
  <c r="BD92" i="33" a="1"/>
  <c r="BD92" i="33" s="1"/>
  <c r="BD28" i="33" a="1"/>
  <c r="BD28" i="33" s="1"/>
  <c r="BD83" i="33" a="1"/>
  <c r="BD83" i="33" s="1"/>
  <c r="BD19" i="33" a="1"/>
  <c r="BD19" i="33" s="1"/>
  <c r="BD91" i="33" a="1"/>
  <c r="BD91" i="33" s="1"/>
  <c r="BD27" i="33" a="1"/>
  <c r="BD27" i="33" s="1"/>
  <c r="BD99" i="33" a="1"/>
  <c r="BD99" i="33" s="1"/>
  <c r="BD35" i="33" a="1"/>
  <c r="BD35" i="33" s="1"/>
  <c r="BD107" i="33" a="1"/>
  <c r="BD107" i="33" s="1"/>
  <c r="BD43" i="33" a="1"/>
  <c r="BD43" i="33" s="1"/>
  <c r="BD115" i="33" a="1"/>
  <c r="BD115" i="33" s="1"/>
  <c r="BD51" i="33" a="1"/>
  <c r="BD51" i="33" s="1"/>
  <c r="BD123" i="33" a="1"/>
  <c r="BD123" i="33" s="1"/>
  <c r="BD59" i="33" a="1"/>
  <c r="BD59" i="33" s="1"/>
  <c r="BD67" i="33" a="1"/>
  <c r="BD67" i="33" s="1"/>
  <c r="BD3" i="33" a="1"/>
  <c r="BD3" i="33" s="1"/>
  <c r="BD75" i="33" a="1"/>
  <c r="BD75" i="33" s="1"/>
  <c r="BD11" i="33" a="1"/>
  <c r="BD11" i="33" s="1"/>
  <c r="BD117" i="33" a="1"/>
  <c r="BD117" i="33" s="1"/>
  <c r="BD53" i="33" a="1"/>
  <c r="BD53" i="33" s="1"/>
  <c r="BD125" i="33" a="1"/>
  <c r="BD125" i="33" s="1"/>
  <c r="BD61" i="33" a="1"/>
  <c r="BD61" i="33" s="1"/>
  <c r="BD69" i="33" a="1"/>
  <c r="BD69" i="33" s="1"/>
  <c r="BD5" i="33" a="1"/>
  <c r="BD5" i="33" s="1"/>
  <c r="BD77" i="33" a="1"/>
  <c r="BD77" i="33" s="1"/>
  <c r="BD13" i="33" a="1"/>
  <c r="BD13" i="33" s="1"/>
  <c r="BD85" i="33" a="1"/>
  <c r="BD85" i="33" s="1"/>
  <c r="BD21" i="33" a="1"/>
  <c r="BD21" i="33" s="1"/>
  <c r="BD93" i="33" a="1"/>
  <c r="BD93" i="33" s="1"/>
  <c r="BD29" i="33" a="1"/>
  <c r="BD29" i="33" s="1"/>
  <c r="BD101" i="33" a="1"/>
  <c r="BD101" i="33" s="1"/>
  <c r="BD37" i="33" a="1"/>
  <c r="BD37" i="33" s="1"/>
  <c r="BD109" i="33" a="1"/>
  <c r="BD109" i="33" s="1"/>
  <c r="BD45" i="33" a="1"/>
  <c r="BD45" i="33" s="1"/>
  <c r="BD104" i="33" a="1"/>
  <c r="BD104" i="33" s="1"/>
  <c r="BD40" i="33" a="1"/>
  <c r="BD40" i="33" s="1"/>
  <c r="BD112" i="33" a="1"/>
  <c r="BD112" i="33" s="1"/>
  <c r="BD48" i="33" a="1"/>
  <c r="BD48" i="33" s="1"/>
  <c r="BD120" i="33" a="1"/>
  <c r="BD120" i="33" s="1"/>
  <c r="BD56" i="33" a="1"/>
  <c r="BD56" i="33" s="1"/>
  <c r="BD128" i="33" a="1"/>
  <c r="BD128" i="33" s="1"/>
  <c r="BD64" i="33" a="1"/>
  <c r="BD64" i="33" s="1"/>
  <c r="BD72" i="33" a="1"/>
  <c r="BD72" i="33" s="1"/>
  <c r="BD8" i="33" a="1"/>
  <c r="BD8" i="33" s="1"/>
  <c r="BD80" i="33" a="1"/>
  <c r="BD80" i="33" s="1"/>
  <c r="BD16" i="33" a="1"/>
  <c r="BD16" i="33" s="1"/>
  <c r="BD88" i="33" a="1"/>
  <c r="BD88" i="33" s="1"/>
  <c r="BD24" i="33" a="1"/>
  <c r="BD24" i="33" s="1"/>
  <c r="BD96" i="33" a="1"/>
  <c r="BD96" i="33" s="1"/>
  <c r="BD32" i="33" a="1"/>
  <c r="BD32" i="33" s="1"/>
  <c r="BD70" i="33" a="1"/>
  <c r="BD70" i="33" s="1"/>
  <c r="BD6" i="33" a="1"/>
  <c r="BD6" i="33" s="1"/>
  <c r="BD78" i="33" a="1"/>
  <c r="BD78" i="33" s="1"/>
  <c r="BD14" i="33" a="1"/>
  <c r="BD14" i="33" s="1"/>
  <c r="BD86" i="33" a="1"/>
  <c r="BD86" i="33" s="1"/>
  <c r="BD22" i="33" a="1"/>
  <c r="BD22" i="33" s="1"/>
  <c r="BD94" i="33" a="1"/>
  <c r="BD94" i="33" s="1"/>
  <c r="BD30" i="33" a="1"/>
  <c r="BD30" i="33" s="1"/>
  <c r="BD102" i="33" a="1"/>
  <c r="BD102" i="33" s="1"/>
  <c r="BD38" i="33" a="1"/>
  <c r="BD38" i="33" s="1"/>
  <c r="BD110" i="33" a="1"/>
  <c r="BD110" i="33" s="1"/>
  <c r="BD46" i="33" a="1"/>
  <c r="BD46" i="33" s="1"/>
  <c r="BD118" i="33" a="1"/>
  <c r="BD118" i="33" s="1"/>
  <c r="BD54" i="33" a="1"/>
  <c r="BD54" i="33" s="1"/>
  <c r="BD126" i="33" a="1"/>
  <c r="BD126" i="33" s="1"/>
  <c r="BD62" i="33" a="1"/>
  <c r="BD62" i="33" s="1"/>
  <c r="BD121" i="33" a="1"/>
  <c r="BD121" i="33" s="1"/>
  <c r="BD57" i="33" a="1"/>
  <c r="BD57" i="33" s="1"/>
  <c r="BD129" i="33" a="1"/>
  <c r="BD129" i="33" s="1"/>
  <c r="BD65" i="33" a="1"/>
  <c r="BD65" i="33" s="1"/>
  <c r="BD73" i="33" a="1"/>
  <c r="BD73" i="33" s="1"/>
  <c r="BD9" i="33" a="1"/>
  <c r="BD9" i="33" s="1"/>
  <c r="BD81" i="33" a="1"/>
  <c r="BD81" i="33" s="1"/>
  <c r="BD17" i="33" a="1"/>
  <c r="BD17" i="33" s="1"/>
  <c r="BD89" i="33" a="1"/>
  <c r="BD89" i="33" s="1"/>
  <c r="BD25" i="33" a="1"/>
  <c r="BD25" i="33" s="1"/>
  <c r="BD97" i="33" a="1"/>
  <c r="BD97" i="33" s="1"/>
  <c r="BD33" i="33" a="1"/>
  <c r="BD33" i="33" s="1"/>
  <c r="BD105" i="33" a="1"/>
  <c r="BD105" i="33" s="1"/>
  <c r="BD41" i="33" a="1"/>
  <c r="BD41" i="33" s="1"/>
  <c r="BD113" i="33" a="1"/>
  <c r="BD113" i="33" s="1"/>
  <c r="BD49" i="33" a="1"/>
  <c r="BD49" i="33" s="1"/>
  <c r="BD87" i="33" a="1"/>
  <c r="BD87" i="33" s="1"/>
  <c r="BD23" i="33" a="1"/>
  <c r="BD23" i="33" s="1"/>
  <c r="BD95" i="33" a="1"/>
  <c r="BD95" i="33" s="1"/>
  <c r="BD31" i="33" a="1"/>
  <c r="BD31" i="33" s="1"/>
  <c r="BD103" i="33" a="1"/>
  <c r="BD103" i="33" s="1"/>
  <c r="BD39" i="33" a="1"/>
  <c r="BD39" i="33" s="1"/>
  <c r="BD111" i="33" a="1"/>
  <c r="BD111" i="33" s="1"/>
  <c r="BD47" i="33" a="1"/>
  <c r="BD47" i="33" s="1"/>
  <c r="BD119" i="33" a="1"/>
  <c r="BD119" i="33" s="1"/>
  <c r="BD55" i="33" a="1"/>
  <c r="BD55" i="33" s="1"/>
  <c r="BD127" i="33" a="1"/>
  <c r="BD127" i="33" s="1"/>
  <c r="BD63" i="33" a="1"/>
  <c r="BD63" i="33" s="1"/>
  <c r="BD71" i="33" a="1"/>
  <c r="BD71" i="33" s="1"/>
  <c r="BD7" i="33" a="1"/>
  <c r="BD7" i="33" s="1"/>
  <c r="BD79" i="33" a="1"/>
  <c r="BD79" i="33" s="1"/>
  <c r="BD15" i="33" a="1"/>
  <c r="BD15" i="33" s="1"/>
  <c r="BD83" i="32" a="1"/>
  <c r="BD83" i="32" s="1"/>
  <c r="BD19" i="32" a="1"/>
  <c r="BD19" i="32" s="1"/>
  <c r="BD91" i="32" a="1"/>
  <c r="BD91" i="32" s="1"/>
  <c r="BD27" i="32" a="1"/>
  <c r="BD27" i="32" s="1"/>
  <c r="BD99" i="32" a="1"/>
  <c r="BD99" i="32" s="1"/>
  <c r="BD35" i="32" a="1"/>
  <c r="BD35" i="32" s="1"/>
  <c r="BD115" i="32" a="1"/>
  <c r="BD115" i="32" s="1"/>
  <c r="BD51" i="32" a="1"/>
  <c r="BD51" i="32" s="1"/>
  <c r="BD107" i="32" a="1"/>
  <c r="BD107" i="32" s="1"/>
  <c r="BD43" i="32" a="1"/>
  <c r="BD43" i="32" s="1"/>
  <c r="BD123" i="32" a="1"/>
  <c r="BD123" i="32" s="1"/>
  <c r="BD59" i="32" a="1"/>
  <c r="BD59" i="32" s="1"/>
  <c r="BD67" i="32" a="1"/>
  <c r="BD67" i="32" s="1"/>
  <c r="BD11" i="32" a="1"/>
  <c r="BD11" i="32" s="1"/>
  <c r="BD75" i="32" a="1"/>
  <c r="BD75" i="32" s="1"/>
  <c r="BD3" i="32" a="1"/>
  <c r="BD3" i="32" s="1"/>
  <c r="BD121" i="32" a="1"/>
  <c r="BD121" i="32" s="1"/>
  <c r="BD57" i="32" a="1"/>
  <c r="BD57" i="32" s="1"/>
  <c r="BD129" i="32" a="1"/>
  <c r="BD129" i="32" s="1"/>
  <c r="BD65" i="32" a="1"/>
  <c r="BD65" i="32" s="1"/>
  <c r="BD73" i="32" a="1"/>
  <c r="BD73" i="32" s="1"/>
  <c r="BD9" i="32" a="1"/>
  <c r="BD9" i="32" s="1"/>
  <c r="BD89" i="32" a="1"/>
  <c r="BD89" i="32" s="1"/>
  <c r="BD25" i="32" a="1"/>
  <c r="BD25" i="32" s="1"/>
  <c r="BD81" i="32" a="1"/>
  <c r="BD81" i="32" s="1"/>
  <c r="BD17" i="32" a="1"/>
  <c r="BD17" i="32" s="1"/>
  <c r="BD97" i="32" a="1"/>
  <c r="BD97" i="32" s="1"/>
  <c r="BD33" i="32" a="1"/>
  <c r="BD33" i="32" s="1"/>
  <c r="BD105" i="32" a="1"/>
  <c r="BD105" i="32" s="1"/>
  <c r="BD41" i="32" a="1"/>
  <c r="BD41" i="32" s="1"/>
  <c r="BD113" i="32" a="1"/>
  <c r="BD113" i="32" s="1"/>
  <c r="BD49" i="32" a="1"/>
  <c r="BD49" i="32" s="1"/>
  <c r="BD70" i="32" a="1"/>
  <c r="BD70" i="32" s="1"/>
  <c r="BD6" i="32" a="1"/>
  <c r="BD6" i="32" s="1"/>
  <c r="BD78" i="32" a="1"/>
  <c r="BD78" i="32" s="1"/>
  <c r="BD14" i="32" a="1"/>
  <c r="BD14" i="32" s="1"/>
  <c r="BD86" i="32" a="1"/>
  <c r="BD86" i="32" s="1"/>
  <c r="BD22" i="32" a="1"/>
  <c r="BD22" i="32" s="1"/>
  <c r="BD102" i="32" a="1"/>
  <c r="BD102" i="32" s="1"/>
  <c r="BD38" i="32" a="1"/>
  <c r="BD38" i="32" s="1"/>
  <c r="BD94" i="32" a="1"/>
  <c r="BD94" i="32" s="1"/>
  <c r="BD30" i="32" a="1"/>
  <c r="BD30" i="32" s="1"/>
  <c r="BD110" i="32" a="1"/>
  <c r="BD110" i="32" s="1"/>
  <c r="BD46" i="32" a="1"/>
  <c r="BD46" i="32" s="1"/>
  <c r="BD118" i="32" a="1"/>
  <c r="BD118" i="32" s="1"/>
  <c r="BD54" i="32" a="1"/>
  <c r="BD54" i="32" s="1"/>
  <c r="BD62" i="32" a="1"/>
  <c r="BD62" i="32" s="1"/>
  <c r="BD126" i="32" a="1"/>
  <c r="BD126" i="32" s="1"/>
  <c r="BD82" i="32" a="1"/>
  <c r="BD82" i="32" s="1"/>
  <c r="BD18" i="32" a="1"/>
  <c r="BD18" i="32" s="1"/>
  <c r="BD90" i="32" a="1"/>
  <c r="BD90" i="32" s="1"/>
  <c r="BD26" i="32" a="1"/>
  <c r="BD26" i="32" s="1"/>
  <c r="BD98" i="32" a="1"/>
  <c r="BD98" i="32" s="1"/>
  <c r="BD34" i="32" a="1"/>
  <c r="BD34" i="32" s="1"/>
  <c r="BD114" i="32" a="1"/>
  <c r="BD114" i="32" s="1"/>
  <c r="BD50" i="32" a="1"/>
  <c r="BD50" i="32" s="1"/>
  <c r="BD106" i="32" a="1"/>
  <c r="BD106" i="32" s="1"/>
  <c r="BD42" i="32" a="1"/>
  <c r="BD42" i="32" s="1"/>
  <c r="BD122" i="32" a="1"/>
  <c r="BD122" i="32" s="1"/>
  <c r="BD58" i="32" a="1"/>
  <c r="BD58" i="32" s="1"/>
  <c r="BD66" i="32" a="1"/>
  <c r="BD66" i="32" s="1"/>
  <c r="BD10" i="32" a="1"/>
  <c r="BD10" i="32" s="1"/>
  <c r="BD2" i="32" a="1"/>
  <c r="BD2" i="32" s="1"/>
  <c r="BD74" i="32" a="1"/>
  <c r="BD74" i="32" s="1"/>
  <c r="BD100" i="32" a="1"/>
  <c r="BD100" i="32" s="1"/>
  <c r="BD36" i="32" a="1"/>
  <c r="BD36" i="32" s="1"/>
  <c r="BD108" i="32" a="1"/>
  <c r="BD108" i="32" s="1"/>
  <c r="BD44" i="32" a="1"/>
  <c r="BD44" i="32" s="1"/>
  <c r="BD116" i="32" a="1"/>
  <c r="BD116" i="32" s="1"/>
  <c r="BD52" i="32" a="1"/>
  <c r="BD52" i="32" s="1"/>
  <c r="BD68" i="32" a="1"/>
  <c r="BD68" i="32" s="1"/>
  <c r="BD124" i="32" a="1"/>
  <c r="BD124" i="32" s="1"/>
  <c r="BD60" i="32" a="1"/>
  <c r="BD60" i="32" s="1"/>
  <c r="BD76" i="32" a="1"/>
  <c r="BD76" i="32" s="1"/>
  <c r="BD12" i="32" a="1"/>
  <c r="BD12" i="32" s="1"/>
  <c r="BD84" i="32" a="1"/>
  <c r="BD84" i="32" s="1"/>
  <c r="BD20" i="32" a="1"/>
  <c r="BD20" i="32" s="1"/>
  <c r="BD28" i="32" a="1"/>
  <c r="BD28" i="32" s="1"/>
  <c r="BD92" i="32" a="1"/>
  <c r="BD92" i="32" s="1"/>
  <c r="BD4" i="32" a="1"/>
  <c r="BD4" i="32" s="1"/>
  <c r="BD87" i="32" a="1"/>
  <c r="BD87" i="32" s="1"/>
  <c r="BD23" i="32" a="1"/>
  <c r="BD23" i="32" s="1"/>
  <c r="BD95" i="32" a="1"/>
  <c r="BD95" i="32" s="1"/>
  <c r="BD31" i="32" a="1"/>
  <c r="BD31" i="32" s="1"/>
  <c r="BD103" i="32" a="1"/>
  <c r="BD103" i="32" s="1"/>
  <c r="BD39" i="32" a="1"/>
  <c r="BD39" i="32" s="1"/>
  <c r="BD55" i="32" a="1"/>
  <c r="BD55" i="32" s="1"/>
  <c r="BD111" i="32" a="1"/>
  <c r="BD111" i="32" s="1"/>
  <c r="BD47" i="32" a="1"/>
  <c r="BD47" i="32" s="1"/>
  <c r="BD127" i="32" a="1"/>
  <c r="BD127" i="32" s="1"/>
  <c r="BD63" i="32" a="1"/>
  <c r="BD63" i="32" s="1"/>
  <c r="BD71" i="32" a="1"/>
  <c r="BD71" i="32" s="1"/>
  <c r="BD79" i="32" a="1"/>
  <c r="BD79" i="32" s="1"/>
  <c r="BD7" i="32" a="1"/>
  <c r="BD7" i="32" s="1"/>
  <c r="BD119" i="32" a="1"/>
  <c r="BD119" i="32" s="1"/>
  <c r="BD15" i="32" a="1"/>
  <c r="BD15" i="32" s="1"/>
  <c r="BD104" i="32" a="1"/>
  <c r="BD104" i="32" s="1"/>
  <c r="BD40" i="32" a="1"/>
  <c r="BD40" i="32" s="1"/>
  <c r="BD112" i="32" a="1"/>
  <c r="BD112" i="32" s="1"/>
  <c r="BD48" i="32" a="1"/>
  <c r="BD48" i="32" s="1"/>
  <c r="BD120" i="32" a="1"/>
  <c r="BD120" i="32" s="1"/>
  <c r="BD56" i="32" a="1"/>
  <c r="BD56" i="32" s="1"/>
  <c r="BD72" i="32" a="1"/>
  <c r="BD72" i="32" s="1"/>
  <c r="BD128" i="32" a="1"/>
  <c r="BD128" i="32" s="1"/>
  <c r="BD64" i="32" a="1"/>
  <c r="BD64" i="32" s="1"/>
  <c r="BD80" i="32" a="1"/>
  <c r="BD80" i="32" s="1"/>
  <c r="BD16" i="32" a="1"/>
  <c r="BD16" i="32" s="1"/>
  <c r="BD88" i="32" a="1"/>
  <c r="BD88" i="32" s="1"/>
  <c r="BD24" i="32" a="1"/>
  <c r="BD24" i="32" s="1"/>
  <c r="BD96" i="32" a="1"/>
  <c r="BD96" i="32" s="1"/>
  <c r="BD8" i="32" a="1"/>
  <c r="BD8" i="32" s="1"/>
  <c r="BD32" i="32" a="1"/>
  <c r="BD32" i="32" s="1"/>
  <c r="BD117" i="32" a="1"/>
  <c r="BD117" i="32" s="1"/>
  <c r="BD53" i="32" a="1"/>
  <c r="BD53" i="32" s="1"/>
  <c r="BD125" i="32" a="1"/>
  <c r="BD125" i="32" s="1"/>
  <c r="BD61" i="32" a="1"/>
  <c r="BD61" i="32" s="1"/>
  <c r="BD69" i="32" a="1"/>
  <c r="BD69" i="32" s="1"/>
  <c r="BD5" i="32" a="1"/>
  <c r="BD5" i="32" s="1"/>
  <c r="BD85" i="32" a="1"/>
  <c r="BD85" i="32" s="1"/>
  <c r="BD21" i="32" a="1"/>
  <c r="BD21" i="32" s="1"/>
  <c r="BD77" i="32" a="1"/>
  <c r="BD77" i="32" s="1"/>
  <c r="BD13" i="32" a="1"/>
  <c r="BD13" i="32" s="1"/>
  <c r="BD93" i="32" a="1"/>
  <c r="BD93" i="32" s="1"/>
  <c r="BD29" i="32" a="1"/>
  <c r="BD29" i="32" s="1"/>
  <c r="BD101" i="32" a="1"/>
  <c r="BD101" i="32" s="1"/>
  <c r="BD37" i="32" a="1"/>
  <c r="BD37" i="32" s="1"/>
  <c r="BD45" i="32" a="1"/>
  <c r="BD45" i="32" s="1"/>
  <c r="BD109" i="32" a="1"/>
  <c r="BD109" i="32" s="1"/>
  <c r="BD83" i="31" a="1"/>
  <c r="BD83" i="31" s="1"/>
  <c r="BD19" i="31" a="1"/>
  <c r="BD19" i="31" s="1"/>
  <c r="BD91" i="31" a="1"/>
  <c r="BD91" i="31" s="1"/>
  <c r="BD27" i="31" a="1"/>
  <c r="BD27" i="31" s="1"/>
  <c r="BD99" i="31" a="1"/>
  <c r="BD99" i="31" s="1"/>
  <c r="BD35" i="31" a="1"/>
  <c r="BD35" i="31" s="1"/>
  <c r="BD67" i="31" a="1"/>
  <c r="BD67" i="31" s="1"/>
  <c r="BD3" i="31" a="1"/>
  <c r="BD3" i="31" s="1"/>
  <c r="BD107" i="31" a="1"/>
  <c r="BD107" i="31" s="1"/>
  <c r="BD43" i="31" a="1"/>
  <c r="BD43" i="31" s="1"/>
  <c r="BD115" i="31" a="1"/>
  <c r="BD115" i="31" s="1"/>
  <c r="BD51" i="31" a="1"/>
  <c r="BD51" i="31" s="1"/>
  <c r="BD123" i="31" a="1"/>
  <c r="BD123" i="31" s="1"/>
  <c r="BD59" i="31" a="1"/>
  <c r="BD59" i="31" s="1"/>
  <c r="BD75" i="31" a="1"/>
  <c r="BD75" i="31" s="1"/>
  <c r="BD11" i="31" a="1"/>
  <c r="BD11" i="31" s="1"/>
  <c r="BD87" i="31" a="1"/>
  <c r="BD87" i="31" s="1"/>
  <c r="BD23" i="31" a="1"/>
  <c r="BD23" i="31" s="1"/>
  <c r="BD95" i="31" a="1"/>
  <c r="BD95" i="31" s="1"/>
  <c r="BD31" i="31" a="1"/>
  <c r="BD31" i="31" s="1"/>
  <c r="BD7" i="31" a="1"/>
  <c r="BD7" i="31" s="1"/>
  <c r="BD103" i="31" a="1"/>
  <c r="BD103" i="31" s="1"/>
  <c r="BD39" i="31" a="1"/>
  <c r="BD39" i="31" s="1"/>
  <c r="BD111" i="31" a="1"/>
  <c r="BD111" i="31" s="1"/>
  <c r="BD47" i="31" a="1"/>
  <c r="BD47" i="31" s="1"/>
  <c r="BD119" i="31" a="1"/>
  <c r="BD119" i="31" s="1"/>
  <c r="BD55" i="31" a="1"/>
  <c r="BD55" i="31" s="1"/>
  <c r="BD127" i="31" a="1"/>
  <c r="BD127" i="31" s="1"/>
  <c r="BD63" i="31" a="1"/>
  <c r="BD63" i="31" s="1"/>
  <c r="BD71" i="31" a="1"/>
  <c r="BD71" i="31" s="1"/>
  <c r="BD79" i="31" a="1"/>
  <c r="BD79" i="31" s="1"/>
  <c r="BD15" i="31" a="1"/>
  <c r="BD15" i="31" s="1"/>
  <c r="BD104" i="31" a="1"/>
  <c r="BD104" i="31" s="1"/>
  <c r="BD40" i="31" a="1"/>
  <c r="BD40" i="31" s="1"/>
  <c r="BD112" i="31" a="1"/>
  <c r="BD112" i="31" s="1"/>
  <c r="BD48" i="31" a="1"/>
  <c r="BD48" i="31" s="1"/>
  <c r="BD88" i="31" a="1"/>
  <c r="BD88" i="31" s="1"/>
  <c r="BD120" i="31" a="1"/>
  <c r="BD120" i="31" s="1"/>
  <c r="BD56" i="31" a="1"/>
  <c r="BD56" i="31" s="1"/>
  <c r="BD24" i="31" a="1"/>
  <c r="BD24" i="31" s="1"/>
  <c r="BD128" i="31" a="1"/>
  <c r="BD128" i="31" s="1"/>
  <c r="BD64" i="31" a="1"/>
  <c r="BD64" i="31" s="1"/>
  <c r="BD72" i="31" a="1"/>
  <c r="BD72" i="31" s="1"/>
  <c r="BD8" i="31" a="1"/>
  <c r="BD8" i="31" s="1"/>
  <c r="BD80" i="31" a="1"/>
  <c r="BD80" i="31" s="1"/>
  <c r="BD16" i="31" a="1"/>
  <c r="BD16" i="31" s="1"/>
  <c r="BD96" i="31" a="1"/>
  <c r="BD96" i="31" s="1"/>
  <c r="BD32" i="31" a="1"/>
  <c r="BD32" i="31" s="1"/>
  <c r="BD100" i="31" a="1"/>
  <c r="BD100" i="31" s="1"/>
  <c r="BD36" i="31" a="1"/>
  <c r="BD36" i="31" s="1"/>
  <c r="BD84" i="31" a="1"/>
  <c r="BD84" i="31" s="1"/>
  <c r="BD108" i="31" a="1"/>
  <c r="BD108" i="31" s="1"/>
  <c r="BD44" i="31" a="1"/>
  <c r="BD44" i="31" s="1"/>
  <c r="BD116" i="31" a="1"/>
  <c r="BD116" i="31" s="1"/>
  <c r="BD52" i="31" a="1"/>
  <c r="BD52" i="31" s="1"/>
  <c r="BD124" i="31" a="1"/>
  <c r="BD124" i="31" s="1"/>
  <c r="BD60" i="31" a="1"/>
  <c r="BD60" i="31" s="1"/>
  <c r="BD68" i="31" a="1"/>
  <c r="BD68" i="31" s="1"/>
  <c r="BD4" i="31" a="1"/>
  <c r="BD4" i="31" s="1"/>
  <c r="BD76" i="31" a="1"/>
  <c r="BD76" i="31" s="1"/>
  <c r="BD12" i="31" a="1"/>
  <c r="BD12" i="31" s="1"/>
  <c r="BD20" i="31" a="1"/>
  <c r="BD20" i="31" s="1"/>
  <c r="BD92" i="31" a="1"/>
  <c r="BD92" i="31" s="1"/>
  <c r="BD28" i="31" a="1"/>
  <c r="BD28" i="31" s="1"/>
  <c r="BD121" i="31" a="1"/>
  <c r="BD121" i="31" s="1"/>
  <c r="BD57" i="31" a="1"/>
  <c r="BD57" i="31" s="1"/>
  <c r="BD129" i="31" a="1"/>
  <c r="BD129" i="31" s="1"/>
  <c r="BD65" i="31" a="1"/>
  <c r="BD65" i="31" s="1"/>
  <c r="BD73" i="31" a="1"/>
  <c r="BD73" i="31" s="1"/>
  <c r="BD9" i="31" a="1"/>
  <c r="BD9" i="31" s="1"/>
  <c r="BD41" i="31" a="1"/>
  <c r="BD41" i="31" s="1"/>
  <c r="BD81" i="31" a="1"/>
  <c r="BD81" i="31" s="1"/>
  <c r="BD17" i="31" a="1"/>
  <c r="BD17" i="31" s="1"/>
  <c r="BD89" i="31" a="1"/>
  <c r="BD89" i="31" s="1"/>
  <c r="BD25" i="31" a="1"/>
  <c r="BD25" i="31" s="1"/>
  <c r="BD97" i="31" a="1"/>
  <c r="BD97" i="31" s="1"/>
  <c r="BD33" i="31" a="1"/>
  <c r="BD33" i="31" s="1"/>
  <c r="BD105" i="31" a="1"/>
  <c r="BD105" i="31" s="1"/>
  <c r="BD113" i="31" a="1"/>
  <c r="BD113" i="31" s="1"/>
  <c r="BD49" i="31" a="1"/>
  <c r="BD49" i="31" s="1"/>
  <c r="BD70" i="31" a="1"/>
  <c r="BD70" i="31" s="1"/>
  <c r="BD6" i="31" a="1"/>
  <c r="BD6" i="31" s="1"/>
  <c r="BD118" i="31" a="1"/>
  <c r="BD118" i="31" s="1"/>
  <c r="BD78" i="31" a="1"/>
  <c r="BD78" i="31" s="1"/>
  <c r="BD14" i="31" a="1"/>
  <c r="BD14" i="31" s="1"/>
  <c r="BD86" i="31" a="1"/>
  <c r="BD86" i="31" s="1"/>
  <c r="BD22" i="31" a="1"/>
  <c r="BD22" i="31" s="1"/>
  <c r="BD54" i="31" a="1"/>
  <c r="BD54" i="31" s="1"/>
  <c r="BD94" i="31" a="1"/>
  <c r="BD94" i="31" s="1"/>
  <c r="BD30" i="31" a="1"/>
  <c r="BD30" i="31" s="1"/>
  <c r="BD102" i="31" a="1"/>
  <c r="BD102" i="31" s="1"/>
  <c r="BD38" i="31" a="1"/>
  <c r="BD38" i="31" s="1"/>
  <c r="BD110" i="31" a="1"/>
  <c r="BD110" i="31" s="1"/>
  <c r="BD46" i="31" a="1"/>
  <c r="BD46" i="31" s="1"/>
  <c r="BD126" i="31" a="1"/>
  <c r="BD126" i="31" s="1"/>
  <c r="BD62" i="31" a="1"/>
  <c r="BD62" i="31" s="1"/>
  <c r="BD82" i="31" a="1"/>
  <c r="BD82" i="31" s="1"/>
  <c r="BD18" i="31" a="1"/>
  <c r="BD18" i="31" s="1"/>
  <c r="BD66" i="31" a="1"/>
  <c r="BD66" i="31" s="1"/>
  <c r="BD2" i="31" a="1"/>
  <c r="BD2" i="31" s="1"/>
  <c r="BD90" i="31" a="1"/>
  <c r="BD90" i="31" s="1"/>
  <c r="BD26" i="31" a="1"/>
  <c r="BD26" i="31" s="1"/>
  <c r="BD98" i="31" a="1"/>
  <c r="BD98" i="31" s="1"/>
  <c r="BD34" i="31" a="1"/>
  <c r="BD34" i="31" s="1"/>
  <c r="BD106" i="31" a="1"/>
  <c r="BD106" i="31" s="1"/>
  <c r="BD42" i="31" a="1"/>
  <c r="BD42" i="31" s="1"/>
  <c r="BD114" i="31" a="1"/>
  <c r="BD114" i="31" s="1"/>
  <c r="BD50" i="31" a="1"/>
  <c r="BD50" i="31" s="1"/>
  <c r="BD122" i="31" a="1"/>
  <c r="BD122" i="31" s="1"/>
  <c r="BD58" i="31" a="1"/>
  <c r="BD58" i="31" s="1"/>
  <c r="BD74" i="31" a="1"/>
  <c r="BD74" i="31" s="1"/>
  <c r="BD10" i="31" a="1"/>
  <c r="BD10" i="31" s="1"/>
  <c r="BD117" i="31" a="1"/>
  <c r="BD117" i="31" s="1"/>
  <c r="BD53" i="31" a="1"/>
  <c r="BD53" i="31" s="1"/>
  <c r="BD125" i="31" a="1"/>
  <c r="BD125" i="31" s="1"/>
  <c r="BD61" i="31" a="1"/>
  <c r="BD61" i="31" s="1"/>
  <c r="BD101" i="31" a="1"/>
  <c r="BD101" i="31" s="1"/>
  <c r="BD37" i="31" a="1"/>
  <c r="BD37" i="31" s="1"/>
  <c r="BD69" i="31" a="1"/>
  <c r="BD69" i="31" s="1"/>
  <c r="BD5" i="31" a="1"/>
  <c r="BD5" i="31" s="1"/>
  <c r="BD77" i="31" a="1"/>
  <c r="BD77" i="31" s="1"/>
  <c r="BD13" i="31" a="1"/>
  <c r="BD13" i="31" s="1"/>
  <c r="BD85" i="31" a="1"/>
  <c r="BD85" i="31" s="1"/>
  <c r="BD21" i="31" a="1"/>
  <c r="BD21" i="31" s="1"/>
  <c r="BD93" i="31" a="1"/>
  <c r="BD93" i="31" s="1"/>
  <c r="BD29" i="31" a="1"/>
  <c r="BD29" i="31" s="1"/>
  <c r="BD109" i="31" a="1"/>
  <c r="BD109" i="31" s="1"/>
  <c r="BD45" i="31" a="1"/>
  <c r="BD45" i="31" s="1"/>
  <c r="BD117" i="30" a="1"/>
  <c r="BD117" i="30" s="1"/>
  <c r="BD53" i="30" a="1"/>
  <c r="BD53" i="30" s="1"/>
  <c r="BD125" i="30" a="1"/>
  <c r="BD125" i="30" s="1"/>
  <c r="BD61" i="30" a="1"/>
  <c r="BD61" i="30" s="1"/>
  <c r="BD69" i="30" a="1"/>
  <c r="BD69" i="30" s="1"/>
  <c r="BD5" i="30" a="1"/>
  <c r="BD5" i="30" s="1"/>
  <c r="BD85" i="30" a="1"/>
  <c r="BD85" i="30" s="1"/>
  <c r="BD77" i="30" a="1"/>
  <c r="BD77" i="30" s="1"/>
  <c r="BD13" i="30" a="1"/>
  <c r="BD13" i="30" s="1"/>
  <c r="BD21" i="30" a="1"/>
  <c r="BD21" i="30" s="1"/>
  <c r="BD93" i="30" a="1"/>
  <c r="BD93" i="30" s="1"/>
  <c r="BD29" i="30" a="1"/>
  <c r="BD29" i="30" s="1"/>
  <c r="BD109" i="30" a="1"/>
  <c r="BD109" i="30" s="1"/>
  <c r="BD45" i="30" a="1"/>
  <c r="BD45" i="30" s="1"/>
  <c r="BD101" i="30" a="1"/>
  <c r="BD101" i="30" s="1"/>
  <c r="BD37" i="30" a="1"/>
  <c r="BD37" i="30" s="1"/>
  <c r="BD82" i="30" a="1"/>
  <c r="BD82" i="30" s="1"/>
  <c r="BD18" i="30" a="1"/>
  <c r="BD18" i="30" s="1"/>
  <c r="BD90" i="30" a="1"/>
  <c r="BD90" i="30" s="1"/>
  <c r="BD26" i="30" a="1"/>
  <c r="BD26" i="30" s="1"/>
  <c r="BD50" i="30" a="1"/>
  <c r="BD50" i="30" s="1"/>
  <c r="BD98" i="30" a="1"/>
  <c r="BD98" i="30" s="1"/>
  <c r="BD34" i="30" a="1"/>
  <c r="BD34" i="30" s="1"/>
  <c r="BD114" i="30" a="1"/>
  <c r="BD114" i="30" s="1"/>
  <c r="BD106" i="30" a="1"/>
  <c r="BD106" i="30" s="1"/>
  <c r="BD42" i="30" a="1"/>
  <c r="BD42" i="30" s="1"/>
  <c r="BD122" i="30" a="1"/>
  <c r="BD122" i="30" s="1"/>
  <c r="BD58" i="30" a="1"/>
  <c r="BD58" i="30" s="1"/>
  <c r="BD74" i="30" a="1"/>
  <c r="BD74" i="30" s="1"/>
  <c r="BD66" i="30" a="1"/>
  <c r="BD66" i="30" s="1"/>
  <c r="BD2" i="30" a="1"/>
  <c r="BD2" i="30" s="1"/>
  <c r="BD10" i="30" a="1"/>
  <c r="BD10" i="30" s="1"/>
  <c r="BD104" i="30" a="1"/>
  <c r="BD104" i="30" s="1"/>
  <c r="BD40" i="30" a="1"/>
  <c r="BD40" i="30" s="1"/>
  <c r="BD112" i="30" a="1"/>
  <c r="BD112" i="30" s="1"/>
  <c r="BD48" i="30" a="1"/>
  <c r="BD48" i="30" s="1"/>
  <c r="BD72" i="30" a="1"/>
  <c r="BD72" i="30" s="1"/>
  <c r="BD120" i="30" a="1"/>
  <c r="BD120" i="30" s="1"/>
  <c r="BD56" i="30" a="1"/>
  <c r="BD56" i="30" s="1"/>
  <c r="BD8" i="30" a="1"/>
  <c r="BD8" i="30" s="1"/>
  <c r="BD128" i="30" a="1"/>
  <c r="BD128" i="30" s="1"/>
  <c r="BD64" i="30" a="1"/>
  <c r="BD64" i="30" s="1"/>
  <c r="BD80" i="30" a="1"/>
  <c r="BD80" i="30" s="1"/>
  <c r="BD16" i="30" a="1"/>
  <c r="BD16" i="30" s="1"/>
  <c r="BD32" i="30" a="1"/>
  <c r="BD32" i="30" s="1"/>
  <c r="BD88" i="30" a="1"/>
  <c r="BD88" i="30" s="1"/>
  <c r="BD24" i="30" a="1"/>
  <c r="BD24" i="30" s="1"/>
  <c r="BD96" i="30" a="1"/>
  <c r="BD96" i="30" s="1"/>
  <c r="BD70" i="30" a="1"/>
  <c r="BD70" i="30" s="1"/>
  <c r="BD6" i="30" a="1"/>
  <c r="BD6" i="30" s="1"/>
  <c r="BD78" i="30" a="1"/>
  <c r="BD78" i="30" s="1"/>
  <c r="BD14" i="30" a="1"/>
  <c r="BD14" i="30" s="1"/>
  <c r="BD86" i="30" a="1"/>
  <c r="BD86" i="30" s="1"/>
  <c r="BD22" i="30" a="1"/>
  <c r="BD22" i="30" s="1"/>
  <c r="BD102" i="30" a="1"/>
  <c r="BD102" i="30" s="1"/>
  <c r="BD38" i="30" a="1"/>
  <c r="BD38" i="30" s="1"/>
  <c r="BD94" i="30" a="1"/>
  <c r="BD94" i="30" s="1"/>
  <c r="BD30" i="30" a="1"/>
  <c r="BD30" i="30" s="1"/>
  <c r="BD110" i="30" a="1"/>
  <c r="BD110" i="30" s="1"/>
  <c r="BD46" i="30" a="1"/>
  <c r="BD46" i="30" s="1"/>
  <c r="BD62" i="30" a="1"/>
  <c r="BD62" i="30" s="1"/>
  <c r="BD118" i="30" a="1"/>
  <c r="BD118" i="30" s="1"/>
  <c r="BD54" i="30" a="1"/>
  <c r="BD54" i="30" s="1"/>
  <c r="BD126" i="30" a="1"/>
  <c r="BD126" i="30" s="1"/>
  <c r="BD83" i="30" a="1"/>
  <c r="BD83" i="30" s="1"/>
  <c r="BD19" i="30" a="1"/>
  <c r="BD19" i="30" s="1"/>
  <c r="BD91" i="30" a="1"/>
  <c r="BD91" i="30" s="1"/>
  <c r="BD27" i="30" a="1"/>
  <c r="BD27" i="30" s="1"/>
  <c r="BD115" i="30" a="1"/>
  <c r="BD115" i="30" s="1"/>
  <c r="BD99" i="30" a="1"/>
  <c r="BD99" i="30" s="1"/>
  <c r="BD35" i="30" a="1"/>
  <c r="BD35" i="30" s="1"/>
  <c r="BD51" i="30" a="1"/>
  <c r="BD51" i="30" s="1"/>
  <c r="BD107" i="30" a="1"/>
  <c r="BD107" i="30" s="1"/>
  <c r="BD43" i="30" a="1"/>
  <c r="BD43" i="30" s="1"/>
  <c r="BD123" i="30" a="1"/>
  <c r="BD123" i="30" s="1"/>
  <c r="BD59" i="30" a="1"/>
  <c r="BD59" i="30" s="1"/>
  <c r="BD11" i="30" a="1"/>
  <c r="BD11" i="30" s="1"/>
  <c r="BD67" i="30" a="1"/>
  <c r="BD67" i="30" s="1"/>
  <c r="BD3" i="30" a="1"/>
  <c r="BD3" i="30" s="1"/>
  <c r="BD75" i="30" a="1"/>
  <c r="BD75" i="30" s="1"/>
  <c r="BD121" i="30" a="1"/>
  <c r="BD121" i="30" s="1"/>
  <c r="BD57" i="30" a="1"/>
  <c r="BD57" i="30" s="1"/>
  <c r="BD129" i="30" a="1"/>
  <c r="BD129" i="30" s="1"/>
  <c r="BD65" i="30" a="1"/>
  <c r="BD65" i="30" s="1"/>
  <c r="BD89" i="30" a="1"/>
  <c r="BD89" i="30" s="1"/>
  <c r="BD73" i="30" a="1"/>
  <c r="BD73" i="30" s="1"/>
  <c r="BD9" i="30" a="1"/>
  <c r="BD9" i="30" s="1"/>
  <c r="BD25" i="30" a="1"/>
  <c r="BD25" i="30" s="1"/>
  <c r="BD81" i="30" a="1"/>
  <c r="BD81" i="30" s="1"/>
  <c r="BD17" i="30" a="1"/>
  <c r="BD17" i="30" s="1"/>
  <c r="BD97" i="30" a="1"/>
  <c r="BD97" i="30" s="1"/>
  <c r="BD33" i="30" a="1"/>
  <c r="BD33" i="30" s="1"/>
  <c r="BD113" i="30" a="1"/>
  <c r="BD113" i="30" s="1"/>
  <c r="BD49" i="30" a="1"/>
  <c r="BD49" i="30" s="1"/>
  <c r="BD105" i="30" a="1"/>
  <c r="BD105" i="30" s="1"/>
  <c r="BD41" i="30" a="1"/>
  <c r="BD41" i="30" s="1"/>
  <c r="BD100" i="30" a="1"/>
  <c r="BD100" i="30" s="1"/>
  <c r="BD36" i="30" a="1"/>
  <c r="BD36" i="30" s="1"/>
  <c r="BD108" i="30" a="1"/>
  <c r="BD108" i="30" s="1"/>
  <c r="BD44" i="30" a="1"/>
  <c r="BD44" i="30" s="1"/>
  <c r="BD116" i="30" a="1"/>
  <c r="BD116" i="30" s="1"/>
  <c r="BD52" i="30" a="1"/>
  <c r="BD52" i="30" s="1"/>
  <c r="BD124" i="30" a="1"/>
  <c r="BD124" i="30" s="1"/>
  <c r="BD60" i="30" a="1"/>
  <c r="BD60" i="30" s="1"/>
  <c r="BD68" i="30" a="1"/>
  <c r="BD68" i="30" s="1"/>
  <c r="BD4" i="30" a="1"/>
  <c r="BD4" i="30" s="1"/>
  <c r="BD76" i="30" a="1"/>
  <c r="BD76" i="30" s="1"/>
  <c r="BD12" i="30" a="1"/>
  <c r="BD12" i="30" s="1"/>
  <c r="BD92" i="30" a="1"/>
  <c r="BD92" i="30" s="1"/>
  <c r="BD84" i="30" a="1"/>
  <c r="BD84" i="30" s="1"/>
  <c r="BD20" i="30" a="1"/>
  <c r="BD20" i="30" s="1"/>
  <c r="BD28" i="30" a="1"/>
  <c r="BD28" i="30" s="1"/>
  <c r="BD87" i="30" a="1"/>
  <c r="BD87" i="30" s="1"/>
  <c r="BD23" i="30" a="1"/>
  <c r="BD23" i="30" s="1"/>
  <c r="BD119" i="30" a="1"/>
  <c r="BD119" i="30" s="1"/>
  <c r="BD95" i="30" a="1"/>
  <c r="BD95" i="30" s="1"/>
  <c r="BD31" i="30" a="1"/>
  <c r="BD31" i="30" s="1"/>
  <c r="BD55" i="30" a="1"/>
  <c r="BD55" i="30" s="1"/>
  <c r="BD103" i="30" a="1"/>
  <c r="BD103" i="30" s="1"/>
  <c r="BD39" i="30" a="1"/>
  <c r="BD39" i="30" s="1"/>
  <c r="BD111" i="30" a="1"/>
  <c r="BD111" i="30" s="1"/>
  <c r="BD47" i="30" a="1"/>
  <c r="BD47" i="30" s="1"/>
  <c r="BD127" i="30" a="1"/>
  <c r="BD127" i="30" s="1"/>
  <c r="BD63" i="30" a="1"/>
  <c r="BD63" i="30" s="1"/>
  <c r="BD79" i="30" a="1"/>
  <c r="BD79" i="30" s="1"/>
  <c r="BD15" i="30" a="1"/>
  <c r="BD15" i="30" s="1"/>
  <c r="BD71" i="30" a="1"/>
  <c r="BD71" i="30" s="1"/>
  <c r="BD7" i="30" a="1"/>
  <c r="BD7" i="30" s="1"/>
  <c r="M63" i="28"/>
  <c r="L63" i="28"/>
  <c r="N7" i="28"/>
  <c r="L7" i="28"/>
  <c r="L32" i="28"/>
  <c r="S2" i="28"/>
  <c r="N126" i="28"/>
  <c r="U39" i="28"/>
  <c r="Z79" i="28"/>
  <c r="AZ79" i="28" s="1"/>
  <c r="AH42" i="28"/>
  <c r="AA54" i="28"/>
  <c r="F65" i="28"/>
  <c r="G65" i="28" s="1"/>
  <c r="AA65" i="28" s="1"/>
  <c r="L126" i="28"/>
  <c r="P2" i="28"/>
  <c r="AU39" i="28"/>
  <c r="AV80" i="28" s="1"/>
  <c r="D80" i="28" s="1"/>
  <c r="S39" i="28"/>
  <c r="V39" i="28"/>
  <c r="AY39" i="28" s="1"/>
  <c r="Q16" i="28"/>
  <c r="BA16" i="28" s="1"/>
  <c r="BB16" i="28" s="1"/>
  <c r="L94" i="28"/>
  <c r="F105" i="28"/>
  <c r="G105" i="28" s="1"/>
  <c r="Z105" i="28" s="1"/>
  <c r="AZ105" i="28" s="1"/>
  <c r="U79" i="28"/>
  <c r="AH26" i="28"/>
  <c r="W39" i="28"/>
  <c r="M16" i="28"/>
  <c r="N54" i="28"/>
  <c r="AB39" i="28"/>
  <c r="V7" i="28"/>
  <c r="AY7" i="28" s="1"/>
  <c r="U8" i="28"/>
  <c r="AG41" i="28"/>
  <c r="BD117" i="28" a="1"/>
  <c r="BD117" i="28" s="1"/>
  <c r="BD53" i="28" a="1"/>
  <c r="BD53" i="28" s="1"/>
  <c r="BD21" i="28" a="1"/>
  <c r="BD21" i="28" s="1"/>
  <c r="BD29" i="28" a="1"/>
  <c r="BD29" i="28" s="1"/>
  <c r="BD101" i="28" a="1"/>
  <c r="BD101" i="28" s="1"/>
  <c r="BD109" i="28" a="1"/>
  <c r="BD109" i="28" s="1"/>
  <c r="BD6" i="28" a="1"/>
  <c r="BD6" i="28" s="1"/>
  <c r="BD86" i="28" a="1"/>
  <c r="BD86" i="28" s="1"/>
  <c r="BD102" i="28" a="1"/>
  <c r="BD102" i="28" s="1"/>
  <c r="BD62" i="28" a="1"/>
  <c r="BD62" i="28" s="1"/>
  <c r="BD57" i="28" a="1"/>
  <c r="BD57" i="28" s="1"/>
  <c r="BD129" i="28" a="1"/>
  <c r="BD129" i="28" s="1"/>
  <c r="BD89" i="28" a="1"/>
  <c r="BD89" i="28" s="1"/>
  <c r="BD25" i="28" a="1"/>
  <c r="BD25" i="28" s="1"/>
  <c r="BD33" i="28" a="1"/>
  <c r="BD33" i="28" s="1"/>
  <c r="BD50" i="28" a="1"/>
  <c r="BD50" i="28" s="1"/>
  <c r="BD58" i="28" a="1"/>
  <c r="BD58" i="28" s="1"/>
  <c r="BD2" i="28" a="1"/>
  <c r="BD2" i="28" s="1"/>
  <c r="BD83" i="28" a="1"/>
  <c r="BD83" i="28" s="1"/>
  <c r="BD91" i="28" a="1"/>
  <c r="BD91" i="28" s="1"/>
  <c r="BD43" i="28" a="1"/>
  <c r="BD43" i="28" s="1"/>
  <c r="BD115" i="28" a="1"/>
  <c r="BD115" i="28" s="1"/>
  <c r="BD123" i="28" a="1"/>
  <c r="BD123" i="28" s="1"/>
  <c r="BD11" i="28" a="1"/>
  <c r="BD11" i="28" s="1"/>
  <c r="BD39" i="28" a="1"/>
  <c r="BD39" i="28" s="1"/>
  <c r="BD111" i="28" a="1"/>
  <c r="BD111" i="28" s="1"/>
  <c r="BD47" i="28" a="1"/>
  <c r="BD47" i="28" s="1"/>
  <c r="BD63" i="28" a="1"/>
  <c r="BD63" i="28" s="1"/>
  <c r="BD100" i="28" a="1"/>
  <c r="BD100" i="28" s="1"/>
  <c r="BD44" i="28" a="1"/>
  <c r="BD44" i="28" s="1"/>
  <c r="BD52" i="28" a="1"/>
  <c r="BD52" i="28" s="1"/>
  <c r="BD124" i="28" a="1"/>
  <c r="BD124" i="28" s="1"/>
  <c r="BD60" i="28" a="1"/>
  <c r="BD60" i="28" s="1"/>
  <c r="BD4" i="28" a="1"/>
  <c r="BD4" i="28" s="1"/>
  <c r="BD12" i="28" a="1"/>
  <c r="BD12" i="28" s="1"/>
  <c r="BD20" i="28" a="1"/>
  <c r="BD20" i="28" s="1"/>
  <c r="BD92" i="28" a="1"/>
  <c r="BD92" i="28" s="1"/>
  <c r="BD28" i="28" a="1"/>
  <c r="BD28" i="28" s="1"/>
  <c r="BD112" i="28" a="1"/>
  <c r="BD112" i="28" s="1"/>
  <c r="BD128" i="28" a="1"/>
  <c r="BD128" i="28" s="1"/>
  <c r="BD8" i="28" a="1"/>
  <c r="BD8" i="28" s="1"/>
  <c r="BD80" i="28" a="1"/>
  <c r="BD80" i="28" s="1"/>
  <c r="BD88" i="28" a="1"/>
  <c r="BD88" i="28" s="1"/>
  <c r="BD32" i="28" a="1"/>
  <c r="BD32" i="28" s="1"/>
  <c r="M70" i="12"/>
  <c r="N78" i="12"/>
  <c r="AH50" i="12"/>
  <c r="L65" i="12"/>
  <c r="F34" i="12"/>
  <c r="G34" i="12" s="1"/>
  <c r="F50" i="12"/>
  <c r="G50" i="12" s="1"/>
  <c r="AZ50" i="12" s="1"/>
  <c r="AG65" i="12"/>
  <c r="L127" i="12"/>
  <c r="Z65" i="12"/>
  <c r="AZ65" i="12" s="1"/>
  <c r="AB65" i="12"/>
  <c r="F105" i="12"/>
  <c r="G105" i="12" s="1"/>
  <c r="AB105" i="12" s="1"/>
  <c r="F90" i="12"/>
  <c r="G90" i="12" s="1"/>
  <c r="F51" i="12"/>
  <c r="G51" i="12" s="1"/>
  <c r="AU51" i="12" s="1"/>
  <c r="F98" i="12"/>
  <c r="G98" i="12" s="1"/>
  <c r="N16" i="12"/>
  <c r="F59" i="12"/>
  <c r="G59" i="12" s="1"/>
  <c r="R59" i="12" s="1"/>
  <c r="N27" i="12"/>
  <c r="V65" i="12"/>
  <c r="AY65" i="12" s="1"/>
  <c r="L27" i="12"/>
  <c r="L81" i="12"/>
  <c r="M43" i="12"/>
  <c r="AG43" i="12" s="1"/>
  <c r="L89" i="12"/>
  <c r="N81" i="12"/>
  <c r="AG60" i="12"/>
  <c r="Y65" i="12"/>
  <c r="M57" i="12"/>
  <c r="L105" i="12"/>
  <c r="L26" i="12"/>
  <c r="M74" i="12"/>
  <c r="W65" i="12"/>
  <c r="N10" i="12"/>
  <c r="M26" i="12"/>
  <c r="AG26" i="12" s="1"/>
  <c r="N122" i="12"/>
  <c r="N38" i="12"/>
  <c r="F80" i="12"/>
  <c r="G80" i="12" s="1"/>
  <c r="Y80" i="12" s="1"/>
  <c r="L129" i="12"/>
  <c r="F22" i="12"/>
  <c r="G22" i="12" s="1"/>
  <c r="R22" i="12" s="1"/>
  <c r="AH12" i="12"/>
  <c r="N73" i="12"/>
  <c r="M129" i="12"/>
  <c r="N14" i="12"/>
  <c r="S65" i="12"/>
  <c r="AH30" i="12"/>
  <c r="M122" i="12"/>
  <c r="N65" i="12"/>
  <c r="L57" i="12"/>
  <c r="L126" i="12"/>
  <c r="N113" i="12"/>
  <c r="L74" i="12"/>
  <c r="AG30" i="12"/>
  <c r="F127" i="12"/>
  <c r="G127" i="12" s="1"/>
  <c r="Y127" i="12" s="1"/>
  <c r="M10" i="12"/>
  <c r="AG10" i="12" s="1"/>
  <c r="N89" i="12"/>
  <c r="N105" i="12"/>
  <c r="L78" i="12"/>
  <c r="L38" i="12"/>
  <c r="F72" i="12"/>
  <c r="G72" i="12" s="1"/>
  <c r="W72" i="12" s="1"/>
  <c r="F38" i="12"/>
  <c r="G38" i="12" s="1"/>
  <c r="R38" i="12" s="1"/>
  <c r="BD79" i="12" a="1"/>
  <c r="BD79" i="12" s="1"/>
  <c r="BD71" i="12" a="1"/>
  <c r="BD71" i="12" s="1"/>
  <c r="BD68" i="12" a="1"/>
  <c r="BD68" i="12" s="1"/>
  <c r="BD47" i="12" a="1"/>
  <c r="BD47" i="12" s="1"/>
  <c r="N59" i="12"/>
  <c r="F85" i="12"/>
  <c r="G85" i="12" s="1"/>
  <c r="F39" i="12"/>
  <c r="G39" i="12" s="1"/>
  <c r="M59" i="12"/>
  <c r="AG59" i="12" s="1"/>
  <c r="F6" i="12"/>
  <c r="G6" i="12" s="1"/>
  <c r="P6" i="12" s="1"/>
  <c r="AH39" i="12"/>
  <c r="F41" i="12"/>
  <c r="G41" i="12" s="1"/>
  <c r="R41" i="12" s="1"/>
  <c r="M20" i="12"/>
  <c r="BA90" i="12"/>
  <c r="F75" i="12"/>
  <c r="G75" i="12" s="1"/>
  <c r="AH15" i="12"/>
  <c r="F60" i="12"/>
  <c r="G60" i="12" s="1"/>
  <c r="AA60" i="12" s="1"/>
  <c r="N20" i="12"/>
  <c r="M3" i="12"/>
  <c r="L3" i="12"/>
  <c r="F25" i="12"/>
  <c r="G25" i="12" s="1"/>
  <c r="Y25" i="12" s="1"/>
  <c r="F108" i="12"/>
  <c r="G108" i="12" s="1"/>
  <c r="R108" i="12" s="1"/>
  <c r="F45" i="12"/>
  <c r="G45" i="12" s="1"/>
  <c r="Y45" i="12" s="1"/>
  <c r="AG48" i="32"/>
  <c r="AG30" i="44"/>
  <c r="AV2" i="59"/>
  <c r="N96" i="59"/>
  <c r="L96" i="59"/>
  <c r="M96" i="59"/>
  <c r="AU40" i="59"/>
  <c r="W40" i="59"/>
  <c r="Q40" i="59"/>
  <c r="BA40" i="59" s="1"/>
  <c r="M109" i="59"/>
  <c r="L109" i="59"/>
  <c r="N109" i="59"/>
  <c r="L121" i="59"/>
  <c r="N121" i="59"/>
  <c r="M121" i="59"/>
  <c r="L72" i="59"/>
  <c r="N72" i="59"/>
  <c r="M72" i="59"/>
  <c r="M56" i="59"/>
  <c r="AG56" i="59" s="1"/>
  <c r="L56" i="59"/>
  <c r="N56" i="59"/>
  <c r="L73" i="59"/>
  <c r="M49" i="59"/>
  <c r="V128" i="59"/>
  <c r="AY128" i="59" s="1"/>
  <c r="W125" i="59"/>
  <c r="Z100" i="59"/>
  <c r="AZ100" i="59" s="1"/>
  <c r="M81" i="59"/>
  <c r="L14" i="59"/>
  <c r="A104" i="59"/>
  <c r="U100" i="59"/>
  <c r="S78" i="59"/>
  <c r="M73" i="59"/>
  <c r="L97" i="59"/>
  <c r="Y120" i="59"/>
  <c r="S39" i="59"/>
  <c r="N49" i="59"/>
  <c r="F32" i="59"/>
  <c r="G32" i="59" s="1"/>
  <c r="A6" i="59"/>
  <c r="Y125" i="59"/>
  <c r="N112" i="59"/>
  <c r="Q100" i="59"/>
  <c r="BA100" i="59" s="1"/>
  <c r="S80" i="59"/>
  <c r="N81" i="59"/>
  <c r="A41" i="59"/>
  <c r="AA73" i="59"/>
  <c r="M14" i="59"/>
  <c r="AH6" i="59"/>
  <c r="A38" i="59"/>
  <c r="F121" i="59"/>
  <c r="G121" i="59" s="1"/>
  <c r="A25" i="59"/>
  <c r="AB100" i="59"/>
  <c r="Q78" i="59"/>
  <c r="BA78" i="59" s="1"/>
  <c r="BB78" i="59" s="1"/>
  <c r="P8" i="59"/>
  <c r="V120" i="59"/>
  <c r="AY120" i="59" s="1"/>
  <c r="F24" i="59"/>
  <c r="G24" i="59" s="1"/>
  <c r="AH32" i="59"/>
  <c r="P120" i="59"/>
  <c r="D112" i="59"/>
  <c r="P128" i="59"/>
  <c r="L112" i="59"/>
  <c r="F79" i="59"/>
  <c r="G79" i="59" s="1"/>
  <c r="R79" i="59" s="1"/>
  <c r="AH25" i="59"/>
  <c r="F71" i="59"/>
  <c r="G71" i="59" s="1"/>
  <c r="A129" i="59"/>
  <c r="AS120" i="59"/>
  <c r="AF120" i="59" s="1"/>
  <c r="A26" i="59"/>
  <c r="P78" i="59"/>
  <c r="AH56" i="59"/>
  <c r="N58" i="59"/>
  <c r="N80" i="59"/>
  <c r="L105" i="59"/>
  <c r="V81" i="59"/>
  <c r="AY81" i="59" s="1"/>
  <c r="AA120" i="59"/>
  <c r="L57" i="59"/>
  <c r="N22" i="59"/>
  <c r="Z120" i="59"/>
  <c r="AZ120" i="59" s="1"/>
  <c r="M127" i="59"/>
  <c r="R125" i="59"/>
  <c r="AS73" i="59"/>
  <c r="AF73" i="59" s="1"/>
  <c r="AH65" i="59"/>
  <c r="F101" i="59"/>
  <c r="G101" i="59" s="1"/>
  <c r="F72" i="59"/>
  <c r="G72" i="59" s="1"/>
  <c r="AE72" i="59" s="1" a="1"/>
  <c r="AE72" i="59" s="1"/>
  <c r="AD72" i="59" s="1"/>
  <c r="AC72" i="59" s="1"/>
  <c r="A105" i="59"/>
  <c r="M105" i="59"/>
  <c r="R120" i="59"/>
  <c r="M22" i="59"/>
  <c r="AG22" i="59" s="1"/>
  <c r="W120" i="59"/>
  <c r="N65" i="59"/>
  <c r="Y88" i="59"/>
  <c r="AB120" i="59"/>
  <c r="L127" i="59"/>
  <c r="M57" i="59"/>
  <c r="AG57" i="59" s="1"/>
  <c r="AH48" i="59"/>
  <c r="AB84" i="59"/>
  <c r="W90" i="59"/>
  <c r="Z28" i="59"/>
  <c r="AZ28" i="59" s="1"/>
  <c r="D65" i="59"/>
  <c r="R100" i="59"/>
  <c r="F65" i="59"/>
  <c r="G65" i="59" s="1"/>
  <c r="N89" i="59"/>
  <c r="F92" i="59"/>
  <c r="G92" i="59" s="1"/>
  <c r="F113" i="59"/>
  <c r="G113" i="59" s="1"/>
  <c r="S81" i="59"/>
  <c r="M89" i="59"/>
  <c r="D73" i="59"/>
  <c r="AH16" i="59"/>
  <c r="D120" i="59"/>
  <c r="N64" i="59"/>
  <c r="F22" i="59"/>
  <c r="G22" i="59" s="1"/>
  <c r="F75" i="59"/>
  <c r="G75" i="59" s="1"/>
  <c r="AG72" i="59"/>
  <c r="L2" i="12"/>
  <c r="M2" i="12"/>
  <c r="N2" i="12"/>
  <c r="Z108" i="12"/>
  <c r="AZ108" i="12" s="1"/>
  <c r="M23" i="12"/>
  <c r="N23" i="12"/>
  <c r="L23" i="12"/>
  <c r="Y64" i="12"/>
  <c r="U64" i="12"/>
  <c r="V64" i="12"/>
  <c r="AY64" i="12" s="1"/>
  <c r="AU64" i="12"/>
  <c r="Z64" i="12"/>
  <c r="AZ64" i="12" s="1"/>
  <c r="M96" i="12"/>
  <c r="F74" i="12"/>
  <c r="G74" i="12" s="1"/>
  <c r="AZ74" i="12" s="1"/>
  <c r="V15" i="12"/>
  <c r="AY15" i="12" s="1"/>
  <c r="F28" i="12"/>
  <c r="G28" i="12" s="1"/>
  <c r="AU28" i="12" s="1"/>
  <c r="AH27" i="12"/>
  <c r="Z15" i="12"/>
  <c r="AZ15" i="12" s="1"/>
  <c r="M92" i="12"/>
  <c r="M124" i="12"/>
  <c r="M45" i="12"/>
  <c r="AG45" i="12" s="1"/>
  <c r="M127" i="12"/>
  <c r="L63" i="12"/>
  <c r="BD59" i="12" s="1" a="1"/>
  <c r="BD59" i="12" s="1"/>
  <c r="M7" i="12"/>
  <c r="M87" i="12"/>
  <c r="M120" i="12"/>
  <c r="F27" i="12"/>
  <c r="G27" i="12" s="1"/>
  <c r="V27" i="12" s="1"/>
  <c r="AY27" i="12" s="1"/>
  <c r="AH59" i="12"/>
  <c r="F128" i="12"/>
  <c r="G128" i="12" s="1"/>
  <c r="Q128" i="12" s="1"/>
  <c r="BA128" i="12" s="1"/>
  <c r="L49" i="12"/>
  <c r="N96" i="12"/>
  <c r="M56" i="12"/>
  <c r="AH22" i="12"/>
  <c r="F43" i="12"/>
  <c r="G43" i="12" s="1"/>
  <c r="U43" i="12" s="1"/>
  <c r="M24" i="12"/>
  <c r="F82" i="12"/>
  <c r="G82" i="12" s="1"/>
  <c r="F4" i="12"/>
  <c r="G4" i="12" s="1"/>
  <c r="AU4" i="12" s="1"/>
  <c r="F21" i="12"/>
  <c r="G21" i="12" s="1"/>
  <c r="AH28" i="12"/>
  <c r="M49" i="12"/>
  <c r="AG49" i="12" s="1"/>
  <c r="L56" i="12"/>
  <c r="M25" i="12"/>
  <c r="AH20" i="12"/>
  <c r="M37" i="12"/>
  <c r="F35" i="12"/>
  <c r="G35" i="12" s="1"/>
  <c r="U35" i="12" s="1"/>
  <c r="L80" i="12"/>
  <c r="L25" i="12"/>
  <c r="M84" i="12"/>
  <c r="F20" i="12"/>
  <c r="G20" i="12" s="1"/>
  <c r="AB20" i="12" s="1"/>
  <c r="M112" i="12"/>
  <c r="AH44" i="12"/>
  <c r="U45" i="12"/>
  <c r="N84" i="12"/>
  <c r="F30" i="12"/>
  <c r="G30" i="12" s="1"/>
  <c r="R15" i="12"/>
  <c r="N43" i="12"/>
  <c r="N112" i="12"/>
  <c r="F96" i="12"/>
  <c r="G96" i="12" s="1"/>
  <c r="AB96" i="12" s="1"/>
  <c r="F33" i="12"/>
  <c r="G33" i="12" s="1"/>
  <c r="Z33" i="12" s="1"/>
  <c r="AZ33" i="12" s="1"/>
  <c r="F44" i="12"/>
  <c r="G44" i="12" s="1"/>
  <c r="W44" i="12" s="1"/>
  <c r="F117" i="12"/>
  <c r="G117" i="12" s="1"/>
  <c r="Z117" i="12" s="1"/>
  <c r="AZ117" i="12" s="1"/>
  <c r="AH45" i="12"/>
  <c r="F84" i="12"/>
  <c r="G84" i="12" s="1"/>
  <c r="AE84" i="12" s="1" a="1"/>
  <c r="AE84" i="12" s="1"/>
  <c r="N80" i="12"/>
  <c r="Y15" i="12"/>
  <c r="N92" i="12"/>
  <c r="L124" i="12"/>
  <c r="BD127" i="12" s="1" a="1"/>
  <c r="BD127" i="12" s="1"/>
  <c r="AA45" i="12"/>
  <c r="M63" i="12"/>
  <c r="AG63" i="12" s="1"/>
  <c r="AH51" i="12"/>
  <c r="L7" i="12"/>
  <c r="F120" i="12"/>
  <c r="G120" i="12" s="1"/>
  <c r="Q120" i="12" s="1"/>
  <c r="BA120" i="12" s="1"/>
  <c r="BB120" i="12" s="1"/>
  <c r="F103" i="12"/>
  <c r="G103" i="12" s="1"/>
  <c r="S103" i="12" s="1"/>
  <c r="AH35" i="12"/>
  <c r="M26" i="28"/>
  <c r="L26" i="28"/>
  <c r="BD30" i="28" s="1" a="1"/>
  <c r="BD30" i="28" s="1"/>
  <c r="V99" i="28"/>
  <c r="AY99" i="28" s="1"/>
  <c r="P99" i="28"/>
  <c r="R99" i="28"/>
  <c r="Q99" i="28"/>
  <c r="BA99" i="28" s="1"/>
  <c r="W99" i="28"/>
  <c r="S99" i="28"/>
  <c r="L96" i="28"/>
  <c r="BD93" i="28" s="1" a="1"/>
  <c r="BD93" i="28" s="1"/>
  <c r="M96" i="28"/>
  <c r="N96" i="28"/>
  <c r="M111" i="28"/>
  <c r="N111" i="28"/>
  <c r="L111" i="28"/>
  <c r="BD106" i="28" s="1" a="1"/>
  <c r="BD106" i="28" s="1"/>
  <c r="W94" i="28"/>
  <c r="AB94" i="28"/>
  <c r="Z94" i="28"/>
  <c r="AZ94" i="28" s="1"/>
  <c r="U94" i="28"/>
  <c r="AE94" i="28" a="1"/>
  <c r="AE94" i="28" s="1"/>
  <c r="AA94" i="28"/>
  <c r="S94" i="28"/>
  <c r="Y94" i="28"/>
  <c r="Y128" i="28"/>
  <c r="Q128" i="28"/>
  <c r="BA128" i="28" s="1"/>
  <c r="Z128" i="28"/>
  <c r="AZ128" i="28" s="1"/>
  <c r="W128" i="28"/>
  <c r="AB128" i="28"/>
  <c r="P128" i="28"/>
  <c r="R128" i="28"/>
  <c r="V128" i="28"/>
  <c r="AY128" i="28" s="1"/>
  <c r="Z73" i="28"/>
  <c r="AZ73" i="28" s="1"/>
  <c r="V73" i="28"/>
  <c r="AY73" i="28" s="1"/>
  <c r="U73" i="28"/>
  <c r="R73" i="28"/>
  <c r="P41" i="28"/>
  <c r="Z41" i="28"/>
  <c r="AZ41" i="28" s="1"/>
  <c r="R41" i="28"/>
  <c r="F26" i="28"/>
  <c r="G26" i="28" s="1"/>
  <c r="V26" i="28" s="1"/>
  <c r="AY26" i="28" s="1"/>
  <c r="M32" i="28"/>
  <c r="AE47" i="28" a="1"/>
  <c r="AE47" i="28" s="1"/>
  <c r="F21" i="28"/>
  <c r="G21" i="28" s="1"/>
  <c r="V21" i="28" s="1"/>
  <c r="AY21" i="28" s="1"/>
  <c r="S37" i="28"/>
  <c r="L87" i="28"/>
  <c r="BD82" i="28" s="1" a="1"/>
  <c r="BD82" i="28" s="1"/>
  <c r="F66" i="28"/>
  <c r="G66" i="28" s="1"/>
  <c r="W66" i="28" s="1"/>
  <c r="AA47" i="28"/>
  <c r="M94" i="28"/>
  <c r="Q71" i="28"/>
  <c r="BA71" i="28" s="1"/>
  <c r="Z102" i="28"/>
  <c r="AZ102" i="28" s="1"/>
  <c r="F35" i="28"/>
  <c r="G35" i="28" s="1"/>
  <c r="R35" i="28" s="1"/>
  <c r="AH34" i="28"/>
  <c r="AH12" i="28"/>
  <c r="AA79" i="28"/>
  <c r="AH50" i="28"/>
  <c r="AU45" i="28"/>
  <c r="N112" i="28"/>
  <c r="V47" i="28"/>
  <c r="AY47" i="28" s="1"/>
  <c r="L41" i="28"/>
  <c r="BD41" i="28" s="1" a="1"/>
  <c r="BD41" i="28" s="1"/>
  <c r="L24" i="28"/>
  <c r="AA37" i="28"/>
  <c r="AE79" i="28" a="1"/>
  <c r="AE79" i="28" s="1"/>
  <c r="Y47" i="28"/>
  <c r="P10" i="28"/>
  <c r="S71" i="28"/>
  <c r="N57" i="28"/>
  <c r="S7" i="28"/>
  <c r="N103" i="28"/>
  <c r="F12" i="28"/>
  <c r="G12" i="28" s="1"/>
  <c r="F34" i="28"/>
  <c r="G34" i="28" s="1"/>
  <c r="AG22" i="28"/>
  <c r="F42" i="28"/>
  <c r="G42" i="28" s="1"/>
  <c r="AE45" i="28" a="1"/>
  <c r="AE45" i="28" s="1"/>
  <c r="AH49" i="28"/>
  <c r="N15" i="28"/>
  <c r="N10" i="28"/>
  <c r="N118" i="28"/>
  <c r="P54" i="28"/>
  <c r="N41" i="28"/>
  <c r="N24" i="28"/>
  <c r="M33" i="28"/>
  <c r="Y37" i="28"/>
  <c r="AB79" i="28"/>
  <c r="AH58" i="28"/>
  <c r="AB47" i="28"/>
  <c r="R37" i="28"/>
  <c r="S16" i="28"/>
  <c r="AB71" i="28"/>
  <c r="Y7" i="28"/>
  <c r="AH33" i="28"/>
  <c r="Y69" i="28"/>
  <c r="W37" i="28"/>
  <c r="AG21" i="28"/>
  <c r="AG6" i="28"/>
  <c r="L36" i="28"/>
  <c r="BD36" i="28" s="1" a="1"/>
  <c r="BD36" i="28" s="1"/>
  <c r="AA91" i="28"/>
  <c r="R71" i="28"/>
  <c r="F49" i="28"/>
  <c r="G49" i="28" s="1"/>
  <c r="R49" i="28" s="1"/>
  <c r="L15" i="28"/>
  <c r="BD10" i="28" s="1" a="1"/>
  <c r="BD10" i="28" s="1"/>
  <c r="L10" i="28"/>
  <c r="BD14" i="28" s="1" a="1"/>
  <c r="BD14" i="28" s="1"/>
  <c r="M118" i="28"/>
  <c r="AB54" i="28"/>
  <c r="Q10" i="28"/>
  <c r="BA10" i="28" s="1"/>
  <c r="Z47" i="28"/>
  <c r="AZ47" i="28" s="1"/>
  <c r="L16" i="28"/>
  <c r="BD13" i="28" s="1" a="1"/>
  <c r="BD13" i="28" s="1"/>
  <c r="AB65" i="28"/>
  <c r="F43" i="28"/>
  <c r="G43" i="28" s="1"/>
  <c r="S43" i="28" s="1"/>
  <c r="AA8" i="28"/>
  <c r="F33" i="28"/>
  <c r="G33" i="28" s="1"/>
  <c r="Z52" i="28"/>
  <c r="AZ52" i="28" s="1"/>
  <c r="F123" i="28"/>
  <c r="G123" i="28" s="1"/>
  <c r="AB91" i="28"/>
  <c r="N36" i="28"/>
  <c r="AH21" i="28"/>
  <c r="N87" i="28"/>
  <c r="P94" i="28"/>
  <c r="L103" i="28"/>
  <c r="BD98" i="28" s="1" a="1"/>
  <c r="BD98" i="28" s="1"/>
  <c r="R32" i="28"/>
  <c r="Y79" i="28"/>
  <c r="AU7" i="28"/>
  <c r="N99" i="28"/>
  <c r="P16" i="28"/>
  <c r="S10" i="28"/>
  <c r="R65" i="28"/>
  <c r="AH65" i="28"/>
  <c r="N49" i="28"/>
  <c r="Y65" i="28"/>
  <c r="F58" i="28"/>
  <c r="G58" i="28" s="1"/>
  <c r="F57" i="28"/>
  <c r="G57" i="28" s="1"/>
  <c r="AH57" i="28"/>
  <c r="N48" i="30"/>
  <c r="M48" i="30"/>
  <c r="L48" i="30"/>
  <c r="S44" i="30"/>
  <c r="R44" i="30"/>
  <c r="N118" i="30"/>
  <c r="L118" i="30"/>
  <c r="M118" i="30"/>
  <c r="L71" i="30"/>
  <c r="M71" i="30"/>
  <c r="N71" i="30"/>
  <c r="M31" i="30"/>
  <c r="AG31" i="30" s="1"/>
  <c r="N31" i="30"/>
  <c r="L31" i="30"/>
  <c r="P59" i="30"/>
  <c r="S59" i="30"/>
  <c r="R59" i="30"/>
  <c r="AU59" i="30"/>
  <c r="Q59" i="30"/>
  <c r="BA59" i="30" s="1"/>
  <c r="U59" i="30"/>
  <c r="Y59" i="30"/>
  <c r="M125" i="30"/>
  <c r="N125" i="30"/>
  <c r="L125" i="30"/>
  <c r="M104" i="30"/>
  <c r="L104" i="30"/>
  <c r="N104" i="30"/>
  <c r="L127" i="30"/>
  <c r="M96" i="30"/>
  <c r="Z58" i="30"/>
  <c r="AZ58" i="30" s="1"/>
  <c r="Z81" i="30"/>
  <c r="AZ81" i="30" s="1"/>
  <c r="M33" i="30"/>
  <c r="AG33" i="30" s="1"/>
  <c r="L73" i="30"/>
  <c r="Z112" i="30"/>
  <c r="AZ112" i="30" s="1"/>
  <c r="AB81" i="30"/>
  <c r="M73" i="30"/>
  <c r="M7" i="30"/>
  <c r="F20" i="30"/>
  <c r="G20" i="30" s="1"/>
  <c r="P26" i="30"/>
  <c r="Q112" i="30"/>
  <c r="BA112" i="30" s="1"/>
  <c r="R81" i="30"/>
  <c r="AA112" i="30"/>
  <c r="N126" i="30"/>
  <c r="F111" i="30"/>
  <c r="G111" i="30" s="1"/>
  <c r="M124" i="30"/>
  <c r="L95" i="30"/>
  <c r="Q81" i="30"/>
  <c r="BA81" i="30" s="1"/>
  <c r="N64" i="30"/>
  <c r="L56" i="30"/>
  <c r="M40" i="30"/>
  <c r="AH4" i="30"/>
  <c r="F14" i="30"/>
  <c r="G14" i="30" s="1"/>
  <c r="F43" i="30"/>
  <c r="G43" i="30" s="1"/>
  <c r="AA43" i="30" s="1"/>
  <c r="R26" i="30"/>
  <c r="N96" i="30"/>
  <c r="AG14" i="30"/>
  <c r="F128" i="30"/>
  <c r="G128" i="30" s="1"/>
  <c r="S26" i="30"/>
  <c r="R112" i="30"/>
  <c r="AS81" i="30"/>
  <c r="AF81" i="30" s="1"/>
  <c r="AE4" i="30" a="1"/>
  <c r="AE4" i="30" s="1"/>
  <c r="F121" i="30"/>
  <c r="G121" i="30" s="1"/>
  <c r="AA121" i="30" s="1"/>
  <c r="F119" i="30"/>
  <c r="G119" i="30" s="1"/>
  <c r="F113" i="30"/>
  <c r="G113" i="30" s="1"/>
  <c r="L103" i="30"/>
  <c r="L81" i="30"/>
  <c r="M95" i="30"/>
  <c r="Y81" i="30"/>
  <c r="N40" i="30"/>
  <c r="F6" i="30"/>
  <c r="G6" i="30" s="1"/>
  <c r="L24" i="30"/>
  <c r="F68" i="30"/>
  <c r="G68" i="30" s="1"/>
  <c r="W68" i="30" s="1"/>
  <c r="N80" i="30"/>
  <c r="AH2" i="30"/>
  <c r="L124" i="30"/>
  <c r="AA103" i="30"/>
  <c r="AB26" i="30"/>
  <c r="S112" i="30"/>
  <c r="S81" i="30"/>
  <c r="AA15" i="30"/>
  <c r="AB125" i="30"/>
  <c r="R103" i="30"/>
  <c r="W81" i="30"/>
  <c r="M81" i="30"/>
  <c r="M65" i="30"/>
  <c r="AG65" i="30" s="1"/>
  <c r="L39" i="30"/>
  <c r="F67" i="30"/>
  <c r="G67" i="30" s="1"/>
  <c r="U76" i="30"/>
  <c r="AA26" i="30"/>
  <c r="F2" i="30"/>
  <c r="G2" i="30" s="1"/>
  <c r="F95" i="30"/>
  <c r="G95" i="30" s="1"/>
  <c r="F89" i="30"/>
  <c r="G89" i="30" s="1"/>
  <c r="Q26" i="30"/>
  <c r="BA26" i="30" s="1"/>
  <c r="AB112" i="30"/>
  <c r="U81" i="30"/>
  <c r="N117" i="30"/>
  <c r="L119" i="30"/>
  <c r="W103" i="30"/>
  <c r="L87" i="30"/>
  <c r="M63" i="30"/>
  <c r="AG63" i="30" s="1"/>
  <c r="M39" i="30"/>
  <c r="M80" i="30"/>
  <c r="AH28" i="30"/>
  <c r="S35" i="30"/>
  <c r="L111" i="30"/>
  <c r="N88" i="30"/>
  <c r="N24" i="30"/>
  <c r="AB35" i="30"/>
  <c r="AB15" i="30"/>
  <c r="M127" i="30"/>
  <c r="S103" i="30"/>
  <c r="N65" i="30"/>
  <c r="F74" i="30"/>
  <c r="G74" i="30" s="1"/>
  <c r="P58" i="30"/>
  <c r="N16" i="30"/>
  <c r="AH6" i="30"/>
  <c r="F28" i="30"/>
  <c r="G28" i="30" s="1"/>
  <c r="Z28" i="30" s="1"/>
  <c r="AZ28" i="30" s="1"/>
  <c r="F82" i="30"/>
  <c r="G82" i="30" s="1"/>
  <c r="F76" i="30"/>
  <c r="G76" i="30" s="1"/>
  <c r="Y34" i="31"/>
  <c r="AU34" i="31"/>
  <c r="V34" i="31"/>
  <c r="AY34" i="31" s="1"/>
  <c r="Q34" i="31"/>
  <c r="BA34" i="31" s="1"/>
  <c r="P34" i="31"/>
  <c r="L104" i="31"/>
  <c r="N104" i="31"/>
  <c r="M104" i="31"/>
  <c r="N10" i="31"/>
  <c r="M10" i="31"/>
  <c r="L10" i="31"/>
  <c r="M126" i="31"/>
  <c r="N126" i="31"/>
  <c r="L126" i="31"/>
  <c r="M55" i="31"/>
  <c r="AG55" i="31" s="1"/>
  <c r="W55" i="31"/>
  <c r="Y55" i="31"/>
  <c r="N55" i="31"/>
  <c r="L55" i="31"/>
  <c r="AB55" i="31"/>
  <c r="AA55" i="31"/>
  <c r="N31" i="31"/>
  <c r="L31" i="31"/>
  <c r="M31" i="31"/>
  <c r="N128" i="31"/>
  <c r="L128" i="31"/>
  <c r="M128" i="31"/>
  <c r="N120" i="31"/>
  <c r="L120" i="31"/>
  <c r="M120" i="31"/>
  <c r="L80" i="31"/>
  <c r="M80" i="31"/>
  <c r="N80" i="31"/>
  <c r="Y85" i="31"/>
  <c r="Z85" i="31"/>
  <c r="AZ85" i="31" s="1"/>
  <c r="AB63" i="31"/>
  <c r="Y64" i="31"/>
  <c r="AA16" i="31"/>
  <c r="Y102" i="31"/>
  <c r="U108" i="31"/>
  <c r="AE63" i="31" a="1"/>
  <c r="AE63" i="31" s="1"/>
  <c r="M63" i="31"/>
  <c r="P12" i="31"/>
  <c r="U85" i="31"/>
  <c r="W28" i="31"/>
  <c r="Z54" i="31"/>
  <c r="AZ54" i="31" s="1"/>
  <c r="U54" i="31"/>
  <c r="AA111" i="31"/>
  <c r="AU64" i="31"/>
  <c r="U64" i="31"/>
  <c r="Z63" i="31"/>
  <c r="AZ63" i="31" s="1"/>
  <c r="P120" i="31"/>
  <c r="R102" i="31"/>
  <c r="P102" i="31"/>
  <c r="W108" i="31"/>
  <c r="W21" i="31"/>
  <c r="Z77" i="31"/>
  <c r="AZ77" i="31" s="1"/>
  <c r="AA77" i="31"/>
  <c r="F105" i="31"/>
  <c r="G105" i="31" s="1"/>
  <c r="M102" i="31"/>
  <c r="N58" i="31"/>
  <c r="L43" i="31"/>
  <c r="F49" i="31"/>
  <c r="G49" i="31" s="1"/>
  <c r="N94" i="31"/>
  <c r="N42" i="31"/>
  <c r="AH25" i="31"/>
  <c r="L19" i="31"/>
  <c r="AB85" i="31"/>
  <c r="V28" i="31"/>
  <c r="AY28" i="31" s="1"/>
  <c r="U28" i="31"/>
  <c r="Y54" i="31"/>
  <c r="U63" i="31"/>
  <c r="AE64" i="31" a="1"/>
  <c r="AE64" i="31" s="1"/>
  <c r="V120" i="31"/>
  <c r="AY120" i="31" s="1"/>
  <c r="S102" i="31"/>
  <c r="Q102" i="31"/>
  <c r="BA102" i="31" s="1"/>
  <c r="Y108" i="31"/>
  <c r="V76" i="31"/>
  <c r="AY76" i="31" s="1"/>
  <c r="W76" i="31"/>
  <c r="AU21" i="31"/>
  <c r="P103" i="31"/>
  <c r="Z32" i="31"/>
  <c r="AZ32" i="31" s="1"/>
  <c r="Z112" i="31"/>
  <c r="AZ112" i="31" s="1"/>
  <c r="AB112" i="31"/>
  <c r="AB77" i="31"/>
  <c r="S77" i="31"/>
  <c r="F104" i="31"/>
  <c r="G104" i="31" s="1"/>
  <c r="N72" i="31"/>
  <c r="M43" i="31"/>
  <c r="V55" i="31"/>
  <c r="AY55" i="31" s="1"/>
  <c r="BB55" i="31" s="1"/>
  <c r="AG38" i="31"/>
  <c r="F8" i="31"/>
  <c r="G8" i="31" s="1"/>
  <c r="AB8" i="31" s="1"/>
  <c r="F129" i="31"/>
  <c r="G129" i="31" s="1"/>
  <c r="V129" i="31" s="1"/>
  <c r="AY129" i="31" s="1"/>
  <c r="AH30" i="31"/>
  <c r="Z64" i="31"/>
  <c r="AZ64" i="31" s="1"/>
  <c r="AE108" i="31" a="1"/>
  <c r="AE108" i="31" s="1"/>
  <c r="Q21" i="31"/>
  <c r="BA21" i="31" s="1"/>
  <c r="M19" i="31"/>
  <c r="AE28" i="31" a="1"/>
  <c r="AE28" i="31" s="1"/>
  <c r="S85" i="31"/>
  <c r="P54" i="31"/>
  <c r="AA64" i="31"/>
  <c r="Q63" i="31"/>
  <c r="BA63" i="31" s="1"/>
  <c r="AA102" i="31"/>
  <c r="Z108" i="31"/>
  <c r="AZ108" i="31" s="1"/>
  <c r="AE77" i="31" a="1"/>
  <c r="AE77" i="31" s="1"/>
  <c r="U77" i="31"/>
  <c r="M3" i="31"/>
  <c r="AG3" i="31" s="1"/>
  <c r="Z28" i="31"/>
  <c r="AZ28" i="31" s="1"/>
  <c r="W20" i="31"/>
  <c r="AG9" i="31"/>
  <c r="AG25" i="31"/>
  <c r="Q54" i="31"/>
  <c r="BA54" i="31" s="1"/>
  <c r="W54" i="31"/>
  <c r="W64" i="31"/>
  <c r="V63" i="31"/>
  <c r="AY63" i="31" s="1"/>
  <c r="P39" i="31"/>
  <c r="P16" i="31"/>
  <c r="U120" i="31"/>
  <c r="V102" i="31"/>
  <c r="AY102" i="31" s="1"/>
  <c r="U102" i="31"/>
  <c r="AB108" i="31"/>
  <c r="Z76" i="31"/>
  <c r="AZ76" i="31" s="1"/>
  <c r="Z124" i="31"/>
  <c r="AZ124" i="31" s="1"/>
  <c r="AU32" i="31"/>
  <c r="V112" i="31"/>
  <c r="AY112" i="31" s="1"/>
  <c r="AU63" i="31"/>
  <c r="P77" i="31"/>
  <c r="W77" i="31"/>
  <c r="L110" i="31"/>
  <c r="M86" i="31"/>
  <c r="F86" i="31"/>
  <c r="G86" i="31" s="1"/>
  <c r="AB86" i="31" s="1"/>
  <c r="M71" i="31"/>
  <c r="L72" i="31"/>
  <c r="P55" i="31"/>
  <c r="R68" i="31"/>
  <c r="L33" i="31"/>
  <c r="M8" i="31"/>
  <c r="AG8" i="31" s="1"/>
  <c r="Y22" i="31"/>
  <c r="AG6" i="31"/>
  <c r="V22" i="31"/>
  <c r="AY22" i="31" s="1"/>
  <c r="M113" i="31"/>
  <c r="M18" i="31"/>
  <c r="F56" i="31"/>
  <c r="G56" i="31" s="1"/>
  <c r="AG34" i="31"/>
  <c r="F106" i="31"/>
  <c r="G106" i="31" s="1"/>
  <c r="N20" i="31"/>
  <c r="M24" i="31"/>
  <c r="U20" i="31"/>
  <c r="AH41" i="31"/>
  <c r="L2" i="31"/>
  <c r="V85" i="31"/>
  <c r="AY85" i="31" s="1"/>
  <c r="W85" i="31"/>
  <c r="AA54" i="31"/>
  <c r="AU54" i="31"/>
  <c r="L129" i="31"/>
  <c r="R63" i="31"/>
  <c r="AB16" i="31"/>
  <c r="W102" i="31"/>
  <c r="W60" i="31"/>
  <c r="F123" i="31"/>
  <c r="G123" i="31" s="1"/>
  <c r="P123" i="31" s="1"/>
  <c r="F118" i="31"/>
  <c r="G118" i="31" s="1"/>
  <c r="F48" i="31"/>
  <c r="G48" i="31" s="1"/>
  <c r="W68" i="31"/>
  <c r="P22" i="31"/>
  <c r="N113" i="31"/>
  <c r="AH62" i="31"/>
  <c r="Y26" i="32"/>
  <c r="R26" i="32"/>
  <c r="Z26" i="32"/>
  <c r="AZ26" i="32" s="1"/>
  <c r="AA26" i="32"/>
  <c r="L87" i="32"/>
  <c r="N87" i="32"/>
  <c r="M87" i="32"/>
  <c r="M64" i="32"/>
  <c r="AG64" i="32" s="1"/>
  <c r="N64" i="32"/>
  <c r="L64" i="32"/>
  <c r="N8" i="32"/>
  <c r="L8" i="32"/>
  <c r="M8" i="32"/>
  <c r="N118" i="32"/>
  <c r="L118" i="32"/>
  <c r="M118" i="32"/>
  <c r="L94" i="32"/>
  <c r="N94" i="32"/>
  <c r="S113" i="32"/>
  <c r="AA113" i="32"/>
  <c r="P113" i="32"/>
  <c r="U113" i="32"/>
  <c r="U56" i="32"/>
  <c r="P56" i="32"/>
  <c r="R56" i="32"/>
  <c r="AU56" i="32"/>
  <c r="AA56" i="32"/>
  <c r="L69" i="32"/>
  <c r="M69" i="32"/>
  <c r="N69" i="32"/>
  <c r="R69" i="32"/>
  <c r="L45" i="32"/>
  <c r="M45" i="32"/>
  <c r="N45" i="32"/>
  <c r="Z45" i="32"/>
  <c r="AZ45" i="32" s="1"/>
  <c r="R34" i="32"/>
  <c r="S28" i="32"/>
  <c r="L65" i="32"/>
  <c r="L55" i="32"/>
  <c r="N120" i="32"/>
  <c r="V9" i="32"/>
  <c r="AY9" i="32" s="1"/>
  <c r="AB128" i="32"/>
  <c r="AU59" i="32"/>
  <c r="N80" i="32"/>
  <c r="L48" i="32"/>
  <c r="AH54" i="32"/>
  <c r="R120" i="32"/>
  <c r="AU4" i="32"/>
  <c r="Q18" i="32"/>
  <c r="BA18" i="32" s="1"/>
  <c r="BB18" i="32" s="1"/>
  <c r="Y106" i="32"/>
  <c r="AA106" i="32"/>
  <c r="U128" i="32"/>
  <c r="U34" i="32"/>
  <c r="Q128" i="32"/>
  <c r="BA128" i="32" s="1"/>
  <c r="P28" i="32"/>
  <c r="W105" i="32"/>
  <c r="P119" i="32"/>
  <c r="M111" i="32"/>
  <c r="W107" i="32"/>
  <c r="L80" i="32"/>
  <c r="AH46" i="32"/>
  <c r="AA45" i="32"/>
  <c r="L49" i="32"/>
  <c r="U38" i="32"/>
  <c r="AH14" i="32"/>
  <c r="S27" i="32"/>
  <c r="R22" i="32"/>
  <c r="Z22" i="32"/>
  <c r="AZ22" i="32" s="1"/>
  <c r="L7" i="32"/>
  <c r="M9" i="32"/>
  <c r="N18" i="32"/>
  <c r="F31" i="32"/>
  <c r="G31" i="32" s="1"/>
  <c r="AH38" i="32"/>
  <c r="F43" i="32"/>
  <c r="G43" i="32" s="1"/>
  <c r="F52" i="32"/>
  <c r="G52" i="32" s="1"/>
  <c r="Q52" i="32" s="1"/>
  <c r="BA52" i="32" s="1"/>
  <c r="F68" i="32"/>
  <c r="G68" i="32" s="1"/>
  <c r="F70" i="32"/>
  <c r="G70" i="32" s="1"/>
  <c r="V28" i="32"/>
  <c r="AY28" i="32" s="1"/>
  <c r="U69" i="32"/>
  <c r="F62" i="32"/>
  <c r="G62" i="32" s="1"/>
  <c r="AA62" i="32" s="1"/>
  <c r="Y4" i="32"/>
  <c r="W128" i="32"/>
  <c r="R106" i="32"/>
  <c r="Q120" i="32"/>
  <c r="BA120" i="32" s="1"/>
  <c r="BB120" i="32" s="1"/>
  <c r="P120" i="32"/>
  <c r="Q28" i="32"/>
  <c r="BA28" i="32" s="1"/>
  <c r="Z119" i="32"/>
  <c r="AZ119" i="32" s="1"/>
  <c r="N86" i="32"/>
  <c r="M96" i="32"/>
  <c r="M49" i="32"/>
  <c r="AG49" i="32" s="1"/>
  <c r="AU38" i="32"/>
  <c r="N39" i="32"/>
  <c r="M42" i="32"/>
  <c r="AG42" i="32" s="1"/>
  <c r="AU27" i="32"/>
  <c r="AH31" i="32"/>
  <c r="S22" i="32"/>
  <c r="N7" i="32"/>
  <c r="N9" i="32"/>
  <c r="F14" i="32"/>
  <c r="G14" i="32" s="1"/>
  <c r="AE14" i="32" s="1" a="1"/>
  <c r="AE14" i="32" s="1"/>
  <c r="AD14" i="32" s="1"/>
  <c r="AC14" i="32" s="1"/>
  <c r="Y13" i="32"/>
  <c r="R5" i="32"/>
  <c r="L120" i="32"/>
  <c r="F110" i="32"/>
  <c r="G110" i="32" s="1"/>
  <c r="W110" i="32" s="1"/>
  <c r="Z4" i="32"/>
  <c r="AZ4" i="32" s="1"/>
  <c r="AA128" i="32"/>
  <c r="U106" i="32"/>
  <c r="L102" i="32"/>
  <c r="N96" i="32"/>
  <c r="AB42" i="32"/>
  <c r="U45" i="32"/>
  <c r="M39" i="32"/>
  <c r="N42" i="32"/>
  <c r="M25" i="32"/>
  <c r="R27" i="32"/>
  <c r="U22" i="32"/>
  <c r="AH62" i="32"/>
  <c r="AG12" i="32"/>
  <c r="R4" i="32"/>
  <c r="V120" i="32"/>
  <c r="AY120" i="32" s="1"/>
  <c r="V106" i="32"/>
  <c r="AY106" i="32" s="1"/>
  <c r="AA119" i="32"/>
  <c r="L88" i="32"/>
  <c r="L24" i="32"/>
  <c r="R119" i="32"/>
  <c r="S45" i="32"/>
  <c r="U4" i="32"/>
  <c r="AU29" i="32"/>
  <c r="S120" i="32"/>
  <c r="AB106" i="32"/>
  <c r="AU6" i="32"/>
  <c r="S93" i="32"/>
  <c r="M119" i="32"/>
  <c r="M102" i="32"/>
  <c r="L78" i="32"/>
  <c r="M72" i="32"/>
  <c r="U42" i="32"/>
  <c r="V45" i="32"/>
  <c r="AY45" i="32" s="1"/>
  <c r="Y45" i="32"/>
  <c r="L25" i="32"/>
  <c r="AE22" i="32" a="1"/>
  <c r="AE22" i="32" s="1"/>
  <c r="AB45" i="32"/>
  <c r="AH3" i="32"/>
  <c r="AH19" i="32"/>
  <c r="AG46" i="32"/>
  <c r="F54" i="32"/>
  <c r="G54" i="32" s="1"/>
  <c r="P51" i="32"/>
  <c r="U11" i="32"/>
  <c r="R3" i="32"/>
  <c r="AB4" i="32"/>
  <c r="Z106" i="32"/>
  <c r="AZ106" i="32" s="1"/>
  <c r="BB106" i="32" s="1"/>
  <c r="AS106" i="32"/>
  <c r="AF106" i="32" s="1"/>
  <c r="L111" i="32"/>
  <c r="N93" i="32"/>
  <c r="R45" i="32"/>
  <c r="AA93" i="32"/>
  <c r="N119" i="32"/>
  <c r="M86" i="32"/>
  <c r="M78" i="32"/>
  <c r="N72" i="32"/>
  <c r="M40" i="32"/>
  <c r="M32" i="32"/>
  <c r="AG32" i="32" s="1"/>
  <c r="M33" i="32"/>
  <c r="AG33" i="32" s="1"/>
  <c r="F7" i="32"/>
  <c r="G7" i="32" s="1"/>
  <c r="AU7" i="32" s="1"/>
  <c r="AV8" i="32" s="1"/>
  <c r="V22" i="32"/>
  <c r="AY22" i="32" s="1"/>
  <c r="F76" i="32"/>
  <c r="G76" i="32" s="1"/>
  <c r="Y101" i="33"/>
  <c r="AA101" i="33"/>
  <c r="R101" i="33"/>
  <c r="AS101" i="33"/>
  <c r="AF101" i="33" s="1"/>
  <c r="Q101" i="33"/>
  <c r="BA101" i="33" s="1"/>
  <c r="Z101" i="33"/>
  <c r="AZ101" i="33" s="1"/>
  <c r="V101" i="33"/>
  <c r="AY101" i="33" s="1"/>
  <c r="P101" i="33"/>
  <c r="U101" i="33"/>
  <c r="AB101" i="33"/>
  <c r="S101" i="33"/>
  <c r="S20" i="33"/>
  <c r="AB20" i="33"/>
  <c r="Y20" i="33"/>
  <c r="R20" i="33"/>
  <c r="Q20" i="33"/>
  <c r="BA20" i="33" s="1"/>
  <c r="AA20" i="33"/>
  <c r="AU20" i="33"/>
  <c r="Z20" i="33"/>
  <c r="AZ20" i="33" s="1"/>
  <c r="W20" i="33"/>
  <c r="U20" i="33"/>
  <c r="V20" i="33"/>
  <c r="AY20" i="33" s="1"/>
  <c r="P20" i="33"/>
  <c r="S68" i="33"/>
  <c r="W68" i="33"/>
  <c r="V68" i="33"/>
  <c r="AY68" i="33" s="1"/>
  <c r="R68" i="33"/>
  <c r="Y68" i="33"/>
  <c r="AS68" i="33"/>
  <c r="AF68" i="33" s="1"/>
  <c r="AA68" i="33"/>
  <c r="M88" i="33"/>
  <c r="P120" i="33"/>
  <c r="AS84" i="33"/>
  <c r="AF84" i="33" s="1"/>
  <c r="V72" i="33"/>
  <c r="AY72" i="33" s="1"/>
  <c r="AA84" i="33"/>
  <c r="Y10" i="33"/>
  <c r="AB32" i="33"/>
  <c r="AA32" i="33"/>
  <c r="Y84" i="33"/>
  <c r="L56" i="33"/>
  <c r="AE43" i="33" a="1"/>
  <c r="AE43" i="33" s="1"/>
  <c r="W43" i="33"/>
  <c r="M14" i="33"/>
  <c r="L4" i="33"/>
  <c r="N47" i="33"/>
  <c r="AH50" i="33"/>
  <c r="F66" i="33"/>
  <c r="G66" i="33" s="1"/>
  <c r="L68" i="33"/>
  <c r="M72" i="33"/>
  <c r="L45" i="33"/>
  <c r="Z72" i="33"/>
  <c r="AZ72" i="33" s="1"/>
  <c r="S84" i="33"/>
  <c r="P10" i="33"/>
  <c r="Q32" i="33"/>
  <c r="BA32" i="33" s="1"/>
  <c r="Q84" i="33"/>
  <c r="BA84" i="33" s="1"/>
  <c r="S48" i="33"/>
  <c r="L116" i="33"/>
  <c r="L118" i="33"/>
  <c r="M92" i="33"/>
  <c r="N103" i="33"/>
  <c r="F46" i="33"/>
  <c r="G46" i="33" s="1"/>
  <c r="N61" i="33"/>
  <c r="M56" i="33"/>
  <c r="AG56" i="33" s="1"/>
  <c r="F11" i="33"/>
  <c r="G11" i="33" s="1"/>
  <c r="F22" i="33"/>
  <c r="G22" i="33" s="1"/>
  <c r="F38" i="33"/>
  <c r="G38" i="33" s="1"/>
  <c r="F50" i="33"/>
  <c r="G50" i="33" s="1"/>
  <c r="AH62" i="33"/>
  <c r="F82" i="33"/>
  <c r="G82" i="33" s="1"/>
  <c r="AA82" i="33" s="1"/>
  <c r="F30" i="33"/>
  <c r="G30" i="33" s="1"/>
  <c r="N72" i="33"/>
  <c r="U84" i="33"/>
  <c r="U120" i="33"/>
  <c r="AB10" i="33"/>
  <c r="Q10" i="33"/>
  <c r="BA10" i="33" s="1"/>
  <c r="BB10" i="33" s="1"/>
  <c r="U32" i="33"/>
  <c r="M124" i="33"/>
  <c r="N111" i="33"/>
  <c r="N116" i="33"/>
  <c r="AH22" i="33"/>
  <c r="M31" i="33"/>
  <c r="L22" i="33"/>
  <c r="F78" i="33"/>
  <c r="G78" i="33" s="1"/>
  <c r="W78" i="33" s="1"/>
  <c r="AH30" i="33"/>
  <c r="M80" i="33"/>
  <c r="S120" i="33"/>
  <c r="Z84" i="33"/>
  <c r="AZ84" i="33" s="1"/>
  <c r="Y120" i="33"/>
  <c r="R10" i="33"/>
  <c r="AA10" i="33"/>
  <c r="AE32" i="33" a="1"/>
  <c r="AE32" i="33" s="1"/>
  <c r="N124" i="33"/>
  <c r="L92" i="33"/>
  <c r="Y43" i="33"/>
  <c r="AH14" i="33"/>
  <c r="AH46" i="33"/>
  <c r="F111" i="33"/>
  <c r="G111" i="33" s="1"/>
  <c r="N80" i="33"/>
  <c r="AB84" i="33"/>
  <c r="W120" i="33"/>
  <c r="S10" i="33"/>
  <c r="U10" i="33"/>
  <c r="V32" i="33"/>
  <c r="AY32" i="33" s="1"/>
  <c r="R48" i="33"/>
  <c r="F75" i="33"/>
  <c r="G75" i="33" s="1"/>
  <c r="AU43" i="33"/>
  <c r="AB50" i="33"/>
  <c r="AH6" i="33"/>
  <c r="L9" i="33"/>
  <c r="R120" i="33"/>
  <c r="W10" i="33"/>
  <c r="P84" i="33"/>
  <c r="S2" i="33"/>
  <c r="AH19" i="33"/>
  <c r="F83" i="33"/>
  <c r="G83" i="33" s="1"/>
  <c r="AG55" i="33"/>
  <c r="Y83" i="34"/>
  <c r="AE83" i="34" a="1"/>
  <c r="AE83" i="34" s="1"/>
  <c r="W83" i="34"/>
  <c r="S83" i="34"/>
  <c r="AA83" i="34"/>
  <c r="P83" i="34"/>
  <c r="Q83" i="34"/>
  <c r="BA83" i="34" s="1"/>
  <c r="BB83" i="34" s="1"/>
  <c r="Z83" i="34"/>
  <c r="AZ83" i="34" s="1"/>
  <c r="AB83" i="34"/>
  <c r="N54" i="34"/>
  <c r="M54" i="34"/>
  <c r="N100" i="34"/>
  <c r="L100" i="34"/>
  <c r="M100" i="34"/>
  <c r="N12" i="34"/>
  <c r="L12" i="34"/>
  <c r="M12" i="34"/>
  <c r="AG12" i="34" s="1"/>
  <c r="Y75" i="34"/>
  <c r="Z75" i="34"/>
  <c r="AZ75" i="34" s="1"/>
  <c r="M75" i="34"/>
  <c r="N75" i="34"/>
  <c r="V75" i="34"/>
  <c r="AY75" i="34" s="1"/>
  <c r="L75" i="34"/>
  <c r="W75" i="34"/>
  <c r="AA75" i="34"/>
  <c r="U75" i="34"/>
  <c r="AB75" i="34"/>
  <c r="M67" i="34"/>
  <c r="L67" i="34"/>
  <c r="N67" i="34"/>
  <c r="M59" i="34"/>
  <c r="AG59" i="34" s="1"/>
  <c r="N59" i="34"/>
  <c r="L59" i="34"/>
  <c r="L5" i="34"/>
  <c r="N5" i="34"/>
  <c r="R37" i="34"/>
  <c r="N88" i="34"/>
  <c r="L88" i="34"/>
  <c r="M37" i="34"/>
  <c r="L37" i="34"/>
  <c r="N37" i="34"/>
  <c r="AU40" i="34"/>
  <c r="L45" i="34"/>
  <c r="M62" i="34"/>
  <c r="AG62" i="34" s="1"/>
  <c r="U129" i="34"/>
  <c r="N106" i="34"/>
  <c r="W55" i="34"/>
  <c r="U72" i="34"/>
  <c r="N122" i="34"/>
  <c r="L98" i="34"/>
  <c r="U3" i="34"/>
  <c r="L84" i="34"/>
  <c r="AH3" i="34"/>
  <c r="F82" i="34"/>
  <c r="G82" i="34" s="1"/>
  <c r="F90" i="34"/>
  <c r="G90" i="34" s="1"/>
  <c r="AH34" i="34"/>
  <c r="Q127" i="34"/>
  <c r="BA127" i="34" s="1"/>
  <c r="S40" i="34"/>
  <c r="F17" i="34"/>
  <c r="G17" i="34" s="1"/>
  <c r="Y3" i="34"/>
  <c r="F34" i="34"/>
  <c r="G34" i="34" s="1"/>
  <c r="Z72" i="34"/>
  <c r="AZ72" i="34" s="1"/>
  <c r="U9" i="34"/>
  <c r="P55" i="34"/>
  <c r="Y129" i="34"/>
  <c r="M122" i="34"/>
  <c r="L90" i="34"/>
  <c r="M76" i="34"/>
  <c r="M60" i="34"/>
  <c r="AG60" i="34" s="1"/>
  <c r="R31" i="34"/>
  <c r="AU49" i="34"/>
  <c r="P31" i="34"/>
  <c r="AH26" i="34"/>
  <c r="F18" i="34"/>
  <c r="G18" i="34" s="1"/>
  <c r="S95" i="34"/>
  <c r="F10" i="34"/>
  <c r="G10" i="34" s="1"/>
  <c r="AH2" i="34"/>
  <c r="F43" i="34"/>
  <c r="G43" i="34" s="1"/>
  <c r="AG43" i="34"/>
  <c r="AA11" i="34"/>
  <c r="AA91" i="34"/>
  <c r="V127" i="34"/>
  <c r="AY127" i="34" s="1"/>
  <c r="Z123" i="34"/>
  <c r="AZ123" i="34" s="1"/>
  <c r="Z40" i="34"/>
  <c r="AZ40" i="34" s="1"/>
  <c r="W31" i="34"/>
  <c r="W95" i="34"/>
  <c r="F65" i="34"/>
  <c r="G65" i="34" s="1"/>
  <c r="AE3" i="34" a="1"/>
  <c r="AE3" i="34" s="1"/>
  <c r="AH42" i="34"/>
  <c r="W72" i="34"/>
  <c r="AB129" i="34"/>
  <c r="AH58" i="34"/>
  <c r="Z55" i="34"/>
  <c r="AZ55" i="34" s="1"/>
  <c r="M90" i="34"/>
  <c r="N76" i="34"/>
  <c r="N44" i="34"/>
  <c r="AU31" i="34"/>
  <c r="L23" i="34"/>
  <c r="AH18" i="34"/>
  <c r="AH25" i="34"/>
  <c r="F2" i="34"/>
  <c r="G2" i="34" s="1"/>
  <c r="F19" i="34"/>
  <c r="G19" i="34" s="1"/>
  <c r="F38" i="34"/>
  <c r="G38" i="34" s="1"/>
  <c r="N85" i="34"/>
  <c r="R127" i="34"/>
  <c r="U40" i="34"/>
  <c r="Q40" i="34"/>
  <c r="BA40" i="34" s="1"/>
  <c r="BB40" i="34" s="1"/>
  <c r="AA31" i="34"/>
  <c r="Q95" i="34"/>
  <c r="BA95" i="34" s="1"/>
  <c r="AA3" i="34"/>
  <c r="F42" i="34"/>
  <c r="G42" i="34" s="1"/>
  <c r="AB42" i="34" s="1"/>
  <c r="P129" i="34"/>
  <c r="AG58" i="34"/>
  <c r="L107" i="34"/>
  <c r="L44" i="34"/>
  <c r="N83" i="34"/>
  <c r="F98" i="34"/>
  <c r="G98" i="34" s="1"/>
  <c r="V9" i="34"/>
  <c r="AY9" i="34" s="1"/>
  <c r="W3" i="34"/>
  <c r="S127" i="34"/>
  <c r="AE40" i="34" a="1"/>
  <c r="AE40" i="34" s="1"/>
  <c r="U31" i="34"/>
  <c r="L28" i="34"/>
  <c r="S129" i="34"/>
  <c r="F89" i="34"/>
  <c r="G89" i="34" s="1"/>
  <c r="L35" i="34"/>
  <c r="AB55" i="34"/>
  <c r="AB72" i="34"/>
  <c r="M107" i="34"/>
  <c r="N97" i="34"/>
  <c r="F50" i="34"/>
  <c r="G50" i="34" s="1"/>
  <c r="F66" i="34"/>
  <c r="G66" i="34" s="1"/>
  <c r="AH19" i="34"/>
  <c r="F110" i="34"/>
  <c r="G110" i="34" s="1"/>
  <c r="N60" i="34"/>
  <c r="F26" i="34"/>
  <c r="G26" i="34" s="1"/>
  <c r="Z31" i="34"/>
  <c r="AZ31" i="34" s="1"/>
  <c r="N28" i="34"/>
  <c r="W123" i="34"/>
  <c r="L106" i="34"/>
  <c r="AE55" i="34" a="1"/>
  <c r="AE55" i="34" s="1"/>
  <c r="AE72" i="34" a="1"/>
  <c r="AE72" i="34" s="1"/>
  <c r="M98" i="34"/>
  <c r="AH50" i="34"/>
  <c r="N21" i="34"/>
  <c r="L2" i="34"/>
  <c r="S17" i="35"/>
  <c r="AB17" i="35"/>
  <c r="Z17" i="35"/>
  <c r="AZ17" i="35" s="1"/>
  <c r="U17" i="35"/>
  <c r="R17" i="35"/>
  <c r="Y17" i="35"/>
  <c r="Q17" i="35"/>
  <c r="BA17" i="35" s="1"/>
  <c r="AE17" i="35" a="1"/>
  <c r="AE17" i="35" s="1"/>
  <c r="W17" i="35"/>
  <c r="P17" i="35"/>
  <c r="AU17" i="35"/>
  <c r="AA17" i="35"/>
  <c r="AA57" i="35"/>
  <c r="Q57" i="35"/>
  <c r="BA57" i="35" s="1"/>
  <c r="U57" i="35"/>
  <c r="P16" i="35"/>
  <c r="S16" i="35"/>
  <c r="AU16" i="35"/>
  <c r="R16" i="35"/>
  <c r="AA16" i="35"/>
  <c r="AE16" i="35" a="1"/>
  <c r="AE16" i="35" s="1"/>
  <c r="AB16" i="35"/>
  <c r="U16" i="35"/>
  <c r="V16" i="35"/>
  <c r="AY16" i="35" s="1"/>
  <c r="Z16" i="35"/>
  <c r="AZ16" i="35" s="1"/>
  <c r="Y16" i="35"/>
  <c r="W16" i="35"/>
  <c r="L34" i="35"/>
  <c r="N34" i="35"/>
  <c r="M34" i="35"/>
  <c r="AG34" i="35" s="1"/>
  <c r="W34" i="35"/>
  <c r="L57" i="35"/>
  <c r="M57" i="35"/>
  <c r="AG57" i="35" s="1"/>
  <c r="N57" i="35"/>
  <c r="AU46" i="35"/>
  <c r="AE46" i="35" a="1"/>
  <c r="AE46" i="35" s="1"/>
  <c r="U46" i="35"/>
  <c r="Y46" i="35"/>
  <c r="W46" i="35"/>
  <c r="AB46" i="35"/>
  <c r="Z46" i="35"/>
  <c r="AZ46" i="35" s="1"/>
  <c r="L96" i="35"/>
  <c r="N96" i="35"/>
  <c r="M96" i="35"/>
  <c r="M72" i="35"/>
  <c r="L72" i="35"/>
  <c r="N72" i="35"/>
  <c r="N64" i="35"/>
  <c r="V64" i="35"/>
  <c r="AY64" i="35" s="1"/>
  <c r="Q64" i="35"/>
  <c r="BA64" i="35" s="1"/>
  <c r="F102" i="35"/>
  <c r="G102" i="35" s="1"/>
  <c r="W52" i="35"/>
  <c r="AA59" i="35"/>
  <c r="Q47" i="35"/>
  <c r="BA47" i="35" s="1"/>
  <c r="AA47" i="35"/>
  <c r="F23" i="35"/>
  <c r="G23" i="35" s="1"/>
  <c r="AH62" i="35"/>
  <c r="AH23" i="35"/>
  <c r="N104" i="35"/>
  <c r="M10" i="35"/>
  <c r="Q4" i="35"/>
  <c r="BA4" i="35" s="1"/>
  <c r="L88" i="35"/>
  <c r="U76" i="35"/>
  <c r="W20" i="35"/>
  <c r="AB59" i="35"/>
  <c r="U47" i="35"/>
  <c r="R47" i="35"/>
  <c r="L43" i="35"/>
  <c r="L12" i="35"/>
  <c r="L123" i="35"/>
  <c r="N12" i="35"/>
  <c r="AA35" i="35"/>
  <c r="AG3" i="35"/>
  <c r="N52" i="35"/>
  <c r="N74" i="35"/>
  <c r="F9" i="35"/>
  <c r="G9" i="35" s="1"/>
  <c r="U4" i="35"/>
  <c r="P111" i="35"/>
  <c r="Y76" i="35"/>
  <c r="Y28" i="35"/>
  <c r="M123" i="35"/>
  <c r="M91" i="35"/>
  <c r="M109" i="35"/>
  <c r="F83" i="35"/>
  <c r="G83" i="35" s="1"/>
  <c r="AS83" i="35" s="1"/>
  <c r="AF83" i="35" s="1"/>
  <c r="AE59" i="35" a="1"/>
  <c r="AE59" i="35" s="1"/>
  <c r="V47" i="35"/>
  <c r="AY47" i="35" s="1"/>
  <c r="N43" i="35"/>
  <c r="L26" i="35"/>
  <c r="P12" i="35"/>
  <c r="N101" i="35"/>
  <c r="L67" i="35"/>
  <c r="AB28" i="35"/>
  <c r="L114" i="35"/>
  <c r="AE47" i="35" a="1"/>
  <c r="AE47" i="35" s="1"/>
  <c r="L74" i="35"/>
  <c r="M18" i="35"/>
  <c r="AG18" i="35" s="1"/>
  <c r="Y4" i="35"/>
  <c r="Z111" i="35"/>
  <c r="AZ111" i="35" s="1"/>
  <c r="V94" i="35"/>
  <c r="AY94" i="35" s="1"/>
  <c r="AB20" i="35"/>
  <c r="Y108" i="35"/>
  <c r="W28" i="35"/>
  <c r="N106" i="35"/>
  <c r="F99" i="35"/>
  <c r="G99" i="35" s="1"/>
  <c r="P99" i="35" s="1"/>
  <c r="N109" i="35"/>
  <c r="F69" i="35"/>
  <c r="G69" i="35" s="1"/>
  <c r="AU59" i="35"/>
  <c r="AU47" i="35"/>
  <c r="L66" i="35"/>
  <c r="V46" i="35"/>
  <c r="AY46" i="35" s="1"/>
  <c r="F22" i="35"/>
  <c r="G22" i="35" s="1"/>
  <c r="F115" i="35"/>
  <c r="G115" i="35" s="1"/>
  <c r="AE115" i="35" s="1" a="1"/>
  <c r="AE115" i="35" s="1"/>
  <c r="AD115" i="35" s="1"/>
  <c r="AC115" i="35" s="1"/>
  <c r="N18" i="35"/>
  <c r="P76" i="35"/>
  <c r="Y94" i="35"/>
  <c r="Z20" i="35"/>
  <c r="AZ20" i="35" s="1"/>
  <c r="R108" i="35"/>
  <c r="Z28" i="35"/>
  <c r="AZ28" i="35" s="1"/>
  <c r="AB111" i="35"/>
  <c r="P53" i="35"/>
  <c r="U59" i="35"/>
  <c r="W59" i="35"/>
  <c r="Y47" i="35"/>
  <c r="M66" i="35"/>
  <c r="R64" i="35"/>
  <c r="F70" i="35"/>
  <c r="G70" i="35" s="1"/>
  <c r="AB47" i="35"/>
  <c r="AH39" i="35"/>
  <c r="R94" i="35"/>
  <c r="F107" i="35"/>
  <c r="G107" i="35" s="1"/>
  <c r="N36" i="35"/>
  <c r="N44" i="35"/>
  <c r="AG23" i="35"/>
  <c r="M41" i="35"/>
  <c r="F62" i="35"/>
  <c r="G62" i="35" s="1"/>
  <c r="V76" i="35"/>
  <c r="AY76" i="35" s="1"/>
  <c r="M106" i="36"/>
  <c r="L106" i="36"/>
  <c r="N83" i="36"/>
  <c r="L83" i="36"/>
  <c r="M83" i="36"/>
  <c r="M18" i="36"/>
  <c r="Q18" i="36"/>
  <c r="BA18" i="36" s="1"/>
  <c r="R18" i="36"/>
  <c r="N71" i="36"/>
  <c r="L71" i="36"/>
  <c r="M71" i="36"/>
  <c r="N47" i="36"/>
  <c r="L47" i="36"/>
  <c r="M47" i="36"/>
  <c r="N44" i="36"/>
  <c r="L44" i="36"/>
  <c r="M44" i="36"/>
  <c r="AG44" i="36" s="1"/>
  <c r="P30" i="36"/>
  <c r="Q30" i="36"/>
  <c r="BA30" i="36" s="1"/>
  <c r="AE5" i="36" a="1"/>
  <c r="AE5" i="36" s="1"/>
  <c r="F112" i="36"/>
  <c r="G112" i="36" s="1"/>
  <c r="N129" i="36"/>
  <c r="N114" i="36"/>
  <c r="F95" i="36"/>
  <c r="G95" i="36" s="1"/>
  <c r="Z95" i="36" s="1"/>
  <c r="AZ95" i="36" s="1"/>
  <c r="Z75" i="36"/>
  <c r="AZ75" i="36" s="1"/>
  <c r="AE54" i="36" a="1"/>
  <c r="AE54" i="36" s="1"/>
  <c r="W45" i="36"/>
  <c r="L63" i="36"/>
  <c r="L26" i="36"/>
  <c r="N27" i="36"/>
  <c r="Q33" i="36"/>
  <c r="BA33" i="36" s="1"/>
  <c r="M4" i="36"/>
  <c r="L32" i="36"/>
  <c r="AH47" i="36"/>
  <c r="F16" i="36"/>
  <c r="G16" i="36" s="1"/>
  <c r="L91" i="36"/>
  <c r="V5" i="36"/>
  <c r="AY5" i="36" s="1"/>
  <c r="AA120" i="36"/>
  <c r="U39" i="36"/>
  <c r="W61" i="36"/>
  <c r="L27" i="36"/>
  <c r="N113" i="36"/>
  <c r="AA79" i="36"/>
  <c r="AA39" i="36"/>
  <c r="W120" i="36"/>
  <c r="P5" i="36"/>
  <c r="S3" i="36"/>
  <c r="Y101" i="36"/>
  <c r="M126" i="36"/>
  <c r="F88" i="36"/>
  <c r="G88" i="36" s="1"/>
  <c r="U88" i="36" s="1"/>
  <c r="U54" i="36"/>
  <c r="L55" i="36"/>
  <c r="N51" i="36"/>
  <c r="S59" i="36"/>
  <c r="N43" i="36"/>
  <c r="N34" i="36"/>
  <c r="F40" i="36"/>
  <c r="G40" i="36" s="1"/>
  <c r="L5" i="36"/>
  <c r="M3" i="36"/>
  <c r="N36" i="36"/>
  <c r="F25" i="36"/>
  <c r="G25" i="36" s="1"/>
  <c r="R25" i="36" s="1"/>
  <c r="F117" i="36"/>
  <c r="G117" i="36" s="1"/>
  <c r="AH38" i="36"/>
  <c r="F7" i="36"/>
  <c r="G7" i="36" s="1"/>
  <c r="AA33" i="36"/>
  <c r="AG17" i="36"/>
  <c r="U16" i="36"/>
  <c r="Z79" i="36"/>
  <c r="AZ79" i="36" s="1"/>
  <c r="V75" i="36"/>
  <c r="AY75" i="36" s="1"/>
  <c r="BB75" i="36" s="1"/>
  <c r="N59" i="36"/>
  <c r="L51" i="36"/>
  <c r="P59" i="36"/>
  <c r="Z45" i="36"/>
  <c r="AZ45" i="36" s="1"/>
  <c r="N28" i="36"/>
  <c r="AH40" i="36"/>
  <c r="N19" i="36"/>
  <c r="Q61" i="36"/>
  <c r="BA61" i="36" s="1"/>
  <c r="L113" i="36"/>
  <c r="P79" i="36"/>
  <c r="AE39" i="36" a="1"/>
  <c r="AE39" i="36" s="1"/>
  <c r="R120" i="36"/>
  <c r="R3" i="36"/>
  <c r="S101" i="36"/>
  <c r="W75" i="36"/>
  <c r="U5" i="36"/>
  <c r="Z53" i="36"/>
  <c r="AZ53" i="36" s="1"/>
  <c r="L120" i="36"/>
  <c r="F104" i="36"/>
  <c r="G104" i="36" s="1"/>
  <c r="F96" i="36"/>
  <c r="G96" i="36" s="1"/>
  <c r="L79" i="36"/>
  <c r="AH64" i="36"/>
  <c r="N55" i="36"/>
  <c r="AH48" i="36"/>
  <c r="V59" i="36"/>
  <c r="AY59" i="36" s="1"/>
  <c r="L60" i="36"/>
  <c r="L43" i="36"/>
  <c r="M28" i="36"/>
  <c r="AG28" i="36" s="1"/>
  <c r="AU45" i="36"/>
  <c r="N120" i="36"/>
  <c r="M103" i="36"/>
  <c r="U111" i="36"/>
  <c r="Q79" i="36"/>
  <c r="BA79" i="36" s="1"/>
  <c r="AU61" i="36"/>
  <c r="AV30" i="36" s="1"/>
  <c r="AB61" i="36"/>
  <c r="M13" i="36"/>
  <c r="AG13" i="36" s="1"/>
  <c r="L105" i="36"/>
  <c r="AB75" i="36"/>
  <c r="Y79" i="36"/>
  <c r="Y120" i="36"/>
  <c r="Q101" i="36"/>
  <c r="BA101" i="36" s="1"/>
  <c r="BB101" i="36" s="1"/>
  <c r="W101" i="36"/>
  <c r="Y75" i="36"/>
  <c r="P53" i="36"/>
  <c r="F119" i="36"/>
  <c r="G119" i="36" s="1"/>
  <c r="M118" i="36"/>
  <c r="L114" i="36"/>
  <c r="M75" i="36"/>
  <c r="AU54" i="36"/>
  <c r="R54" i="36"/>
  <c r="AU59" i="36"/>
  <c r="R45" i="36"/>
  <c r="Q45" i="36"/>
  <c r="BA45" i="36" s="1"/>
  <c r="N4" i="36"/>
  <c r="L13" i="36"/>
  <c r="M36" i="36"/>
  <c r="F73" i="36"/>
  <c r="G73" i="36" s="1"/>
  <c r="AA73" i="36" s="1"/>
  <c r="S120" i="36"/>
  <c r="Y39" i="36"/>
  <c r="R79" i="36"/>
  <c r="L75" i="36"/>
  <c r="Q59" i="36"/>
  <c r="BA59" i="36" s="1"/>
  <c r="F17" i="36"/>
  <c r="G17" i="36" s="1"/>
  <c r="AE17" i="36" s="1" a="1"/>
  <c r="AE17" i="36" s="1"/>
  <c r="AD17" i="36" s="1"/>
  <c r="AC17" i="36" s="1"/>
  <c r="F32" i="36"/>
  <c r="G32" i="36" s="1"/>
  <c r="Z32" i="36" s="1"/>
  <c r="AZ32" i="36" s="1"/>
  <c r="F24" i="36"/>
  <c r="G24" i="36" s="1"/>
  <c r="S24" i="36" s="1"/>
  <c r="U79" i="36"/>
  <c r="AA75" i="36"/>
  <c r="F116" i="36"/>
  <c r="G116" i="36" s="1"/>
  <c r="N87" i="36"/>
  <c r="F103" i="36"/>
  <c r="G103" i="36" s="1"/>
  <c r="AA54" i="36"/>
  <c r="F21" i="36"/>
  <c r="G21" i="36" s="1"/>
  <c r="AG33" i="36"/>
  <c r="AH16" i="36"/>
  <c r="N95" i="37"/>
  <c r="M95" i="37"/>
  <c r="L95" i="37"/>
  <c r="L71" i="37"/>
  <c r="N71" i="37"/>
  <c r="M71" i="37"/>
  <c r="L50" i="37"/>
  <c r="M50" i="37"/>
  <c r="AG50" i="37" s="1"/>
  <c r="N50" i="37"/>
  <c r="N123" i="37"/>
  <c r="L123" i="37"/>
  <c r="M123" i="37"/>
  <c r="L116" i="37"/>
  <c r="M116" i="37"/>
  <c r="N116" i="37"/>
  <c r="M68" i="37"/>
  <c r="L68" i="37"/>
  <c r="N68" i="37"/>
  <c r="Y54" i="37"/>
  <c r="W54" i="37"/>
  <c r="N54" i="37"/>
  <c r="AH28" i="37"/>
  <c r="AH37" i="37"/>
  <c r="F36" i="37"/>
  <c r="G36" i="37" s="1"/>
  <c r="M87" i="37"/>
  <c r="AG52" i="37"/>
  <c r="M64" i="37"/>
  <c r="AA14" i="37"/>
  <c r="N26" i="37"/>
  <c r="M51" i="37"/>
  <c r="AG4" i="37"/>
  <c r="AG36" i="37"/>
  <c r="W55" i="37"/>
  <c r="F69" i="37"/>
  <c r="G69" i="37" s="1"/>
  <c r="N64" i="37"/>
  <c r="N51" i="37"/>
  <c r="S24" i="37"/>
  <c r="U84" i="37"/>
  <c r="L119" i="37"/>
  <c r="L112" i="37"/>
  <c r="N118" i="37"/>
  <c r="N111" i="37"/>
  <c r="M88" i="37"/>
  <c r="M57" i="37"/>
  <c r="AG57" i="37" s="1"/>
  <c r="L72" i="37"/>
  <c r="P72" i="37"/>
  <c r="V72" i="37"/>
  <c r="AY72" i="37" s="1"/>
  <c r="M8" i="37"/>
  <c r="AG8" i="37" s="1"/>
  <c r="L8" i="37"/>
  <c r="F29" i="37"/>
  <c r="G29" i="37" s="1"/>
  <c r="F33" i="37"/>
  <c r="G33" i="37" s="1"/>
  <c r="Y33" i="37" s="1"/>
  <c r="AH25" i="37"/>
  <c r="F5" i="37"/>
  <c r="G5" i="37" s="1"/>
  <c r="L38" i="37"/>
  <c r="AH53" i="37"/>
  <c r="F88" i="37"/>
  <c r="G88" i="37" s="1"/>
  <c r="M96" i="37"/>
  <c r="AA91" i="37"/>
  <c r="U24" i="37"/>
  <c r="M47" i="37"/>
  <c r="N72" i="37"/>
  <c r="M104" i="37"/>
  <c r="M92" i="37"/>
  <c r="AB91" i="37"/>
  <c r="Q25" i="37"/>
  <c r="BA25" i="37" s="1"/>
  <c r="AA22" i="37"/>
  <c r="V24" i="37"/>
  <c r="AY24" i="37" s="1"/>
  <c r="AA83" i="37"/>
  <c r="R64" i="37"/>
  <c r="R112" i="37"/>
  <c r="M100" i="37"/>
  <c r="M80" i="37"/>
  <c r="F80" i="37"/>
  <c r="G80" i="37" s="1"/>
  <c r="F61" i="37"/>
  <c r="G61" i="37" s="1"/>
  <c r="W72" i="37"/>
  <c r="AH4" i="37"/>
  <c r="P55" i="37"/>
  <c r="L5" i="37"/>
  <c r="M15" i="37"/>
  <c r="F13" i="37"/>
  <c r="G13" i="37" s="1"/>
  <c r="F96" i="37"/>
  <c r="G96" i="37" s="1"/>
  <c r="AG56" i="37"/>
  <c r="U40" i="37"/>
  <c r="Q32" i="37"/>
  <c r="BA32" i="37" s="1"/>
  <c r="BB32" i="37" s="1"/>
  <c r="AG9" i="37"/>
  <c r="L80" i="37"/>
  <c r="L34" i="37"/>
  <c r="F28" i="37"/>
  <c r="G28" i="37" s="1"/>
  <c r="U91" i="37"/>
  <c r="Y91" i="37"/>
  <c r="S14" i="37"/>
  <c r="R22" i="37"/>
  <c r="Y24" i="37"/>
  <c r="AB84" i="37"/>
  <c r="S64" i="37"/>
  <c r="M125" i="37"/>
  <c r="F120" i="37"/>
  <c r="G120" i="37" s="1"/>
  <c r="F99" i="37"/>
  <c r="G99" i="37" s="1"/>
  <c r="M79" i="37"/>
  <c r="AH61" i="37"/>
  <c r="Z72" i="37"/>
  <c r="AZ72" i="37" s="1"/>
  <c r="BB72" i="37" s="1"/>
  <c r="L3" i="37"/>
  <c r="M5" i="37"/>
  <c r="AG5" i="37" s="1"/>
  <c r="AH65" i="37"/>
  <c r="N100" i="37"/>
  <c r="F37" i="37"/>
  <c r="G37" i="37" s="1"/>
  <c r="F44" i="37"/>
  <c r="G44" i="37" s="1"/>
  <c r="F73" i="37"/>
  <c r="G73" i="37" s="1"/>
  <c r="N34" i="37"/>
  <c r="Q43" i="37"/>
  <c r="BA43" i="37" s="1"/>
  <c r="Z24" i="37"/>
  <c r="AZ24" i="37" s="1"/>
  <c r="Z91" i="37"/>
  <c r="AZ91" i="37" s="1"/>
  <c r="S84" i="37"/>
  <c r="Q64" i="37"/>
  <c r="BA64" i="37" s="1"/>
  <c r="BB64" i="37" s="1"/>
  <c r="N125" i="37"/>
  <c r="L87" i="37"/>
  <c r="N79" i="37"/>
  <c r="Q72" i="37"/>
  <c r="BA72" i="37" s="1"/>
  <c r="AH29" i="37"/>
  <c r="M3" i="37"/>
  <c r="L19" i="37"/>
  <c r="F4" i="37"/>
  <c r="G4" i="37" s="1"/>
  <c r="AH13" i="37"/>
  <c r="AH36" i="37"/>
  <c r="F9" i="37"/>
  <c r="G9" i="37" s="1"/>
  <c r="AA9" i="37" s="1"/>
  <c r="P24" i="37"/>
  <c r="R24" i="37"/>
  <c r="Y84" i="37"/>
  <c r="N129" i="37"/>
  <c r="L118" i="37"/>
  <c r="L111" i="37"/>
  <c r="AB72" i="37"/>
  <c r="M19" i="37"/>
  <c r="AG19" i="37" s="1"/>
  <c r="L7" i="37"/>
  <c r="F115" i="37"/>
  <c r="G115" i="37" s="1"/>
  <c r="Q24" i="37"/>
  <c r="BA24" i="37" s="1"/>
  <c r="P95" i="37"/>
  <c r="AS72" i="37"/>
  <c r="AF72" i="37" s="1"/>
  <c r="L57" i="37"/>
  <c r="AA72" i="37"/>
  <c r="F12" i="37"/>
  <c r="G12" i="37" s="1"/>
  <c r="V12" i="37" s="1"/>
  <c r="AY12" i="37" s="1"/>
  <c r="M7" i="37"/>
  <c r="N76" i="37"/>
  <c r="AH12" i="37"/>
  <c r="F17" i="37"/>
  <c r="G17" i="37" s="1"/>
  <c r="W22" i="38"/>
  <c r="U22" i="38"/>
  <c r="AE22" i="38" a="1"/>
  <c r="AE22" i="38" s="1"/>
  <c r="AU22" i="38"/>
  <c r="M43" i="38"/>
  <c r="AG43" i="38" s="1"/>
  <c r="L43" i="38"/>
  <c r="N43" i="38"/>
  <c r="Q27" i="38"/>
  <c r="BA27" i="38" s="1"/>
  <c r="V27" i="38"/>
  <c r="AY27" i="38" s="1"/>
  <c r="R27" i="38"/>
  <c r="U27" i="38"/>
  <c r="AB27" i="38"/>
  <c r="M78" i="38"/>
  <c r="L78" i="38"/>
  <c r="N78" i="38"/>
  <c r="N35" i="38"/>
  <c r="L35" i="38"/>
  <c r="M35" i="38"/>
  <c r="AX119" i="38"/>
  <c r="F119" i="38"/>
  <c r="G119" i="38" s="1"/>
  <c r="W119" i="38" s="1"/>
  <c r="AX31" i="38"/>
  <c r="F31" i="38"/>
  <c r="G31" i="38" s="1"/>
  <c r="AE31" i="38" s="1" a="1"/>
  <c r="AE31" i="38" s="1"/>
  <c r="AD31" i="38" s="1"/>
  <c r="AC31" i="38" s="1"/>
  <c r="L51" i="38"/>
  <c r="M51" i="38"/>
  <c r="S77" i="38"/>
  <c r="Q77" i="38"/>
  <c r="BA77" i="38" s="1"/>
  <c r="N56" i="38"/>
  <c r="M56" i="38"/>
  <c r="N112" i="38"/>
  <c r="W99" i="38"/>
  <c r="Z99" i="38"/>
  <c r="AZ99" i="38" s="1"/>
  <c r="Q118" i="38"/>
  <c r="BA118" i="38" s="1"/>
  <c r="BB118" i="38" s="1"/>
  <c r="AB109" i="38"/>
  <c r="S118" i="38"/>
  <c r="AA95" i="38"/>
  <c r="AA98" i="38"/>
  <c r="AE98" i="38" a="1"/>
  <c r="AE98" i="38" s="1"/>
  <c r="U98" i="38"/>
  <c r="Q98" i="38"/>
  <c r="BA98" i="38" s="1"/>
  <c r="BB98" i="38" s="1"/>
  <c r="W95" i="38"/>
  <c r="N74" i="38"/>
  <c r="AG46" i="38"/>
  <c r="M28" i="38"/>
  <c r="AG28" i="38" s="1"/>
  <c r="L28" i="38"/>
  <c r="S109" i="38"/>
  <c r="AS109" i="38"/>
  <c r="AF109" i="38" s="1"/>
  <c r="U109" i="38"/>
  <c r="AA109" i="38"/>
  <c r="AX55" i="38"/>
  <c r="AH55" i="38"/>
  <c r="AX7" i="38"/>
  <c r="F7" i="38"/>
  <c r="G7" i="38" s="1"/>
  <c r="M19" i="38"/>
  <c r="L19" i="38"/>
  <c r="Z109" i="38"/>
  <c r="AZ109" i="38" s="1"/>
  <c r="BB109" i="38" s="1"/>
  <c r="L121" i="38"/>
  <c r="R10" i="38"/>
  <c r="M2" i="38"/>
  <c r="L2" i="38"/>
  <c r="Q12" i="38"/>
  <c r="BA12" i="38" s="1"/>
  <c r="AA12" i="38"/>
  <c r="Y12" i="38"/>
  <c r="S12" i="38"/>
  <c r="V14" i="38"/>
  <c r="AY14" i="38" s="1"/>
  <c r="AU14" i="38"/>
  <c r="S14" i="38"/>
  <c r="W14" i="38"/>
  <c r="AX94" i="38"/>
  <c r="F94" i="38"/>
  <c r="G94" i="38" s="1"/>
  <c r="AX54" i="38"/>
  <c r="F54" i="38"/>
  <c r="G54" i="38" s="1"/>
  <c r="AU54" i="38" s="1"/>
  <c r="AV58" i="38" s="1"/>
  <c r="AX46" i="38"/>
  <c r="F46" i="38"/>
  <c r="G46" i="38" s="1"/>
  <c r="AH46" i="38"/>
  <c r="V86" i="38"/>
  <c r="AY86" i="38" s="1"/>
  <c r="F126" i="38"/>
  <c r="G126" i="38" s="1"/>
  <c r="L106" i="38"/>
  <c r="L47" i="38"/>
  <c r="M31" i="38"/>
  <c r="AG31" i="38" s="1"/>
  <c r="Q44" i="38"/>
  <c r="BA44" i="38" s="1"/>
  <c r="AB44" i="38"/>
  <c r="AU44" i="38"/>
  <c r="P44" i="38"/>
  <c r="S44" i="38"/>
  <c r="L80" i="38"/>
  <c r="M80" i="38"/>
  <c r="N87" i="38"/>
  <c r="M87" i="38"/>
  <c r="L87" i="38"/>
  <c r="M16" i="38"/>
  <c r="AG16" i="38" s="1"/>
  <c r="U16" i="38"/>
  <c r="AB16" i="38"/>
  <c r="AA16" i="38"/>
  <c r="AX23" i="38"/>
  <c r="F23" i="38"/>
  <c r="G23" i="38" s="1"/>
  <c r="U23" i="38" s="1"/>
  <c r="N82" i="38"/>
  <c r="M82" i="38"/>
  <c r="N59" i="38"/>
  <c r="M59" i="38"/>
  <c r="AG59" i="38" s="1"/>
  <c r="L90" i="38"/>
  <c r="AS92" i="38"/>
  <c r="AF92" i="38" s="1"/>
  <c r="S92" i="38"/>
  <c r="Z84" i="38"/>
  <c r="AZ84" i="38" s="1"/>
  <c r="U84" i="38"/>
  <c r="F71" i="38"/>
  <c r="G71" i="38" s="1"/>
  <c r="AA50" i="38"/>
  <c r="Q50" i="38"/>
  <c r="BA50" i="38" s="1"/>
  <c r="BB50" i="38" s="1"/>
  <c r="F103" i="38"/>
  <c r="G103" i="38" s="1"/>
  <c r="AX78" i="38"/>
  <c r="F78" i="38"/>
  <c r="G78" i="38" s="1"/>
  <c r="S78" i="38" s="1"/>
  <c r="AX62" i="38"/>
  <c r="F62" i="38"/>
  <c r="G62" i="38" s="1"/>
  <c r="AX30" i="38"/>
  <c r="F30" i="38"/>
  <c r="G30" i="38" s="1"/>
  <c r="AH30" i="38"/>
  <c r="AX22" i="38"/>
  <c r="AH22" i="38"/>
  <c r="AX6" i="38"/>
  <c r="F6" i="38"/>
  <c r="G6" i="38" s="1"/>
  <c r="AH6" i="38"/>
  <c r="Y128" i="38"/>
  <c r="N128" i="38"/>
  <c r="M104" i="38"/>
  <c r="L104" i="38"/>
  <c r="N104" i="38"/>
  <c r="N50" i="38"/>
  <c r="M50" i="38"/>
  <c r="Q99" i="38"/>
  <c r="BA99" i="38" s="1"/>
  <c r="BB99" i="38" s="1"/>
  <c r="AB67" i="38"/>
  <c r="R118" i="38"/>
  <c r="AU10" i="38"/>
  <c r="N109" i="38"/>
  <c r="AB99" i="38"/>
  <c r="U67" i="38"/>
  <c r="W109" i="38"/>
  <c r="AA34" i="38"/>
  <c r="P34" i="38"/>
  <c r="L120" i="38"/>
  <c r="R95" i="38"/>
  <c r="M106" i="38"/>
  <c r="N51" i="38"/>
  <c r="M47" i="38"/>
  <c r="AG47" i="38" s="1"/>
  <c r="L16" i="38"/>
  <c r="N2" i="38"/>
  <c r="U76" i="38"/>
  <c r="Y76" i="38"/>
  <c r="AA76" i="38"/>
  <c r="W76" i="38"/>
  <c r="P76" i="38"/>
  <c r="AX111" i="38"/>
  <c r="F111" i="38"/>
  <c r="G111" i="38" s="1"/>
  <c r="AS111" i="38" s="1"/>
  <c r="AF111" i="38" s="1"/>
  <c r="AX63" i="38"/>
  <c r="F63" i="38"/>
  <c r="G63" i="38" s="1"/>
  <c r="AX15" i="38"/>
  <c r="AH15" i="38"/>
  <c r="F15" i="38"/>
  <c r="G15" i="38" s="1"/>
  <c r="AU19" i="38"/>
  <c r="W118" i="38"/>
  <c r="P118" i="38"/>
  <c r="Y118" i="38"/>
  <c r="AA118" i="38"/>
  <c r="N16" i="38"/>
  <c r="Y123" i="38"/>
  <c r="R123" i="38"/>
  <c r="S123" i="38"/>
  <c r="AB123" i="38"/>
  <c r="P123" i="38"/>
  <c r="AX115" i="38"/>
  <c r="F115" i="38"/>
  <c r="G115" i="38" s="1"/>
  <c r="AX91" i="38"/>
  <c r="F91" i="38"/>
  <c r="G91" i="38" s="1"/>
  <c r="AX83" i="38"/>
  <c r="F83" i="38"/>
  <c r="G83" i="38" s="1"/>
  <c r="AX75" i="38"/>
  <c r="F75" i="38"/>
  <c r="G75" i="38" s="1"/>
  <c r="AS75" i="38" s="1"/>
  <c r="AF75" i="38" s="1"/>
  <c r="AX59" i="38"/>
  <c r="F59" i="38"/>
  <c r="G59" i="38" s="1"/>
  <c r="AX51" i="38"/>
  <c r="F51" i="38"/>
  <c r="G51" i="38" s="1"/>
  <c r="AX43" i="38"/>
  <c r="AH43" i="38"/>
  <c r="AX35" i="38"/>
  <c r="AH35" i="38"/>
  <c r="L117" i="38"/>
  <c r="N117" i="38"/>
  <c r="M93" i="38"/>
  <c r="L93" i="38"/>
  <c r="V7" i="38"/>
  <c r="AY7" i="38" s="1"/>
  <c r="S10" i="38"/>
  <c r="P10" i="38"/>
  <c r="AX47" i="38"/>
  <c r="F47" i="38"/>
  <c r="G47" i="38" s="1"/>
  <c r="AH47" i="38"/>
  <c r="L82" i="38"/>
  <c r="S110" i="38"/>
  <c r="Y110" i="38"/>
  <c r="U110" i="38"/>
  <c r="AX27" i="38"/>
  <c r="BB27" i="38" s="1"/>
  <c r="AH27" i="38"/>
  <c r="U99" i="38"/>
  <c r="Y19" i="38"/>
  <c r="R14" i="38"/>
  <c r="AB118" i="38"/>
  <c r="AS123" i="38"/>
  <c r="AF123" i="38" s="1"/>
  <c r="AE50" i="38" a="1"/>
  <c r="AE50" i="38" s="1"/>
  <c r="N105" i="38"/>
  <c r="P77" i="38"/>
  <c r="Q123" i="38"/>
  <c r="BA123" i="38" s="1"/>
  <c r="M101" i="38"/>
  <c r="F70" i="38"/>
  <c r="G70" i="38" s="1"/>
  <c r="L59" i="38"/>
  <c r="W18" i="38"/>
  <c r="S18" i="38"/>
  <c r="Q18" i="38"/>
  <c r="BA18" i="38" s="1"/>
  <c r="BB18" i="38" s="1"/>
  <c r="AA18" i="38"/>
  <c r="AE18" i="38" a="1"/>
  <c r="AE18" i="38" s="1"/>
  <c r="R18" i="38"/>
  <c r="Z18" i="38"/>
  <c r="AZ18" i="38" s="1"/>
  <c r="R20" i="38"/>
  <c r="AB20" i="38"/>
  <c r="AU20" i="38"/>
  <c r="AH31" i="38"/>
  <c r="M72" i="38"/>
  <c r="N72" i="38"/>
  <c r="L72" i="38"/>
  <c r="AB100" i="38"/>
  <c r="Y100" i="38"/>
  <c r="Z100" i="38"/>
  <c r="AZ100" i="38" s="1"/>
  <c r="V100" i="38"/>
  <c r="AY100" i="38" s="1"/>
  <c r="W100" i="38"/>
  <c r="F102" i="38"/>
  <c r="G102" i="38" s="1"/>
  <c r="AX2" i="38"/>
  <c r="F2" i="38"/>
  <c r="G2" i="38" s="1"/>
  <c r="AH2" i="38"/>
  <c r="AX122" i="38"/>
  <c r="F122" i="38"/>
  <c r="G122" i="38" s="1"/>
  <c r="AX66" i="38"/>
  <c r="F66" i="38"/>
  <c r="G66" i="38" s="1"/>
  <c r="AX58" i="38"/>
  <c r="F58" i="38"/>
  <c r="G58" i="38" s="1"/>
  <c r="AH58" i="38"/>
  <c r="AX42" i="38"/>
  <c r="AH42" i="38"/>
  <c r="F42" i="38"/>
  <c r="G42" i="38" s="1"/>
  <c r="AX26" i="38"/>
  <c r="F26" i="38"/>
  <c r="G26" i="38" s="1"/>
  <c r="R26" i="38" s="1"/>
  <c r="AH26" i="38"/>
  <c r="AX10" i="38"/>
  <c r="AH10" i="38"/>
  <c r="AB92" i="38"/>
  <c r="AB30" i="38"/>
  <c r="AA86" i="38"/>
  <c r="AE86" i="38" a="1"/>
  <c r="AE86" i="38" s="1"/>
  <c r="R86" i="38"/>
  <c r="Z86" i="38"/>
  <c r="AZ86" i="38" s="1"/>
  <c r="P95" i="38"/>
  <c r="V95" i="38"/>
  <c r="AY95" i="38" s="1"/>
  <c r="Q95" i="38"/>
  <c r="BA95" i="38" s="1"/>
  <c r="AS95" i="38"/>
  <c r="AF95" i="38" s="1"/>
  <c r="AX127" i="38"/>
  <c r="F127" i="38"/>
  <c r="G127" i="38" s="1"/>
  <c r="AX87" i="38"/>
  <c r="F87" i="38"/>
  <c r="G87" i="38" s="1"/>
  <c r="P87" i="38" s="1"/>
  <c r="AX39" i="38"/>
  <c r="F39" i="38"/>
  <c r="G39" i="38" s="1"/>
  <c r="AH39" i="38"/>
  <c r="W16" i="38"/>
  <c r="S95" i="38"/>
  <c r="AB15" i="38"/>
  <c r="N94" i="38"/>
  <c r="M94" i="38"/>
  <c r="AX3" i="38"/>
  <c r="F3" i="38"/>
  <c r="G3" i="38" s="1"/>
  <c r="N120" i="38"/>
  <c r="S99" i="38"/>
  <c r="W19" i="38"/>
  <c r="Q14" i="38"/>
  <c r="BA14" i="38" s="1"/>
  <c r="U10" i="38"/>
  <c r="AE118" i="38" a="1"/>
  <c r="AE118" i="38" s="1"/>
  <c r="AS110" i="38"/>
  <c r="AF110" i="38" s="1"/>
  <c r="P92" i="38"/>
  <c r="M125" i="38"/>
  <c r="L105" i="38"/>
  <c r="M117" i="38"/>
  <c r="U112" i="38"/>
  <c r="L101" i="38"/>
  <c r="N93" i="38"/>
  <c r="L74" i="38"/>
  <c r="Y28" i="38"/>
  <c r="Z28" i="38"/>
  <c r="AZ28" i="38" s="1"/>
  <c r="AB28" i="38"/>
  <c r="V28" i="38"/>
  <c r="AY28" i="38" s="1"/>
  <c r="U28" i="38"/>
  <c r="W28" i="38"/>
  <c r="F35" i="38"/>
  <c r="G35" i="38" s="1"/>
  <c r="AA35" i="38" s="1"/>
  <c r="F43" i="38"/>
  <c r="G43" i="38" s="1"/>
  <c r="S68" i="38"/>
  <c r="P68" i="38"/>
  <c r="U68" i="38"/>
  <c r="R68" i="38"/>
  <c r="M79" i="38"/>
  <c r="L79" i="38"/>
  <c r="N79" i="38"/>
  <c r="N88" i="38"/>
  <c r="L88" i="38"/>
  <c r="U52" i="38"/>
  <c r="L91" i="38"/>
  <c r="Y52" i="38"/>
  <c r="F113" i="38"/>
  <c r="G113" i="38" s="1"/>
  <c r="M116" i="39"/>
  <c r="L116" i="39"/>
  <c r="W116" i="39"/>
  <c r="Z116" i="39"/>
  <c r="AZ116" i="39" s="1"/>
  <c r="V116" i="39"/>
  <c r="AY116" i="39" s="1"/>
  <c r="AB116" i="39"/>
  <c r="U116" i="39"/>
  <c r="N116" i="39"/>
  <c r="AA116" i="39"/>
  <c r="M100" i="39"/>
  <c r="L100" i="39"/>
  <c r="N100" i="39"/>
  <c r="M92" i="39"/>
  <c r="N92" i="39"/>
  <c r="L92" i="39"/>
  <c r="N76" i="39"/>
  <c r="L76" i="39"/>
  <c r="V76" i="39"/>
  <c r="AY76" i="39" s="1"/>
  <c r="M76" i="39"/>
  <c r="N68" i="39"/>
  <c r="L68" i="39"/>
  <c r="M68" i="39"/>
  <c r="M60" i="39"/>
  <c r="N60" i="39"/>
  <c r="L60" i="39"/>
  <c r="M52" i="39"/>
  <c r="L52" i="39"/>
  <c r="N52" i="39"/>
  <c r="L28" i="39"/>
  <c r="M28" i="39"/>
  <c r="N28" i="39"/>
  <c r="N97" i="39"/>
  <c r="M97" i="39"/>
  <c r="L97" i="39"/>
  <c r="L81" i="39"/>
  <c r="N81" i="39"/>
  <c r="M81" i="39"/>
  <c r="N57" i="39"/>
  <c r="L57" i="39"/>
  <c r="M57" i="39"/>
  <c r="AG57" i="39" s="1"/>
  <c r="R49" i="39"/>
  <c r="P49" i="39"/>
  <c r="N33" i="39"/>
  <c r="V33" i="39"/>
  <c r="AY33" i="39" s="1"/>
  <c r="M33" i="39"/>
  <c r="L33" i="39"/>
  <c r="N25" i="39"/>
  <c r="M25" i="39"/>
  <c r="AG25" i="39" s="1"/>
  <c r="AA25" i="39"/>
  <c r="L25" i="39"/>
  <c r="L118" i="39"/>
  <c r="N118" i="39"/>
  <c r="M118" i="39"/>
  <c r="Y102" i="39"/>
  <c r="M102" i="39"/>
  <c r="N102" i="39"/>
  <c r="L102" i="39"/>
  <c r="AA102" i="39"/>
  <c r="S78" i="39"/>
  <c r="L78" i="39"/>
  <c r="L54" i="39"/>
  <c r="M54" i="39"/>
  <c r="N54" i="39"/>
  <c r="M38" i="39"/>
  <c r="AG38" i="39" s="1"/>
  <c r="N38" i="39"/>
  <c r="L38" i="39"/>
  <c r="Z27" i="39"/>
  <c r="AZ27" i="39" s="1"/>
  <c r="V27" i="39"/>
  <c r="AY27" i="39" s="1"/>
  <c r="AE27" i="39" a="1"/>
  <c r="AE27" i="39" s="1"/>
  <c r="Q27" i="39"/>
  <c r="BA27" i="39" s="1"/>
  <c r="BB27" i="39" s="1"/>
  <c r="P27" i="39"/>
  <c r="R27" i="39"/>
  <c r="AB69" i="39"/>
  <c r="S11" i="39"/>
  <c r="U112" i="39"/>
  <c r="Y128" i="39"/>
  <c r="AB102" i="39"/>
  <c r="Y107" i="39"/>
  <c r="Q42" i="39"/>
  <c r="BA42" i="39" s="1"/>
  <c r="BB42" i="39" s="1"/>
  <c r="W95" i="39"/>
  <c r="AA101" i="39"/>
  <c r="Y129" i="39"/>
  <c r="AE42" i="39" a="1"/>
  <c r="AE42" i="39" s="1"/>
  <c r="AS69" i="39"/>
  <c r="AF69" i="39" s="1"/>
  <c r="R72" i="39"/>
  <c r="U58" i="39"/>
  <c r="L17" i="39"/>
  <c r="L122" i="39"/>
  <c r="Z86" i="39"/>
  <c r="AZ86" i="39" s="1"/>
  <c r="N86" i="39"/>
  <c r="F99" i="39"/>
  <c r="G99" i="39" s="1"/>
  <c r="AS99" i="39" s="1"/>
  <c r="AF99" i="39" s="1"/>
  <c r="AB70" i="39"/>
  <c r="U42" i="39"/>
  <c r="M9" i="39"/>
  <c r="AG9" i="39" s="1"/>
  <c r="AH50" i="39"/>
  <c r="L110" i="39"/>
  <c r="L89" i="39"/>
  <c r="AH37" i="39"/>
  <c r="F40" i="39"/>
  <c r="G40" i="39" s="1"/>
  <c r="AH45" i="39"/>
  <c r="AH64" i="39"/>
  <c r="Q108" i="39"/>
  <c r="BA108" i="39" s="1"/>
  <c r="BB108" i="39" s="1"/>
  <c r="L44" i="39"/>
  <c r="V86" i="39"/>
  <c r="AY86" i="39" s="1"/>
  <c r="BB86" i="39" s="1"/>
  <c r="AG37" i="39"/>
  <c r="Q11" i="39"/>
  <c r="BA11" i="39" s="1"/>
  <c r="BB11" i="39" s="1"/>
  <c r="Y112" i="39"/>
  <c r="S102" i="39"/>
  <c r="S58" i="39"/>
  <c r="W102" i="39"/>
  <c r="V120" i="39"/>
  <c r="AY120" i="39" s="1"/>
  <c r="W66" i="39"/>
  <c r="U95" i="39"/>
  <c r="U129" i="39"/>
  <c r="AE124" i="39" a="1"/>
  <c r="AE124" i="39" s="1"/>
  <c r="AU58" i="39"/>
  <c r="M108" i="39"/>
  <c r="M73" i="39"/>
  <c r="L62" i="39"/>
  <c r="AH58" i="39"/>
  <c r="AH5" i="39"/>
  <c r="F8" i="39"/>
  <c r="G8" i="39" s="1"/>
  <c r="AH40" i="39"/>
  <c r="F45" i="39"/>
  <c r="G45" i="39" s="1"/>
  <c r="AE45" i="39" s="1" a="1"/>
  <c r="AE45" i="39" s="1"/>
  <c r="AH51" i="39"/>
  <c r="F77" i="39"/>
  <c r="G77" i="39" s="1"/>
  <c r="Q102" i="39"/>
  <c r="BA102" i="39" s="1"/>
  <c r="L27" i="39"/>
  <c r="Z102" i="39"/>
  <c r="AZ102" i="39" s="1"/>
  <c r="AA42" i="39"/>
  <c r="U66" i="39"/>
  <c r="AE95" i="39" a="1"/>
  <c r="AE95" i="39" s="1"/>
  <c r="Q9" i="39"/>
  <c r="BA9" i="39" s="1"/>
  <c r="W129" i="39"/>
  <c r="AB42" i="39"/>
  <c r="AA95" i="39"/>
  <c r="AB58" i="39"/>
  <c r="M17" i="39"/>
  <c r="M27" i="39"/>
  <c r="M122" i="39"/>
  <c r="P108" i="39"/>
  <c r="W124" i="39"/>
  <c r="N94" i="39"/>
  <c r="F37" i="39"/>
  <c r="G37" i="39" s="1"/>
  <c r="AH11" i="39"/>
  <c r="F13" i="39"/>
  <c r="G13" i="39" s="1"/>
  <c r="AH29" i="39"/>
  <c r="F32" i="39"/>
  <c r="G32" i="39" s="1"/>
  <c r="F43" i="39"/>
  <c r="G43" i="39" s="1"/>
  <c r="F48" i="39"/>
  <c r="G48" i="39" s="1"/>
  <c r="AH61" i="39"/>
  <c r="F118" i="39"/>
  <c r="G118" i="39" s="1"/>
  <c r="Q118" i="39" s="1"/>
  <c r="BA118" i="39" s="1"/>
  <c r="F126" i="39"/>
  <c r="G126" i="39" s="1"/>
  <c r="M14" i="39"/>
  <c r="U86" i="39"/>
  <c r="R11" i="39"/>
  <c r="AU42" i="39"/>
  <c r="Z66" i="39"/>
  <c r="AZ66" i="39" s="1"/>
  <c r="W9" i="39"/>
  <c r="AA129" i="39"/>
  <c r="U97" i="39"/>
  <c r="Z58" i="39"/>
  <c r="AZ58" i="39" s="1"/>
  <c r="V108" i="39"/>
  <c r="AY108" i="39" s="1"/>
  <c r="R112" i="39"/>
  <c r="U124" i="39"/>
  <c r="F94" i="39"/>
  <c r="G94" i="39" s="1"/>
  <c r="F5" i="39"/>
  <c r="G5" i="39" s="1"/>
  <c r="P5" i="39" s="1"/>
  <c r="AH13" i="39"/>
  <c r="M59" i="39"/>
  <c r="M11" i="39"/>
  <c r="AH16" i="39"/>
  <c r="F29" i="39"/>
  <c r="G29" i="39" s="1"/>
  <c r="F50" i="39"/>
  <c r="G50" i="39" s="1"/>
  <c r="F89" i="39"/>
  <c r="G89" i="39" s="1"/>
  <c r="R110" i="39"/>
  <c r="L2" i="39"/>
  <c r="Y86" i="39"/>
  <c r="U102" i="39"/>
  <c r="AE128" i="39" a="1"/>
  <c r="AE128" i="39" s="1"/>
  <c r="S107" i="39"/>
  <c r="W58" i="39"/>
  <c r="AG18" i="39"/>
  <c r="AG50" i="39"/>
  <c r="L6" i="39"/>
  <c r="AH24" i="39"/>
  <c r="F16" i="39"/>
  <c r="G16" i="39" s="1"/>
  <c r="F19" i="39"/>
  <c r="G19" i="39" s="1"/>
  <c r="AH21" i="39"/>
  <c r="F34" i="39"/>
  <c r="G34" i="39" s="1"/>
  <c r="AH42" i="39"/>
  <c r="M110" i="39"/>
  <c r="R125" i="39"/>
  <c r="Y101" i="39"/>
  <c r="AA69" i="39"/>
  <c r="S29" i="39"/>
  <c r="N108" i="40"/>
  <c r="M108" i="40"/>
  <c r="L108" i="40"/>
  <c r="M20" i="40"/>
  <c r="N20" i="40"/>
  <c r="L20" i="40"/>
  <c r="Z59" i="40"/>
  <c r="AZ59" i="40" s="1"/>
  <c r="AA59" i="40"/>
  <c r="M59" i="40"/>
  <c r="AG59" i="40" s="1"/>
  <c r="W59" i="40"/>
  <c r="Y59" i="40"/>
  <c r="U59" i="40"/>
  <c r="N59" i="40"/>
  <c r="AB59" i="40"/>
  <c r="L59" i="40"/>
  <c r="V59" i="40"/>
  <c r="AY59" i="40" s="1"/>
  <c r="L35" i="40"/>
  <c r="N35" i="40"/>
  <c r="M35" i="40"/>
  <c r="AB66" i="40"/>
  <c r="R66" i="40"/>
  <c r="Z66" i="40"/>
  <c r="AZ66" i="40" s="1"/>
  <c r="P66" i="40"/>
  <c r="U66" i="40"/>
  <c r="AE66" i="40" a="1"/>
  <c r="AE66" i="40" s="1"/>
  <c r="Y66" i="40"/>
  <c r="W66" i="40"/>
  <c r="V66" i="40"/>
  <c r="AY66" i="40" s="1"/>
  <c r="S66" i="40"/>
  <c r="AA66" i="40"/>
  <c r="M76" i="40"/>
  <c r="N76" i="40"/>
  <c r="AX87" i="40"/>
  <c r="F87" i="40"/>
  <c r="G87" i="40" s="1"/>
  <c r="AX31" i="40"/>
  <c r="AH31" i="40"/>
  <c r="F31" i="40"/>
  <c r="G31" i="40" s="1"/>
  <c r="Y31" i="40" s="1"/>
  <c r="AG63" i="40"/>
  <c r="W121" i="40"/>
  <c r="V121" i="40"/>
  <c r="AY121" i="40" s="1"/>
  <c r="Q121" i="40"/>
  <c r="BA121" i="40" s="1"/>
  <c r="BB121" i="40" s="1"/>
  <c r="AB121" i="40"/>
  <c r="AX126" i="40"/>
  <c r="F126" i="40"/>
  <c r="G126" i="40" s="1"/>
  <c r="AX94" i="40"/>
  <c r="F94" i="40"/>
  <c r="G94" i="40" s="1"/>
  <c r="AX86" i="40"/>
  <c r="F86" i="40"/>
  <c r="G86" i="40" s="1"/>
  <c r="AB86" i="40" s="1"/>
  <c r="M115" i="40"/>
  <c r="L115" i="40"/>
  <c r="N115" i="40"/>
  <c r="N107" i="40"/>
  <c r="L107" i="40"/>
  <c r="M107" i="40"/>
  <c r="N83" i="40"/>
  <c r="L83" i="40"/>
  <c r="M83" i="40"/>
  <c r="L67" i="40"/>
  <c r="Q67" i="40"/>
  <c r="BA67" i="40" s="1"/>
  <c r="BB67" i="40" s="1"/>
  <c r="N43" i="40"/>
  <c r="L43" i="40"/>
  <c r="N3" i="40"/>
  <c r="S3" i="40"/>
  <c r="R3" i="40"/>
  <c r="M3" i="40"/>
  <c r="Q115" i="40"/>
  <c r="BA115" i="40" s="1"/>
  <c r="BB115" i="40" s="1"/>
  <c r="Y24" i="40"/>
  <c r="AG15" i="40"/>
  <c r="M57" i="40"/>
  <c r="R43" i="40"/>
  <c r="Q43" i="40"/>
  <c r="BA43" i="40" s="1"/>
  <c r="L2" i="40"/>
  <c r="Q2" i="40"/>
  <c r="BA2" i="40" s="1"/>
  <c r="BB2" i="40" s="1"/>
  <c r="M2" i="40"/>
  <c r="P2" i="40"/>
  <c r="V2" i="40"/>
  <c r="AY2" i="40" s="1"/>
  <c r="F110" i="40"/>
  <c r="G110" i="40" s="1"/>
  <c r="V110" i="40" s="1"/>
  <c r="AY110" i="40" s="1"/>
  <c r="P112" i="40"/>
  <c r="S112" i="40"/>
  <c r="AS112" i="40"/>
  <c r="AF112" i="40" s="1"/>
  <c r="L9" i="40"/>
  <c r="N9" i="40"/>
  <c r="N50" i="40"/>
  <c r="M50" i="40"/>
  <c r="L50" i="40"/>
  <c r="L26" i="40"/>
  <c r="M26" i="40"/>
  <c r="AG26" i="40" s="1"/>
  <c r="N26" i="40"/>
  <c r="L10" i="40"/>
  <c r="AA10" i="40"/>
  <c r="M10" i="40"/>
  <c r="AG10" i="40" s="1"/>
  <c r="N10" i="40"/>
  <c r="S27" i="40"/>
  <c r="R27" i="40"/>
  <c r="U27" i="40"/>
  <c r="AB27" i="40"/>
  <c r="P27" i="40"/>
  <c r="Q27" i="40"/>
  <c r="BA27" i="40" s="1"/>
  <c r="W27" i="40"/>
  <c r="U83" i="40"/>
  <c r="AB83" i="40"/>
  <c r="AX79" i="40"/>
  <c r="F79" i="40"/>
  <c r="G79" i="40" s="1"/>
  <c r="L46" i="40"/>
  <c r="M46" i="40"/>
  <c r="W24" i="40"/>
  <c r="P3" i="40"/>
  <c r="AB24" i="40"/>
  <c r="M121" i="40"/>
  <c r="R115" i="40"/>
  <c r="R75" i="40"/>
  <c r="P42" i="40"/>
  <c r="Y42" i="40"/>
  <c r="W42" i="40"/>
  <c r="M67" i="40"/>
  <c r="AG62" i="40"/>
  <c r="N11" i="40"/>
  <c r="N33" i="40"/>
  <c r="AX15" i="40"/>
  <c r="F15" i="40"/>
  <c r="G15" i="40" s="1"/>
  <c r="Q15" i="40" s="1"/>
  <c r="BA15" i="40" s="1"/>
  <c r="AH15" i="40"/>
  <c r="AA24" i="40"/>
  <c r="L33" i="40"/>
  <c r="L76" i="40"/>
  <c r="N121" i="40"/>
  <c r="U75" i="40"/>
  <c r="N67" i="40"/>
  <c r="Z5" i="40"/>
  <c r="AZ5" i="40" s="1"/>
  <c r="Q5" i="40"/>
  <c r="BA5" i="40" s="1"/>
  <c r="BB5" i="40" s="1"/>
  <c r="AA82" i="40"/>
  <c r="Z82" i="40"/>
  <c r="AZ82" i="40" s="1"/>
  <c r="Z24" i="40"/>
  <c r="AZ24" i="40" s="1"/>
  <c r="AU24" i="40"/>
  <c r="N123" i="40"/>
  <c r="Y123" i="40"/>
  <c r="M123" i="40"/>
  <c r="M100" i="40"/>
  <c r="N100" i="40"/>
  <c r="N44" i="40"/>
  <c r="M44" i="40"/>
  <c r="AE24" i="40" a="1"/>
  <c r="AE24" i="40" s="1"/>
  <c r="AU27" i="40"/>
  <c r="N65" i="40"/>
  <c r="M65" i="40"/>
  <c r="AG65" i="40" s="1"/>
  <c r="L65" i="40"/>
  <c r="N17" i="40"/>
  <c r="M17" i="40"/>
  <c r="AA36" i="40"/>
  <c r="R36" i="40"/>
  <c r="AB36" i="40"/>
  <c r="Q36" i="40"/>
  <c r="BA36" i="40" s="1"/>
  <c r="BB36" i="40" s="1"/>
  <c r="R7" i="40"/>
  <c r="Y91" i="40"/>
  <c r="S100" i="40"/>
  <c r="U89" i="40"/>
  <c r="W89" i="40"/>
  <c r="V89" i="40"/>
  <c r="AY89" i="40" s="1"/>
  <c r="Z89" i="40"/>
  <c r="AZ89" i="40" s="1"/>
  <c r="P89" i="40"/>
  <c r="AB89" i="40"/>
  <c r="L3" i="40"/>
  <c r="S115" i="40"/>
  <c r="S13" i="40"/>
  <c r="AU13" i="40"/>
  <c r="L30" i="40"/>
  <c r="M30" i="40"/>
  <c r="AG30" i="40" s="1"/>
  <c r="AU40" i="40"/>
  <c r="AE40" i="40" a="1"/>
  <c r="AE40" i="40" s="1"/>
  <c r="AB40" i="40"/>
  <c r="Q40" i="40"/>
  <c r="BA40" i="40" s="1"/>
  <c r="U40" i="40"/>
  <c r="N97" i="40"/>
  <c r="M97" i="40"/>
  <c r="AU7" i="40"/>
  <c r="S7" i="40"/>
  <c r="W7" i="40"/>
  <c r="V7" i="40"/>
  <c r="AY7" i="40" s="1"/>
  <c r="AE7" i="40" a="1"/>
  <c r="AE7" i="40" s="1"/>
  <c r="Q7" i="40"/>
  <c r="BA7" i="40" s="1"/>
  <c r="N28" i="40"/>
  <c r="M28" i="40"/>
  <c r="AG28" i="40" s="1"/>
  <c r="L28" i="40"/>
  <c r="Y75" i="40"/>
  <c r="AS75" i="40"/>
  <c r="AF75" i="40" s="1"/>
  <c r="Q75" i="40"/>
  <c r="BA75" i="40" s="1"/>
  <c r="V3" i="40"/>
  <c r="AY3" i="40" s="1"/>
  <c r="Y7" i="40"/>
  <c r="Q96" i="40"/>
  <c r="BA96" i="40" s="1"/>
  <c r="P96" i="40"/>
  <c r="Z96" i="40"/>
  <c r="AZ96" i="40" s="1"/>
  <c r="AS96" i="40"/>
  <c r="AF96" i="40" s="1"/>
  <c r="S96" i="40"/>
  <c r="S35" i="40"/>
  <c r="Z35" i="40"/>
  <c r="AZ35" i="40" s="1"/>
  <c r="P35" i="40"/>
  <c r="AB11" i="40"/>
  <c r="Y56" i="40"/>
  <c r="AE56" i="40" a="1"/>
  <c r="AE56" i="40" s="1"/>
  <c r="Y50" i="40"/>
  <c r="AH20" i="40"/>
  <c r="F44" i="40"/>
  <c r="G44" i="40" s="1"/>
  <c r="P16" i="40"/>
  <c r="AA107" i="40"/>
  <c r="L122" i="40"/>
  <c r="AA115" i="40"/>
  <c r="N18" i="40"/>
  <c r="N114" i="40"/>
  <c r="AH53" i="40"/>
  <c r="F77" i="40"/>
  <c r="G77" i="40" s="1"/>
  <c r="Y77" i="40" s="1"/>
  <c r="V96" i="40"/>
  <c r="AY96" i="40" s="1"/>
  <c r="AA80" i="40"/>
  <c r="AG64" i="40"/>
  <c r="U48" i="40"/>
  <c r="V24" i="40"/>
  <c r="AY24" i="40" s="1"/>
  <c r="Q8" i="40"/>
  <c r="BA8" i="40" s="1"/>
  <c r="BB8" i="40" s="1"/>
  <c r="AH61" i="40"/>
  <c r="F108" i="40"/>
  <c r="G108" i="40" s="1"/>
  <c r="U50" i="40"/>
  <c r="Q100" i="40"/>
  <c r="BA100" i="40" s="1"/>
  <c r="AG47" i="40"/>
  <c r="AG44" i="40"/>
  <c r="S16" i="40"/>
  <c r="P50" i="40"/>
  <c r="F101" i="40"/>
  <c r="G101" i="40" s="1"/>
  <c r="AE101" i="40" s="1" a="1"/>
  <c r="AE101" i="40" s="1"/>
  <c r="P115" i="40"/>
  <c r="M18" i="40"/>
  <c r="F29" i="40"/>
  <c r="G29" i="40" s="1"/>
  <c r="AB50" i="40"/>
  <c r="Z50" i="40"/>
  <c r="AZ50" i="40" s="1"/>
  <c r="F20" i="40"/>
  <c r="G20" i="40" s="1"/>
  <c r="R20" i="40" s="1"/>
  <c r="AH44" i="40"/>
  <c r="AE50" i="40" a="1"/>
  <c r="AE50" i="40" s="1"/>
  <c r="AA100" i="40"/>
  <c r="V115" i="40"/>
  <c r="AY115" i="40" s="1"/>
  <c r="M129" i="40"/>
  <c r="R50" i="40"/>
  <c r="AH21" i="40"/>
  <c r="F69" i="40"/>
  <c r="G69" i="40" s="1"/>
  <c r="F76" i="40"/>
  <c r="G76" i="40" s="1"/>
  <c r="P18" i="40"/>
  <c r="F53" i="40"/>
  <c r="G53" i="40" s="1"/>
  <c r="Q50" i="40"/>
  <c r="BA50" i="40" s="1"/>
  <c r="BB50" i="40" s="1"/>
  <c r="AG31" i="40"/>
  <c r="AH28" i="40"/>
  <c r="F52" i="40"/>
  <c r="G52" i="40" s="1"/>
  <c r="AB52" i="40" s="1"/>
  <c r="AE100" i="40" a="1"/>
  <c r="AE100" i="40" s="1"/>
  <c r="AH45" i="40"/>
  <c r="AH5" i="40"/>
  <c r="F21" i="40"/>
  <c r="G21" i="40" s="1"/>
  <c r="F37" i="40"/>
  <c r="G37" i="40" s="1"/>
  <c r="F45" i="40"/>
  <c r="G45" i="40" s="1"/>
  <c r="F84" i="40"/>
  <c r="G84" i="40" s="1"/>
  <c r="L114" i="40"/>
  <c r="Z45" i="40"/>
  <c r="AZ45" i="40" s="1"/>
  <c r="P37" i="40"/>
  <c r="Y29" i="40"/>
  <c r="L108" i="41"/>
  <c r="M108" i="41"/>
  <c r="P108" i="41"/>
  <c r="N108" i="41"/>
  <c r="L100" i="41"/>
  <c r="M100" i="41"/>
  <c r="N100" i="41"/>
  <c r="L92" i="41"/>
  <c r="N92" i="41"/>
  <c r="M92" i="41"/>
  <c r="M36" i="41"/>
  <c r="L36" i="41"/>
  <c r="N36" i="41"/>
  <c r="L28" i="41"/>
  <c r="M28" i="41"/>
  <c r="Q108" i="41"/>
  <c r="BA108" i="41" s="1"/>
  <c r="BB108" i="41" s="1"/>
  <c r="M115" i="41"/>
  <c r="Z115" i="41"/>
  <c r="AZ115" i="41" s="1"/>
  <c r="L107" i="41"/>
  <c r="N107" i="41"/>
  <c r="M107" i="41"/>
  <c r="M99" i="41"/>
  <c r="L99" i="41"/>
  <c r="N99" i="41"/>
  <c r="L83" i="41"/>
  <c r="M83" i="41"/>
  <c r="N83" i="41"/>
  <c r="M75" i="41"/>
  <c r="N75" i="41"/>
  <c r="L11" i="41"/>
  <c r="N11" i="41"/>
  <c r="M11" i="41"/>
  <c r="N3" i="41"/>
  <c r="L3" i="41"/>
  <c r="M3" i="41"/>
  <c r="M124" i="41"/>
  <c r="L124" i="41"/>
  <c r="N124" i="41"/>
  <c r="F103" i="41"/>
  <c r="G103" i="41" s="1"/>
  <c r="P116" i="41"/>
  <c r="AA80" i="41"/>
  <c r="P26" i="41"/>
  <c r="AA53" i="41"/>
  <c r="AB53" i="41"/>
  <c r="L4" i="41"/>
  <c r="S26" i="41"/>
  <c r="AA64" i="41"/>
  <c r="AH64" i="41"/>
  <c r="AA47" i="41"/>
  <c r="P57" i="41"/>
  <c r="AA108" i="41"/>
  <c r="S13" i="41"/>
  <c r="W80" i="41"/>
  <c r="V95" i="41"/>
  <c r="AY95" i="41" s="1"/>
  <c r="W2" i="41"/>
  <c r="U89" i="41"/>
  <c r="S116" i="41"/>
  <c r="U80" i="41"/>
  <c r="W19" i="41"/>
  <c r="V34" i="41"/>
  <c r="AY34" i="41" s="1"/>
  <c r="S34" i="41"/>
  <c r="W66" i="41"/>
  <c r="AA26" i="41"/>
  <c r="Z26" i="41"/>
  <c r="AZ26" i="41" s="1"/>
  <c r="AU2" i="41"/>
  <c r="Q53" i="41"/>
  <c r="BA53" i="41" s="1"/>
  <c r="AU64" i="41"/>
  <c r="W57" i="41"/>
  <c r="R108" i="41"/>
  <c r="M73" i="41"/>
  <c r="L57" i="41"/>
  <c r="M123" i="41"/>
  <c r="F110" i="41"/>
  <c r="G110" i="41" s="1"/>
  <c r="Z108" i="41"/>
  <c r="AZ108" i="41" s="1"/>
  <c r="F71" i="41"/>
  <c r="G71" i="41" s="1"/>
  <c r="F23" i="41"/>
  <c r="G23" i="41" s="1"/>
  <c r="AH40" i="41"/>
  <c r="N4" i="41"/>
  <c r="M42" i="41"/>
  <c r="F37" i="41"/>
  <c r="G37" i="41" s="1"/>
  <c r="AB47" i="41"/>
  <c r="M78" i="41"/>
  <c r="AB95" i="41"/>
  <c r="U2" i="41"/>
  <c r="V116" i="41"/>
  <c r="AY116" i="41" s="1"/>
  <c r="AA34" i="41"/>
  <c r="Z34" i="41"/>
  <c r="AZ34" i="41" s="1"/>
  <c r="R66" i="41"/>
  <c r="R26" i="41"/>
  <c r="AU26" i="41"/>
  <c r="AB2" i="41"/>
  <c r="S53" i="41"/>
  <c r="R97" i="41"/>
  <c r="V39" i="41"/>
  <c r="AY39" i="41" s="1"/>
  <c r="F118" i="41"/>
  <c r="G118" i="41" s="1"/>
  <c r="AH47" i="41"/>
  <c r="F40" i="41"/>
  <c r="G40" i="41" s="1"/>
  <c r="AH63" i="41"/>
  <c r="F72" i="41"/>
  <c r="G72" i="41" s="1"/>
  <c r="F126" i="41"/>
  <c r="G126" i="41" s="1"/>
  <c r="U47" i="41"/>
  <c r="R57" i="41"/>
  <c r="AG21" i="41"/>
  <c r="L68" i="41"/>
  <c r="V108" i="41"/>
  <c r="AY108" i="41" s="1"/>
  <c r="M59" i="41"/>
  <c r="Z95" i="41"/>
  <c r="AZ95" i="41" s="1"/>
  <c r="AA2" i="41"/>
  <c r="AS89" i="41"/>
  <c r="AF89" i="41" s="1"/>
  <c r="Z116" i="41"/>
  <c r="AZ116" i="41" s="1"/>
  <c r="AU34" i="41"/>
  <c r="Y66" i="41"/>
  <c r="V26" i="41"/>
  <c r="AY26" i="41" s="1"/>
  <c r="Q26" i="41"/>
  <c r="BA26" i="41" s="1"/>
  <c r="R53" i="41"/>
  <c r="Q116" i="41"/>
  <c r="BA116" i="41" s="1"/>
  <c r="AU39" i="41"/>
  <c r="M54" i="41"/>
  <c r="L97" i="41"/>
  <c r="L113" i="41"/>
  <c r="AU57" i="41"/>
  <c r="AH45" i="41"/>
  <c r="AH55" i="41"/>
  <c r="L53" i="41"/>
  <c r="L29" i="41"/>
  <c r="M18" i="41"/>
  <c r="AG18" i="41" s="1"/>
  <c r="AH16" i="41"/>
  <c r="F24" i="41"/>
  <c r="G24" i="41" s="1"/>
  <c r="AH48" i="41"/>
  <c r="F63" i="41"/>
  <c r="G63" i="41" s="1"/>
  <c r="AB120" i="41"/>
  <c r="P112" i="41"/>
  <c r="W47" i="41"/>
  <c r="Q78" i="41"/>
  <c r="BA78" i="41" s="1"/>
  <c r="BB78" i="41" s="1"/>
  <c r="M68" i="41"/>
  <c r="W108" i="41"/>
  <c r="M52" i="41"/>
  <c r="U95" i="41"/>
  <c r="P2" i="41"/>
  <c r="Y89" i="41"/>
  <c r="U116" i="41"/>
  <c r="Y80" i="41"/>
  <c r="R34" i="41"/>
  <c r="S66" i="41"/>
  <c r="AB26" i="41"/>
  <c r="AB45" i="41"/>
  <c r="AU53" i="41"/>
  <c r="R116" i="41"/>
  <c r="R39" i="41"/>
  <c r="M12" i="41"/>
  <c r="M94" i="41"/>
  <c r="N121" i="41"/>
  <c r="M113" i="41"/>
  <c r="N105" i="41"/>
  <c r="F111" i="41"/>
  <c r="G111" i="41" s="1"/>
  <c r="N94" i="41"/>
  <c r="L85" i="41"/>
  <c r="F55" i="41"/>
  <c r="G55" i="41" s="1"/>
  <c r="N29" i="41"/>
  <c r="L62" i="41"/>
  <c r="F8" i="41"/>
  <c r="G8" i="41" s="1"/>
  <c r="Q8" i="41" s="1"/>
  <c r="BA8" i="41" s="1"/>
  <c r="F16" i="41"/>
  <c r="G16" i="41" s="1"/>
  <c r="AH24" i="41"/>
  <c r="F32" i="41"/>
  <c r="G32" i="41" s="1"/>
  <c r="AB32" i="41" s="1"/>
  <c r="F48" i="41"/>
  <c r="G48" i="41" s="1"/>
  <c r="AA48" i="41" s="1"/>
  <c r="F79" i="41"/>
  <c r="G79" i="41" s="1"/>
  <c r="F98" i="41"/>
  <c r="G98" i="41" s="1"/>
  <c r="AS98" i="41" s="1"/>
  <c r="AF98" i="41" s="1"/>
  <c r="V55" i="41"/>
  <c r="AY55" i="41" s="1"/>
  <c r="AG39" i="41"/>
  <c r="W23" i="41"/>
  <c r="W127" i="41"/>
  <c r="Y47" i="41"/>
  <c r="M44" i="41"/>
  <c r="L52" i="41"/>
  <c r="Q2" i="41"/>
  <c r="BA2" i="41" s="1"/>
  <c r="V89" i="41"/>
  <c r="AY89" i="41" s="1"/>
  <c r="AA116" i="41"/>
  <c r="Z80" i="41"/>
  <c r="AZ80" i="41" s="1"/>
  <c r="W34" i="41"/>
  <c r="AA10" i="41"/>
  <c r="W26" i="41"/>
  <c r="AS116" i="41"/>
  <c r="AF116" i="41" s="1"/>
  <c r="V53" i="41"/>
  <c r="AY53" i="41" s="1"/>
  <c r="U53" i="41"/>
  <c r="U64" i="41"/>
  <c r="AA57" i="41"/>
  <c r="L12" i="41"/>
  <c r="L121" i="41"/>
  <c r="N81" i="41"/>
  <c r="M105" i="41"/>
  <c r="F100" i="41"/>
  <c r="G100" i="41" s="1"/>
  <c r="F88" i="41"/>
  <c r="G88" i="41" s="1"/>
  <c r="F85" i="41"/>
  <c r="G85" i="41" s="1"/>
  <c r="M85" i="41"/>
  <c r="L42" i="41"/>
  <c r="AH8" i="41"/>
  <c r="AH56" i="41"/>
  <c r="F61" i="41"/>
  <c r="G61" i="41" s="1"/>
  <c r="AE61" i="41" s="1" a="1"/>
  <c r="AE61" i="41" s="1"/>
  <c r="F102" i="41"/>
  <c r="G102" i="41" s="1"/>
  <c r="AE10" i="41" a="1"/>
  <c r="AE10" i="41" s="1"/>
  <c r="AE64" i="41" a="1"/>
  <c r="AE64" i="41" s="1"/>
  <c r="AA15" i="41"/>
  <c r="Z53" i="41"/>
  <c r="AZ53" i="41" s="1"/>
  <c r="W64" i="41"/>
  <c r="Y57" i="41"/>
  <c r="U57" i="41"/>
  <c r="F77" i="41"/>
  <c r="G77" i="41" s="1"/>
  <c r="F21" i="41"/>
  <c r="G21" i="41" s="1"/>
  <c r="AH32" i="41"/>
  <c r="AH13" i="41"/>
  <c r="F5" i="41"/>
  <c r="G5" i="41" s="1"/>
  <c r="F29" i="41"/>
  <c r="G29" i="41" s="1"/>
  <c r="F125" i="41"/>
  <c r="G125" i="41" s="1"/>
  <c r="AE70" i="42" a="1"/>
  <c r="AE70" i="42" s="1"/>
  <c r="Y70" i="42"/>
  <c r="AB70" i="42"/>
  <c r="L124" i="42"/>
  <c r="N124" i="42"/>
  <c r="M124" i="42"/>
  <c r="L117" i="42"/>
  <c r="M117" i="42"/>
  <c r="N117" i="42"/>
  <c r="L103" i="42"/>
  <c r="M103" i="42"/>
  <c r="N103" i="42"/>
  <c r="L96" i="42"/>
  <c r="AA96" i="42"/>
  <c r="N96" i="42"/>
  <c r="M96" i="42"/>
  <c r="M80" i="42"/>
  <c r="N80" i="42"/>
  <c r="L80" i="42"/>
  <c r="AB21" i="42"/>
  <c r="Y21" i="42"/>
  <c r="AE21" i="42" a="1"/>
  <c r="AE21" i="42" s="1"/>
  <c r="AU21" i="42"/>
  <c r="AA21" i="42"/>
  <c r="Z21" i="42"/>
  <c r="AZ21" i="42" s="1"/>
  <c r="U21" i="42"/>
  <c r="W21" i="42"/>
  <c r="V55" i="42"/>
  <c r="AY55" i="42" s="1"/>
  <c r="P55" i="42"/>
  <c r="AG15" i="42"/>
  <c r="S116" i="42"/>
  <c r="Q116" i="42"/>
  <c r="BA116" i="42" s="1"/>
  <c r="BB116" i="42" s="1"/>
  <c r="V116" i="42"/>
  <c r="AY116" i="42" s="1"/>
  <c r="R116" i="42"/>
  <c r="N87" i="42"/>
  <c r="M87" i="42"/>
  <c r="L87" i="42"/>
  <c r="N72" i="42"/>
  <c r="M72" i="42"/>
  <c r="L72" i="42"/>
  <c r="N16" i="42"/>
  <c r="M16" i="42"/>
  <c r="L16" i="42"/>
  <c r="S30" i="42"/>
  <c r="Y96" i="42"/>
  <c r="AA106" i="42"/>
  <c r="M73" i="42"/>
  <c r="M17" i="42"/>
  <c r="AG17" i="42" s="1"/>
  <c r="M125" i="42"/>
  <c r="N8" i="42"/>
  <c r="AU30" i="42"/>
  <c r="V82" i="42"/>
  <c r="AY82" i="42" s="1"/>
  <c r="F48" i="42"/>
  <c r="G48" i="42" s="1"/>
  <c r="U36" i="42"/>
  <c r="P45" i="42"/>
  <c r="Z82" i="42"/>
  <c r="AZ82" i="42" s="1"/>
  <c r="AA120" i="42"/>
  <c r="P106" i="42"/>
  <c r="AE100" i="42" a="1"/>
  <c r="AE100" i="42" s="1"/>
  <c r="R57" i="42"/>
  <c r="L57" i="42"/>
  <c r="M49" i="42"/>
  <c r="M64" i="42"/>
  <c r="AG64" i="42" s="1"/>
  <c r="M40" i="42"/>
  <c r="N42" i="42"/>
  <c r="AH48" i="42"/>
  <c r="L15" i="42"/>
  <c r="L3" i="42"/>
  <c r="F93" i="42"/>
  <c r="G93" i="42" s="1"/>
  <c r="N15" i="42"/>
  <c r="S45" i="42"/>
  <c r="R106" i="42"/>
  <c r="AE84" i="42" a="1"/>
  <c r="AE84" i="42" s="1"/>
  <c r="U96" i="42"/>
  <c r="M57" i="42"/>
  <c r="N49" i="42"/>
  <c r="N40" i="42"/>
  <c r="M3" i="42"/>
  <c r="P53" i="42"/>
  <c r="AH2" i="42"/>
  <c r="AA93" i="42"/>
  <c r="AB62" i="42"/>
  <c r="AG46" i="42"/>
  <c r="V6" i="42"/>
  <c r="AY6" i="42" s="1"/>
  <c r="S106" i="42"/>
  <c r="W61" i="42"/>
  <c r="AU45" i="42"/>
  <c r="W106" i="42"/>
  <c r="L82" i="42"/>
  <c r="N65" i="42"/>
  <c r="F71" i="42"/>
  <c r="G71" i="42" s="1"/>
  <c r="AG47" i="42"/>
  <c r="P69" i="42"/>
  <c r="V45" i="42"/>
  <c r="AY45" i="42" s="1"/>
  <c r="AA29" i="42"/>
  <c r="P21" i="42"/>
  <c r="W100" i="42"/>
  <c r="L65" i="42"/>
  <c r="L17" i="42"/>
  <c r="Q45" i="42"/>
  <c r="BA45" i="42" s="1"/>
  <c r="L8" i="42"/>
  <c r="S35" i="42"/>
  <c r="Q83" i="42"/>
  <c r="BA83" i="42" s="1"/>
  <c r="BB83" i="42" s="1"/>
  <c r="M82" i="42"/>
  <c r="AH32" i="42"/>
  <c r="N89" i="43"/>
  <c r="L89" i="43"/>
  <c r="M89" i="43"/>
  <c r="W82" i="43"/>
  <c r="L82" i="43"/>
  <c r="N82" i="43"/>
  <c r="M82" i="43"/>
  <c r="N34" i="43"/>
  <c r="L34" i="43"/>
  <c r="M34" i="43"/>
  <c r="AG34" i="43" s="1"/>
  <c r="L104" i="43"/>
  <c r="N104" i="43"/>
  <c r="M104" i="43"/>
  <c r="L88" i="43"/>
  <c r="N88" i="43"/>
  <c r="M88" i="43"/>
  <c r="N72" i="43"/>
  <c r="L72" i="43"/>
  <c r="N7" i="43"/>
  <c r="M7" i="43"/>
  <c r="AG7" i="43" s="1"/>
  <c r="L7" i="43"/>
  <c r="AB82" i="43"/>
  <c r="L39" i="43"/>
  <c r="N39" i="43"/>
  <c r="M39" i="43"/>
  <c r="AG39" i="43" s="1"/>
  <c r="N107" i="43"/>
  <c r="Q111" i="43"/>
  <c r="BA111" i="43" s="1"/>
  <c r="N57" i="43"/>
  <c r="L107" i="43"/>
  <c r="Z17" i="43"/>
  <c r="AZ17" i="43" s="1"/>
  <c r="S31" i="43"/>
  <c r="AG60" i="43"/>
  <c r="Q16" i="43"/>
  <c r="BA16" i="43" s="1"/>
  <c r="F13" i="43"/>
  <c r="G13" i="43" s="1"/>
  <c r="S13" i="43" s="1"/>
  <c r="F45" i="43"/>
  <c r="G45" i="43" s="1"/>
  <c r="AB83" i="43"/>
  <c r="R111" i="43"/>
  <c r="V57" i="43"/>
  <c r="AY57" i="43" s="1"/>
  <c r="Z41" i="43"/>
  <c r="AZ41" i="43" s="1"/>
  <c r="BB41" i="43" s="1"/>
  <c r="R57" i="43"/>
  <c r="S82" i="43"/>
  <c r="AA31" i="43"/>
  <c r="R32" i="43"/>
  <c r="N81" i="43"/>
  <c r="V53" i="43"/>
  <c r="AY53" i="43" s="1"/>
  <c r="AU55" i="43"/>
  <c r="F91" i="43"/>
  <c r="G91" i="43" s="1"/>
  <c r="F44" i="43"/>
  <c r="G44" i="43" s="1"/>
  <c r="U39" i="43"/>
  <c r="N32" i="43"/>
  <c r="M12" i="43"/>
  <c r="L37" i="43"/>
  <c r="F93" i="43"/>
  <c r="G93" i="43" s="1"/>
  <c r="W83" i="43"/>
  <c r="W111" i="43"/>
  <c r="R118" i="43"/>
  <c r="Y57" i="43"/>
  <c r="Z82" i="43"/>
  <c r="AZ82" i="43" s="1"/>
  <c r="AS83" i="43"/>
  <c r="AF83" i="43" s="1"/>
  <c r="U61" i="43"/>
  <c r="M37" i="43"/>
  <c r="AG37" i="43" s="1"/>
  <c r="V126" i="43"/>
  <c r="AY126" i="43" s="1"/>
  <c r="AA17" i="43"/>
  <c r="F21" i="43"/>
  <c r="G21" i="43" s="1"/>
  <c r="W57" i="43"/>
  <c r="V33" i="43"/>
  <c r="AY33" i="43" s="1"/>
  <c r="AB53" i="43"/>
  <c r="F69" i="43"/>
  <c r="G69" i="43" s="1"/>
  <c r="AA69" i="43" s="1"/>
  <c r="N95" i="43"/>
  <c r="AH29" i="43"/>
  <c r="Y111" i="43"/>
  <c r="S118" i="43"/>
  <c r="AG20" i="43"/>
  <c r="N65" i="43"/>
  <c r="L57" i="43"/>
  <c r="AE17" i="43" a="1"/>
  <c r="AE17" i="43" s="1"/>
  <c r="AE111" i="43" a="1"/>
  <c r="AE111" i="43" s="1"/>
  <c r="Q31" i="43"/>
  <c r="BA31" i="43" s="1"/>
  <c r="S53" i="43"/>
  <c r="P55" i="43"/>
  <c r="M127" i="43"/>
  <c r="F116" i="43"/>
  <c r="G116" i="43" s="1"/>
  <c r="F54" i="43"/>
  <c r="G54" i="43" s="1"/>
  <c r="AH55" i="43"/>
  <c r="N3" i="43"/>
  <c r="M27" i="43"/>
  <c r="N51" i="43"/>
  <c r="AH47" i="43"/>
  <c r="F49" i="43"/>
  <c r="G49" i="43" s="1"/>
  <c r="P49" i="43" s="1"/>
  <c r="F92" i="43"/>
  <c r="G92" i="43" s="1"/>
  <c r="AG5" i="43"/>
  <c r="L127" i="43"/>
  <c r="AH53" i="43"/>
  <c r="M95" i="43"/>
  <c r="U83" i="43"/>
  <c r="F5" i="43"/>
  <c r="G5" i="43" s="1"/>
  <c r="F29" i="43"/>
  <c r="G29" i="43" s="1"/>
  <c r="AA29" i="43" s="1"/>
  <c r="L86" i="43"/>
  <c r="U111" i="43"/>
  <c r="U118" i="43"/>
  <c r="L65" i="43"/>
  <c r="AE33" i="43" a="1"/>
  <c r="AE33" i="43" s="1"/>
  <c r="AE31" i="43" a="1"/>
  <c r="AE31" i="43" s="1"/>
  <c r="AU31" i="43"/>
  <c r="V31" i="43"/>
  <c r="AY31" i="43" s="1"/>
  <c r="AU33" i="43"/>
  <c r="AU53" i="43"/>
  <c r="Q55" i="43"/>
  <c r="BA55" i="43" s="1"/>
  <c r="M119" i="43"/>
  <c r="F100" i="43"/>
  <c r="G100" i="43" s="1"/>
  <c r="N78" i="43"/>
  <c r="AH54" i="43"/>
  <c r="AH15" i="43"/>
  <c r="AH16" i="43"/>
  <c r="F47" i="43"/>
  <c r="G47" i="43" s="1"/>
  <c r="AH59" i="43"/>
  <c r="F79" i="43"/>
  <c r="G79" i="43" s="1"/>
  <c r="F99" i="43"/>
  <c r="G99" i="43" s="1"/>
  <c r="F117" i="43"/>
  <c r="G117" i="43" s="1"/>
  <c r="F119" i="43"/>
  <c r="G119" i="43" s="1"/>
  <c r="AS119" i="43" s="1"/>
  <c r="AF119" i="43" s="1"/>
  <c r="F124" i="43"/>
  <c r="G124" i="43" s="1"/>
  <c r="F126" i="43"/>
  <c r="G126" i="43" s="1"/>
  <c r="Z31" i="43"/>
  <c r="AZ31" i="43" s="1"/>
  <c r="W61" i="43"/>
  <c r="Y17" i="43"/>
  <c r="V83" i="43"/>
  <c r="AY83" i="43" s="1"/>
  <c r="AH5" i="43"/>
  <c r="F37" i="43"/>
  <c r="G37" i="43" s="1"/>
  <c r="M86" i="43"/>
  <c r="V111" i="43"/>
  <c r="AY111" i="43" s="1"/>
  <c r="Q118" i="43"/>
  <c r="BA118" i="43" s="1"/>
  <c r="P61" i="43"/>
  <c r="U31" i="43"/>
  <c r="R31" i="43"/>
  <c r="Z33" i="43"/>
  <c r="AZ33" i="43" s="1"/>
  <c r="Z59" i="43"/>
  <c r="AZ59" i="43" s="1"/>
  <c r="L81" i="43"/>
  <c r="Z53" i="43"/>
  <c r="AZ53" i="43" s="1"/>
  <c r="U53" i="43"/>
  <c r="R55" i="43"/>
  <c r="R127" i="43"/>
  <c r="AG4" i="43"/>
  <c r="AH7" i="43"/>
  <c r="F28" i="43"/>
  <c r="G28" i="43" s="1"/>
  <c r="F15" i="43"/>
  <c r="G15" i="43" s="1"/>
  <c r="N100" i="43"/>
  <c r="V65" i="43"/>
  <c r="AY65" i="43" s="1"/>
  <c r="N68" i="43"/>
  <c r="F84" i="43"/>
  <c r="G84" i="43" s="1"/>
  <c r="W17" i="43"/>
  <c r="Y83" i="43"/>
  <c r="AS118" i="43"/>
  <c r="AF118" i="43" s="1"/>
  <c r="F85" i="43"/>
  <c r="G85" i="43" s="1"/>
  <c r="AB17" i="43"/>
  <c r="Y31" i="43"/>
  <c r="AH13" i="43"/>
  <c r="AH45" i="43"/>
  <c r="L33" i="43"/>
  <c r="AE59" i="43" a="1"/>
  <c r="AE59" i="43" s="1"/>
  <c r="L100" i="43"/>
  <c r="M118" i="43"/>
  <c r="L78" i="43"/>
  <c r="F46" i="43"/>
  <c r="G46" i="43" s="1"/>
  <c r="L51" i="43"/>
  <c r="AH46" i="43"/>
  <c r="N112" i="44"/>
  <c r="M112" i="44"/>
  <c r="AA112" i="44"/>
  <c r="W112" i="44"/>
  <c r="L112" i="44"/>
  <c r="M32" i="44"/>
  <c r="AG32" i="44" s="1"/>
  <c r="N32" i="44"/>
  <c r="L32" i="44"/>
  <c r="Z32" i="44"/>
  <c r="AZ32" i="44" s="1"/>
  <c r="U32" i="44"/>
  <c r="Y32" i="44"/>
  <c r="U47" i="44"/>
  <c r="V47" i="44"/>
  <c r="AY47" i="44" s="1"/>
  <c r="Q13" i="44"/>
  <c r="BA13" i="44" s="1"/>
  <c r="W13" i="44"/>
  <c r="AU64" i="44"/>
  <c r="AB64" i="44"/>
  <c r="L13" i="44"/>
  <c r="N13" i="44"/>
  <c r="M13" i="44"/>
  <c r="AG13" i="44" s="1"/>
  <c r="L82" i="44"/>
  <c r="M82" i="44"/>
  <c r="N82" i="44"/>
  <c r="N58" i="44"/>
  <c r="L58" i="44"/>
  <c r="M58" i="44"/>
  <c r="AG58" i="44" s="1"/>
  <c r="L18" i="44"/>
  <c r="M18" i="44"/>
  <c r="U109" i="44"/>
  <c r="V109" i="44"/>
  <c r="AY109" i="44" s="1"/>
  <c r="Q109" i="44"/>
  <c r="BA109" i="44" s="1"/>
  <c r="Y109" i="44"/>
  <c r="AA109" i="44"/>
  <c r="F126" i="44"/>
  <c r="G126" i="44" s="1"/>
  <c r="AS126" i="44" s="1"/>
  <c r="AF126" i="44" s="1"/>
  <c r="Y35" i="44"/>
  <c r="F70" i="44"/>
  <c r="G70" i="44" s="1"/>
  <c r="N95" i="44"/>
  <c r="N73" i="44"/>
  <c r="V88" i="44"/>
  <c r="AY88" i="44" s="1"/>
  <c r="L90" i="44"/>
  <c r="P16" i="44"/>
  <c r="Z127" i="44"/>
  <c r="AZ127" i="44" s="1"/>
  <c r="AB56" i="44"/>
  <c r="AH46" i="44"/>
  <c r="AA35" i="44"/>
  <c r="N10" i="44"/>
  <c r="F125" i="44"/>
  <c r="G125" i="44" s="1"/>
  <c r="V125" i="44" s="1"/>
  <c r="AY125" i="44" s="1"/>
  <c r="M9" i="44"/>
  <c r="M17" i="44"/>
  <c r="L108" i="44"/>
  <c r="AH34" i="44"/>
  <c r="L73" i="44"/>
  <c r="S88" i="44"/>
  <c r="N90" i="44"/>
  <c r="N103" i="44"/>
  <c r="U26" i="44"/>
  <c r="AS93" i="44"/>
  <c r="AF93" i="44" s="1"/>
  <c r="N128" i="44"/>
  <c r="F110" i="44"/>
  <c r="G110" i="44" s="1"/>
  <c r="AA80" i="44"/>
  <c r="AH65" i="44"/>
  <c r="Y56" i="44"/>
  <c r="AU35" i="44"/>
  <c r="AV77" i="44" s="1"/>
  <c r="AH42" i="44"/>
  <c r="W32" i="44"/>
  <c r="L23" i="44"/>
  <c r="U73" i="44"/>
  <c r="S32" i="44"/>
  <c r="AH50" i="44"/>
  <c r="AH37" i="44"/>
  <c r="L74" i="44"/>
  <c r="N93" i="44"/>
  <c r="L107" i="44"/>
  <c r="N17" i="44"/>
  <c r="Z26" i="44"/>
  <c r="AZ26" i="44" s="1"/>
  <c r="N105" i="44"/>
  <c r="R9" i="44"/>
  <c r="U16" i="44"/>
  <c r="M105" i="44"/>
  <c r="L79" i="44"/>
  <c r="Z88" i="44"/>
  <c r="AZ88" i="44" s="1"/>
  <c r="F62" i="44"/>
  <c r="G62" i="44" s="1"/>
  <c r="M39" i="44"/>
  <c r="Q32" i="44"/>
  <c r="BA32" i="44" s="1"/>
  <c r="M37" i="44"/>
  <c r="N9" i="44"/>
  <c r="N100" i="44"/>
  <c r="N108" i="44"/>
  <c r="F34" i="44"/>
  <c r="G34" i="44" s="1"/>
  <c r="M73" i="44"/>
  <c r="P88" i="44"/>
  <c r="AA123" i="44"/>
  <c r="Q46" i="44"/>
  <c r="BA46" i="44" s="1"/>
  <c r="L103" i="44"/>
  <c r="V26" i="44"/>
  <c r="AY26" i="44" s="1"/>
  <c r="BB26" i="44" s="1"/>
  <c r="AB93" i="44"/>
  <c r="L128" i="44"/>
  <c r="M120" i="44"/>
  <c r="M95" i="44"/>
  <c r="N110" i="44"/>
  <c r="Y73" i="44"/>
  <c r="M79" i="44"/>
  <c r="AH62" i="44"/>
  <c r="Z35" i="44"/>
  <c r="AZ35" i="44" s="1"/>
  <c r="AA32" i="44"/>
  <c r="U56" i="44"/>
  <c r="AB35" i="44"/>
  <c r="N23" i="44"/>
  <c r="Z73" i="44"/>
  <c r="AZ73" i="44" s="1"/>
  <c r="N122" i="44"/>
  <c r="F18" i="44"/>
  <c r="G18" i="44" s="1"/>
  <c r="F29" i="44"/>
  <c r="G29" i="44" s="1"/>
  <c r="P29" i="44" s="1"/>
  <c r="F37" i="44"/>
  <c r="G37" i="44" s="1"/>
  <c r="F76" i="44"/>
  <c r="G76" i="44" s="1"/>
  <c r="F78" i="44"/>
  <c r="G78" i="44" s="1"/>
  <c r="L110" i="44"/>
  <c r="F38" i="44"/>
  <c r="G38" i="44" s="1"/>
  <c r="V38" i="44" s="1"/>
  <c r="AY38" i="44" s="1"/>
  <c r="AH31" i="44"/>
  <c r="M100" i="44"/>
  <c r="N25" i="44"/>
  <c r="Z16" i="44"/>
  <c r="AZ16" i="44" s="1"/>
  <c r="N120" i="44"/>
  <c r="W116" i="44"/>
  <c r="L104" i="44"/>
  <c r="L96" i="44"/>
  <c r="F84" i="44"/>
  <c r="G84" i="44" s="1"/>
  <c r="AH52" i="44"/>
  <c r="R32" i="44"/>
  <c r="L39" i="44"/>
  <c r="Z56" i="44"/>
  <c r="AZ56" i="44" s="1"/>
  <c r="AU56" i="44"/>
  <c r="U35" i="44"/>
  <c r="V97" i="44"/>
  <c r="AY97" i="44" s="1"/>
  <c r="L122" i="44"/>
  <c r="M25" i="44"/>
  <c r="F45" i="44"/>
  <c r="G45" i="44" s="1"/>
  <c r="L95" i="44"/>
  <c r="AB16" i="44"/>
  <c r="AH38" i="44"/>
  <c r="F31" i="44"/>
  <c r="G31" i="44" s="1"/>
  <c r="L42" i="44"/>
  <c r="P73" i="44"/>
  <c r="W16" i="44"/>
  <c r="P65" i="44"/>
  <c r="AU28" i="44"/>
  <c r="Q119" i="44"/>
  <c r="BA119" i="44" s="1"/>
  <c r="BB119" i="44" s="1"/>
  <c r="F113" i="44"/>
  <c r="G113" i="44" s="1"/>
  <c r="M104" i="44"/>
  <c r="M96" i="44"/>
  <c r="N85" i="44"/>
  <c r="S73" i="44"/>
  <c r="V80" i="44"/>
  <c r="AY80" i="44" s="1"/>
  <c r="BB80" i="44" s="1"/>
  <c r="L48" i="44"/>
  <c r="AU32" i="44"/>
  <c r="AB32" i="44"/>
  <c r="W56" i="44"/>
  <c r="AH5" i="44"/>
  <c r="M21" i="44"/>
  <c r="N42" i="44"/>
  <c r="F5" i="44"/>
  <c r="G5" i="44" s="1"/>
  <c r="S5" i="44" s="1"/>
  <c r="AH45" i="44"/>
  <c r="F117" i="44"/>
  <c r="G117" i="44" s="1"/>
  <c r="W76" i="44"/>
  <c r="AU16" i="44"/>
  <c r="AH60" i="44"/>
  <c r="N65" i="44"/>
  <c r="F101" i="44"/>
  <c r="G101" i="44" s="1"/>
  <c r="Z101" i="44" s="1"/>
  <c r="AZ101" i="44" s="1"/>
  <c r="R72" i="44"/>
  <c r="N48" i="44"/>
  <c r="AA95" i="44"/>
  <c r="V43" i="44"/>
  <c r="AY43" i="44" s="1"/>
  <c r="AG27" i="44"/>
  <c r="N97" i="45"/>
  <c r="L97" i="45"/>
  <c r="M97" i="45"/>
  <c r="N73" i="45"/>
  <c r="M73" i="45"/>
  <c r="L73" i="45"/>
  <c r="L17" i="45"/>
  <c r="M17" i="45"/>
  <c r="N17" i="45"/>
  <c r="AB78" i="45"/>
  <c r="P78" i="45"/>
  <c r="R78" i="45"/>
  <c r="Y78" i="45"/>
  <c r="Z78" i="45"/>
  <c r="AZ78" i="45" s="1"/>
  <c r="U78" i="45"/>
  <c r="S78" i="45"/>
  <c r="AA78" i="45"/>
  <c r="P18" i="45"/>
  <c r="R18" i="45"/>
  <c r="AU18" i="45"/>
  <c r="S18" i="45"/>
  <c r="Q18" i="45"/>
  <c r="BA18" i="45" s="1"/>
  <c r="N129" i="45"/>
  <c r="L129" i="45"/>
  <c r="M129" i="45"/>
  <c r="N128" i="45"/>
  <c r="M128" i="45"/>
  <c r="L128" i="45"/>
  <c r="M112" i="45"/>
  <c r="N112" i="45"/>
  <c r="L112" i="45"/>
  <c r="N104" i="45"/>
  <c r="M104" i="45"/>
  <c r="L104" i="45"/>
  <c r="L96" i="45"/>
  <c r="M96" i="45"/>
  <c r="N24" i="45"/>
  <c r="M24" i="45"/>
  <c r="AG24" i="45" s="1"/>
  <c r="L24" i="45"/>
  <c r="N126" i="45"/>
  <c r="M126" i="45"/>
  <c r="L126" i="45"/>
  <c r="L110" i="45"/>
  <c r="N110" i="45"/>
  <c r="M110" i="45"/>
  <c r="N38" i="45"/>
  <c r="W38" i="45"/>
  <c r="M38" i="45"/>
  <c r="AG38" i="45" s="1"/>
  <c r="L38" i="45"/>
  <c r="N30" i="45"/>
  <c r="L30" i="45"/>
  <c r="M30" i="45"/>
  <c r="M14" i="45"/>
  <c r="N14" i="45"/>
  <c r="L14" i="45"/>
  <c r="V6" i="45"/>
  <c r="AY6" i="45" s="1"/>
  <c r="W6" i="45"/>
  <c r="Y6" i="45"/>
  <c r="AB6" i="45"/>
  <c r="N57" i="45"/>
  <c r="M57" i="45"/>
  <c r="AG57" i="45" s="1"/>
  <c r="L57" i="45"/>
  <c r="M33" i="45"/>
  <c r="L33" i="45"/>
  <c r="N33" i="45"/>
  <c r="L105" i="45"/>
  <c r="M105" i="45"/>
  <c r="N89" i="45"/>
  <c r="M89" i="45"/>
  <c r="L89" i="45"/>
  <c r="L65" i="45"/>
  <c r="M65" i="45"/>
  <c r="N65" i="45"/>
  <c r="M41" i="45"/>
  <c r="AG41" i="45" s="1"/>
  <c r="L41" i="45"/>
  <c r="N41" i="45"/>
  <c r="M113" i="45"/>
  <c r="L9" i="45"/>
  <c r="F33" i="45"/>
  <c r="G33" i="45" s="1"/>
  <c r="AE32" i="45" a="1"/>
  <c r="AE32" i="45" s="1"/>
  <c r="V63" i="45"/>
  <c r="AY63" i="45" s="1"/>
  <c r="N111" i="45"/>
  <c r="F129" i="45"/>
  <c r="G129" i="45" s="1"/>
  <c r="AH57" i="45"/>
  <c r="V118" i="45"/>
  <c r="AY118" i="45" s="1"/>
  <c r="F121" i="45"/>
  <c r="G121" i="45" s="1"/>
  <c r="AA88" i="45"/>
  <c r="Y8" i="45"/>
  <c r="AU58" i="45"/>
  <c r="AB58" i="45"/>
  <c r="AB29" i="45"/>
  <c r="Q82" i="45"/>
  <c r="BA82" i="45" s="1"/>
  <c r="Q63" i="45"/>
  <c r="BA63" i="45" s="1"/>
  <c r="BB63" i="45" s="1"/>
  <c r="Y22" i="45"/>
  <c r="W22" i="45"/>
  <c r="Q37" i="45"/>
  <c r="BA37" i="45" s="1"/>
  <c r="W118" i="45"/>
  <c r="S72" i="45"/>
  <c r="AS88" i="45"/>
  <c r="AF88" i="45" s="1"/>
  <c r="M78" i="45"/>
  <c r="L63" i="45"/>
  <c r="Y38" i="45"/>
  <c r="W35" i="45"/>
  <c r="N39" i="45"/>
  <c r="L26" i="45"/>
  <c r="L8" i="45"/>
  <c r="L81" i="45"/>
  <c r="AH8" i="45"/>
  <c r="F64" i="45"/>
  <c r="G64" i="45" s="1"/>
  <c r="F70" i="45"/>
  <c r="G70" i="45" s="1"/>
  <c r="Z22" i="45"/>
  <c r="AZ22" i="45" s="1"/>
  <c r="BB22" i="45" s="1"/>
  <c r="L106" i="45"/>
  <c r="Q88" i="45"/>
  <c r="BA88" i="45" s="1"/>
  <c r="AB8" i="45"/>
  <c r="Q58" i="45"/>
  <c r="BA58" i="45" s="1"/>
  <c r="U29" i="45"/>
  <c r="AB82" i="45"/>
  <c r="AA82" i="45"/>
  <c r="P63" i="45"/>
  <c r="Y103" i="45"/>
  <c r="Q22" i="45"/>
  <c r="BA22" i="45" s="1"/>
  <c r="AU22" i="45"/>
  <c r="M121" i="45"/>
  <c r="M80" i="45"/>
  <c r="U72" i="45"/>
  <c r="L66" i="45"/>
  <c r="L78" i="45"/>
  <c r="L58" i="45"/>
  <c r="L54" i="45"/>
  <c r="M63" i="45"/>
  <c r="F41" i="45"/>
  <c r="G41" i="45" s="1"/>
  <c r="F25" i="45"/>
  <c r="G25" i="45" s="1"/>
  <c r="Q35" i="45"/>
  <c r="BA35" i="45" s="1"/>
  <c r="L39" i="45"/>
  <c r="M26" i="45"/>
  <c r="F2" i="45"/>
  <c r="G2" i="45" s="1"/>
  <c r="L23" i="45"/>
  <c r="AH2" i="45"/>
  <c r="F56" i="45"/>
  <c r="G56" i="45" s="1"/>
  <c r="F104" i="45"/>
  <c r="G104" i="45" s="1"/>
  <c r="F112" i="45"/>
  <c r="G112" i="45" s="1"/>
  <c r="U82" i="45"/>
  <c r="S118" i="45"/>
  <c r="N106" i="45"/>
  <c r="P32" i="45"/>
  <c r="P8" i="45"/>
  <c r="Z32" i="45"/>
  <c r="AZ32" i="45" s="1"/>
  <c r="U58" i="45"/>
  <c r="AA29" i="45"/>
  <c r="V82" i="45"/>
  <c r="AY82" i="45" s="1"/>
  <c r="S82" i="45"/>
  <c r="S63" i="45"/>
  <c r="AA22" i="45"/>
  <c r="W8" i="45"/>
  <c r="AH26" i="45"/>
  <c r="L119" i="45"/>
  <c r="L121" i="45"/>
  <c r="Y119" i="45"/>
  <c r="F81" i="45"/>
  <c r="G81" i="45" s="1"/>
  <c r="F74" i="45"/>
  <c r="G74" i="45" s="1"/>
  <c r="W72" i="45"/>
  <c r="M58" i="45"/>
  <c r="M54" i="45"/>
  <c r="AG54" i="45" s="1"/>
  <c r="N63" i="45"/>
  <c r="AH41" i="45"/>
  <c r="AH50" i="45"/>
  <c r="M42" i="45"/>
  <c r="F24" i="45"/>
  <c r="G24" i="45" s="1"/>
  <c r="F30" i="45"/>
  <c r="G30" i="45" s="1"/>
  <c r="AH56" i="45"/>
  <c r="F126" i="45"/>
  <c r="G126" i="45" s="1"/>
  <c r="Q45" i="45"/>
  <c r="BA45" i="45" s="1"/>
  <c r="BB45" i="45" s="1"/>
  <c r="AH25" i="45"/>
  <c r="AH33" i="45"/>
  <c r="V8" i="45"/>
  <c r="AY8" i="45" s="1"/>
  <c r="BB8" i="45" s="1"/>
  <c r="U32" i="45"/>
  <c r="AA39" i="45"/>
  <c r="AA58" i="45"/>
  <c r="AE29" i="45" a="1"/>
  <c r="AE29" i="45" s="1"/>
  <c r="V79" i="45"/>
  <c r="AY79" i="45" s="1"/>
  <c r="Y82" i="45"/>
  <c r="AS82" i="45"/>
  <c r="AF82" i="45" s="1"/>
  <c r="R22" i="45"/>
  <c r="AU8" i="45"/>
  <c r="AH58" i="45"/>
  <c r="F128" i="45"/>
  <c r="G128" i="45" s="1"/>
  <c r="L111" i="45"/>
  <c r="AA72" i="45"/>
  <c r="F73" i="45"/>
  <c r="G73" i="45" s="1"/>
  <c r="AS72" i="45"/>
  <c r="AF72" i="45" s="1"/>
  <c r="N42" i="45"/>
  <c r="M23" i="45"/>
  <c r="AG23" i="45" s="1"/>
  <c r="M15" i="45"/>
  <c r="Z29" i="45"/>
  <c r="AZ29" i="45" s="1"/>
  <c r="AU16" i="45"/>
  <c r="N66" i="45"/>
  <c r="AH65" i="45"/>
  <c r="F96" i="45"/>
  <c r="G96" i="45" s="1"/>
  <c r="V22" i="45"/>
  <c r="AY22" i="45" s="1"/>
  <c r="Z8" i="45"/>
  <c r="AZ8" i="45" s="1"/>
  <c r="V58" i="45"/>
  <c r="AY58" i="45" s="1"/>
  <c r="AU29" i="45"/>
  <c r="Z82" i="45"/>
  <c r="AZ82" i="45" s="1"/>
  <c r="Y72" i="45"/>
  <c r="L103" i="45"/>
  <c r="AH24" i="45"/>
  <c r="F49" i="45"/>
  <c r="G49" i="45" s="1"/>
  <c r="F65" i="45"/>
  <c r="G65" i="45" s="1"/>
  <c r="F80" i="45"/>
  <c r="G80" i="45" s="1"/>
  <c r="F94" i="45"/>
  <c r="G94" i="45" s="1"/>
  <c r="AH6" i="45"/>
  <c r="M102" i="46"/>
  <c r="N102" i="46"/>
  <c r="L102" i="46"/>
  <c r="S14" i="46"/>
  <c r="Q14" i="46"/>
  <c r="BA14" i="46" s="1"/>
  <c r="M62" i="46"/>
  <c r="AG62" i="46" s="1"/>
  <c r="L62" i="46"/>
  <c r="N62" i="46"/>
  <c r="L104" i="46"/>
  <c r="M104" i="46"/>
  <c r="N104" i="46"/>
  <c r="M126" i="46"/>
  <c r="L126" i="46"/>
  <c r="N126" i="46"/>
  <c r="L46" i="46"/>
  <c r="N46" i="46"/>
  <c r="M46" i="46"/>
  <c r="AG46" i="46" s="1"/>
  <c r="N38" i="46"/>
  <c r="L38" i="46"/>
  <c r="M38" i="46"/>
  <c r="N118" i="46"/>
  <c r="L118" i="46"/>
  <c r="M118" i="46"/>
  <c r="F6" i="46"/>
  <c r="F38" i="46"/>
  <c r="F110" i="46"/>
  <c r="N8" i="46"/>
  <c r="F54" i="46"/>
  <c r="N103" i="46"/>
  <c r="F96" i="46"/>
  <c r="G96" i="46" s="1"/>
  <c r="N64" i="46"/>
  <c r="F64" i="46"/>
  <c r="G64" i="46" s="1"/>
  <c r="L30" i="46"/>
  <c r="F16" i="46"/>
  <c r="F88" i="46"/>
  <c r="M110" i="46"/>
  <c r="L94" i="46"/>
  <c r="L96" i="46"/>
  <c r="N61" i="46"/>
  <c r="M86" i="46"/>
  <c r="M9" i="46"/>
  <c r="F62" i="46"/>
  <c r="G62" i="46" s="1"/>
  <c r="L57" i="46"/>
  <c r="L14" i="46"/>
  <c r="L22" i="46"/>
  <c r="M50" i="46"/>
  <c r="F128" i="46"/>
  <c r="M96" i="46"/>
  <c r="F78" i="46"/>
  <c r="G78" i="46" s="1"/>
  <c r="F30" i="46"/>
  <c r="M78" i="46"/>
  <c r="F72" i="46"/>
  <c r="F126" i="46"/>
  <c r="N73" i="46"/>
  <c r="N14" i="46"/>
  <c r="M22" i="46"/>
  <c r="N101" i="46"/>
  <c r="L78" i="46"/>
  <c r="M30" i="46"/>
  <c r="AG30" i="46" s="1"/>
  <c r="F118" i="46"/>
  <c r="L73" i="46"/>
  <c r="N113" i="46"/>
  <c r="F104" i="46"/>
  <c r="G104" i="46" s="1"/>
  <c r="M63" i="46"/>
  <c r="AG63" i="46" s="1"/>
  <c r="N40" i="46"/>
  <c r="F40" i="46"/>
  <c r="N128" i="46"/>
  <c r="F22" i="46"/>
  <c r="F32" i="46"/>
  <c r="G32" i="46" s="1"/>
  <c r="F70" i="46"/>
  <c r="G70" i="46" s="1"/>
  <c r="AE61" i="47" a="1"/>
  <c r="AE61" i="47" s="1"/>
  <c r="U61" i="47"/>
  <c r="AA61" i="47"/>
  <c r="W61" i="47"/>
  <c r="L51" i="47"/>
  <c r="M51" i="47"/>
  <c r="N51" i="47"/>
  <c r="L27" i="47"/>
  <c r="V27" i="47"/>
  <c r="AY27" i="47" s="1"/>
  <c r="N27" i="47"/>
  <c r="R27" i="47"/>
  <c r="P27" i="47"/>
  <c r="Q27" i="47"/>
  <c r="BA27" i="47" s="1"/>
  <c r="BB27" i="47" s="1"/>
  <c r="M27" i="47"/>
  <c r="S27" i="47"/>
  <c r="U19" i="47"/>
  <c r="W19" i="47"/>
  <c r="N19" i="47"/>
  <c r="AA19" i="47"/>
  <c r="V19" i="47"/>
  <c r="AY19" i="47" s="1"/>
  <c r="AB19" i="47"/>
  <c r="M19" i="47"/>
  <c r="AG19" i="47" s="1"/>
  <c r="L19" i="47"/>
  <c r="Z19" i="47"/>
  <c r="AZ19" i="47" s="1"/>
  <c r="AB13" i="47"/>
  <c r="L66" i="47"/>
  <c r="N43" i="47"/>
  <c r="M114" i="47"/>
  <c r="AU2" i="47"/>
  <c r="AV45" i="47" s="1"/>
  <c r="N74" i="47"/>
  <c r="AE79" i="47" a="1"/>
  <c r="AE79" i="47" s="1"/>
  <c r="W121" i="47"/>
  <c r="R57" i="47"/>
  <c r="L82" i="47"/>
  <c r="S86" i="47"/>
  <c r="L59" i="47"/>
  <c r="Z11" i="47"/>
  <c r="AZ11" i="47" s="1"/>
  <c r="N4" i="47"/>
  <c r="N12" i="47"/>
  <c r="M74" i="47"/>
  <c r="F115" i="47"/>
  <c r="G115" i="47" s="1"/>
  <c r="AA115" i="47" s="1"/>
  <c r="V62" i="47"/>
  <c r="AY62" i="47" s="1"/>
  <c r="S2" i="47"/>
  <c r="N66" i="47"/>
  <c r="Y121" i="47"/>
  <c r="U72" i="47"/>
  <c r="V50" i="47"/>
  <c r="AY50" i="47" s="1"/>
  <c r="BB50" i="47" s="1"/>
  <c r="N113" i="47"/>
  <c r="F99" i="47"/>
  <c r="G99" i="47" s="1"/>
  <c r="M88" i="47"/>
  <c r="N50" i="47"/>
  <c r="Q34" i="47"/>
  <c r="BA34" i="47" s="1"/>
  <c r="L36" i="47"/>
  <c r="AA11" i="47"/>
  <c r="S43" i="47"/>
  <c r="AB2" i="47"/>
  <c r="AA2" i="47"/>
  <c r="AG23" i="47"/>
  <c r="U121" i="47"/>
  <c r="W50" i="47"/>
  <c r="L86" i="47"/>
  <c r="W79" i="47"/>
  <c r="M59" i="47"/>
  <c r="AH46" i="47"/>
  <c r="AG38" i="47"/>
  <c r="AU34" i="47"/>
  <c r="M36" i="47"/>
  <c r="AG36" i="47" s="1"/>
  <c r="AH54" i="47"/>
  <c r="L20" i="47"/>
  <c r="Y11" i="47"/>
  <c r="F67" i="47"/>
  <c r="G67" i="47" s="1"/>
  <c r="U67" i="47" s="1"/>
  <c r="F75" i="47"/>
  <c r="G75" i="47" s="1"/>
  <c r="F82" i="47"/>
  <c r="G82" i="47" s="1"/>
  <c r="F80" i="47"/>
  <c r="G80" i="47" s="1"/>
  <c r="AG65" i="47"/>
  <c r="V122" i="47"/>
  <c r="AY122" i="47" s="1"/>
  <c r="AG54" i="47"/>
  <c r="Z50" i="47"/>
  <c r="AZ50" i="47" s="1"/>
  <c r="F91" i="47"/>
  <c r="G91" i="47" s="1"/>
  <c r="L106" i="47"/>
  <c r="Y79" i="47"/>
  <c r="N59" i="47"/>
  <c r="F15" i="47"/>
  <c r="G15" i="47" s="1"/>
  <c r="L24" i="47"/>
  <c r="F54" i="47"/>
  <c r="G54" i="47" s="1"/>
  <c r="M20" i="47"/>
  <c r="AG20" i="47" s="1"/>
  <c r="AU11" i="47"/>
  <c r="AV83" i="47" s="1"/>
  <c r="F14" i="47"/>
  <c r="G14" i="47" s="1"/>
  <c r="P57" i="47"/>
  <c r="F47" i="47"/>
  <c r="G47" i="47" s="1"/>
  <c r="M4" i="47"/>
  <c r="AG4" i="47" s="1"/>
  <c r="N42" i="47"/>
  <c r="V121" i="47"/>
  <c r="AY121" i="47" s="1"/>
  <c r="AA50" i="47"/>
  <c r="AH15" i="47"/>
  <c r="M106" i="47"/>
  <c r="Z86" i="47"/>
  <c r="AZ86" i="47" s="1"/>
  <c r="F46" i="47"/>
  <c r="G46" i="47" s="1"/>
  <c r="AH38" i="47"/>
  <c r="W11" i="47"/>
  <c r="AE11" i="47" a="1"/>
  <c r="AE11" i="47" s="1"/>
  <c r="F30" i="47"/>
  <c r="G30" i="47" s="1"/>
  <c r="L12" i="47"/>
  <c r="AH6" i="47"/>
  <c r="AH14" i="47"/>
  <c r="F38" i="47"/>
  <c r="G38" i="47" s="1"/>
  <c r="L42" i="47"/>
  <c r="L74" i="47"/>
  <c r="AA121" i="47"/>
  <c r="AA72" i="47"/>
  <c r="AB86" i="47"/>
  <c r="AB66" i="47"/>
  <c r="F122" i="47"/>
  <c r="G122" i="47" s="1"/>
  <c r="AG53" i="47"/>
  <c r="L36" i="48"/>
  <c r="N36" i="48"/>
  <c r="M36" i="48"/>
  <c r="L35" i="48"/>
  <c r="F123" i="48"/>
  <c r="G123" i="48" s="1"/>
  <c r="F43" i="48"/>
  <c r="G43" i="48" s="1"/>
  <c r="F57" i="48"/>
  <c r="G57" i="48" s="1"/>
  <c r="AB57" i="48" s="1"/>
  <c r="AH27" i="48"/>
  <c r="M20" i="48"/>
  <c r="F10" i="48"/>
  <c r="G10" i="48" s="1"/>
  <c r="M19" i="48"/>
  <c r="M83" i="48"/>
  <c r="N52" i="48"/>
  <c r="L26" i="48"/>
  <c r="N66" i="48"/>
  <c r="AH11" i="48"/>
  <c r="F26" i="48"/>
  <c r="G26" i="48" s="1"/>
  <c r="AH59" i="48"/>
  <c r="Z31" i="48"/>
  <c r="AZ31" i="48" s="1"/>
  <c r="L19" i="48"/>
  <c r="F3" i="48"/>
  <c r="G3" i="48" s="1"/>
  <c r="N106" i="48"/>
  <c r="F81" i="48"/>
  <c r="G81" i="48" s="1"/>
  <c r="Y81" i="48" s="1"/>
  <c r="L75" i="48"/>
  <c r="N42" i="48"/>
  <c r="N20" i="48"/>
  <c r="N8" i="48"/>
  <c r="L83" i="48"/>
  <c r="M26" i="48"/>
  <c r="L114" i="48"/>
  <c r="AH49" i="48"/>
  <c r="AH3" i="48"/>
  <c r="F11" i="48"/>
  <c r="G11" i="48" s="1"/>
  <c r="F42" i="48"/>
  <c r="G42" i="48" s="1"/>
  <c r="V63" i="48"/>
  <c r="AY63" i="48" s="1"/>
  <c r="N44" i="48"/>
  <c r="N11" i="48"/>
  <c r="AB92" i="48"/>
  <c r="L106" i="48"/>
  <c r="L66" i="48"/>
  <c r="AH57" i="48"/>
  <c r="M35" i="48"/>
  <c r="F20" i="48"/>
  <c r="G20" i="48" s="1"/>
  <c r="M11" i="48"/>
  <c r="F12" i="48"/>
  <c r="G12" i="48" s="1"/>
  <c r="M114" i="48"/>
  <c r="AH2" i="48"/>
  <c r="F19" i="48"/>
  <c r="G19" i="48" s="1"/>
  <c r="F27" i="48"/>
  <c r="G27" i="48" s="1"/>
  <c r="AH42" i="48"/>
  <c r="AG62" i="48"/>
  <c r="AG42" i="48"/>
  <c r="AU34" i="48"/>
  <c r="L108" i="48"/>
  <c r="F65" i="48"/>
  <c r="G65" i="48" s="1"/>
  <c r="S65" i="48" s="1"/>
  <c r="M18" i="48"/>
  <c r="N34" i="48"/>
  <c r="F2" i="48"/>
  <c r="G2" i="48" s="1"/>
  <c r="F106" i="48"/>
  <c r="G106" i="48" s="1"/>
  <c r="F122" i="48"/>
  <c r="G122" i="48" s="1"/>
  <c r="S122" i="48" s="1"/>
  <c r="AB34" i="48"/>
  <c r="N122" i="48"/>
  <c r="AH34" i="48"/>
  <c r="AH28" i="48"/>
  <c r="N18" i="48"/>
  <c r="AH12" i="48"/>
  <c r="M12" i="48"/>
  <c r="AG12" i="48" s="1"/>
  <c r="L52" i="48"/>
  <c r="M34" i="48"/>
  <c r="N7" i="50"/>
  <c r="L7" i="50"/>
  <c r="M7" i="50"/>
  <c r="N6" i="50"/>
  <c r="R6" i="50"/>
  <c r="M6" i="50"/>
  <c r="L6" i="50"/>
  <c r="Q6" i="50"/>
  <c r="BA6" i="50" s="1"/>
  <c r="BB6" i="50" s="1"/>
  <c r="S6" i="50"/>
  <c r="N92" i="50"/>
  <c r="L92" i="50"/>
  <c r="M92" i="50"/>
  <c r="M85" i="50"/>
  <c r="N85" i="50"/>
  <c r="L85" i="50"/>
  <c r="N77" i="50"/>
  <c r="M77" i="50"/>
  <c r="L77" i="50"/>
  <c r="L53" i="50"/>
  <c r="N53" i="50"/>
  <c r="M53" i="50"/>
  <c r="M123" i="50"/>
  <c r="L123" i="50"/>
  <c r="AA123" i="50"/>
  <c r="N123" i="50"/>
  <c r="W123" i="50"/>
  <c r="AB123" i="50"/>
  <c r="V123" i="50"/>
  <c r="AY123" i="50" s="1"/>
  <c r="Z123" i="50"/>
  <c r="AZ123" i="50" s="1"/>
  <c r="U123" i="50"/>
  <c r="Y123" i="50"/>
  <c r="N52" i="50"/>
  <c r="L52" i="50"/>
  <c r="M52" i="50"/>
  <c r="U69" i="50"/>
  <c r="Q69" i="50"/>
  <c r="BA69" i="50" s="1"/>
  <c r="BB69" i="50" s="1"/>
  <c r="Y39" i="50"/>
  <c r="Q39" i="50"/>
  <c r="BA39" i="50" s="1"/>
  <c r="BB39" i="50" s="1"/>
  <c r="V39" i="50"/>
  <c r="AY39" i="50" s="1"/>
  <c r="P39" i="50"/>
  <c r="W39" i="50"/>
  <c r="S39" i="50"/>
  <c r="Z39" i="50"/>
  <c r="AZ39" i="50" s="1"/>
  <c r="AU39" i="50"/>
  <c r="R39" i="50"/>
  <c r="AA39" i="50"/>
  <c r="AE39" i="50" a="1"/>
  <c r="AE39" i="50" s="1"/>
  <c r="U39" i="50"/>
  <c r="AB39" i="50"/>
  <c r="P7" i="50"/>
  <c r="M33" i="50"/>
  <c r="L33" i="50"/>
  <c r="N33" i="50"/>
  <c r="W23" i="50"/>
  <c r="Z23" i="50"/>
  <c r="AZ23" i="50" s="1"/>
  <c r="Y23" i="50"/>
  <c r="V23" i="50"/>
  <c r="AY23" i="50" s="1"/>
  <c r="R23" i="50"/>
  <c r="AU23" i="50"/>
  <c r="P23" i="50"/>
  <c r="Q23" i="50"/>
  <c r="BA23" i="50" s="1"/>
  <c r="AA23" i="50"/>
  <c r="AB23" i="50"/>
  <c r="U23" i="50"/>
  <c r="S23" i="50"/>
  <c r="AE23" i="50" a="1"/>
  <c r="AE23" i="50" s="1"/>
  <c r="N119" i="50"/>
  <c r="M119" i="50"/>
  <c r="L119" i="50"/>
  <c r="L88" i="50"/>
  <c r="N88" i="50"/>
  <c r="N64" i="50"/>
  <c r="M64" i="50"/>
  <c r="L64" i="50"/>
  <c r="AB115" i="50"/>
  <c r="M124" i="50"/>
  <c r="F2" i="50"/>
  <c r="G2" i="50" s="1"/>
  <c r="R2" i="50" s="1"/>
  <c r="N30" i="50"/>
  <c r="AE5" i="50" a="1"/>
  <c r="AE5" i="50" s="1"/>
  <c r="Y71" i="50"/>
  <c r="Y128" i="50"/>
  <c r="U128" i="50"/>
  <c r="P65" i="50"/>
  <c r="W65" i="50"/>
  <c r="Z61" i="50"/>
  <c r="AZ61" i="50" s="1"/>
  <c r="AB61" i="50"/>
  <c r="V6" i="50"/>
  <c r="AY6" i="50" s="1"/>
  <c r="R90" i="50"/>
  <c r="Q121" i="50"/>
  <c r="BA121" i="50" s="1"/>
  <c r="BB121" i="50" s="1"/>
  <c r="L108" i="50"/>
  <c r="R106" i="50"/>
  <c r="AH35" i="50"/>
  <c r="L30" i="50"/>
  <c r="F20" i="50"/>
  <c r="G20" i="50" s="1"/>
  <c r="AH20" i="50"/>
  <c r="AU7" i="50"/>
  <c r="L36" i="50"/>
  <c r="N61" i="50"/>
  <c r="AH4" i="50"/>
  <c r="F21" i="50"/>
  <c r="G21" i="50" s="1"/>
  <c r="Q21" i="50" s="1"/>
  <c r="BA21" i="50" s="1"/>
  <c r="BB21" i="50" s="1"/>
  <c r="F92" i="50"/>
  <c r="G92" i="50" s="1"/>
  <c r="N34" i="50"/>
  <c r="N37" i="50"/>
  <c r="AA128" i="50"/>
  <c r="W61" i="50"/>
  <c r="F35" i="50"/>
  <c r="G35" i="50" s="1"/>
  <c r="AA7" i="50"/>
  <c r="F4" i="50"/>
  <c r="G4" i="50" s="1"/>
  <c r="Q4" i="50" s="1"/>
  <c r="BA4" i="50" s="1"/>
  <c r="BB4" i="50" s="1"/>
  <c r="W5" i="50"/>
  <c r="AU5" i="50"/>
  <c r="Z71" i="50"/>
  <c r="AZ71" i="50" s="1"/>
  <c r="R128" i="50"/>
  <c r="V128" i="50"/>
  <c r="AY128" i="50" s="1"/>
  <c r="V60" i="50"/>
  <c r="AY60" i="50" s="1"/>
  <c r="Q65" i="50"/>
  <c r="BA65" i="50" s="1"/>
  <c r="Q61" i="50"/>
  <c r="BA61" i="50" s="1"/>
  <c r="P6" i="50"/>
  <c r="W6" i="50"/>
  <c r="V90" i="50"/>
  <c r="AY90" i="50" s="1"/>
  <c r="BB90" i="50" s="1"/>
  <c r="Y121" i="50"/>
  <c r="P106" i="50"/>
  <c r="F73" i="50"/>
  <c r="G73" i="50" s="1"/>
  <c r="L55" i="50"/>
  <c r="L9" i="50"/>
  <c r="Y7" i="50"/>
  <c r="V7" i="50"/>
  <c r="AY7" i="50" s="1"/>
  <c r="L23" i="50"/>
  <c r="L37" i="50"/>
  <c r="AH44" i="50"/>
  <c r="F52" i="50"/>
  <c r="G52" i="50" s="1"/>
  <c r="M61" i="50"/>
  <c r="AG61" i="50" s="1"/>
  <c r="F77" i="50"/>
  <c r="G77" i="50" s="1"/>
  <c r="F98" i="50"/>
  <c r="G98" i="50" s="1"/>
  <c r="AB5" i="50"/>
  <c r="V61" i="50"/>
  <c r="AY61" i="50" s="1"/>
  <c r="BB61" i="50" s="1"/>
  <c r="BB14" i="50"/>
  <c r="F59" i="50"/>
  <c r="G59" i="50" s="1"/>
  <c r="P90" i="50"/>
  <c r="M108" i="50"/>
  <c r="L61" i="50"/>
  <c r="U78" i="50"/>
  <c r="Z5" i="50"/>
  <c r="AZ5" i="50" s="1"/>
  <c r="S128" i="50"/>
  <c r="W128" i="50"/>
  <c r="U65" i="50"/>
  <c r="Q90" i="50"/>
  <c r="BA90" i="50" s="1"/>
  <c r="AA121" i="50"/>
  <c r="Q106" i="50"/>
  <c r="BA106" i="50" s="1"/>
  <c r="L70" i="50"/>
  <c r="Z41" i="50"/>
  <c r="AZ41" i="50" s="1"/>
  <c r="AA14" i="50"/>
  <c r="AB7" i="50"/>
  <c r="W7" i="50"/>
  <c r="N23" i="50"/>
  <c r="M69" i="50"/>
  <c r="F107" i="50"/>
  <c r="G107" i="50" s="1"/>
  <c r="P128" i="50"/>
  <c r="W14" i="50"/>
  <c r="F74" i="50"/>
  <c r="G74" i="50" s="1"/>
  <c r="Y5" i="50"/>
  <c r="AB71" i="50"/>
  <c r="AS128" i="50"/>
  <c r="AF128" i="50" s="1"/>
  <c r="V65" i="50"/>
  <c r="AY65" i="50" s="1"/>
  <c r="BB65" i="50" s="1"/>
  <c r="AU6" i="50"/>
  <c r="AE66" i="50" a="1"/>
  <c r="AE66" i="50" s="1"/>
  <c r="S90" i="50"/>
  <c r="N115" i="50"/>
  <c r="AB121" i="50"/>
  <c r="S106" i="50"/>
  <c r="U15" i="50"/>
  <c r="Y14" i="50"/>
  <c r="Q7" i="50"/>
  <c r="BA7" i="50" s="1"/>
  <c r="BB7" i="50" s="1"/>
  <c r="U7" i="50"/>
  <c r="N124" i="50"/>
  <c r="L115" i="50"/>
  <c r="M36" i="50"/>
  <c r="AH52" i="50"/>
  <c r="F58" i="50"/>
  <c r="G58" i="50" s="1"/>
  <c r="AA58" i="50" s="1"/>
  <c r="S7" i="50"/>
  <c r="U5" i="50"/>
  <c r="Z14" i="50"/>
  <c r="AZ14" i="50" s="1"/>
  <c r="L14" i="50"/>
  <c r="F11" i="50"/>
  <c r="G11" i="50" s="1"/>
  <c r="Z121" i="50"/>
  <c r="AZ121" i="50" s="1"/>
  <c r="F114" i="50"/>
  <c r="G114" i="50" s="1"/>
  <c r="R114" i="50" s="1"/>
  <c r="S45" i="50"/>
  <c r="N14" i="50"/>
  <c r="F34" i="50"/>
  <c r="G34" i="50" s="1"/>
  <c r="N9" i="50"/>
  <c r="AH2" i="50"/>
  <c r="R7" i="50"/>
  <c r="F91" i="50"/>
  <c r="G91" i="50" s="1"/>
  <c r="W79" i="51"/>
  <c r="Y79" i="51"/>
  <c r="Q79" i="51"/>
  <c r="BA79" i="51" s="1"/>
  <c r="AB79" i="51"/>
  <c r="AA79" i="51"/>
  <c r="V79" i="51"/>
  <c r="AY79" i="51" s="1"/>
  <c r="L70" i="51"/>
  <c r="N70" i="51"/>
  <c r="M70" i="51"/>
  <c r="N49" i="51"/>
  <c r="M49" i="51"/>
  <c r="L49" i="51"/>
  <c r="L34" i="51"/>
  <c r="M34" i="51"/>
  <c r="AG34" i="51" s="1"/>
  <c r="N34" i="51"/>
  <c r="M87" i="51"/>
  <c r="N87" i="51"/>
  <c r="L87" i="51"/>
  <c r="V23" i="51"/>
  <c r="AY23" i="51" s="1"/>
  <c r="Y23" i="51"/>
  <c r="S23" i="51"/>
  <c r="U23" i="51"/>
  <c r="R23" i="51"/>
  <c r="AA23" i="51"/>
  <c r="AB23" i="51"/>
  <c r="AU23" i="51"/>
  <c r="Q23" i="51"/>
  <c r="BA23" i="51" s="1"/>
  <c r="P23" i="51"/>
  <c r="W23" i="51"/>
  <c r="Z23" i="51"/>
  <c r="AZ23" i="51" s="1"/>
  <c r="BB23" i="51" s="1"/>
  <c r="Y85" i="51"/>
  <c r="S85" i="51"/>
  <c r="R85" i="51"/>
  <c r="AB85" i="51"/>
  <c r="N79" i="51"/>
  <c r="L79" i="51"/>
  <c r="M79" i="51"/>
  <c r="L91" i="51"/>
  <c r="N91" i="51"/>
  <c r="M91" i="51"/>
  <c r="L78" i="51"/>
  <c r="Q78" i="51"/>
  <c r="BA78" i="51" s="1"/>
  <c r="BB78" i="51" s="1"/>
  <c r="M78" i="51"/>
  <c r="N78" i="51"/>
  <c r="L8" i="51"/>
  <c r="W8" i="51"/>
  <c r="N8" i="51"/>
  <c r="AA8" i="51"/>
  <c r="M8" i="51"/>
  <c r="AG8" i="51" s="1"/>
  <c r="U8" i="51"/>
  <c r="L20" i="51"/>
  <c r="M20" i="51"/>
  <c r="U20" i="51"/>
  <c r="Y20" i="51"/>
  <c r="W20" i="51"/>
  <c r="Q43" i="51"/>
  <c r="BA43" i="51" s="1"/>
  <c r="BB43" i="51" s="1"/>
  <c r="Q2" i="51"/>
  <c r="BA2" i="51" s="1"/>
  <c r="Y30" i="51"/>
  <c r="U30" i="51"/>
  <c r="S58" i="51"/>
  <c r="W43" i="51"/>
  <c r="Z60" i="51"/>
  <c r="AZ60" i="51" s="1"/>
  <c r="AU60" i="51"/>
  <c r="L124" i="51"/>
  <c r="U92" i="51"/>
  <c r="Q106" i="51"/>
  <c r="BA106" i="51" s="1"/>
  <c r="BB106" i="51" s="1"/>
  <c r="V82" i="51"/>
  <c r="AY82" i="51" s="1"/>
  <c r="U90" i="51"/>
  <c r="S78" i="51"/>
  <c r="V108" i="51"/>
  <c r="AY108" i="51" s="1"/>
  <c r="AH57" i="51"/>
  <c r="P52" i="51"/>
  <c r="AB20" i="51"/>
  <c r="N40" i="51"/>
  <c r="M24" i="51"/>
  <c r="M119" i="51"/>
  <c r="M41" i="51"/>
  <c r="U25" i="51"/>
  <c r="AU2" i="51"/>
  <c r="AV78" i="51" s="1"/>
  <c r="P28" i="51"/>
  <c r="V28" i="51"/>
  <c r="AY28" i="51" s="1"/>
  <c r="S46" i="51"/>
  <c r="U98" i="51"/>
  <c r="W98" i="51"/>
  <c r="V8" i="51"/>
  <c r="AY8" i="51" s="1"/>
  <c r="Y8" i="51"/>
  <c r="P30" i="51"/>
  <c r="Y57" i="51"/>
  <c r="Q12" i="51"/>
  <c r="BA12" i="51" s="1"/>
  <c r="BB12" i="51" s="1"/>
  <c r="Q44" i="51"/>
  <c r="BA44" i="51" s="1"/>
  <c r="BB44" i="51" s="1"/>
  <c r="AE44" i="51" a="1"/>
  <c r="AE44" i="51" s="1"/>
  <c r="U61" i="51"/>
  <c r="R43" i="51"/>
  <c r="W78" i="51"/>
  <c r="Q60" i="51"/>
  <c r="BA60" i="51" s="1"/>
  <c r="BB60" i="51" s="1"/>
  <c r="U101" i="51"/>
  <c r="L126" i="51"/>
  <c r="M115" i="51"/>
  <c r="R92" i="51"/>
  <c r="L92" i="51"/>
  <c r="AB82" i="51"/>
  <c r="M84" i="51"/>
  <c r="S52" i="51"/>
  <c r="R52" i="51"/>
  <c r="Q52" i="51"/>
  <c r="BA52" i="51" s="1"/>
  <c r="V16" i="51"/>
  <c r="AY16" i="51" s="1"/>
  <c r="N16" i="51"/>
  <c r="L75" i="51"/>
  <c r="W90" i="51"/>
  <c r="AA92" i="51"/>
  <c r="AH22" i="51"/>
  <c r="F53" i="51"/>
  <c r="G53" i="51" s="1"/>
  <c r="F84" i="51"/>
  <c r="G84" i="51" s="1"/>
  <c r="R90" i="51"/>
  <c r="P2" i="51"/>
  <c r="R28" i="51"/>
  <c r="AE28" i="51" a="1"/>
  <c r="AE28" i="51" s="1"/>
  <c r="U46" i="51"/>
  <c r="AB98" i="51"/>
  <c r="V98" i="51"/>
  <c r="AY98" i="51" s="1"/>
  <c r="Z8" i="51"/>
  <c r="AZ8" i="51" s="1"/>
  <c r="R30" i="51"/>
  <c r="S57" i="51"/>
  <c r="V12" i="51"/>
  <c r="AY12" i="51" s="1"/>
  <c r="R44" i="51"/>
  <c r="W44" i="51"/>
  <c r="W61" i="51"/>
  <c r="P58" i="51"/>
  <c r="S43" i="51"/>
  <c r="W29" i="51"/>
  <c r="AA60" i="51"/>
  <c r="Y101" i="51"/>
  <c r="M126" i="51"/>
  <c r="N115" i="51"/>
  <c r="S106" i="51"/>
  <c r="AB92" i="51"/>
  <c r="Y106" i="51"/>
  <c r="F81" i="51"/>
  <c r="G81" i="51" s="1"/>
  <c r="S82" i="51"/>
  <c r="U108" i="51"/>
  <c r="N84" i="51"/>
  <c r="AU52" i="51"/>
  <c r="AV56" i="51" s="1"/>
  <c r="F33" i="51"/>
  <c r="G33" i="51" s="1"/>
  <c r="Q33" i="51" s="1"/>
  <c r="BA33" i="51" s="1"/>
  <c r="BB33" i="51" s="1"/>
  <c r="L16" i="51"/>
  <c r="M85" i="51"/>
  <c r="AH20" i="51"/>
  <c r="F22" i="51"/>
  <c r="G22" i="51" s="1"/>
  <c r="F122" i="51"/>
  <c r="G122" i="51" s="1"/>
  <c r="N92" i="51"/>
  <c r="P108" i="51"/>
  <c r="Z2" i="51"/>
  <c r="AZ2" i="51" s="1"/>
  <c r="BB2" i="51" s="1"/>
  <c r="AU30" i="51"/>
  <c r="R12" i="51"/>
  <c r="W58" i="51"/>
  <c r="AE62" i="51" a="1"/>
  <c r="AE62" i="51" s="1"/>
  <c r="Q29" i="51"/>
  <c r="BA29" i="51" s="1"/>
  <c r="BB29" i="51" s="1"/>
  <c r="W60" i="51"/>
  <c r="R60" i="51"/>
  <c r="L119" i="51"/>
  <c r="F97" i="51"/>
  <c r="G97" i="51" s="1"/>
  <c r="P106" i="51"/>
  <c r="Z82" i="51"/>
  <c r="AZ82" i="51" s="1"/>
  <c r="Y108" i="51"/>
  <c r="F49" i="51"/>
  <c r="G49" i="51" s="1"/>
  <c r="AG65" i="51"/>
  <c r="U52" i="51"/>
  <c r="AH33" i="51"/>
  <c r="W25" i="51"/>
  <c r="Q5" i="51"/>
  <c r="BA5" i="51" s="1"/>
  <c r="AE92" i="51" a="1"/>
  <c r="AE92" i="51" s="1"/>
  <c r="M75" i="51"/>
  <c r="M32" i="51"/>
  <c r="M17" i="51"/>
  <c r="Y92" i="51"/>
  <c r="P29" i="51"/>
  <c r="R2" i="51"/>
  <c r="S28" i="51"/>
  <c r="P46" i="51"/>
  <c r="AE46" i="51" a="1"/>
  <c r="AE46" i="51" s="1"/>
  <c r="Z98" i="51"/>
  <c r="AZ98" i="51" s="1"/>
  <c r="AB8" i="51"/>
  <c r="S30" i="51"/>
  <c r="Q30" i="51"/>
  <c r="BA30" i="51" s="1"/>
  <c r="BB30" i="51" s="1"/>
  <c r="AA44" i="51"/>
  <c r="AU44" i="51"/>
  <c r="Z61" i="51"/>
  <c r="AZ61" i="51" s="1"/>
  <c r="AA58" i="51"/>
  <c r="Q62" i="51"/>
  <c r="BA62" i="51" s="1"/>
  <c r="V60" i="51"/>
  <c r="AY60" i="51" s="1"/>
  <c r="AB60" i="51"/>
  <c r="AS101" i="51"/>
  <c r="AF101" i="51" s="1"/>
  <c r="V101" i="51"/>
  <c r="AY101" i="51" s="1"/>
  <c r="L116" i="51"/>
  <c r="Z106" i="51"/>
  <c r="AZ106" i="51" s="1"/>
  <c r="Q82" i="51"/>
  <c r="BA82" i="51" s="1"/>
  <c r="AE90" i="51" a="1"/>
  <c r="AE90" i="51" s="1"/>
  <c r="AB108" i="51"/>
  <c r="L48" i="51"/>
  <c r="F65" i="51"/>
  <c r="G65" i="51" s="1"/>
  <c r="V52" i="51"/>
  <c r="AY52" i="51" s="1"/>
  <c r="M47" i="51"/>
  <c r="L47" i="51"/>
  <c r="M40" i="51"/>
  <c r="N32" i="51"/>
  <c r="L17" i="51"/>
  <c r="F93" i="51"/>
  <c r="G93" i="51" s="1"/>
  <c r="AB30" i="51"/>
  <c r="AE30" i="51" a="1"/>
  <c r="AE30" i="51" s="1"/>
  <c r="AA43" i="51"/>
  <c r="M108" i="51"/>
  <c r="AU5" i="51"/>
  <c r="Q46" i="51"/>
  <c r="BA46" i="51" s="1"/>
  <c r="W30" i="51"/>
  <c r="R58" i="51"/>
  <c r="V43" i="51"/>
  <c r="AY43" i="51" s="1"/>
  <c r="Z20" i="51"/>
  <c r="AZ20" i="51" s="1"/>
  <c r="Y60" i="51"/>
  <c r="Q101" i="51"/>
  <c r="BA101" i="51" s="1"/>
  <c r="F128" i="51"/>
  <c r="G128" i="51" s="1"/>
  <c r="M116" i="51"/>
  <c r="V92" i="51"/>
  <c r="AY92" i="51" s="1"/>
  <c r="AS82" i="51"/>
  <c r="AF82" i="51" s="1"/>
  <c r="AH41" i="51"/>
  <c r="AH65" i="51"/>
  <c r="L24" i="51"/>
  <c r="L123" i="52"/>
  <c r="N123" i="52"/>
  <c r="M123" i="52"/>
  <c r="N19" i="52"/>
  <c r="L19" i="52"/>
  <c r="L11" i="52"/>
  <c r="N11" i="52"/>
  <c r="M11" i="52"/>
  <c r="L3" i="52"/>
  <c r="N3" i="52"/>
  <c r="M3" i="52"/>
  <c r="U58" i="52"/>
  <c r="Y58" i="52"/>
  <c r="R58" i="52"/>
  <c r="M117" i="52"/>
  <c r="AG59" i="52"/>
  <c r="L51" i="52"/>
  <c r="AG27" i="52"/>
  <c r="AB113" i="52"/>
  <c r="R56" i="52"/>
  <c r="AH43" i="52"/>
  <c r="S32" i="52"/>
  <c r="M4" i="52"/>
  <c r="L66" i="52"/>
  <c r="AH20" i="52"/>
  <c r="F123" i="52"/>
  <c r="G123" i="52" s="1"/>
  <c r="AA9" i="52"/>
  <c r="R113" i="52"/>
  <c r="L106" i="52"/>
  <c r="F92" i="52"/>
  <c r="G92" i="52" s="1"/>
  <c r="Z56" i="52"/>
  <c r="AZ56" i="52" s="1"/>
  <c r="Y56" i="52"/>
  <c r="AH59" i="52"/>
  <c r="F43" i="52"/>
  <c r="G43" i="52" s="1"/>
  <c r="AU32" i="52"/>
  <c r="F18" i="52"/>
  <c r="G18" i="52" s="1"/>
  <c r="V18" i="52" s="1"/>
  <c r="AY18" i="52" s="1"/>
  <c r="AH11" i="52"/>
  <c r="R9" i="52"/>
  <c r="AS113" i="52"/>
  <c r="AF113" i="52" s="1"/>
  <c r="M109" i="52"/>
  <c r="N106" i="52"/>
  <c r="N51" i="52"/>
  <c r="L43" i="52"/>
  <c r="S56" i="52"/>
  <c r="Q56" i="52"/>
  <c r="BA56" i="52" s="1"/>
  <c r="BB56" i="52" s="1"/>
  <c r="AE56" i="52" a="1"/>
  <c r="AE56" i="52" s="1"/>
  <c r="Q32" i="52"/>
  <c r="BA32" i="52" s="1"/>
  <c r="P32" i="52"/>
  <c r="N36" i="52"/>
  <c r="AH10" i="52"/>
  <c r="AH2" i="52"/>
  <c r="F11" i="52"/>
  <c r="G11" i="52" s="1"/>
  <c r="F36" i="52"/>
  <c r="G36" i="52" s="1"/>
  <c r="F72" i="52"/>
  <c r="G72" i="52" s="1"/>
  <c r="L90" i="52"/>
  <c r="P40" i="52"/>
  <c r="AB32" i="52"/>
  <c r="Q24" i="52"/>
  <c r="BA24" i="52" s="1"/>
  <c r="BB24" i="52" s="1"/>
  <c r="L4" i="52"/>
  <c r="P113" i="52"/>
  <c r="F106" i="52"/>
  <c r="G106" i="52" s="1"/>
  <c r="N83" i="52"/>
  <c r="AU56" i="52"/>
  <c r="AV128" i="52" s="1"/>
  <c r="P56" i="52"/>
  <c r="F34" i="52"/>
  <c r="G34" i="52" s="1"/>
  <c r="V34" i="52" s="1"/>
  <c r="AY34" i="52" s="1"/>
  <c r="F83" i="52"/>
  <c r="G83" i="52" s="1"/>
  <c r="F88" i="52"/>
  <c r="G88" i="52" s="1"/>
  <c r="L125" i="52"/>
  <c r="M43" i="52"/>
  <c r="AG42" i="52"/>
  <c r="F99" i="52"/>
  <c r="G99" i="52" s="1"/>
  <c r="W99" i="52" s="1"/>
  <c r="P101" i="52"/>
  <c r="L124" i="53"/>
  <c r="M124" i="53"/>
  <c r="N124" i="53"/>
  <c r="M63" i="53"/>
  <c r="L63" i="53"/>
  <c r="N63" i="53"/>
  <c r="N60" i="53"/>
  <c r="L60" i="53"/>
  <c r="M60" i="53"/>
  <c r="L44" i="53"/>
  <c r="M44" i="53"/>
  <c r="N44" i="53"/>
  <c r="Z114" i="53"/>
  <c r="AZ114" i="53" s="1"/>
  <c r="AA114" i="53"/>
  <c r="L83" i="53"/>
  <c r="N83" i="53"/>
  <c r="M83" i="53"/>
  <c r="W83" i="53"/>
  <c r="M75" i="53"/>
  <c r="S75" i="53"/>
  <c r="N75" i="53"/>
  <c r="N67" i="53"/>
  <c r="L67" i="53"/>
  <c r="M67" i="53"/>
  <c r="U40" i="53"/>
  <c r="P40" i="53"/>
  <c r="Y40" i="53"/>
  <c r="S40" i="53"/>
  <c r="AB40" i="53"/>
  <c r="N113" i="53"/>
  <c r="M113" i="53"/>
  <c r="R113" i="53"/>
  <c r="L113" i="53"/>
  <c r="S113" i="53"/>
  <c r="N105" i="53"/>
  <c r="U105" i="53"/>
  <c r="L105" i="53"/>
  <c r="M105" i="53"/>
  <c r="AA105" i="53"/>
  <c r="L93" i="53"/>
  <c r="Y60" i="53"/>
  <c r="U32" i="53"/>
  <c r="AB32" i="53"/>
  <c r="U99" i="53"/>
  <c r="AA99" i="53"/>
  <c r="AB37" i="53"/>
  <c r="Q86" i="53"/>
  <c r="BA86" i="53" s="1"/>
  <c r="Y86" i="53"/>
  <c r="S108" i="53"/>
  <c r="N91" i="53"/>
  <c r="AA13" i="53"/>
  <c r="Z13" i="53"/>
  <c r="AZ13" i="53" s="1"/>
  <c r="R20" i="53"/>
  <c r="AU20" i="53"/>
  <c r="Q65" i="53"/>
  <c r="BA65" i="53" s="1"/>
  <c r="P65" i="53"/>
  <c r="Z99" i="53"/>
  <c r="AZ99" i="53" s="1"/>
  <c r="AE62" i="53" a="1"/>
  <c r="AE62" i="53" s="1"/>
  <c r="W87" i="53"/>
  <c r="V19" i="53"/>
  <c r="AY19" i="53" s="1"/>
  <c r="R43" i="53"/>
  <c r="Q91" i="53"/>
  <c r="BA91" i="53" s="1"/>
  <c r="S86" i="53"/>
  <c r="AE110" i="53" a="1"/>
  <c r="AE110" i="53" s="1"/>
  <c r="AB46" i="53"/>
  <c r="P128" i="53"/>
  <c r="V128" i="53"/>
  <c r="AY128" i="53" s="1"/>
  <c r="S126" i="53"/>
  <c r="W113" i="53"/>
  <c r="P111" i="53"/>
  <c r="AE111" i="53" a="1"/>
  <c r="AE111" i="53" s="1"/>
  <c r="L96" i="53"/>
  <c r="M121" i="53"/>
  <c r="M93" i="53"/>
  <c r="L91" i="53"/>
  <c r="V103" i="53"/>
  <c r="AY103" i="53" s="1"/>
  <c r="Y36" i="53"/>
  <c r="AE32" i="53" a="1"/>
  <c r="AE32" i="53" s="1"/>
  <c r="AB13" i="53"/>
  <c r="W32" i="53"/>
  <c r="AH13" i="53"/>
  <c r="P91" i="53"/>
  <c r="N121" i="53"/>
  <c r="Y37" i="53"/>
  <c r="R13" i="53"/>
  <c r="U20" i="53"/>
  <c r="W65" i="53"/>
  <c r="S65" i="53"/>
  <c r="AB99" i="53"/>
  <c r="AA62" i="53"/>
  <c r="AB107" i="53"/>
  <c r="Y19" i="53"/>
  <c r="AA37" i="53"/>
  <c r="S91" i="53"/>
  <c r="Z86" i="53"/>
  <c r="AZ86" i="53" s="1"/>
  <c r="P110" i="53"/>
  <c r="Z110" i="53"/>
  <c r="AZ110" i="53" s="1"/>
  <c r="AU46" i="53"/>
  <c r="V46" i="53"/>
  <c r="AY46" i="53" s="1"/>
  <c r="Q128" i="53"/>
  <c r="BA128" i="53" s="1"/>
  <c r="BB128" i="53" s="1"/>
  <c r="V126" i="53"/>
  <c r="AY126" i="53" s="1"/>
  <c r="AB113" i="53"/>
  <c r="W111" i="53"/>
  <c r="N126" i="53"/>
  <c r="F82" i="53"/>
  <c r="G82" i="53" s="1"/>
  <c r="W103" i="53"/>
  <c r="L72" i="53"/>
  <c r="L45" i="53"/>
  <c r="P54" i="53"/>
  <c r="P36" i="53"/>
  <c r="M28" i="53"/>
  <c r="P32" i="53"/>
  <c r="F26" i="53"/>
  <c r="G26" i="53" s="1"/>
  <c r="AH19" i="53"/>
  <c r="U13" i="53"/>
  <c r="L20" i="53"/>
  <c r="AB111" i="53"/>
  <c r="AG50" i="53"/>
  <c r="F66" i="53"/>
  <c r="G66" i="53" s="1"/>
  <c r="F68" i="53"/>
  <c r="G68" i="53" s="1"/>
  <c r="AH25" i="53"/>
  <c r="P37" i="53"/>
  <c r="V86" i="53"/>
  <c r="AY86" i="53" s="1"/>
  <c r="V20" i="53"/>
  <c r="AY20" i="53" s="1"/>
  <c r="Z65" i="53"/>
  <c r="AZ65" i="53" s="1"/>
  <c r="U65" i="53"/>
  <c r="AU62" i="53"/>
  <c r="P87" i="53"/>
  <c r="Q19" i="53"/>
  <c r="BA19" i="53" s="1"/>
  <c r="Z19" i="53"/>
  <c r="AZ19" i="53" s="1"/>
  <c r="AS86" i="53"/>
  <c r="AF86" i="53" s="1"/>
  <c r="S110" i="53"/>
  <c r="R110" i="53"/>
  <c r="P46" i="53"/>
  <c r="AE46" i="53" a="1"/>
  <c r="AE46" i="53" s="1"/>
  <c r="Y113" i="53"/>
  <c r="Y111" i="53"/>
  <c r="F90" i="53"/>
  <c r="G90" i="53" s="1"/>
  <c r="N96" i="53"/>
  <c r="N99" i="53"/>
  <c r="F106" i="53"/>
  <c r="G106" i="53" s="1"/>
  <c r="L90" i="53"/>
  <c r="S70" i="53"/>
  <c r="M45" i="53"/>
  <c r="AA54" i="53"/>
  <c r="L57" i="53"/>
  <c r="AA36" i="53"/>
  <c r="L37" i="53"/>
  <c r="N28" i="53"/>
  <c r="Y32" i="53"/>
  <c r="Z32" i="53"/>
  <c r="AZ32" i="53" s="1"/>
  <c r="L49" i="53"/>
  <c r="AH26" i="53"/>
  <c r="AE13" i="53" a="1"/>
  <c r="AE13" i="53" s="1"/>
  <c r="Z17" i="53"/>
  <c r="AZ17" i="53" s="1"/>
  <c r="AH36" i="53"/>
  <c r="L38" i="53"/>
  <c r="V32" i="53"/>
  <c r="AY32" i="53" s="1"/>
  <c r="Y20" i="53"/>
  <c r="AA65" i="53"/>
  <c r="Y99" i="53"/>
  <c r="V99" i="53"/>
  <c r="AY99" i="53" s="1"/>
  <c r="R87" i="53"/>
  <c r="AU19" i="53"/>
  <c r="P19" i="53"/>
  <c r="U86" i="53"/>
  <c r="R86" i="53"/>
  <c r="U110" i="53"/>
  <c r="AB110" i="53"/>
  <c r="U46" i="53"/>
  <c r="W17" i="53"/>
  <c r="R128" i="53"/>
  <c r="N120" i="53"/>
  <c r="Q113" i="53"/>
  <c r="BA113" i="53" s="1"/>
  <c r="BB113" i="53" s="1"/>
  <c r="Q111" i="53"/>
  <c r="BA111" i="53" s="1"/>
  <c r="BB111" i="53" s="1"/>
  <c r="L99" i="53"/>
  <c r="L98" i="53"/>
  <c r="N90" i="53"/>
  <c r="Y70" i="53"/>
  <c r="M57" i="53"/>
  <c r="Q36" i="53"/>
  <c r="BA36" i="53" s="1"/>
  <c r="N37" i="53"/>
  <c r="AA32" i="53"/>
  <c r="R17" i="53"/>
  <c r="M49" i="53"/>
  <c r="N20" i="53"/>
  <c r="L18" i="53"/>
  <c r="W13" i="53"/>
  <c r="L120" i="53"/>
  <c r="V113" i="53"/>
  <c r="AY113" i="53" s="1"/>
  <c r="AH5" i="53"/>
  <c r="AH34" i="53"/>
  <c r="F74" i="53"/>
  <c r="G74" i="53" s="1"/>
  <c r="Y62" i="53"/>
  <c r="P20" i="53"/>
  <c r="Q81" i="53"/>
  <c r="BA81" i="53" s="1"/>
  <c r="BB81" i="53" s="1"/>
  <c r="W99" i="53"/>
  <c r="U87" i="53"/>
  <c r="S19" i="53"/>
  <c r="AA86" i="53"/>
  <c r="V110" i="53"/>
  <c r="AY110" i="53" s="1"/>
  <c r="L128" i="53"/>
  <c r="N98" i="53"/>
  <c r="F98" i="53"/>
  <c r="G98" i="53" s="1"/>
  <c r="U36" i="53"/>
  <c r="F28" i="53"/>
  <c r="G28" i="53" s="1"/>
  <c r="F42" i="53"/>
  <c r="G42" i="53" s="1"/>
  <c r="F11" i="53"/>
  <c r="G11" i="53" s="1"/>
  <c r="N18" i="53"/>
  <c r="F58" i="53"/>
  <c r="G58" i="53" s="1"/>
  <c r="L64" i="53"/>
  <c r="N106" i="53"/>
  <c r="F5" i="53"/>
  <c r="G5" i="53" s="1"/>
  <c r="F34" i="53"/>
  <c r="G34" i="53" s="1"/>
  <c r="F93" i="53"/>
  <c r="G93" i="53" s="1"/>
  <c r="N102" i="54"/>
  <c r="L102" i="54"/>
  <c r="M102" i="54"/>
  <c r="L54" i="54"/>
  <c r="M54" i="54"/>
  <c r="L125" i="54"/>
  <c r="M125" i="54"/>
  <c r="N125" i="54"/>
  <c r="M61" i="54"/>
  <c r="N61" i="54"/>
  <c r="L61" i="54"/>
  <c r="N30" i="54"/>
  <c r="L30" i="54"/>
  <c r="M30" i="54"/>
  <c r="AG30" i="54" s="1"/>
  <c r="L14" i="54"/>
  <c r="N14" i="54"/>
  <c r="N108" i="54"/>
  <c r="L108" i="54"/>
  <c r="M108" i="54"/>
  <c r="N100" i="54"/>
  <c r="M100" i="54"/>
  <c r="W88" i="54"/>
  <c r="V88" i="54"/>
  <c r="AY88" i="54" s="1"/>
  <c r="Z88" i="54"/>
  <c r="AZ88" i="54" s="1"/>
  <c r="P88" i="54"/>
  <c r="AA88" i="54"/>
  <c r="U88" i="54"/>
  <c r="Y88" i="54"/>
  <c r="AE88" i="54" a="1"/>
  <c r="AE88" i="54" s="1"/>
  <c r="AB88" i="54"/>
  <c r="S88" i="54"/>
  <c r="R88" i="54"/>
  <c r="Q88" i="54"/>
  <c r="BA88" i="54" s="1"/>
  <c r="BB88" i="54" s="1"/>
  <c r="M114" i="54"/>
  <c r="L114" i="54"/>
  <c r="Y50" i="54"/>
  <c r="W50" i="54"/>
  <c r="AB50" i="54"/>
  <c r="S50" i="54"/>
  <c r="R50" i="54"/>
  <c r="L9" i="54"/>
  <c r="M9" i="54"/>
  <c r="N9" i="54"/>
  <c r="S120" i="54"/>
  <c r="Z120" i="54"/>
  <c r="AZ120" i="54" s="1"/>
  <c r="R120" i="54"/>
  <c r="V120" i="54"/>
  <c r="AY120" i="54" s="1"/>
  <c r="U120" i="54"/>
  <c r="P120" i="54"/>
  <c r="M115" i="54"/>
  <c r="Q115" i="54"/>
  <c r="BA115" i="54" s="1"/>
  <c r="P115" i="54"/>
  <c r="R115" i="54"/>
  <c r="S115" i="54"/>
  <c r="N115" i="54"/>
  <c r="L115" i="54"/>
  <c r="S71" i="54"/>
  <c r="Q71" i="54"/>
  <c r="BA71" i="54" s="1"/>
  <c r="BB71" i="54" s="1"/>
  <c r="L71" i="54"/>
  <c r="R71" i="54"/>
  <c r="P71" i="54"/>
  <c r="V71" i="54"/>
  <c r="AY71" i="54" s="1"/>
  <c r="AE116" i="54" a="1"/>
  <c r="AE116" i="54" s="1"/>
  <c r="N109" i="54"/>
  <c r="V61" i="54"/>
  <c r="AY61" i="54" s="1"/>
  <c r="W39" i="54"/>
  <c r="P60" i="54"/>
  <c r="V25" i="54"/>
  <c r="AY25" i="54" s="1"/>
  <c r="AU23" i="54"/>
  <c r="P47" i="54"/>
  <c r="AA47" i="54"/>
  <c r="Z83" i="54"/>
  <c r="AZ83" i="54" s="1"/>
  <c r="Q116" i="54"/>
  <c r="BA116" i="54" s="1"/>
  <c r="N110" i="54"/>
  <c r="N117" i="54"/>
  <c r="U107" i="54"/>
  <c r="M93" i="54"/>
  <c r="Z75" i="54"/>
  <c r="AZ75" i="54" s="1"/>
  <c r="U61" i="54"/>
  <c r="R89" i="54"/>
  <c r="P49" i="54"/>
  <c r="F20" i="54"/>
  <c r="G20" i="54" s="1"/>
  <c r="AU28" i="54"/>
  <c r="M22" i="54"/>
  <c r="S11" i="54"/>
  <c r="W7" i="54"/>
  <c r="AH38" i="54"/>
  <c r="F70" i="54"/>
  <c r="G70" i="54" s="1"/>
  <c r="Q70" i="54" s="1"/>
  <c r="BA70" i="54" s="1"/>
  <c r="BB70" i="54" s="1"/>
  <c r="F101" i="54"/>
  <c r="G101" i="54" s="1"/>
  <c r="W107" i="54"/>
  <c r="Q99" i="54"/>
  <c r="BA99" i="54" s="1"/>
  <c r="M110" i="54"/>
  <c r="S109" i="54"/>
  <c r="AS107" i="54"/>
  <c r="AF107" i="54" s="1"/>
  <c r="F62" i="54"/>
  <c r="G62" i="54" s="1"/>
  <c r="S28" i="54"/>
  <c r="R11" i="54"/>
  <c r="Y39" i="54"/>
  <c r="R60" i="54"/>
  <c r="AE25" i="54" a="1"/>
  <c r="AE25" i="54" s="1"/>
  <c r="P23" i="54"/>
  <c r="AU47" i="54"/>
  <c r="U47" i="54"/>
  <c r="AE83" i="54" a="1"/>
  <c r="AE83" i="54" s="1"/>
  <c r="AA116" i="54"/>
  <c r="V109" i="54"/>
  <c r="AY109" i="54" s="1"/>
  <c r="N93" i="54"/>
  <c r="S75" i="54"/>
  <c r="P29" i="54"/>
  <c r="U28" i="54"/>
  <c r="N22" i="54"/>
  <c r="L36" i="54"/>
  <c r="AU11" i="54"/>
  <c r="P7" i="54"/>
  <c r="Q9" i="54"/>
  <c r="BA9" i="54" s="1"/>
  <c r="BB9" i="54" s="1"/>
  <c r="M105" i="54"/>
  <c r="M12" i="54"/>
  <c r="AG12" i="54" s="1"/>
  <c r="AH12" i="54"/>
  <c r="Y29" i="54"/>
  <c r="F38" i="54"/>
  <c r="G38" i="54" s="1"/>
  <c r="AH44" i="54"/>
  <c r="F92" i="54"/>
  <c r="G92" i="54" s="1"/>
  <c r="F124" i="54"/>
  <c r="G124" i="54" s="1"/>
  <c r="P116" i="54"/>
  <c r="AA109" i="54"/>
  <c r="AB11" i="54"/>
  <c r="Z116" i="54"/>
  <c r="AZ116" i="54" s="1"/>
  <c r="M117" i="54"/>
  <c r="N101" i="54"/>
  <c r="Q28" i="54"/>
  <c r="BA28" i="54" s="1"/>
  <c r="AA60" i="54"/>
  <c r="AU39" i="54"/>
  <c r="V60" i="54"/>
  <c r="AY60" i="54" s="1"/>
  <c r="AB25" i="54"/>
  <c r="W25" i="54"/>
  <c r="Y23" i="54"/>
  <c r="R47" i="54"/>
  <c r="W47" i="54"/>
  <c r="Q83" i="54"/>
  <c r="BA83" i="54" s="1"/>
  <c r="R116" i="54"/>
  <c r="W109" i="54"/>
  <c r="F108" i="54"/>
  <c r="G108" i="54" s="1"/>
  <c r="F86" i="54"/>
  <c r="G86" i="54" s="1"/>
  <c r="L69" i="54"/>
  <c r="AA29" i="54"/>
  <c r="V28" i="54"/>
  <c r="AY28" i="54" s="1"/>
  <c r="F4" i="54"/>
  <c r="G4" i="54" s="1"/>
  <c r="M36" i="54"/>
  <c r="Q7" i="54"/>
  <c r="BA7" i="54" s="1"/>
  <c r="S9" i="54"/>
  <c r="S116" i="54"/>
  <c r="F76" i="54"/>
  <c r="G76" i="54" s="1"/>
  <c r="W76" i="54" s="1"/>
  <c r="AB47" i="54"/>
  <c r="Q47" i="54"/>
  <c r="BA47" i="54" s="1"/>
  <c r="Y83" i="54"/>
  <c r="AB109" i="54"/>
  <c r="AH62" i="54"/>
  <c r="AB39" i="54"/>
  <c r="Z39" i="54"/>
  <c r="AZ39" i="54" s="1"/>
  <c r="S60" i="54"/>
  <c r="Z25" i="54"/>
  <c r="AZ25" i="54" s="1"/>
  <c r="AU25" i="54"/>
  <c r="U23" i="54"/>
  <c r="S47" i="54"/>
  <c r="AA83" i="54"/>
  <c r="AB116" i="54"/>
  <c r="P109" i="54"/>
  <c r="Q107" i="54"/>
  <c r="BA107" i="54" s="1"/>
  <c r="N69" i="54"/>
  <c r="S29" i="54"/>
  <c r="P28" i="54"/>
  <c r="W28" i="54"/>
  <c r="M44" i="54"/>
  <c r="W11" i="54"/>
  <c r="U9" i="54"/>
  <c r="M56" i="54"/>
  <c r="AH17" i="54"/>
  <c r="F22" i="54"/>
  <c r="G22" i="54" s="1"/>
  <c r="Q39" i="54"/>
  <c r="BA39" i="54" s="1"/>
  <c r="BB39" i="54" s="1"/>
  <c r="Q60" i="54"/>
  <c r="BA60" i="54" s="1"/>
  <c r="P25" i="54"/>
  <c r="Z123" i="54"/>
  <c r="AZ123" i="54" s="1"/>
  <c r="U51" i="54"/>
  <c r="Z28" i="54"/>
  <c r="AZ28" i="54" s="1"/>
  <c r="F6" i="54"/>
  <c r="G6" i="54" s="1"/>
  <c r="L56" i="54"/>
  <c r="AH4" i="54"/>
  <c r="AH6" i="54"/>
  <c r="F30" i="54"/>
  <c r="G30" i="54" s="1"/>
  <c r="F52" i="54"/>
  <c r="G52" i="54" s="1"/>
  <c r="F84" i="54"/>
  <c r="G84" i="54" s="1"/>
  <c r="AB84" i="54" s="1"/>
  <c r="AA24" i="55"/>
  <c r="Y24" i="55"/>
  <c r="AU24" i="55"/>
  <c r="AB24" i="55"/>
  <c r="R24" i="55"/>
  <c r="U24" i="55"/>
  <c r="L78" i="55"/>
  <c r="M78" i="55"/>
  <c r="L70" i="55"/>
  <c r="N70" i="55"/>
  <c r="L62" i="55"/>
  <c r="M62" i="55"/>
  <c r="N62" i="55"/>
  <c r="N38" i="55"/>
  <c r="L38" i="55"/>
  <c r="N30" i="55"/>
  <c r="M30" i="55"/>
  <c r="M26" i="55"/>
  <c r="S26" i="55"/>
  <c r="L26" i="55"/>
  <c r="V26" i="55"/>
  <c r="AY26" i="55" s="1"/>
  <c r="R26" i="55"/>
  <c r="P26" i="55"/>
  <c r="V24" i="55"/>
  <c r="AY24" i="55" s="1"/>
  <c r="N15" i="55"/>
  <c r="M15" i="55"/>
  <c r="L15" i="55"/>
  <c r="AX117" i="55"/>
  <c r="F117" i="55"/>
  <c r="G117" i="55" s="1"/>
  <c r="AX101" i="55"/>
  <c r="F101" i="55"/>
  <c r="G101" i="55" s="1"/>
  <c r="AX93" i="55"/>
  <c r="F93" i="55"/>
  <c r="G93" i="55" s="1"/>
  <c r="AX85" i="55"/>
  <c r="F85" i="55"/>
  <c r="G85" i="55" s="1"/>
  <c r="AX77" i="55"/>
  <c r="F77" i="55"/>
  <c r="G77" i="55" s="1"/>
  <c r="V77" i="55" s="1"/>
  <c r="AY77" i="55" s="1"/>
  <c r="AX45" i="55"/>
  <c r="F45" i="55"/>
  <c r="G45" i="55" s="1"/>
  <c r="AX37" i="55"/>
  <c r="F37" i="55"/>
  <c r="G37" i="55" s="1"/>
  <c r="R37" i="55" s="1"/>
  <c r="AH37" i="55"/>
  <c r="AX29" i="55"/>
  <c r="AH29" i="55"/>
  <c r="F29" i="55"/>
  <c r="G29" i="55" s="1"/>
  <c r="AX21" i="55"/>
  <c r="AH21" i="55"/>
  <c r="F21" i="55"/>
  <c r="G21" i="55" s="1"/>
  <c r="L124" i="55"/>
  <c r="N124" i="55"/>
  <c r="N117" i="55"/>
  <c r="M117" i="55"/>
  <c r="M109" i="55"/>
  <c r="L109" i="55"/>
  <c r="N109" i="55"/>
  <c r="M101" i="55"/>
  <c r="N101" i="55"/>
  <c r="N93" i="55"/>
  <c r="M93" i="55"/>
  <c r="L93" i="55"/>
  <c r="N85" i="55"/>
  <c r="M85" i="55"/>
  <c r="M21" i="55"/>
  <c r="AG21" i="55" s="1"/>
  <c r="L21" i="55"/>
  <c r="L103" i="55"/>
  <c r="M103" i="55"/>
  <c r="N103" i="55"/>
  <c r="AS116" i="55"/>
  <c r="AF116" i="55" s="1"/>
  <c r="R116" i="55"/>
  <c r="S116" i="55"/>
  <c r="AB116" i="55"/>
  <c r="Q116" i="55"/>
  <c r="BA116" i="55" s="1"/>
  <c r="M108" i="55"/>
  <c r="V108" i="55"/>
  <c r="AY108" i="55" s="1"/>
  <c r="L108" i="55"/>
  <c r="AB22" i="55"/>
  <c r="Z22" i="55"/>
  <c r="AZ22" i="55" s="1"/>
  <c r="BB22" i="55" s="1"/>
  <c r="P22" i="55"/>
  <c r="S22" i="55"/>
  <c r="Y22" i="55"/>
  <c r="R22" i="55"/>
  <c r="Q22" i="55"/>
  <c r="BA22" i="55" s="1"/>
  <c r="N111" i="55"/>
  <c r="L111" i="55"/>
  <c r="M111" i="55"/>
  <c r="Q26" i="55"/>
  <c r="BA26" i="55" s="1"/>
  <c r="AU4" i="55"/>
  <c r="AV32" i="55" s="1"/>
  <c r="P4" i="55"/>
  <c r="R4" i="55"/>
  <c r="S4" i="55"/>
  <c r="V4" i="55"/>
  <c r="AY4" i="55" s="1"/>
  <c r="Z4" i="55"/>
  <c r="AZ4" i="55" s="1"/>
  <c r="AA4" i="55"/>
  <c r="Q4" i="55"/>
  <c r="BA4" i="55" s="1"/>
  <c r="U38" i="55"/>
  <c r="V38" i="55"/>
  <c r="AY38" i="55" s="1"/>
  <c r="AA38" i="55"/>
  <c r="S38" i="55"/>
  <c r="Q38" i="55"/>
  <c r="BA38" i="55" s="1"/>
  <c r="P38" i="55"/>
  <c r="R38" i="55"/>
  <c r="AB38" i="55"/>
  <c r="Z38" i="55"/>
  <c r="AZ38" i="55" s="1"/>
  <c r="BB38" i="55" s="1"/>
  <c r="W38" i="55"/>
  <c r="AU38" i="55"/>
  <c r="M102" i="55"/>
  <c r="N102" i="55"/>
  <c r="L102" i="55"/>
  <c r="L81" i="55"/>
  <c r="M81" i="55"/>
  <c r="N81" i="55"/>
  <c r="R48" i="55"/>
  <c r="W43" i="55"/>
  <c r="AU43" i="55"/>
  <c r="AA59" i="55"/>
  <c r="V123" i="55"/>
  <c r="AY123" i="55" s="1"/>
  <c r="AA56" i="55"/>
  <c r="F119" i="55"/>
  <c r="G119" i="55" s="1"/>
  <c r="AA119" i="55" s="1"/>
  <c r="Z97" i="55"/>
  <c r="AZ97" i="55" s="1"/>
  <c r="L80" i="55"/>
  <c r="S68" i="55"/>
  <c r="AH7" i="55"/>
  <c r="F15" i="55"/>
  <c r="G15" i="55" s="1"/>
  <c r="Y51" i="55"/>
  <c r="AE43" i="55" a="1"/>
  <c r="AE43" i="55" s="1"/>
  <c r="Q59" i="55"/>
  <c r="BA59" i="55" s="1"/>
  <c r="BB59" i="55" s="1"/>
  <c r="S59" i="55"/>
  <c r="Q123" i="55"/>
  <c r="BA123" i="55" s="1"/>
  <c r="BB123" i="55" s="1"/>
  <c r="F127" i="55"/>
  <c r="G127" i="55" s="1"/>
  <c r="M123" i="55"/>
  <c r="AA97" i="55"/>
  <c r="F84" i="55"/>
  <c r="G84" i="55" s="1"/>
  <c r="F55" i="55"/>
  <c r="G55" i="55" s="1"/>
  <c r="M37" i="55"/>
  <c r="F52" i="55"/>
  <c r="G52" i="55" s="1"/>
  <c r="AU52" i="55" s="1"/>
  <c r="AV67" i="55" s="1"/>
  <c r="L48" i="55"/>
  <c r="F28" i="55"/>
  <c r="G28" i="55" s="1"/>
  <c r="N64" i="55"/>
  <c r="M71" i="55"/>
  <c r="AH63" i="55"/>
  <c r="AG52" i="55"/>
  <c r="AG20" i="55"/>
  <c r="R54" i="55"/>
  <c r="Q51" i="55"/>
  <c r="BA51" i="55" s="1"/>
  <c r="Q43" i="55"/>
  <c r="BA43" i="55" s="1"/>
  <c r="BB43" i="55" s="1"/>
  <c r="R59" i="55"/>
  <c r="AU59" i="55"/>
  <c r="P123" i="55"/>
  <c r="N80" i="55"/>
  <c r="F92" i="55"/>
  <c r="G92" i="55" s="1"/>
  <c r="R92" i="55" s="1"/>
  <c r="V81" i="55"/>
  <c r="AY81" i="55" s="1"/>
  <c r="M48" i="55"/>
  <c r="F20" i="55"/>
  <c r="G20" i="55" s="1"/>
  <c r="AH28" i="55"/>
  <c r="AG4" i="55"/>
  <c r="AH4" i="55"/>
  <c r="F36" i="55"/>
  <c r="G36" i="55" s="1"/>
  <c r="F70" i="55"/>
  <c r="G70" i="55" s="1"/>
  <c r="Y70" i="55" s="1"/>
  <c r="W54" i="55"/>
  <c r="P43" i="55"/>
  <c r="V59" i="55"/>
  <c r="AY59" i="55" s="1"/>
  <c r="W59" i="55"/>
  <c r="R123" i="55"/>
  <c r="W56" i="55"/>
  <c r="S107" i="55"/>
  <c r="L45" i="55"/>
  <c r="F60" i="55"/>
  <c r="G60" i="55" s="1"/>
  <c r="F12" i="55"/>
  <c r="G12" i="55" s="1"/>
  <c r="AH14" i="55"/>
  <c r="AH43" i="55"/>
  <c r="AH52" i="55"/>
  <c r="S43" i="55"/>
  <c r="V56" i="55"/>
  <c r="AY56" i="55" s="1"/>
  <c r="P96" i="55"/>
  <c r="L37" i="55"/>
  <c r="F44" i="55"/>
  <c r="G44" i="55" s="1"/>
  <c r="AH60" i="55"/>
  <c r="P75" i="55"/>
  <c r="AH6" i="55"/>
  <c r="AH12" i="55"/>
  <c r="AH59" i="55"/>
  <c r="F62" i="55"/>
  <c r="G62" i="55" s="1"/>
  <c r="L18" i="56"/>
  <c r="N18" i="56"/>
  <c r="M18" i="56"/>
  <c r="M94" i="56"/>
  <c r="L94" i="56"/>
  <c r="N94" i="56"/>
  <c r="N86" i="56"/>
  <c r="L86" i="56"/>
  <c r="M86" i="56"/>
  <c r="L58" i="56"/>
  <c r="N58" i="56"/>
  <c r="M58" i="56"/>
  <c r="AG58" i="56" s="1"/>
  <c r="S2" i="56"/>
  <c r="V2" i="56"/>
  <c r="AY2" i="56" s="1"/>
  <c r="N2" i="56"/>
  <c r="M2" i="56"/>
  <c r="Q2" i="56"/>
  <c r="BA2" i="56" s="1"/>
  <c r="BB2" i="56" s="1"/>
  <c r="L2" i="56"/>
  <c r="R2" i="56"/>
  <c r="P2" i="56"/>
  <c r="M55" i="56"/>
  <c r="L55" i="56"/>
  <c r="N55" i="56"/>
  <c r="L15" i="56"/>
  <c r="N15" i="56"/>
  <c r="M34" i="56"/>
  <c r="L34" i="56"/>
  <c r="N34" i="56"/>
  <c r="S81" i="56"/>
  <c r="R81" i="56"/>
  <c r="Z81" i="56"/>
  <c r="AZ81" i="56" s="1"/>
  <c r="BB81" i="56" s="1"/>
  <c r="P81" i="56"/>
  <c r="Q81" i="56"/>
  <c r="BA81" i="56" s="1"/>
  <c r="V81" i="56"/>
  <c r="AY81" i="56" s="1"/>
  <c r="AS81" i="56"/>
  <c r="AF81" i="56" s="1"/>
  <c r="Z4" i="56"/>
  <c r="AZ4" i="56" s="1"/>
  <c r="Y4" i="56"/>
  <c r="AE4" i="56" a="1"/>
  <c r="AE4" i="56" s="1"/>
  <c r="AU4" i="56"/>
  <c r="W4" i="56"/>
  <c r="U4" i="56"/>
  <c r="AA4" i="56"/>
  <c r="AB4" i="56"/>
  <c r="N115" i="56"/>
  <c r="L115" i="56"/>
  <c r="M115" i="56"/>
  <c r="M100" i="56"/>
  <c r="N100" i="56"/>
  <c r="R22" i="56"/>
  <c r="P22" i="56"/>
  <c r="L22" i="56"/>
  <c r="Q22" i="56"/>
  <c r="BA22" i="56" s="1"/>
  <c r="M6" i="56"/>
  <c r="L6" i="56"/>
  <c r="N6" i="56"/>
  <c r="N10" i="56"/>
  <c r="M10" i="56"/>
  <c r="L10" i="56"/>
  <c r="AB62" i="56"/>
  <c r="V62" i="56"/>
  <c r="AY62" i="56" s="1"/>
  <c r="R62" i="56"/>
  <c r="AU62" i="56"/>
  <c r="AA62" i="56"/>
  <c r="U62" i="56"/>
  <c r="Q62" i="56"/>
  <c r="BA62" i="56" s="1"/>
  <c r="S62" i="56"/>
  <c r="Z62" i="56"/>
  <c r="AZ62" i="56" s="1"/>
  <c r="P62" i="56"/>
  <c r="W62" i="56"/>
  <c r="Y62" i="56"/>
  <c r="M99" i="56"/>
  <c r="N99" i="56"/>
  <c r="P53" i="56"/>
  <c r="AE53" i="56" a="1"/>
  <c r="AE53" i="56" s="1"/>
  <c r="Q53" i="56"/>
  <c r="BA53" i="56" s="1"/>
  <c r="BB53" i="56" s="1"/>
  <c r="V103" i="56"/>
  <c r="AY103" i="56" s="1"/>
  <c r="AB103" i="56"/>
  <c r="AU46" i="56"/>
  <c r="W89" i="56"/>
  <c r="Q48" i="56"/>
  <c r="BA48" i="56" s="1"/>
  <c r="V48" i="56"/>
  <c r="AY48" i="56" s="1"/>
  <c r="R14" i="56"/>
  <c r="AA56" i="56"/>
  <c r="Q43" i="56"/>
  <c r="BA43" i="56" s="1"/>
  <c r="W65" i="56"/>
  <c r="AB37" i="56"/>
  <c r="P67" i="56"/>
  <c r="W67" i="56"/>
  <c r="AB23" i="56"/>
  <c r="Y21" i="56"/>
  <c r="S49" i="56"/>
  <c r="AE73" i="56" a="1"/>
  <c r="AE73" i="56" s="1"/>
  <c r="L126" i="56"/>
  <c r="N111" i="56"/>
  <c r="N103" i="56"/>
  <c r="AH23" i="56"/>
  <c r="AH43" i="56"/>
  <c r="F60" i="56"/>
  <c r="G60" i="56" s="1"/>
  <c r="W103" i="56"/>
  <c r="U46" i="56"/>
  <c r="AU48" i="56"/>
  <c r="Y14" i="56"/>
  <c r="P56" i="56"/>
  <c r="Y65" i="56"/>
  <c r="Q67" i="56"/>
  <c r="BA67" i="56" s="1"/>
  <c r="BB67" i="56" s="1"/>
  <c r="Y67" i="56"/>
  <c r="P23" i="56"/>
  <c r="W21" i="56"/>
  <c r="W73" i="56"/>
  <c r="M123" i="56"/>
  <c r="M111" i="56"/>
  <c r="F76" i="56"/>
  <c r="G76" i="56" s="1"/>
  <c r="N54" i="56"/>
  <c r="M39" i="56"/>
  <c r="AH12" i="56"/>
  <c r="L127" i="56"/>
  <c r="AH3" i="56"/>
  <c r="AH60" i="56"/>
  <c r="P50" i="56"/>
  <c r="R50" i="56"/>
  <c r="P90" i="56"/>
  <c r="AU45" i="56"/>
  <c r="Z7" i="56"/>
  <c r="AZ7" i="56" s="1"/>
  <c r="Z103" i="56"/>
  <c r="AZ103" i="56" s="1"/>
  <c r="S46" i="56"/>
  <c r="AA46" i="56"/>
  <c r="W48" i="56"/>
  <c r="U14" i="56"/>
  <c r="U56" i="56"/>
  <c r="R56" i="56"/>
  <c r="P43" i="56"/>
  <c r="U65" i="56"/>
  <c r="Z65" i="56"/>
  <c r="AZ65" i="56" s="1"/>
  <c r="R100" i="56"/>
  <c r="W37" i="56"/>
  <c r="AA67" i="56"/>
  <c r="AE23" i="56" a="1"/>
  <c r="AE23" i="56" s="1"/>
  <c r="V23" i="56"/>
  <c r="AY23" i="56" s="1"/>
  <c r="AB21" i="56"/>
  <c r="Z73" i="56"/>
  <c r="AZ73" i="56" s="1"/>
  <c r="L118" i="56"/>
  <c r="N74" i="56"/>
  <c r="L63" i="56"/>
  <c r="R30" i="56"/>
  <c r="M23" i="56"/>
  <c r="F12" i="56"/>
  <c r="G12" i="56" s="1"/>
  <c r="M83" i="56"/>
  <c r="Q50" i="56"/>
  <c r="BA50" i="56" s="1"/>
  <c r="BB50" i="56" s="1"/>
  <c r="S90" i="56"/>
  <c r="P45" i="56"/>
  <c r="P103" i="56"/>
  <c r="P46" i="56"/>
  <c r="R46" i="56"/>
  <c r="Z48" i="56"/>
  <c r="AZ48" i="56" s="1"/>
  <c r="V14" i="56"/>
  <c r="AY14" i="56" s="1"/>
  <c r="W14" i="56"/>
  <c r="W56" i="56"/>
  <c r="AB56" i="56"/>
  <c r="R43" i="56"/>
  <c r="AB67" i="56"/>
  <c r="R23" i="56"/>
  <c r="Q23" i="56"/>
  <c r="BA23" i="56" s="1"/>
  <c r="BB23" i="56" s="1"/>
  <c r="U21" i="56"/>
  <c r="AA73" i="56"/>
  <c r="N118" i="56"/>
  <c r="F20" i="56"/>
  <c r="G20" i="56" s="1"/>
  <c r="AH35" i="56"/>
  <c r="F44" i="56"/>
  <c r="G44" i="56" s="1"/>
  <c r="F124" i="56"/>
  <c r="G124" i="56" s="1"/>
  <c r="V45" i="56"/>
  <c r="AY45" i="56" s="1"/>
  <c r="V21" i="56"/>
  <c r="AY21" i="56" s="1"/>
  <c r="AH20" i="56"/>
  <c r="F52" i="56"/>
  <c r="G52" i="56" s="1"/>
  <c r="AH62" i="56"/>
  <c r="Z60" i="56"/>
  <c r="AZ60" i="56" s="1"/>
  <c r="V20" i="56"/>
  <c r="AY20" i="56" s="1"/>
  <c r="V12" i="56"/>
  <c r="AY12" i="56" s="1"/>
  <c r="Q90" i="56"/>
  <c r="BA90" i="56" s="1"/>
  <c r="S103" i="56"/>
  <c r="Z46" i="56"/>
  <c r="AZ46" i="56" s="1"/>
  <c r="S48" i="56"/>
  <c r="AB14" i="56"/>
  <c r="Z23" i="56"/>
  <c r="AZ23" i="56" s="1"/>
  <c r="M127" i="56"/>
  <c r="L83" i="56"/>
  <c r="F68" i="56"/>
  <c r="G68" i="56" s="1"/>
  <c r="M50" i="56"/>
  <c r="AH36" i="56"/>
  <c r="F15" i="56"/>
  <c r="G15" i="56" s="1"/>
  <c r="M7" i="56"/>
  <c r="AH30" i="56"/>
  <c r="V113" i="57"/>
  <c r="AY113" i="57" s="1"/>
  <c r="W113" i="57"/>
  <c r="AB113" i="57"/>
  <c r="R113" i="57"/>
  <c r="Z113" i="57"/>
  <c r="AZ113" i="57" s="1"/>
  <c r="Y113" i="57"/>
  <c r="U113" i="57"/>
  <c r="S113" i="57"/>
  <c r="M115" i="57"/>
  <c r="N115" i="57"/>
  <c r="L115" i="57"/>
  <c r="M107" i="57"/>
  <c r="N107" i="57"/>
  <c r="L107" i="57"/>
  <c r="L99" i="57"/>
  <c r="N99" i="57"/>
  <c r="M99" i="57"/>
  <c r="N91" i="57"/>
  <c r="M91" i="57"/>
  <c r="L91" i="57"/>
  <c r="M83" i="57"/>
  <c r="N83" i="57"/>
  <c r="L83" i="57"/>
  <c r="M60" i="57"/>
  <c r="N60" i="57"/>
  <c r="L60" i="57"/>
  <c r="P44" i="57"/>
  <c r="M44" i="57"/>
  <c r="L44" i="57"/>
  <c r="N44" i="57"/>
  <c r="S44" i="57"/>
  <c r="R44" i="57"/>
  <c r="V44" i="57"/>
  <c r="AY44" i="57" s="1"/>
  <c r="Q44" i="57"/>
  <c r="BA44" i="57" s="1"/>
  <c r="BB44" i="57" s="1"/>
  <c r="N20" i="57"/>
  <c r="M20" i="57"/>
  <c r="L20" i="57"/>
  <c r="M6" i="57"/>
  <c r="AG6" i="57" s="1"/>
  <c r="L6" i="57"/>
  <c r="N92" i="57"/>
  <c r="L92" i="57"/>
  <c r="M92" i="57"/>
  <c r="R42" i="57"/>
  <c r="V42" i="57"/>
  <c r="AY42" i="57" s="1"/>
  <c r="Z42" i="57"/>
  <c r="AZ42" i="57" s="1"/>
  <c r="N106" i="57"/>
  <c r="M106" i="57"/>
  <c r="L106" i="57"/>
  <c r="M98" i="57"/>
  <c r="N98" i="57"/>
  <c r="L98" i="57"/>
  <c r="L82" i="57"/>
  <c r="M82" i="57"/>
  <c r="N82" i="57"/>
  <c r="N67" i="57"/>
  <c r="M67" i="57"/>
  <c r="L67" i="57"/>
  <c r="N59" i="57"/>
  <c r="M59" i="57"/>
  <c r="L59" i="57"/>
  <c r="L35" i="57"/>
  <c r="M35" i="57"/>
  <c r="AG35" i="57" s="1"/>
  <c r="N27" i="57"/>
  <c r="M27" i="57"/>
  <c r="M3" i="57"/>
  <c r="L3" i="57"/>
  <c r="V3" i="57"/>
  <c r="AY3" i="57" s="1"/>
  <c r="N3" i="57"/>
  <c r="Y3" i="57"/>
  <c r="L34" i="57"/>
  <c r="N34" i="57"/>
  <c r="M34" i="57"/>
  <c r="M26" i="57"/>
  <c r="N26" i="57"/>
  <c r="L26" i="57"/>
  <c r="L13" i="57"/>
  <c r="M13" i="57"/>
  <c r="N13" i="57"/>
  <c r="V124" i="57"/>
  <c r="AY124" i="57" s="1"/>
  <c r="U100" i="57"/>
  <c r="AH43" i="57"/>
  <c r="Z50" i="57"/>
  <c r="AZ50" i="57" s="1"/>
  <c r="R50" i="57"/>
  <c r="U18" i="57"/>
  <c r="Q18" i="57"/>
  <c r="BA18" i="57" s="1"/>
  <c r="Y36" i="57"/>
  <c r="Q87" i="57"/>
  <c r="BA87" i="57" s="1"/>
  <c r="U110" i="57"/>
  <c r="R75" i="57"/>
  <c r="AA17" i="57"/>
  <c r="M124" i="57"/>
  <c r="M100" i="57"/>
  <c r="S100" i="57"/>
  <c r="Y102" i="57"/>
  <c r="W70" i="57"/>
  <c r="AG58" i="57"/>
  <c r="M75" i="57"/>
  <c r="Q72" i="57"/>
  <c r="BA72" i="57" s="1"/>
  <c r="N43" i="57"/>
  <c r="V70" i="57"/>
  <c r="AY70" i="57" s="1"/>
  <c r="L5" i="57"/>
  <c r="Y50" i="57"/>
  <c r="V50" i="57"/>
  <c r="AY50" i="57" s="1"/>
  <c r="BB50" i="57" s="1"/>
  <c r="AB3" i="57"/>
  <c r="L122" i="57"/>
  <c r="AA70" i="57"/>
  <c r="F81" i="57"/>
  <c r="G81" i="57" s="1"/>
  <c r="F12" i="57"/>
  <c r="G12" i="57" s="1"/>
  <c r="L36" i="57"/>
  <c r="M70" i="57"/>
  <c r="M12" i="57"/>
  <c r="F35" i="57"/>
  <c r="G35" i="57" s="1"/>
  <c r="Z18" i="57"/>
  <c r="AZ18" i="57" s="1"/>
  <c r="BB18" i="57" s="1"/>
  <c r="W36" i="57"/>
  <c r="Z110" i="57"/>
  <c r="AZ110" i="57" s="1"/>
  <c r="Z127" i="57"/>
  <c r="AZ127" i="57" s="1"/>
  <c r="U10" i="57"/>
  <c r="M123" i="57"/>
  <c r="AB100" i="57"/>
  <c r="W100" i="57"/>
  <c r="S102" i="57"/>
  <c r="Z82" i="57"/>
  <c r="AZ82" i="57" s="1"/>
  <c r="M90" i="57"/>
  <c r="N76" i="57"/>
  <c r="AB70" i="57"/>
  <c r="M51" i="57"/>
  <c r="AG51" i="57" s="1"/>
  <c r="M36" i="57"/>
  <c r="N70" i="57"/>
  <c r="U50" i="57"/>
  <c r="P3" i="57"/>
  <c r="AH4" i="57"/>
  <c r="AU50" i="57"/>
  <c r="M18" i="57"/>
  <c r="AG18" i="57" s="1"/>
  <c r="M4" i="57"/>
  <c r="AG4" i="57" s="1"/>
  <c r="AH57" i="57"/>
  <c r="AH5" i="57"/>
  <c r="F20" i="57"/>
  <c r="G20" i="57" s="1"/>
  <c r="F28" i="57"/>
  <c r="G28" i="57" s="1"/>
  <c r="F57" i="57"/>
  <c r="G57" i="57" s="1"/>
  <c r="AG72" i="57"/>
  <c r="F88" i="57"/>
  <c r="G88" i="57" s="1"/>
  <c r="U88" i="57" s="1"/>
  <c r="F118" i="57"/>
  <c r="G118" i="57" s="1"/>
  <c r="W118" i="57" s="1"/>
  <c r="AH58" i="57"/>
  <c r="S18" i="57"/>
  <c r="S87" i="57"/>
  <c r="AB110" i="57"/>
  <c r="P127" i="57"/>
  <c r="AE17" i="57" a="1"/>
  <c r="AE17" i="57" s="1"/>
  <c r="V10" i="57"/>
  <c r="AY10" i="57" s="1"/>
  <c r="R65" i="57"/>
  <c r="N123" i="57"/>
  <c r="S124" i="57"/>
  <c r="Q124" i="57"/>
  <c r="BA124" i="57" s="1"/>
  <c r="BB124" i="57" s="1"/>
  <c r="L120" i="57"/>
  <c r="Q100" i="57"/>
  <c r="BA100" i="57" s="1"/>
  <c r="AS102" i="57"/>
  <c r="AF102" i="57" s="1"/>
  <c r="P100" i="57"/>
  <c r="N90" i="57"/>
  <c r="L76" i="57"/>
  <c r="L51" i="57"/>
  <c r="Z3" i="57"/>
  <c r="AZ3" i="57" s="1"/>
  <c r="F4" i="57"/>
  <c r="G4" i="57" s="1"/>
  <c r="Q50" i="57"/>
  <c r="BA50" i="57" s="1"/>
  <c r="U7" i="57"/>
  <c r="N18" i="57"/>
  <c r="N4" i="57"/>
  <c r="F26" i="57"/>
  <c r="G26" i="57" s="1"/>
  <c r="F80" i="57"/>
  <c r="G80" i="57" s="1"/>
  <c r="R80" i="57" s="1"/>
  <c r="F109" i="57"/>
  <c r="G109" i="57" s="1"/>
  <c r="V65" i="57"/>
  <c r="AY65" i="57" s="1"/>
  <c r="Z57" i="57"/>
  <c r="AZ57" i="57" s="1"/>
  <c r="BB57" i="57" s="1"/>
  <c r="AB9" i="57"/>
  <c r="AB36" i="57"/>
  <c r="V36" i="57"/>
  <c r="AY36" i="57" s="1"/>
  <c r="P124" i="57"/>
  <c r="AA100" i="57"/>
  <c r="V100" i="57"/>
  <c r="AY100" i="57" s="1"/>
  <c r="AA50" i="57"/>
  <c r="AH12" i="57"/>
  <c r="AH28" i="57"/>
  <c r="W18" i="57"/>
  <c r="V87" i="57"/>
  <c r="AY87" i="57" s="1"/>
  <c r="AA110" i="57"/>
  <c r="W110" i="57"/>
  <c r="Q75" i="57"/>
  <c r="BA75" i="57" s="1"/>
  <c r="BB75" i="57" s="1"/>
  <c r="U127" i="57"/>
  <c r="Y17" i="57"/>
  <c r="R100" i="57"/>
  <c r="P102" i="57"/>
  <c r="F43" i="57"/>
  <c r="G43" i="57" s="1"/>
  <c r="L28" i="57"/>
  <c r="R72" i="57"/>
  <c r="U3" i="57"/>
  <c r="AB50" i="57"/>
  <c r="Y7" i="57"/>
  <c r="M10" i="57"/>
  <c r="M28" i="57"/>
  <c r="L29" i="57"/>
  <c r="R78" i="57"/>
  <c r="AB72" i="57"/>
  <c r="AG56" i="57"/>
  <c r="U40" i="57"/>
  <c r="F19" i="57"/>
  <c r="G19" i="57" s="1"/>
  <c r="AB18" i="57"/>
  <c r="AA36" i="57"/>
  <c r="AS87" i="57"/>
  <c r="AF87" i="57" s="1"/>
  <c r="AE127" i="57" a="1"/>
  <c r="AE127" i="57" s="1"/>
  <c r="W17" i="57"/>
  <c r="R124" i="57"/>
  <c r="F73" i="57"/>
  <c r="G73" i="57" s="1"/>
  <c r="Y73" i="57" s="1"/>
  <c r="Y70" i="57"/>
  <c r="Z100" i="57"/>
  <c r="AZ100" i="57" s="1"/>
  <c r="R18" i="57"/>
  <c r="L100" i="57"/>
  <c r="AG73" i="57"/>
  <c r="AH20" i="57"/>
  <c r="W50" i="57"/>
  <c r="Q3" i="57"/>
  <c r="BA3" i="57" s="1"/>
  <c r="AG71" i="57"/>
  <c r="F97" i="57"/>
  <c r="G97" i="57" s="1"/>
  <c r="Q109" i="57"/>
  <c r="BA109" i="57" s="1"/>
  <c r="BB109" i="57" s="1"/>
  <c r="P93" i="57"/>
  <c r="N6" i="58"/>
  <c r="R6" i="58"/>
  <c r="Q6" i="58"/>
  <c r="BA6" i="58" s="1"/>
  <c r="BB6" i="58" s="1"/>
  <c r="L37" i="58"/>
  <c r="V37" i="58"/>
  <c r="AY37" i="58" s="1"/>
  <c r="L121" i="58"/>
  <c r="M121" i="58"/>
  <c r="N121" i="58"/>
  <c r="V116" i="58"/>
  <c r="AY116" i="58" s="1"/>
  <c r="L116" i="58"/>
  <c r="N116" i="58"/>
  <c r="M116" i="58"/>
  <c r="V108" i="58"/>
  <c r="AY108" i="58" s="1"/>
  <c r="L108" i="58"/>
  <c r="AB108" i="58"/>
  <c r="N108" i="58"/>
  <c r="Y108" i="58"/>
  <c r="Z108" i="58"/>
  <c r="AZ108" i="58" s="1"/>
  <c r="M108" i="58"/>
  <c r="AA108" i="58"/>
  <c r="U108" i="58"/>
  <c r="W108" i="58"/>
  <c r="L100" i="58"/>
  <c r="N100" i="58"/>
  <c r="M100" i="58"/>
  <c r="L53" i="58"/>
  <c r="N53" i="58"/>
  <c r="S37" i="58"/>
  <c r="Y30" i="58"/>
  <c r="U30" i="58"/>
  <c r="P30" i="58"/>
  <c r="AA30" i="58"/>
  <c r="AB33" i="58"/>
  <c r="AA33" i="58"/>
  <c r="W33" i="58"/>
  <c r="Z33" i="58"/>
  <c r="AZ33" i="58" s="1"/>
  <c r="U33" i="58"/>
  <c r="P33" i="58"/>
  <c r="Y33" i="58"/>
  <c r="S33" i="58"/>
  <c r="M105" i="58"/>
  <c r="N105" i="58"/>
  <c r="L105" i="58"/>
  <c r="M61" i="58"/>
  <c r="AG61" i="58" s="1"/>
  <c r="L61" i="58"/>
  <c r="N61" i="58"/>
  <c r="Z128" i="58"/>
  <c r="AZ128" i="58" s="1"/>
  <c r="BB128" i="58" s="1"/>
  <c r="AS128" i="58"/>
  <c r="AF128" i="58" s="1"/>
  <c r="R128" i="58"/>
  <c r="P107" i="58"/>
  <c r="AS107" i="58"/>
  <c r="AF107" i="58" s="1"/>
  <c r="S107" i="58"/>
  <c r="AB107" i="58"/>
  <c r="R37" i="58"/>
  <c r="L32" i="58"/>
  <c r="N32" i="58"/>
  <c r="M32" i="58"/>
  <c r="S53" i="58"/>
  <c r="AB63" i="58"/>
  <c r="AU63" i="58"/>
  <c r="R63" i="58"/>
  <c r="AA63" i="58"/>
  <c r="W63" i="58"/>
  <c r="Y63" i="58"/>
  <c r="Q63" i="58"/>
  <c r="BA63" i="58" s="1"/>
  <c r="V63" i="58"/>
  <c r="AY63" i="58" s="1"/>
  <c r="Z63" i="58"/>
  <c r="AZ63" i="58" s="1"/>
  <c r="N45" i="58"/>
  <c r="AE22" i="58" a="1"/>
  <c r="AE22" i="58" s="1"/>
  <c r="AB22" i="58"/>
  <c r="V53" i="58"/>
  <c r="AY53" i="58" s="1"/>
  <c r="P113" i="58"/>
  <c r="F35" i="58"/>
  <c r="G35" i="58" s="1"/>
  <c r="F67" i="58"/>
  <c r="G67" i="58" s="1"/>
  <c r="P22" i="58"/>
  <c r="U22" i="58"/>
  <c r="AU54" i="58"/>
  <c r="U51" i="58"/>
  <c r="Z96" i="58"/>
  <c r="AZ96" i="58" s="1"/>
  <c r="BB96" i="58" s="1"/>
  <c r="AA96" i="58"/>
  <c r="P82" i="58"/>
  <c r="Z37" i="58"/>
  <c r="AZ37" i="58" s="1"/>
  <c r="Y3" i="58"/>
  <c r="AE4" i="58" a="1"/>
  <c r="AE4" i="58" s="1"/>
  <c r="Y53" i="58"/>
  <c r="AA120" i="58"/>
  <c r="U113" i="58"/>
  <c r="L126" i="58"/>
  <c r="AA83" i="58"/>
  <c r="M78" i="58"/>
  <c r="Q69" i="58"/>
  <c r="BA69" i="58" s="1"/>
  <c r="BB69" i="58" s="1"/>
  <c r="M45" i="58"/>
  <c r="Z41" i="58"/>
  <c r="AZ41" i="58" s="1"/>
  <c r="AH35" i="58"/>
  <c r="Z36" i="58"/>
  <c r="AZ36" i="58" s="1"/>
  <c r="P26" i="58"/>
  <c r="AH11" i="58"/>
  <c r="V14" i="58"/>
  <c r="AY14" i="58" s="1"/>
  <c r="N14" i="58"/>
  <c r="Q10" i="58"/>
  <c r="BA10" i="58" s="1"/>
  <c r="F9" i="58"/>
  <c r="G9" i="58" s="1"/>
  <c r="F11" i="58"/>
  <c r="G11" i="58" s="1"/>
  <c r="W11" i="58" s="1"/>
  <c r="F43" i="58"/>
  <c r="G43" i="58" s="1"/>
  <c r="W43" i="58" s="1"/>
  <c r="F105" i="58"/>
  <c r="G105" i="58" s="1"/>
  <c r="AB82" i="58"/>
  <c r="AE83" i="58" a="1"/>
  <c r="AE83" i="58" s="1"/>
  <c r="S84" i="58"/>
  <c r="Z14" i="58"/>
  <c r="AZ14" i="58" s="1"/>
  <c r="P120" i="58"/>
  <c r="S22" i="58"/>
  <c r="Z54" i="58"/>
  <c r="AZ54" i="58" s="1"/>
  <c r="Y51" i="58"/>
  <c r="AS96" i="58"/>
  <c r="AF96" i="58" s="1"/>
  <c r="Y82" i="58"/>
  <c r="V82" i="58"/>
  <c r="AY82" i="58" s="1"/>
  <c r="AA37" i="58"/>
  <c r="AE37" i="58" a="1"/>
  <c r="AE37" i="58" s="1"/>
  <c r="P3" i="58"/>
  <c r="W4" i="58"/>
  <c r="Z53" i="58"/>
  <c r="AZ53" i="58" s="1"/>
  <c r="AU53" i="58"/>
  <c r="U77" i="58"/>
  <c r="AB120" i="58"/>
  <c r="M126" i="58"/>
  <c r="U83" i="58"/>
  <c r="L85" i="58"/>
  <c r="F81" i="58"/>
  <c r="G81" i="58" s="1"/>
  <c r="N78" i="58"/>
  <c r="N77" i="58"/>
  <c r="R41" i="58"/>
  <c r="M34" i="58"/>
  <c r="AH26" i="58"/>
  <c r="AA36" i="58"/>
  <c r="AA26" i="58"/>
  <c r="AA10" i="58"/>
  <c r="AH34" i="58"/>
  <c r="AH41" i="58"/>
  <c r="L70" i="58"/>
  <c r="F129" i="58"/>
  <c r="G129" i="58" s="1"/>
  <c r="Y54" i="58"/>
  <c r="P10" i="58"/>
  <c r="AB128" i="58"/>
  <c r="V22" i="58"/>
  <c r="AY22" i="58" s="1"/>
  <c r="P111" i="58"/>
  <c r="S54" i="58"/>
  <c r="W54" i="58"/>
  <c r="AU51" i="58"/>
  <c r="AB96" i="58"/>
  <c r="R82" i="58"/>
  <c r="AE82" i="58" a="1"/>
  <c r="AE82" i="58" s="1"/>
  <c r="AU37" i="58"/>
  <c r="AV42" i="58" s="1"/>
  <c r="W37" i="58"/>
  <c r="S3" i="58"/>
  <c r="Z3" i="58"/>
  <c r="AZ3" i="58" s="1"/>
  <c r="AU4" i="58"/>
  <c r="P53" i="58"/>
  <c r="W53" i="58"/>
  <c r="Y77" i="58"/>
  <c r="U120" i="58"/>
  <c r="AB113" i="58"/>
  <c r="L124" i="58"/>
  <c r="Z83" i="58"/>
  <c r="AZ83" i="58" s="1"/>
  <c r="N85" i="58"/>
  <c r="F50" i="58"/>
  <c r="G50" i="58" s="1"/>
  <c r="L77" i="58"/>
  <c r="Q60" i="58"/>
  <c r="BA60" i="58" s="1"/>
  <c r="N34" i="58"/>
  <c r="AU36" i="58"/>
  <c r="AU26" i="58"/>
  <c r="L15" i="58"/>
  <c r="R10" i="58"/>
  <c r="AH9" i="58"/>
  <c r="F65" i="58"/>
  <c r="G65" i="58" s="1"/>
  <c r="AG73" i="58"/>
  <c r="AA107" i="58"/>
  <c r="AE51" i="58" a="1"/>
  <c r="AE51" i="58" s="1"/>
  <c r="U4" i="58"/>
  <c r="AB69" i="58"/>
  <c r="AH51" i="58"/>
  <c r="W27" i="58"/>
  <c r="Q35" i="58"/>
  <c r="BA35" i="58" s="1"/>
  <c r="BB35" i="58" s="1"/>
  <c r="W22" i="58"/>
  <c r="Q111" i="58"/>
  <c r="BA111" i="58" s="1"/>
  <c r="P54" i="58"/>
  <c r="Q54" i="58"/>
  <c r="BA54" i="58" s="1"/>
  <c r="BB54" i="58" s="1"/>
  <c r="Z51" i="58"/>
  <c r="AZ51" i="58" s="1"/>
  <c r="P96" i="58"/>
  <c r="S82" i="58"/>
  <c r="Q82" i="58"/>
  <c r="BA82" i="58" s="1"/>
  <c r="BB82" i="58" s="1"/>
  <c r="P37" i="58"/>
  <c r="U3" i="58"/>
  <c r="Q3" i="58"/>
  <c r="BA3" i="58" s="1"/>
  <c r="BB3" i="58" s="1"/>
  <c r="Z4" i="58"/>
  <c r="AZ4" i="58" s="1"/>
  <c r="Y4" i="58"/>
  <c r="Q53" i="58"/>
  <c r="BA53" i="58" s="1"/>
  <c r="BB53" i="58" s="1"/>
  <c r="AE120" i="58" a="1"/>
  <c r="AE120" i="58" s="1"/>
  <c r="R113" i="58"/>
  <c r="M124" i="58"/>
  <c r="AH50" i="58"/>
  <c r="F58" i="58"/>
  <c r="G58" i="58" s="1"/>
  <c r="AE36" i="58" a="1"/>
  <c r="AE36" i="58" s="1"/>
  <c r="P27" i="58"/>
  <c r="Q26" i="58"/>
  <c r="BA26" i="58" s="1"/>
  <c r="AE69" i="58" a="1"/>
  <c r="AE69" i="58" s="1"/>
  <c r="N15" i="58"/>
  <c r="F59" i="58"/>
  <c r="G59" i="58" s="1"/>
  <c r="S59" i="58" s="1"/>
  <c r="F73" i="58"/>
  <c r="G73" i="58" s="1"/>
  <c r="S73" i="58" s="1"/>
  <c r="F89" i="58"/>
  <c r="G89" i="58" s="1"/>
  <c r="AU3" i="58"/>
  <c r="F99" i="58"/>
  <c r="G99" i="58" s="1"/>
  <c r="S26" i="58"/>
  <c r="F74" i="58"/>
  <c r="G74" i="58" s="1"/>
  <c r="AE54" i="58" a="1"/>
  <c r="AE54" i="58" s="1"/>
  <c r="U82" i="58"/>
  <c r="V3" i="58"/>
  <c r="AY3" i="58" s="1"/>
  <c r="AE53" i="58" a="1"/>
  <c r="AE53" i="58" s="1"/>
  <c r="Y83" i="58"/>
  <c r="AH58" i="58"/>
  <c r="F57" i="58"/>
  <c r="G57" i="58" s="1"/>
  <c r="F42" i="58"/>
  <c r="G42" i="58" s="1"/>
  <c r="F25" i="58"/>
  <c r="G25" i="58" s="1"/>
  <c r="AU27" i="58"/>
  <c r="AV37" i="58" s="1"/>
  <c r="AH10" i="58"/>
  <c r="AG71" i="58"/>
  <c r="Q35" i="59"/>
  <c r="BA35" i="59" s="1"/>
  <c r="V35" i="59"/>
  <c r="AY35" i="59" s="1"/>
  <c r="Y35" i="59"/>
  <c r="P35" i="59"/>
  <c r="AB35" i="59"/>
  <c r="W35" i="59"/>
  <c r="R35" i="59"/>
  <c r="U35" i="59"/>
  <c r="AA35" i="59"/>
  <c r="Q34" i="59"/>
  <c r="BA34" i="59" s="1"/>
  <c r="S34" i="59"/>
  <c r="Y25" i="59"/>
  <c r="AU25" i="59"/>
  <c r="U25" i="59"/>
  <c r="AB25" i="59"/>
  <c r="N40" i="59"/>
  <c r="M40" i="59"/>
  <c r="AG40" i="59" s="1"/>
  <c r="L70" i="59"/>
  <c r="W70" i="59"/>
  <c r="L102" i="59"/>
  <c r="M102" i="59"/>
  <c r="N116" i="59"/>
  <c r="L116" i="59"/>
  <c r="AA109" i="59"/>
  <c r="W109" i="59"/>
  <c r="Z109" i="59"/>
  <c r="AZ109" i="59" s="1"/>
  <c r="U109" i="59"/>
  <c r="AB109" i="59"/>
  <c r="S109" i="59"/>
  <c r="R109" i="59"/>
  <c r="V109" i="59"/>
  <c r="AY109" i="59" s="1"/>
  <c r="Y109" i="59"/>
  <c r="AB94" i="59"/>
  <c r="W94" i="59"/>
  <c r="Y94" i="59"/>
  <c r="AE94" i="59" a="1"/>
  <c r="AE94" i="59" s="1"/>
  <c r="S94" i="59"/>
  <c r="V94" i="59"/>
  <c r="AY94" i="59" s="1"/>
  <c r="P94" i="59"/>
  <c r="AX87" i="59"/>
  <c r="F87" i="59"/>
  <c r="G87" i="59" s="1"/>
  <c r="AE87" i="59" s="1" a="1"/>
  <c r="AE87" i="59" s="1"/>
  <c r="AD87" i="59" s="1"/>
  <c r="AC87" i="59" s="1"/>
  <c r="N41" i="59"/>
  <c r="M41" i="59"/>
  <c r="AG41" i="59" s="1"/>
  <c r="L41" i="59"/>
  <c r="N33" i="59"/>
  <c r="M33" i="59"/>
  <c r="M25" i="59"/>
  <c r="AG25" i="59" s="1"/>
  <c r="N25" i="59"/>
  <c r="M18" i="59"/>
  <c r="AG18" i="59" s="1"/>
  <c r="N18" i="59"/>
  <c r="L18" i="59"/>
  <c r="M10" i="59"/>
  <c r="L10" i="59"/>
  <c r="AB2" i="59"/>
  <c r="W2" i="59"/>
  <c r="N2" i="59"/>
  <c r="A7" i="59"/>
  <c r="D7" i="59"/>
  <c r="A113" i="59"/>
  <c r="D113" i="59"/>
  <c r="D58" i="59"/>
  <c r="A58" i="59"/>
  <c r="D50" i="59"/>
  <c r="A50" i="59"/>
  <c r="D66" i="59"/>
  <c r="U40" i="59"/>
  <c r="L58" i="59"/>
  <c r="AA2" i="59"/>
  <c r="U94" i="59"/>
  <c r="V70" i="59"/>
  <c r="AY70" i="59" s="1"/>
  <c r="AA8" i="59"/>
  <c r="W8" i="59"/>
  <c r="U78" i="59"/>
  <c r="W78" i="59"/>
  <c r="Y78" i="59"/>
  <c r="AA78" i="59"/>
  <c r="AE78" i="59" a="1"/>
  <c r="AE78" i="59" s="1"/>
  <c r="AB78" i="59"/>
  <c r="W123" i="59"/>
  <c r="Z123" i="59"/>
  <c r="AZ123" i="59" s="1"/>
  <c r="P123" i="59"/>
  <c r="AX116" i="59"/>
  <c r="F116" i="59"/>
  <c r="G116" i="59" s="1"/>
  <c r="N88" i="59"/>
  <c r="L88" i="59"/>
  <c r="W88" i="59"/>
  <c r="M48" i="59"/>
  <c r="L48" i="59"/>
  <c r="M17" i="59"/>
  <c r="N17" i="59"/>
  <c r="L17" i="59"/>
  <c r="M9" i="59"/>
  <c r="AG9" i="59" s="1"/>
  <c r="L9" i="59"/>
  <c r="N9" i="59"/>
  <c r="Y40" i="59"/>
  <c r="P109" i="59"/>
  <c r="R65" i="59"/>
  <c r="AE65" i="59" a="1"/>
  <c r="AE65" i="59" s="1"/>
  <c r="N123" i="59"/>
  <c r="L123" i="59"/>
  <c r="M123" i="59"/>
  <c r="Z103" i="59"/>
  <c r="AZ103" i="59" s="1"/>
  <c r="V103" i="59"/>
  <c r="AY103" i="59" s="1"/>
  <c r="Y103" i="59"/>
  <c r="L31" i="59"/>
  <c r="Q31" i="59"/>
  <c r="BA31" i="59" s="1"/>
  <c r="BB31" i="59" s="1"/>
  <c r="V31" i="59"/>
  <c r="AY31" i="59" s="1"/>
  <c r="R31" i="59"/>
  <c r="M31" i="59"/>
  <c r="S31" i="59"/>
  <c r="M24" i="59"/>
  <c r="AG24" i="59" s="1"/>
  <c r="L24" i="59"/>
  <c r="N16" i="59"/>
  <c r="L16" i="59"/>
  <c r="M16" i="59"/>
  <c r="D5" i="59"/>
  <c r="A5" i="59"/>
  <c r="A111" i="59"/>
  <c r="D111" i="59"/>
  <c r="A88" i="59"/>
  <c r="D88" i="59"/>
  <c r="D56" i="59"/>
  <c r="A56" i="59"/>
  <c r="V40" i="59"/>
  <c r="AY40" i="59" s="1"/>
  <c r="A82" i="59"/>
  <c r="V2" i="59"/>
  <c r="AY2" i="59" s="1"/>
  <c r="AA94" i="59"/>
  <c r="AA25" i="59"/>
  <c r="Z94" i="59"/>
  <c r="AZ94" i="59" s="1"/>
  <c r="A121" i="59"/>
  <c r="N102" i="59"/>
  <c r="AA60" i="59"/>
  <c r="AU60" i="59"/>
  <c r="AB60" i="59"/>
  <c r="AE60" i="59" a="1"/>
  <c r="AE60" i="59" s="1"/>
  <c r="Z60" i="59"/>
  <c r="AZ60" i="59" s="1"/>
  <c r="Y60" i="59"/>
  <c r="U60" i="59"/>
  <c r="L125" i="59"/>
  <c r="V125" i="59"/>
  <c r="AY125" i="59" s="1"/>
  <c r="P125" i="59"/>
  <c r="N125" i="59"/>
  <c r="S125" i="59"/>
  <c r="M118" i="59"/>
  <c r="N118" i="59"/>
  <c r="L118" i="59"/>
  <c r="M110" i="59"/>
  <c r="L110" i="59"/>
  <c r="L94" i="59"/>
  <c r="N94" i="59"/>
  <c r="M94" i="59"/>
  <c r="M86" i="59"/>
  <c r="L86" i="59"/>
  <c r="M78" i="59"/>
  <c r="N78" i="59"/>
  <c r="N62" i="59"/>
  <c r="M62" i="59"/>
  <c r="AA40" i="59"/>
  <c r="A74" i="59"/>
  <c r="Q94" i="59"/>
  <c r="BA94" i="59" s="1"/>
  <c r="BB94" i="59" s="1"/>
  <c r="M116" i="59"/>
  <c r="U28" i="59"/>
  <c r="AA28" i="59"/>
  <c r="AU28" i="59"/>
  <c r="S28" i="59"/>
  <c r="AB28" i="59"/>
  <c r="Y28" i="59"/>
  <c r="R28" i="59"/>
  <c r="AE28" i="59" a="1"/>
  <c r="AE28" i="59" s="1"/>
  <c r="P28" i="59"/>
  <c r="N126" i="59"/>
  <c r="M126" i="59"/>
  <c r="L126" i="59"/>
  <c r="AX61" i="59"/>
  <c r="F61" i="59"/>
  <c r="G61" i="59" s="1"/>
  <c r="V61" i="59" s="1"/>
  <c r="AY61" i="59" s="1"/>
  <c r="AH61" i="59"/>
  <c r="AX45" i="59"/>
  <c r="AH45" i="59"/>
  <c r="F45" i="59"/>
  <c r="G45" i="59" s="1"/>
  <c r="R45" i="59" s="1"/>
  <c r="AX37" i="59"/>
  <c r="AH37" i="59"/>
  <c r="AG37" i="59"/>
  <c r="F37" i="59"/>
  <c r="G37" i="59" s="1"/>
  <c r="AE37" i="59" s="1" a="1"/>
  <c r="AE37" i="59" s="1"/>
  <c r="AD37" i="59" s="1"/>
  <c r="AC37" i="59" s="1"/>
  <c r="AX29" i="59"/>
  <c r="F29" i="59"/>
  <c r="G29" i="59" s="1"/>
  <c r="AX21" i="59"/>
  <c r="AH21" i="59"/>
  <c r="F21" i="59"/>
  <c r="G21" i="59" s="1"/>
  <c r="U21" i="59" s="1"/>
  <c r="AG21" i="59"/>
  <c r="AX13" i="59"/>
  <c r="AH13" i="59"/>
  <c r="F13" i="59"/>
  <c r="G13" i="59" s="1"/>
  <c r="AX5" i="59"/>
  <c r="AH5" i="59"/>
  <c r="F5" i="59"/>
  <c r="G5" i="59" s="1"/>
  <c r="W5" i="59" s="1"/>
  <c r="M101" i="59"/>
  <c r="AA101" i="59"/>
  <c r="N101" i="59"/>
  <c r="L101" i="59"/>
  <c r="Y101" i="59"/>
  <c r="R77" i="59"/>
  <c r="Q77" i="59"/>
  <c r="BA77" i="59" s="1"/>
  <c r="BB77" i="59" s="1"/>
  <c r="L45" i="59"/>
  <c r="N45" i="59"/>
  <c r="S40" i="59"/>
  <c r="D97" i="59"/>
  <c r="A42" i="59"/>
  <c r="L40" i="59"/>
  <c r="M2" i="59"/>
  <c r="Q109" i="59"/>
  <c r="BA109" i="59" s="1"/>
  <c r="BB109" i="59" s="1"/>
  <c r="N10" i="59"/>
  <c r="U36" i="59"/>
  <c r="L36" i="59"/>
  <c r="M36" i="59"/>
  <c r="AG36" i="59" s="1"/>
  <c r="Y36" i="59"/>
  <c r="AX82" i="59"/>
  <c r="F82" i="59"/>
  <c r="G82" i="59" s="1"/>
  <c r="N108" i="59"/>
  <c r="L108" i="59"/>
  <c r="P92" i="59"/>
  <c r="M92" i="59"/>
  <c r="M68" i="59"/>
  <c r="N68" i="59"/>
  <c r="L68" i="59"/>
  <c r="Z52" i="59"/>
  <c r="AZ52" i="59" s="1"/>
  <c r="L52" i="59"/>
  <c r="Z40" i="59"/>
  <c r="AZ40" i="59" s="1"/>
  <c r="P40" i="59"/>
  <c r="A34" i="59"/>
  <c r="L2" i="59"/>
  <c r="AB111" i="59"/>
  <c r="Z111" i="59"/>
  <c r="AZ111" i="59" s="1"/>
  <c r="Q111" i="59"/>
  <c r="BA111" i="59" s="1"/>
  <c r="BB111" i="59" s="1"/>
  <c r="S113" i="59"/>
  <c r="Q113" i="59"/>
  <c r="BA113" i="59" s="1"/>
  <c r="BB113" i="59" s="1"/>
  <c r="AE113" i="59" a="1"/>
  <c r="AE113" i="59" s="1"/>
  <c r="P113" i="59"/>
  <c r="U113" i="59"/>
  <c r="AA113" i="59"/>
  <c r="AX59" i="59"/>
  <c r="F59" i="59"/>
  <c r="G59" i="59" s="1"/>
  <c r="AH59" i="59"/>
  <c r="AX51" i="59"/>
  <c r="AH51" i="59"/>
  <c r="AX43" i="59"/>
  <c r="F43" i="59"/>
  <c r="G43" i="59" s="1"/>
  <c r="AX27" i="59"/>
  <c r="F27" i="59"/>
  <c r="G27" i="59" s="1"/>
  <c r="P27" i="59" s="1"/>
  <c r="AX19" i="59"/>
  <c r="F19" i="59"/>
  <c r="G19" i="59" s="1"/>
  <c r="Q19" i="59" s="1"/>
  <c r="BA19" i="59" s="1"/>
  <c r="AH19" i="59"/>
  <c r="AX3" i="59"/>
  <c r="F3" i="59"/>
  <c r="G3" i="59" s="1"/>
  <c r="AH3" i="59"/>
  <c r="AG3" i="59"/>
  <c r="R40" i="59"/>
  <c r="AB40" i="59"/>
  <c r="Y2" i="59"/>
  <c r="Q79" i="59"/>
  <c r="BA79" i="59" s="1"/>
  <c r="BB79" i="59" s="1"/>
  <c r="AA79" i="59"/>
  <c r="Y79" i="59"/>
  <c r="P79" i="59"/>
  <c r="U79" i="59"/>
  <c r="Z79" i="59"/>
  <c r="AZ79" i="59" s="1"/>
  <c r="W79" i="59"/>
  <c r="V79" i="59"/>
  <c r="AY79" i="59" s="1"/>
  <c r="S79" i="59"/>
  <c r="AE79" i="59" a="1"/>
  <c r="AE79" i="59" s="1"/>
  <c r="AB79" i="59"/>
  <c r="R84" i="59"/>
  <c r="P84" i="59"/>
  <c r="V84" i="59"/>
  <c r="AY84" i="59" s="1"/>
  <c r="Y84" i="59"/>
  <c r="AA84" i="59"/>
  <c r="Q7" i="59"/>
  <c r="BA7" i="59" s="1"/>
  <c r="AB7" i="59"/>
  <c r="AB20" i="59"/>
  <c r="Y20" i="59"/>
  <c r="Q20" i="59"/>
  <c r="BA20" i="59" s="1"/>
  <c r="AU20" i="59"/>
  <c r="Z20" i="59"/>
  <c r="AZ20" i="59" s="1"/>
  <c r="U20" i="59"/>
  <c r="R20" i="59"/>
  <c r="R22" i="59"/>
  <c r="S22" i="59"/>
  <c r="AA22" i="59"/>
  <c r="V22" i="59"/>
  <c r="AY22" i="59" s="1"/>
  <c r="Z22" i="59"/>
  <c r="AZ22" i="59" s="1"/>
  <c r="Y22" i="59"/>
  <c r="L29" i="59"/>
  <c r="M29" i="59"/>
  <c r="N29" i="59"/>
  <c r="N43" i="59"/>
  <c r="M43" i="59"/>
  <c r="L43" i="59"/>
  <c r="N104" i="59"/>
  <c r="M104" i="59"/>
  <c r="P118" i="59"/>
  <c r="W118" i="59"/>
  <c r="Y118" i="59"/>
  <c r="S118" i="59"/>
  <c r="AS118" i="59"/>
  <c r="AF118" i="59" s="1"/>
  <c r="V118" i="59"/>
  <c r="AY118" i="59" s="1"/>
  <c r="BB118" i="59" s="1"/>
  <c r="U118" i="59"/>
  <c r="Q118" i="59"/>
  <c r="BA118" i="59" s="1"/>
  <c r="AB118" i="59"/>
  <c r="AA80" i="59"/>
  <c r="U80" i="59"/>
  <c r="Y80" i="59"/>
  <c r="AE80" i="59" a="1"/>
  <c r="AE80" i="59" s="1"/>
  <c r="Q80" i="59"/>
  <c r="BA80" i="59" s="1"/>
  <c r="V80" i="59"/>
  <c r="AY80" i="59" s="1"/>
  <c r="R80" i="59"/>
  <c r="AB80" i="59"/>
  <c r="Z80" i="59"/>
  <c r="AZ80" i="59" s="1"/>
  <c r="W80" i="59"/>
  <c r="R129" i="59"/>
  <c r="N129" i="59"/>
  <c r="S129" i="59"/>
  <c r="N19" i="59"/>
  <c r="M19" i="59"/>
  <c r="AG19" i="59" s="1"/>
  <c r="A19" i="59"/>
  <c r="D19" i="59"/>
  <c r="AH4" i="59"/>
  <c r="F6" i="59"/>
  <c r="G6" i="59" s="1"/>
  <c r="AH36" i="59"/>
  <c r="AH38" i="59"/>
  <c r="Z101" i="59"/>
  <c r="AZ101" i="59" s="1"/>
  <c r="F115" i="59"/>
  <c r="G115" i="59" s="1"/>
  <c r="AB115" i="59" s="1"/>
  <c r="F4" i="59"/>
  <c r="G4" i="59" s="1"/>
  <c r="Y4" i="59" s="1"/>
  <c r="AH23" i="59"/>
  <c r="F30" i="59"/>
  <c r="G30" i="59" s="1"/>
  <c r="F38" i="59"/>
  <c r="G38" i="59" s="1"/>
  <c r="F95" i="59"/>
  <c r="G95" i="59" s="1"/>
  <c r="Z98" i="59"/>
  <c r="AZ98" i="59" s="1"/>
  <c r="AG5" i="59"/>
  <c r="F14" i="59"/>
  <c r="G14" i="59" s="1"/>
  <c r="AH30" i="59"/>
  <c r="AH44" i="59"/>
  <c r="F46" i="59"/>
  <c r="G46" i="59" s="1"/>
  <c r="F93" i="59"/>
  <c r="G93" i="59" s="1"/>
  <c r="F97" i="59"/>
  <c r="G97" i="59" s="1"/>
  <c r="F108" i="59"/>
  <c r="G108" i="59" s="1"/>
  <c r="R108" i="59" s="1"/>
  <c r="F63" i="59"/>
  <c r="G63" i="59" s="1"/>
  <c r="AB63" i="59" s="1"/>
  <c r="F12" i="59"/>
  <c r="G12" i="59" s="1"/>
  <c r="AG35" i="59"/>
  <c r="F44" i="59"/>
  <c r="G44" i="59" s="1"/>
  <c r="W55" i="59"/>
  <c r="P55" i="59"/>
  <c r="Z55" i="59"/>
  <c r="AZ55" i="59" s="1"/>
  <c r="V55" i="59"/>
  <c r="AY55" i="59" s="1"/>
  <c r="R55" i="59"/>
  <c r="S55" i="59"/>
  <c r="U39" i="59"/>
  <c r="P39" i="59"/>
  <c r="Q39" i="59"/>
  <c r="BA39" i="59" s="1"/>
  <c r="R39" i="59"/>
  <c r="Z39" i="59"/>
  <c r="AZ39" i="59" s="1"/>
  <c r="AU39" i="59"/>
  <c r="Y39" i="59"/>
  <c r="AA7" i="59"/>
  <c r="S7" i="59"/>
  <c r="U7" i="59"/>
  <c r="R7" i="59"/>
  <c r="P7" i="59"/>
  <c r="Z7" i="59"/>
  <c r="AZ7" i="59" s="1"/>
  <c r="V7" i="59"/>
  <c r="AY7" i="59" s="1"/>
  <c r="BB7" i="59" s="1"/>
  <c r="Y7" i="59"/>
  <c r="AU8" i="59"/>
  <c r="AV3" i="59" s="1"/>
  <c r="Q8" i="59"/>
  <c r="BA8" i="59" s="1"/>
  <c r="AB8" i="59"/>
  <c r="Z8" i="59"/>
  <c r="AZ8" i="59" s="1"/>
  <c r="S8" i="59"/>
  <c r="U8" i="59"/>
  <c r="S25" i="59"/>
  <c r="P25" i="59"/>
  <c r="Q25" i="59"/>
  <c r="BA25" i="59" s="1"/>
  <c r="R25" i="59"/>
  <c r="V25" i="59"/>
  <c r="AY25" i="59" s="1"/>
  <c r="BB25" i="59" s="1"/>
  <c r="Z25" i="59"/>
  <c r="AZ25" i="59" s="1"/>
  <c r="W25" i="59"/>
  <c r="N36" i="59"/>
  <c r="AB36" i="59"/>
  <c r="AA36" i="59"/>
  <c r="V36" i="59"/>
  <c r="AY36" i="59" s="1"/>
  <c r="BB36" i="59" s="1"/>
  <c r="W36" i="59"/>
  <c r="W100" i="59"/>
  <c r="N100" i="59"/>
  <c r="Y100" i="59"/>
  <c r="L100" i="59"/>
  <c r="V100" i="59"/>
  <c r="AY100" i="59" s="1"/>
  <c r="AA100" i="59"/>
  <c r="N92" i="59"/>
  <c r="Q92" i="59"/>
  <c r="BA92" i="59" s="1"/>
  <c r="BB92" i="59" s="1"/>
  <c r="R92" i="59"/>
  <c r="S92" i="59"/>
  <c r="V92" i="59"/>
  <c r="AY92" i="59" s="1"/>
  <c r="L92" i="59"/>
  <c r="M84" i="59"/>
  <c r="N84" i="59"/>
  <c r="L84" i="59"/>
  <c r="N76" i="59"/>
  <c r="M76" i="59"/>
  <c r="L76" i="59"/>
  <c r="P60" i="59"/>
  <c r="R60" i="59"/>
  <c r="V60" i="59"/>
  <c r="AY60" i="59" s="1"/>
  <c r="Q60" i="59"/>
  <c r="BA60" i="59" s="1"/>
  <c r="BB60" i="59" s="1"/>
  <c r="L60" i="59"/>
  <c r="N60" i="59"/>
  <c r="U52" i="59"/>
  <c r="AB52" i="59"/>
  <c r="V52" i="59"/>
  <c r="AY52" i="59" s="1"/>
  <c r="M52" i="59"/>
  <c r="AG52" i="59" s="1"/>
  <c r="AA52" i="59"/>
  <c r="Y52" i="59"/>
  <c r="N52" i="59"/>
  <c r="D17" i="59"/>
  <c r="A17" i="59"/>
  <c r="S71" i="59"/>
  <c r="P71" i="59"/>
  <c r="Z71" i="59"/>
  <c r="AZ71" i="59" s="1"/>
  <c r="AB71" i="59"/>
  <c r="AS71" i="59"/>
  <c r="AF71" i="59" s="1"/>
  <c r="R71" i="59"/>
  <c r="Y71" i="59"/>
  <c r="N53" i="59"/>
  <c r="L53" i="59"/>
  <c r="M53" i="59"/>
  <c r="AG53" i="59" s="1"/>
  <c r="AA39" i="59"/>
  <c r="Q71" i="59"/>
  <c r="BA71" i="59" s="1"/>
  <c r="AE90" i="59" a="1"/>
  <c r="AE90" i="59" s="1"/>
  <c r="AB90" i="59"/>
  <c r="S90" i="59"/>
  <c r="AA90" i="59"/>
  <c r="R90" i="59"/>
  <c r="U90" i="59"/>
  <c r="Y90" i="59"/>
  <c r="Z90" i="59"/>
  <c r="AZ90" i="59" s="1"/>
  <c r="S84" i="59"/>
  <c r="W84" i="59"/>
  <c r="U84" i="59"/>
  <c r="Z84" i="59"/>
  <c r="AZ84" i="59" s="1"/>
  <c r="Q84" i="59"/>
  <c r="BA84" i="59" s="1"/>
  <c r="N8" i="59"/>
  <c r="L8" i="59"/>
  <c r="M8" i="59"/>
  <c r="AG8" i="59" s="1"/>
  <c r="AX42" i="59"/>
  <c r="AH42" i="59"/>
  <c r="F42" i="59"/>
  <c r="G42" i="59" s="1"/>
  <c r="AX34" i="59"/>
  <c r="AG34" i="59"/>
  <c r="AX26" i="59"/>
  <c r="AH26" i="59"/>
  <c r="F26" i="59"/>
  <c r="G26" i="59" s="1"/>
  <c r="AX18" i="59"/>
  <c r="F18" i="59"/>
  <c r="G18" i="59" s="1"/>
  <c r="S18" i="59" s="1"/>
  <c r="Q129" i="59"/>
  <c r="BA129" i="59" s="1"/>
  <c r="BB129" i="59" s="1"/>
  <c r="V129" i="59"/>
  <c r="AY129" i="59" s="1"/>
  <c r="N122" i="59"/>
  <c r="M122" i="59"/>
  <c r="S122" i="59"/>
  <c r="P122" i="59"/>
  <c r="Q122" i="59"/>
  <c r="BA122" i="59" s="1"/>
  <c r="N115" i="59"/>
  <c r="M115" i="59"/>
  <c r="L115" i="59"/>
  <c r="L107" i="59"/>
  <c r="R107" i="59"/>
  <c r="S107" i="59"/>
  <c r="Q107" i="59"/>
  <c r="BA107" i="59" s="1"/>
  <c r="BB107" i="59" s="1"/>
  <c r="P107" i="59"/>
  <c r="N99" i="59"/>
  <c r="M99" i="59"/>
  <c r="L99" i="59"/>
  <c r="N83" i="59"/>
  <c r="M83" i="59"/>
  <c r="M75" i="59"/>
  <c r="N75" i="59"/>
  <c r="L67" i="59"/>
  <c r="N67" i="59"/>
  <c r="M67" i="59"/>
  <c r="AA68" i="59"/>
  <c r="AU7" i="59"/>
  <c r="AA71" i="59"/>
  <c r="Z6" i="59"/>
  <c r="AZ6" i="59" s="1"/>
  <c r="V6" i="59"/>
  <c r="AY6" i="59" s="1"/>
  <c r="BB6" i="59" s="1"/>
  <c r="U6" i="59"/>
  <c r="AB6" i="59"/>
  <c r="N6" i="59"/>
  <c r="M6" i="59"/>
  <c r="AG6" i="59" s="1"/>
  <c r="AA6" i="59"/>
  <c r="Y6" i="59"/>
  <c r="F49" i="59"/>
  <c r="G49" i="59" s="1"/>
  <c r="AH49" i="59"/>
  <c r="AX41" i="59"/>
  <c r="F41" i="59"/>
  <c r="G41" i="59" s="1"/>
  <c r="AE41" i="59" s="1" a="1"/>
  <c r="AE41" i="59" s="1"/>
  <c r="AD41" i="59" s="1"/>
  <c r="AC41" i="59" s="1"/>
  <c r="AX33" i="59"/>
  <c r="AH33" i="59"/>
  <c r="F33" i="59"/>
  <c r="G33" i="59" s="1"/>
  <c r="AX17" i="59"/>
  <c r="AH17" i="59"/>
  <c r="F17" i="59"/>
  <c r="G17" i="59" s="1"/>
  <c r="AX9" i="59"/>
  <c r="AH9" i="59"/>
  <c r="F9" i="59"/>
  <c r="G9" i="59" s="1"/>
  <c r="P9" i="59" s="1"/>
  <c r="V121" i="59"/>
  <c r="AY121" i="59" s="1"/>
  <c r="U121" i="59"/>
  <c r="L114" i="59"/>
  <c r="M114" i="59"/>
  <c r="M46" i="59"/>
  <c r="L46" i="59"/>
  <c r="S46" i="59"/>
  <c r="R46" i="59"/>
  <c r="P46" i="59"/>
  <c r="Q46" i="59"/>
  <c r="BA46" i="59" s="1"/>
  <c r="W7" i="59"/>
  <c r="AA93" i="59"/>
  <c r="Y93" i="59"/>
  <c r="AB93" i="59"/>
  <c r="Z93" i="59"/>
  <c r="AZ93" i="59" s="1"/>
  <c r="P93" i="59"/>
  <c r="W93" i="59"/>
  <c r="V93" i="59"/>
  <c r="AY93" i="59" s="1"/>
  <c r="U93" i="59"/>
  <c r="Q93" i="59"/>
  <c r="BA93" i="59" s="1"/>
  <c r="BB93" i="59" s="1"/>
  <c r="AE93" i="59" a="1"/>
  <c r="AE93" i="59" s="1"/>
  <c r="R93" i="59"/>
  <c r="S93" i="59"/>
  <c r="L95" i="59"/>
  <c r="M95" i="59"/>
  <c r="V95" i="59"/>
  <c r="AY95" i="59" s="1"/>
  <c r="S95" i="59"/>
  <c r="N95" i="59"/>
  <c r="U97" i="59"/>
  <c r="AB97" i="59"/>
  <c r="W97" i="59"/>
  <c r="V97" i="59"/>
  <c r="AY97" i="59" s="1"/>
  <c r="AA97" i="59"/>
  <c r="R97" i="59"/>
  <c r="AE97" i="59" a="1"/>
  <c r="AE97" i="59" s="1"/>
  <c r="Q97" i="59"/>
  <c r="BA97" i="59" s="1"/>
  <c r="Z97" i="59"/>
  <c r="AZ97" i="59" s="1"/>
  <c r="N128" i="59"/>
  <c r="R128" i="59"/>
  <c r="L128" i="59"/>
  <c r="Q128" i="59"/>
  <c r="BA128" i="59" s="1"/>
  <c r="L32" i="59"/>
  <c r="N32" i="59"/>
  <c r="M32" i="59"/>
  <c r="Z34" i="59"/>
  <c r="AZ34" i="59" s="1"/>
  <c r="W43" i="59"/>
  <c r="P43" i="59"/>
  <c r="Q43" i="59"/>
  <c r="BA43" i="59" s="1"/>
  <c r="BB43" i="59" s="1"/>
  <c r="S43" i="59"/>
  <c r="U43" i="59"/>
  <c r="AB43" i="59"/>
  <c r="AA43" i="59"/>
  <c r="AE43" i="59" a="1"/>
  <c r="AE43" i="59" s="1"/>
  <c r="L77" i="59"/>
  <c r="M77" i="59"/>
  <c r="N77" i="59"/>
  <c r="P77" i="59"/>
  <c r="S77" i="59"/>
  <c r="V77" i="59"/>
  <c r="AY77" i="59" s="1"/>
  <c r="A18" i="59"/>
  <c r="V39" i="59"/>
  <c r="AY39" i="59" s="1"/>
  <c r="BB39" i="59" s="1"/>
  <c r="V88" i="59"/>
  <c r="AY88" i="59" s="1"/>
  <c r="BB88" i="59" s="1"/>
  <c r="AS88" i="59"/>
  <c r="AF88" i="59" s="1"/>
  <c r="R88" i="59"/>
  <c r="U88" i="59"/>
  <c r="P88" i="59"/>
  <c r="AA88" i="59"/>
  <c r="S70" i="59"/>
  <c r="Z70" i="59"/>
  <c r="AZ70" i="59" s="1"/>
  <c r="BB70" i="59" s="1"/>
  <c r="AB70" i="59"/>
  <c r="U70" i="59"/>
  <c r="Q70" i="59"/>
  <c r="BA70" i="59" s="1"/>
  <c r="R70" i="59"/>
  <c r="Y70" i="59"/>
  <c r="AA75" i="59"/>
  <c r="P75" i="59"/>
  <c r="AE75" i="59" a="1"/>
  <c r="AE75" i="59" s="1"/>
  <c r="R75" i="59"/>
  <c r="V75" i="59"/>
  <c r="AY75" i="59" s="1"/>
  <c r="Q75" i="59"/>
  <c r="BA75" i="59" s="1"/>
  <c r="BB75" i="59" s="1"/>
  <c r="AB75" i="59"/>
  <c r="S75" i="59"/>
  <c r="W75" i="59"/>
  <c r="U75" i="59"/>
  <c r="V89" i="59"/>
  <c r="AY89" i="59" s="1"/>
  <c r="AS89" i="59"/>
  <c r="AF89" i="59" s="1"/>
  <c r="Y89" i="59"/>
  <c r="U89" i="59"/>
  <c r="W89" i="59"/>
  <c r="R89" i="59"/>
  <c r="Q89" i="59"/>
  <c r="BA89" i="59" s="1"/>
  <c r="Z89" i="59"/>
  <c r="AZ89" i="59" s="1"/>
  <c r="AA89" i="59"/>
  <c r="AB89" i="59"/>
  <c r="L61" i="59"/>
  <c r="M61" i="59"/>
  <c r="S61" i="59"/>
  <c r="AB39" i="59"/>
  <c r="V71" i="59"/>
  <c r="AY71" i="59" s="1"/>
  <c r="BB71" i="59" s="1"/>
  <c r="L63" i="59"/>
  <c r="M63" i="59"/>
  <c r="N4" i="59"/>
  <c r="N70" i="59"/>
  <c r="M70" i="59"/>
  <c r="Y123" i="59"/>
  <c r="U123" i="59"/>
  <c r="V123" i="59"/>
  <c r="AY123" i="59" s="1"/>
  <c r="S123" i="59"/>
  <c r="AX40" i="59"/>
  <c r="AH40" i="59"/>
  <c r="M113" i="59"/>
  <c r="L113" i="59"/>
  <c r="R113" i="59"/>
  <c r="N74" i="59"/>
  <c r="M74" i="59"/>
  <c r="L74" i="59"/>
  <c r="Q123" i="59"/>
  <c r="BA123" i="59" s="1"/>
  <c r="BB123" i="59" s="1"/>
  <c r="M98" i="59"/>
  <c r="AB45" i="59"/>
  <c r="AB73" i="59"/>
  <c r="W73" i="59"/>
  <c r="R73" i="59"/>
  <c r="S73" i="59"/>
  <c r="V73" i="59"/>
  <c r="AY73" i="59" s="1"/>
  <c r="Q73" i="59"/>
  <c r="BA73" i="59" s="1"/>
  <c r="U73" i="59"/>
  <c r="S121" i="59"/>
  <c r="AS121" i="59"/>
  <c r="AF121" i="59" s="1"/>
  <c r="Z121" i="59"/>
  <c r="AZ121" i="59" s="1"/>
  <c r="BB121" i="59" s="1"/>
  <c r="P121" i="59"/>
  <c r="AX106" i="59"/>
  <c r="F106" i="59"/>
  <c r="G106" i="59" s="1"/>
  <c r="S98" i="59"/>
  <c r="V98" i="59"/>
  <c r="AY98" i="59" s="1"/>
  <c r="AB98" i="59"/>
  <c r="U98" i="59"/>
  <c r="R98" i="59"/>
  <c r="Q98" i="59"/>
  <c r="BA98" i="59" s="1"/>
  <c r="AA98" i="59"/>
  <c r="AS98" i="59"/>
  <c r="AF98" i="59" s="1"/>
  <c r="AX47" i="59"/>
  <c r="F47" i="59"/>
  <c r="G47" i="59" s="1"/>
  <c r="D86" i="59"/>
  <c r="A86" i="59"/>
  <c r="A62" i="59"/>
  <c r="D62" i="59"/>
  <c r="AA123" i="59"/>
  <c r="V113" i="59"/>
  <c r="AY113" i="59" s="1"/>
  <c r="W98" i="59"/>
  <c r="U46" i="59"/>
  <c r="W46" i="59"/>
  <c r="V46" i="59"/>
  <c r="AY46" i="59" s="1"/>
  <c r="Y46" i="59"/>
  <c r="Z46" i="59"/>
  <c r="AZ46" i="59" s="1"/>
  <c r="AA46" i="59"/>
  <c r="U111" i="59"/>
  <c r="Y111" i="59"/>
  <c r="R111" i="59"/>
  <c r="W111" i="59"/>
  <c r="AA111" i="59"/>
  <c r="S111" i="59"/>
  <c r="V111" i="59"/>
  <c r="AY111" i="59" s="1"/>
  <c r="AE111" i="59" a="1"/>
  <c r="AE111" i="59" s="1"/>
  <c r="AX127" i="59"/>
  <c r="F127" i="59"/>
  <c r="G127" i="59" s="1"/>
  <c r="AX119" i="59"/>
  <c r="F119" i="59"/>
  <c r="G119" i="59" s="1"/>
  <c r="AE119" i="59" s="1" a="1"/>
  <c r="AE119" i="59" s="1"/>
  <c r="AD119" i="59" s="1"/>
  <c r="AC119" i="59" s="1"/>
  <c r="AX112" i="59"/>
  <c r="F112" i="59"/>
  <c r="G112" i="59" s="1"/>
  <c r="AX105" i="59"/>
  <c r="F105" i="59"/>
  <c r="G105" i="59" s="1"/>
  <c r="AE105" i="59" s="1" a="1"/>
  <c r="AE105" i="59" s="1"/>
  <c r="AD105" i="59" s="1"/>
  <c r="AC105" i="59" s="1"/>
  <c r="AB82" i="59"/>
  <c r="S82" i="59"/>
  <c r="P82" i="59"/>
  <c r="R82" i="59"/>
  <c r="Z82" i="59"/>
  <c r="AZ82" i="59" s="1"/>
  <c r="AX62" i="59"/>
  <c r="F62" i="59"/>
  <c r="G62" i="59" s="1"/>
  <c r="AX54" i="59"/>
  <c r="F54" i="59"/>
  <c r="G54" i="59" s="1"/>
  <c r="AH54" i="59"/>
  <c r="N42" i="59"/>
  <c r="L42" i="59"/>
  <c r="AU35" i="59"/>
  <c r="V15" i="59"/>
  <c r="AY15" i="59" s="1"/>
  <c r="R123" i="59"/>
  <c r="Y98" i="59"/>
  <c r="N90" i="59"/>
  <c r="N12" i="59"/>
  <c r="M12" i="59"/>
  <c r="L12" i="59"/>
  <c r="W31" i="59"/>
  <c r="AE31" i="59" a="1"/>
  <c r="AE31" i="59" s="1"/>
  <c r="U31" i="59"/>
  <c r="V44" i="59"/>
  <c r="AY44" i="59" s="1"/>
  <c r="AU44" i="59"/>
  <c r="W44" i="59"/>
  <c r="P44" i="59"/>
  <c r="Q44" i="59"/>
  <c r="BA44" i="59" s="1"/>
  <c r="BB44" i="59" s="1"/>
  <c r="AA118" i="59"/>
  <c r="R118" i="59"/>
  <c r="AX126" i="59"/>
  <c r="F126" i="59"/>
  <c r="G126" i="59" s="1"/>
  <c r="AX104" i="59"/>
  <c r="F104" i="59"/>
  <c r="G104" i="59" s="1"/>
  <c r="AE104" i="59" s="1" a="1"/>
  <c r="AE104" i="59" s="1"/>
  <c r="AD104" i="59" s="1"/>
  <c r="AC104" i="59" s="1"/>
  <c r="AX96" i="59"/>
  <c r="F96" i="59"/>
  <c r="G96" i="59" s="1"/>
  <c r="AX74" i="59"/>
  <c r="F74" i="59"/>
  <c r="G74" i="59" s="1"/>
  <c r="L27" i="59"/>
  <c r="M27" i="59"/>
  <c r="A115" i="59"/>
  <c r="D115" i="59"/>
  <c r="AB123" i="59"/>
  <c r="V20" i="59"/>
  <c r="AY20" i="59" s="1"/>
  <c r="W20" i="59"/>
  <c r="AA125" i="59"/>
  <c r="Q125" i="59"/>
  <c r="BA125" i="59" s="1"/>
  <c r="Z125" i="59"/>
  <c r="AZ125" i="59" s="1"/>
  <c r="AB125" i="59"/>
  <c r="D8" i="59"/>
  <c r="A8" i="59"/>
  <c r="AH8" i="59"/>
  <c r="S36" i="59"/>
  <c r="R36" i="59"/>
  <c r="M66" i="59"/>
  <c r="N66" i="59"/>
  <c r="L66" i="59"/>
  <c r="AA95" i="59"/>
  <c r="Q95" i="59"/>
  <c r="BA95" i="59" s="1"/>
  <c r="BB95" i="59" s="1"/>
  <c r="U95" i="59"/>
  <c r="N103" i="59"/>
  <c r="AA103" i="59"/>
  <c r="U103" i="59"/>
  <c r="M103" i="59"/>
  <c r="L103" i="59"/>
  <c r="W103" i="59"/>
  <c r="M108" i="59"/>
  <c r="L93" i="59"/>
  <c r="N93" i="59"/>
  <c r="M93" i="59"/>
  <c r="Z116" i="59"/>
  <c r="AZ116" i="59" s="1"/>
  <c r="F11" i="59"/>
  <c r="G11" i="59" s="1"/>
  <c r="F23" i="59"/>
  <c r="G23" i="59" s="1"/>
  <c r="AH53" i="59"/>
  <c r="AH57" i="59"/>
  <c r="AH11" i="59"/>
  <c r="F57" i="59"/>
  <c r="G57" i="59" s="1"/>
  <c r="F64" i="59"/>
  <c r="G64" i="59" s="1"/>
  <c r="AG65" i="59"/>
  <c r="F53" i="59"/>
  <c r="G53" i="59" s="1"/>
  <c r="AE53" i="59" s="1" a="1"/>
  <c r="AE53" i="59" s="1"/>
  <c r="AD53" i="59" s="1"/>
  <c r="AC53" i="59" s="1"/>
  <c r="AH64" i="59"/>
  <c r="F67" i="59"/>
  <c r="G67" i="59" s="1"/>
  <c r="F124" i="59"/>
  <c r="G124" i="59" s="1"/>
  <c r="F50" i="59"/>
  <c r="G50" i="59" s="1"/>
  <c r="AE50" i="59" s="1" a="1"/>
  <c r="AE50" i="59" s="1"/>
  <c r="AD50" i="59" s="1"/>
  <c r="AC50" i="59" s="1"/>
  <c r="AH43" i="59"/>
  <c r="M59" i="58"/>
  <c r="AG59" i="58" s="1"/>
  <c r="N59" i="58"/>
  <c r="L59" i="58"/>
  <c r="S99" i="58"/>
  <c r="P99" i="58"/>
  <c r="V99" i="58"/>
  <c r="AY99" i="58" s="1"/>
  <c r="M99" i="58"/>
  <c r="L99" i="58"/>
  <c r="N99" i="58"/>
  <c r="R99" i="58"/>
  <c r="Q99" i="58"/>
  <c r="BA99" i="58" s="1"/>
  <c r="BB99" i="58" s="1"/>
  <c r="U98" i="58"/>
  <c r="P98" i="58"/>
  <c r="Q98" i="58"/>
  <c r="BA98" i="58" s="1"/>
  <c r="BB98" i="58" s="1"/>
  <c r="AE98" i="58" a="1"/>
  <c r="AE98" i="58" s="1"/>
  <c r="AA98" i="58"/>
  <c r="AB98" i="58"/>
  <c r="Z98" i="58"/>
  <c r="AZ98" i="58" s="1"/>
  <c r="V98" i="58"/>
  <c r="AY98" i="58" s="1"/>
  <c r="N68" i="58"/>
  <c r="M68" i="58"/>
  <c r="L68" i="58"/>
  <c r="L129" i="58"/>
  <c r="M129" i="58"/>
  <c r="Z129" i="58"/>
  <c r="AZ129" i="58" s="1"/>
  <c r="Y129" i="58"/>
  <c r="V129" i="58"/>
  <c r="AY129" i="58" s="1"/>
  <c r="BB129" i="58" s="1"/>
  <c r="U129" i="58"/>
  <c r="W129" i="58"/>
  <c r="AB129" i="58"/>
  <c r="N129" i="58"/>
  <c r="M76" i="58"/>
  <c r="L76" i="58"/>
  <c r="Y76" i="58"/>
  <c r="W76" i="58"/>
  <c r="Z76" i="58"/>
  <c r="AZ76" i="58" s="1"/>
  <c r="U76" i="58"/>
  <c r="M36" i="58"/>
  <c r="V36" i="58"/>
  <c r="AY36" i="58" s="1"/>
  <c r="Q36" i="58"/>
  <c r="BA36" i="58" s="1"/>
  <c r="BB36" i="58" s="1"/>
  <c r="N36" i="58"/>
  <c r="L36" i="58"/>
  <c r="P36" i="58"/>
  <c r="R36" i="58"/>
  <c r="L67" i="58"/>
  <c r="N67" i="58"/>
  <c r="P67" i="58"/>
  <c r="V67" i="58"/>
  <c r="AY67" i="58" s="1"/>
  <c r="N4" i="58"/>
  <c r="L4" i="58"/>
  <c r="V4" i="58"/>
  <c r="AY4" i="58" s="1"/>
  <c r="P4" i="58"/>
  <c r="S4" i="58"/>
  <c r="S55" i="58"/>
  <c r="AA76" i="58"/>
  <c r="V35" i="58"/>
  <c r="AY35" i="58" s="1"/>
  <c r="W127" i="58"/>
  <c r="Y13" i="58"/>
  <c r="R4" i="58"/>
  <c r="AA77" i="58"/>
  <c r="S111" i="58"/>
  <c r="AA111" i="58"/>
  <c r="AB111" i="58"/>
  <c r="Z111" i="58"/>
  <c r="AZ111" i="58" s="1"/>
  <c r="Y111" i="58"/>
  <c r="U111" i="58"/>
  <c r="AA129" i="58"/>
  <c r="S101" i="58"/>
  <c r="N76" i="58"/>
  <c r="L52" i="58"/>
  <c r="Z30" i="58"/>
  <c r="AZ30" i="58" s="1"/>
  <c r="Q30" i="58"/>
  <c r="BA30" i="58" s="1"/>
  <c r="AU30" i="58"/>
  <c r="V30" i="58"/>
  <c r="AY30" i="58" s="1"/>
  <c r="BB30" i="58" s="1"/>
  <c r="W30" i="58"/>
  <c r="S30" i="58"/>
  <c r="L86" i="58"/>
  <c r="N86" i="58"/>
  <c r="L97" i="58"/>
  <c r="N97" i="58"/>
  <c r="AA103" i="58"/>
  <c r="P103" i="58"/>
  <c r="Y103" i="58"/>
  <c r="S103" i="58"/>
  <c r="U103" i="58"/>
  <c r="Z103" i="58"/>
  <c r="AZ103" i="58" s="1"/>
  <c r="Q103" i="58"/>
  <c r="BA103" i="58" s="1"/>
  <c r="BB103" i="58" s="1"/>
  <c r="W103" i="58"/>
  <c r="V105" i="58"/>
  <c r="AY105" i="58" s="1"/>
  <c r="AB105" i="58"/>
  <c r="W105" i="58"/>
  <c r="U105" i="58"/>
  <c r="AA105" i="58"/>
  <c r="R105" i="58"/>
  <c r="U49" i="58"/>
  <c r="S49" i="58"/>
  <c r="AU49" i="58"/>
  <c r="V49" i="58"/>
  <c r="AY49" i="58" s="1"/>
  <c r="Q49" i="58"/>
  <c r="BA49" i="58" s="1"/>
  <c r="R49" i="58"/>
  <c r="Z49" i="58"/>
  <c r="AZ49" i="58" s="1"/>
  <c r="M21" i="58"/>
  <c r="N21" i="58"/>
  <c r="L21" i="58"/>
  <c r="W13" i="58"/>
  <c r="M51" i="58"/>
  <c r="L51" i="58"/>
  <c r="N51" i="58"/>
  <c r="R51" i="58"/>
  <c r="S51" i="58"/>
  <c r="Q51" i="58"/>
  <c r="BA51" i="58" s="1"/>
  <c r="BB51" i="58" s="1"/>
  <c r="P51" i="58"/>
  <c r="N12" i="58"/>
  <c r="L12" i="58"/>
  <c r="U12" i="58"/>
  <c r="AU55" i="58"/>
  <c r="AV76" i="58" s="1"/>
  <c r="AA49" i="58"/>
  <c r="AA13" i="58"/>
  <c r="U13" i="58"/>
  <c r="V101" i="58"/>
  <c r="AY101" i="58" s="1"/>
  <c r="L91" i="58"/>
  <c r="V50" i="58"/>
  <c r="AY50" i="58" s="1"/>
  <c r="U50" i="58"/>
  <c r="S50" i="58"/>
  <c r="AB50" i="58"/>
  <c r="AE50" i="58" a="1"/>
  <c r="AE50" i="58" s="1"/>
  <c r="AA50" i="58"/>
  <c r="AU50" i="58"/>
  <c r="M67" i="58"/>
  <c r="W84" i="58"/>
  <c r="Q84" i="58"/>
  <c r="BA84" i="58" s="1"/>
  <c r="BB84" i="58" s="1"/>
  <c r="AB84" i="58"/>
  <c r="P84" i="58"/>
  <c r="Y84" i="58"/>
  <c r="AA84" i="58"/>
  <c r="V84" i="58"/>
  <c r="AY84" i="58" s="1"/>
  <c r="U84" i="58"/>
  <c r="U127" i="58"/>
  <c r="Q127" i="58"/>
  <c r="BA127" i="58" s="1"/>
  <c r="AS127" i="58"/>
  <c r="AF127" i="58" s="1"/>
  <c r="P127" i="58"/>
  <c r="S127" i="58"/>
  <c r="Y127" i="58"/>
  <c r="R127" i="58"/>
  <c r="M92" i="58"/>
  <c r="N92" i="58"/>
  <c r="L92" i="58"/>
  <c r="M29" i="58"/>
  <c r="L29" i="58"/>
  <c r="V76" i="58"/>
  <c r="AY76" i="58" s="1"/>
  <c r="R119" i="58"/>
  <c r="Y119" i="58"/>
  <c r="AA119" i="58"/>
  <c r="W119" i="58"/>
  <c r="Z119" i="58"/>
  <c r="AZ119" i="58" s="1"/>
  <c r="AE119" i="58" a="1"/>
  <c r="AE119" i="58" s="1"/>
  <c r="Q119" i="58"/>
  <c r="BA119" i="58" s="1"/>
  <c r="BB119" i="58" s="1"/>
  <c r="U119" i="58"/>
  <c r="AS77" i="58"/>
  <c r="AF77" i="58" s="1"/>
  <c r="Q77" i="58"/>
  <c r="BA77" i="58" s="1"/>
  <c r="P77" i="58"/>
  <c r="W77" i="58"/>
  <c r="V77" i="58"/>
  <c r="AY77" i="58" s="1"/>
  <c r="BB77" i="58" s="1"/>
  <c r="Z77" i="58"/>
  <c r="AZ77" i="58" s="1"/>
  <c r="AB77" i="58"/>
  <c r="W29" i="58"/>
  <c r="V29" i="58"/>
  <c r="AY29" i="58" s="1"/>
  <c r="AB29" i="58"/>
  <c r="S29" i="58"/>
  <c r="Q29" i="58"/>
  <c r="BA29" i="58" s="1"/>
  <c r="R29" i="58"/>
  <c r="AU29" i="58"/>
  <c r="U29" i="58"/>
  <c r="P29" i="58"/>
  <c r="AB28" i="58"/>
  <c r="M28" i="58"/>
  <c r="AG28" i="58" s="1"/>
  <c r="L28" i="58"/>
  <c r="AA28" i="58"/>
  <c r="U28" i="58"/>
  <c r="Y28" i="58"/>
  <c r="Z28" i="58"/>
  <c r="AZ28" i="58" s="1"/>
  <c r="N28" i="58"/>
  <c r="V12" i="58"/>
  <c r="AY12" i="58" s="1"/>
  <c r="AB76" i="58"/>
  <c r="V51" i="58"/>
  <c r="AY51" i="58" s="1"/>
  <c r="P49" i="58"/>
  <c r="M115" i="58"/>
  <c r="S36" i="58"/>
  <c r="M4" i="58"/>
  <c r="Q47" i="58"/>
  <c r="BA47" i="58" s="1"/>
  <c r="AA47" i="58"/>
  <c r="V47" i="58"/>
  <c r="AY47" i="58" s="1"/>
  <c r="P47" i="58"/>
  <c r="AU47" i="58"/>
  <c r="Z47" i="58"/>
  <c r="AZ47" i="58" s="1"/>
  <c r="S47" i="58"/>
  <c r="U47" i="58"/>
  <c r="W47" i="58"/>
  <c r="AB47" i="58"/>
  <c r="N44" i="58"/>
  <c r="M44" i="58"/>
  <c r="AG44" i="58" s="1"/>
  <c r="L44" i="58"/>
  <c r="Y98" i="58"/>
  <c r="AB55" i="58"/>
  <c r="V55" i="58"/>
  <c r="AY55" i="58" s="1"/>
  <c r="R55" i="58"/>
  <c r="U55" i="58"/>
  <c r="Q55" i="58"/>
  <c r="BA55" i="58" s="1"/>
  <c r="P55" i="58"/>
  <c r="W55" i="58"/>
  <c r="S5" i="58"/>
  <c r="AU5" i="58"/>
  <c r="AB5" i="58"/>
  <c r="W5" i="58"/>
  <c r="R5" i="58"/>
  <c r="AE5" i="58" a="1"/>
  <c r="AE5" i="58" s="1"/>
  <c r="AA5" i="58"/>
  <c r="V5" i="58"/>
  <c r="AY5" i="58" s="1"/>
  <c r="Z5" i="58"/>
  <c r="AZ5" i="58" s="1"/>
  <c r="M128" i="58"/>
  <c r="N128" i="58"/>
  <c r="L128" i="58"/>
  <c r="N120" i="58"/>
  <c r="R120" i="58"/>
  <c r="M120" i="58"/>
  <c r="L120" i="58"/>
  <c r="Q120" i="58"/>
  <c r="BA120" i="58" s="1"/>
  <c r="BB120" i="58" s="1"/>
  <c r="V120" i="58"/>
  <c r="AY120" i="58" s="1"/>
  <c r="N83" i="58"/>
  <c r="R83" i="58"/>
  <c r="P83" i="58"/>
  <c r="V83" i="58"/>
  <c r="AY83" i="58" s="1"/>
  <c r="L83" i="58"/>
  <c r="N43" i="58"/>
  <c r="M43" i="58"/>
  <c r="AG43" i="58" s="1"/>
  <c r="AA43" i="58"/>
  <c r="Z12" i="58"/>
  <c r="AZ12" i="58" s="1"/>
  <c r="Y55" i="58"/>
  <c r="V128" i="58"/>
  <c r="AY128" i="58" s="1"/>
  <c r="W49" i="58"/>
  <c r="Y29" i="58"/>
  <c r="P5" i="58"/>
  <c r="M106" i="58"/>
  <c r="N115" i="58"/>
  <c r="M12" i="58"/>
  <c r="L22" i="58"/>
  <c r="N22" i="58"/>
  <c r="R22" i="58"/>
  <c r="Q22" i="58"/>
  <c r="BA22" i="58" s="1"/>
  <c r="BB22" i="58" s="1"/>
  <c r="N42" i="58"/>
  <c r="M42" i="58"/>
  <c r="AB42" i="58"/>
  <c r="U42" i="58"/>
  <c r="AA42" i="58"/>
  <c r="Z42" i="58"/>
  <c r="AZ42" i="58" s="1"/>
  <c r="Y42" i="58"/>
  <c r="N55" i="58"/>
  <c r="M55" i="58"/>
  <c r="L55" i="58"/>
  <c r="N73" i="58"/>
  <c r="M73" i="58"/>
  <c r="L73" i="58"/>
  <c r="P73" i="58"/>
  <c r="N107" i="58"/>
  <c r="Z107" i="58"/>
  <c r="AZ107" i="58" s="1"/>
  <c r="M107" i="58"/>
  <c r="V107" i="58"/>
  <c r="AY107" i="58" s="1"/>
  <c r="L107" i="58"/>
  <c r="Y107" i="58"/>
  <c r="U107" i="58"/>
  <c r="M60" i="58"/>
  <c r="AG60" i="58" s="1"/>
  <c r="N60" i="58"/>
  <c r="L60" i="58"/>
  <c r="N13" i="58"/>
  <c r="M13" i="58"/>
  <c r="V13" i="58"/>
  <c r="AY13" i="58" s="1"/>
  <c r="L13" i="58"/>
  <c r="Z13" i="58"/>
  <c r="AZ13" i="58" s="1"/>
  <c r="BB13" i="58" s="1"/>
  <c r="M118" i="58"/>
  <c r="L118" i="58"/>
  <c r="N20" i="58"/>
  <c r="L20" i="58"/>
  <c r="M20" i="58"/>
  <c r="V20" i="58"/>
  <c r="AY20" i="58" s="1"/>
  <c r="R20" i="58"/>
  <c r="Q20" i="58"/>
  <c r="BA20" i="58" s="1"/>
  <c r="BB20" i="58" s="1"/>
  <c r="W12" i="58"/>
  <c r="AA55" i="58"/>
  <c r="Y49" i="58"/>
  <c r="S20" i="58"/>
  <c r="Z29" i="58"/>
  <c r="AZ29" i="58" s="1"/>
  <c r="Z127" i="58"/>
  <c r="AZ127" i="58" s="1"/>
  <c r="W107" i="58"/>
  <c r="Q5" i="58"/>
  <c r="BA5" i="58" s="1"/>
  <c r="BB5" i="58" s="1"/>
  <c r="R98" i="58"/>
  <c r="R112" i="58"/>
  <c r="Z112" i="58"/>
  <c r="AZ112" i="58" s="1"/>
  <c r="AA112" i="58"/>
  <c r="AS112" i="58"/>
  <c r="AF112" i="58" s="1"/>
  <c r="W112" i="58"/>
  <c r="S112" i="58"/>
  <c r="L84" i="58"/>
  <c r="R84" i="58"/>
  <c r="W28" i="58"/>
  <c r="L98" i="58"/>
  <c r="AA41" i="58"/>
  <c r="W41" i="58"/>
  <c r="AE41" i="58" a="1"/>
  <c r="AE41" i="58" s="1"/>
  <c r="Q41" i="58"/>
  <c r="BA41" i="58" s="1"/>
  <c r="BB41" i="58" s="1"/>
  <c r="U41" i="58"/>
  <c r="V41" i="58"/>
  <c r="AY41" i="58" s="1"/>
  <c r="AB41" i="58"/>
  <c r="P41" i="58"/>
  <c r="AU41" i="58"/>
  <c r="S41" i="58"/>
  <c r="N52" i="58"/>
  <c r="P52" i="58"/>
  <c r="R52" i="58"/>
  <c r="M52" i="58"/>
  <c r="Q52" i="58"/>
  <c r="BA52" i="58" s="1"/>
  <c r="BB52" i="58" s="1"/>
  <c r="W101" i="58"/>
  <c r="AE101" i="58" a="1"/>
  <c r="AE101" i="58" s="1"/>
  <c r="R101" i="58"/>
  <c r="P101" i="58"/>
  <c r="U101" i="58"/>
  <c r="AB101" i="58"/>
  <c r="Q101" i="58"/>
  <c r="BA101" i="58" s="1"/>
  <c r="BB101" i="58" s="1"/>
  <c r="Y101" i="58"/>
  <c r="L35" i="58"/>
  <c r="N35" i="58"/>
  <c r="M35" i="58"/>
  <c r="R35" i="58"/>
  <c r="P35" i="58"/>
  <c r="S35" i="58"/>
  <c r="AA12" i="58"/>
  <c r="Y12" i="58"/>
  <c r="S52" i="58"/>
  <c r="AB49" i="58"/>
  <c r="P119" i="58"/>
  <c r="AA29" i="58"/>
  <c r="AA127" i="58"/>
  <c r="U5" i="58"/>
  <c r="S77" i="58"/>
  <c r="S98" i="58"/>
  <c r="S120" i="58"/>
  <c r="R116" i="58"/>
  <c r="U116" i="58"/>
  <c r="AA116" i="58"/>
  <c r="S116" i="58"/>
  <c r="Q116" i="58"/>
  <c r="BA116" i="58" s="1"/>
  <c r="BB116" i="58" s="1"/>
  <c r="P116" i="58"/>
  <c r="Y116" i="58"/>
  <c r="AE116" i="58" a="1"/>
  <c r="AE116" i="58" s="1"/>
  <c r="AA128" i="58"/>
  <c r="W128" i="58"/>
  <c r="Q128" i="58"/>
  <c r="BA128" i="58" s="1"/>
  <c r="U128" i="58"/>
  <c r="Y128" i="58"/>
  <c r="S128" i="58"/>
  <c r="Y86" i="58"/>
  <c r="AE86" i="58" a="1"/>
  <c r="AE86" i="58" s="1"/>
  <c r="W86" i="58"/>
  <c r="AA86" i="58"/>
  <c r="S86" i="58"/>
  <c r="P86" i="58"/>
  <c r="N84" i="58"/>
  <c r="S67" i="58"/>
  <c r="W17" i="58"/>
  <c r="U17" i="58"/>
  <c r="S17" i="58"/>
  <c r="R17" i="58"/>
  <c r="Z17" i="58"/>
  <c r="AZ17" i="58" s="1"/>
  <c r="Q17" i="58"/>
  <c r="BA17" i="58" s="1"/>
  <c r="V17" i="58"/>
  <c r="AY17" i="58" s="1"/>
  <c r="AA17" i="58"/>
  <c r="P17" i="58"/>
  <c r="Y17" i="58"/>
  <c r="AB17" i="58"/>
  <c r="N9" i="58"/>
  <c r="Q9" i="58"/>
  <c r="BA9" i="58" s="1"/>
  <c r="BB9" i="58" s="1"/>
  <c r="V9" i="58"/>
  <c r="AY9" i="58" s="1"/>
  <c r="S9" i="58"/>
  <c r="M9" i="58"/>
  <c r="M11" i="58"/>
  <c r="AG11" i="58" s="1"/>
  <c r="L11" i="58"/>
  <c r="AA11" i="58"/>
  <c r="U11" i="58"/>
  <c r="L17" i="58"/>
  <c r="N17" i="58"/>
  <c r="M30" i="58"/>
  <c r="AG30" i="58" s="1"/>
  <c r="L30" i="58"/>
  <c r="N30" i="58"/>
  <c r="M50" i="58"/>
  <c r="L50" i="58"/>
  <c r="Z60" i="58"/>
  <c r="AZ60" i="58" s="1"/>
  <c r="AA60" i="58"/>
  <c r="P60" i="58"/>
  <c r="W60" i="58"/>
  <c r="Y60" i="58"/>
  <c r="R60" i="58"/>
  <c r="V60" i="58"/>
  <c r="AY60" i="58" s="1"/>
  <c r="U60" i="58"/>
  <c r="AA69" i="58"/>
  <c r="U69" i="58"/>
  <c r="Z69" i="58"/>
  <c r="AZ69" i="58" s="1"/>
  <c r="S69" i="58"/>
  <c r="P69" i="58"/>
  <c r="M93" i="58"/>
  <c r="N93" i="58"/>
  <c r="AX64" i="58"/>
  <c r="F64" i="58"/>
  <c r="G64" i="58" s="1"/>
  <c r="Y64" i="58" s="1"/>
  <c r="AX56" i="58"/>
  <c r="AH56" i="58"/>
  <c r="F56" i="58"/>
  <c r="G56" i="58" s="1"/>
  <c r="AX48" i="58"/>
  <c r="F48" i="58"/>
  <c r="G48" i="58" s="1"/>
  <c r="AX40" i="58"/>
  <c r="AH40" i="58"/>
  <c r="F40" i="58"/>
  <c r="G40" i="58" s="1"/>
  <c r="AX32" i="58"/>
  <c r="AH32" i="58"/>
  <c r="F32" i="58"/>
  <c r="G32" i="58" s="1"/>
  <c r="AX24" i="58"/>
  <c r="F24" i="58"/>
  <c r="G24" i="58" s="1"/>
  <c r="AX16" i="58"/>
  <c r="F16" i="58"/>
  <c r="G16" i="58" s="1"/>
  <c r="AX8" i="58"/>
  <c r="F8" i="58"/>
  <c r="G8" i="58" s="1"/>
  <c r="L113" i="58"/>
  <c r="N113" i="58"/>
  <c r="W113" i="58"/>
  <c r="L58" i="58"/>
  <c r="N58" i="58"/>
  <c r="M58" i="58"/>
  <c r="AG58" i="58" s="1"/>
  <c r="Z27" i="58"/>
  <c r="AZ27" i="58" s="1"/>
  <c r="BB27" i="58" s="1"/>
  <c r="AA27" i="58"/>
  <c r="Y27" i="58"/>
  <c r="L27" i="58"/>
  <c r="M27" i="58"/>
  <c r="V27" i="58"/>
  <c r="AY27" i="58" s="1"/>
  <c r="U27" i="58"/>
  <c r="AB27" i="58"/>
  <c r="L19" i="58"/>
  <c r="N19" i="58"/>
  <c r="M19" i="58"/>
  <c r="AA6" i="58"/>
  <c r="V6" i="58"/>
  <c r="AY6" i="58" s="1"/>
  <c r="S6" i="58"/>
  <c r="U6" i="58"/>
  <c r="AE6" i="58" a="1"/>
  <c r="AE6" i="58" s="1"/>
  <c r="W6" i="58"/>
  <c r="AU6" i="58"/>
  <c r="P6" i="58"/>
  <c r="Z6" i="58"/>
  <c r="AZ6" i="58" s="1"/>
  <c r="AB6" i="58"/>
  <c r="Q14" i="58"/>
  <c r="BA14" i="58" s="1"/>
  <c r="AB14" i="58"/>
  <c r="S14" i="58"/>
  <c r="W14" i="58"/>
  <c r="U14" i="58"/>
  <c r="Y43" i="58"/>
  <c r="AX95" i="58"/>
  <c r="F95" i="58"/>
  <c r="G95" i="58" s="1"/>
  <c r="AX87" i="58"/>
  <c r="F87" i="58"/>
  <c r="G87" i="58" s="1"/>
  <c r="AX63" i="58"/>
  <c r="AH63" i="58"/>
  <c r="AX47" i="58"/>
  <c r="AH47" i="58"/>
  <c r="AX39" i="58"/>
  <c r="F39" i="58"/>
  <c r="G39" i="58" s="1"/>
  <c r="AX31" i="58"/>
  <c r="AH31" i="58"/>
  <c r="F31" i="58"/>
  <c r="G31" i="58" s="1"/>
  <c r="AX23" i="58"/>
  <c r="F23" i="58"/>
  <c r="G23" i="58" s="1"/>
  <c r="U23" i="58" s="1"/>
  <c r="AX15" i="58"/>
  <c r="AH15" i="58"/>
  <c r="F15" i="58"/>
  <c r="G15" i="58" s="1"/>
  <c r="AX7" i="58"/>
  <c r="F7" i="58"/>
  <c r="G7" i="58" s="1"/>
  <c r="AH7" i="58"/>
  <c r="N89" i="58"/>
  <c r="Q89" i="58"/>
  <c r="BA89" i="58" s="1"/>
  <c r="BB89" i="58" s="1"/>
  <c r="S89" i="58"/>
  <c r="M65" i="58"/>
  <c r="AG65" i="58" s="1"/>
  <c r="L65" i="58"/>
  <c r="N57" i="58"/>
  <c r="M57" i="58"/>
  <c r="L49" i="58"/>
  <c r="N49" i="58"/>
  <c r="M33" i="58"/>
  <c r="N33" i="58"/>
  <c r="L33" i="58"/>
  <c r="L26" i="58"/>
  <c r="Z26" i="58"/>
  <c r="AZ26" i="58" s="1"/>
  <c r="W26" i="58"/>
  <c r="Y26" i="58"/>
  <c r="V26" i="58"/>
  <c r="AY26" i="58" s="1"/>
  <c r="U26" i="58"/>
  <c r="L18" i="58"/>
  <c r="N18" i="58"/>
  <c r="M18" i="58"/>
  <c r="M10" i="58"/>
  <c r="AG10" i="58" s="1"/>
  <c r="Z10" i="58"/>
  <c r="AZ10" i="58" s="1"/>
  <c r="V10" i="58"/>
  <c r="AY10" i="58" s="1"/>
  <c r="U10" i="58"/>
  <c r="Y10" i="58"/>
  <c r="AB10" i="58"/>
  <c r="W10" i="58"/>
  <c r="M6" i="58"/>
  <c r="L6" i="58"/>
  <c r="AB67" i="58"/>
  <c r="R67" i="58"/>
  <c r="AA67" i="58"/>
  <c r="Q67" i="58"/>
  <c r="BA67" i="58" s="1"/>
  <c r="BB67" i="58" s="1"/>
  <c r="AS74" i="58"/>
  <c r="AF74" i="58" s="1"/>
  <c r="V74" i="58"/>
  <c r="AY74" i="58" s="1"/>
  <c r="U74" i="58"/>
  <c r="W74" i="58"/>
  <c r="R74" i="58"/>
  <c r="AX102" i="58"/>
  <c r="F102" i="58"/>
  <c r="G102" i="58" s="1"/>
  <c r="AX94" i="58"/>
  <c r="F94" i="58"/>
  <c r="G94" i="58" s="1"/>
  <c r="AE94" i="58" s="1" a="1"/>
  <c r="AE94" i="58" s="1"/>
  <c r="AD94" i="58" s="1"/>
  <c r="AC94" i="58" s="1"/>
  <c r="Q83" i="58"/>
  <c r="BA83" i="58" s="1"/>
  <c r="BB83" i="58" s="1"/>
  <c r="S83" i="58"/>
  <c r="AX61" i="58"/>
  <c r="AH61" i="58"/>
  <c r="F61" i="58"/>
  <c r="G61" i="58" s="1"/>
  <c r="AX45" i="58"/>
  <c r="AH45" i="58"/>
  <c r="F45" i="58"/>
  <c r="G45" i="58" s="1"/>
  <c r="AE45" i="58" s="1" a="1"/>
  <c r="AE45" i="58" s="1"/>
  <c r="AD45" i="58" s="1"/>
  <c r="AC45" i="58" s="1"/>
  <c r="AX21" i="58"/>
  <c r="AH21" i="58"/>
  <c r="F21" i="58"/>
  <c r="G21" i="58" s="1"/>
  <c r="S117" i="58"/>
  <c r="R117" i="58"/>
  <c r="V62" i="58"/>
  <c r="AY62" i="58" s="1"/>
  <c r="AU62" i="58"/>
  <c r="Q62" i="58"/>
  <c r="BA62" i="58" s="1"/>
  <c r="S62" i="58"/>
  <c r="U62" i="58"/>
  <c r="AB62" i="58"/>
  <c r="AA62" i="58"/>
  <c r="Z62" i="58"/>
  <c r="AZ62" i="58" s="1"/>
  <c r="AX124" i="58"/>
  <c r="F124" i="58"/>
  <c r="G124" i="58" s="1"/>
  <c r="AE124" i="58" s="1" a="1"/>
  <c r="AE124" i="58" s="1"/>
  <c r="AD124" i="58" s="1"/>
  <c r="AC124" i="58" s="1"/>
  <c r="N37" i="58"/>
  <c r="M37" i="58"/>
  <c r="Y59" i="58"/>
  <c r="P59" i="58"/>
  <c r="V65" i="58"/>
  <c r="AY65" i="58" s="1"/>
  <c r="Y65" i="58"/>
  <c r="W65" i="58"/>
  <c r="S65" i="58"/>
  <c r="U65" i="58"/>
  <c r="AB65" i="58"/>
  <c r="R65" i="58"/>
  <c r="Q65" i="58"/>
  <c r="BA65" i="58" s="1"/>
  <c r="N79" i="58"/>
  <c r="M79" i="58"/>
  <c r="AG63" i="58"/>
  <c r="AG48" i="58"/>
  <c r="F38" i="58"/>
  <c r="G38" i="58" s="1"/>
  <c r="AH60" i="58"/>
  <c r="F68" i="58"/>
  <c r="G68" i="58" s="1"/>
  <c r="F109" i="58"/>
  <c r="G109" i="58" s="1"/>
  <c r="F90" i="58"/>
  <c r="G90" i="58" s="1"/>
  <c r="AH38" i="58"/>
  <c r="AG70" i="58"/>
  <c r="F93" i="58"/>
  <c r="G93" i="58" s="1"/>
  <c r="F44" i="58"/>
  <c r="G44" i="58" s="1"/>
  <c r="AE44" i="58" s="1" a="1"/>
  <c r="AE44" i="58" s="1"/>
  <c r="AD44" i="58" s="1"/>
  <c r="AC44" i="58" s="1"/>
  <c r="F46" i="58"/>
  <c r="G46" i="58" s="1"/>
  <c r="Y46" i="58" s="1"/>
  <c r="M55" i="57"/>
  <c r="L55" i="57"/>
  <c r="N55" i="57"/>
  <c r="M23" i="57"/>
  <c r="N23" i="57"/>
  <c r="L23" i="57"/>
  <c r="M33" i="57"/>
  <c r="S33" i="57"/>
  <c r="Q33" i="57"/>
  <c r="BA33" i="57" s="1"/>
  <c r="BB33" i="57" s="1"/>
  <c r="N33" i="57"/>
  <c r="R33" i="57"/>
  <c r="P33" i="57"/>
  <c r="V33" i="57"/>
  <c r="AY33" i="57" s="1"/>
  <c r="L33" i="57"/>
  <c r="W39" i="57"/>
  <c r="U39" i="57"/>
  <c r="V39" i="57"/>
  <c r="AY39" i="57" s="1"/>
  <c r="AB39" i="57"/>
  <c r="AU39" i="57"/>
  <c r="S39" i="57"/>
  <c r="R39" i="57"/>
  <c r="AA39" i="57"/>
  <c r="Q39" i="57"/>
  <c r="BA39" i="57" s="1"/>
  <c r="Z39" i="57"/>
  <c r="AZ39" i="57" s="1"/>
  <c r="Y39" i="57"/>
  <c r="P39" i="57"/>
  <c r="R71" i="57"/>
  <c r="Q71" i="57"/>
  <c r="BA71" i="57" s="1"/>
  <c r="W71" i="57"/>
  <c r="Z71" i="57"/>
  <c r="AZ71" i="57" s="1"/>
  <c r="BB71" i="57" s="1"/>
  <c r="P71" i="57"/>
  <c r="AA71" i="57"/>
  <c r="Y71" i="57"/>
  <c r="S71" i="57"/>
  <c r="V71" i="57"/>
  <c r="AY71" i="57" s="1"/>
  <c r="AB71" i="57"/>
  <c r="U71" i="57"/>
  <c r="N104" i="57"/>
  <c r="M104" i="57"/>
  <c r="L104" i="57"/>
  <c r="N41" i="57"/>
  <c r="M41" i="57"/>
  <c r="AG41" i="57" s="1"/>
  <c r="V12" i="57"/>
  <c r="AY12" i="57" s="1"/>
  <c r="Y12" i="57"/>
  <c r="AA12" i="57"/>
  <c r="W12" i="57"/>
  <c r="L111" i="57"/>
  <c r="N111" i="57"/>
  <c r="N48" i="57"/>
  <c r="M48" i="57"/>
  <c r="AB10" i="57"/>
  <c r="S82" i="57"/>
  <c r="S127" i="57"/>
  <c r="L116" i="57"/>
  <c r="L88" i="57"/>
  <c r="L56" i="57"/>
  <c r="N7" i="57"/>
  <c r="M7" i="57"/>
  <c r="AG7" i="57" s="1"/>
  <c r="L7" i="57"/>
  <c r="AX83" i="57"/>
  <c r="F83" i="57"/>
  <c r="G83" i="57" s="1"/>
  <c r="AE83" i="57" s="1" a="1"/>
  <c r="AE83" i="57" s="1"/>
  <c r="AD83" i="57" s="1"/>
  <c r="AC83" i="57" s="1"/>
  <c r="AG61" i="57"/>
  <c r="AH61" i="57"/>
  <c r="AX53" i="57"/>
  <c r="F53" i="57"/>
  <c r="G53" i="57" s="1"/>
  <c r="AH53" i="57"/>
  <c r="AX46" i="57"/>
  <c r="F46" i="57"/>
  <c r="G46" i="57" s="1"/>
  <c r="AX38" i="57"/>
  <c r="F38" i="57"/>
  <c r="G38" i="57" s="1"/>
  <c r="AE38" i="57" s="1" a="1"/>
  <c r="AE38" i="57" s="1"/>
  <c r="AD38" i="57" s="1"/>
  <c r="AC38" i="57" s="1"/>
  <c r="AX31" i="57"/>
  <c r="AH31" i="57"/>
  <c r="F31" i="57"/>
  <c r="G31" i="57" s="1"/>
  <c r="AX15" i="57"/>
  <c r="AH15" i="57"/>
  <c r="F15" i="57"/>
  <c r="G15" i="57" s="1"/>
  <c r="AB118" i="57"/>
  <c r="N118" i="57"/>
  <c r="U102" i="57"/>
  <c r="V102" i="57"/>
  <c r="AY102" i="57" s="1"/>
  <c r="AA102" i="57"/>
  <c r="R94" i="57"/>
  <c r="Q94" i="57"/>
  <c r="BA94" i="57" s="1"/>
  <c r="BB94" i="57" s="1"/>
  <c r="V94" i="57"/>
  <c r="AY94" i="57" s="1"/>
  <c r="N86" i="57"/>
  <c r="M86" i="57"/>
  <c r="L86" i="57"/>
  <c r="N79" i="57"/>
  <c r="R79" i="57"/>
  <c r="S79" i="57"/>
  <c r="M71" i="57"/>
  <c r="L71" i="57"/>
  <c r="N71" i="57"/>
  <c r="P63" i="57"/>
  <c r="S63" i="57"/>
  <c r="R63" i="57"/>
  <c r="Q63" i="57"/>
  <c r="BA63" i="57" s="1"/>
  <c r="BB63" i="57" s="1"/>
  <c r="V63" i="57"/>
  <c r="AY63" i="57" s="1"/>
  <c r="M63" i="57"/>
  <c r="M31" i="57"/>
  <c r="L31" i="57"/>
  <c r="L15" i="57"/>
  <c r="M15" i="57"/>
  <c r="N15" i="57"/>
  <c r="M17" i="57"/>
  <c r="N17" i="57"/>
  <c r="S17" i="57"/>
  <c r="U78" i="57"/>
  <c r="AE78" i="57" a="1"/>
  <c r="AE78" i="57" s="1"/>
  <c r="Q78" i="57"/>
  <c r="BA78" i="57" s="1"/>
  <c r="BB78" i="57" s="1"/>
  <c r="Y78" i="57"/>
  <c r="V78" i="57"/>
  <c r="AY78" i="57" s="1"/>
  <c r="S78" i="57"/>
  <c r="AB78" i="57"/>
  <c r="AX69" i="57"/>
  <c r="AG69" i="57"/>
  <c r="AB87" i="57"/>
  <c r="M87" i="57"/>
  <c r="N87" i="57"/>
  <c r="L87" i="57"/>
  <c r="Y87" i="57"/>
  <c r="Z87" i="57"/>
  <c r="AZ87" i="57" s="1"/>
  <c r="V9" i="57"/>
  <c r="AY9" i="57" s="1"/>
  <c r="BB9" i="57" s="1"/>
  <c r="R127" i="57"/>
  <c r="R17" i="57"/>
  <c r="AU10" i="57"/>
  <c r="V2" i="57"/>
  <c r="AY2" i="57" s="1"/>
  <c r="R12" i="57"/>
  <c r="AA42" i="57"/>
  <c r="W82" i="57"/>
  <c r="L119" i="57"/>
  <c r="M116" i="57"/>
  <c r="AB102" i="57"/>
  <c r="F47" i="57"/>
  <c r="G47" i="57" s="1"/>
  <c r="Q49" i="57"/>
  <c r="BA49" i="57" s="1"/>
  <c r="BB49" i="57" s="1"/>
  <c r="V49" i="57"/>
  <c r="AY49" i="57" s="1"/>
  <c r="S75" i="57"/>
  <c r="AE75" i="57" a="1"/>
  <c r="AE75" i="57" s="1"/>
  <c r="P75" i="57"/>
  <c r="N63" i="57"/>
  <c r="W78" i="57"/>
  <c r="L47" i="57"/>
  <c r="R64" i="57"/>
  <c r="N56" i="57"/>
  <c r="L48" i="57"/>
  <c r="N31" i="57"/>
  <c r="L9" i="57"/>
  <c r="N9" i="57"/>
  <c r="M9" i="57"/>
  <c r="Z9" i="57"/>
  <c r="AZ9" i="57" s="1"/>
  <c r="R49" i="57"/>
  <c r="U2" i="57"/>
  <c r="AB82" i="57"/>
  <c r="AX2" i="57"/>
  <c r="AH2" i="57"/>
  <c r="AX99" i="57"/>
  <c r="F99" i="57"/>
  <c r="G99" i="57" s="1"/>
  <c r="AX62" i="57"/>
  <c r="AH62" i="57"/>
  <c r="AX39" i="57"/>
  <c r="AH39" i="57"/>
  <c r="AA72" i="57"/>
  <c r="W72" i="57"/>
  <c r="N72" i="57"/>
  <c r="U72" i="57"/>
  <c r="M72" i="57"/>
  <c r="V72" i="57"/>
  <c r="AY72" i="57" s="1"/>
  <c r="M16" i="57"/>
  <c r="N16" i="57"/>
  <c r="L16" i="57"/>
  <c r="S49" i="57"/>
  <c r="AE42" i="57" a="1"/>
  <c r="AE42" i="57" s="1"/>
  <c r="S110" i="57"/>
  <c r="Y9" i="57"/>
  <c r="U9" i="57"/>
  <c r="Q79" i="57"/>
  <c r="BA79" i="57" s="1"/>
  <c r="BB79" i="57" s="1"/>
  <c r="P17" i="57"/>
  <c r="Y10" i="57"/>
  <c r="Y2" i="57"/>
  <c r="U12" i="57"/>
  <c r="Q42" i="57"/>
  <c r="BA42" i="57" s="1"/>
  <c r="N119" i="57"/>
  <c r="AA113" i="57"/>
  <c r="Q113" i="57"/>
  <c r="BA113" i="57" s="1"/>
  <c r="BB113" i="57" s="1"/>
  <c r="AE113" i="57" a="1"/>
  <c r="AE113" i="57" s="1"/>
  <c r="P113" i="57"/>
  <c r="AH47" i="57"/>
  <c r="F92" i="57"/>
  <c r="G92" i="57" s="1"/>
  <c r="L49" i="57"/>
  <c r="Z78" i="57"/>
  <c r="AZ78" i="57" s="1"/>
  <c r="V40" i="57"/>
  <c r="AY40" i="57" s="1"/>
  <c r="F16" i="57"/>
  <c r="G16" i="57" s="1"/>
  <c r="S64" i="57"/>
  <c r="Q64" i="57"/>
  <c r="BA64" i="57" s="1"/>
  <c r="BB64" i="57" s="1"/>
  <c r="Z64" i="57"/>
  <c r="AZ64" i="57" s="1"/>
  <c r="AB64" i="57"/>
  <c r="P64" i="57"/>
  <c r="AA64" i="57"/>
  <c r="Y64" i="57"/>
  <c r="N80" i="57"/>
  <c r="M80" i="57"/>
  <c r="L80" i="57"/>
  <c r="M57" i="57"/>
  <c r="Y57" i="57"/>
  <c r="W57" i="57"/>
  <c r="U57" i="57"/>
  <c r="AB57" i="57"/>
  <c r="V57" i="57"/>
  <c r="AY57" i="57" s="1"/>
  <c r="AA57" i="57"/>
  <c r="N57" i="57"/>
  <c r="L57" i="57"/>
  <c r="N25" i="57"/>
  <c r="M25" i="57"/>
  <c r="L25" i="57"/>
  <c r="AA9" i="57"/>
  <c r="M73" i="57"/>
  <c r="AX77" i="57"/>
  <c r="F77" i="57"/>
  <c r="G77" i="57" s="1"/>
  <c r="AX54" i="57"/>
  <c r="F54" i="57"/>
  <c r="G54" i="57" s="1"/>
  <c r="AH54" i="57"/>
  <c r="N32" i="57"/>
  <c r="L32" i="57"/>
  <c r="U87" i="57"/>
  <c r="R110" i="57"/>
  <c r="V79" i="57"/>
  <c r="AY79" i="57" s="1"/>
  <c r="V127" i="57"/>
  <c r="AY127" i="57" s="1"/>
  <c r="V17" i="57"/>
  <c r="AY17" i="57" s="1"/>
  <c r="Q10" i="57"/>
  <c r="BA10" i="57" s="1"/>
  <c r="BB10" i="57" s="1"/>
  <c r="AU2" i="57"/>
  <c r="AU12" i="57"/>
  <c r="AB42" i="57"/>
  <c r="L118" i="57"/>
  <c r="M111" i="57"/>
  <c r="M65" i="57"/>
  <c r="L65" i="57"/>
  <c r="N49" i="57"/>
  <c r="AA78" i="57"/>
  <c r="V64" i="57"/>
  <c r="AY64" i="57" s="1"/>
  <c r="AH16" i="57"/>
  <c r="M24" i="57"/>
  <c r="AG24" i="57" s="1"/>
  <c r="Z26" i="57"/>
  <c r="AZ26" i="57" s="1"/>
  <c r="AU26" i="57"/>
  <c r="Y26" i="57"/>
  <c r="P26" i="57"/>
  <c r="Y35" i="57"/>
  <c r="N35" i="57"/>
  <c r="W35" i="57"/>
  <c r="Z35" i="57"/>
  <c r="AZ35" i="57" s="1"/>
  <c r="AB35" i="57"/>
  <c r="AS82" i="57"/>
  <c r="AF82" i="57" s="1"/>
  <c r="P82" i="57"/>
  <c r="Y82" i="57"/>
  <c r="AA82" i="57"/>
  <c r="R82" i="57"/>
  <c r="L96" i="57"/>
  <c r="N96" i="57"/>
  <c r="M96" i="57"/>
  <c r="N73" i="57"/>
  <c r="AA73" i="57"/>
  <c r="Z73" i="57"/>
  <c r="AZ73" i="57" s="1"/>
  <c r="L73" i="57"/>
  <c r="L2" i="57"/>
  <c r="N2" i="57"/>
  <c r="M2" i="57"/>
  <c r="AG2" i="57" s="1"/>
  <c r="L41" i="57"/>
  <c r="AA7" i="57"/>
  <c r="V7" i="57"/>
  <c r="AY7" i="57" s="1"/>
  <c r="AU7" i="57"/>
  <c r="AV17" i="57" s="1"/>
  <c r="AB7" i="57"/>
  <c r="Q7" i="57"/>
  <c r="BA7" i="57" s="1"/>
  <c r="R7" i="57"/>
  <c r="S7" i="57"/>
  <c r="Z7" i="57"/>
  <c r="AZ7" i="57" s="1"/>
  <c r="BB7" i="57" s="1"/>
  <c r="P7" i="57"/>
  <c r="AX24" i="57"/>
  <c r="F24" i="57"/>
  <c r="G24" i="57" s="1"/>
  <c r="AX8" i="57"/>
  <c r="F8" i="57"/>
  <c r="G8" i="57" s="1"/>
  <c r="N8" i="57"/>
  <c r="L8" i="57"/>
  <c r="Q127" i="57"/>
  <c r="BA127" i="57" s="1"/>
  <c r="BB127" i="57" s="1"/>
  <c r="S2" i="57"/>
  <c r="S12" i="57"/>
  <c r="W87" i="57"/>
  <c r="W9" i="57"/>
  <c r="P10" i="57"/>
  <c r="AE12" i="57" a="1"/>
  <c r="AE12" i="57" s="1"/>
  <c r="U82" i="57"/>
  <c r="M127" i="57"/>
  <c r="M118" i="57"/>
  <c r="M95" i="57"/>
  <c r="L79" i="57"/>
  <c r="N65" i="57"/>
  <c r="M47" i="57"/>
  <c r="R48" i="57"/>
  <c r="Y72" i="57"/>
  <c r="L24" i="57"/>
  <c r="L17" i="57"/>
  <c r="AH38" i="57"/>
  <c r="AB2" i="57"/>
  <c r="Q2" i="57"/>
  <c r="BA2" i="57" s="1"/>
  <c r="R2" i="57"/>
  <c r="P2" i="57"/>
  <c r="Z2" i="57"/>
  <c r="AZ2" i="57" s="1"/>
  <c r="BB2" i="57" s="1"/>
  <c r="N114" i="57"/>
  <c r="L114" i="57"/>
  <c r="M88" i="57"/>
  <c r="Q17" i="57"/>
  <c r="BA17" i="57" s="1"/>
  <c r="BB17" i="57" s="1"/>
  <c r="N88" i="57"/>
  <c r="Y42" i="57"/>
  <c r="S42" i="57"/>
  <c r="W42" i="57"/>
  <c r="P42" i="57"/>
  <c r="U42" i="57"/>
  <c r="W10" i="57"/>
  <c r="AE10" i="57" a="1"/>
  <c r="AE10" i="57" s="1"/>
  <c r="S10" i="57"/>
  <c r="Z10" i="57"/>
  <c r="AZ10" i="57" s="1"/>
  <c r="Y40" i="57"/>
  <c r="AB40" i="57"/>
  <c r="AB12" i="57"/>
  <c r="AG62" i="57"/>
  <c r="P49" i="57"/>
  <c r="P110" i="57"/>
  <c r="U73" i="57"/>
  <c r="R10" i="57"/>
  <c r="P12" i="57"/>
  <c r="AU42" i="57"/>
  <c r="V82" i="57"/>
  <c r="AY82" i="57" s="1"/>
  <c r="N127" i="57"/>
  <c r="N95" i="57"/>
  <c r="F91" i="57"/>
  <c r="G91" i="57" s="1"/>
  <c r="F76" i="57"/>
  <c r="G76" i="57" s="1"/>
  <c r="L40" i="57"/>
  <c r="Z72" i="57"/>
  <c r="AZ72" i="57" s="1"/>
  <c r="V48" i="57"/>
  <c r="AY48" i="57" s="1"/>
  <c r="M8" i="57"/>
  <c r="W40" i="57"/>
  <c r="S48" i="57"/>
  <c r="N21" i="57"/>
  <c r="M21" i="57"/>
  <c r="AA48" i="57"/>
  <c r="Z48" i="57"/>
  <c r="AZ48" i="57" s="1"/>
  <c r="Y48" i="57"/>
  <c r="AB48" i="57"/>
  <c r="Q48" i="57"/>
  <c r="BA48" i="57" s="1"/>
  <c r="BB48" i="57" s="1"/>
  <c r="P48" i="57"/>
  <c r="W48" i="57"/>
  <c r="N52" i="57"/>
  <c r="M52" i="57"/>
  <c r="L52" i="57"/>
  <c r="S97" i="57"/>
  <c r="AX67" i="57"/>
  <c r="AG67" i="57"/>
  <c r="AX60" i="57"/>
  <c r="AH60" i="57"/>
  <c r="F60" i="57"/>
  <c r="G60" i="57" s="1"/>
  <c r="AX52" i="57"/>
  <c r="F52" i="57"/>
  <c r="G52" i="57" s="1"/>
  <c r="AX45" i="57"/>
  <c r="F45" i="57"/>
  <c r="G45" i="57" s="1"/>
  <c r="AX37" i="57"/>
  <c r="F37" i="57"/>
  <c r="G37" i="57" s="1"/>
  <c r="AE37" i="57" s="1" a="1"/>
  <c r="AE37" i="57" s="1"/>
  <c r="AD37" i="57" s="1"/>
  <c r="AC37" i="57" s="1"/>
  <c r="AX30" i="57"/>
  <c r="F30" i="57"/>
  <c r="G30" i="57" s="1"/>
  <c r="AH30" i="57"/>
  <c r="AX22" i="57"/>
  <c r="F22" i="57"/>
  <c r="G22" i="57" s="1"/>
  <c r="AX14" i="57"/>
  <c r="AH14" i="57"/>
  <c r="F14" i="57"/>
  <c r="G14" i="57" s="1"/>
  <c r="AX6" i="57"/>
  <c r="F6" i="57"/>
  <c r="G6" i="57" s="1"/>
  <c r="N101" i="57"/>
  <c r="L101" i="57"/>
  <c r="L85" i="57"/>
  <c r="M85" i="57"/>
  <c r="AA127" i="57"/>
  <c r="Y127" i="57"/>
  <c r="AB127" i="57"/>
  <c r="Y20" i="57"/>
  <c r="AU20" i="57"/>
  <c r="V20" i="57"/>
  <c r="AY20" i="57" s="1"/>
  <c r="AB20" i="57"/>
  <c r="S20" i="57"/>
  <c r="AA40" i="57"/>
  <c r="Z40" i="57"/>
  <c r="AZ40" i="57" s="1"/>
  <c r="BB40" i="57" s="1"/>
  <c r="AU40" i="57"/>
  <c r="Y94" i="57"/>
  <c r="AE94" i="57" a="1"/>
  <c r="AE94" i="57" s="1"/>
  <c r="N19" i="57"/>
  <c r="M19" i="57"/>
  <c r="Z28" i="57"/>
  <c r="AZ28" i="57" s="1"/>
  <c r="U28" i="57"/>
  <c r="AU28" i="57"/>
  <c r="AB28" i="57"/>
  <c r="F67" i="57"/>
  <c r="G67" i="57" s="1"/>
  <c r="Q80" i="57"/>
  <c r="BA80" i="57" s="1"/>
  <c r="BB80" i="57" s="1"/>
  <c r="S80" i="57"/>
  <c r="V80" i="57"/>
  <c r="AY80" i="57" s="1"/>
  <c r="S118" i="57"/>
  <c r="N6" i="57"/>
  <c r="F51" i="57"/>
  <c r="G51" i="57" s="1"/>
  <c r="AH56" i="57"/>
  <c r="AH64" i="57"/>
  <c r="F86" i="57"/>
  <c r="G86" i="57" s="1"/>
  <c r="AE86" i="57" s="1" a="1"/>
  <c r="AE86" i="57" s="1"/>
  <c r="AD86" i="57" s="1"/>
  <c r="AC86" i="57" s="1"/>
  <c r="AH21" i="57"/>
  <c r="F5" i="57"/>
  <c r="G5" i="57" s="1"/>
  <c r="F13" i="57"/>
  <c r="G13" i="57" s="1"/>
  <c r="F21" i="57"/>
  <c r="G21" i="57" s="1"/>
  <c r="V35" i="57"/>
  <c r="AY35" i="57" s="1"/>
  <c r="N13" i="56"/>
  <c r="L13" i="56"/>
  <c r="M13" i="56"/>
  <c r="S4" i="56"/>
  <c r="P4" i="56"/>
  <c r="V4" i="56"/>
  <c r="AY4" i="56" s="1"/>
  <c r="N4" i="56"/>
  <c r="R4" i="56"/>
  <c r="L4" i="56"/>
  <c r="M4" i="56"/>
  <c r="Q4" i="56"/>
  <c r="BA4" i="56" s="1"/>
  <c r="L80" i="56"/>
  <c r="M80" i="56"/>
  <c r="N80" i="56"/>
  <c r="N59" i="56"/>
  <c r="M59" i="56"/>
  <c r="AG59" i="56" s="1"/>
  <c r="Y59" i="56"/>
  <c r="N61" i="56"/>
  <c r="M61" i="56"/>
  <c r="AG61" i="56" s="1"/>
  <c r="L61" i="56"/>
  <c r="Z15" i="56"/>
  <c r="AZ15" i="56" s="1"/>
  <c r="Y15" i="56"/>
  <c r="V15" i="56"/>
  <c r="AY15" i="56" s="1"/>
  <c r="AU15" i="56"/>
  <c r="U15" i="56"/>
  <c r="S15" i="56"/>
  <c r="W15" i="56"/>
  <c r="R15" i="56"/>
  <c r="AA15" i="56"/>
  <c r="AB15" i="56"/>
  <c r="Q15" i="56"/>
  <c r="BA15" i="56" s="1"/>
  <c r="P15" i="56"/>
  <c r="AA107" i="56"/>
  <c r="U107" i="56"/>
  <c r="V107" i="56"/>
  <c r="AY107" i="56" s="1"/>
  <c r="AB107" i="56"/>
  <c r="S107" i="56"/>
  <c r="P107" i="56"/>
  <c r="R107" i="56"/>
  <c r="Q107" i="56"/>
  <c r="BA107" i="56" s="1"/>
  <c r="W107" i="56"/>
  <c r="Y107" i="56"/>
  <c r="Z107" i="56"/>
  <c r="AZ107" i="56" s="1"/>
  <c r="AS107" i="56"/>
  <c r="AF107" i="56" s="1"/>
  <c r="M37" i="56"/>
  <c r="L37" i="56"/>
  <c r="M44" i="56"/>
  <c r="AG44" i="56" s="1"/>
  <c r="L44" i="56"/>
  <c r="N101" i="56"/>
  <c r="M101" i="56"/>
  <c r="L112" i="56"/>
  <c r="N112" i="56"/>
  <c r="N104" i="56"/>
  <c r="L104" i="56"/>
  <c r="M96" i="56"/>
  <c r="L96" i="56"/>
  <c r="N88" i="56"/>
  <c r="L88" i="56"/>
  <c r="M88" i="56"/>
  <c r="N51" i="56"/>
  <c r="M51" i="56"/>
  <c r="L43" i="56"/>
  <c r="N43" i="56"/>
  <c r="M43" i="56"/>
  <c r="AG43" i="56" s="1"/>
  <c r="L19" i="56"/>
  <c r="M19" i="56"/>
  <c r="N19" i="56"/>
  <c r="S53" i="56"/>
  <c r="AB97" i="56"/>
  <c r="L89" i="56"/>
  <c r="N89" i="56"/>
  <c r="M89" i="56"/>
  <c r="V73" i="56"/>
  <c r="AY73" i="56" s="1"/>
  <c r="AA124" i="56"/>
  <c r="U90" i="56"/>
  <c r="AA90" i="56"/>
  <c r="Y45" i="56"/>
  <c r="S51" i="56"/>
  <c r="Q89" i="56"/>
  <c r="BA89" i="56" s="1"/>
  <c r="BB89" i="56" s="1"/>
  <c r="R89" i="56"/>
  <c r="U43" i="56"/>
  <c r="Y53" i="56"/>
  <c r="W53" i="56"/>
  <c r="R124" i="56"/>
  <c r="U97" i="56"/>
  <c r="M108" i="56"/>
  <c r="M124" i="56"/>
  <c r="L90" i="56"/>
  <c r="L66" i="56"/>
  <c r="R52" i="56"/>
  <c r="N37" i="56"/>
  <c r="M3" i="56"/>
  <c r="L122" i="56"/>
  <c r="Y12" i="56"/>
  <c r="Z12" i="56"/>
  <c r="AZ12" i="56" s="1"/>
  <c r="BB12" i="56" s="1"/>
  <c r="Q12" i="56"/>
  <c r="BA12" i="56" s="1"/>
  <c r="U12" i="56"/>
  <c r="P12" i="56"/>
  <c r="AB12" i="56"/>
  <c r="AA12" i="56"/>
  <c r="R12" i="56"/>
  <c r="S12" i="56"/>
  <c r="M68" i="56"/>
  <c r="L68" i="56"/>
  <c r="N68" i="56"/>
  <c r="U80" i="56"/>
  <c r="Q80" i="56"/>
  <c r="BA80" i="56" s="1"/>
  <c r="Y80" i="56"/>
  <c r="V80" i="56"/>
  <c r="AY80" i="56" s="1"/>
  <c r="P80" i="56"/>
  <c r="AB80" i="56"/>
  <c r="Z80" i="56"/>
  <c r="AZ80" i="56" s="1"/>
  <c r="R80" i="56"/>
  <c r="AA80" i="56"/>
  <c r="W80" i="56"/>
  <c r="N84" i="56"/>
  <c r="L84" i="56"/>
  <c r="M84" i="56"/>
  <c r="AX79" i="56"/>
  <c r="F79" i="56"/>
  <c r="G79" i="56" s="1"/>
  <c r="AX63" i="56"/>
  <c r="AH63" i="56"/>
  <c r="AX47" i="56"/>
  <c r="F47" i="56"/>
  <c r="G47" i="56" s="1"/>
  <c r="AH47" i="56"/>
  <c r="AX39" i="56"/>
  <c r="F39" i="56"/>
  <c r="G39" i="56" s="1"/>
  <c r="AH39" i="56"/>
  <c r="N87" i="56"/>
  <c r="M87" i="56"/>
  <c r="L87" i="56"/>
  <c r="M79" i="56"/>
  <c r="N79" i="56"/>
  <c r="N72" i="56"/>
  <c r="M72" i="56"/>
  <c r="N65" i="56"/>
  <c r="M65" i="56"/>
  <c r="AG65" i="56" s="1"/>
  <c r="L65" i="56"/>
  <c r="N53" i="56"/>
  <c r="L53" i="56"/>
  <c r="M53" i="56"/>
  <c r="S21" i="56"/>
  <c r="AA97" i="56"/>
  <c r="Z93" i="56"/>
  <c r="AZ93" i="56" s="1"/>
  <c r="R93" i="56"/>
  <c r="U93" i="56"/>
  <c r="Q93" i="56"/>
  <c r="BA93" i="56" s="1"/>
  <c r="Y93" i="56"/>
  <c r="P93" i="56"/>
  <c r="W93" i="56"/>
  <c r="AA93" i="56"/>
  <c r="M97" i="56"/>
  <c r="L97" i="56"/>
  <c r="L52" i="56"/>
  <c r="S52" i="56"/>
  <c r="P52" i="56"/>
  <c r="M52" i="56"/>
  <c r="V52" i="56"/>
  <c r="AY52" i="56" s="1"/>
  <c r="S76" i="56"/>
  <c r="S73" i="56"/>
  <c r="R90" i="56"/>
  <c r="AA45" i="56"/>
  <c r="V89" i="56"/>
  <c r="AY89" i="56" s="1"/>
  <c r="AB89" i="56"/>
  <c r="AA81" i="56"/>
  <c r="V43" i="56"/>
  <c r="AY43" i="56" s="1"/>
  <c r="AA53" i="56"/>
  <c r="R53" i="56"/>
  <c r="U108" i="56"/>
  <c r="Q21" i="56"/>
  <c r="BA21" i="56" s="1"/>
  <c r="U124" i="56"/>
  <c r="L99" i="56"/>
  <c r="M66" i="56"/>
  <c r="N45" i="56"/>
  <c r="N3" i="56"/>
  <c r="U30" i="56"/>
  <c r="W22" i="56"/>
  <c r="AU22" i="56"/>
  <c r="V22" i="56"/>
  <c r="AY22" i="56" s="1"/>
  <c r="AA22" i="56"/>
  <c r="Z22" i="56"/>
  <c r="AZ22" i="56" s="1"/>
  <c r="U22" i="56"/>
  <c r="S22" i="56"/>
  <c r="M31" i="56"/>
  <c r="AG31" i="56" s="1"/>
  <c r="N31" i="56"/>
  <c r="L31" i="56"/>
  <c r="Q33" i="56"/>
  <c r="BA33" i="56" s="1"/>
  <c r="AU33" i="56"/>
  <c r="AV85" i="56" s="1"/>
  <c r="P33" i="56"/>
  <c r="AA33" i="56"/>
  <c r="R33" i="56"/>
  <c r="Y33" i="56"/>
  <c r="Z33" i="56"/>
  <c r="AZ33" i="56" s="1"/>
  <c r="AB33" i="56"/>
  <c r="S33" i="56"/>
  <c r="W33" i="56"/>
  <c r="V33" i="56"/>
  <c r="AY33" i="56" s="1"/>
  <c r="BB33" i="56" s="1"/>
  <c r="AX118" i="56"/>
  <c r="F118" i="56"/>
  <c r="G118" i="56" s="1"/>
  <c r="AX94" i="56"/>
  <c r="F94" i="56"/>
  <c r="G94" i="56" s="1"/>
  <c r="AX54" i="56"/>
  <c r="AH54" i="56"/>
  <c r="F54" i="56"/>
  <c r="G54" i="56" s="1"/>
  <c r="W54" i="56" s="1"/>
  <c r="AX46" i="56"/>
  <c r="BB46" i="56" s="1"/>
  <c r="AH46" i="56"/>
  <c r="AX38" i="56"/>
  <c r="F38" i="56"/>
  <c r="G38" i="56" s="1"/>
  <c r="AX14" i="56"/>
  <c r="AH14" i="56"/>
  <c r="AX6" i="56"/>
  <c r="F6" i="56"/>
  <c r="G6" i="56" s="1"/>
  <c r="AH6" i="56"/>
  <c r="M110" i="56"/>
  <c r="L110" i="56"/>
  <c r="N102" i="56"/>
  <c r="M102" i="56"/>
  <c r="M49" i="56"/>
  <c r="L49" i="56"/>
  <c r="P36" i="56"/>
  <c r="S36" i="56"/>
  <c r="AU36" i="56"/>
  <c r="Z36" i="56"/>
  <c r="AZ36" i="56" s="1"/>
  <c r="Y36" i="56"/>
  <c r="W36" i="56"/>
  <c r="AE36" i="56" a="1"/>
  <c r="AE36" i="56" s="1"/>
  <c r="R36" i="56"/>
  <c r="V36" i="56"/>
  <c r="AY36" i="56" s="1"/>
  <c r="U36" i="56"/>
  <c r="AS97" i="56"/>
  <c r="AF97" i="56" s="1"/>
  <c r="V97" i="56"/>
  <c r="AY97" i="56" s="1"/>
  <c r="R97" i="56"/>
  <c r="M29" i="56"/>
  <c r="L29" i="56"/>
  <c r="W90" i="56"/>
  <c r="L60" i="56"/>
  <c r="AA60" i="56"/>
  <c r="W60" i="56"/>
  <c r="U60" i="56"/>
  <c r="W45" i="56"/>
  <c r="U89" i="56"/>
  <c r="AS90" i="56"/>
  <c r="AF90" i="56" s="1"/>
  <c r="AB90" i="56"/>
  <c r="AB45" i="56"/>
  <c r="Z89" i="56"/>
  <c r="AZ89" i="56" s="1"/>
  <c r="S89" i="56"/>
  <c r="AB81" i="56"/>
  <c r="U81" i="56"/>
  <c r="AB43" i="56"/>
  <c r="Z43" i="56"/>
  <c r="AZ43" i="56" s="1"/>
  <c r="AU53" i="56"/>
  <c r="AB53" i="56"/>
  <c r="V37" i="56"/>
  <c r="AY37" i="56" s="1"/>
  <c r="P119" i="56"/>
  <c r="R67" i="56"/>
  <c r="R21" i="56"/>
  <c r="P97" i="56"/>
  <c r="N108" i="56"/>
  <c r="V93" i="56"/>
  <c r="AY93" i="56" s="1"/>
  <c r="BB93" i="56" s="1"/>
  <c r="AB60" i="56"/>
  <c r="N44" i="56"/>
  <c r="Q36" i="56"/>
  <c r="BA36" i="56" s="1"/>
  <c r="BB36" i="56" s="1"/>
  <c r="P20" i="56"/>
  <c r="AB20" i="56"/>
  <c r="AE20" i="56" a="1"/>
  <c r="AE20" i="56" s="1"/>
  <c r="R20" i="56"/>
  <c r="AU20" i="56"/>
  <c r="AV22" i="56" s="1"/>
  <c r="S20" i="56"/>
  <c r="AA20" i="56"/>
  <c r="Y20" i="56"/>
  <c r="M22" i="56"/>
  <c r="N22" i="56"/>
  <c r="W44" i="56"/>
  <c r="U44" i="56"/>
  <c r="M47" i="56"/>
  <c r="AG47" i="56" s="1"/>
  <c r="L47" i="56"/>
  <c r="AX125" i="56"/>
  <c r="F125" i="56"/>
  <c r="G125" i="56" s="1"/>
  <c r="AX109" i="56"/>
  <c r="F109" i="56"/>
  <c r="G109" i="56" s="1"/>
  <c r="AX85" i="56"/>
  <c r="F85" i="56"/>
  <c r="G85" i="56" s="1"/>
  <c r="AX69" i="56"/>
  <c r="F69" i="56"/>
  <c r="G69" i="56" s="1"/>
  <c r="AX61" i="56"/>
  <c r="AH61" i="56"/>
  <c r="F61" i="56"/>
  <c r="G61" i="56" s="1"/>
  <c r="AX29" i="56"/>
  <c r="F29" i="56"/>
  <c r="G29" i="56" s="1"/>
  <c r="U29" i="56" s="1"/>
  <c r="AH29" i="56"/>
  <c r="AX21" i="56"/>
  <c r="AH21" i="56"/>
  <c r="AX13" i="56"/>
  <c r="F13" i="56"/>
  <c r="G13" i="56" s="1"/>
  <c r="N64" i="56"/>
  <c r="L64" i="56"/>
  <c r="M64" i="56"/>
  <c r="AG64" i="56" s="1"/>
  <c r="V30" i="56"/>
  <c r="AY30" i="56" s="1"/>
  <c r="P30" i="56"/>
  <c r="Q30" i="56"/>
  <c r="BA30" i="56" s="1"/>
  <c r="W30" i="56"/>
  <c r="Y30" i="56"/>
  <c r="AU30" i="56"/>
  <c r="AA30" i="56"/>
  <c r="S30" i="56"/>
  <c r="W124" i="56"/>
  <c r="AS124" i="56"/>
  <c r="AF124" i="56" s="1"/>
  <c r="S124" i="56"/>
  <c r="N21" i="56"/>
  <c r="L21" i="56"/>
  <c r="M21" i="56"/>
  <c r="Q124" i="56"/>
  <c r="BA124" i="56" s="1"/>
  <c r="M45" i="56"/>
  <c r="AG45" i="56" s="1"/>
  <c r="L95" i="56"/>
  <c r="N95" i="56"/>
  <c r="V99" i="56"/>
  <c r="AY99" i="56" s="1"/>
  <c r="R99" i="56"/>
  <c r="Q99" i="56"/>
  <c r="BA99" i="56" s="1"/>
  <c r="BB99" i="56" s="1"/>
  <c r="P99" i="56"/>
  <c r="S99" i="56"/>
  <c r="L106" i="56"/>
  <c r="M106" i="56"/>
  <c r="N12" i="56"/>
  <c r="M12" i="56"/>
  <c r="AG12" i="56" s="1"/>
  <c r="L12" i="56"/>
  <c r="Y89" i="56"/>
  <c r="U53" i="56"/>
  <c r="S37" i="56"/>
  <c r="S67" i="56"/>
  <c r="N106" i="56"/>
  <c r="L108" i="56"/>
  <c r="L124" i="56"/>
  <c r="Q52" i="56"/>
  <c r="BA52" i="56" s="1"/>
  <c r="BB52" i="56" s="1"/>
  <c r="Y90" i="56"/>
  <c r="Z45" i="56"/>
  <c r="AZ45" i="56" s="1"/>
  <c r="AA89" i="56"/>
  <c r="Y81" i="56"/>
  <c r="W81" i="56"/>
  <c r="BB65" i="56"/>
  <c r="Z53" i="56"/>
  <c r="AZ53" i="56" s="1"/>
  <c r="V53" i="56"/>
  <c r="AY53" i="56" s="1"/>
  <c r="AA119" i="56"/>
  <c r="P21" i="56"/>
  <c r="Y124" i="56"/>
  <c r="Z97" i="56"/>
  <c r="AZ97" i="56" s="1"/>
  <c r="V124" i="56"/>
  <c r="AY124" i="56" s="1"/>
  <c r="M112" i="56"/>
  <c r="AB93" i="56"/>
  <c r="L36" i="56"/>
  <c r="AB36" i="56"/>
  <c r="M11" i="56"/>
  <c r="AG11" i="56" s="1"/>
  <c r="N29" i="56"/>
  <c r="M42" i="56"/>
  <c r="L42" i="56"/>
  <c r="N42" i="56"/>
  <c r="N75" i="56"/>
  <c r="M75" i="56"/>
  <c r="L75" i="56"/>
  <c r="L77" i="56"/>
  <c r="N77" i="56"/>
  <c r="AX116" i="56"/>
  <c r="F116" i="56"/>
  <c r="G116" i="56" s="1"/>
  <c r="L70" i="56"/>
  <c r="M70" i="56"/>
  <c r="N5" i="56"/>
  <c r="M5" i="56"/>
  <c r="L5" i="56"/>
  <c r="U45" i="56"/>
  <c r="Q37" i="56"/>
  <c r="BA37" i="56" s="1"/>
  <c r="BB37" i="56" s="1"/>
  <c r="L73" i="56"/>
  <c r="M73" i="56"/>
  <c r="N73" i="56"/>
  <c r="M20" i="56"/>
  <c r="L20" i="56"/>
  <c r="Z76" i="56"/>
  <c r="AZ76" i="56" s="1"/>
  <c r="N90" i="56"/>
  <c r="Q51" i="56"/>
  <c r="BA51" i="56" s="1"/>
  <c r="BB51" i="56" s="1"/>
  <c r="AA43" i="56"/>
  <c r="P37" i="56"/>
  <c r="Q73" i="56"/>
  <c r="BA73" i="56" s="1"/>
  <c r="BB73" i="56" s="1"/>
  <c r="P124" i="56"/>
  <c r="S97" i="56"/>
  <c r="S93" i="56"/>
  <c r="AB44" i="56"/>
  <c r="L51" i="56"/>
  <c r="Z30" i="56"/>
  <c r="AZ30" i="56" s="1"/>
  <c r="N20" i="56"/>
  <c r="N81" i="56"/>
  <c r="AA40" i="56"/>
  <c r="V40" i="56"/>
  <c r="AY40" i="56" s="1"/>
  <c r="Z40" i="56"/>
  <c r="AZ40" i="56" s="1"/>
  <c r="AU40" i="56"/>
  <c r="U40" i="56"/>
  <c r="S40" i="56"/>
  <c r="Y40" i="56"/>
  <c r="AE40" i="56" a="1"/>
  <c r="AE40" i="56" s="1"/>
  <c r="M114" i="56"/>
  <c r="L114" i="56"/>
  <c r="M62" i="56"/>
  <c r="AG62" i="56" s="1"/>
  <c r="L62" i="56"/>
  <c r="N62" i="56"/>
  <c r="M30" i="56"/>
  <c r="L30" i="56"/>
  <c r="BB32" i="56"/>
  <c r="F3" i="56"/>
  <c r="G3" i="56" s="1"/>
  <c r="F27" i="56"/>
  <c r="G27" i="56" s="1"/>
  <c r="AH32" i="56"/>
  <c r="F35" i="56"/>
  <c r="G35" i="56" s="1"/>
  <c r="Y35" i="56" s="1"/>
  <c r="AH51" i="56"/>
  <c r="F129" i="56"/>
  <c r="G129" i="56" s="1"/>
  <c r="F82" i="56"/>
  <c r="G82" i="56" s="1"/>
  <c r="F72" i="56"/>
  <c r="G72" i="56" s="1"/>
  <c r="F11" i="56"/>
  <c r="G11" i="56" s="1"/>
  <c r="F113" i="56"/>
  <c r="G113" i="56" s="1"/>
  <c r="L44" i="55"/>
  <c r="M44" i="55"/>
  <c r="Q44" i="55"/>
  <c r="BA44" i="55" s="1"/>
  <c r="BB44" i="55" s="1"/>
  <c r="R44" i="55"/>
  <c r="P44" i="55"/>
  <c r="V44" i="55"/>
  <c r="AY44" i="55" s="1"/>
  <c r="N44" i="55"/>
  <c r="S44" i="55"/>
  <c r="M11" i="55"/>
  <c r="N11" i="55"/>
  <c r="L11" i="55"/>
  <c r="L68" i="55"/>
  <c r="N68" i="55"/>
  <c r="Y68" i="55"/>
  <c r="AB68" i="55"/>
  <c r="W68" i="55"/>
  <c r="M68" i="55"/>
  <c r="AA68" i="55"/>
  <c r="AA16" i="55"/>
  <c r="P16" i="55"/>
  <c r="Z16" i="55"/>
  <c r="AZ16" i="55" s="1"/>
  <c r="Q16" i="55"/>
  <c r="BA16" i="55" s="1"/>
  <c r="Y16" i="55"/>
  <c r="AB16" i="55"/>
  <c r="AU16" i="55"/>
  <c r="U16" i="55"/>
  <c r="W16" i="55"/>
  <c r="R16" i="55"/>
  <c r="S16" i="55"/>
  <c r="AE16" i="55" a="1"/>
  <c r="AE16" i="55" s="1"/>
  <c r="V16" i="55"/>
  <c r="AY16" i="55" s="1"/>
  <c r="M13" i="55"/>
  <c r="L13" i="55"/>
  <c r="U37" i="55"/>
  <c r="AB37" i="55"/>
  <c r="S37" i="55"/>
  <c r="Z37" i="55"/>
  <c r="AZ37" i="55" s="1"/>
  <c r="AA37" i="55"/>
  <c r="M40" i="55"/>
  <c r="AG40" i="55" s="1"/>
  <c r="L40" i="55"/>
  <c r="Z100" i="55"/>
  <c r="AZ100" i="55" s="1"/>
  <c r="R100" i="55"/>
  <c r="P100" i="55"/>
  <c r="V100" i="55"/>
  <c r="AY100" i="55" s="1"/>
  <c r="Z105" i="55"/>
  <c r="AZ105" i="55" s="1"/>
  <c r="M69" i="55"/>
  <c r="N69" i="55"/>
  <c r="AA81" i="55"/>
  <c r="R117" i="55"/>
  <c r="AA21" i="55"/>
  <c r="AB54" i="55"/>
  <c r="Q50" i="55"/>
  <c r="BA50" i="55" s="1"/>
  <c r="P105" i="55"/>
  <c r="P37" i="55"/>
  <c r="AB31" i="55"/>
  <c r="AB96" i="55"/>
  <c r="W96" i="55"/>
  <c r="U40" i="55"/>
  <c r="S35" i="55"/>
  <c r="Y35" i="55"/>
  <c r="R35" i="55"/>
  <c r="Y40" i="55"/>
  <c r="AA100" i="55"/>
  <c r="Z70" i="55"/>
  <c r="AZ70" i="55" s="1"/>
  <c r="L90" i="55"/>
  <c r="N96" i="55"/>
  <c r="M96" i="55"/>
  <c r="L96" i="55"/>
  <c r="N125" i="55"/>
  <c r="M125" i="55"/>
  <c r="N107" i="55"/>
  <c r="L107" i="55"/>
  <c r="M60" i="55"/>
  <c r="M36" i="55"/>
  <c r="AG36" i="55" s="1"/>
  <c r="L36" i="55"/>
  <c r="P12" i="55"/>
  <c r="Q12" i="55"/>
  <c r="BA12" i="55" s="1"/>
  <c r="BB12" i="55" s="1"/>
  <c r="M12" i="55"/>
  <c r="R12" i="55"/>
  <c r="L12" i="55"/>
  <c r="M14" i="55"/>
  <c r="N14" i="55"/>
  <c r="L14" i="55"/>
  <c r="W107" i="55"/>
  <c r="AE107" i="55" a="1"/>
  <c r="AE107" i="55" s="1"/>
  <c r="AA107" i="55"/>
  <c r="V107" i="55"/>
  <c r="AY107" i="55" s="1"/>
  <c r="R107" i="55"/>
  <c r="Z116" i="55"/>
  <c r="AZ116" i="55" s="1"/>
  <c r="V116" i="55"/>
  <c r="AY116" i="55" s="1"/>
  <c r="BB116" i="55" s="1"/>
  <c r="P81" i="55"/>
  <c r="S117" i="55"/>
  <c r="P21" i="55"/>
  <c r="U54" i="55"/>
  <c r="V50" i="55"/>
  <c r="AY50" i="55" s="1"/>
  <c r="R105" i="55"/>
  <c r="Q37" i="55"/>
  <c r="BA37" i="55" s="1"/>
  <c r="R119" i="55"/>
  <c r="W100" i="55"/>
  <c r="Y107" i="55"/>
  <c r="R96" i="55"/>
  <c r="U88" i="55"/>
  <c r="L69" i="55"/>
  <c r="Z40" i="55"/>
  <c r="AZ40" i="55" s="1"/>
  <c r="AB100" i="55"/>
  <c r="W15" i="55"/>
  <c r="Q15" i="55"/>
  <c r="BA15" i="55" s="1"/>
  <c r="BB15" i="55" s="1"/>
  <c r="AE15" i="55" a="1"/>
  <c r="AE15" i="55" s="1"/>
  <c r="U15" i="55"/>
  <c r="N112" i="55"/>
  <c r="M112" i="55"/>
  <c r="L114" i="55"/>
  <c r="N114" i="55"/>
  <c r="L82" i="55"/>
  <c r="N82" i="55"/>
  <c r="M67" i="55"/>
  <c r="L67" i="55"/>
  <c r="N27" i="55"/>
  <c r="L27" i="55"/>
  <c r="M27" i="55"/>
  <c r="N19" i="55"/>
  <c r="M19" i="55"/>
  <c r="S75" i="55"/>
  <c r="AA75" i="55"/>
  <c r="Z75" i="55"/>
  <c r="AZ75" i="55" s="1"/>
  <c r="Y75" i="55"/>
  <c r="U75" i="55"/>
  <c r="W75" i="55"/>
  <c r="Z81" i="55"/>
  <c r="AZ81" i="55" s="1"/>
  <c r="Y100" i="55"/>
  <c r="N92" i="55"/>
  <c r="M92" i="55"/>
  <c r="R67" i="55"/>
  <c r="Q67" i="55"/>
  <c r="BA67" i="55" s="1"/>
  <c r="Q81" i="55"/>
  <c r="BA81" i="55" s="1"/>
  <c r="BB81" i="55" s="1"/>
  <c r="AS117" i="55"/>
  <c r="AF117" i="55" s="1"/>
  <c r="AB21" i="55"/>
  <c r="V54" i="55"/>
  <c r="AY54" i="55" s="1"/>
  <c r="Y105" i="55"/>
  <c r="P30" i="55"/>
  <c r="Q30" i="55"/>
  <c r="BA30" i="55" s="1"/>
  <c r="BB30" i="55" s="1"/>
  <c r="P35" i="55"/>
  <c r="W35" i="55"/>
  <c r="Y115" i="55"/>
  <c r="V37" i="55"/>
  <c r="AY37" i="55" s="1"/>
  <c r="S100" i="55"/>
  <c r="M98" i="55"/>
  <c r="P107" i="55"/>
  <c r="N40" i="55"/>
  <c r="AB4" i="55"/>
  <c r="N4" i="55"/>
  <c r="R15" i="55"/>
  <c r="AB75" i="55"/>
  <c r="AA36" i="55"/>
  <c r="L3" i="55"/>
  <c r="U100" i="55"/>
  <c r="S24" i="55"/>
  <c r="W24" i="55"/>
  <c r="Z24" i="55"/>
  <c r="AZ24" i="55" s="1"/>
  <c r="Q24" i="55"/>
  <c r="BA24" i="55" s="1"/>
  <c r="P24" i="55"/>
  <c r="V68" i="55"/>
  <c r="AY68" i="55" s="1"/>
  <c r="U68" i="55"/>
  <c r="Z68" i="55"/>
  <c r="AZ68" i="55" s="1"/>
  <c r="AX73" i="55"/>
  <c r="AG73" i="55"/>
  <c r="F73" i="55"/>
  <c r="G73" i="55" s="1"/>
  <c r="AX57" i="55"/>
  <c r="AH57" i="55"/>
  <c r="AX49" i="55"/>
  <c r="AH49" i="55"/>
  <c r="AX41" i="55"/>
  <c r="F41" i="55"/>
  <c r="G41" i="55" s="1"/>
  <c r="AA41" i="55" s="1"/>
  <c r="AH41" i="55"/>
  <c r="AX25" i="55"/>
  <c r="AH25" i="55"/>
  <c r="F25" i="55"/>
  <c r="G25" i="55" s="1"/>
  <c r="AX17" i="55"/>
  <c r="AH17" i="55"/>
  <c r="F17" i="55"/>
  <c r="G17" i="55" s="1"/>
  <c r="M105" i="55"/>
  <c r="L105" i="55"/>
  <c r="N97" i="55"/>
  <c r="L97" i="55"/>
  <c r="L66" i="55"/>
  <c r="M66" i="55"/>
  <c r="L58" i="55"/>
  <c r="N58" i="55"/>
  <c r="M50" i="55"/>
  <c r="AG50" i="55" s="1"/>
  <c r="L50" i="55"/>
  <c r="P54" i="55"/>
  <c r="Z31" i="55"/>
  <c r="AZ31" i="55" s="1"/>
  <c r="AS88" i="55"/>
  <c r="AF88" i="55" s="1"/>
  <c r="Z88" i="55"/>
  <c r="AZ88" i="55" s="1"/>
  <c r="S88" i="55"/>
  <c r="Q88" i="55"/>
  <c r="BA88" i="55" s="1"/>
  <c r="L5" i="55"/>
  <c r="N5" i="55"/>
  <c r="M5" i="55"/>
  <c r="U67" i="55"/>
  <c r="AA67" i="55"/>
  <c r="R81" i="55"/>
  <c r="V117" i="55"/>
  <c r="AY117" i="55" s="1"/>
  <c r="U117" i="55"/>
  <c r="Y21" i="55"/>
  <c r="Q21" i="55"/>
  <c r="BA21" i="55" s="1"/>
  <c r="Z54" i="55"/>
  <c r="AZ54" i="55" s="1"/>
  <c r="BB54" i="55" s="1"/>
  <c r="Y54" i="55"/>
  <c r="S105" i="55"/>
  <c r="P28" i="55"/>
  <c r="S28" i="55"/>
  <c r="AE30" i="55" a="1"/>
  <c r="AE30" i="55" s="1"/>
  <c r="AA30" i="55"/>
  <c r="Z35" i="55"/>
  <c r="AZ35" i="55" s="1"/>
  <c r="U115" i="55"/>
  <c r="W37" i="55"/>
  <c r="N129" i="55"/>
  <c r="AA116" i="55"/>
  <c r="L112" i="55"/>
  <c r="AS100" i="55"/>
  <c r="AF100" i="55" s="1"/>
  <c r="Z107" i="55"/>
  <c r="AZ107" i="55" s="1"/>
  <c r="L83" i="55"/>
  <c r="W77" i="55"/>
  <c r="S77" i="55"/>
  <c r="AA88" i="55"/>
  <c r="L60" i="55"/>
  <c r="L28" i="55"/>
  <c r="W4" i="55"/>
  <c r="AB15" i="55"/>
  <c r="Q75" i="55"/>
  <c r="BA75" i="55" s="1"/>
  <c r="BB75" i="55" s="1"/>
  <c r="M3" i="55"/>
  <c r="AG3" i="55" s="1"/>
  <c r="L129" i="55"/>
  <c r="AB88" i="55"/>
  <c r="U22" i="55"/>
  <c r="AU22" i="55"/>
  <c r="AA22" i="55"/>
  <c r="W22" i="55"/>
  <c r="L24" i="55"/>
  <c r="M24" i="55"/>
  <c r="AG24" i="55" s="1"/>
  <c r="N47" i="55"/>
  <c r="M47" i="55"/>
  <c r="AX64" i="55"/>
  <c r="AH64" i="55"/>
  <c r="F64" i="55"/>
  <c r="G64" i="55" s="1"/>
  <c r="AX48" i="55"/>
  <c r="BB48" i="55" s="1"/>
  <c r="AH48" i="55"/>
  <c r="AX16" i="55"/>
  <c r="AH16" i="55"/>
  <c r="AX8" i="55"/>
  <c r="AH8" i="55"/>
  <c r="F8" i="55"/>
  <c r="G8" i="55" s="1"/>
  <c r="W81" i="55"/>
  <c r="Z21" i="55"/>
  <c r="AZ21" i="55" s="1"/>
  <c r="Y96" i="55"/>
  <c r="AA96" i="55"/>
  <c r="U96" i="55"/>
  <c r="AE96" i="55" a="1"/>
  <c r="AE96" i="55" s="1"/>
  <c r="N120" i="55"/>
  <c r="L120" i="55"/>
  <c r="M61" i="55"/>
  <c r="L61" i="55"/>
  <c r="W67" i="55"/>
  <c r="U81" i="55"/>
  <c r="AB81" i="55"/>
  <c r="Z117" i="55"/>
  <c r="AZ117" i="55" s="1"/>
  <c r="BB117" i="55" s="1"/>
  <c r="Y117" i="55"/>
  <c r="R21" i="55"/>
  <c r="W21" i="55"/>
  <c r="AA54" i="55"/>
  <c r="S54" i="55"/>
  <c r="AS105" i="55"/>
  <c r="AF105" i="55" s="1"/>
  <c r="Q92" i="55"/>
  <c r="BA92" i="55" s="1"/>
  <c r="BB92" i="55" s="1"/>
  <c r="V28" i="55"/>
  <c r="AY28" i="55" s="1"/>
  <c r="R30" i="55"/>
  <c r="S30" i="55"/>
  <c r="AU35" i="55"/>
  <c r="AV12" i="55" s="1"/>
  <c r="Z115" i="55"/>
  <c r="AZ115" i="55" s="1"/>
  <c r="Y37" i="55"/>
  <c r="Y127" i="55"/>
  <c r="Q127" i="55"/>
  <c r="BA127" i="55" s="1"/>
  <c r="BB127" i="55" s="1"/>
  <c r="U116" i="55"/>
  <c r="N98" i="55"/>
  <c r="Q107" i="55"/>
  <c r="BA107" i="55" s="1"/>
  <c r="BB107" i="55" s="1"/>
  <c r="P88" i="55"/>
  <c r="R56" i="55"/>
  <c r="Q56" i="55"/>
  <c r="BA56" i="55" s="1"/>
  <c r="AB56" i="55"/>
  <c r="V15" i="55"/>
  <c r="AY15" i="55" s="1"/>
  <c r="R75" i="55"/>
  <c r="AB36" i="55"/>
  <c r="S12" i="55"/>
  <c r="W40" i="55"/>
  <c r="P9" i="55"/>
  <c r="V9" i="55"/>
  <c r="AY9" i="55" s="1"/>
  <c r="BB9" i="55" s="1"/>
  <c r="Y9" i="55"/>
  <c r="W9" i="55"/>
  <c r="Q97" i="55"/>
  <c r="BA97" i="55" s="1"/>
  <c r="BB97" i="55" s="1"/>
  <c r="W97" i="55"/>
  <c r="V97" i="55"/>
  <c r="AY97" i="55" s="1"/>
  <c r="S97" i="55"/>
  <c r="U97" i="55"/>
  <c r="P97" i="55"/>
  <c r="AX79" i="55"/>
  <c r="F79" i="55"/>
  <c r="G79" i="55" s="1"/>
  <c r="AX31" i="55"/>
  <c r="AH31" i="55"/>
  <c r="N126" i="55"/>
  <c r="M126" i="55"/>
  <c r="L32" i="55"/>
  <c r="M32" i="55"/>
  <c r="N100" i="55"/>
  <c r="M100" i="55"/>
  <c r="S81" i="55"/>
  <c r="W117" i="55"/>
  <c r="U21" i="55"/>
  <c r="Q54" i="55"/>
  <c r="BA54" i="55" s="1"/>
  <c r="W105" i="55"/>
  <c r="AA92" i="55"/>
  <c r="V30" i="55"/>
  <c r="AY30" i="55" s="1"/>
  <c r="Z20" i="55"/>
  <c r="AZ20" i="55" s="1"/>
  <c r="Q35" i="55"/>
  <c r="BA35" i="55" s="1"/>
  <c r="AU37" i="55"/>
  <c r="M107" i="55"/>
  <c r="Q100" i="55"/>
  <c r="BA100" i="55" s="1"/>
  <c r="AB107" i="55"/>
  <c r="W115" i="55"/>
  <c r="V115" i="55"/>
  <c r="AY115" i="55" s="1"/>
  <c r="AB115" i="55"/>
  <c r="L88" i="55"/>
  <c r="L76" i="55"/>
  <c r="R88" i="55"/>
  <c r="L52" i="55"/>
  <c r="M82" i="55"/>
  <c r="Y4" i="55"/>
  <c r="AU15" i="55"/>
  <c r="AE75" i="55" a="1"/>
  <c r="AE75" i="55" s="1"/>
  <c r="V12" i="55"/>
  <c r="AY12" i="55" s="1"/>
  <c r="Y116" i="55"/>
  <c r="AA40" i="55"/>
  <c r="N61" i="55"/>
  <c r="M6" i="55"/>
  <c r="AG6" i="55" s="1"/>
  <c r="N6" i="55"/>
  <c r="Y36" i="55"/>
  <c r="Z36" i="55"/>
  <c r="AZ36" i="55" s="1"/>
  <c r="W36" i="55"/>
  <c r="R36" i="55"/>
  <c r="U36" i="55"/>
  <c r="AU40" i="55"/>
  <c r="P40" i="55"/>
  <c r="V40" i="55"/>
  <c r="AY40" i="55" s="1"/>
  <c r="AB40" i="55"/>
  <c r="AX126" i="55"/>
  <c r="F126" i="55"/>
  <c r="G126" i="55" s="1"/>
  <c r="AX102" i="55"/>
  <c r="F102" i="55"/>
  <c r="G102" i="55" s="1"/>
  <c r="AX78" i="55"/>
  <c r="F78" i="55"/>
  <c r="G78" i="55" s="1"/>
  <c r="AG8" i="55"/>
  <c r="F5" i="55"/>
  <c r="G5" i="55" s="1"/>
  <c r="AH13" i="55"/>
  <c r="AH45" i="55"/>
  <c r="F69" i="55"/>
  <c r="G69" i="55" s="1"/>
  <c r="AG56" i="55"/>
  <c r="AG25" i="55"/>
  <c r="BB2" i="55"/>
  <c r="F76" i="55"/>
  <c r="G76" i="55" s="1"/>
  <c r="F74" i="55"/>
  <c r="G74" i="55" s="1"/>
  <c r="Y127" i="54"/>
  <c r="AA127" i="54"/>
  <c r="P127" i="54"/>
  <c r="W127" i="54"/>
  <c r="S127" i="54"/>
  <c r="V127" i="54"/>
  <c r="AY127" i="54" s="1"/>
  <c r="AS127" i="54"/>
  <c r="AF127" i="54" s="1"/>
  <c r="U127" i="54"/>
  <c r="Z127" i="54"/>
  <c r="AZ127" i="54" s="1"/>
  <c r="Q127" i="54"/>
  <c r="BA127" i="54" s="1"/>
  <c r="R127" i="54"/>
  <c r="AB127" i="54"/>
  <c r="S119" i="54"/>
  <c r="N119" i="54"/>
  <c r="R119" i="54"/>
  <c r="M119" i="54"/>
  <c r="L119" i="54"/>
  <c r="Q119" i="54"/>
  <c r="BA119" i="54" s="1"/>
  <c r="BB119" i="54" s="1"/>
  <c r="V119" i="54"/>
  <c r="AY119" i="54" s="1"/>
  <c r="P119" i="54"/>
  <c r="N112" i="54"/>
  <c r="L112" i="54"/>
  <c r="M112" i="54"/>
  <c r="V112" i="54"/>
  <c r="AY112" i="54" s="1"/>
  <c r="L92" i="54"/>
  <c r="M92" i="54"/>
  <c r="U64" i="54"/>
  <c r="W64" i="54"/>
  <c r="U86" i="54"/>
  <c r="R112" i="54"/>
  <c r="R3" i="54"/>
  <c r="Z3" i="54"/>
  <c r="AZ3" i="54" s="1"/>
  <c r="AA10" i="54"/>
  <c r="Q124" i="54"/>
  <c r="BA124" i="54" s="1"/>
  <c r="U124" i="54"/>
  <c r="P123" i="54"/>
  <c r="W92" i="54"/>
  <c r="Y92" i="54"/>
  <c r="N64" i="54"/>
  <c r="U89" i="54"/>
  <c r="AU35" i="54"/>
  <c r="AA35" i="54"/>
  <c r="V35" i="54"/>
  <c r="AY35" i="54" s="1"/>
  <c r="Z35" i="54"/>
  <c r="AZ35" i="54" s="1"/>
  <c r="S35" i="54"/>
  <c r="P35" i="54"/>
  <c r="AB35" i="54"/>
  <c r="W35" i="54"/>
  <c r="AE35" i="54" a="1"/>
  <c r="AE35" i="54" s="1"/>
  <c r="M71" i="54"/>
  <c r="N71" i="54"/>
  <c r="W115" i="54"/>
  <c r="V115" i="54"/>
  <c r="AY115" i="54" s="1"/>
  <c r="AA115" i="54"/>
  <c r="Z115" i="54"/>
  <c r="AZ115" i="54" s="1"/>
  <c r="V116" i="54"/>
  <c r="AY116" i="54" s="1"/>
  <c r="M116" i="54"/>
  <c r="L116" i="54"/>
  <c r="N53" i="54"/>
  <c r="L53" i="54"/>
  <c r="M53" i="54"/>
  <c r="M45" i="54"/>
  <c r="AG45" i="54" s="1"/>
  <c r="N45" i="54"/>
  <c r="N37" i="54"/>
  <c r="M37" i="54"/>
  <c r="N29" i="54"/>
  <c r="L29" i="54"/>
  <c r="N5" i="54"/>
  <c r="L5" i="54"/>
  <c r="AX117" i="54"/>
  <c r="F117" i="54"/>
  <c r="G117" i="54" s="1"/>
  <c r="AX93" i="54"/>
  <c r="F93" i="54"/>
  <c r="G93" i="54" s="1"/>
  <c r="AX85" i="54"/>
  <c r="F85" i="54"/>
  <c r="G85" i="54" s="1"/>
  <c r="AX77" i="54"/>
  <c r="F77" i="54"/>
  <c r="G77" i="54" s="1"/>
  <c r="AA77" i="54" s="1"/>
  <c r="W61" i="54"/>
  <c r="S61" i="54"/>
  <c r="AU61" i="54"/>
  <c r="Q61" i="54"/>
  <c r="BA61" i="54" s="1"/>
  <c r="AA61" i="54"/>
  <c r="Z61" i="54"/>
  <c r="AZ61" i="54" s="1"/>
  <c r="AX45" i="54"/>
  <c r="F45" i="54"/>
  <c r="G45" i="54" s="1"/>
  <c r="AE45" i="54" s="1" a="1"/>
  <c r="AE45" i="54" s="1"/>
  <c r="AD45" i="54" s="1"/>
  <c r="AC45" i="54" s="1"/>
  <c r="AU29" i="54"/>
  <c r="AV105" i="54" s="1"/>
  <c r="AB29" i="54"/>
  <c r="R29" i="54"/>
  <c r="W29" i="54"/>
  <c r="Q29" i="54"/>
  <c r="BA29" i="54" s="1"/>
  <c r="V29" i="54"/>
  <c r="AY29" i="54" s="1"/>
  <c r="Z29" i="54"/>
  <c r="AZ29" i="54" s="1"/>
  <c r="AX21" i="54"/>
  <c r="F21" i="54"/>
  <c r="G21" i="54" s="1"/>
  <c r="U21" i="54" s="1"/>
  <c r="AX5" i="54"/>
  <c r="F5" i="54"/>
  <c r="G5" i="54" s="1"/>
  <c r="S3" i="54"/>
  <c r="N13" i="54"/>
  <c r="L13" i="54"/>
  <c r="M23" i="54"/>
  <c r="L23" i="54"/>
  <c r="N23" i="54"/>
  <c r="S84" i="54"/>
  <c r="M35" i="54"/>
  <c r="L35" i="54"/>
  <c r="W60" i="54"/>
  <c r="Z64" i="54"/>
  <c r="AZ64" i="54" s="1"/>
  <c r="S86" i="54"/>
  <c r="P86" i="54"/>
  <c r="P3" i="54"/>
  <c r="Y3" i="54"/>
  <c r="AB124" i="54"/>
  <c r="AA123" i="54"/>
  <c r="AB107" i="54"/>
  <c r="V92" i="54"/>
  <c r="AY92" i="54" s="1"/>
  <c r="V89" i="54"/>
  <c r="AY89" i="54" s="1"/>
  <c r="N35" i="54"/>
  <c r="Z7" i="54"/>
  <c r="AZ7" i="54" s="1"/>
  <c r="Y7" i="54"/>
  <c r="S7" i="54"/>
  <c r="AU7" i="54"/>
  <c r="R7" i="54"/>
  <c r="AE7" i="54" a="1"/>
  <c r="AE7" i="54" s="1"/>
  <c r="AA7" i="54"/>
  <c r="V7" i="54"/>
  <c r="AY7" i="54" s="1"/>
  <c r="AU9" i="54"/>
  <c r="V9" i="54"/>
  <c r="AY9" i="54" s="1"/>
  <c r="R9" i="54"/>
  <c r="Z9" i="54"/>
  <c r="AZ9" i="54" s="1"/>
  <c r="AB9" i="54"/>
  <c r="AA9" i="54"/>
  <c r="P9" i="54"/>
  <c r="W9" i="54"/>
  <c r="N46" i="54"/>
  <c r="M46" i="54"/>
  <c r="AG46" i="54" s="1"/>
  <c r="S49" i="54"/>
  <c r="Y49" i="54"/>
  <c r="W49" i="54"/>
  <c r="AU49" i="54"/>
  <c r="AB49" i="54"/>
  <c r="Q49" i="54"/>
  <c r="BA49" i="54" s="1"/>
  <c r="R49" i="54"/>
  <c r="AA49" i="54"/>
  <c r="N72" i="54"/>
  <c r="L72" i="54"/>
  <c r="AS75" i="54"/>
  <c r="AF75" i="54" s="1"/>
  <c r="Q75" i="54"/>
  <c r="BA75" i="54" s="1"/>
  <c r="W75" i="54"/>
  <c r="U75" i="54"/>
  <c r="V75" i="54"/>
  <c r="AY75" i="54" s="1"/>
  <c r="AB75" i="54"/>
  <c r="P75" i="54"/>
  <c r="N58" i="54"/>
  <c r="M58" i="54"/>
  <c r="L50" i="54"/>
  <c r="M50" i="54"/>
  <c r="L42" i="54"/>
  <c r="M42" i="54"/>
  <c r="AG42" i="54" s="1"/>
  <c r="M26" i="54"/>
  <c r="AG26" i="54" s="1"/>
  <c r="N26" i="54"/>
  <c r="M18" i="54"/>
  <c r="L18" i="54"/>
  <c r="L10" i="54"/>
  <c r="N10" i="54"/>
  <c r="AX90" i="54"/>
  <c r="F90" i="54"/>
  <c r="G90" i="54" s="1"/>
  <c r="AX74" i="54"/>
  <c r="F74" i="54"/>
  <c r="G74" i="54" s="1"/>
  <c r="Q74" i="54" s="1"/>
  <c r="BA74" i="54" s="1"/>
  <c r="AA58" i="54"/>
  <c r="S58" i="54"/>
  <c r="Y58" i="54"/>
  <c r="Z58" i="54"/>
  <c r="AZ58" i="54" s="1"/>
  <c r="U58" i="54"/>
  <c r="W58" i="54"/>
  <c r="V58" i="54"/>
  <c r="AY58" i="54" s="1"/>
  <c r="AX50" i="54"/>
  <c r="AH50" i="54"/>
  <c r="AX26" i="54"/>
  <c r="F26" i="54"/>
  <c r="G26" i="54" s="1"/>
  <c r="AX18" i="54"/>
  <c r="F18" i="54"/>
  <c r="G18" i="54" s="1"/>
  <c r="AX10" i="54"/>
  <c r="AH10" i="54"/>
  <c r="M65" i="54"/>
  <c r="AG65" i="54" s="1"/>
  <c r="L65" i="54"/>
  <c r="L84" i="54"/>
  <c r="N84" i="54"/>
  <c r="Q86" i="54"/>
  <c r="BA86" i="54" s="1"/>
  <c r="BB86" i="54" s="1"/>
  <c r="Y86" i="54"/>
  <c r="AU3" i="54"/>
  <c r="Z92" i="54"/>
  <c r="AZ92" i="54" s="1"/>
  <c r="BB92" i="54" s="1"/>
  <c r="N11" i="54"/>
  <c r="Y11" i="54"/>
  <c r="Z11" i="54"/>
  <c r="AZ11" i="54" s="1"/>
  <c r="L11" i="54"/>
  <c r="V11" i="54"/>
  <c r="AY11" i="54" s="1"/>
  <c r="BB11" i="54" s="1"/>
  <c r="U11" i="54"/>
  <c r="AA11" i="54"/>
  <c r="V51" i="54"/>
  <c r="AY51" i="54" s="1"/>
  <c r="Y51" i="54"/>
  <c r="AE51" i="54" a="1"/>
  <c r="AE51" i="54" s="1"/>
  <c r="W51" i="54"/>
  <c r="S51" i="54"/>
  <c r="AB51" i="54"/>
  <c r="AU51" i="54"/>
  <c r="AA51" i="54"/>
  <c r="Z51" i="54"/>
  <c r="AZ51" i="54" s="1"/>
  <c r="N2" i="54"/>
  <c r="L2" i="54"/>
  <c r="M122" i="54"/>
  <c r="L122" i="54"/>
  <c r="M107" i="54"/>
  <c r="L107" i="54"/>
  <c r="AB65" i="54"/>
  <c r="S23" i="54"/>
  <c r="V86" i="54"/>
  <c r="AY86" i="54" s="1"/>
  <c r="Z86" i="54"/>
  <c r="AZ86" i="54" s="1"/>
  <c r="U3" i="54"/>
  <c r="AU10" i="54"/>
  <c r="W124" i="54"/>
  <c r="AS124" i="54"/>
  <c r="AF124" i="54" s="1"/>
  <c r="S99" i="54"/>
  <c r="AE84" i="54" a="1"/>
  <c r="AE84" i="54" s="1"/>
  <c r="N65" i="54"/>
  <c r="N114" i="54"/>
  <c r="S107" i="54"/>
  <c r="R107" i="54"/>
  <c r="Z107" i="54"/>
  <c r="AZ107" i="54" s="1"/>
  <c r="Y109" i="54"/>
  <c r="R109" i="54"/>
  <c r="AS109" i="54"/>
  <c r="AF109" i="54" s="1"/>
  <c r="M97" i="54"/>
  <c r="L97" i="54"/>
  <c r="M89" i="54"/>
  <c r="N89" i="54"/>
  <c r="N81" i="54"/>
  <c r="L81" i="54"/>
  <c r="M73" i="54"/>
  <c r="L73" i="54"/>
  <c r="N73" i="54"/>
  <c r="M17" i="54"/>
  <c r="AG17" i="54" s="1"/>
  <c r="L17" i="54"/>
  <c r="U65" i="54"/>
  <c r="AA65" i="54"/>
  <c r="W86" i="54"/>
  <c r="V3" i="54"/>
  <c r="AY3" i="54" s="1"/>
  <c r="N92" i="54"/>
  <c r="AA70" i="54"/>
  <c r="W70" i="54"/>
  <c r="M87" i="54"/>
  <c r="N87" i="54"/>
  <c r="L87" i="54"/>
  <c r="Q89" i="54"/>
  <c r="BA89" i="54" s="1"/>
  <c r="BB89" i="54" s="1"/>
  <c r="P89" i="54"/>
  <c r="AA89" i="54"/>
  <c r="AE89" i="54" a="1"/>
  <c r="AE89" i="54" s="1"/>
  <c r="W89" i="54"/>
  <c r="S89" i="54"/>
  <c r="Y89" i="54"/>
  <c r="U123" i="54"/>
  <c r="V123" i="54"/>
  <c r="AY123" i="54" s="1"/>
  <c r="AS123" i="54"/>
  <c r="AF123" i="54" s="1"/>
  <c r="L104" i="54"/>
  <c r="M104" i="54"/>
  <c r="M60" i="54"/>
  <c r="AG60" i="54" s="1"/>
  <c r="L60" i="54"/>
  <c r="W65" i="54"/>
  <c r="V65" i="54"/>
  <c r="AY65" i="54" s="1"/>
  <c r="V23" i="54"/>
  <c r="AY23" i="54" s="1"/>
  <c r="AA86" i="54"/>
  <c r="P104" i="54"/>
  <c r="Q3" i="54"/>
  <c r="BA3" i="54" s="1"/>
  <c r="BB3" i="54" s="1"/>
  <c r="W10" i="54"/>
  <c r="P124" i="54"/>
  <c r="Y123" i="54"/>
  <c r="S123" i="54"/>
  <c r="M13" i="54"/>
  <c r="AG13" i="54" s="1"/>
  <c r="M84" i="54"/>
  <c r="Y19" i="54"/>
  <c r="V19" i="54"/>
  <c r="AY19" i="54" s="1"/>
  <c r="U19" i="54"/>
  <c r="AB19" i="54"/>
  <c r="Q19" i="54"/>
  <c r="BA19" i="54" s="1"/>
  <c r="BB19" i="54" s="1"/>
  <c r="W19" i="54"/>
  <c r="Z19" i="54"/>
  <c r="AZ19" i="54" s="1"/>
  <c r="N31" i="54"/>
  <c r="AA31" i="54"/>
  <c r="V31" i="54"/>
  <c r="AY31" i="54" s="1"/>
  <c r="BB31" i="54" s="1"/>
  <c r="Z31" i="54"/>
  <c r="AZ31" i="54" s="1"/>
  <c r="U31" i="54"/>
  <c r="N38" i="54"/>
  <c r="P38" i="54"/>
  <c r="M38" i="54"/>
  <c r="L38" i="54"/>
  <c r="S38" i="54"/>
  <c r="M57" i="54"/>
  <c r="N57" i="54"/>
  <c r="N85" i="54"/>
  <c r="L85" i="54"/>
  <c r="M55" i="54"/>
  <c r="L55" i="54"/>
  <c r="M47" i="54"/>
  <c r="N47" i="54"/>
  <c r="N7" i="54"/>
  <c r="L7" i="54"/>
  <c r="AX103" i="54"/>
  <c r="F103" i="54"/>
  <c r="G103" i="54" s="1"/>
  <c r="AX95" i="54"/>
  <c r="F95" i="54"/>
  <c r="G95" i="54" s="1"/>
  <c r="AX63" i="54"/>
  <c r="AH63" i="54"/>
  <c r="F63" i="54"/>
  <c r="G63" i="54" s="1"/>
  <c r="AX55" i="54"/>
  <c r="AH55" i="54"/>
  <c r="F55" i="54"/>
  <c r="G55" i="54" s="1"/>
  <c r="Y76" i="54"/>
  <c r="AB76" i="54"/>
  <c r="Y65" i="54"/>
  <c r="AB64" i="54"/>
  <c r="AA3" i="54"/>
  <c r="Y10" i="54"/>
  <c r="Z124" i="54"/>
  <c r="AZ124" i="54" s="1"/>
  <c r="W123" i="54"/>
  <c r="AA107" i="54"/>
  <c r="AA76" i="54"/>
  <c r="M2" i="54"/>
  <c r="N54" i="54"/>
  <c r="L64" i="54"/>
  <c r="AU50" i="54"/>
  <c r="U50" i="54"/>
  <c r="Q50" i="54"/>
  <c r="BA50" i="54" s="1"/>
  <c r="AA50" i="54"/>
  <c r="Z50" i="54"/>
  <c r="AZ50" i="54" s="1"/>
  <c r="V50" i="54"/>
  <c r="AY50" i="54" s="1"/>
  <c r="P50" i="54"/>
  <c r="AE50" i="54" a="1"/>
  <c r="AE50" i="54" s="1"/>
  <c r="Z52" i="54"/>
  <c r="AZ52" i="54" s="1"/>
  <c r="Y52" i="54"/>
  <c r="U52" i="54"/>
  <c r="AE52" i="54" a="1"/>
  <c r="AE52" i="54" s="1"/>
  <c r="R52" i="54"/>
  <c r="AB52" i="54"/>
  <c r="V52" i="54"/>
  <c r="AY52" i="54" s="1"/>
  <c r="AU52" i="54"/>
  <c r="AA52" i="54"/>
  <c r="P92" i="54"/>
  <c r="AS92" i="54"/>
  <c r="AF92" i="54" s="1"/>
  <c r="S92" i="54"/>
  <c r="AA92" i="54"/>
  <c r="AB92" i="54"/>
  <c r="R92" i="54"/>
  <c r="W99" i="54"/>
  <c r="P99" i="54"/>
  <c r="V99" i="54"/>
  <c r="AY99" i="54" s="1"/>
  <c r="V101" i="54"/>
  <c r="AY101" i="54" s="1"/>
  <c r="AA101" i="54"/>
  <c r="W101" i="54"/>
  <c r="R101" i="54"/>
  <c r="AB101" i="54"/>
  <c r="Z101" i="54"/>
  <c r="AZ101" i="54" s="1"/>
  <c r="U101" i="54"/>
  <c r="F125" i="54"/>
  <c r="G125" i="54" s="1"/>
  <c r="M86" i="54"/>
  <c r="L86" i="54"/>
  <c r="N78" i="54"/>
  <c r="L78" i="54"/>
  <c r="L70" i="54"/>
  <c r="M70" i="54"/>
  <c r="N70" i="54"/>
  <c r="U62" i="54"/>
  <c r="W62" i="54"/>
  <c r="M62" i="54"/>
  <c r="AG62" i="54" s="1"/>
  <c r="V62" i="54"/>
  <c r="AY62" i="54" s="1"/>
  <c r="BB62" i="54" s="1"/>
  <c r="N62" i="54"/>
  <c r="Z62" i="54"/>
  <c r="AZ62" i="54" s="1"/>
  <c r="AB62" i="54"/>
  <c r="AH49" i="54"/>
  <c r="F73" i="54"/>
  <c r="G73" i="54" s="1"/>
  <c r="F81" i="54"/>
  <c r="G81" i="54" s="1"/>
  <c r="Y31" i="54"/>
  <c r="AH65" i="54"/>
  <c r="AH9" i="54"/>
  <c r="N24" i="54"/>
  <c r="AG16" i="54"/>
  <c r="Z93" i="54"/>
  <c r="AZ93" i="54" s="1"/>
  <c r="AE125" i="53" a="1"/>
  <c r="AE125" i="53" s="1"/>
  <c r="V125" i="53"/>
  <c r="AY125" i="53" s="1"/>
  <c r="R125" i="53"/>
  <c r="U125" i="53"/>
  <c r="AA125" i="53"/>
  <c r="S125" i="53"/>
  <c r="Z125" i="53"/>
  <c r="AZ125" i="53" s="1"/>
  <c r="Q125" i="53"/>
  <c r="BA125" i="53" s="1"/>
  <c r="BB125" i="53" s="1"/>
  <c r="AB125" i="53"/>
  <c r="Y125" i="53"/>
  <c r="W125" i="53"/>
  <c r="P125" i="53"/>
  <c r="V80" i="53"/>
  <c r="AY80" i="53" s="1"/>
  <c r="U80" i="53"/>
  <c r="AA80" i="53"/>
  <c r="Y80" i="53"/>
  <c r="Q80" i="53"/>
  <c r="BA80" i="53" s="1"/>
  <c r="BB80" i="53" s="1"/>
  <c r="W80" i="53"/>
  <c r="P80" i="53"/>
  <c r="AB80" i="53"/>
  <c r="R80" i="53"/>
  <c r="S80" i="53"/>
  <c r="AE80" i="53" a="1"/>
  <c r="AE80" i="53" s="1"/>
  <c r="Z80" i="53"/>
  <c r="AZ80" i="53" s="1"/>
  <c r="Y119" i="53"/>
  <c r="P119" i="53"/>
  <c r="V119" i="53"/>
  <c r="AY119" i="53" s="1"/>
  <c r="AB119" i="53"/>
  <c r="U119" i="53"/>
  <c r="W119" i="53"/>
  <c r="AS119" i="53"/>
  <c r="AF119" i="53" s="1"/>
  <c r="Z119" i="53"/>
  <c r="AZ119" i="53" s="1"/>
  <c r="S119" i="53"/>
  <c r="AA119" i="53"/>
  <c r="Q119" i="53"/>
  <c r="BA119" i="53" s="1"/>
  <c r="R119" i="53"/>
  <c r="M9" i="53"/>
  <c r="L9" i="53"/>
  <c r="Y63" i="53"/>
  <c r="S63" i="53"/>
  <c r="Z63" i="53"/>
  <c r="AZ63" i="53" s="1"/>
  <c r="V63" i="53"/>
  <c r="AY63" i="53" s="1"/>
  <c r="AA63" i="53"/>
  <c r="P63" i="53"/>
  <c r="W63" i="53"/>
  <c r="U81" i="53"/>
  <c r="Y107" i="53"/>
  <c r="Z105" i="53"/>
  <c r="AZ105" i="53" s="1"/>
  <c r="AS105" i="53"/>
  <c r="AF105" i="53" s="1"/>
  <c r="M100" i="53"/>
  <c r="R63" i="53"/>
  <c r="Q63" i="53"/>
  <c r="BA63" i="53" s="1"/>
  <c r="BB63" i="53" s="1"/>
  <c r="U4" i="53"/>
  <c r="AA4" i="53"/>
  <c r="S4" i="53"/>
  <c r="R4" i="53"/>
  <c r="W4" i="53"/>
  <c r="P4" i="53"/>
  <c r="V4" i="53"/>
  <c r="AY4" i="53" s="1"/>
  <c r="AU4" i="53"/>
  <c r="Y4" i="53"/>
  <c r="Q13" i="53"/>
  <c r="BA13" i="53" s="1"/>
  <c r="BB13" i="53" s="1"/>
  <c r="N13" i="53"/>
  <c r="L13" i="53"/>
  <c r="V13" i="53"/>
  <c r="AY13" i="53" s="1"/>
  <c r="S13" i="53"/>
  <c r="N27" i="53"/>
  <c r="M27" i="53"/>
  <c r="Q48" i="53"/>
  <c r="BA48" i="53" s="1"/>
  <c r="BB48" i="53" s="1"/>
  <c r="AE48" i="53" a="1"/>
  <c r="AE48" i="53" s="1"/>
  <c r="AA48" i="53"/>
  <c r="AU48" i="53"/>
  <c r="V48" i="53"/>
  <c r="AY48" i="53" s="1"/>
  <c r="S48" i="53"/>
  <c r="AB48" i="53"/>
  <c r="W48" i="53"/>
  <c r="R48" i="53"/>
  <c r="W53" i="53"/>
  <c r="P53" i="53"/>
  <c r="R53" i="53"/>
  <c r="Z53" i="53"/>
  <c r="AZ53" i="53" s="1"/>
  <c r="U53" i="53"/>
  <c r="V53" i="53"/>
  <c r="AY53" i="53" s="1"/>
  <c r="AU53" i="53"/>
  <c r="AB53" i="53"/>
  <c r="R74" i="53"/>
  <c r="Q74" i="53"/>
  <c r="BA74" i="53" s="1"/>
  <c r="BB74" i="53" s="1"/>
  <c r="V74" i="53"/>
  <c r="AY74" i="53" s="1"/>
  <c r="U74" i="53"/>
  <c r="Z74" i="53"/>
  <c r="AZ74" i="53" s="1"/>
  <c r="Y74" i="53"/>
  <c r="M77" i="53"/>
  <c r="L77" i="53"/>
  <c r="N77" i="53"/>
  <c r="N69" i="53"/>
  <c r="L69" i="53"/>
  <c r="L54" i="53"/>
  <c r="N54" i="53"/>
  <c r="L46" i="53"/>
  <c r="M46" i="53"/>
  <c r="L39" i="53"/>
  <c r="N39" i="53"/>
  <c r="S15" i="53"/>
  <c r="AU15" i="53"/>
  <c r="AB15" i="53"/>
  <c r="AE15" i="53" a="1"/>
  <c r="AE15" i="53" s="1"/>
  <c r="W15" i="53"/>
  <c r="U15" i="53"/>
  <c r="AA15" i="53"/>
  <c r="V15" i="53"/>
  <c r="AY15" i="53" s="1"/>
  <c r="Q15" i="53"/>
  <c r="BA15" i="53" s="1"/>
  <c r="BB15" i="53" s="1"/>
  <c r="Z15" i="53"/>
  <c r="AZ15" i="53" s="1"/>
  <c r="R67" i="53"/>
  <c r="U67" i="53"/>
  <c r="P67" i="53"/>
  <c r="Q67" i="53"/>
  <c r="BA67" i="53" s="1"/>
  <c r="W67" i="53"/>
  <c r="AB67" i="53"/>
  <c r="AA67" i="53"/>
  <c r="AX38" i="53"/>
  <c r="F38" i="53"/>
  <c r="G38" i="53" s="1"/>
  <c r="AA81" i="53"/>
  <c r="N114" i="53"/>
  <c r="W114" i="53"/>
  <c r="L107" i="53"/>
  <c r="S93" i="53"/>
  <c r="AU63" i="53"/>
  <c r="AV81" i="53" s="1"/>
  <c r="A81" i="53" s="1"/>
  <c r="S71" i="53"/>
  <c r="BB70" i="53"/>
  <c r="AH15" i="53"/>
  <c r="AA51" i="53"/>
  <c r="P51" i="53"/>
  <c r="Y51" i="53"/>
  <c r="U51" i="53"/>
  <c r="V51" i="53"/>
  <c r="AY51" i="53" s="1"/>
  <c r="AU51" i="53"/>
  <c r="W51" i="53"/>
  <c r="Q60" i="53"/>
  <c r="BA60" i="53" s="1"/>
  <c r="U60" i="53"/>
  <c r="V60" i="53"/>
  <c r="AY60" i="53" s="1"/>
  <c r="Z60" i="53"/>
  <c r="AZ60" i="53" s="1"/>
  <c r="AE60" i="53" a="1"/>
  <c r="AE60" i="53" s="1"/>
  <c r="P60" i="53"/>
  <c r="R60" i="53"/>
  <c r="AU60" i="53"/>
  <c r="S60" i="53"/>
  <c r="AA60" i="53"/>
  <c r="AA102" i="53"/>
  <c r="Z102" i="53"/>
  <c r="AZ102" i="53" s="1"/>
  <c r="P102" i="53"/>
  <c r="Q102" i="53"/>
  <c r="BA102" i="53" s="1"/>
  <c r="Y102" i="53"/>
  <c r="V102" i="53"/>
  <c r="AY102" i="53" s="1"/>
  <c r="W108" i="53"/>
  <c r="AE108" i="53" a="1"/>
  <c r="AE108" i="53" s="1"/>
  <c r="AB108" i="53"/>
  <c r="Y108" i="53"/>
  <c r="L129" i="53"/>
  <c r="M129" i="53"/>
  <c r="L29" i="53"/>
  <c r="N29" i="53"/>
  <c r="M29" i="53"/>
  <c r="M21" i="53"/>
  <c r="L21" i="53"/>
  <c r="N21" i="53"/>
  <c r="N5" i="53"/>
  <c r="M5" i="53"/>
  <c r="AG5" i="53" s="1"/>
  <c r="AX124" i="53"/>
  <c r="F124" i="53"/>
  <c r="G124" i="53" s="1"/>
  <c r="AX116" i="53"/>
  <c r="F116" i="53"/>
  <c r="G116" i="53" s="1"/>
  <c r="AX109" i="53"/>
  <c r="F109" i="53"/>
  <c r="G109" i="53" s="1"/>
  <c r="AX77" i="53"/>
  <c r="F77" i="53"/>
  <c r="G77" i="53" s="1"/>
  <c r="W77" i="53" s="1"/>
  <c r="AX61" i="53"/>
  <c r="F61" i="53"/>
  <c r="G61" i="53" s="1"/>
  <c r="AX53" i="53"/>
  <c r="AH53" i="53"/>
  <c r="AX29" i="53"/>
  <c r="AH29" i="53"/>
  <c r="F29" i="53"/>
  <c r="G29" i="53" s="1"/>
  <c r="Y29" i="53" s="1"/>
  <c r="AX14" i="53"/>
  <c r="F14" i="53"/>
  <c r="G14" i="53" s="1"/>
  <c r="AX6" i="53"/>
  <c r="F6" i="53"/>
  <c r="G6" i="53" s="1"/>
  <c r="Z69" i="53"/>
  <c r="AZ69" i="53" s="1"/>
  <c r="W69" i="53"/>
  <c r="AA69" i="53"/>
  <c r="V69" i="53"/>
  <c r="AY69" i="53" s="1"/>
  <c r="BB69" i="53" s="1"/>
  <c r="Y69" i="53"/>
  <c r="U69" i="53"/>
  <c r="S69" i="53"/>
  <c r="M122" i="53"/>
  <c r="L122" i="53"/>
  <c r="AX7" i="53"/>
  <c r="AH7" i="53"/>
  <c r="P27" i="53"/>
  <c r="Z81" i="53"/>
  <c r="AZ81" i="53" s="1"/>
  <c r="R81" i="53"/>
  <c r="W107" i="53"/>
  <c r="W31" i="53"/>
  <c r="U31" i="53"/>
  <c r="W24" i="53"/>
  <c r="R24" i="53"/>
  <c r="U41" i="53"/>
  <c r="Y28" i="53"/>
  <c r="Q37" i="53"/>
  <c r="BA37" i="53" s="1"/>
  <c r="W37" i="53"/>
  <c r="R105" i="53"/>
  <c r="P108" i="53"/>
  <c r="P93" i="53"/>
  <c r="W74" i="53"/>
  <c r="P69" i="53"/>
  <c r="P48" i="53"/>
  <c r="F45" i="53"/>
  <c r="G45" i="53" s="1"/>
  <c r="AH61" i="53"/>
  <c r="Y15" i="53"/>
  <c r="M13" i="53"/>
  <c r="Q54" i="53"/>
  <c r="BA54" i="53" s="1"/>
  <c r="AB54" i="53"/>
  <c r="U54" i="53"/>
  <c r="Z54" i="53"/>
  <c r="AZ54" i="53" s="1"/>
  <c r="V54" i="53"/>
  <c r="AY54" i="53" s="1"/>
  <c r="S54" i="53"/>
  <c r="R54" i="53"/>
  <c r="M104" i="53"/>
  <c r="L104" i="53"/>
  <c r="N82" i="53"/>
  <c r="M82" i="53"/>
  <c r="L82" i="53"/>
  <c r="L74" i="53"/>
  <c r="N74" i="53"/>
  <c r="N66" i="53"/>
  <c r="L66" i="53"/>
  <c r="M66" i="53"/>
  <c r="M59" i="53"/>
  <c r="L59" i="53"/>
  <c r="M43" i="53"/>
  <c r="L43" i="53"/>
  <c r="AB36" i="53"/>
  <c r="W36" i="53"/>
  <c r="Z36" i="53"/>
  <c r="AZ36" i="53" s="1"/>
  <c r="M12" i="53"/>
  <c r="L12" i="53"/>
  <c r="AX123" i="53"/>
  <c r="F123" i="53"/>
  <c r="G123" i="53" s="1"/>
  <c r="AX115" i="53"/>
  <c r="F115" i="53"/>
  <c r="G115" i="53" s="1"/>
  <c r="AX100" i="53"/>
  <c r="F100" i="53"/>
  <c r="G100" i="53" s="1"/>
  <c r="AX76" i="53"/>
  <c r="F76" i="53"/>
  <c r="G76" i="53" s="1"/>
  <c r="AX60" i="53"/>
  <c r="AH60" i="53"/>
  <c r="AA71" i="53"/>
  <c r="V71" i="53"/>
  <c r="AY71" i="53" s="1"/>
  <c r="Y71" i="53"/>
  <c r="Q71" i="53"/>
  <c r="BA71" i="53" s="1"/>
  <c r="P71" i="53"/>
  <c r="Z71" i="53"/>
  <c r="AZ71" i="53" s="1"/>
  <c r="N92" i="53"/>
  <c r="L92" i="53"/>
  <c r="U107" i="53"/>
  <c r="R27" i="53"/>
  <c r="Y81" i="53"/>
  <c r="AB81" i="53"/>
  <c r="S107" i="53"/>
  <c r="V107" i="53"/>
  <c r="AY107" i="53" s="1"/>
  <c r="Y31" i="53"/>
  <c r="U24" i="53"/>
  <c r="AB24" i="53"/>
  <c r="W41" i="53"/>
  <c r="P28" i="53"/>
  <c r="Q28" i="53"/>
  <c r="BA28" i="53" s="1"/>
  <c r="R37" i="53"/>
  <c r="AU37" i="53"/>
  <c r="W105" i="53"/>
  <c r="Z108" i="53"/>
  <c r="AZ108" i="53" s="1"/>
  <c r="U102" i="53"/>
  <c r="AE63" i="53" a="1"/>
  <c r="AE63" i="53" s="1"/>
  <c r="P74" i="53"/>
  <c r="W71" i="53"/>
  <c r="AB69" i="53"/>
  <c r="S67" i="53"/>
  <c r="Y53" i="53"/>
  <c r="Z48" i="53"/>
  <c r="AZ48" i="53" s="1"/>
  <c r="R51" i="53"/>
  <c r="AH45" i="53"/>
  <c r="P15" i="53"/>
  <c r="L30" i="53"/>
  <c r="N30" i="53"/>
  <c r="M30" i="53"/>
  <c r="N127" i="53"/>
  <c r="M127" i="53"/>
  <c r="N97" i="53"/>
  <c r="L97" i="53"/>
  <c r="N89" i="53"/>
  <c r="L89" i="53"/>
  <c r="M81" i="53"/>
  <c r="L81" i="53"/>
  <c r="L65" i="53"/>
  <c r="N65" i="53"/>
  <c r="N58" i="53"/>
  <c r="M58" i="53"/>
  <c r="L50" i="53"/>
  <c r="N50" i="53"/>
  <c r="L42" i="53"/>
  <c r="N42" i="53"/>
  <c r="M42" i="53"/>
  <c r="M35" i="53"/>
  <c r="AG35" i="53" s="1"/>
  <c r="N35" i="53"/>
  <c r="L35" i="53"/>
  <c r="P35" i="53"/>
  <c r="Y35" i="53"/>
  <c r="V35" i="53"/>
  <c r="AY35" i="53" s="1"/>
  <c r="W35" i="53"/>
  <c r="AB35" i="53"/>
  <c r="R35" i="53"/>
  <c r="Q93" i="53"/>
  <c r="BA93" i="53" s="1"/>
  <c r="Y93" i="53"/>
  <c r="AA93" i="53"/>
  <c r="AB93" i="53"/>
  <c r="AE93" i="53" a="1"/>
  <c r="AE93" i="53" s="1"/>
  <c r="V93" i="53"/>
  <c r="AY93" i="53" s="1"/>
  <c r="W93" i="53"/>
  <c r="V114" i="53"/>
  <c r="AY114" i="53" s="1"/>
  <c r="BB114" i="53" s="1"/>
  <c r="L114" i="53"/>
  <c r="U114" i="53"/>
  <c r="AX30" i="53"/>
  <c r="AH30" i="53"/>
  <c r="F30" i="53"/>
  <c r="G30" i="53" s="1"/>
  <c r="AB105" i="53"/>
  <c r="V27" i="53"/>
  <c r="AY27" i="53" s="1"/>
  <c r="AE81" i="53" a="1"/>
  <c r="AE81" i="53" s="1"/>
  <c r="V81" i="53"/>
  <c r="AY81" i="53" s="1"/>
  <c r="Y39" i="53"/>
  <c r="Z107" i="53"/>
  <c r="AZ107" i="53" s="1"/>
  <c r="AE107" i="53" a="1"/>
  <c r="AE107" i="53" s="1"/>
  <c r="Q31" i="53"/>
  <c r="BA31" i="53" s="1"/>
  <c r="BB31" i="53" s="1"/>
  <c r="Y24" i="53"/>
  <c r="V41" i="53"/>
  <c r="AY41" i="53" s="1"/>
  <c r="BB41" i="53" s="1"/>
  <c r="Y41" i="53"/>
  <c r="R28" i="53"/>
  <c r="AA28" i="53"/>
  <c r="S37" i="53"/>
  <c r="Y105" i="53"/>
  <c r="L100" i="53"/>
  <c r="AB102" i="53"/>
  <c r="M69" i="53"/>
  <c r="U63" i="53"/>
  <c r="AE74" i="53" a="1"/>
  <c r="AE74" i="53" s="1"/>
  <c r="Y67" i="53"/>
  <c r="AA53" i="53"/>
  <c r="U48" i="53"/>
  <c r="S51" i="53"/>
  <c r="AH37" i="53"/>
  <c r="AB63" i="53"/>
  <c r="R15" i="53"/>
  <c r="AH6" i="53"/>
  <c r="N9" i="53"/>
  <c r="AB4" i="53"/>
  <c r="L5" i="53"/>
  <c r="S53" i="53"/>
  <c r="M54" i="53"/>
  <c r="AH38" i="53"/>
  <c r="L52" i="53"/>
  <c r="N52" i="53"/>
  <c r="U70" i="53"/>
  <c r="P70" i="53"/>
  <c r="Q70" i="53"/>
  <c r="BA70" i="53" s="1"/>
  <c r="W70" i="53"/>
  <c r="AB70" i="53"/>
  <c r="AA70" i="53"/>
  <c r="P75" i="53"/>
  <c r="V75" i="53"/>
  <c r="AY75" i="53" s="1"/>
  <c r="L75" i="53"/>
  <c r="R75" i="53"/>
  <c r="Q75" i="53"/>
  <c r="BA75" i="53" s="1"/>
  <c r="BB75" i="53" s="1"/>
  <c r="L118" i="53"/>
  <c r="N118" i="53"/>
  <c r="L111" i="53"/>
  <c r="N111" i="53"/>
  <c r="L103" i="53"/>
  <c r="Y103" i="53"/>
  <c r="U103" i="53"/>
  <c r="M103" i="53"/>
  <c r="AB103" i="53"/>
  <c r="L88" i="53"/>
  <c r="N88" i="53"/>
  <c r="M88" i="53"/>
  <c r="AA34" i="53"/>
  <c r="L34" i="53"/>
  <c r="M34" i="53"/>
  <c r="AG34" i="53" s="1"/>
  <c r="V34" i="53"/>
  <c r="AY34" i="53" s="1"/>
  <c r="U34" i="53"/>
  <c r="P81" i="53"/>
  <c r="W81" i="53"/>
  <c r="U39" i="53"/>
  <c r="AB39" i="53"/>
  <c r="P107" i="53"/>
  <c r="Q107" i="53"/>
  <c r="BA107" i="53" s="1"/>
  <c r="AA31" i="53"/>
  <c r="Z24" i="53"/>
  <c r="AZ24" i="53" s="1"/>
  <c r="Z41" i="53"/>
  <c r="AZ41" i="53" s="1"/>
  <c r="AU41" i="53"/>
  <c r="AV35" i="53" s="1"/>
  <c r="V28" i="53"/>
  <c r="AY28" i="53" s="1"/>
  <c r="S28" i="53"/>
  <c r="V37" i="53"/>
  <c r="AY37" i="53" s="1"/>
  <c r="P105" i="53"/>
  <c r="V105" i="53"/>
  <c r="AY105" i="53" s="1"/>
  <c r="Q46" i="53"/>
  <c r="BA46" i="53" s="1"/>
  <c r="BB46" i="53" s="1"/>
  <c r="R46" i="53"/>
  <c r="AB114" i="53"/>
  <c r="Q108" i="53"/>
  <c r="BA108" i="53" s="1"/>
  <c r="BB108" i="53" s="1"/>
  <c r="R102" i="53"/>
  <c r="U93" i="53"/>
  <c r="U71" i="53"/>
  <c r="Q69" i="53"/>
  <c r="BA69" i="53" s="1"/>
  <c r="Z67" i="53"/>
  <c r="AZ67" i="53" s="1"/>
  <c r="Q53" i="53"/>
  <c r="BA53" i="53" s="1"/>
  <c r="Z51" i="53"/>
  <c r="AZ51" i="53" s="1"/>
  <c r="AB5" i="53"/>
  <c r="P13" i="53"/>
  <c r="N46" i="53"/>
  <c r="AA108" i="53"/>
  <c r="M114" i="53"/>
  <c r="AA74" i="53"/>
  <c r="W5" i="53"/>
  <c r="Q5" i="53"/>
  <c r="BA5" i="53" s="1"/>
  <c r="V5" i="53"/>
  <c r="AY5" i="53" s="1"/>
  <c r="Y5" i="53"/>
  <c r="AA5" i="53"/>
  <c r="AU5" i="53"/>
  <c r="S5" i="53"/>
  <c r="AH14" i="53"/>
  <c r="Z66" i="53"/>
  <c r="AZ66" i="53" s="1"/>
  <c r="W66" i="53"/>
  <c r="AA66" i="53"/>
  <c r="R66" i="53"/>
  <c r="V66" i="53"/>
  <c r="AY66" i="53" s="1"/>
  <c r="Y66" i="53"/>
  <c r="U66" i="53"/>
  <c r="S66" i="53"/>
  <c r="AA68" i="53"/>
  <c r="M48" i="53"/>
  <c r="N48" i="53"/>
  <c r="AX41" i="53"/>
  <c r="AH41" i="53"/>
  <c r="AX33" i="53"/>
  <c r="AH33" i="53"/>
  <c r="AX18" i="53"/>
  <c r="F18" i="53"/>
  <c r="G18" i="53" s="1"/>
  <c r="AX10" i="53"/>
  <c r="AH10" i="53"/>
  <c r="F10" i="53"/>
  <c r="G10" i="53" s="1"/>
  <c r="Q27" i="53"/>
  <c r="BA27" i="53" s="1"/>
  <c r="BB27" i="53" s="1"/>
  <c r="V39" i="53"/>
  <c r="AY39" i="53" s="1"/>
  <c r="BB39" i="53" s="1"/>
  <c r="R107" i="53"/>
  <c r="P31" i="53"/>
  <c r="AA98" i="53"/>
  <c r="AB41" i="53"/>
  <c r="Z28" i="53"/>
  <c r="AZ28" i="53" s="1"/>
  <c r="Q105" i="53"/>
  <c r="BA105" i="53" s="1"/>
  <c r="N122" i="53"/>
  <c r="V108" i="53"/>
  <c r="AY108" i="53" s="1"/>
  <c r="W102" i="53"/>
  <c r="V67" i="53"/>
  <c r="AY67" i="53" s="1"/>
  <c r="Q51" i="53"/>
  <c r="BA51" i="53" s="1"/>
  <c r="Z59" i="53"/>
  <c r="AZ59" i="53" s="1"/>
  <c r="U59" i="53"/>
  <c r="Y59" i="53"/>
  <c r="S59" i="53"/>
  <c r="R59" i="53"/>
  <c r="AB59" i="53"/>
  <c r="P59" i="53"/>
  <c r="V78" i="53"/>
  <c r="AY78" i="53" s="1"/>
  <c r="U78" i="53"/>
  <c r="AA78" i="53"/>
  <c r="Y78" i="53"/>
  <c r="Q78" i="53"/>
  <c r="BA78" i="53" s="1"/>
  <c r="BB78" i="53" s="1"/>
  <c r="W78" i="53"/>
  <c r="Z78" i="53"/>
  <c r="AZ78" i="53" s="1"/>
  <c r="S78" i="53"/>
  <c r="AA83" i="53"/>
  <c r="P83" i="53"/>
  <c r="V83" i="53"/>
  <c r="AY83" i="53" s="1"/>
  <c r="S83" i="53"/>
  <c r="AB83" i="53"/>
  <c r="R32" i="53"/>
  <c r="N32" i="53"/>
  <c r="M32" i="53"/>
  <c r="L32" i="53"/>
  <c r="M16" i="53"/>
  <c r="L16" i="53"/>
  <c r="N16" i="53"/>
  <c r="W34" i="53"/>
  <c r="R111" i="53"/>
  <c r="AG18" i="53"/>
  <c r="P113" i="53"/>
  <c r="AG56" i="53"/>
  <c r="AG59" i="53"/>
  <c r="W16" i="52"/>
  <c r="AB16" i="52"/>
  <c r="N16" i="52"/>
  <c r="N111" i="52"/>
  <c r="L111" i="52"/>
  <c r="M111" i="52"/>
  <c r="AA59" i="52"/>
  <c r="Q59" i="52"/>
  <c r="BA59" i="52" s="1"/>
  <c r="Z59" i="52"/>
  <c r="AZ59" i="52" s="1"/>
  <c r="AU59" i="52"/>
  <c r="Y59" i="52"/>
  <c r="AB59" i="52"/>
  <c r="V59" i="52"/>
  <c r="AY59" i="52" s="1"/>
  <c r="P59" i="52"/>
  <c r="R59" i="52"/>
  <c r="U59" i="52"/>
  <c r="W59" i="52"/>
  <c r="Z53" i="52"/>
  <c r="AZ53" i="52" s="1"/>
  <c r="Q53" i="52"/>
  <c r="BA53" i="52" s="1"/>
  <c r="BB53" i="52" s="1"/>
  <c r="Y53" i="52"/>
  <c r="V53" i="52"/>
  <c r="AY53" i="52" s="1"/>
  <c r="W53" i="52"/>
  <c r="U53" i="52"/>
  <c r="AA53" i="52"/>
  <c r="AU53" i="52"/>
  <c r="AE53" i="52" a="1"/>
  <c r="AE53" i="52" s="1"/>
  <c r="R53" i="52"/>
  <c r="S53" i="52"/>
  <c r="AS75" i="52"/>
  <c r="AF75" i="52" s="1"/>
  <c r="U75" i="52"/>
  <c r="Q75" i="52"/>
  <c r="BA75" i="52" s="1"/>
  <c r="S75" i="52"/>
  <c r="V75" i="52"/>
  <c r="AY75" i="52" s="1"/>
  <c r="P75" i="52"/>
  <c r="W75" i="52"/>
  <c r="R75" i="52"/>
  <c r="F95" i="52"/>
  <c r="G95" i="52" s="1"/>
  <c r="M127" i="52"/>
  <c r="L127" i="52"/>
  <c r="N95" i="52"/>
  <c r="M95" i="52"/>
  <c r="L95" i="52"/>
  <c r="L87" i="52"/>
  <c r="N87" i="52"/>
  <c r="M87" i="52"/>
  <c r="L79" i="52"/>
  <c r="N79" i="52"/>
  <c r="M79" i="52"/>
  <c r="M63" i="52"/>
  <c r="N63" i="52"/>
  <c r="L63" i="52"/>
  <c r="N55" i="52"/>
  <c r="M55" i="52"/>
  <c r="L55" i="52"/>
  <c r="L103" i="52"/>
  <c r="N103" i="52"/>
  <c r="M103" i="52"/>
  <c r="M48" i="52"/>
  <c r="N48" i="52"/>
  <c r="L48" i="52"/>
  <c r="AX63" i="52"/>
  <c r="AH63" i="52"/>
  <c r="AG63" i="52"/>
  <c r="F63" i="52"/>
  <c r="G63" i="52" s="1"/>
  <c r="AA63" i="52" s="1"/>
  <c r="P8" i="52"/>
  <c r="Y41" i="52"/>
  <c r="Q41" i="52"/>
  <c r="BA41" i="52" s="1"/>
  <c r="BB41" i="52" s="1"/>
  <c r="W41" i="52"/>
  <c r="Z41" i="52"/>
  <c r="AZ41" i="52" s="1"/>
  <c r="AE41" i="52" a="1"/>
  <c r="AE41" i="52" s="1"/>
  <c r="U41" i="52"/>
  <c r="V41" i="52"/>
  <c r="AY41" i="52" s="1"/>
  <c r="P41" i="52"/>
  <c r="S41" i="52"/>
  <c r="AB41" i="52"/>
  <c r="Z32" i="52"/>
  <c r="AZ32" i="52" s="1"/>
  <c r="AS93" i="52"/>
  <c r="AF93" i="52" s="1"/>
  <c r="Q93" i="52"/>
  <c r="BA93" i="52" s="1"/>
  <c r="S93" i="52"/>
  <c r="Z93" i="52"/>
  <c r="AZ93" i="52" s="1"/>
  <c r="BB93" i="52" s="1"/>
  <c r="P93" i="52"/>
  <c r="V93" i="52"/>
  <c r="AY93" i="52" s="1"/>
  <c r="Y93" i="52"/>
  <c r="R93" i="52"/>
  <c r="AA93" i="52"/>
  <c r="W93" i="52"/>
  <c r="N30" i="52"/>
  <c r="M30" i="52"/>
  <c r="AG30" i="52" s="1"/>
  <c r="L30" i="52"/>
  <c r="AX71" i="52"/>
  <c r="F71" i="52"/>
  <c r="G71" i="52" s="1"/>
  <c r="AX39" i="52"/>
  <c r="AH39" i="52"/>
  <c r="F39" i="52"/>
  <c r="G39" i="52" s="1"/>
  <c r="Z80" i="52"/>
  <c r="AZ80" i="52" s="1"/>
  <c r="BB80" i="52" s="1"/>
  <c r="AS80" i="52"/>
  <c r="AF80" i="52" s="1"/>
  <c r="W80" i="52"/>
  <c r="Y80" i="52"/>
  <c r="V80" i="52"/>
  <c r="AY80" i="52" s="1"/>
  <c r="U80" i="52"/>
  <c r="R80" i="52"/>
  <c r="AA80" i="52"/>
  <c r="S80" i="52"/>
  <c r="Q80" i="52"/>
  <c r="BA80" i="52" s="1"/>
  <c r="M20" i="52"/>
  <c r="N20" i="52"/>
  <c r="L20" i="52"/>
  <c r="L91" i="52"/>
  <c r="N91" i="52"/>
  <c r="M91" i="52"/>
  <c r="R124" i="52"/>
  <c r="Z124" i="52"/>
  <c r="AZ124" i="52" s="1"/>
  <c r="S124" i="52"/>
  <c r="P31" i="52"/>
  <c r="AU31" i="52"/>
  <c r="S31" i="52"/>
  <c r="R31" i="52"/>
  <c r="Q31" i="52"/>
  <c r="BA31" i="52" s="1"/>
  <c r="W6" i="52"/>
  <c r="U6" i="52"/>
  <c r="Q6" i="52"/>
  <c r="BA6" i="52" s="1"/>
  <c r="S6" i="52"/>
  <c r="AB6" i="52"/>
  <c r="AA6" i="52"/>
  <c r="AE6" i="52" a="1"/>
  <c r="AE6" i="52" s="1"/>
  <c r="Z6" i="52"/>
  <c r="AZ6" i="52" s="1"/>
  <c r="P6" i="52"/>
  <c r="Y6" i="52"/>
  <c r="AU6" i="52"/>
  <c r="M92" i="52"/>
  <c r="V92" i="52"/>
  <c r="AY92" i="52" s="1"/>
  <c r="Z92" i="52"/>
  <c r="AZ92" i="52" s="1"/>
  <c r="N107" i="52"/>
  <c r="L107" i="52"/>
  <c r="M107" i="52"/>
  <c r="N32" i="52"/>
  <c r="L32" i="52"/>
  <c r="Y32" i="52"/>
  <c r="AA32" i="52"/>
  <c r="M32" i="52"/>
  <c r="V32" i="52"/>
  <c r="AY32" i="52" s="1"/>
  <c r="U32" i="52"/>
  <c r="AX127" i="52"/>
  <c r="F127" i="52"/>
  <c r="G127" i="52" s="1"/>
  <c r="AE127" i="52" s="1" a="1"/>
  <c r="AE127" i="52" s="1"/>
  <c r="AD127" i="52" s="1"/>
  <c r="AC127" i="52" s="1"/>
  <c r="AX87" i="52"/>
  <c r="F87" i="52"/>
  <c r="G87" i="52" s="1"/>
  <c r="AX55" i="52"/>
  <c r="F55" i="52"/>
  <c r="G55" i="52" s="1"/>
  <c r="L115" i="52"/>
  <c r="N115" i="52"/>
  <c r="M115" i="52"/>
  <c r="M35" i="52"/>
  <c r="L35" i="52"/>
  <c r="AX23" i="52"/>
  <c r="F23" i="52"/>
  <c r="G23" i="52" s="1"/>
  <c r="AH23" i="52"/>
  <c r="N2" i="52"/>
  <c r="L2" i="52"/>
  <c r="M2" i="52"/>
  <c r="M122" i="52"/>
  <c r="N122" i="52"/>
  <c r="L122" i="52"/>
  <c r="N58" i="52"/>
  <c r="L58" i="52"/>
  <c r="M58" i="52"/>
  <c r="AG58" i="52" s="1"/>
  <c r="AX103" i="52"/>
  <c r="F103" i="52"/>
  <c r="G103" i="52" s="1"/>
  <c r="S103" i="52" s="1"/>
  <c r="AX47" i="52"/>
  <c r="F47" i="52"/>
  <c r="G47" i="52" s="1"/>
  <c r="AH47" i="52"/>
  <c r="Z64" i="52"/>
  <c r="AZ64" i="52" s="1"/>
  <c r="S64" i="52"/>
  <c r="AB83" i="52"/>
  <c r="P83" i="52"/>
  <c r="Y83" i="52"/>
  <c r="Y49" i="52"/>
  <c r="W49" i="52"/>
  <c r="AB49" i="52"/>
  <c r="L126" i="52"/>
  <c r="F102" i="52"/>
  <c r="G102" i="52" s="1"/>
  <c r="L102" i="52"/>
  <c r="M78" i="52"/>
  <c r="P58" i="52"/>
  <c r="M19" i="52"/>
  <c r="AH6" i="52"/>
  <c r="AH14" i="52"/>
  <c r="AB106" i="52"/>
  <c r="M126" i="52"/>
  <c r="L101" i="52"/>
  <c r="F109" i="52"/>
  <c r="G109" i="52" s="1"/>
  <c r="M106" i="52"/>
  <c r="M102" i="52"/>
  <c r="L93" i="52"/>
  <c r="M46" i="52"/>
  <c r="AG46" i="52" s="1"/>
  <c r="M7" i="52"/>
  <c r="F14" i="52"/>
  <c r="G14" i="52" s="1"/>
  <c r="W14" i="52" s="1"/>
  <c r="N62" i="52"/>
  <c r="V117" i="52"/>
  <c r="AY117" i="52" s="1"/>
  <c r="AB92" i="52"/>
  <c r="V24" i="52"/>
  <c r="AY24" i="52" s="1"/>
  <c r="AA24" i="52"/>
  <c r="W8" i="52"/>
  <c r="U106" i="52"/>
  <c r="W106" i="52"/>
  <c r="N110" i="52"/>
  <c r="L44" i="52"/>
  <c r="L69" i="52"/>
  <c r="F5" i="52"/>
  <c r="G5" i="52" s="1"/>
  <c r="F21" i="52"/>
  <c r="G21" i="52" s="1"/>
  <c r="AH29" i="52"/>
  <c r="AH36" i="52"/>
  <c r="F69" i="52"/>
  <c r="G69" i="52" s="1"/>
  <c r="F94" i="52"/>
  <c r="G94" i="52" s="1"/>
  <c r="Q94" i="52" s="1"/>
  <c r="BA94" i="52" s="1"/>
  <c r="F110" i="52"/>
  <c r="G110" i="52" s="1"/>
  <c r="W25" i="52"/>
  <c r="AE24" i="52" a="1"/>
  <c r="AE24" i="52" s="1"/>
  <c r="AB24" i="52"/>
  <c r="N85" i="52"/>
  <c r="L39" i="52"/>
  <c r="M44" i="52"/>
  <c r="AG44" i="52" s="1"/>
  <c r="L50" i="52"/>
  <c r="L14" i="52"/>
  <c r="N7" i="52"/>
  <c r="N99" i="52"/>
  <c r="N69" i="52"/>
  <c r="AH5" i="52"/>
  <c r="AH13" i="52"/>
  <c r="F61" i="52"/>
  <c r="G61" i="52" s="1"/>
  <c r="AA92" i="52"/>
  <c r="Y92" i="52"/>
  <c r="U24" i="52"/>
  <c r="Y8" i="52"/>
  <c r="V106" i="52"/>
  <c r="AY106" i="52" s="1"/>
  <c r="N109" i="52"/>
  <c r="M101" i="52"/>
  <c r="M85" i="52"/>
  <c r="F78" i="52"/>
  <c r="G78" i="52" s="1"/>
  <c r="N53" i="52"/>
  <c r="L53" i="52"/>
  <c r="F37" i="52"/>
  <c r="G37" i="52" s="1"/>
  <c r="L38" i="52"/>
  <c r="N77" i="52"/>
  <c r="M39" i="52"/>
  <c r="N50" i="52"/>
  <c r="M14" i="52"/>
  <c r="AG14" i="52" s="1"/>
  <c r="F2" i="52"/>
  <c r="G2" i="52" s="1"/>
  <c r="Z2" i="52" s="1"/>
  <c r="AZ2" i="52" s="1"/>
  <c r="F13" i="52"/>
  <c r="G13" i="52" s="1"/>
  <c r="W13" i="52" s="1"/>
  <c r="F67" i="52"/>
  <c r="G67" i="52" s="1"/>
  <c r="F115" i="52"/>
  <c r="G115" i="52" s="1"/>
  <c r="L117" i="52"/>
  <c r="AH46" i="52"/>
  <c r="AH37" i="52"/>
  <c r="M38" i="52"/>
  <c r="F20" i="52"/>
  <c r="G20" i="52" s="1"/>
  <c r="F46" i="52"/>
  <c r="G46" i="52" s="1"/>
  <c r="AB46" i="52" s="1"/>
  <c r="F91" i="52"/>
  <c r="G91" i="52" s="1"/>
  <c r="W51" i="52"/>
  <c r="Z51" i="52"/>
  <c r="AZ51" i="52" s="1"/>
  <c r="V51" i="52"/>
  <c r="AY51" i="52" s="1"/>
  <c r="AE51" i="52" a="1"/>
  <c r="AE51" i="52" s="1"/>
  <c r="U51" i="52"/>
  <c r="AU51" i="52"/>
  <c r="AB51" i="52"/>
  <c r="W128" i="52"/>
  <c r="AS128" i="52"/>
  <c r="AF128" i="52" s="1"/>
  <c r="Q128" i="52"/>
  <c r="BA128" i="52" s="1"/>
  <c r="P128" i="52"/>
  <c r="M94" i="52"/>
  <c r="N94" i="52"/>
  <c r="AA94" i="52"/>
  <c r="W94" i="52"/>
  <c r="M31" i="52"/>
  <c r="AG31" i="52" s="1"/>
  <c r="AB31" i="52"/>
  <c r="AA31" i="52"/>
  <c r="W31" i="52"/>
  <c r="L31" i="52"/>
  <c r="V31" i="52"/>
  <c r="AY31" i="52" s="1"/>
  <c r="Z31" i="52"/>
  <c r="AZ31" i="52" s="1"/>
  <c r="U31" i="52"/>
  <c r="Y31" i="52"/>
  <c r="M23" i="52"/>
  <c r="L23" i="52"/>
  <c r="N23" i="52"/>
  <c r="R23" i="52"/>
  <c r="N15" i="52"/>
  <c r="M15" i="52"/>
  <c r="AG15" i="52" s="1"/>
  <c r="W63" i="52"/>
  <c r="S120" i="52"/>
  <c r="V120" i="52"/>
  <c r="AY120" i="52" s="1"/>
  <c r="AB120" i="52"/>
  <c r="P120" i="52"/>
  <c r="R120" i="52"/>
  <c r="U120" i="52"/>
  <c r="AA120" i="52"/>
  <c r="Q120" i="52"/>
  <c r="BA120" i="52" s="1"/>
  <c r="BB120" i="52" s="1"/>
  <c r="Y120" i="52"/>
  <c r="AE120" i="52" a="1"/>
  <c r="AE120" i="52" s="1"/>
  <c r="W120" i="52"/>
  <c r="Z120" i="52"/>
  <c r="AZ120" i="52" s="1"/>
  <c r="F42" i="52"/>
  <c r="G42" i="52" s="1"/>
  <c r="N71" i="52"/>
  <c r="N97" i="52"/>
  <c r="M97" i="52"/>
  <c r="V113" i="52"/>
  <c r="AY113" i="52" s="1"/>
  <c r="U113" i="52"/>
  <c r="W113" i="52"/>
  <c r="Y113" i="52"/>
  <c r="Z101" i="52"/>
  <c r="AZ101" i="52" s="1"/>
  <c r="AB14" i="52"/>
  <c r="Y11" i="52"/>
  <c r="U11" i="52"/>
  <c r="AU11" i="52"/>
  <c r="W11" i="52"/>
  <c r="V11" i="52"/>
  <c r="AY11" i="52" s="1"/>
  <c r="Q11" i="52"/>
  <c r="BA11" i="52" s="1"/>
  <c r="Z11" i="52"/>
  <c r="AZ11" i="52" s="1"/>
  <c r="S11" i="52"/>
  <c r="AB11" i="52"/>
  <c r="N40" i="52"/>
  <c r="V40" i="52"/>
  <c r="AY40" i="52" s="1"/>
  <c r="S40" i="52"/>
  <c r="Q40" i="52"/>
  <c r="BA40" i="52" s="1"/>
  <c r="BB40" i="52" s="1"/>
  <c r="U46" i="52"/>
  <c r="AA67" i="52"/>
  <c r="V67" i="52"/>
  <c r="AY67" i="52" s="1"/>
  <c r="Y67" i="52"/>
  <c r="W67" i="52"/>
  <c r="Q67" i="52"/>
  <c r="BA67" i="52" s="1"/>
  <c r="AE67" i="52" a="1"/>
  <c r="AE67" i="52" s="1"/>
  <c r="AB67" i="52"/>
  <c r="S67" i="52"/>
  <c r="Z67" i="52"/>
  <c r="AZ67" i="52" s="1"/>
  <c r="AX45" i="52"/>
  <c r="AH45" i="52"/>
  <c r="AX38" i="52"/>
  <c r="AH38" i="52"/>
  <c r="AX30" i="52"/>
  <c r="F30" i="52"/>
  <c r="G30" i="52" s="1"/>
  <c r="AH30" i="52"/>
  <c r="AX22" i="52"/>
  <c r="F22" i="52"/>
  <c r="G22" i="52" s="1"/>
  <c r="AA22" i="52" s="1"/>
  <c r="AH22" i="52"/>
  <c r="M22" i="52"/>
  <c r="L22" i="52"/>
  <c r="AX15" i="52"/>
  <c r="F15" i="52"/>
  <c r="G15" i="52" s="1"/>
  <c r="M9" i="52"/>
  <c r="N9" i="52"/>
  <c r="L9" i="52"/>
  <c r="L70" i="52"/>
  <c r="N70" i="52"/>
  <c r="M70" i="52"/>
  <c r="AE72" i="52" a="1"/>
  <c r="AE72" i="52" s="1"/>
  <c r="AB72" i="52"/>
  <c r="V72" i="52"/>
  <c r="AY72" i="52" s="1"/>
  <c r="AA72" i="52"/>
  <c r="Y72" i="52"/>
  <c r="U72" i="52"/>
  <c r="W72" i="52"/>
  <c r="S72" i="52"/>
  <c r="Q72" i="52"/>
  <c r="BA72" i="52" s="1"/>
  <c r="BB72" i="52" s="1"/>
  <c r="P72" i="52"/>
  <c r="P94" i="52"/>
  <c r="Z94" i="52"/>
  <c r="AZ94" i="52" s="1"/>
  <c r="Y94" i="52"/>
  <c r="AB94" i="52"/>
  <c r="AS94" i="52"/>
  <c r="AF94" i="52" s="1"/>
  <c r="V94" i="52"/>
  <c r="AY94" i="52" s="1"/>
  <c r="S94" i="52"/>
  <c r="U94" i="52"/>
  <c r="R94" i="52"/>
  <c r="N124" i="52"/>
  <c r="M124" i="52"/>
  <c r="N116" i="52"/>
  <c r="M116" i="52"/>
  <c r="M108" i="52"/>
  <c r="N108" i="52"/>
  <c r="L108" i="52"/>
  <c r="L100" i="52"/>
  <c r="M100" i="52"/>
  <c r="N84" i="52"/>
  <c r="L84" i="52"/>
  <c r="M76" i="52"/>
  <c r="N76" i="52"/>
  <c r="L76" i="52"/>
  <c r="M60" i="52"/>
  <c r="AG60" i="52" s="1"/>
  <c r="L60" i="52"/>
  <c r="M52" i="52"/>
  <c r="N52" i="52"/>
  <c r="L52" i="52"/>
  <c r="Q37" i="52"/>
  <c r="BA37" i="52" s="1"/>
  <c r="M37" i="52"/>
  <c r="N37" i="52"/>
  <c r="S37" i="52"/>
  <c r="R37" i="52"/>
  <c r="P37" i="52"/>
  <c r="N29" i="52"/>
  <c r="M29" i="52"/>
  <c r="AG29" i="52" s="1"/>
  <c r="N13" i="52"/>
  <c r="M13" i="52"/>
  <c r="AG13" i="52" s="1"/>
  <c r="P5" i="52"/>
  <c r="L5" i="52"/>
  <c r="R5" i="52"/>
  <c r="AX116" i="52"/>
  <c r="F116" i="52"/>
  <c r="G116" i="52" s="1"/>
  <c r="AX108" i="52"/>
  <c r="F108" i="52"/>
  <c r="G108" i="52" s="1"/>
  <c r="AX100" i="52"/>
  <c r="F100" i="52"/>
  <c r="G100" i="52" s="1"/>
  <c r="AB100" i="52" s="1"/>
  <c r="AX84" i="52"/>
  <c r="F84" i="52"/>
  <c r="G84" i="52" s="1"/>
  <c r="AX76" i="52"/>
  <c r="F76" i="52"/>
  <c r="G76" i="52" s="1"/>
  <c r="AX68" i="52"/>
  <c r="F68" i="52"/>
  <c r="G68" i="52" s="1"/>
  <c r="AX60" i="52"/>
  <c r="AH60" i="52"/>
  <c r="F60" i="52"/>
  <c r="G60" i="52" s="1"/>
  <c r="AX52" i="52"/>
  <c r="AH52" i="52"/>
  <c r="F52" i="52"/>
  <c r="G52" i="52" s="1"/>
  <c r="R101" i="52"/>
  <c r="S101" i="52"/>
  <c r="V101" i="52"/>
  <c r="AY101" i="52" s="1"/>
  <c r="AA101" i="52"/>
  <c r="Y101" i="52"/>
  <c r="Q101" i="52"/>
  <c r="BA101" i="52" s="1"/>
  <c r="BB101" i="52" s="1"/>
  <c r="W101" i="52"/>
  <c r="U101" i="52"/>
  <c r="AE101" i="52" a="1"/>
  <c r="AE101" i="52" s="1"/>
  <c r="AB101" i="52"/>
  <c r="S128" i="52"/>
  <c r="AB128" i="52"/>
  <c r="R128" i="52"/>
  <c r="AA128" i="52"/>
  <c r="V128" i="52"/>
  <c r="AY128" i="52" s="1"/>
  <c r="Y128" i="52"/>
  <c r="U128" i="52"/>
  <c r="Z128" i="52"/>
  <c r="AZ128" i="52" s="1"/>
  <c r="L97" i="52"/>
  <c r="W92" i="52"/>
  <c r="AS92" i="52"/>
  <c r="AF92" i="52" s="1"/>
  <c r="AU34" i="52"/>
  <c r="W34" i="52"/>
  <c r="Q34" i="52"/>
  <c r="BA34" i="52" s="1"/>
  <c r="BB34" i="52" s="1"/>
  <c r="AB34" i="52"/>
  <c r="AA34" i="52"/>
  <c r="S2" i="52"/>
  <c r="R87" i="52"/>
  <c r="W87" i="52"/>
  <c r="Z87" i="52"/>
  <c r="AZ87" i="52" s="1"/>
  <c r="P87" i="52"/>
  <c r="V87" i="52"/>
  <c r="AY87" i="52" s="1"/>
  <c r="AE87" i="52" a="1"/>
  <c r="AE87" i="52" s="1"/>
  <c r="Q87" i="52"/>
  <c r="BA87" i="52" s="1"/>
  <c r="BB87" i="52" s="1"/>
  <c r="AB87" i="52"/>
  <c r="AX12" i="52"/>
  <c r="AH12" i="52"/>
  <c r="F12" i="52"/>
  <c r="G12" i="52" s="1"/>
  <c r="AX4" i="52"/>
  <c r="AH4" i="52"/>
  <c r="F4" i="52"/>
  <c r="G4" i="52" s="1"/>
  <c r="AX7" i="52"/>
  <c r="AH7" i="52"/>
  <c r="F7" i="52"/>
  <c r="G7" i="52" s="1"/>
  <c r="AB7" i="52" s="1"/>
  <c r="V23" i="52"/>
  <c r="AY23" i="52" s="1"/>
  <c r="P23" i="52"/>
  <c r="U23" i="52"/>
  <c r="Z23" i="52"/>
  <c r="AZ23" i="52" s="1"/>
  <c r="S23" i="52"/>
  <c r="W23" i="52"/>
  <c r="AB23" i="52"/>
  <c r="AA23" i="52"/>
  <c r="AU23" i="52"/>
  <c r="Q23" i="52"/>
  <c r="BA23" i="52" s="1"/>
  <c r="BB23" i="52" s="1"/>
  <c r="AH15" i="52"/>
  <c r="M18" i="52"/>
  <c r="N18" i="52"/>
  <c r="P21" i="52"/>
  <c r="S21" i="52"/>
  <c r="R21" i="52"/>
  <c r="V21" i="52"/>
  <c r="AY21" i="52" s="1"/>
  <c r="L21" i="52"/>
  <c r="M21" i="52"/>
  <c r="P63" i="52"/>
  <c r="N119" i="52"/>
  <c r="L119" i="52"/>
  <c r="AX50" i="52"/>
  <c r="AH50" i="52"/>
  <c r="F50" i="52"/>
  <c r="G50" i="52" s="1"/>
  <c r="AA42" i="52"/>
  <c r="Q42" i="52"/>
  <c r="BA42" i="52" s="1"/>
  <c r="Z42" i="52"/>
  <c r="AZ42" i="52" s="1"/>
  <c r="P42" i="52"/>
  <c r="S42" i="52"/>
  <c r="Y42" i="52"/>
  <c r="AB42" i="52"/>
  <c r="W42" i="52"/>
  <c r="AX35" i="52"/>
  <c r="AH35" i="52"/>
  <c r="F35" i="52"/>
  <c r="G35" i="52" s="1"/>
  <c r="Q35" i="52" s="1"/>
  <c r="BA35" i="52" s="1"/>
  <c r="BB35" i="52" s="1"/>
  <c r="AX27" i="52"/>
  <c r="F27" i="52"/>
  <c r="G27" i="52" s="1"/>
  <c r="AH27" i="52"/>
  <c r="AX19" i="52"/>
  <c r="AH19" i="52"/>
  <c r="F19" i="52"/>
  <c r="G19" i="52" s="1"/>
  <c r="L57" i="52"/>
  <c r="M57" i="52"/>
  <c r="Q83" i="52"/>
  <c r="BA83" i="52" s="1"/>
  <c r="U83" i="52"/>
  <c r="AE83" i="52" a="1"/>
  <c r="AE83" i="52" s="1"/>
  <c r="V83" i="52"/>
  <c r="AY83" i="52" s="1"/>
  <c r="W83" i="52"/>
  <c r="AA83" i="52"/>
  <c r="Z83" i="52"/>
  <c r="AZ83" i="52" s="1"/>
  <c r="U91" i="52"/>
  <c r="S91" i="52"/>
  <c r="V91" i="52"/>
  <c r="AY91" i="52" s="1"/>
  <c r="R91" i="52"/>
  <c r="Q91" i="52"/>
  <c r="BA91" i="52" s="1"/>
  <c r="AS91" i="52"/>
  <c r="AF91" i="52" s="1"/>
  <c r="Z91" i="52"/>
  <c r="AZ91" i="52" s="1"/>
  <c r="AA115" i="52"/>
  <c r="Q115" i="52"/>
  <c r="BA115" i="52" s="1"/>
  <c r="AB115" i="52"/>
  <c r="S115" i="52"/>
  <c r="V115" i="52"/>
  <c r="AY115" i="52" s="1"/>
  <c r="Z115" i="52"/>
  <c r="AZ115" i="52" s="1"/>
  <c r="R115" i="52"/>
  <c r="P115" i="52"/>
  <c r="W115" i="52"/>
  <c r="U115" i="52"/>
  <c r="L129" i="52"/>
  <c r="N129" i="52"/>
  <c r="L121" i="52"/>
  <c r="N121" i="52"/>
  <c r="L113" i="52"/>
  <c r="M113" i="52"/>
  <c r="M105" i="52"/>
  <c r="L105" i="52"/>
  <c r="M89" i="52"/>
  <c r="N89" i="52"/>
  <c r="N81" i="52"/>
  <c r="M81" i="52"/>
  <c r="N73" i="52"/>
  <c r="L73" i="52"/>
  <c r="M73" i="52"/>
  <c r="L65" i="52"/>
  <c r="N65" i="52"/>
  <c r="N49" i="52"/>
  <c r="M49" i="52"/>
  <c r="AG49" i="52" s="1"/>
  <c r="L42" i="52"/>
  <c r="N42" i="52"/>
  <c r="N34" i="52"/>
  <c r="M34" i="52"/>
  <c r="L34" i="52"/>
  <c r="N26" i="52"/>
  <c r="L26" i="52"/>
  <c r="M26" i="52"/>
  <c r="AG26" i="52" s="1"/>
  <c r="AX97" i="52"/>
  <c r="F97" i="52"/>
  <c r="G97" i="52" s="1"/>
  <c r="AA97" i="52" s="1"/>
  <c r="AX89" i="52"/>
  <c r="F89" i="52"/>
  <c r="G89" i="52" s="1"/>
  <c r="R18" i="52"/>
  <c r="Y18" i="52"/>
  <c r="Z18" i="52"/>
  <c r="AZ18" i="52" s="1"/>
  <c r="AB18" i="52"/>
  <c r="AU18" i="52"/>
  <c r="S14" i="52"/>
  <c r="Z14" i="52"/>
  <c r="AZ14" i="52" s="1"/>
  <c r="P14" i="52"/>
  <c r="Q14" i="52"/>
  <c r="BA14" i="52" s="1"/>
  <c r="Y14" i="52"/>
  <c r="AU14" i="52"/>
  <c r="R14" i="52"/>
  <c r="V14" i="52"/>
  <c r="AY14" i="52" s="1"/>
  <c r="AA14" i="52"/>
  <c r="U14" i="52"/>
  <c r="R99" i="52"/>
  <c r="Z99" i="52"/>
  <c r="AZ99" i="52" s="1"/>
  <c r="M12" i="52"/>
  <c r="L12" i="52"/>
  <c r="N12" i="52"/>
  <c r="N27" i="52"/>
  <c r="L27" i="52"/>
  <c r="N45" i="52"/>
  <c r="L45" i="52"/>
  <c r="M45" i="52"/>
  <c r="AG45" i="52" s="1"/>
  <c r="L75" i="52"/>
  <c r="M75" i="52"/>
  <c r="N75" i="52"/>
  <c r="AB75" i="52"/>
  <c r="AA75" i="52"/>
  <c r="Z75" i="52"/>
  <c r="AZ75" i="52" s="1"/>
  <c r="M128" i="52"/>
  <c r="N128" i="52"/>
  <c r="L128" i="52"/>
  <c r="W112" i="52"/>
  <c r="Q112" i="52"/>
  <c r="BA112" i="52" s="1"/>
  <c r="Z112" i="52"/>
  <c r="AZ112" i="52" s="1"/>
  <c r="Y51" i="52"/>
  <c r="Q51" i="52"/>
  <c r="BA51" i="52" s="1"/>
  <c r="BB51" i="52" s="1"/>
  <c r="AA51" i="52"/>
  <c r="S51" i="52"/>
  <c r="P51" i="52"/>
  <c r="R51" i="52"/>
  <c r="AB45" i="52"/>
  <c r="Q45" i="52"/>
  <c r="BA45" i="52" s="1"/>
  <c r="Y45" i="52"/>
  <c r="U45" i="52"/>
  <c r="R8" i="52"/>
  <c r="L8" i="52"/>
  <c r="V8" i="52"/>
  <c r="AY8" i="52" s="1"/>
  <c r="N8" i="52"/>
  <c r="Q8" i="52"/>
  <c r="BA8" i="52" s="1"/>
  <c r="BB8" i="52" s="1"/>
  <c r="M8" i="52"/>
  <c r="S8" i="52"/>
  <c r="Z16" i="52"/>
  <c r="AZ16" i="52" s="1"/>
  <c r="M16" i="52"/>
  <c r="AG16" i="52" s="1"/>
  <c r="Y16" i="52"/>
  <c r="U16" i="52"/>
  <c r="L16" i="52"/>
  <c r="V16" i="52"/>
  <c r="AY16" i="52" s="1"/>
  <c r="AA16" i="52"/>
  <c r="N24" i="52"/>
  <c r="S24" i="52"/>
  <c r="M24" i="52"/>
  <c r="L24" i="52"/>
  <c r="R24" i="52"/>
  <c r="P24" i="52"/>
  <c r="Y69" i="52"/>
  <c r="W69" i="52"/>
  <c r="AA69" i="52"/>
  <c r="Q69" i="52"/>
  <c r="BA69" i="52" s="1"/>
  <c r="BB69" i="52" s="1"/>
  <c r="AB69" i="52"/>
  <c r="S69" i="52"/>
  <c r="AE69" i="52" a="1"/>
  <c r="AE69" i="52" s="1"/>
  <c r="Z69" i="52"/>
  <c r="AZ69" i="52" s="1"/>
  <c r="R69" i="52"/>
  <c r="L86" i="52"/>
  <c r="N86" i="52"/>
  <c r="M86" i="52"/>
  <c r="AS124" i="52"/>
  <c r="AF124" i="52" s="1"/>
  <c r="P124" i="52"/>
  <c r="Y124" i="52"/>
  <c r="W124" i="52"/>
  <c r="AB124" i="52"/>
  <c r="V124" i="52"/>
  <c r="AY124" i="52" s="1"/>
  <c r="BB124" i="52" s="1"/>
  <c r="AA124" i="52"/>
  <c r="Q124" i="52"/>
  <c r="BA124" i="52" s="1"/>
  <c r="V5" i="52"/>
  <c r="AY5" i="52" s="1"/>
  <c r="L99" i="52"/>
  <c r="AH18" i="52"/>
  <c r="V49" i="52"/>
  <c r="AY49" i="52" s="1"/>
  <c r="W32" i="52"/>
  <c r="AA95" i="52"/>
  <c r="M61" i="52"/>
  <c r="N51" i="51"/>
  <c r="L51" i="51"/>
  <c r="M51" i="51"/>
  <c r="AG51" i="51" s="1"/>
  <c r="M45" i="51"/>
  <c r="L45" i="51"/>
  <c r="N45" i="51"/>
  <c r="V45" i="51"/>
  <c r="AY45" i="51" s="1"/>
  <c r="S45" i="51"/>
  <c r="P45" i="51"/>
  <c r="R45" i="51"/>
  <c r="Q45" i="51"/>
  <c r="BA45" i="51" s="1"/>
  <c r="BB45" i="51" s="1"/>
  <c r="N21" i="51"/>
  <c r="L21" i="51"/>
  <c r="M21" i="51"/>
  <c r="AG21" i="51" s="1"/>
  <c r="R83" i="51"/>
  <c r="Y83" i="51"/>
  <c r="AB83" i="51"/>
  <c r="AA83" i="51"/>
  <c r="P83" i="51"/>
  <c r="Q83" i="51"/>
  <c r="BA83" i="51" s="1"/>
  <c r="AS83" i="51"/>
  <c r="AF83" i="51" s="1"/>
  <c r="S83" i="51"/>
  <c r="Z83" i="51"/>
  <c r="AZ83" i="51" s="1"/>
  <c r="W83" i="51"/>
  <c r="U83" i="51"/>
  <c r="V83" i="51"/>
  <c r="AY83" i="51" s="1"/>
  <c r="Q54" i="51"/>
  <c r="BA54" i="51" s="1"/>
  <c r="AB54" i="51"/>
  <c r="R54" i="51"/>
  <c r="V54" i="51"/>
  <c r="AY54" i="51" s="1"/>
  <c r="P54" i="51"/>
  <c r="Y54" i="51"/>
  <c r="U54" i="51"/>
  <c r="AA54" i="51"/>
  <c r="AU54" i="51"/>
  <c r="AV85" i="51" s="1"/>
  <c r="S54" i="51"/>
  <c r="AB68" i="51"/>
  <c r="R68" i="51"/>
  <c r="P68" i="51"/>
  <c r="Q68" i="51"/>
  <c r="BA68" i="51" s="1"/>
  <c r="AS68" i="51"/>
  <c r="AF68" i="51" s="1"/>
  <c r="W68" i="51"/>
  <c r="V68" i="51"/>
  <c r="AY68" i="51" s="1"/>
  <c r="BB68" i="51" s="1"/>
  <c r="U68" i="51"/>
  <c r="S68" i="51"/>
  <c r="Z68" i="51"/>
  <c r="AZ68" i="51" s="1"/>
  <c r="AX3" i="51"/>
  <c r="F3" i="51"/>
  <c r="G3" i="51" s="1"/>
  <c r="AH3" i="51"/>
  <c r="AA2" i="51"/>
  <c r="W59" i="51"/>
  <c r="U59" i="51"/>
  <c r="Z57" i="51"/>
  <c r="AZ57" i="51" s="1"/>
  <c r="AU57" i="51"/>
  <c r="P61" i="51"/>
  <c r="R61" i="51"/>
  <c r="V78" i="51"/>
  <c r="AY78" i="51" s="1"/>
  <c r="L123" i="51"/>
  <c r="M39" i="51"/>
  <c r="AG39" i="51" s="1"/>
  <c r="U39" i="51"/>
  <c r="AA25" i="51"/>
  <c r="Z102" i="51"/>
  <c r="AZ102" i="51" s="1"/>
  <c r="AA102" i="51"/>
  <c r="Q102" i="51"/>
  <c r="BA102" i="51" s="1"/>
  <c r="AX112" i="51"/>
  <c r="F112" i="51"/>
  <c r="G112" i="51" s="1"/>
  <c r="AX96" i="51"/>
  <c r="F96" i="51"/>
  <c r="G96" i="51" s="1"/>
  <c r="Z96" i="51" s="1"/>
  <c r="AZ96" i="51" s="1"/>
  <c r="AX64" i="51"/>
  <c r="AG64" i="51"/>
  <c r="AH64" i="51"/>
  <c r="F64" i="51"/>
  <c r="G64" i="51" s="1"/>
  <c r="U64" i="51" s="1"/>
  <c r="AX56" i="51"/>
  <c r="AH56" i="51"/>
  <c r="AX48" i="51"/>
  <c r="F48" i="51"/>
  <c r="G48" i="51" s="1"/>
  <c r="AX40" i="51"/>
  <c r="AH40" i="51"/>
  <c r="AX17" i="51"/>
  <c r="AH17" i="51"/>
  <c r="AX10" i="51"/>
  <c r="AH10" i="51"/>
  <c r="Y59" i="51"/>
  <c r="P57" i="51"/>
  <c r="U57" i="51"/>
  <c r="V61" i="51"/>
  <c r="AY61" i="51" s="1"/>
  <c r="V58" i="51"/>
  <c r="AY58" i="51" s="1"/>
  <c r="AB58" i="51"/>
  <c r="S81" i="51"/>
  <c r="AE43" i="51" a="1"/>
  <c r="AE43" i="51" s="1"/>
  <c r="AB43" i="51"/>
  <c r="Y78" i="51"/>
  <c r="AU20" i="51"/>
  <c r="P79" i="51"/>
  <c r="AE79" i="51" a="1"/>
  <c r="AE79" i="51" s="1"/>
  <c r="V97" i="51"/>
  <c r="AY97" i="51" s="1"/>
  <c r="W97" i="51"/>
  <c r="M123" i="51"/>
  <c r="N39" i="51"/>
  <c r="R25" i="51"/>
  <c r="N20" i="51"/>
  <c r="N58" i="51"/>
  <c r="N4" i="51"/>
  <c r="L4" i="51"/>
  <c r="N15" i="51"/>
  <c r="M15" i="51"/>
  <c r="M105" i="51"/>
  <c r="N105" i="51"/>
  <c r="L97" i="51"/>
  <c r="M97" i="51"/>
  <c r="N97" i="51"/>
  <c r="AA52" i="51"/>
  <c r="Y52" i="51"/>
  <c r="N46" i="51"/>
  <c r="L46" i="51"/>
  <c r="N22" i="51"/>
  <c r="Y22" i="51"/>
  <c r="AA22" i="51"/>
  <c r="U22" i="51"/>
  <c r="W22" i="51"/>
  <c r="L6" i="51"/>
  <c r="N6" i="51"/>
  <c r="M6" i="51"/>
  <c r="AG6" i="51" s="1"/>
  <c r="AX126" i="51"/>
  <c r="F126" i="51"/>
  <c r="G126" i="51" s="1"/>
  <c r="AX119" i="51"/>
  <c r="F119" i="51"/>
  <c r="G119" i="51" s="1"/>
  <c r="AX71" i="51"/>
  <c r="F71" i="51"/>
  <c r="G71" i="51" s="1"/>
  <c r="AX63" i="51"/>
  <c r="BB63" i="51" s="1"/>
  <c r="AG63" i="51"/>
  <c r="AX47" i="51"/>
  <c r="F47" i="51"/>
  <c r="G47" i="51" s="1"/>
  <c r="AH47" i="51"/>
  <c r="AX39" i="51"/>
  <c r="AH39" i="51"/>
  <c r="AX31" i="51"/>
  <c r="AH31" i="51"/>
  <c r="V84" i="51"/>
  <c r="AY84" i="51" s="1"/>
  <c r="P84" i="51"/>
  <c r="R84" i="51"/>
  <c r="Q84" i="51"/>
  <c r="BA84" i="51" s="1"/>
  <c r="W84" i="51"/>
  <c r="L69" i="51"/>
  <c r="N69" i="51"/>
  <c r="AB2" i="51"/>
  <c r="S61" i="51"/>
  <c r="AU9" i="51"/>
  <c r="Z55" i="51"/>
  <c r="AZ55" i="51" s="1"/>
  <c r="Q55" i="51"/>
  <c r="BA55" i="51" s="1"/>
  <c r="V55" i="51"/>
  <c r="AY55" i="51" s="1"/>
  <c r="Y55" i="51"/>
  <c r="P55" i="51"/>
  <c r="AU55" i="51"/>
  <c r="AV105" i="51" s="1"/>
  <c r="S55" i="51"/>
  <c r="L109" i="51"/>
  <c r="M109" i="51"/>
  <c r="L29" i="51"/>
  <c r="N29" i="51"/>
  <c r="V2" i="51"/>
  <c r="AY2" i="51" s="1"/>
  <c r="AA59" i="51"/>
  <c r="Q57" i="51"/>
  <c r="BA57" i="51" s="1"/>
  <c r="Q63" i="51"/>
  <c r="BA63" i="51" s="1"/>
  <c r="Y58" i="51"/>
  <c r="AU58" i="51"/>
  <c r="AV27" i="51" s="1"/>
  <c r="AU43" i="51"/>
  <c r="R35" i="51"/>
  <c r="AB78" i="51"/>
  <c r="Q20" i="51"/>
  <c r="BA20" i="51" s="1"/>
  <c r="S79" i="51"/>
  <c r="AE97" i="51" a="1"/>
  <c r="AE97" i="51" s="1"/>
  <c r="W9" i="51"/>
  <c r="Y102" i="51"/>
  <c r="P90" i="51"/>
  <c r="M77" i="51"/>
  <c r="W55" i="51"/>
  <c r="S29" i="51"/>
  <c r="M29" i="51"/>
  <c r="L58" i="51"/>
  <c r="S102" i="51"/>
  <c r="Y53" i="51"/>
  <c r="W53" i="51"/>
  <c r="AB53" i="51"/>
  <c r="U53" i="51"/>
  <c r="S53" i="51"/>
  <c r="R53" i="51"/>
  <c r="AA85" i="51"/>
  <c r="Z85" i="51"/>
  <c r="AZ85" i="51" s="1"/>
  <c r="Q85" i="51"/>
  <c r="BA85" i="51" s="1"/>
  <c r="P85" i="51"/>
  <c r="W85" i="51"/>
  <c r="AS85" i="51"/>
  <c r="AF85" i="51" s="1"/>
  <c r="V85" i="51"/>
  <c r="AY85" i="51" s="1"/>
  <c r="L80" i="51"/>
  <c r="M80" i="51"/>
  <c r="L73" i="51"/>
  <c r="M73" i="51"/>
  <c r="N36" i="51"/>
  <c r="M36" i="51"/>
  <c r="L36" i="51"/>
  <c r="V25" i="51"/>
  <c r="AY25" i="51" s="1"/>
  <c r="BB25" i="51" s="1"/>
  <c r="Q25" i="51"/>
  <c r="BA25" i="51" s="1"/>
  <c r="AB25" i="51"/>
  <c r="Z25" i="51"/>
  <c r="AZ25" i="51" s="1"/>
  <c r="AU25" i="51"/>
  <c r="AV28" i="51" s="1"/>
  <c r="P25" i="51"/>
  <c r="Y25" i="51"/>
  <c r="V39" i="51"/>
  <c r="AY39" i="51" s="1"/>
  <c r="F10" i="51"/>
  <c r="G10" i="51" s="1"/>
  <c r="U2" i="51"/>
  <c r="Z59" i="51"/>
  <c r="AZ59" i="51" s="1"/>
  <c r="R59" i="51"/>
  <c r="AB21" i="51"/>
  <c r="AA57" i="51"/>
  <c r="S63" i="51"/>
  <c r="Z58" i="51"/>
  <c r="AZ58" i="51" s="1"/>
  <c r="U58" i="51"/>
  <c r="P43" i="51"/>
  <c r="AU35" i="51"/>
  <c r="P78" i="51"/>
  <c r="Z78" i="51"/>
  <c r="AZ78" i="51" s="1"/>
  <c r="P20" i="51"/>
  <c r="AA20" i="51"/>
  <c r="U79" i="51"/>
  <c r="Z97" i="51"/>
  <c r="AZ97" i="51" s="1"/>
  <c r="Z9" i="51"/>
  <c r="AZ9" i="51" s="1"/>
  <c r="F120" i="51"/>
  <c r="G120" i="51" s="1"/>
  <c r="N112" i="51"/>
  <c r="R102" i="51"/>
  <c r="N83" i="51"/>
  <c r="N77" i="51"/>
  <c r="N81" i="51"/>
  <c r="P74" i="51"/>
  <c r="AA55" i="51"/>
  <c r="U5" i="51"/>
  <c r="M112" i="51"/>
  <c r="N60" i="51"/>
  <c r="M60" i="51"/>
  <c r="F72" i="51"/>
  <c r="G72" i="51" s="1"/>
  <c r="L96" i="51"/>
  <c r="N96" i="51"/>
  <c r="AX13" i="51"/>
  <c r="AH13" i="51"/>
  <c r="AX6" i="51"/>
  <c r="AH6" i="51"/>
  <c r="N104" i="51"/>
  <c r="L104" i="51"/>
  <c r="S25" i="51"/>
  <c r="M120" i="51"/>
  <c r="L120" i="51"/>
  <c r="N120" i="51"/>
  <c r="M37" i="51"/>
  <c r="L37" i="51"/>
  <c r="AE59" i="51" a="1"/>
  <c r="AE59" i="51" s="1"/>
  <c r="AB59" i="51"/>
  <c r="V21" i="51"/>
  <c r="AY21" i="51" s="1"/>
  <c r="R57" i="51"/>
  <c r="AE58" i="51" a="1"/>
  <c r="AE58" i="51" s="1"/>
  <c r="Z43" i="51"/>
  <c r="AZ43" i="51" s="1"/>
  <c r="W35" i="51"/>
  <c r="U78" i="51"/>
  <c r="R78" i="51"/>
  <c r="S20" i="51"/>
  <c r="R20" i="51"/>
  <c r="R79" i="51"/>
  <c r="S97" i="51"/>
  <c r="M81" i="51"/>
  <c r="R55" i="51"/>
  <c r="F32" i="51"/>
  <c r="G32" i="51" s="1"/>
  <c r="AB5" i="51"/>
  <c r="V5" i="51"/>
  <c r="AY5" i="51" s="1"/>
  <c r="BB5" i="51" s="1"/>
  <c r="M5" i="51"/>
  <c r="AG5" i="51" s="1"/>
  <c r="M69" i="51"/>
  <c r="N14" i="51"/>
  <c r="M14" i="51"/>
  <c r="AA16" i="51"/>
  <c r="W16" i="51"/>
  <c r="Z16" i="51"/>
  <c r="AZ16" i="51" s="1"/>
  <c r="S16" i="51"/>
  <c r="AE16" i="51" a="1"/>
  <c r="AE16" i="51" s="1"/>
  <c r="AB16" i="51"/>
  <c r="P16" i="51"/>
  <c r="R16" i="51"/>
  <c r="M125" i="51"/>
  <c r="L125" i="51"/>
  <c r="M117" i="51"/>
  <c r="U117" i="51"/>
  <c r="Z117" i="51"/>
  <c r="AZ117" i="51" s="1"/>
  <c r="BB117" i="51" s="1"/>
  <c r="L101" i="51"/>
  <c r="N101" i="51"/>
  <c r="L93" i="51"/>
  <c r="N93" i="51"/>
  <c r="M86" i="51"/>
  <c r="L86" i="51"/>
  <c r="AX115" i="51"/>
  <c r="F115" i="51"/>
  <c r="G115" i="51" s="1"/>
  <c r="AX107" i="51"/>
  <c r="F107" i="51"/>
  <c r="G107" i="51" s="1"/>
  <c r="AX75" i="51"/>
  <c r="F75" i="51"/>
  <c r="G75" i="51" s="1"/>
  <c r="AX67" i="51"/>
  <c r="F67" i="51"/>
  <c r="G67" i="51" s="1"/>
  <c r="AA67" i="51" s="1"/>
  <c r="AX59" i="51"/>
  <c r="BB59" i="51" s="1"/>
  <c r="AG59" i="51"/>
  <c r="AH59" i="51"/>
  <c r="AX51" i="51"/>
  <c r="F51" i="51"/>
  <c r="G51" i="51" s="1"/>
  <c r="AH51" i="51"/>
  <c r="AX35" i="51"/>
  <c r="AH35" i="51"/>
  <c r="AX27" i="51"/>
  <c r="AH27" i="51"/>
  <c r="F27" i="51"/>
  <c r="G27" i="51" s="1"/>
  <c r="N2" i="51"/>
  <c r="M2" i="51"/>
  <c r="AG2" i="51" s="1"/>
  <c r="AX18" i="51"/>
  <c r="AH18" i="51"/>
  <c r="V57" i="51"/>
  <c r="AY57" i="51" s="1"/>
  <c r="BB57" i="51" s="1"/>
  <c r="AA78" i="51"/>
  <c r="L2" i="51"/>
  <c r="V74" i="51"/>
  <c r="AY74" i="51" s="1"/>
  <c r="N74" i="51"/>
  <c r="M74" i="51"/>
  <c r="N13" i="51"/>
  <c r="M13" i="51"/>
  <c r="W2" i="51"/>
  <c r="P59" i="51"/>
  <c r="W57" i="51"/>
  <c r="Q61" i="51"/>
  <c r="BA61" i="51" s="1"/>
  <c r="BB61" i="51" s="1"/>
  <c r="V81" i="51"/>
  <c r="AY81" i="51" s="1"/>
  <c r="Q81" i="51"/>
  <c r="BA81" i="51" s="1"/>
  <c r="BB81" i="51" s="1"/>
  <c r="U43" i="51"/>
  <c r="BB31" i="51"/>
  <c r="AE78" i="51" a="1"/>
  <c r="AE78" i="51" s="1"/>
  <c r="V20" i="51"/>
  <c r="AY20" i="51" s="1"/>
  <c r="Z79" i="51"/>
  <c r="AZ79" i="51" s="1"/>
  <c r="Q97" i="51"/>
  <c r="BA97" i="51" s="1"/>
  <c r="BB97" i="51" s="1"/>
  <c r="N109" i="51"/>
  <c r="AB102" i="51"/>
  <c r="W102" i="51"/>
  <c r="Y84" i="51"/>
  <c r="M90" i="51"/>
  <c r="AS84" i="51"/>
  <c r="AF84" i="51" s="1"/>
  <c r="L83" i="51"/>
  <c r="S74" i="51"/>
  <c r="AB55" i="51"/>
  <c r="AH32" i="51"/>
  <c r="AA39" i="51"/>
  <c r="Z5" i="51"/>
  <c r="AZ5" i="51" s="1"/>
  <c r="M43" i="51"/>
  <c r="N127" i="51"/>
  <c r="AH25" i="51"/>
  <c r="AA5" i="51"/>
  <c r="S5" i="51"/>
  <c r="P5" i="51"/>
  <c r="Y5" i="51"/>
  <c r="W36" i="51"/>
  <c r="AU36" i="51"/>
  <c r="S36" i="51"/>
  <c r="AA36" i="51"/>
  <c r="R36" i="51"/>
  <c r="Z36" i="51"/>
  <c r="AZ36" i="51" s="1"/>
  <c r="P36" i="51"/>
  <c r="R39" i="51"/>
  <c r="Q39" i="51"/>
  <c r="BA39" i="51" s="1"/>
  <c r="Y39" i="51"/>
  <c r="AB39" i="51"/>
  <c r="W39" i="51"/>
  <c r="AU39" i="51"/>
  <c r="AV32" i="51" s="1"/>
  <c r="F56" i="51"/>
  <c r="G56" i="51" s="1"/>
  <c r="AB90" i="51"/>
  <c r="Q90" i="51"/>
  <c r="BA90" i="51" s="1"/>
  <c r="BB90" i="51" s="1"/>
  <c r="AA90" i="51"/>
  <c r="V90" i="51"/>
  <c r="AY90" i="51" s="1"/>
  <c r="Y90" i="51"/>
  <c r="S90" i="51"/>
  <c r="AE106" i="51" a="1"/>
  <c r="AE106" i="51" s="1"/>
  <c r="V106" i="51"/>
  <c r="AY106" i="51" s="1"/>
  <c r="U106" i="51"/>
  <c r="R106" i="51"/>
  <c r="AB106" i="51"/>
  <c r="Q108" i="51"/>
  <c r="BA108" i="51" s="1"/>
  <c r="BB108" i="51" s="1"/>
  <c r="AA108" i="51"/>
  <c r="R108" i="51"/>
  <c r="Z108" i="51"/>
  <c r="AZ108" i="51" s="1"/>
  <c r="AE108" i="51" a="1"/>
  <c r="AE108" i="51" s="1"/>
  <c r="N55" i="51"/>
  <c r="M55" i="51"/>
  <c r="L33" i="51"/>
  <c r="N33" i="51"/>
  <c r="L25" i="51"/>
  <c r="M25" i="51"/>
  <c r="AG25" i="51" s="1"/>
  <c r="M9" i="51"/>
  <c r="AG9" i="51" s="1"/>
  <c r="N9" i="51"/>
  <c r="AG3" i="51"/>
  <c r="Z54" i="51"/>
  <c r="AZ54" i="51" s="1"/>
  <c r="AB117" i="51"/>
  <c r="AB52" i="51"/>
  <c r="AH54" i="51"/>
  <c r="R74" i="51"/>
  <c r="AG18" i="51"/>
  <c r="AH45" i="51"/>
  <c r="AG35" i="51"/>
  <c r="F70" i="51"/>
  <c r="G70" i="51" s="1"/>
  <c r="F77" i="51"/>
  <c r="G77" i="51" s="1"/>
  <c r="V77" i="51" s="1"/>
  <c r="AY77" i="51" s="1"/>
  <c r="S92" i="51"/>
  <c r="F121" i="51"/>
  <c r="G121" i="51" s="1"/>
  <c r="F124" i="51"/>
  <c r="G124" i="51" s="1"/>
  <c r="S59" i="50"/>
  <c r="AU59" i="50"/>
  <c r="AB59" i="50"/>
  <c r="R59" i="50"/>
  <c r="Z59" i="50"/>
  <c r="AZ59" i="50" s="1"/>
  <c r="P59" i="50"/>
  <c r="Y59" i="50"/>
  <c r="W59" i="50"/>
  <c r="V59" i="50"/>
  <c r="AY59" i="50" s="1"/>
  <c r="Q59" i="50"/>
  <c r="BA59" i="50" s="1"/>
  <c r="L84" i="50"/>
  <c r="N84" i="50"/>
  <c r="M84" i="50"/>
  <c r="AB35" i="50"/>
  <c r="L106" i="50"/>
  <c r="Z106" i="50"/>
  <c r="AZ106" i="50" s="1"/>
  <c r="AB106" i="50"/>
  <c r="Y106" i="50"/>
  <c r="N90" i="50"/>
  <c r="Y90" i="50"/>
  <c r="L90" i="50"/>
  <c r="N51" i="50"/>
  <c r="M51" i="50"/>
  <c r="U106" i="50"/>
  <c r="L21" i="50"/>
  <c r="Q38" i="50"/>
  <c r="BA38" i="50" s="1"/>
  <c r="BB38" i="50" s="1"/>
  <c r="AU38" i="50"/>
  <c r="Y38" i="50"/>
  <c r="Z38" i="50"/>
  <c r="AZ38" i="50" s="1"/>
  <c r="U38" i="50"/>
  <c r="P38" i="50"/>
  <c r="AB38" i="50"/>
  <c r="R38" i="50"/>
  <c r="W38" i="50"/>
  <c r="AA38" i="50"/>
  <c r="W47" i="50"/>
  <c r="V47" i="50"/>
  <c r="AY47" i="50" s="1"/>
  <c r="Y47" i="50"/>
  <c r="U47" i="50"/>
  <c r="AU47" i="50"/>
  <c r="AB47" i="50"/>
  <c r="Q47" i="50"/>
  <c r="BA47" i="50" s="1"/>
  <c r="R47" i="50"/>
  <c r="AA98" i="50"/>
  <c r="W98" i="50"/>
  <c r="AB98" i="50"/>
  <c r="V98" i="50"/>
  <c r="AY98" i="50" s="1"/>
  <c r="U98" i="50"/>
  <c r="R98" i="50"/>
  <c r="Y98" i="50"/>
  <c r="AX64" i="50"/>
  <c r="F64" i="50"/>
  <c r="G64" i="50" s="1"/>
  <c r="AX41" i="50"/>
  <c r="AH41" i="50"/>
  <c r="AX25" i="50"/>
  <c r="AH25" i="50"/>
  <c r="AX17" i="50"/>
  <c r="F17" i="50"/>
  <c r="G17" i="50" s="1"/>
  <c r="AX9" i="50"/>
  <c r="F9" i="50"/>
  <c r="G9" i="50" s="1"/>
  <c r="U9" i="50" s="1"/>
  <c r="L129" i="50"/>
  <c r="N129" i="50"/>
  <c r="P121" i="50"/>
  <c r="M121" i="50"/>
  <c r="V121" i="50"/>
  <c r="AY121" i="50" s="1"/>
  <c r="R121" i="50"/>
  <c r="L105" i="50"/>
  <c r="M105" i="50"/>
  <c r="N82" i="50"/>
  <c r="M82" i="50"/>
  <c r="L82" i="50"/>
  <c r="U58" i="50"/>
  <c r="AB58" i="50"/>
  <c r="Z58" i="50"/>
  <c r="AZ58" i="50" s="1"/>
  <c r="L50" i="50"/>
  <c r="N50" i="50"/>
  <c r="M50" i="50"/>
  <c r="L42" i="50"/>
  <c r="N42" i="50"/>
  <c r="N27" i="50"/>
  <c r="M27" i="50"/>
  <c r="AG27" i="50" s="1"/>
  <c r="L27" i="50"/>
  <c r="N12" i="50"/>
  <c r="L12" i="50"/>
  <c r="V4" i="50"/>
  <c r="AY4" i="50" s="1"/>
  <c r="N4" i="50"/>
  <c r="M4" i="50"/>
  <c r="L4" i="50"/>
  <c r="AB22" i="50"/>
  <c r="V22" i="50"/>
  <c r="AY22" i="50" s="1"/>
  <c r="Q22" i="50"/>
  <c r="BA22" i="50" s="1"/>
  <c r="BB22" i="50" s="1"/>
  <c r="AU22" i="50"/>
  <c r="AA22" i="50"/>
  <c r="U22" i="50"/>
  <c r="P22" i="50"/>
  <c r="Z22" i="50"/>
  <c r="AZ22" i="50" s="1"/>
  <c r="M107" i="50"/>
  <c r="Z107" i="50"/>
  <c r="AZ107" i="50" s="1"/>
  <c r="W107" i="50"/>
  <c r="N107" i="50"/>
  <c r="U107" i="50"/>
  <c r="L107" i="50"/>
  <c r="AA107" i="50"/>
  <c r="V107" i="50"/>
  <c r="AY107" i="50" s="1"/>
  <c r="AU35" i="50"/>
  <c r="L20" i="50"/>
  <c r="N20" i="50"/>
  <c r="M98" i="50"/>
  <c r="N98" i="50"/>
  <c r="L98" i="50"/>
  <c r="N28" i="50"/>
  <c r="L28" i="50"/>
  <c r="M28" i="50"/>
  <c r="R35" i="50"/>
  <c r="S35" i="50"/>
  <c r="Q20" i="50"/>
  <c r="BA20" i="50" s="1"/>
  <c r="BB20" i="50" s="1"/>
  <c r="P69" i="50"/>
  <c r="W90" i="50"/>
  <c r="V106" i="50"/>
  <c r="AY106" i="50" s="1"/>
  <c r="BB106" i="50" s="1"/>
  <c r="AA47" i="50"/>
  <c r="M58" i="50"/>
  <c r="AG58" i="50" s="1"/>
  <c r="S22" i="50"/>
  <c r="M5" i="50"/>
  <c r="S47" i="50"/>
  <c r="N74" i="50"/>
  <c r="AH18" i="50"/>
  <c r="V45" i="50"/>
  <c r="AY45" i="50" s="1"/>
  <c r="BB45" i="50" s="1"/>
  <c r="Y45" i="50"/>
  <c r="AU45" i="50"/>
  <c r="U45" i="50"/>
  <c r="AB45" i="50"/>
  <c r="R45" i="50"/>
  <c r="AX103" i="50"/>
  <c r="F103" i="50"/>
  <c r="G103" i="50" s="1"/>
  <c r="AX95" i="50"/>
  <c r="F95" i="50"/>
  <c r="G95" i="50" s="1"/>
  <c r="AX87" i="50"/>
  <c r="F87" i="50"/>
  <c r="G87" i="50" s="1"/>
  <c r="AX47" i="50"/>
  <c r="AH47" i="50"/>
  <c r="AX40" i="50"/>
  <c r="F40" i="50"/>
  <c r="G40" i="50" s="1"/>
  <c r="AX24" i="50"/>
  <c r="AH24" i="50"/>
  <c r="F24" i="50"/>
  <c r="G24" i="50" s="1"/>
  <c r="AX16" i="50"/>
  <c r="F16" i="50"/>
  <c r="G16" i="50" s="1"/>
  <c r="AX8" i="50"/>
  <c r="AH8" i="50"/>
  <c r="F8" i="50"/>
  <c r="G8" i="50" s="1"/>
  <c r="M128" i="50"/>
  <c r="L128" i="50"/>
  <c r="N128" i="50"/>
  <c r="L96" i="50"/>
  <c r="N96" i="50"/>
  <c r="M96" i="50"/>
  <c r="L73" i="50"/>
  <c r="R73" i="50"/>
  <c r="N65" i="50"/>
  <c r="M65" i="50"/>
  <c r="AG65" i="50" s="1"/>
  <c r="L65" i="50"/>
  <c r="L49" i="50"/>
  <c r="M49" i="50"/>
  <c r="AG49" i="50" s="1"/>
  <c r="N49" i="50"/>
  <c r="M26" i="50"/>
  <c r="L26" i="50"/>
  <c r="N19" i="50"/>
  <c r="M19" i="50"/>
  <c r="N99" i="50"/>
  <c r="L99" i="50"/>
  <c r="M99" i="50"/>
  <c r="L48" i="50"/>
  <c r="N48" i="50"/>
  <c r="M100" i="50"/>
  <c r="L100" i="50"/>
  <c r="AX49" i="50"/>
  <c r="AH49" i="50"/>
  <c r="F49" i="50"/>
  <c r="G49" i="50" s="1"/>
  <c r="S21" i="50"/>
  <c r="P21" i="50"/>
  <c r="S5" i="50"/>
  <c r="U35" i="50"/>
  <c r="Z90" i="50"/>
  <c r="AZ90" i="50" s="1"/>
  <c r="W106" i="50"/>
  <c r="M104" i="50"/>
  <c r="P74" i="50"/>
  <c r="AA41" i="50"/>
  <c r="P47" i="50"/>
  <c r="N58" i="50"/>
  <c r="L59" i="50"/>
  <c r="Z15" i="50"/>
  <c r="AZ15" i="50" s="1"/>
  <c r="N21" i="50"/>
  <c r="M22" i="50"/>
  <c r="W22" i="50"/>
  <c r="N5" i="50"/>
  <c r="F25" i="50"/>
  <c r="G25" i="50" s="1"/>
  <c r="W25" i="50" s="1"/>
  <c r="M106" i="50"/>
  <c r="Z11" i="50"/>
  <c r="AZ11" i="50" s="1"/>
  <c r="AB11" i="50"/>
  <c r="Y11" i="50"/>
  <c r="N11" i="50"/>
  <c r="AA11" i="50"/>
  <c r="M11" i="50"/>
  <c r="AG11" i="50" s="1"/>
  <c r="V31" i="50"/>
  <c r="AY31" i="50" s="1"/>
  <c r="U31" i="50"/>
  <c r="Y31" i="50"/>
  <c r="AU31" i="50"/>
  <c r="W31" i="50"/>
  <c r="S31" i="50"/>
  <c r="R31" i="50"/>
  <c r="AA31" i="50"/>
  <c r="AB31" i="50"/>
  <c r="L45" i="50"/>
  <c r="M45" i="50"/>
  <c r="AG45" i="50" s="1"/>
  <c r="N45" i="50"/>
  <c r="M47" i="50"/>
  <c r="AG47" i="50" s="1"/>
  <c r="N47" i="50"/>
  <c r="S125" i="50"/>
  <c r="Q125" i="50"/>
  <c r="BA125" i="50" s="1"/>
  <c r="Z125" i="50"/>
  <c r="AZ125" i="50" s="1"/>
  <c r="W125" i="50"/>
  <c r="P125" i="50"/>
  <c r="Y125" i="50"/>
  <c r="AS125" i="50"/>
  <c r="AF125" i="50" s="1"/>
  <c r="U125" i="50"/>
  <c r="AX86" i="50"/>
  <c r="F86" i="50"/>
  <c r="G86" i="50" s="1"/>
  <c r="AX70" i="50"/>
  <c r="F70" i="50"/>
  <c r="G70" i="50" s="1"/>
  <c r="AX62" i="50"/>
  <c r="F62" i="50"/>
  <c r="G62" i="50" s="1"/>
  <c r="M44" i="50"/>
  <c r="AG44" i="50" s="1"/>
  <c r="L44" i="50"/>
  <c r="N44" i="50"/>
  <c r="L13" i="50"/>
  <c r="N13" i="50"/>
  <c r="M13" i="50"/>
  <c r="AG13" i="50" s="1"/>
  <c r="N114" i="50"/>
  <c r="M114" i="50"/>
  <c r="L83" i="50"/>
  <c r="N83" i="50"/>
  <c r="M83" i="50"/>
  <c r="L43" i="50"/>
  <c r="N43" i="50"/>
  <c r="M43" i="50"/>
  <c r="AS74" i="50"/>
  <c r="AF74" i="50" s="1"/>
  <c r="P5" i="50"/>
  <c r="Y35" i="50"/>
  <c r="AE35" i="50" a="1"/>
  <c r="AE35" i="50" s="1"/>
  <c r="P114" i="50"/>
  <c r="AB90" i="50"/>
  <c r="AB107" i="50"/>
  <c r="M90" i="50"/>
  <c r="N104" i="50"/>
  <c r="AE98" i="50" a="1"/>
  <c r="AE98" i="50" s="1"/>
  <c r="L58" i="50"/>
  <c r="Z47" i="50"/>
  <c r="AZ47" i="50" s="1"/>
  <c r="L51" i="50"/>
  <c r="M59" i="50"/>
  <c r="AG59" i="50" s="1"/>
  <c r="N22" i="50"/>
  <c r="M12" i="50"/>
  <c r="R22" i="50"/>
  <c r="AE22" i="50" a="1"/>
  <c r="AE22" i="50" s="1"/>
  <c r="M20" i="50"/>
  <c r="N106" i="50"/>
  <c r="L8" i="50"/>
  <c r="M8" i="50"/>
  <c r="N8" i="50"/>
  <c r="L41" i="50"/>
  <c r="M41" i="50"/>
  <c r="F56" i="50"/>
  <c r="G56" i="50" s="1"/>
  <c r="N62" i="50"/>
  <c r="L62" i="50"/>
  <c r="M62" i="50"/>
  <c r="AG62" i="50" s="1"/>
  <c r="S91" i="50"/>
  <c r="Q91" i="50"/>
  <c r="BA91" i="50" s="1"/>
  <c r="AB91" i="50"/>
  <c r="Y91" i="50"/>
  <c r="R91" i="50"/>
  <c r="Z91" i="50"/>
  <c r="AZ91" i="50" s="1"/>
  <c r="P91" i="50"/>
  <c r="AX124" i="50"/>
  <c r="F124" i="50"/>
  <c r="G124" i="50" s="1"/>
  <c r="U124" i="50" s="1"/>
  <c r="W74" i="50"/>
  <c r="AA74" i="50"/>
  <c r="S74" i="50"/>
  <c r="Y74" i="50"/>
  <c r="U74" i="50"/>
  <c r="Z74" i="50"/>
  <c r="AZ74" i="50" s="1"/>
  <c r="V74" i="50"/>
  <c r="AY74" i="50" s="1"/>
  <c r="M120" i="50"/>
  <c r="L120" i="50"/>
  <c r="N120" i="50"/>
  <c r="S15" i="50"/>
  <c r="R15" i="50"/>
  <c r="Y15" i="50"/>
  <c r="Q15" i="50"/>
  <c r="BA15" i="50" s="1"/>
  <c r="AB15" i="50"/>
  <c r="W15" i="50"/>
  <c r="V15" i="50"/>
  <c r="AY15" i="50" s="1"/>
  <c r="AA15" i="50"/>
  <c r="AU15" i="50"/>
  <c r="N122" i="50"/>
  <c r="M122" i="50"/>
  <c r="L122" i="50"/>
  <c r="M35" i="50"/>
  <c r="N35" i="50"/>
  <c r="L35" i="50"/>
  <c r="R5" i="50"/>
  <c r="U90" i="50"/>
  <c r="V5" i="50"/>
  <c r="AY5" i="50" s="1"/>
  <c r="W35" i="50"/>
  <c r="V35" i="50"/>
  <c r="AY35" i="50" s="1"/>
  <c r="Q114" i="50"/>
  <c r="BA114" i="50" s="1"/>
  <c r="BB114" i="50" s="1"/>
  <c r="S114" i="50"/>
  <c r="AB34" i="50"/>
  <c r="Q98" i="50"/>
  <c r="BA98" i="50" s="1"/>
  <c r="BB98" i="50" s="1"/>
  <c r="L97" i="50"/>
  <c r="R74" i="50"/>
  <c r="Y41" i="50"/>
  <c r="Y22" i="50"/>
  <c r="AE38" i="50" a="1"/>
  <c r="AE38" i="50" s="1"/>
  <c r="M129" i="50"/>
  <c r="L15" i="50"/>
  <c r="L114" i="50"/>
  <c r="N10" i="50"/>
  <c r="M10" i="50"/>
  <c r="L10" i="50"/>
  <c r="N39" i="50"/>
  <c r="L39" i="50"/>
  <c r="Z52" i="50"/>
  <c r="AZ52" i="50" s="1"/>
  <c r="P52" i="50"/>
  <c r="Y52" i="50"/>
  <c r="W52" i="50"/>
  <c r="V52" i="50"/>
  <c r="AY52" i="50" s="1"/>
  <c r="R52" i="50"/>
  <c r="U52" i="50"/>
  <c r="M109" i="50"/>
  <c r="N109" i="50"/>
  <c r="L109" i="50"/>
  <c r="M93" i="50"/>
  <c r="N93" i="50"/>
  <c r="L93" i="50"/>
  <c r="L38" i="50"/>
  <c r="M38" i="50"/>
  <c r="N38" i="50"/>
  <c r="AA118" i="50"/>
  <c r="V118" i="50"/>
  <c r="AY118" i="50" s="1"/>
  <c r="Z118" i="50"/>
  <c r="AZ118" i="50" s="1"/>
  <c r="U118" i="50"/>
  <c r="R118" i="50"/>
  <c r="P118" i="50"/>
  <c r="Q118" i="50"/>
  <c r="BA118" i="50" s="1"/>
  <c r="Y118" i="50"/>
  <c r="S118" i="50"/>
  <c r="Q41" i="50"/>
  <c r="BA41" i="50" s="1"/>
  <c r="AE41" i="50" a="1"/>
  <c r="AE41" i="50" s="1"/>
  <c r="V41" i="50"/>
  <c r="AY41" i="50" s="1"/>
  <c r="AB41" i="50"/>
  <c r="R41" i="50"/>
  <c r="Q2" i="50"/>
  <c r="BA2" i="50" s="1"/>
  <c r="BB2" i="50" s="1"/>
  <c r="L2" i="50"/>
  <c r="Z35" i="50"/>
  <c r="AZ35" i="50" s="1"/>
  <c r="V114" i="50"/>
  <c r="AY114" i="50" s="1"/>
  <c r="V66" i="50"/>
  <c r="AY66" i="50" s="1"/>
  <c r="AA90" i="50"/>
  <c r="S121" i="50"/>
  <c r="S98" i="50"/>
  <c r="AU41" i="50"/>
  <c r="P41" i="50"/>
  <c r="W58" i="50"/>
  <c r="P4" i="50"/>
  <c r="AH34" i="50"/>
  <c r="AE118" i="50" a="1"/>
  <c r="AE118" i="50" s="1"/>
  <c r="S41" i="50"/>
  <c r="AA106" i="50"/>
  <c r="M15" i="50"/>
  <c r="AH56" i="50"/>
  <c r="W78" i="50"/>
  <c r="S78" i="50"/>
  <c r="V78" i="50"/>
  <c r="AY78" i="50" s="1"/>
  <c r="P78" i="50"/>
  <c r="AS78" i="50"/>
  <c r="AF78" i="50" s="1"/>
  <c r="R78" i="50"/>
  <c r="AH29" i="50"/>
  <c r="F67" i="50"/>
  <c r="G67" i="50" s="1"/>
  <c r="AH61" i="50"/>
  <c r="AG64" i="50"/>
  <c r="F27" i="50"/>
  <c r="G27" i="50" s="1"/>
  <c r="F29" i="50"/>
  <c r="G29" i="50" s="1"/>
  <c r="AH51" i="50"/>
  <c r="F75" i="50"/>
  <c r="G75" i="50" s="1"/>
  <c r="AG16" i="50"/>
  <c r="AH11" i="50"/>
  <c r="F13" i="50"/>
  <c r="G13" i="50" s="1"/>
  <c r="AH19" i="50"/>
  <c r="F97" i="50"/>
  <c r="G97" i="50" s="1"/>
  <c r="N48" i="49"/>
  <c r="S48" i="49"/>
  <c r="Q48" i="49"/>
  <c r="BA48" i="49" s="1"/>
  <c r="BB48" i="49" s="1"/>
  <c r="P48" i="49"/>
  <c r="V48" i="49"/>
  <c r="AY48" i="49" s="1"/>
  <c r="R48" i="49"/>
  <c r="M48" i="49"/>
  <c r="L47" i="49"/>
  <c r="R47" i="49"/>
  <c r="R8" i="49"/>
  <c r="V8" i="49"/>
  <c r="AY8" i="49" s="1"/>
  <c r="AU8" i="49"/>
  <c r="AV79" i="49" s="1"/>
  <c r="S8" i="49"/>
  <c r="AA8" i="49"/>
  <c r="P8" i="49"/>
  <c r="Q8" i="49"/>
  <c r="BA8" i="49" s="1"/>
  <c r="W8" i="49"/>
  <c r="AB8" i="49"/>
  <c r="Z8" i="49"/>
  <c r="AZ8" i="49" s="1"/>
  <c r="Y8" i="49"/>
  <c r="U8" i="49"/>
  <c r="R49" i="49"/>
  <c r="V49" i="49"/>
  <c r="AY49" i="49" s="1"/>
  <c r="Z49" i="49"/>
  <c r="AZ49" i="49" s="1"/>
  <c r="AE49" i="49" a="1"/>
  <c r="AE49" i="49" s="1"/>
  <c r="P49" i="49"/>
  <c r="Y49" i="49"/>
  <c r="S49" i="49"/>
  <c r="W109" i="49"/>
  <c r="AE109" i="49" a="1"/>
  <c r="AE109" i="49" s="1"/>
  <c r="S109" i="49"/>
  <c r="Z109" i="49"/>
  <c r="AZ109" i="49" s="1"/>
  <c r="AX105" i="49"/>
  <c r="F105" i="49"/>
  <c r="G105" i="49" s="1"/>
  <c r="AX49" i="49"/>
  <c r="AH49" i="49"/>
  <c r="AX33" i="49"/>
  <c r="AH33" i="49"/>
  <c r="AX9" i="49"/>
  <c r="F9" i="49"/>
  <c r="G9" i="49" s="1"/>
  <c r="AH9" i="49"/>
  <c r="L104" i="49"/>
  <c r="N104" i="49"/>
  <c r="N9" i="49"/>
  <c r="M9" i="49"/>
  <c r="V114" i="49"/>
  <c r="AY114" i="49" s="1"/>
  <c r="AB120" i="49"/>
  <c r="AB104" i="49"/>
  <c r="W104" i="49"/>
  <c r="Y107" i="49"/>
  <c r="AA87" i="49"/>
  <c r="N80" i="49"/>
  <c r="W40" i="49"/>
  <c r="M56" i="49"/>
  <c r="U49" i="49"/>
  <c r="Q49" i="49"/>
  <c r="BA49" i="49" s="1"/>
  <c r="L39" i="49"/>
  <c r="M39" i="49"/>
  <c r="AB59" i="49"/>
  <c r="U59" i="49"/>
  <c r="AA59" i="49"/>
  <c r="S59" i="49"/>
  <c r="Q59" i="49"/>
  <c r="BA59" i="49" s="1"/>
  <c r="BB59" i="49" s="1"/>
  <c r="W59" i="49"/>
  <c r="Z59" i="49"/>
  <c r="AZ59" i="49" s="1"/>
  <c r="M72" i="49"/>
  <c r="L79" i="49"/>
  <c r="M79" i="49"/>
  <c r="N63" i="49"/>
  <c r="M63" i="49"/>
  <c r="N55" i="49"/>
  <c r="M55" i="49"/>
  <c r="L24" i="49"/>
  <c r="N24" i="49"/>
  <c r="M24" i="49"/>
  <c r="AG24" i="49" s="1"/>
  <c r="N16" i="49"/>
  <c r="M16" i="49"/>
  <c r="L8" i="49"/>
  <c r="M8" i="49"/>
  <c r="AG8" i="49" s="1"/>
  <c r="N8" i="49"/>
  <c r="R3" i="49"/>
  <c r="Q3" i="49"/>
  <c r="BA3" i="49" s="1"/>
  <c r="AB3" i="49"/>
  <c r="AA3" i="49"/>
  <c r="AU3" i="49"/>
  <c r="U3" i="49"/>
  <c r="U83" i="49"/>
  <c r="Z83" i="49"/>
  <c r="AZ83" i="49" s="1"/>
  <c r="AS83" i="49"/>
  <c r="AF83" i="49" s="1"/>
  <c r="P83" i="49"/>
  <c r="AB83" i="49"/>
  <c r="V83" i="49"/>
  <c r="AY83" i="49" s="1"/>
  <c r="BB83" i="49" s="1"/>
  <c r="W83" i="49"/>
  <c r="N33" i="49"/>
  <c r="M33" i="49"/>
  <c r="AA24" i="49"/>
  <c r="S120" i="49"/>
  <c r="L128" i="49"/>
  <c r="M104" i="49"/>
  <c r="Z87" i="49"/>
  <c r="AZ87" i="49" s="1"/>
  <c r="BB87" i="49" s="1"/>
  <c r="L72" i="49"/>
  <c r="P59" i="49"/>
  <c r="M80" i="49"/>
  <c r="F89" i="49"/>
  <c r="G89" i="49" s="1"/>
  <c r="V40" i="49"/>
  <c r="AY40" i="49" s="1"/>
  <c r="AB49" i="49"/>
  <c r="L9" i="49"/>
  <c r="Y5" i="49"/>
  <c r="Y3" i="49"/>
  <c r="L15" i="49"/>
  <c r="N15" i="49"/>
  <c r="M15" i="49"/>
  <c r="N41" i="49"/>
  <c r="M41" i="49"/>
  <c r="L41" i="49"/>
  <c r="L92" i="49"/>
  <c r="N92" i="49"/>
  <c r="M92" i="49"/>
  <c r="AX95" i="49"/>
  <c r="F95" i="49"/>
  <c r="G95" i="49" s="1"/>
  <c r="AX63" i="49"/>
  <c r="AH63" i="49"/>
  <c r="F63" i="49"/>
  <c r="G63" i="49" s="1"/>
  <c r="AX55" i="49"/>
  <c r="AH55" i="49"/>
  <c r="AX47" i="49"/>
  <c r="AH47" i="49"/>
  <c r="AX39" i="49"/>
  <c r="F39" i="49"/>
  <c r="G39" i="49" s="1"/>
  <c r="AH39" i="49"/>
  <c r="AX31" i="49"/>
  <c r="F31" i="49"/>
  <c r="G31" i="49" s="1"/>
  <c r="AH31" i="49"/>
  <c r="AX23" i="49"/>
  <c r="AH23" i="49"/>
  <c r="F23" i="49"/>
  <c r="G23" i="49" s="1"/>
  <c r="AX15" i="49"/>
  <c r="AH15" i="49"/>
  <c r="F15" i="49"/>
  <c r="G15" i="49" s="1"/>
  <c r="AH7" i="49"/>
  <c r="F7" i="49"/>
  <c r="G7" i="49" s="1"/>
  <c r="M110" i="49"/>
  <c r="N110" i="49"/>
  <c r="L102" i="49"/>
  <c r="N102" i="49"/>
  <c r="M102" i="49"/>
  <c r="S3" i="49"/>
  <c r="M53" i="49"/>
  <c r="AG53" i="49" s="1"/>
  <c r="AA53" i="49"/>
  <c r="AB53" i="49"/>
  <c r="Y53" i="49"/>
  <c r="W53" i="49"/>
  <c r="AE107" i="49" a="1"/>
  <c r="AE107" i="49" s="1"/>
  <c r="Q107" i="49"/>
  <c r="BA107" i="49" s="1"/>
  <c r="BB107" i="49" s="1"/>
  <c r="AA107" i="49"/>
  <c r="AB107" i="49"/>
  <c r="U107" i="49"/>
  <c r="AX121" i="49"/>
  <c r="F121" i="49"/>
  <c r="G121" i="49" s="1"/>
  <c r="AE121" i="49" s="1" a="1"/>
  <c r="AE121" i="49" s="1"/>
  <c r="AD121" i="49" s="1"/>
  <c r="AC121" i="49" s="1"/>
  <c r="V26" i="49"/>
  <c r="AY26" i="49" s="1"/>
  <c r="Q120" i="49"/>
  <c r="BA120" i="49" s="1"/>
  <c r="AS120" i="49"/>
  <c r="AF120" i="49" s="1"/>
  <c r="Y104" i="49"/>
  <c r="V109" i="49"/>
  <c r="AY109" i="49" s="1"/>
  <c r="P107" i="49"/>
  <c r="AA55" i="49"/>
  <c r="Y55" i="49"/>
  <c r="U55" i="49"/>
  <c r="R96" i="49"/>
  <c r="Y59" i="49"/>
  <c r="W52" i="49"/>
  <c r="W3" i="49"/>
  <c r="N25" i="49"/>
  <c r="L29" i="49"/>
  <c r="M29" i="49"/>
  <c r="Q47" i="49"/>
  <c r="BA47" i="49" s="1"/>
  <c r="Y47" i="49"/>
  <c r="W47" i="49"/>
  <c r="U47" i="49"/>
  <c r="S47" i="49"/>
  <c r="AA47" i="49"/>
  <c r="AB47" i="49"/>
  <c r="V47" i="49"/>
  <c r="AY47" i="49" s="1"/>
  <c r="P47" i="49"/>
  <c r="M75" i="49"/>
  <c r="L75" i="49"/>
  <c r="N75" i="49"/>
  <c r="V75" i="49"/>
  <c r="AY75" i="49" s="1"/>
  <c r="P86" i="49"/>
  <c r="AB86" i="49"/>
  <c r="R86" i="49"/>
  <c r="Q86" i="49"/>
  <c r="BA86" i="49" s="1"/>
  <c r="Z86" i="49"/>
  <c r="AZ86" i="49" s="1"/>
  <c r="AA86" i="49"/>
  <c r="Y86" i="49"/>
  <c r="AX118" i="49"/>
  <c r="F118" i="49"/>
  <c r="G118" i="49" s="1"/>
  <c r="AX110" i="49"/>
  <c r="F110" i="49"/>
  <c r="G110" i="49" s="1"/>
  <c r="AX38" i="49"/>
  <c r="AH38" i="49"/>
  <c r="AX30" i="49"/>
  <c r="AH30" i="49"/>
  <c r="V125" i="49"/>
  <c r="AY125" i="49" s="1"/>
  <c r="R125" i="49"/>
  <c r="P125" i="49"/>
  <c r="L125" i="49"/>
  <c r="N125" i="49"/>
  <c r="M109" i="49"/>
  <c r="N109" i="49"/>
  <c r="N101" i="49"/>
  <c r="M101" i="49"/>
  <c r="S93" i="49"/>
  <c r="R93" i="49"/>
  <c r="P93" i="49"/>
  <c r="L26" i="49"/>
  <c r="Y87" i="49"/>
  <c r="V87" i="49"/>
  <c r="AY87" i="49" s="1"/>
  <c r="AB87" i="49"/>
  <c r="P87" i="49"/>
  <c r="U87" i="49"/>
  <c r="AS87" i="49"/>
  <c r="AF87" i="49" s="1"/>
  <c r="S87" i="49"/>
  <c r="Q87" i="49"/>
  <c r="BA87" i="49" s="1"/>
  <c r="L40" i="49"/>
  <c r="N40" i="49"/>
  <c r="Z120" i="49"/>
  <c r="AZ120" i="49" s="1"/>
  <c r="U120" i="49"/>
  <c r="Z104" i="49"/>
  <c r="AZ104" i="49" s="1"/>
  <c r="P109" i="49"/>
  <c r="N112" i="49"/>
  <c r="R107" i="49"/>
  <c r="W87" i="49"/>
  <c r="S96" i="49"/>
  <c r="N39" i="49"/>
  <c r="L33" i="49"/>
  <c r="V53" i="49"/>
  <c r="AY53" i="49" s="1"/>
  <c r="BB53" i="49" s="1"/>
  <c r="P3" i="49"/>
  <c r="L23" i="49"/>
  <c r="M23" i="49"/>
  <c r="N23" i="49"/>
  <c r="N29" i="49"/>
  <c r="F33" i="49"/>
  <c r="G33" i="49" s="1"/>
  <c r="U40" i="49"/>
  <c r="AA40" i="49"/>
  <c r="R40" i="49"/>
  <c r="Q40" i="49"/>
  <c r="BA40" i="49" s="1"/>
  <c r="Y40" i="49"/>
  <c r="Z40" i="49"/>
  <c r="AZ40" i="49" s="1"/>
  <c r="AB40" i="49"/>
  <c r="P40" i="49"/>
  <c r="AB64" i="49"/>
  <c r="Z64" i="49"/>
  <c r="AZ64" i="49" s="1"/>
  <c r="AU64" i="49"/>
  <c r="P64" i="49"/>
  <c r="Y64" i="49"/>
  <c r="U64" i="49"/>
  <c r="S64" i="49"/>
  <c r="R64" i="49"/>
  <c r="R67" i="49"/>
  <c r="AB67" i="49"/>
  <c r="Q67" i="49"/>
  <c r="BA67" i="49" s="1"/>
  <c r="W67" i="49"/>
  <c r="Z67" i="49"/>
  <c r="AZ67" i="49" s="1"/>
  <c r="S67" i="49"/>
  <c r="AS67" i="49"/>
  <c r="AF67" i="49" s="1"/>
  <c r="Y67" i="49"/>
  <c r="F71" i="49"/>
  <c r="G71" i="49" s="1"/>
  <c r="L73" i="49"/>
  <c r="N73" i="49"/>
  <c r="L119" i="49"/>
  <c r="N119" i="49"/>
  <c r="AA124" i="49"/>
  <c r="P124" i="49"/>
  <c r="AB124" i="49"/>
  <c r="S124" i="49"/>
  <c r="N5" i="49"/>
  <c r="U5" i="49"/>
  <c r="AB5" i="49"/>
  <c r="M5" i="49"/>
  <c r="AG5" i="49" s="1"/>
  <c r="AA5" i="49"/>
  <c r="W5" i="49"/>
  <c r="W55" i="49"/>
  <c r="AU55" i="49"/>
  <c r="R55" i="49"/>
  <c r="Q55" i="49"/>
  <c r="BA55" i="49" s="1"/>
  <c r="Z55" i="49"/>
  <c r="AZ55" i="49" s="1"/>
  <c r="S55" i="49"/>
  <c r="V55" i="49"/>
  <c r="AY55" i="49" s="1"/>
  <c r="N36" i="49"/>
  <c r="M36" i="49"/>
  <c r="Q52" i="49"/>
  <c r="BA52" i="49" s="1"/>
  <c r="AU52" i="49"/>
  <c r="AA52" i="49"/>
  <c r="Y52" i="49"/>
  <c r="U52" i="49"/>
  <c r="AB52" i="49"/>
  <c r="N88" i="49"/>
  <c r="M88" i="49"/>
  <c r="L88" i="49"/>
  <c r="W24" i="49"/>
  <c r="AA120" i="49"/>
  <c r="V120" i="49"/>
  <c r="AY120" i="49" s="1"/>
  <c r="BB120" i="49" s="1"/>
  <c r="Q109" i="49"/>
  <c r="BA109" i="49" s="1"/>
  <c r="BB109" i="49" s="1"/>
  <c r="M112" i="49"/>
  <c r="S107" i="49"/>
  <c r="S83" i="49"/>
  <c r="L55" i="49"/>
  <c r="Q64" i="49"/>
  <c r="BA64" i="49" s="1"/>
  <c r="BB64" i="49" s="1"/>
  <c r="S52" i="49"/>
  <c r="Z3" i="49"/>
  <c r="AZ3" i="49" s="1"/>
  <c r="AB55" i="49"/>
  <c r="M32" i="49"/>
  <c r="L32" i="49"/>
  <c r="M115" i="49"/>
  <c r="Z115" i="49"/>
  <c r="AZ115" i="49" s="1"/>
  <c r="BB115" i="49" s="1"/>
  <c r="L115" i="49"/>
  <c r="AA115" i="49"/>
  <c r="M117" i="49"/>
  <c r="L117" i="49"/>
  <c r="M124" i="49"/>
  <c r="L124" i="49"/>
  <c r="F126" i="49"/>
  <c r="G126" i="49" s="1"/>
  <c r="L65" i="49"/>
  <c r="N65" i="49"/>
  <c r="N105" i="49"/>
  <c r="L105" i="49"/>
  <c r="N2" i="49"/>
  <c r="M2" i="49"/>
  <c r="AG2" i="49" s="1"/>
  <c r="P96" i="49"/>
  <c r="AB96" i="49"/>
  <c r="AE96" i="49" a="1"/>
  <c r="AE96" i="49" s="1"/>
  <c r="Y96" i="49"/>
  <c r="V96" i="49"/>
  <c r="AY96" i="49" s="1"/>
  <c r="Q96" i="49"/>
  <c r="BA96" i="49" s="1"/>
  <c r="BB96" i="49" s="1"/>
  <c r="Z96" i="49"/>
  <c r="AZ96" i="49" s="1"/>
  <c r="AX41" i="49"/>
  <c r="AH41" i="49"/>
  <c r="AX17" i="49"/>
  <c r="AH17" i="49"/>
  <c r="F17" i="49"/>
  <c r="G17" i="49" s="1"/>
  <c r="N96" i="49"/>
  <c r="M96" i="49"/>
  <c r="Y24" i="49"/>
  <c r="P120" i="49"/>
  <c r="AB109" i="49"/>
  <c r="AA109" i="49"/>
  <c r="Y83" i="49"/>
  <c r="AA96" i="49"/>
  <c r="M65" i="49"/>
  <c r="L36" i="49"/>
  <c r="M26" i="49"/>
  <c r="L5" i="49"/>
  <c r="R52" i="49"/>
  <c r="Z5" i="49"/>
  <c r="AZ5" i="49" s="1"/>
  <c r="L64" i="49"/>
  <c r="Z60" i="49"/>
  <c r="AZ60" i="49" s="1"/>
  <c r="P60" i="49"/>
  <c r="AB60" i="49"/>
  <c r="U60" i="49"/>
  <c r="R60" i="49"/>
  <c r="AE60" i="49" a="1"/>
  <c r="AE60" i="49" s="1"/>
  <c r="W60" i="49"/>
  <c r="P62" i="49"/>
  <c r="V62" i="49"/>
  <c r="AY62" i="49" s="1"/>
  <c r="U62" i="49"/>
  <c r="Y62" i="49"/>
  <c r="AA62" i="49"/>
  <c r="S62" i="49"/>
  <c r="Q62" i="49"/>
  <c r="BA62" i="49" s="1"/>
  <c r="M90" i="49"/>
  <c r="N90" i="49"/>
  <c r="L82" i="49"/>
  <c r="M82" i="49"/>
  <c r="N74" i="49"/>
  <c r="M74" i="49"/>
  <c r="L74" i="49"/>
  <c r="M66" i="49"/>
  <c r="L66" i="49"/>
  <c r="N66" i="49"/>
  <c r="N58" i="49"/>
  <c r="M58" i="49"/>
  <c r="L58" i="49"/>
  <c r="M42" i="49"/>
  <c r="L42" i="49"/>
  <c r="N34" i="49"/>
  <c r="M34" i="49"/>
  <c r="M3" i="49"/>
  <c r="AG3" i="49" s="1"/>
  <c r="L3" i="49"/>
  <c r="F2" i="49"/>
  <c r="G2" i="49" s="1"/>
  <c r="M43" i="49"/>
  <c r="Q75" i="49"/>
  <c r="BA75" i="49" s="1"/>
  <c r="BB75" i="49" s="1"/>
  <c r="U115" i="49"/>
  <c r="F82" i="49"/>
  <c r="G82" i="49" s="1"/>
  <c r="F16" i="49"/>
  <c r="G16" i="49" s="1"/>
  <c r="F72" i="49"/>
  <c r="G72" i="49" s="1"/>
  <c r="AE72" i="49" s="1" a="1"/>
  <c r="AE72" i="49" s="1"/>
  <c r="AD72" i="49" s="1"/>
  <c r="AC72" i="49" s="1"/>
  <c r="N88" i="48"/>
  <c r="P88" i="48"/>
  <c r="L88" i="48"/>
  <c r="N110" i="48"/>
  <c r="L110" i="48"/>
  <c r="N21" i="48"/>
  <c r="M21" i="48"/>
  <c r="N58" i="48"/>
  <c r="L58" i="48"/>
  <c r="M58" i="48"/>
  <c r="AG58" i="48" s="1"/>
  <c r="N7" i="48"/>
  <c r="L7" i="48"/>
  <c r="M7" i="48"/>
  <c r="N41" i="48"/>
  <c r="M41" i="48"/>
  <c r="L41" i="48"/>
  <c r="P64" i="48"/>
  <c r="R64" i="48"/>
  <c r="Z64" i="48"/>
  <c r="AZ64" i="48" s="1"/>
  <c r="R34" i="48"/>
  <c r="M126" i="48"/>
  <c r="N109" i="48"/>
  <c r="V122" i="48"/>
  <c r="AY122" i="48" s="1"/>
  <c r="Z88" i="48"/>
  <c r="AZ88" i="48" s="1"/>
  <c r="R72" i="48"/>
  <c r="N80" i="48"/>
  <c r="M71" i="48"/>
  <c r="AH29" i="48"/>
  <c r="Q42" i="48"/>
  <c r="BA42" i="48" s="1"/>
  <c r="W2" i="48"/>
  <c r="L8" i="48"/>
  <c r="L87" i="48"/>
  <c r="W72" i="48"/>
  <c r="F53" i="48"/>
  <c r="G53" i="48" s="1"/>
  <c r="F69" i="48"/>
  <c r="G69" i="48" s="1"/>
  <c r="V69" i="48" s="1"/>
  <c r="AY69" i="48" s="1"/>
  <c r="F85" i="48"/>
  <c r="G85" i="48" s="1"/>
  <c r="S63" i="48"/>
  <c r="Q31" i="48"/>
  <c r="BA31" i="48" s="1"/>
  <c r="U34" i="48"/>
  <c r="Z123" i="48"/>
  <c r="AZ123" i="48" s="1"/>
  <c r="AB100" i="48"/>
  <c r="N93" i="48"/>
  <c r="L117" i="48"/>
  <c r="V72" i="48"/>
  <c r="AY72" i="48" s="1"/>
  <c r="M101" i="48"/>
  <c r="AH45" i="48"/>
  <c r="AE72" i="48" a="1"/>
  <c r="AE72" i="48" s="1"/>
  <c r="V42" i="48"/>
  <c r="AY42" i="48" s="1"/>
  <c r="W42" i="48"/>
  <c r="U2" i="48"/>
  <c r="F23" i="48"/>
  <c r="G23" i="48" s="1"/>
  <c r="F29" i="48"/>
  <c r="G29" i="48" s="1"/>
  <c r="F111" i="48"/>
  <c r="G111" i="48" s="1"/>
  <c r="U111" i="48" s="1"/>
  <c r="AA100" i="48"/>
  <c r="L93" i="48"/>
  <c r="L101" i="48"/>
  <c r="F45" i="48"/>
  <c r="G45" i="48" s="1"/>
  <c r="AE100" i="48" a="1"/>
  <c r="AE100" i="48" s="1"/>
  <c r="Q100" i="48"/>
  <c r="BA100" i="48" s="1"/>
  <c r="BB100" i="48" s="1"/>
  <c r="V31" i="48"/>
  <c r="AY31" i="48" s="1"/>
  <c r="BB31" i="48" s="1"/>
  <c r="W34" i="48"/>
  <c r="L100" i="48"/>
  <c r="W100" i="48"/>
  <c r="P72" i="48"/>
  <c r="F95" i="48"/>
  <c r="G95" i="48" s="1"/>
  <c r="AH24" i="48"/>
  <c r="Y42" i="48"/>
  <c r="AU2" i="48"/>
  <c r="AV115" i="48" s="1"/>
  <c r="D115" i="48" s="1"/>
  <c r="M87" i="48"/>
  <c r="S88" i="48"/>
  <c r="F56" i="48"/>
  <c r="G56" i="48" s="1"/>
  <c r="AH64" i="48"/>
  <c r="AA27" i="48"/>
  <c r="U42" i="48"/>
  <c r="AB42" i="48"/>
  <c r="F77" i="48"/>
  <c r="G77" i="48" s="1"/>
  <c r="V77" i="48" s="1"/>
  <c r="AY77" i="48" s="1"/>
  <c r="U105" i="48"/>
  <c r="Y34" i="48"/>
  <c r="AB122" i="48"/>
  <c r="Y100" i="48"/>
  <c r="Z72" i="48"/>
  <c r="AZ72" i="48" s="1"/>
  <c r="L80" i="48"/>
  <c r="U72" i="48"/>
  <c r="F44" i="48"/>
  <c r="G44" i="48" s="1"/>
  <c r="P44" i="48" s="1"/>
  <c r="Z42" i="48"/>
  <c r="AZ42" i="48" s="1"/>
  <c r="BB42" i="48" s="1"/>
  <c r="Y2" i="48"/>
  <c r="AE2" i="48" a="1"/>
  <c r="AE2" i="48" s="1"/>
  <c r="F39" i="48"/>
  <c r="G39" i="48" s="1"/>
  <c r="AH56" i="48"/>
  <c r="AA105" i="48"/>
  <c r="R38" i="48"/>
  <c r="P34" i="48"/>
  <c r="R122" i="48"/>
  <c r="F116" i="48"/>
  <c r="G116" i="48" s="1"/>
  <c r="P100" i="48"/>
  <c r="L92" i="48"/>
  <c r="Q72" i="48"/>
  <c r="BA72" i="48" s="1"/>
  <c r="BB72" i="48" s="1"/>
  <c r="S72" i="48"/>
  <c r="AH44" i="48"/>
  <c r="AA42" i="48"/>
  <c r="AH30" i="48"/>
  <c r="P42" i="48"/>
  <c r="M3" i="47"/>
  <c r="AG3" i="47" s="1"/>
  <c r="L3" i="47"/>
  <c r="N3" i="47"/>
  <c r="Q30" i="47"/>
  <c r="BA30" i="47" s="1"/>
  <c r="BB30" i="47" s="1"/>
  <c r="S30" i="47"/>
  <c r="L30" i="47"/>
  <c r="N30" i="47"/>
  <c r="R30" i="47"/>
  <c r="M30" i="47"/>
  <c r="AX101" i="47"/>
  <c r="F101" i="47"/>
  <c r="G101" i="47" s="1"/>
  <c r="AE101" i="47" s="1" a="1"/>
  <c r="AE101" i="47" s="1"/>
  <c r="AD101" i="47" s="1"/>
  <c r="AC101" i="47" s="1"/>
  <c r="AX33" i="47"/>
  <c r="F33" i="47"/>
  <c r="G33" i="47" s="1"/>
  <c r="L123" i="47"/>
  <c r="M123" i="47"/>
  <c r="Z115" i="47"/>
  <c r="AZ115" i="47" s="1"/>
  <c r="P30" i="47"/>
  <c r="W99" i="47"/>
  <c r="AB99" i="47"/>
  <c r="AA99" i="47"/>
  <c r="Z99" i="47"/>
  <c r="AZ99" i="47" s="1"/>
  <c r="U99" i="47"/>
  <c r="F17" i="47"/>
  <c r="G17" i="47" s="1"/>
  <c r="P55" i="47"/>
  <c r="S55" i="47"/>
  <c r="R55" i="47"/>
  <c r="Q55" i="47"/>
  <c r="BA55" i="47" s="1"/>
  <c r="AU55" i="47"/>
  <c r="N92" i="47"/>
  <c r="M92" i="47"/>
  <c r="L92" i="47"/>
  <c r="M6" i="47"/>
  <c r="AG6" i="47" s="1"/>
  <c r="L6" i="47"/>
  <c r="N6" i="47"/>
  <c r="AB10" i="47"/>
  <c r="W10" i="47"/>
  <c r="AE10" i="47" a="1"/>
  <c r="AE10" i="47" s="1"/>
  <c r="Q10" i="47"/>
  <c r="BA10" i="47" s="1"/>
  <c r="BB10" i="47" s="1"/>
  <c r="AA10" i="47"/>
  <c r="Y10" i="47"/>
  <c r="Z10" i="47"/>
  <c r="AZ10" i="47" s="1"/>
  <c r="U10" i="47"/>
  <c r="Q118" i="47"/>
  <c r="BA118" i="47" s="1"/>
  <c r="AS118" i="47"/>
  <c r="AF118" i="47" s="1"/>
  <c r="N123" i="47"/>
  <c r="R14" i="47"/>
  <c r="P14" i="47"/>
  <c r="S14" i="47"/>
  <c r="Q14" i="47"/>
  <c r="BA14" i="47" s="1"/>
  <c r="BB14" i="47" s="1"/>
  <c r="AX78" i="47"/>
  <c r="F78" i="47"/>
  <c r="G78" i="47" s="1"/>
  <c r="AX9" i="47"/>
  <c r="F9" i="47"/>
  <c r="G9" i="47" s="1"/>
  <c r="AH9" i="47"/>
  <c r="V30" i="47"/>
  <c r="AY30" i="47" s="1"/>
  <c r="P62" i="47"/>
  <c r="AB62" i="47"/>
  <c r="AA62" i="47"/>
  <c r="AU62" i="47"/>
  <c r="Q62" i="47"/>
  <c r="BA62" i="47" s="1"/>
  <c r="Y62" i="47"/>
  <c r="U62" i="47"/>
  <c r="AE62" i="47" a="1"/>
  <c r="AE62" i="47" s="1"/>
  <c r="Z62" i="47"/>
  <c r="AZ62" i="47" s="1"/>
  <c r="R62" i="47"/>
  <c r="S62" i="47"/>
  <c r="W62" i="47"/>
  <c r="F85" i="47"/>
  <c r="G85" i="47" s="1"/>
  <c r="M111" i="47"/>
  <c r="Q111" i="47"/>
  <c r="BA111" i="47" s="1"/>
  <c r="BB111" i="47" s="1"/>
  <c r="N111" i="47"/>
  <c r="M56" i="47"/>
  <c r="AG56" i="47" s="1"/>
  <c r="N56" i="47"/>
  <c r="L56" i="47"/>
  <c r="N40" i="47"/>
  <c r="M40" i="47"/>
  <c r="AG40" i="47" s="1"/>
  <c r="L40" i="47"/>
  <c r="N53" i="47"/>
  <c r="L53" i="47"/>
  <c r="L37" i="47"/>
  <c r="M37" i="47"/>
  <c r="AG37" i="47" s="1"/>
  <c r="N37" i="47"/>
  <c r="AX25" i="47"/>
  <c r="AH25" i="47"/>
  <c r="F25" i="47"/>
  <c r="G25" i="47" s="1"/>
  <c r="W59" i="47"/>
  <c r="Q59" i="47"/>
  <c r="BA59" i="47" s="1"/>
  <c r="R59" i="47"/>
  <c r="AU59" i="47"/>
  <c r="P59" i="47"/>
  <c r="Z59" i="47"/>
  <c r="AZ59" i="47" s="1"/>
  <c r="V59" i="47"/>
  <c r="AY59" i="47" s="1"/>
  <c r="AE59" i="47" a="1"/>
  <c r="AE59" i="47" s="1"/>
  <c r="U59" i="47"/>
  <c r="AB59" i="47"/>
  <c r="AA59" i="47"/>
  <c r="L44" i="47"/>
  <c r="M44" i="47"/>
  <c r="V14" i="47"/>
  <c r="AY14" i="47" s="1"/>
  <c r="N108" i="47"/>
  <c r="M108" i="47"/>
  <c r="L108" i="47"/>
  <c r="M22" i="47"/>
  <c r="N22" i="47"/>
  <c r="AX117" i="47"/>
  <c r="F117" i="47"/>
  <c r="G117" i="47" s="1"/>
  <c r="AX93" i="47"/>
  <c r="F93" i="47"/>
  <c r="G93" i="47" s="1"/>
  <c r="AX41" i="47"/>
  <c r="AH41" i="47"/>
  <c r="AU36" i="47"/>
  <c r="Z36" i="47"/>
  <c r="AZ36" i="47" s="1"/>
  <c r="U74" i="47"/>
  <c r="R74" i="47"/>
  <c r="P74" i="47"/>
  <c r="AA74" i="47"/>
  <c r="Q74" i="47"/>
  <c r="BA74" i="47" s="1"/>
  <c r="BB74" i="47" s="1"/>
  <c r="Y74" i="47"/>
  <c r="AB74" i="47"/>
  <c r="W74" i="47"/>
  <c r="AE74" i="47" a="1"/>
  <c r="AE74" i="47" s="1"/>
  <c r="V74" i="47"/>
  <c r="AY74" i="47" s="1"/>
  <c r="F84" i="47"/>
  <c r="G84" i="47" s="1"/>
  <c r="AS84" i="47" s="1"/>
  <c r="AF84" i="47" s="1"/>
  <c r="S75" i="47"/>
  <c r="M122" i="47"/>
  <c r="W80" i="47"/>
  <c r="AH20" i="47"/>
  <c r="S29" i="47"/>
  <c r="W47" i="47"/>
  <c r="Y61" i="47"/>
  <c r="AA57" i="47"/>
  <c r="AB57" i="47"/>
  <c r="Y29" i="47"/>
  <c r="R122" i="47"/>
  <c r="R115" i="47"/>
  <c r="N114" i="47"/>
  <c r="N103" i="47"/>
  <c r="V86" i="47"/>
  <c r="AY86" i="47" s="1"/>
  <c r="Z80" i="47"/>
  <c r="AZ80" i="47" s="1"/>
  <c r="Q86" i="47"/>
  <c r="BA86" i="47" s="1"/>
  <c r="N79" i="47"/>
  <c r="L99" i="47"/>
  <c r="AA66" i="47"/>
  <c r="F44" i="47"/>
  <c r="G44" i="47" s="1"/>
  <c r="R38" i="47"/>
  <c r="R34" i="47"/>
  <c r="M9" i="47"/>
  <c r="AG9" i="47" s="1"/>
  <c r="F20" i="47"/>
  <c r="G20" i="47" s="1"/>
  <c r="W20" i="47" s="1"/>
  <c r="AH17" i="47"/>
  <c r="U80" i="47"/>
  <c r="Y34" i="47"/>
  <c r="F28" i="47"/>
  <c r="G28" i="47" s="1"/>
  <c r="U29" i="47"/>
  <c r="AU47" i="47"/>
  <c r="R61" i="47"/>
  <c r="Q57" i="47"/>
  <c r="BA57" i="47" s="1"/>
  <c r="V57" i="47"/>
  <c r="AY57" i="47" s="1"/>
  <c r="W72" i="47"/>
  <c r="Z29" i="47"/>
  <c r="AZ29" i="47" s="1"/>
  <c r="AB115" i="47"/>
  <c r="P80" i="47"/>
  <c r="Y80" i="47"/>
  <c r="W86" i="47"/>
  <c r="W43" i="47"/>
  <c r="S38" i="47"/>
  <c r="U34" i="47"/>
  <c r="N63" i="47"/>
  <c r="Q11" i="47"/>
  <c r="BA11" i="47" s="1"/>
  <c r="BB11" i="47" s="1"/>
  <c r="N9" i="47"/>
  <c r="L101" i="47"/>
  <c r="V13" i="47"/>
  <c r="AY13" i="47" s="1"/>
  <c r="F124" i="47"/>
  <c r="G124" i="47" s="1"/>
  <c r="U115" i="47"/>
  <c r="V75" i="47"/>
  <c r="AY75" i="47" s="1"/>
  <c r="Q13" i="47"/>
  <c r="BA13" i="47" s="1"/>
  <c r="BB13" i="47" s="1"/>
  <c r="Z2" i="47"/>
  <c r="AZ2" i="47" s="1"/>
  <c r="AB80" i="47"/>
  <c r="V34" i="47"/>
  <c r="AY34" i="47" s="1"/>
  <c r="AH36" i="47"/>
  <c r="V29" i="47"/>
  <c r="AY29" i="47" s="1"/>
  <c r="AE47" i="47" a="1"/>
  <c r="AE47" i="47" s="1"/>
  <c r="AB61" i="47"/>
  <c r="U57" i="47"/>
  <c r="Y57" i="47"/>
  <c r="Z72" i="47"/>
  <c r="AZ72" i="47" s="1"/>
  <c r="Q29" i="47"/>
  <c r="BA29" i="47" s="1"/>
  <c r="BB29" i="47" s="1"/>
  <c r="S122" i="47"/>
  <c r="L91" i="47"/>
  <c r="R80" i="47"/>
  <c r="Y86" i="47"/>
  <c r="AS86" i="47"/>
  <c r="AF86" i="47" s="1"/>
  <c r="M87" i="47"/>
  <c r="N122" i="47"/>
  <c r="Y43" i="47"/>
  <c r="N5" i="47"/>
  <c r="R66" i="47"/>
  <c r="Q91" i="47"/>
  <c r="BA91" i="47" s="1"/>
  <c r="BB91" i="47" s="1"/>
  <c r="N107" i="47"/>
  <c r="AA54" i="47"/>
  <c r="AB47" i="47"/>
  <c r="AU61" i="47"/>
  <c r="S57" i="47"/>
  <c r="Y72" i="47"/>
  <c r="V72" i="47"/>
  <c r="AY72" i="47" s="1"/>
  <c r="AB29" i="47"/>
  <c r="P122" i="47"/>
  <c r="P86" i="47"/>
  <c r="V80" i="47"/>
  <c r="AY80" i="47" s="1"/>
  <c r="AA86" i="47"/>
  <c r="Y71" i="47"/>
  <c r="N72" i="47"/>
  <c r="L73" i="47"/>
  <c r="M71" i="47"/>
  <c r="V43" i="47"/>
  <c r="AY43" i="47" s="1"/>
  <c r="P38" i="47"/>
  <c r="W34" i="47"/>
  <c r="M13" i="47"/>
  <c r="F116" i="47"/>
  <c r="G116" i="47" s="1"/>
  <c r="AE116" i="47" s="1" a="1"/>
  <c r="AE116" i="47" s="1"/>
  <c r="AD116" i="47" s="1"/>
  <c r="AC116" i="47" s="1"/>
  <c r="M5" i="47"/>
  <c r="AG5" i="47" s="1"/>
  <c r="F12" i="47"/>
  <c r="G12" i="47" s="1"/>
  <c r="V91" i="47"/>
  <c r="AY91" i="47" s="1"/>
  <c r="AG51" i="47"/>
  <c r="Z61" i="47"/>
  <c r="AZ61" i="47" s="1"/>
  <c r="W57" i="47"/>
  <c r="AB72" i="47"/>
  <c r="V115" i="47"/>
  <c r="AY115" i="47" s="1"/>
  <c r="U86" i="47"/>
  <c r="L60" i="47"/>
  <c r="L72" i="47"/>
  <c r="F48" i="47"/>
  <c r="G48" i="47" s="1"/>
  <c r="M101" i="47"/>
  <c r="F92" i="47"/>
  <c r="G92" i="47" s="1"/>
  <c r="N84" i="46"/>
  <c r="P84" i="46"/>
  <c r="L84" i="46"/>
  <c r="M84" i="46"/>
  <c r="L12" i="46"/>
  <c r="N12" i="46"/>
  <c r="M12" i="46"/>
  <c r="AG12" i="46" s="1"/>
  <c r="S32" i="46"/>
  <c r="AU32" i="46"/>
  <c r="R32" i="46"/>
  <c r="U32" i="46"/>
  <c r="Q32" i="46"/>
  <c r="BA32" i="46" s="1"/>
  <c r="P32" i="46"/>
  <c r="N26" i="46"/>
  <c r="M26" i="46"/>
  <c r="AG26" i="46" s="1"/>
  <c r="L26" i="46"/>
  <c r="N44" i="46"/>
  <c r="M44" i="46"/>
  <c r="L44" i="46"/>
  <c r="N89" i="46"/>
  <c r="L89" i="46"/>
  <c r="M89" i="46"/>
  <c r="M81" i="46"/>
  <c r="L81" i="46"/>
  <c r="N81" i="46"/>
  <c r="L33" i="46"/>
  <c r="M33" i="46"/>
  <c r="N33" i="46"/>
  <c r="L112" i="46"/>
  <c r="N112" i="46"/>
  <c r="M112" i="46"/>
  <c r="N16" i="46"/>
  <c r="L16" i="46"/>
  <c r="M16" i="46"/>
  <c r="AG16" i="46" s="1"/>
  <c r="M116" i="46"/>
  <c r="L116" i="46"/>
  <c r="N116" i="46"/>
  <c r="M92" i="46"/>
  <c r="N92" i="46"/>
  <c r="L92" i="46"/>
  <c r="L4" i="46"/>
  <c r="N4" i="46"/>
  <c r="S84" i="46"/>
  <c r="N57" i="46"/>
  <c r="L108" i="46"/>
  <c r="L80" i="46"/>
  <c r="L45" i="46"/>
  <c r="N82" i="46"/>
  <c r="W84" i="46"/>
  <c r="M60" i="46"/>
  <c r="AG60" i="46" s="1"/>
  <c r="N9" i="46"/>
  <c r="M53" i="46"/>
  <c r="F56" i="46"/>
  <c r="N50" i="46"/>
  <c r="M109" i="46"/>
  <c r="M108" i="46"/>
  <c r="F44" i="46"/>
  <c r="L82" i="46"/>
  <c r="V84" i="46"/>
  <c r="AY84" i="46" s="1"/>
  <c r="L124" i="46"/>
  <c r="L20" i="46"/>
  <c r="N24" i="46"/>
  <c r="M45" i="46"/>
  <c r="AG45" i="46" s="1"/>
  <c r="M113" i="46"/>
  <c r="F76" i="46"/>
  <c r="G76" i="46" s="1"/>
  <c r="F129" i="46"/>
  <c r="F116" i="46"/>
  <c r="G116" i="46" s="1"/>
  <c r="L76" i="46"/>
  <c r="R84" i="46"/>
  <c r="Q84" i="46"/>
  <c r="BA84" i="46" s="1"/>
  <c r="BB84" i="46" s="1"/>
  <c r="F60" i="46"/>
  <c r="G60" i="46" s="1"/>
  <c r="AE60" i="46" s="1" a="1"/>
  <c r="AE60" i="46" s="1"/>
  <c r="AD60" i="46" s="1"/>
  <c r="N71" i="46"/>
  <c r="L119" i="46"/>
  <c r="M121" i="46"/>
  <c r="F89" i="46"/>
  <c r="F100" i="46"/>
  <c r="M80" i="46"/>
  <c r="Z84" i="46"/>
  <c r="AZ84" i="46" s="1"/>
  <c r="AA84" i="46"/>
  <c r="F36" i="46"/>
  <c r="F28" i="46"/>
  <c r="L10" i="46"/>
  <c r="F113" i="46"/>
  <c r="F92" i="46"/>
  <c r="L120" i="46"/>
  <c r="N121" i="46"/>
  <c r="N87" i="46"/>
  <c r="AG44" i="46"/>
  <c r="AB84" i="46"/>
  <c r="M76" i="46"/>
  <c r="M15" i="46"/>
  <c r="AG15" i="46" s="1"/>
  <c r="L15" i="46"/>
  <c r="M10" i="46"/>
  <c r="F57" i="46"/>
  <c r="G57" i="46" s="1"/>
  <c r="F4" i="46"/>
  <c r="G4" i="46" s="1"/>
  <c r="M120" i="46"/>
  <c r="F9" i="46"/>
  <c r="G9" i="46" s="1"/>
  <c r="M119" i="46"/>
  <c r="F24" i="46"/>
  <c r="F50" i="46"/>
  <c r="G50" i="46" s="1"/>
  <c r="F120" i="46"/>
  <c r="F122" i="46"/>
  <c r="F124" i="46"/>
  <c r="L116" i="45"/>
  <c r="M116" i="45"/>
  <c r="L100" i="45"/>
  <c r="M100" i="45"/>
  <c r="N100" i="45"/>
  <c r="L92" i="45"/>
  <c r="N92" i="45"/>
  <c r="L44" i="45"/>
  <c r="M44" i="45"/>
  <c r="N44" i="45"/>
  <c r="L4" i="45"/>
  <c r="N4" i="45"/>
  <c r="M4" i="45"/>
  <c r="AG4" i="45" s="1"/>
  <c r="L125" i="45"/>
  <c r="N125" i="45"/>
  <c r="M125" i="45"/>
  <c r="N21" i="45"/>
  <c r="M21" i="45"/>
  <c r="AG21" i="45" s="1"/>
  <c r="L21" i="45"/>
  <c r="V100" i="45"/>
  <c r="AY100" i="45" s="1"/>
  <c r="AS100" i="45"/>
  <c r="AF100" i="45" s="1"/>
  <c r="Y21" i="45"/>
  <c r="V21" i="45"/>
  <c r="AY21" i="45" s="1"/>
  <c r="U21" i="45"/>
  <c r="N75" i="45"/>
  <c r="M75" i="45"/>
  <c r="L75" i="45"/>
  <c r="R107" i="45"/>
  <c r="W107" i="45"/>
  <c r="U107" i="45"/>
  <c r="AA107" i="45"/>
  <c r="V107" i="45"/>
  <c r="AY107" i="45" s="1"/>
  <c r="Q107" i="45"/>
  <c r="BA107" i="45" s="1"/>
  <c r="P107" i="45"/>
  <c r="Z107" i="45"/>
  <c r="AZ107" i="45" s="1"/>
  <c r="AE107" i="45" a="1"/>
  <c r="AE107" i="45" s="1"/>
  <c r="S107" i="45"/>
  <c r="AB107" i="45"/>
  <c r="N86" i="45"/>
  <c r="L86" i="45"/>
  <c r="M86" i="45"/>
  <c r="L88" i="45"/>
  <c r="N88" i="45"/>
  <c r="AB88" i="45"/>
  <c r="M88" i="45"/>
  <c r="U88" i="45"/>
  <c r="Y88" i="45"/>
  <c r="W88" i="45"/>
  <c r="Z88" i="45"/>
  <c r="AZ88" i="45" s="1"/>
  <c r="N61" i="45"/>
  <c r="M61" i="45"/>
  <c r="L61" i="45"/>
  <c r="P64" i="45"/>
  <c r="N64" i="45"/>
  <c r="V64" i="45"/>
  <c r="AY64" i="45" s="1"/>
  <c r="S64" i="45"/>
  <c r="M64" i="45"/>
  <c r="L64" i="45"/>
  <c r="R64" i="45"/>
  <c r="N67" i="45"/>
  <c r="M67" i="45"/>
  <c r="AA5" i="45"/>
  <c r="AU5" i="45"/>
  <c r="Q5" i="45"/>
  <c r="BA5" i="45" s="1"/>
  <c r="W5" i="45"/>
  <c r="Y5" i="45"/>
  <c r="AB5" i="45"/>
  <c r="V5" i="45"/>
  <c r="AY5" i="45" s="1"/>
  <c r="Z5" i="45"/>
  <c r="AZ5" i="45" s="1"/>
  <c r="U5" i="45"/>
  <c r="P5" i="45"/>
  <c r="S5" i="45"/>
  <c r="V9" i="45"/>
  <c r="AY9" i="45" s="1"/>
  <c r="P9" i="45"/>
  <c r="AB9" i="45"/>
  <c r="R9" i="45"/>
  <c r="AB52" i="45"/>
  <c r="Y52" i="45"/>
  <c r="R52" i="45"/>
  <c r="W52" i="45"/>
  <c r="AU52" i="45"/>
  <c r="Z52" i="45"/>
  <c r="AZ52" i="45" s="1"/>
  <c r="S52" i="45"/>
  <c r="V52" i="45"/>
  <c r="AY52" i="45" s="1"/>
  <c r="AA52" i="45"/>
  <c r="U52" i="45"/>
  <c r="Q52" i="45"/>
  <c r="BA52" i="45" s="1"/>
  <c r="L60" i="45"/>
  <c r="M60" i="45"/>
  <c r="N60" i="45"/>
  <c r="AX13" i="45"/>
  <c r="F13" i="45"/>
  <c r="G13" i="45" s="1"/>
  <c r="L93" i="45"/>
  <c r="N93" i="45"/>
  <c r="M93" i="45"/>
  <c r="N109" i="45"/>
  <c r="Y49" i="45"/>
  <c r="U49" i="45"/>
  <c r="R49" i="45"/>
  <c r="AX124" i="45"/>
  <c r="F124" i="45"/>
  <c r="G124" i="45" s="1"/>
  <c r="AX20" i="45"/>
  <c r="AH20" i="45"/>
  <c r="F20" i="45"/>
  <c r="G20" i="45" s="1"/>
  <c r="AE20" i="45" s="1" a="1"/>
  <c r="AE20" i="45" s="1"/>
  <c r="AD20" i="45" s="1"/>
  <c r="AC20" i="45" s="1"/>
  <c r="S49" i="45"/>
  <c r="S32" i="45"/>
  <c r="AB25" i="45"/>
  <c r="V29" i="45"/>
  <c r="AY29" i="45" s="1"/>
  <c r="R41" i="45"/>
  <c r="V41" i="45"/>
  <c r="AY41" i="45" s="1"/>
  <c r="AB128" i="45"/>
  <c r="Y25" i="45"/>
  <c r="U37" i="45"/>
  <c r="L109" i="45"/>
  <c r="N105" i="45"/>
  <c r="M53" i="45"/>
  <c r="AG53" i="45" s="1"/>
  <c r="AA49" i="45"/>
  <c r="M40" i="45"/>
  <c r="AG40" i="45" s="1"/>
  <c r="V45" i="45"/>
  <c r="AY45" i="45" s="1"/>
  <c r="AB35" i="45"/>
  <c r="L5" i="45"/>
  <c r="Q29" i="45"/>
  <c r="BA29" i="45" s="1"/>
  <c r="BB29" i="45" s="1"/>
  <c r="M12" i="45"/>
  <c r="N6" i="45"/>
  <c r="M6" i="45"/>
  <c r="AG6" i="45" s="1"/>
  <c r="N32" i="45"/>
  <c r="M32" i="45"/>
  <c r="AB38" i="45"/>
  <c r="V38" i="45"/>
  <c r="AY38" i="45" s="1"/>
  <c r="AA38" i="45"/>
  <c r="R38" i="45"/>
  <c r="Z38" i="45"/>
  <c r="AZ38" i="45" s="1"/>
  <c r="L46" i="45"/>
  <c r="M46" i="45"/>
  <c r="N46" i="45"/>
  <c r="N49" i="45"/>
  <c r="M49" i="45"/>
  <c r="AS104" i="45"/>
  <c r="AF104" i="45" s="1"/>
  <c r="Z104" i="45"/>
  <c r="AZ104" i="45" s="1"/>
  <c r="AX123" i="45"/>
  <c r="F123" i="45"/>
  <c r="G123" i="45" s="1"/>
  <c r="AX115" i="45"/>
  <c r="F115" i="45"/>
  <c r="G115" i="45" s="1"/>
  <c r="AX91" i="45"/>
  <c r="F91" i="45"/>
  <c r="G91" i="45" s="1"/>
  <c r="AX83" i="45"/>
  <c r="F83" i="45"/>
  <c r="G83" i="45" s="1"/>
  <c r="AX75" i="45"/>
  <c r="F75" i="45"/>
  <c r="G75" i="45" s="1"/>
  <c r="AX59" i="45"/>
  <c r="F59" i="45"/>
  <c r="G59" i="45" s="1"/>
  <c r="AX51" i="45"/>
  <c r="F51" i="45"/>
  <c r="G51" i="45" s="1"/>
  <c r="AX43" i="45"/>
  <c r="F43" i="45"/>
  <c r="G43" i="45" s="1"/>
  <c r="AX27" i="45"/>
  <c r="F27" i="45"/>
  <c r="G27" i="45" s="1"/>
  <c r="AX19" i="45"/>
  <c r="F19" i="45"/>
  <c r="G19" i="45" s="1"/>
  <c r="S19" i="45" s="1"/>
  <c r="AX11" i="45"/>
  <c r="F11" i="45"/>
  <c r="G11" i="45" s="1"/>
  <c r="AX3" i="45"/>
  <c r="F3" i="45"/>
  <c r="G3" i="45" s="1"/>
  <c r="AH3" i="45"/>
  <c r="N123" i="45"/>
  <c r="M123" i="45"/>
  <c r="N59" i="45"/>
  <c r="L59" i="45"/>
  <c r="N51" i="45"/>
  <c r="L51" i="45"/>
  <c r="L43" i="45"/>
  <c r="M43" i="45"/>
  <c r="N43" i="45"/>
  <c r="M35" i="45"/>
  <c r="AG35" i="45" s="1"/>
  <c r="N35" i="45"/>
  <c r="M11" i="45"/>
  <c r="N11" i="45"/>
  <c r="M13" i="45"/>
  <c r="L13" i="45"/>
  <c r="N13" i="45"/>
  <c r="AX36" i="45"/>
  <c r="AH36" i="45"/>
  <c r="N52" i="45"/>
  <c r="L52" i="45"/>
  <c r="AB7" i="45"/>
  <c r="AH19" i="45"/>
  <c r="U6" i="45"/>
  <c r="W119" i="45"/>
  <c r="P104" i="45"/>
  <c r="AA32" i="45"/>
  <c r="R32" i="45"/>
  <c r="Y39" i="45"/>
  <c r="W41" i="45"/>
  <c r="AU41" i="45"/>
  <c r="AV39" i="45" s="1"/>
  <c r="S128" i="45"/>
  <c r="Y118" i="45"/>
  <c r="L117" i="45"/>
  <c r="R104" i="45"/>
  <c r="M52" i="45"/>
  <c r="AG52" i="45" s="1"/>
  <c r="AB49" i="45"/>
  <c r="S45" i="45"/>
  <c r="N40" i="45"/>
  <c r="U38" i="45"/>
  <c r="Y35" i="45"/>
  <c r="L11" i="45"/>
  <c r="L123" i="45"/>
  <c r="M20" i="45"/>
  <c r="AG20" i="45" s="1"/>
  <c r="F44" i="45"/>
  <c r="G44" i="45" s="1"/>
  <c r="AX90" i="45"/>
  <c r="F90" i="45"/>
  <c r="G90" i="45" s="1"/>
  <c r="AX66" i="45"/>
  <c r="F66" i="45"/>
  <c r="G66" i="45" s="1"/>
  <c r="AX42" i="45"/>
  <c r="F42" i="45"/>
  <c r="G42" i="45" s="1"/>
  <c r="AX18" i="45"/>
  <c r="AH18" i="45"/>
  <c r="M2" i="45"/>
  <c r="AG2" i="45" s="1"/>
  <c r="L2" i="45"/>
  <c r="AG5" i="45"/>
  <c r="P29" i="45"/>
  <c r="L53" i="45"/>
  <c r="P45" i="45"/>
  <c r="AX116" i="45"/>
  <c r="F116" i="45"/>
  <c r="G116" i="45" s="1"/>
  <c r="AS116" i="45" s="1"/>
  <c r="AF116" i="45" s="1"/>
  <c r="AX76" i="45"/>
  <c r="F76" i="45"/>
  <c r="G76" i="45" s="1"/>
  <c r="AU7" i="45"/>
  <c r="AG19" i="45"/>
  <c r="AG36" i="45"/>
  <c r="U39" i="45"/>
  <c r="Q104" i="45"/>
  <c r="BA104" i="45" s="1"/>
  <c r="V32" i="45"/>
  <c r="AY32" i="45" s="1"/>
  <c r="R29" i="45"/>
  <c r="AH27" i="45"/>
  <c r="Z41" i="45"/>
  <c r="AZ41" i="45" s="1"/>
  <c r="Q41" i="45"/>
  <c r="BA41" i="45" s="1"/>
  <c r="P128" i="45"/>
  <c r="U128" i="45"/>
  <c r="AA25" i="45"/>
  <c r="Z6" i="45"/>
  <c r="AZ6" i="45" s="1"/>
  <c r="L124" i="45"/>
  <c r="P118" i="45"/>
  <c r="M124" i="45"/>
  <c r="M117" i="45"/>
  <c r="L29" i="45"/>
  <c r="L32" i="45"/>
  <c r="P38" i="45"/>
  <c r="L36" i="45"/>
  <c r="M19" i="45"/>
  <c r="W16" i="45"/>
  <c r="AE16" i="45" a="1"/>
  <c r="AE16" i="45" s="1"/>
  <c r="AA16" i="45"/>
  <c r="N19" i="45"/>
  <c r="AB30" i="45"/>
  <c r="Q30" i="45"/>
  <c r="BA30" i="45" s="1"/>
  <c r="BB30" i="45" s="1"/>
  <c r="AA30" i="45"/>
  <c r="S84" i="45"/>
  <c r="R84" i="45"/>
  <c r="L47" i="45"/>
  <c r="N47" i="45"/>
  <c r="AB119" i="45"/>
  <c r="M83" i="45"/>
  <c r="AA104" i="45"/>
  <c r="AU32" i="45"/>
  <c r="AB39" i="45"/>
  <c r="U25" i="45"/>
  <c r="S29" i="45"/>
  <c r="Y41" i="45"/>
  <c r="AA41" i="45"/>
  <c r="Q128" i="45"/>
  <c r="BA128" i="45" s="1"/>
  <c r="BB128" i="45" s="1"/>
  <c r="V128" i="45"/>
  <c r="AY128" i="45" s="1"/>
  <c r="Z118" i="45"/>
  <c r="AZ118" i="45" s="1"/>
  <c r="N101" i="45"/>
  <c r="M51" i="45"/>
  <c r="AG51" i="45" s="1"/>
  <c r="S38" i="45"/>
  <c r="L28" i="45"/>
  <c r="N36" i="45"/>
  <c r="M25" i="45"/>
  <c r="AG25" i="45" s="1"/>
  <c r="L12" i="45"/>
  <c r="M47" i="45"/>
  <c r="N72" i="45"/>
  <c r="M72" i="45"/>
  <c r="V72" i="45"/>
  <c r="AY72" i="45" s="1"/>
  <c r="AE78" i="45" a="1"/>
  <c r="AE78" i="45" s="1"/>
  <c r="Q78" i="45"/>
  <c r="BA78" i="45" s="1"/>
  <c r="BB78" i="45" s="1"/>
  <c r="V78" i="45"/>
  <c r="AY78" i="45" s="1"/>
  <c r="W78" i="45"/>
  <c r="S94" i="45"/>
  <c r="V94" i="45"/>
  <c r="AY94" i="45" s="1"/>
  <c r="AE94" i="45" a="1"/>
  <c r="AE94" i="45" s="1"/>
  <c r="Z94" i="45"/>
  <c r="AZ94" i="45" s="1"/>
  <c r="N48" i="45"/>
  <c r="M48" i="45"/>
  <c r="N45" i="45"/>
  <c r="M45" i="45"/>
  <c r="R45" i="45"/>
  <c r="N5" i="45"/>
  <c r="AA35" i="45"/>
  <c r="U35" i="45"/>
  <c r="S35" i="45"/>
  <c r="AU35" i="45"/>
  <c r="P35" i="45"/>
  <c r="AX108" i="45"/>
  <c r="F108" i="45"/>
  <c r="G108" i="45" s="1"/>
  <c r="AX68" i="45"/>
  <c r="F68" i="45"/>
  <c r="G68" i="45" s="1"/>
  <c r="N68" i="45"/>
  <c r="L68" i="45"/>
  <c r="M68" i="45"/>
  <c r="N3" i="45"/>
  <c r="R118" i="45"/>
  <c r="N77" i="45"/>
  <c r="Z119" i="45"/>
  <c r="AZ119" i="45" s="1"/>
  <c r="BB119" i="45" s="1"/>
  <c r="AB104" i="45"/>
  <c r="Y104" i="45"/>
  <c r="AB32" i="45"/>
  <c r="W32" i="45"/>
  <c r="Z39" i="45"/>
  <c r="AZ39" i="45" s="1"/>
  <c r="AH28" i="45"/>
  <c r="P41" i="45"/>
  <c r="Z128" i="45"/>
  <c r="AZ128" i="45" s="1"/>
  <c r="AE128" i="45" a="1"/>
  <c r="AE128" i="45" s="1"/>
  <c r="Q118" i="45"/>
  <c r="BA118" i="45" s="1"/>
  <c r="AS118" i="45"/>
  <c r="AF118" i="45" s="1"/>
  <c r="F67" i="45"/>
  <c r="G67" i="45" s="1"/>
  <c r="AU49" i="45"/>
  <c r="AV5" i="45" s="1"/>
  <c r="M59" i="45"/>
  <c r="F36" i="45"/>
  <c r="G36" i="45" s="1"/>
  <c r="M37" i="45"/>
  <c r="AG37" i="45" s="1"/>
  <c r="Z35" i="45"/>
  <c r="AZ35" i="45" s="1"/>
  <c r="M28" i="45"/>
  <c r="L35" i="45"/>
  <c r="L25" i="45"/>
  <c r="L6" i="45"/>
  <c r="L20" i="45"/>
  <c r="AH51" i="45"/>
  <c r="AX5" i="45"/>
  <c r="BB5" i="45" s="1"/>
  <c r="AH5" i="45"/>
  <c r="L69" i="45"/>
  <c r="M69" i="45"/>
  <c r="N107" i="45"/>
  <c r="L107" i="45"/>
  <c r="AX60" i="45"/>
  <c r="F60" i="45"/>
  <c r="G60" i="45" s="1"/>
  <c r="AX4" i="45"/>
  <c r="F4" i="45"/>
  <c r="G4" i="45" s="1"/>
  <c r="AB118" i="45"/>
  <c r="U104" i="45"/>
  <c r="Q32" i="45"/>
  <c r="BA32" i="45" s="1"/>
  <c r="BB32" i="45" s="1"/>
  <c r="V25" i="45"/>
  <c r="AY25" i="45" s="1"/>
  <c r="AA128" i="45"/>
  <c r="M119" i="45"/>
  <c r="L108" i="45"/>
  <c r="P84" i="45"/>
  <c r="AE49" i="45" a="1"/>
  <c r="AE49" i="45" s="1"/>
  <c r="P49" i="45"/>
  <c r="R35" i="45"/>
  <c r="F28" i="45"/>
  <c r="G28" i="45" s="1"/>
  <c r="V88" i="45"/>
  <c r="AY88" i="45" s="1"/>
  <c r="F31" i="45"/>
  <c r="G31" i="45" s="1"/>
  <c r="F71" i="45"/>
  <c r="G71" i="45" s="1"/>
  <c r="S71" i="45" s="1"/>
  <c r="F111" i="45"/>
  <c r="G111" i="45" s="1"/>
  <c r="F15" i="45"/>
  <c r="G15" i="45" s="1"/>
  <c r="F57" i="45"/>
  <c r="G57" i="45" s="1"/>
  <c r="AH60" i="45"/>
  <c r="F89" i="45"/>
  <c r="G89" i="45" s="1"/>
  <c r="Z89" i="45" s="1"/>
  <c r="AZ89" i="45" s="1"/>
  <c r="F97" i="45"/>
  <c r="G97" i="45" s="1"/>
  <c r="F23" i="45"/>
  <c r="G23" i="45" s="1"/>
  <c r="F105" i="45"/>
  <c r="G105" i="45" s="1"/>
  <c r="AE105" i="45" s="1" a="1"/>
  <c r="AE105" i="45" s="1"/>
  <c r="AD105" i="45" s="1"/>
  <c r="AC105" i="45" s="1"/>
  <c r="L92" i="44"/>
  <c r="N92" i="44"/>
  <c r="M92" i="44"/>
  <c r="N84" i="44"/>
  <c r="L84" i="44"/>
  <c r="L60" i="44"/>
  <c r="N60" i="44"/>
  <c r="M60" i="44"/>
  <c r="AG60" i="44" s="1"/>
  <c r="L20" i="44"/>
  <c r="M20" i="44"/>
  <c r="N20" i="44"/>
  <c r="V2" i="44"/>
  <c r="AY2" i="44" s="1"/>
  <c r="AE2" i="44" a="1"/>
  <c r="AE2" i="44" s="1"/>
  <c r="W2" i="44"/>
  <c r="Q2" i="44"/>
  <c r="BA2" i="44" s="1"/>
  <c r="BB2" i="44" s="1"/>
  <c r="S2" i="44"/>
  <c r="AA2" i="44"/>
  <c r="AB2" i="44"/>
  <c r="R2" i="44"/>
  <c r="Z2" i="44"/>
  <c r="AZ2" i="44" s="1"/>
  <c r="U2" i="44"/>
  <c r="P2" i="44"/>
  <c r="AU2" i="44"/>
  <c r="AV27" i="44" s="1"/>
  <c r="Y2" i="44"/>
  <c r="Z24" i="44"/>
  <c r="AZ24" i="44" s="1"/>
  <c r="U24" i="44"/>
  <c r="R24" i="44"/>
  <c r="W24" i="44"/>
  <c r="AU24" i="44"/>
  <c r="Y24" i="44"/>
  <c r="AE24" i="44" a="1"/>
  <c r="AE24" i="44" s="1"/>
  <c r="AB24" i="44"/>
  <c r="AA24" i="44"/>
  <c r="S55" i="44"/>
  <c r="Q55" i="44"/>
  <c r="BA55" i="44" s="1"/>
  <c r="Z55" i="44"/>
  <c r="AZ55" i="44" s="1"/>
  <c r="AE55" i="44" a="1"/>
  <c r="AE55" i="44" s="1"/>
  <c r="AU55" i="44"/>
  <c r="V55" i="44"/>
  <c r="AY55" i="44" s="1"/>
  <c r="L51" i="44"/>
  <c r="P51" i="44"/>
  <c r="S51" i="44"/>
  <c r="Q51" i="44"/>
  <c r="BA51" i="44" s="1"/>
  <c r="BB51" i="44" s="1"/>
  <c r="N51" i="44"/>
  <c r="V51" i="44"/>
  <c r="AY51" i="44" s="1"/>
  <c r="M51" i="44"/>
  <c r="R51" i="44"/>
  <c r="R60" i="44"/>
  <c r="W60" i="44"/>
  <c r="U60" i="44"/>
  <c r="Y60" i="44"/>
  <c r="AX49" i="44"/>
  <c r="AH49" i="44"/>
  <c r="N99" i="44"/>
  <c r="AX87" i="44"/>
  <c r="F87" i="44"/>
  <c r="G87" i="44" s="1"/>
  <c r="R87" i="44" s="1"/>
  <c r="U116" i="44"/>
  <c r="L99" i="44"/>
  <c r="Q47" i="44"/>
  <c r="BA47" i="44" s="1"/>
  <c r="Z76" i="44"/>
  <c r="AZ76" i="44" s="1"/>
  <c r="L83" i="44"/>
  <c r="N27" i="44"/>
  <c r="Z27" i="44"/>
  <c r="AZ27" i="44" s="1"/>
  <c r="BB27" i="44" s="1"/>
  <c r="W27" i="44"/>
  <c r="R125" i="44"/>
  <c r="S125" i="44"/>
  <c r="Y110" i="44"/>
  <c r="U110" i="44"/>
  <c r="Y76" i="44"/>
  <c r="R64" i="44"/>
  <c r="AH9" i="44"/>
  <c r="V27" i="44"/>
  <c r="AY27" i="44" s="1"/>
  <c r="AA27" i="44"/>
  <c r="S27" i="44"/>
  <c r="AB37" i="44"/>
  <c r="AE37" i="44" a="1"/>
  <c r="AE37" i="44" s="1"/>
  <c r="S37" i="44"/>
  <c r="AU37" i="44"/>
  <c r="V56" i="44"/>
  <c r="AY56" i="44" s="1"/>
  <c r="Q56" i="44"/>
  <c r="BA56" i="44" s="1"/>
  <c r="BB56" i="44" s="1"/>
  <c r="L86" i="44"/>
  <c r="N86" i="44"/>
  <c r="L106" i="44"/>
  <c r="AX118" i="44"/>
  <c r="F118" i="44"/>
  <c r="G118" i="44" s="1"/>
  <c r="Y118" i="44" s="1"/>
  <c r="AX54" i="44"/>
  <c r="F54" i="44"/>
  <c r="G54" i="44" s="1"/>
  <c r="AE54" i="44" s="1" a="1"/>
  <c r="AE54" i="44" s="1"/>
  <c r="AX47" i="44"/>
  <c r="AH47" i="44"/>
  <c r="AX23" i="44"/>
  <c r="F23" i="44"/>
  <c r="G23" i="44" s="1"/>
  <c r="AH23" i="44"/>
  <c r="AX15" i="44"/>
  <c r="AH15" i="44"/>
  <c r="AG15" i="44"/>
  <c r="AX7" i="44"/>
  <c r="F7" i="44"/>
  <c r="G7" i="44" s="1"/>
  <c r="S7" i="44" s="1"/>
  <c r="N129" i="44"/>
  <c r="L129" i="44"/>
  <c r="M129" i="44"/>
  <c r="N121" i="44"/>
  <c r="L121" i="44"/>
  <c r="N113" i="44"/>
  <c r="M113" i="44"/>
  <c r="AS123" i="44"/>
  <c r="AF123" i="44" s="1"/>
  <c r="S123" i="44"/>
  <c r="W123" i="44"/>
  <c r="AA47" i="44"/>
  <c r="Z47" i="44"/>
  <c r="AZ47" i="44" s="1"/>
  <c r="Y47" i="44"/>
  <c r="N118" i="44"/>
  <c r="M118" i="44"/>
  <c r="AX17" i="44"/>
  <c r="AH17" i="44"/>
  <c r="AB47" i="44"/>
  <c r="R120" i="44"/>
  <c r="Q120" i="44"/>
  <c r="BA120" i="44" s="1"/>
  <c r="BB120" i="44" s="1"/>
  <c r="AA64" i="44"/>
  <c r="R47" i="44"/>
  <c r="AG31" i="44"/>
  <c r="AG17" i="44"/>
  <c r="M19" i="44"/>
  <c r="R27" i="44"/>
  <c r="AU27" i="44"/>
  <c r="S110" i="44"/>
  <c r="AB27" i="44"/>
  <c r="S99" i="44"/>
  <c r="W99" i="44"/>
  <c r="Q99" i="44"/>
  <c r="BA99" i="44" s="1"/>
  <c r="BB99" i="44" s="1"/>
  <c r="Q64" i="44"/>
  <c r="BA64" i="44" s="1"/>
  <c r="M66" i="44"/>
  <c r="V64" i="44"/>
  <c r="AY64" i="44" s="1"/>
  <c r="AU47" i="44"/>
  <c r="P56" i="44"/>
  <c r="AU46" i="44"/>
  <c r="AV117" i="44" s="1"/>
  <c r="R46" i="44"/>
  <c r="AA46" i="44"/>
  <c r="W46" i="44"/>
  <c r="AA37" i="44"/>
  <c r="Z37" i="44"/>
  <c r="AZ37" i="44" s="1"/>
  <c r="M56" i="44"/>
  <c r="M12" i="44"/>
  <c r="AG12" i="44" s="1"/>
  <c r="AG33" i="44"/>
  <c r="N106" i="44"/>
  <c r="M61" i="44"/>
  <c r="AG61" i="44" s="1"/>
  <c r="L61" i="44"/>
  <c r="AX85" i="44"/>
  <c r="F85" i="44"/>
  <c r="G85" i="44" s="1"/>
  <c r="AX61" i="44"/>
  <c r="F61" i="44"/>
  <c r="G61" i="44" s="1"/>
  <c r="AE61" i="44" s="1" a="1"/>
  <c r="AE61" i="44" s="1"/>
  <c r="AD61" i="44" s="1"/>
  <c r="AC61" i="44" s="1"/>
  <c r="AX53" i="44"/>
  <c r="F53" i="44"/>
  <c r="G53" i="44" s="1"/>
  <c r="Y53" i="44" s="1"/>
  <c r="AX30" i="44"/>
  <c r="F30" i="44"/>
  <c r="G30" i="44" s="1"/>
  <c r="AX22" i="44"/>
  <c r="AH22" i="44"/>
  <c r="F22" i="44"/>
  <c r="G22" i="44" s="1"/>
  <c r="AX14" i="44"/>
  <c r="F14" i="44"/>
  <c r="G14" i="44" s="1"/>
  <c r="AU14" i="44" s="1"/>
  <c r="AH14" i="44"/>
  <c r="U125" i="44"/>
  <c r="L68" i="44"/>
  <c r="M68" i="44"/>
  <c r="N4" i="44"/>
  <c r="L4" i="44"/>
  <c r="M4" i="44"/>
  <c r="P123" i="44"/>
  <c r="L3" i="44"/>
  <c r="V76" i="44"/>
  <c r="AY76" i="44" s="1"/>
  <c r="BB76" i="44" s="1"/>
  <c r="N19" i="44"/>
  <c r="W110" i="44"/>
  <c r="S121" i="44"/>
  <c r="Q19" i="44"/>
  <c r="BA19" i="44" s="1"/>
  <c r="Y27" i="44"/>
  <c r="AA76" i="44"/>
  <c r="N76" i="44"/>
  <c r="L66" i="44"/>
  <c r="AH39" i="44"/>
  <c r="W47" i="44"/>
  <c r="L59" i="44"/>
  <c r="Q37" i="44"/>
  <c r="BA37" i="44" s="1"/>
  <c r="BB37" i="44" s="1"/>
  <c r="N56" i="44"/>
  <c r="N12" i="44"/>
  <c r="U8" i="44"/>
  <c r="AB8" i="44"/>
  <c r="N34" i="44"/>
  <c r="L34" i="44"/>
  <c r="U78" i="44"/>
  <c r="Q78" i="44"/>
  <c r="BA78" i="44" s="1"/>
  <c r="Z78" i="44"/>
  <c r="AZ78" i="44" s="1"/>
  <c r="AX68" i="44"/>
  <c r="F68" i="44"/>
  <c r="G68" i="44" s="1"/>
  <c r="AA68" i="44" s="1"/>
  <c r="N119" i="44"/>
  <c r="M119" i="44"/>
  <c r="L119" i="44"/>
  <c r="AB116" i="44"/>
  <c r="AA116" i="44"/>
  <c r="R116" i="44"/>
  <c r="Z116" i="44"/>
  <c r="AZ116" i="44" s="1"/>
  <c r="P116" i="44"/>
  <c r="Q116" i="44"/>
  <c r="BA116" i="44" s="1"/>
  <c r="BB116" i="44" s="1"/>
  <c r="F33" i="44"/>
  <c r="G33" i="44" s="1"/>
  <c r="Z33" i="44" s="1"/>
  <c r="AZ33" i="44" s="1"/>
  <c r="AX55" i="44"/>
  <c r="AH55" i="44"/>
  <c r="M114" i="44"/>
  <c r="N3" i="44"/>
  <c r="F49" i="44"/>
  <c r="G49" i="44" s="1"/>
  <c r="V110" i="44"/>
  <c r="AY110" i="44" s="1"/>
  <c r="AB15" i="44"/>
  <c r="Y44" i="44"/>
  <c r="S120" i="44"/>
  <c r="L113" i="44"/>
  <c r="V116" i="44"/>
  <c r="AY116" i="44" s="1"/>
  <c r="L123" i="44"/>
  <c r="P47" i="44"/>
  <c r="N59" i="44"/>
  <c r="Z19" i="44"/>
  <c r="AZ19" i="44" s="1"/>
  <c r="Y19" i="44"/>
  <c r="R37" i="44"/>
  <c r="L2" i="44"/>
  <c r="M52" i="44"/>
  <c r="M22" i="44"/>
  <c r="N18" i="44"/>
  <c r="AH30" i="44"/>
  <c r="N50" i="44"/>
  <c r="M50" i="44"/>
  <c r="M54" i="44"/>
  <c r="U76" i="44"/>
  <c r="AB76" i="44"/>
  <c r="R76" i="44"/>
  <c r="AX115" i="44"/>
  <c r="F115" i="44"/>
  <c r="G115" i="44" s="1"/>
  <c r="P115" i="44" s="1"/>
  <c r="AX107" i="44"/>
  <c r="F107" i="44"/>
  <c r="G107" i="44" s="1"/>
  <c r="AX91" i="44"/>
  <c r="F91" i="44"/>
  <c r="G91" i="44" s="1"/>
  <c r="N126" i="44"/>
  <c r="M126" i="44"/>
  <c r="U70" i="44"/>
  <c r="Y70" i="44"/>
  <c r="S64" i="44"/>
  <c r="Y64" i="44"/>
  <c r="U64" i="44"/>
  <c r="W42" i="44"/>
  <c r="Q42" i="44"/>
  <c r="BA42" i="44" s="1"/>
  <c r="AX63" i="44"/>
  <c r="F63" i="44"/>
  <c r="G63" i="44" s="1"/>
  <c r="AE63" i="44" s="1" a="1"/>
  <c r="AE63" i="44" s="1"/>
  <c r="AD63" i="44" s="1"/>
  <c r="AC63" i="44" s="1"/>
  <c r="AG63" i="44"/>
  <c r="AH63" i="44"/>
  <c r="V13" i="44"/>
  <c r="AY13" i="44" s="1"/>
  <c r="N114" i="44"/>
  <c r="U123" i="44"/>
  <c r="AS110" i="44"/>
  <c r="AF110" i="44" s="1"/>
  <c r="AA15" i="44"/>
  <c r="S19" i="44"/>
  <c r="AE120" i="44" a="1"/>
  <c r="AE120" i="44" s="1"/>
  <c r="Y116" i="44"/>
  <c r="N98" i="44"/>
  <c r="M123" i="44"/>
  <c r="P64" i="44"/>
  <c r="S47" i="44"/>
  <c r="U37" i="44"/>
  <c r="AE5" i="44" a="1"/>
  <c r="AE5" i="44" s="1"/>
  <c r="M2" i="44"/>
  <c r="L44" i="44"/>
  <c r="M11" i="44"/>
  <c r="AG11" i="44" s="1"/>
  <c r="M98" i="44"/>
  <c r="M94" i="44"/>
  <c r="L94" i="44"/>
  <c r="N94" i="44"/>
  <c r="M62" i="44"/>
  <c r="AG62" i="44" s="1"/>
  <c r="L62" i="44"/>
  <c r="M46" i="44"/>
  <c r="AG46" i="44" s="1"/>
  <c r="L46" i="44"/>
  <c r="N14" i="44"/>
  <c r="M14" i="44"/>
  <c r="AG14" i="44" s="1"/>
  <c r="L76" i="44"/>
  <c r="M76" i="44"/>
  <c r="Z28" i="44"/>
  <c r="AZ28" i="44" s="1"/>
  <c r="U28" i="44"/>
  <c r="AB28" i="44"/>
  <c r="L118" i="44"/>
  <c r="W64" i="44"/>
  <c r="N52" i="44"/>
  <c r="N91" i="44"/>
  <c r="Q123" i="44"/>
  <c r="BA123" i="44" s="1"/>
  <c r="W120" i="44"/>
  <c r="V9" i="44"/>
  <c r="AY9" i="44" s="1"/>
  <c r="M121" i="44"/>
  <c r="S116" i="44"/>
  <c r="M75" i="44"/>
  <c r="AH54" i="44"/>
  <c r="Z64" i="44"/>
  <c r="AZ64" i="44" s="1"/>
  <c r="V37" i="44"/>
  <c r="AY37" i="44" s="1"/>
  <c r="N68" i="44"/>
  <c r="P72" i="44"/>
  <c r="AA72" i="44"/>
  <c r="U72" i="44"/>
  <c r="AE72" i="44" a="1"/>
  <c r="AE72" i="44" s="1"/>
  <c r="Q72" i="44"/>
  <c r="BA72" i="44" s="1"/>
  <c r="BB72" i="44" s="1"/>
  <c r="AB72" i="44"/>
  <c r="F94" i="44"/>
  <c r="G94" i="44" s="1"/>
  <c r="AS94" i="44" s="1"/>
  <c r="AF94" i="44" s="1"/>
  <c r="W127" i="44"/>
  <c r="AS127" i="44"/>
  <c r="AF127" i="44" s="1"/>
  <c r="S127" i="44"/>
  <c r="M116" i="44"/>
  <c r="L116" i="44"/>
  <c r="N116" i="44"/>
  <c r="F90" i="44"/>
  <c r="G90" i="44" s="1"/>
  <c r="AE90" i="44" s="1" a="1"/>
  <c r="AE90" i="44" s="1"/>
  <c r="AD90" i="44" s="1"/>
  <c r="AC90" i="44" s="1"/>
  <c r="AG47" i="44"/>
  <c r="AG29" i="44"/>
  <c r="AH36" i="44"/>
  <c r="F59" i="44"/>
  <c r="G59" i="44" s="1"/>
  <c r="AB59" i="44" s="1"/>
  <c r="F75" i="44"/>
  <c r="G75" i="44" s="1"/>
  <c r="U75" i="44" s="1"/>
  <c r="F20" i="44"/>
  <c r="G20" i="44" s="1"/>
  <c r="AH29" i="44"/>
  <c r="AB113" i="44"/>
  <c r="AH20" i="44"/>
  <c r="F67" i="44"/>
  <c r="G67" i="44" s="1"/>
  <c r="Y9" i="43"/>
  <c r="AB9" i="43"/>
  <c r="U9" i="43"/>
  <c r="AA9" i="43"/>
  <c r="V9" i="43"/>
  <c r="AY9" i="43" s="1"/>
  <c r="M14" i="43"/>
  <c r="N14" i="43"/>
  <c r="L14" i="43"/>
  <c r="M80" i="43"/>
  <c r="L80" i="43"/>
  <c r="N80" i="43"/>
  <c r="M110" i="43"/>
  <c r="N110" i="43"/>
  <c r="L110" i="43"/>
  <c r="AU45" i="43"/>
  <c r="AV80" i="43" s="1"/>
  <c r="S17" i="43"/>
  <c r="S79" i="43"/>
  <c r="V39" i="43"/>
  <c r="AY39" i="43" s="1"/>
  <c r="N41" i="43"/>
  <c r="AE127" i="43" a="1"/>
  <c r="AE127" i="43" s="1"/>
  <c r="P41" i="43"/>
  <c r="Q100" i="43"/>
  <c r="BA100" i="43" s="1"/>
  <c r="AB100" i="43"/>
  <c r="U100" i="43"/>
  <c r="W100" i="43"/>
  <c r="AA100" i="43"/>
  <c r="Z100" i="43"/>
  <c r="AZ100" i="43" s="1"/>
  <c r="M72" i="43"/>
  <c r="M6" i="43"/>
  <c r="AG6" i="43" s="1"/>
  <c r="W32" i="43"/>
  <c r="AU32" i="43"/>
  <c r="AV75" i="43" s="1"/>
  <c r="Z32" i="43"/>
  <c r="AZ32" i="43" s="1"/>
  <c r="AB32" i="43"/>
  <c r="P32" i="43"/>
  <c r="AE32" i="43" a="1"/>
  <c r="AE32" i="43" s="1"/>
  <c r="S32" i="43"/>
  <c r="Y32" i="43"/>
  <c r="AX51" i="43"/>
  <c r="AH51" i="43"/>
  <c r="AX35" i="43"/>
  <c r="AH35" i="43"/>
  <c r="F35" i="43"/>
  <c r="G35" i="43" s="1"/>
  <c r="AX27" i="43"/>
  <c r="AH27" i="43"/>
  <c r="F27" i="43"/>
  <c r="G27" i="43" s="1"/>
  <c r="AX19" i="43"/>
  <c r="F19" i="43"/>
  <c r="G19" i="43" s="1"/>
  <c r="AX3" i="43"/>
  <c r="F3" i="43"/>
  <c r="G3" i="43" s="1"/>
  <c r="AH3" i="43"/>
  <c r="N102" i="43"/>
  <c r="M102" i="43"/>
  <c r="L102" i="43"/>
  <c r="N87" i="43"/>
  <c r="M87" i="43"/>
  <c r="L87" i="43"/>
  <c r="L64" i="43"/>
  <c r="N64" i="43"/>
  <c r="M64" i="43"/>
  <c r="M56" i="43"/>
  <c r="AG56" i="43" s="1"/>
  <c r="L56" i="43"/>
  <c r="N56" i="43"/>
  <c r="N48" i="43"/>
  <c r="L48" i="43"/>
  <c r="N40" i="43"/>
  <c r="M40" i="43"/>
  <c r="N8" i="43"/>
  <c r="L8" i="43"/>
  <c r="M8" i="43"/>
  <c r="AG8" i="43" s="1"/>
  <c r="Y45" i="43"/>
  <c r="V17" i="43"/>
  <c r="AY17" i="43" s="1"/>
  <c r="V79" i="43"/>
  <c r="AY79" i="43" s="1"/>
  <c r="P118" i="43"/>
  <c r="V118" i="43"/>
  <c r="AY118" i="43" s="1"/>
  <c r="V41" i="43"/>
  <c r="AY41" i="43" s="1"/>
  <c r="AE64" i="43" a="1"/>
  <c r="AE64" i="43" s="1"/>
  <c r="W40" i="43"/>
  <c r="AA82" i="43"/>
  <c r="Y82" i="43"/>
  <c r="R82" i="43"/>
  <c r="AS82" i="43"/>
  <c r="AF82" i="43" s="1"/>
  <c r="V82" i="43"/>
  <c r="AY82" i="43" s="1"/>
  <c r="P82" i="43"/>
  <c r="U82" i="43"/>
  <c r="Q82" i="43"/>
  <c r="BA82" i="43" s="1"/>
  <c r="S48" i="43"/>
  <c r="F112" i="43"/>
  <c r="G112" i="43" s="1"/>
  <c r="R44" i="43"/>
  <c r="W44" i="43"/>
  <c r="AB44" i="43"/>
  <c r="U44" i="43"/>
  <c r="P44" i="43"/>
  <c r="AE44" i="43" a="1"/>
  <c r="AE44" i="43" s="1"/>
  <c r="AA44" i="43"/>
  <c r="AU44" i="43"/>
  <c r="AV72" i="43" s="1"/>
  <c r="Y44" i="43"/>
  <c r="L77" i="43"/>
  <c r="Z57" i="43"/>
  <c r="AZ57" i="43" s="1"/>
  <c r="P57" i="43"/>
  <c r="AU57" i="43"/>
  <c r="AB57" i="43"/>
  <c r="S57" i="43"/>
  <c r="U57" i="43"/>
  <c r="N6" i="43"/>
  <c r="L85" i="43"/>
  <c r="N85" i="43"/>
  <c r="P92" i="43"/>
  <c r="AA92" i="43"/>
  <c r="S92" i="43"/>
  <c r="AB92" i="43"/>
  <c r="Z92" i="43"/>
  <c r="AZ92" i="43" s="1"/>
  <c r="AX113" i="43"/>
  <c r="F113" i="43"/>
  <c r="G113" i="43" s="1"/>
  <c r="AX97" i="43"/>
  <c r="F97" i="43"/>
  <c r="G97" i="43" s="1"/>
  <c r="AX89" i="43"/>
  <c r="F89" i="43"/>
  <c r="G89" i="43" s="1"/>
  <c r="AX73" i="43"/>
  <c r="F73" i="43"/>
  <c r="G73" i="43" s="1"/>
  <c r="Q73" i="43" s="1"/>
  <c r="BA73" i="43" s="1"/>
  <c r="AX58" i="43"/>
  <c r="AH58" i="43"/>
  <c r="AX50" i="43"/>
  <c r="F50" i="43"/>
  <c r="G50" i="43" s="1"/>
  <c r="AX42" i="43"/>
  <c r="AH42" i="43"/>
  <c r="AX26" i="43"/>
  <c r="F26" i="43"/>
  <c r="G26" i="43" s="1"/>
  <c r="P26" i="43" s="1"/>
  <c r="AX18" i="43"/>
  <c r="AH18" i="43"/>
  <c r="F18" i="43"/>
  <c r="G18" i="43" s="1"/>
  <c r="AX10" i="43"/>
  <c r="F10" i="43"/>
  <c r="G10" i="43" s="1"/>
  <c r="AH10" i="43"/>
  <c r="N117" i="43"/>
  <c r="L117" i="43"/>
  <c r="M109" i="43"/>
  <c r="N109" i="43"/>
  <c r="L101" i="43"/>
  <c r="M101" i="43"/>
  <c r="M79" i="43"/>
  <c r="N79" i="43"/>
  <c r="L79" i="43"/>
  <c r="N71" i="43"/>
  <c r="L71" i="43"/>
  <c r="N63" i="43"/>
  <c r="M63" i="43"/>
  <c r="U41" i="43"/>
  <c r="Q41" i="43"/>
  <c r="BA41" i="43" s="1"/>
  <c r="AU41" i="43"/>
  <c r="AA65" i="43"/>
  <c r="Z65" i="43"/>
  <c r="AZ65" i="43" s="1"/>
  <c r="Q65" i="43"/>
  <c r="BA65" i="43" s="1"/>
  <c r="AB65" i="43"/>
  <c r="S65" i="43"/>
  <c r="P65" i="43"/>
  <c r="Y65" i="43"/>
  <c r="P17" i="43"/>
  <c r="Y79" i="43"/>
  <c r="AE65" i="43" a="1"/>
  <c r="AE65" i="43" s="1"/>
  <c r="Q99" i="43"/>
  <c r="BA99" i="43" s="1"/>
  <c r="AS99" i="43"/>
  <c r="AF99" i="43" s="1"/>
  <c r="AX120" i="43"/>
  <c r="F120" i="43"/>
  <c r="G120" i="43" s="1"/>
  <c r="AX96" i="43"/>
  <c r="F96" i="43"/>
  <c r="G96" i="43" s="1"/>
  <c r="AX72" i="43"/>
  <c r="F72" i="43"/>
  <c r="G72" i="43" s="1"/>
  <c r="P79" i="43"/>
  <c r="R39" i="43"/>
  <c r="V16" i="43"/>
  <c r="AY16" i="43" s="1"/>
  <c r="N126" i="43"/>
  <c r="W118" i="43"/>
  <c r="Y118" i="43"/>
  <c r="Y41" i="43"/>
  <c r="P100" i="43"/>
  <c r="L118" i="43"/>
  <c r="F80" i="43"/>
  <c r="G80" i="43" s="1"/>
  <c r="L84" i="43"/>
  <c r="M112" i="43"/>
  <c r="L112" i="43"/>
  <c r="N112" i="43"/>
  <c r="AX63" i="43"/>
  <c r="AH63" i="43"/>
  <c r="AG63" i="43"/>
  <c r="AX56" i="43"/>
  <c r="F56" i="43"/>
  <c r="G56" i="43" s="1"/>
  <c r="AX48" i="43"/>
  <c r="AH48" i="43"/>
  <c r="AX40" i="43"/>
  <c r="AG40" i="43"/>
  <c r="AH40" i="43"/>
  <c r="AX24" i="43"/>
  <c r="AH24" i="43"/>
  <c r="F24" i="43"/>
  <c r="G24" i="43" s="1"/>
  <c r="AX8" i="43"/>
  <c r="AH8" i="43"/>
  <c r="F8" i="43"/>
  <c r="G8" i="43" s="1"/>
  <c r="L123" i="43"/>
  <c r="N123" i="43"/>
  <c r="L115" i="43"/>
  <c r="M115" i="43"/>
  <c r="W69" i="43"/>
  <c r="V61" i="43"/>
  <c r="AY61" i="43" s="1"/>
  <c r="R61" i="43"/>
  <c r="L45" i="43"/>
  <c r="N45" i="43"/>
  <c r="M45" i="43"/>
  <c r="AB41" i="43"/>
  <c r="R33" i="43"/>
  <c r="W90" i="43"/>
  <c r="AE90" i="43" a="1"/>
  <c r="AE90" i="43" s="1"/>
  <c r="AB90" i="43"/>
  <c r="V90" i="43"/>
  <c r="AY90" i="43" s="1"/>
  <c r="Y90" i="43"/>
  <c r="Q90" i="43"/>
  <c r="BA90" i="43" s="1"/>
  <c r="BB90" i="43" s="1"/>
  <c r="AA90" i="43"/>
  <c r="P90" i="43"/>
  <c r="Z90" i="43"/>
  <c r="AZ90" i="43" s="1"/>
  <c r="R63" i="43"/>
  <c r="AA63" i="43"/>
  <c r="AE63" i="43" a="1"/>
  <c r="AE63" i="43" s="1"/>
  <c r="W63" i="43"/>
  <c r="Q63" i="43"/>
  <c r="BA63" i="43" s="1"/>
  <c r="V63" i="43"/>
  <c r="AY63" i="43" s="1"/>
  <c r="Z63" i="43"/>
  <c r="AZ63" i="43" s="1"/>
  <c r="AU63" i="43"/>
  <c r="P63" i="43"/>
  <c r="S64" i="43"/>
  <c r="AB64" i="43"/>
  <c r="AA64" i="43"/>
  <c r="Z64" i="43"/>
  <c r="AZ64" i="43" s="1"/>
  <c r="P64" i="43"/>
  <c r="Y64" i="43"/>
  <c r="V64" i="43"/>
  <c r="AY64" i="43" s="1"/>
  <c r="R79" i="43"/>
  <c r="AU39" i="43"/>
  <c r="Q39" i="43"/>
  <c r="BA39" i="43" s="1"/>
  <c r="Z39" i="43"/>
  <c r="AZ39" i="43" s="1"/>
  <c r="R65" i="43"/>
  <c r="S126" i="43"/>
  <c r="Z118" i="43"/>
  <c r="AZ118" i="43" s="1"/>
  <c r="W41" i="43"/>
  <c r="AA41" i="43"/>
  <c r="AS100" i="43"/>
  <c r="AF100" i="43" s="1"/>
  <c r="R90" i="43"/>
  <c r="AE79" i="43" a="1"/>
  <c r="AE79" i="43" s="1"/>
  <c r="U32" i="43"/>
  <c r="U64" i="43"/>
  <c r="Y63" i="43"/>
  <c r="F128" i="43"/>
  <c r="G128" i="43" s="1"/>
  <c r="V128" i="43" s="1"/>
  <c r="AY128" i="43" s="1"/>
  <c r="R91" i="43"/>
  <c r="AH11" i="43"/>
  <c r="M22" i="43"/>
  <c r="AG22" i="43" s="1"/>
  <c r="L40" i="43"/>
  <c r="Q33" i="43"/>
  <c r="BA33" i="43" s="1"/>
  <c r="W33" i="43"/>
  <c r="AB33" i="43"/>
  <c r="U33" i="43"/>
  <c r="S33" i="43"/>
  <c r="AG35" i="43"/>
  <c r="U40" i="43"/>
  <c r="L52" i="43"/>
  <c r="M52" i="43"/>
  <c r="AG52" i="43" s="1"/>
  <c r="AA119" i="43"/>
  <c r="U119" i="43"/>
  <c r="AE126" i="43" a="1"/>
  <c r="AE126" i="43" s="1"/>
  <c r="AA126" i="43"/>
  <c r="AX110" i="43"/>
  <c r="F110" i="43"/>
  <c r="G110" i="43" s="1"/>
  <c r="P110" i="43" s="1"/>
  <c r="AX102" i="43"/>
  <c r="F102" i="43"/>
  <c r="G102" i="43" s="1"/>
  <c r="AX94" i="43"/>
  <c r="F94" i="43"/>
  <c r="G94" i="43" s="1"/>
  <c r="AE94" i="43" s="1" a="1"/>
  <c r="AE94" i="43" s="1"/>
  <c r="AX86" i="43"/>
  <c r="F86" i="43"/>
  <c r="G86" i="43" s="1"/>
  <c r="AX70" i="43"/>
  <c r="F70" i="43"/>
  <c r="G70" i="43" s="1"/>
  <c r="Z70" i="43" s="1"/>
  <c r="AZ70" i="43" s="1"/>
  <c r="N77" i="43"/>
  <c r="N94" i="43"/>
  <c r="L94" i="43"/>
  <c r="M94" i="43"/>
  <c r="AX104" i="43"/>
  <c r="F104" i="43"/>
  <c r="G104" i="43" s="1"/>
  <c r="AX64" i="43"/>
  <c r="AH64" i="43"/>
  <c r="M30" i="43"/>
  <c r="N30" i="43"/>
  <c r="L30" i="43"/>
  <c r="Q17" i="43"/>
  <c r="BA17" i="43" s="1"/>
  <c r="Z79" i="43"/>
  <c r="AZ79" i="43" s="1"/>
  <c r="S39" i="43"/>
  <c r="P16" i="43"/>
  <c r="S16" i="43"/>
  <c r="AB39" i="43"/>
  <c r="R126" i="43"/>
  <c r="AA118" i="43"/>
  <c r="L41" i="43"/>
  <c r="M33" i="43"/>
  <c r="R100" i="43"/>
  <c r="U90" i="43"/>
  <c r="AA32" i="43"/>
  <c r="W42" i="43"/>
  <c r="Q42" i="43"/>
  <c r="BA42" i="43" s="1"/>
  <c r="AU42" i="43"/>
  <c r="U65" i="43"/>
  <c r="W64" i="43"/>
  <c r="AB63" i="43"/>
  <c r="Z54" i="43"/>
  <c r="AZ54" i="43" s="1"/>
  <c r="S54" i="43"/>
  <c r="AB54" i="43"/>
  <c r="Q54" i="43"/>
  <c r="BA54" i="43" s="1"/>
  <c r="V54" i="43"/>
  <c r="AY54" i="43" s="1"/>
  <c r="BB54" i="43" s="1"/>
  <c r="Y54" i="43"/>
  <c r="R54" i="43"/>
  <c r="W54" i="43"/>
  <c r="AA54" i="43"/>
  <c r="N22" i="43"/>
  <c r="P23" i="43"/>
  <c r="Z23" i="43"/>
  <c r="AZ23" i="43" s="1"/>
  <c r="AU23" i="43"/>
  <c r="S23" i="43"/>
  <c r="N59" i="43"/>
  <c r="M59" i="43"/>
  <c r="L59" i="43"/>
  <c r="S127" i="43"/>
  <c r="P127" i="43"/>
  <c r="AX88" i="43"/>
  <c r="F88" i="43"/>
  <c r="G88" i="43" s="1"/>
  <c r="AE88" i="43" s="1" a="1"/>
  <c r="AE88" i="43" s="1"/>
  <c r="AD88" i="43" s="1"/>
  <c r="AC88" i="43" s="1"/>
  <c r="N16" i="43"/>
  <c r="R17" i="43"/>
  <c r="AA79" i="43"/>
  <c r="W79" i="43"/>
  <c r="S100" i="43"/>
  <c r="Q32" i="43"/>
  <c r="BA32" i="43" s="1"/>
  <c r="W65" i="43"/>
  <c r="R64" i="43"/>
  <c r="Q64" i="43"/>
  <c r="BA64" i="43" s="1"/>
  <c r="BB64" i="43" s="1"/>
  <c r="S63" i="43"/>
  <c r="M32" i="43"/>
  <c r="L16" i="43"/>
  <c r="F11" i="43"/>
  <c r="G11" i="43" s="1"/>
  <c r="P11" i="43" s="1"/>
  <c r="AH19" i="43"/>
  <c r="R38" i="43"/>
  <c r="AB38" i="43"/>
  <c r="AU38" i="43"/>
  <c r="Q38" i="43"/>
  <c r="BA38" i="43" s="1"/>
  <c r="P38" i="43"/>
  <c r="M43" i="43"/>
  <c r="N43" i="43"/>
  <c r="Y47" i="43"/>
  <c r="AE47" i="43" a="1"/>
  <c r="AE47" i="43" s="1"/>
  <c r="U47" i="43"/>
  <c r="AU47" i="43"/>
  <c r="AA47" i="43"/>
  <c r="M53" i="43"/>
  <c r="AG53" i="43" s="1"/>
  <c r="N53" i="43"/>
  <c r="AA53" i="43"/>
  <c r="L53" i="43"/>
  <c r="W53" i="43"/>
  <c r="Y53" i="43"/>
  <c r="L93" i="43"/>
  <c r="P93" i="43"/>
  <c r="AG3" i="43"/>
  <c r="AG19" i="43"/>
  <c r="AG18" i="43"/>
  <c r="N128" i="42"/>
  <c r="L128" i="42"/>
  <c r="M128" i="42"/>
  <c r="L37" i="42"/>
  <c r="N37" i="42"/>
  <c r="V37" i="42"/>
  <c r="AY37" i="42" s="1"/>
  <c r="R37" i="42"/>
  <c r="P37" i="42"/>
  <c r="M37" i="42"/>
  <c r="Q37" i="42"/>
  <c r="BA37" i="42" s="1"/>
  <c r="BB37" i="42" s="1"/>
  <c r="S37" i="42"/>
  <c r="L44" i="42"/>
  <c r="M44" i="42"/>
  <c r="AG44" i="42" s="1"/>
  <c r="Z44" i="42"/>
  <c r="AZ44" i="42" s="1"/>
  <c r="U44" i="42"/>
  <c r="W44" i="42"/>
  <c r="AB44" i="42"/>
  <c r="N44" i="42"/>
  <c r="AA44" i="42"/>
  <c r="Y44" i="42"/>
  <c r="V44" i="42"/>
  <c r="AY44" i="42" s="1"/>
  <c r="N107" i="42"/>
  <c r="M107" i="42"/>
  <c r="L107" i="42"/>
  <c r="N30" i="42"/>
  <c r="M30" i="42"/>
  <c r="AG30" i="42" s="1"/>
  <c r="Z30" i="42"/>
  <c r="AZ30" i="42" s="1"/>
  <c r="AB30" i="42"/>
  <c r="V30" i="42"/>
  <c r="AY30" i="42" s="1"/>
  <c r="U30" i="42"/>
  <c r="W30" i="42"/>
  <c r="L30" i="42"/>
  <c r="AX65" i="42"/>
  <c r="F65" i="42"/>
  <c r="G65" i="42" s="1"/>
  <c r="Y65" i="42" s="1"/>
  <c r="AX17" i="42"/>
  <c r="AH17" i="42"/>
  <c r="F17" i="42"/>
  <c r="G17" i="42" s="1"/>
  <c r="M22" i="42"/>
  <c r="P22" i="42"/>
  <c r="Q22" i="42"/>
  <c r="BA22" i="42" s="1"/>
  <c r="BB22" i="42" s="1"/>
  <c r="R22" i="42"/>
  <c r="F73" i="42"/>
  <c r="G73" i="42" s="1"/>
  <c r="M71" i="42"/>
  <c r="L71" i="42"/>
  <c r="AX64" i="42"/>
  <c r="F64" i="42"/>
  <c r="G64" i="42" s="1"/>
  <c r="AH64" i="42"/>
  <c r="AX24" i="42"/>
  <c r="F24" i="42"/>
  <c r="G24" i="42" s="1"/>
  <c r="R24" i="42" s="1"/>
  <c r="AH24" i="42"/>
  <c r="L70" i="42"/>
  <c r="R38" i="42"/>
  <c r="Y45" i="42"/>
  <c r="R53" i="42"/>
  <c r="P71" i="42"/>
  <c r="Z98" i="42"/>
  <c r="AZ98" i="42" s="1"/>
  <c r="AU57" i="42"/>
  <c r="F25" i="42"/>
  <c r="G25" i="42" s="1"/>
  <c r="Z25" i="42" s="1"/>
  <c r="AZ25" i="42" s="1"/>
  <c r="S22" i="42"/>
  <c r="S128" i="42"/>
  <c r="AS128" i="42"/>
  <c r="AF128" i="42" s="1"/>
  <c r="P128" i="42"/>
  <c r="AB128" i="42"/>
  <c r="W128" i="42"/>
  <c r="R128" i="42"/>
  <c r="L114" i="42"/>
  <c r="P84" i="42"/>
  <c r="N13" i="42"/>
  <c r="AE5" i="42" a="1"/>
  <c r="AE5" i="42" s="1"/>
  <c r="R5" i="42"/>
  <c r="P5" i="42"/>
  <c r="AA5" i="42"/>
  <c r="Z5" i="42"/>
  <c r="AZ5" i="42" s="1"/>
  <c r="V5" i="42"/>
  <c r="AY5" i="42" s="1"/>
  <c r="N28" i="42"/>
  <c r="M28" i="42"/>
  <c r="AG28" i="42" s="1"/>
  <c r="L28" i="42"/>
  <c r="L25" i="42"/>
  <c r="M25" i="42"/>
  <c r="AX125" i="42"/>
  <c r="F125" i="42"/>
  <c r="G125" i="42" s="1"/>
  <c r="W125" i="42" s="1"/>
  <c r="AX110" i="42"/>
  <c r="F110" i="42"/>
  <c r="G110" i="42" s="1"/>
  <c r="AX102" i="42"/>
  <c r="F102" i="42"/>
  <c r="G102" i="42" s="1"/>
  <c r="AX94" i="42"/>
  <c r="F94" i="42"/>
  <c r="G94" i="42" s="1"/>
  <c r="AX79" i="42"/>
  <c r="F79" i="42"/>
  <c r="G79" i="42" s="1"/>
  <c r="S79" i="42" s="1"/>
  <c r="AX55" i="42"/>
  <c r="AH55" i="42"/>
  <c r="AX47" i="42"/>
  <c r="F47" i="42"/>
  <c r="G47" i="42" s="1"/>
  <c r="AX31" i="42"/>
  <c r="AH31" i="42"/>
  <c r="F31" i="42"/>
  <c r="G31" i="42" s="1"/>
  <c r="AX23" i="42"/>
  <c r="F23" i="42"/>
  <c r="G23" i="42" s="1"/>
  <c r="S23" i="42" s="1"/>
  <c r="AX15" i="42"/>
  <c r="F15" i="42"/>
  <c r="G15" i="42" s="1"/>
  <c r="AX7" i="42"/>
  <c r="F7" i="42"/>
  <c r="G7" i="42" s="1"/>
  <c r="AH7" i="42"/>
  <c r="L120" i="42"/>
  <c r="N120" i="42"/>
  <c r="N112" i="42"/>
  <c r="M112" i="42"/>
  <c r="N105" i="42"/>
  <c r="L105" i="42"/>
  <c r="M105" i="42"/>
  <c r="M91" i="42"/>
  <c r="U91" i="42"/>
  <c r="W91" i="42"/>
  <c r="N68" i="42"/>
  <c r="L68" i="42"/>
  <c r="N36" i="42"/>
  <c r="M36" i="42"/>
  <c r="L36" i="42"/>
  <c r="L4" i="42"/>
  <c r="M4" i="42"/>
  <c r="V22" i="42"/>
  <c r="AY22" i="42" s="1"/>
  <c r="Q55" i="42"/>
  <c r="BA55" i="42" s="1"/>
  <c r="BB55" i="42" s="1"/>
  <c r="U55" i="42"/>
  <c r="AU55" i="42"/>
  <c r="AB55" i="42"/>
  <c r="AE55" i="42" a="1"/>
  <c r="AE55" i="42" s="1"/>
  <c r="R55" i="42"/>
  <c r="AA55" i="42"/>
  <c r="Z10" i="42"/>
  <c r="AZ10" i="42" s="1"/>
  <c r="BB10" i="42" s="1"/>
  <c r="R10" i="42"/>
  <c r="W10" i="42"/>
  <c r="U10" i="42"/>
  <c r="AA10" i="42"/>
  <c r="AB10" i="42"/>
  <c r="S10" i="42"/>
  <c r="AE118" i="42" a="1"/>
  <c r="AE118" i="42" s="1"/>
  <c r="AA118" i="42"/>
  <c r="M99" i="42"/>
  <c r="L99" i="42"/>
  <c r="M76" i="42"/>
  <c r="N76" i="42"/>
  <c r="N29" i="42"/>
  <c r="L29" i="42"/>
  <c r="AB127" i="42"/>
  <c r="Y127" i="42"/>
  <c r="U29" i="42"/>
  <c r="S6" i="42"/>
  <c r="M127" i="42"/>
  <c r="U128" i="42"/>
  <c r="R71" i="42"/>
  <c r="U98" i="42"/>
  <c r="U18" i="42"/>
  <c r="S5" i="42"/>
  <c r="Z57" i="42"/>
  <c r="AZ57" i="42" s="1"/>
  <c r="AH65" i="42"/>
  <c r="AB82" i="42"/>
  <c r="L91" i="42"/>
  <c r="Q120" i="42"/>
  <c r="BA120" i="42" s="1"/>
  <c r="BB120" i="42" s="1"/>
  <c r="AB120" i="42"/>
  <c r="W120" i="42"/>
  <c r="R120" i="42"/>
  <c r="Z120" i="42"/>
  <c r="AZ120" i="42" s="1"/>
  <c r="AE120" i="42" a="1"/>
  <c r="AE120" i="42" s="1"/>
  <c r="V120" i="42"/>
  <c r="AY120" i="42" s="1"/>
  <c r="Y120" i="42"/>
  <c r="M114" i="42"/>
  <c r="P38" i="42"/>
  <c r="F16" i="42"/>
  <c r="G16" i="42" s="1"/>
  <c r="U16" i="42" s="1"/>
  <c r="M29" i="42"/>
  <c r="AG29" i="42" s="1"/>
  <c r="N10" i="42"/>
  <c r="M10" i="42"/>
  <c r="AG10" i="42" s="1"/>
  <c r="L10" i="42"/>
  <c r="L50" i="42"/>
  <c r="M50" i="42"/>
  <c r="L78" i="42"/>
  <c r="M78" i="42"/>
  <c r="F126" i="42"/>
  <c r="G126" i="42" s="1"/>
  <c r="S126" i="42" s="1"/>
  <c r="AX117" i="42"/>
  <c r="F117" i="42"/>
  <c r="G117" i="42" s="1"/>
  <c r="AB93" i="42"/>
  <c r="AS93" i="42"/>
  <c r="AF93" i="42" s="1"/>
  <c r="AX41" i="42"/>
  <c r="AH41" i="42"/>
  <c r="N93" i="42"/>
  <c r="L93" i="42"/>
  <c r="L62" i="42"/>
  <c r="U62" i="42"/>
  <c r="M62" i="42"/>
  <c r="AG62" i="42" s="1"/>
  <c r="Z62" i="42"/>
  <c r="AZ62" i="42" s="1"/>
  <c r="N62" i="42"/>
  <c r="AX80" i="42"/>
  <c r="F80" i="42"/>
  <c r="G80" i="42" s="1"/>
  <c r="AX56" i="42"/>
  <c r="F56" i="42"/>
  <c r="G56" i="42" s="1"/>
  <c r="AB56" i="42" s="1"/>
  <c r="AX8" i="42"/>
  <c r="F8" i="42"/>
  <c r="G8" i="42" s="1"/>
  <c r="AH8" i="42"/>
  <c r="Y59" i="42"/>
  <c r="Z127" i="42"/>
  <c r="AZ127" i="42" s="1"/>
  <c r="W29" i="42"/>
  <c r="M7" i="42"/>
  <c r="Z128" i="42"/>
  <c r="AZ128" i="42" s="1"/>
  <c r="BB128" i="42" s="1"/>
  <c r="S71" i="42"/>
  <c r="P98" i="42"/>
  <c r="R82" i="42"/>
  <c r="Y62" i="42"/>
  <c r="Q5" i="42"/>
  <c r="BA5" i="42" s="1"/>
  <c r="BB5" i="42" s="1"/>
  <c r="V57" i="42"/>
  <c r="AY57" i="42" s="1"/>
  <c r="P10" i="42"/>
  <c r="L76" i="42"/>
  <c r="M69" i="42"/>
  <c r="AA52" i="42"/>
  <c r="Y52" i="42"/>
  <c r="AB52" i="42"/>
  <c r="Q52" i="42"/>
  <c r="BA52" i="42" s="1"/>
  <c r="BB52" i="42" s="1"/>
  <c r="R52" i="42"/>
  <c r="W52" i="42"/>
  <c r="Z52" i="42"/>
  <c r="AZ52" i="42" s="1"/>
  <c r="AE52" i="42" a="1"/>
  <c r="AE52" i="42" s="1"/>
  <c r="AH16" i="42"/>
  <c r="M68" i="42"/>
  <c r="M94" i="42"/>
  <c r="N94" i="42"/>
  <c r="L94" i="42"/>
  <c r="Q96" i="42"/>
  <c r="BA96" i="42" s="1"/>
  <c r="Z96" i="42"/>
  <c r="AZ96" i="42" s="1"/>
  <c r="BB96" i="42" s="1"/>
  <c r="P96" i="42"/>
  <c r="AB96" i="42"/>
  <c r="W96" i="42"/>
  <c r="S96" i="42"/>
  <c r="V96" i="42"/>
  <c r="AY96" i="42" s="1"/>
  <c r="L111" i="42"/>
  <c r="N111" i="42"/>
  <c r="M111" i="42"/>
  <c r="W18" i="42"/>
  <c r="AB18" i="42"/>
  <c r="AE18" i="42" a="1"/>
  <c r="AE18" i="42" s="1"/>
  <c r="AU18" i="42"/>
  <c r="AA18" i="42"/>
  <c r="AX57" i="42"/>
  <c r="AH57" i="42"/>
  <c r="AX33" i="42"/>
  <c r="F33" i="42"/>
  <c r="G33" i="42" s="1"/>
  <c r="M85" i="42"/>
  <c r="L85" i="42"/>
  <c r="N85" i="42"/>
  <c r="N54" i="42"/>
  <c r="V54" i="42"/>
  <c r="AY54" i="42" s="1"/>
  <c r="P54" i="42"/>
  <c r="L54" i="42"/>
  <c r="S54" i="42"/>
  <c r="M70" i="42"/>
  <c r="AB71" i="42"/>
  <c r="F41" i="42"/>
  <c r="G41" i="42" s="1"/>
  <c r="L5" i="42"/>
  <c r="M5" i="42"/>
  <c r="L24" i="42"/>
  <c r="S100" i="42"/>
  <c r="AG63" i="42"/>
  <c r="Y29" i="42"/>
  <c r="V93" i="42"/>
  <c r="AY93" i="42" s="1"/>
  <c r="S38" i="42"/>
  <c r="L7" i="42"/>
  <c r="Y128" i="42"/>
  <c r="S82" i="42"/>
  <c r="V18" i="42"/>
  <c r="AY18" i="42" s="1"/>
  <c r="Q10" i="42"/>
  <c r="BA10" i="42" s="1"/>
  <c r="R54" i="42"/>
  <c r="N91" i="42"/>
  <c r="N25" i="42"/>
  <c r="Y55" i="42"/>
  <c r="R127" i="42"/>
  <c r="AS127" i="42"/>
  <c r="AF127" i="42" s="1"/>
  <c r="L69" i="42"/>
  <c r="S46" i="42"/>
  <c r="R46" i="42"/>
  <c r="Q46" i="42"/>
  <c r="BA46" i="42" s="1"/>
  <c r="F63" i="42"/>
  <c r="G63" i="42" s="1"/>
  <c r="M116" i="42"/>
  <c r="N116" i="42"/>
  <c r="L116" i="42"/>
  <c r="M118" i="42"/>
  <c r="N118" i="42"/>
  <c r="L118" i="42"/>
  <c r="Y98" i="42"/>
  <c r="AB98" i="42"/>
  <c r="V98" i="42"/>
  <c r="AY98" i="42" s="1"/>
  <c r="AA98" i="42"/>
  <c r="V71" i="42"/>
  <c r="AY71" i="42" s="1"/>
  <c r="U71" i="42"/>
  <c r="AA71" i="42"/>
  <c r="Z71" i="42"/>
  <c r="AZ71" i="42" s="1"/>
  <c r="AA14" i="42"/>
  <c r="AU14" i="42"/>
  <c r="S14" i="42"/>
  <c r="Q14" i="42"/>
  <c r="BA14" i="42" s="1"/>
  <c r="R14" i="42"/>
  <c r="M32" i="42"/>
  <c r="AG32" i="42" s="1"/>
  <c r="L32" i="42"/>
  <c r="N32" i="42"/>
  <c r="AX89" i="42"/>
  <c r="F89" i="42"/>
  <c r="G89" i="42" s="1"/>
  <c r="S98" i="42"/>
  <c r="N77" i="42"/>
  <c r="AX95" i="42"/>
  <c r="F95" i="42"/>
  <c r="G95" i="42" s="1"/>
  <c r="V95" i="42" s="1"/>
  <c r="AY95" i="42" s="1"/>
  <c r="AX40" i="42"/>
  <c r="AH40" i="42"/>
  <c r="F40" i="42"/>
  <c r="G40" i="42" s="1"/>
  <c r="M106" i="42"/>
  <c r="N106" i="42"/>
  <c r="Y106" i="42"/>
  <c r="V106" i="42"/>
  <c r="AY106" i="42" s="1"/>
  <c r="BB106" i="42" s="1"/>
  <c r="AB106" i="42"/>
  <c r="L106" i="42"/>
  <c r="P100" i="42"/>
  <c r="W127" i="42"/>
  <c r="S70" i="42"/>
  <c r="V38" i="42"/>
  <c r="AY38" i="42" s="1"/>
  <c r="AB45" i="42"/>
  <c r="V53" i="42"/>
  <c r="AY53" i="42" s="1"/>
  <c r="AA128" i="42"/>
  <c r="Y71" i="42"/>
  <c r="R98" i="42"/>
  <c r="Z18" i="42"/>
  <c r="AZ18" i="42" s="1"/>
  <c r="S120" i="42"/>
  <c r="Z106" i="42"/>
  <c r="AZ106" i="42" s="1"/>
  <c r="AU10" i="42"/>
  <c r="L113" i="42"/>
  <c r="Z55" i="42"/>
  <c r="AZ55" i="42" s="1"/>
  <c r="F103" i="42"/>
  <c r="G103" i="42" s="1"/>
  <c r="F111" i="42"/>
  <c r="G111" i="42" s="1"/>
  <c r="M93" i="42"/>
  <c r="N71" i="42"/>
  <c r="N69" i="42"/>
  <c r="M38" i="42"/>
  <c r="L22" i="42"/>
  <c r="AE37" i="42" a="1"/>
  <c r="AE37" i="42" s="1"/>
  <c r="Z37" i="42"/>
  <c r="AZ37" i="42" s="1"/>
  <c r="AH63" i="42"/>
  <c r="AE57" i="42" a="1"/>
  <c r="AE57" i="42" s="1"/>
  <c r="U57" i="42"/>
  <c r="Y57" i="42"/>
  <c r="AA57" i="42"/>
  <c r="AB57" i="42"/>
  <c r="Q57" i="42"/>
  <c r="BA57" i="42" s="1"/>
  <c r="P57" i="42"/>
  <c r="S57" i="42"/>
  <c r="W57" i="42"/>
  <c r="AA82" i="42"/>
  <c r="AE82" i="42" a="1"/>
  <c r="AE82" i="42" s="1"/>
  <c r="W82" i="42"/>
  <c r="Y82" i="42"/>
  <c r="U82" i="42"/>
  <c r="P82" i="42"/>
  <c r="L2" i="42"/>
  <c r="M2" i="42"/>
  <c r="AX49" i="42"/>
  <c r="AH49" i="42"/>
  <c r="F49" i="42"/>
  <c r="G49" i="42" s="1"/>
  <c r="N6" i="42"/>
  <c r="L6" i="42"/>
  <c r="M6" i="42"/>
  <c r="R6" i="42"/>
  <c r="F9" i="42"/>
  <c r="G9" i="42" s="1"/>
  <c r="Y9" i="42" s="1"/>
  <c r="M84" i="42"/>
  <c r="L84" i="42"/>
  <c r="L21" i="42"/>
  <c r="V21" i="42"/>
  <c r="AY21" i="42" s="1"/>
  <c r="Q21" i="42"/>
  <c r="BA21" i="42" s="1"/>
  <c r="BB21" i="42" s="1"/>
  <c r="R21" i="42"/>
  <c r="S21" i="42"/>
  <c r="S2" i="42"/>
  <c r="Y13" i="42"/>
  <c r="V100" i="42"/>
  <c r="AY100" i="42" s="1"/>
  <c r="W93" i="42"/>
  <c r="S55" i="42"/>
  <c r="R70" i="42"/>
  <c r="Q38" i="42"/>
  <c r="BA38" i="42" s="1"/>
  <c r="P6" i="42"/>
  <c r="V128" i="42"/>
  <c r="AY128" i="42" s="1"/>
  <c r="W71" i="42"/>
  <c r="Q54" i="42"/>
  <c r="BA54" i="42" s="1"/>
  <c r="BB54" i="42" s="1"/>
  <c r="Q82" i="42"/>
  <c r="BA82" i="42" s="1"/>
  <c r="BB82" i="42" s="1"/>
  <c r="P120" i="42"/>
  <c r="U106" i="42"/>
  <c r="AE98" i="42" a="1"/>
  <c r="AE98" i="42" s="1"/>
  <c r="S69" i="42"/>
  <c r="V10" i="42"/>
  <c r="AY10" i="42" s="1"/>
  <c r="AG49" i="42"/>
  <c r="M113" i="42"/>
  <c r="W55" i="42"/>
  <c r="N99" i="42"/>
  <c r="L98" i="42"/>
  <c r="F87" i="42"/>
  <c r="G87" i="42" s="1"/>
  <c r="AH47" i="42"/>
  <c r="N38" i="42"/>
  <c r="N24" i="42"/>
  <c r="W5" i="42"/>
  <c r="N21" i="42"/>
  <c r="AA6" i="42"/>
  <c r="Q6" i="42"/>
  <c r="BA6" i="42" s="1"/>
  <c r="BB6" i="42" s="1"/>
  <c r="AE6" i="42" a="1"/>
  <c r="AE6" i="42" s="1"/>
  <c r="AH15" i="42"/>
  <c r="AH23" i="42"/>
  <c r="F32" i="42"/>
  <c r="G32" i="42" s="1"/>
  <c r="AH56" i="42"/>
  <c r="P61" i="42"/>
  <c r="Y61" i="42"/>
  <c r="AU61" i="42"/>
  <c r="Z61" i="42"/>
  <c r="AZ61" i="42" s="1"/>
  <c r="V61" i="42"/>
  <c r="AY61" i="42" s="1"/>
  <c r="F101" i="42"/>
  <c r="G101" i="42" s="1"/>
  <c r="AE101" i="42" s="1" a="1"/>
  <c r="AE101" i="42" s="1"/>
  <c r="AG16" i="42"/>
  <c r="AG31" i="42"/>
  <c r="F86" i="42"/>
  <c r="G86" i="42" s="1"/>
  <c r="F129" i="42"/>
  <c r="G129" i="42" s="1"/>
  <c r="AE129" i="42" s="1" a="1"/>
  <c r="AE129" i="42" s="1"/>
  <c r="AD129" i="42" s="1"/>
  <c r="AC129" i="42" s="1"/>
  <c r="AG65" i="42"/>
  <c r="AG33" i="42"/>
  <c r="AB77" i="42"/>
  <c r="AU12" i="41"/>
  <c r="Z12" i="41"/>
  <c r="AZ12" i="41" s="1"/>
  <c r="U12" i="41"/>
  <c r="W12" i="41"/>
  <c r="Y12" i="41"/>
  <c r="M64" i="41"/>
  <c r="L64" i="41"/>
  <c r="R64" i="41"/>
  <c r="S64" i="41"/>
  <c r="V64" i="41"/>
  <c r="AY64" i="41" s="1"/>
  <c r="P64" i="41"/>
  <c r="Q64" i="41"/>
  <c r="BA64" i="41" s="1"/>
  <c r="BB64" i="41" s="1"/>
  <c r="N64" i="41"/>
  <c r="R43" i="41"/>
  <c r="U43" i="41"/>
  <c r="P43" i="41"/>
  <c r="AA43" i="41"/>
  <c r="Z43" i="41"/>
  <c r="AZ43" i="41" s="1"/>
  <c r="AU43" i="41"/>
  <c r="W43" i="41"/>
  <c r="Y43" i="41"/>
  <c r="V43" i="41"/>
  <c r="AY43" i="41" s="1"/>
  <c r="AE43" i="41" a="1"/>
  <c r="AE43" i="41" s="1"/>
  <c r="AB43" i="41"/>
  <c r="Q43" i="41"/>
  <c r="BA43" i="41" s="1"/>
  <c r="S43" i="41"/>
  <c r="M103" i="41"/>
  <c r="L103" i="41"/>
  <c r="N103" i="41"/>
  <c r="N87" i="41"/>
  <c r="M87" i="41"/>
  <c r="L87" i="41"/>
  <c r="N71" i="41"/>
  <c r="L71" i="41"/>
  <c r="M71" i="41"/>
  <c r="W71" i="41"/>
  <c r="Z71" i="41"/>
  <c r="AZ71" i="41" s="1"/>
  <c r="AB71" i="41"/>
  <c r="AA71" i="41"/>
  <c r="U71" i="41"/>
  <c r="V71" i="41"/>
  <c r="AY71" i="41" s="1"/>
  <c r="Y71" i="41"/>
  <c r="N15" i="41"/>
  <c r="L15" i="41"/>
  <c r="S15" i="41"/>
  <c r="M15" i="41"/>
  <c r="M80" i="41"/>
  <c r="L80" i="41"/>
  <c r="P80" i="41"/>
  <c r="Q80" i="41"/>
  <c r="BA80" i="41" s="1"/>
  <c r="BB80" i="41" s="1"/>
  <c r="V80" i="41"/>
  <c r="AY80" i="41" s="1"/>
  <c r="S80" i="41"/>
  <c r="R80" i="41"/>
  <c r="N80" i="41"/>
  <c r="N8" i="41"/>
  <c r="M8" i="41"/>
  <c r="AG8" i="41" s="1"/>
  <c r="L8" i="41"/>
  <c r="U8" i="41"/>
  <c r="AA8" i="41"/>
  <c r="AA14" i="41"/>
  <c r="Y14" i="41"/>
  <c r="M16" i="41"/>
  <c r="L16" i="41"/>
  <c r="AX107" i="41"/>
  <c r="F107" i="41"/>
  <c r="G107" i="41" s="1"/>
  <c r="AX60" i="41"/>
  <c r="AH60" i="41"/>
  <c r="F60" i="41"/>
  <c r="G60" i="41" s="1"/>
  <c r="AX20" i="41"/>
  <c r="AH20" i="41"/>
  <c r="N72" i="41"/>
  <c r="L72" i="41"/>
  <c r="M40" i="41"/>
  <c r="AG40" i="41" s="1"/>
  <c r="L40" i="41"/>
  <c r="U104" i="41"/>
  <c r="Z18" i="41"/>
  <c r="AZ18" i="41" s="1"/>
  <c r="Y32" i="41"/>
  <c r="V32" i="41"/>
  <c r="AY32" i="41" s="1"/>
  <c r="Q32" i="41"/>
  <c r="BA32" i="41" s="1"/>
  <c r="BB32" i="41" s="1"/>
  <c r="P32" i="41"/>
  <c r="S78" i="41"/>
  <c r="P78" i="41"/>
  <c r="Y78" i="41"/>
  <c r="V78" i="41"/>
  <c r="AY78" i="41" s="1"/>
  <c r="AA78" i="41"/>
  <c r="AB78" i="41"/>
  <c r="AX75" i="41"/>
  <c r="F75" i="41"/>
  <c r="G75" i="41" s="1"/>
  <c r="P22" i="41"/>
  <c r="V47" i="41"/>
  <c r="AY47" i="41" s="1"/>
  <c r="V16" i="41"/>
  <c r="AY16" i="41" s="1"/>
  <c r="L24" i="41"/>
  <c r="S45" i="41"/>
  <c r="N31" i="41"/>
  <c r="Y104" i="41"/>
  <c r="U115" i="41"/>
  <c r="P111" i="41"/>
  <c r="U19" i="41"/>
  <c r="AA120" i="41"/>
  <c r="AA18" i="41"/>
  <c r="AU15" i="41"/>
  <c r="U45" i="41"/>
  <c r="U32" i="41"/>
  <c r="W55" i="41"/>
  <c r="Z97" i="41"/>
  <c r="AZ97" i="41" s="1"/>
  <c r="AA23" i="41"/>
  <c r="AA55" i="41"/>
  <c r="AA40" i="41"/>
  <c r="M104" i="41"/>
  <c r="Z78" i="41"/>
  <c r="AZ78" i="41" s="1"/>
  <c r="F35" i="41"/>
  <c r="G35" i="41" s="1"/>
  <c r="U35" i="41" s="1"/>
  <c r="N28" i="41"/>
  <c r="Q48" i="41"/>
  <c r="BA48" i="41" s="1"/>
  <c r="BB48" i="41" s="1"/>
  <c r="AU8" i="41"/>
  <c r="R8" i="41"/>
  <c r="S8" i="41"/>
  <c r="AB8" i="41"/>
  <c r="Z8" i="41"/>
  <c r="AZ8" i="41" s="1"/>
  <c r="V8" i="41"/>
  <c r="AY8" i="41" s="1"/>
  <c r="BB8" i="41" s="1"/>
  <c r="M51" i="41"/>
  <c r="AG51" i="41" s="1"/>
  <c r="N51" i="41"/>
  <c r="M60" i="41"/>
  <c r="N60" i="41"/>
  <c r="U17" i="41"/>
  <c r="W17" i="41"/>
  <c r="AU17" i="41"/>
  <c r="AX121" i="41"/>
  <c r="F121" i="41"/>
  <c r="G121" i="41" s="1"/>
  <c r="AE121" i="41" s="1" a="1"/>
  <c r="AE121" i="41" s="1"/>
  <c r="AD121" i="41" s="1"/>
  <c r="AC121" i="41" s="1"/>
  <c r="AX52" i="41"/>
  <c r="F52" i="41"/>
  <c r="G52" i="41" s="1"/>
  <c r="AX4" i="41"/>
  <c r="AH4" i="41"/>
  <c r="Z19" i="41"/>
  <c r="AZ19" i="41" s="1"/>
  <c r="N18" i="41"/>
  <c r="AX67" i="41"/>
  <c r="F67" i="41"/>
  <c r="G67" i="41" s="1"/>
  <c r="S67" i="41" s="1"/>
  <c r="AX27" i="41"/>
  <c r="F27" i="41"/>
  <c r="G27" i="41" s="1"/>
  <c r="AH27" i="41"/>
  <c r="P127" i="41"/>
  <c r="U22" i="41"/>
  <c r="M24" i="41"/>
  <c r="AG24" i="41" s="1"/>
  <c r="W45" i="41"/>
  <c r="AB104" i="41"/>
  <c r="L127" i="41"/>
  <c r="U120" i="41"/>
  <c r="AA115" i="41"/>
  <c r="V111" i="41"/>
  <c r="AY111" i="41" s="1"/>
  <c r="Q111" i="41"/>
  <c r="BA111" i="41" s="1"/>
  <c r="V19" i="41"/>
  <c r="AY19" i="41" s="1"/>
  <c r="M120" i="41"/>
  <c r="U50" i="41"/>
  <c r="AB18" i="41"/>
  <c r="Z66" i="41"/>
  <c r="AZ66" i="41" s="1"/>
  <c r="P66" i="41"/>
  <c r="Y17" i="41"/>
  <c r="Y8" i="41"/>
  <c r="P15" i="41"/>
  <c r="S16" i="41"/>
  <c r="S19" i="41"/>
  <c r="Z32" i="41"/>
  <c r="AZ32" i="41" s="1"/>
  <c r="AB23" i="41"/>
  <c r="W97" i="41"/>
  <c r="Y55" i="41"/>
  <c r="AB39" i="41"/>
  <c r="L119" i="41"/>
  <c r="R78" i="41"/>
  <c r="AB55" i="41"/>
  <c r="Q55" i="41"/>
  <c r="BA55" i="41" s="1"/>
  <c r="P55" i="41"/>
  <c r="U55" i="41"/>
  <c r="R48" i="41"/>
  <c r="N40" i="41"/>
  <c r="Z48" i="41"/>
  <c r="AZ48" i="41" s="1"/>
  <c r="AB48" i="41"/>
  <c r="AE48" i="41" a="1"/>
  <c r="AE48" i="41" s="1"/>
  <c r="AU48" i="41"/>
  <c r="W48" i="41"/>
  <c r="Y48" i="41"/>
  <c r="U48" i="41"/>
  <c r="S48" i="41"/>
  <c r="M118" i="41"/>
  <c r="N118" i="41"/>
  <c r="M122" i="41"/>
  <c r="L122" i="41"/>
  <c r="N115" i="41"/>
  <c r="L115" i="41"/>
  <c r="AX84" i="41"/>
  <c r="F84" i="41"/>
  <c r="G84" i="41" s="1"/>
  <c r="AS84" i="41" s="1"/>
  <c r="AF84" i="41" s="1"/>
  <c r="AX36" i="41"/>
  <c r="AH36" i="41"/>
  <c r="N128" i="41"/>
  <c r="L128" i="41"/>
  <c r="N67" i="41"/>
  <c r="L67" i="41"/>
  <c r="AU22" i="41"/>
  <c r="AV68" i="41" s="1"/>
  <c r="Q46" i="41"/>
  <c r="BA46" i="41" s="1"/>
  <c r="BB46" i="41" s="1"/>
  <c r="V120" i="41"/>
  <c r="AY120" i="41" s="1"/>
  <c r="Y45" i="41"/>
  <c r="R104" i="41"/>
  <c r="M32" i="41"/>
  <c r="R32" i="41"/>
  <c r="M127" i="41"/>
  <c r="P95" i="41"/>
  <c r="AB111" i="41"/>
  <c r="AA111" i="41"/>
  <c r="AB19" i="41"/>
  <c r="Y50" i="41"/>
  <c r="Y18" i="41"/>
  <c r="U18" i="41"/>
  <c r="Q66" i="41"/>
  <c r="BA66" i="41" s="1"/>
  <c r="V66" i="41"/>
  <c r="AY66" i="41" s="1"/>
  <c r="BB66" i="41" s="1"/>
  <c r="AE78" i="41" a="1"/>
  <c r="AE78" i="41" s="1"/>
  <c r="Z17" i="41"/>
  <c r="AZ17" i="41" s="1"/>
  <c r="W8" i="41"/>
  <c r="Q15" i="41"/>
  <c r="BA15" i="41" s="1"/>
  <c r="BB15" i="41" s="1"/>
  <c r="R16" i="41"/>
  <c r="AU19" i="41"/>
  <c r="AA32" i="41"/>
  <c r="S97" i="41"/>
  <c r="Y39" i="41"/>
  <c r="N119" i="41"/>
  <c r="Z39" i="41"/>
  <c r="AZ39" i="41" s="1"/>
  <c r="AB40" i="41"/>
  <c r="M48" i="41"/>
  <c r="V48" i="41"/>
  <c r="AY48" i="41" s="1"/>
  <c r="F4" i="41"/>
  <c r="G4" i="41" s="1"/>
  <c r="F20" i="41"/>
  <c r="G20" i="41" s="1"/>
  <c r="N114" i="41"/>
  <c r="M114" i="41"/>
  <c r="AX68" i="41"/>
  <c r="F68" i="41"/>
  <c r="G68" i="41" s="1"/>
  <c r="AX12" i="41"/>
  <c r="AH12" i="41"/>
  <c r="N112" i="41"/>
  <c r="L112" i="41"/>
  <c r="U97" i="41"/>
  <c r="AH52" i="41"/>
  <c r="M7" i="41"/>
  <c r="AG7" i="41" s="1"/>
  <c r="L7" i="41"/>
  <c r="AX51" i="41"/>
  <c r="AH51" i="41"/>
  <c r="AX3" i="41"/>
  <c r="F3" i="41"/>
  <c r="G3" i="41" s="1"/>
  <c r="N111" i="41"/>
  <c r="M111" i="41"/>
  <c r="M79" i="41"/>
  <c r="L79" i="41"/>
  <c r="L23" i="41"/>
  <c r="U23" i="41"/>
  <c r="Y46" i="41"/>
  <c r="Y120" i="41"/>
  <c r="S104" i="41"/>
  <c r="V40" i="41"/>
  <c r="AY40" i="41" s="1"/>
  <c r="V63" i="41"/>
  <c r="AY63" i="41" s="1"/>
  <c r="Z45" i="41"/>
  <c r="AZ45" i="41" s="1"/>
  <c r="M91" i="41"/>
  <c r="Y40" i="41"/>
  <c r="N32" i="41"/>
  <c r="S32" i="41"/>
  <c r="L31" i="41"/>
  <c r="V79" i="41"/>
  <c r="AY79" i="41" s="1"/>
  <c r="AB115" i="41"/>
  <c r="Y111" i="41"/>
  <c r="P19" i="41"/>
  <c r="AA19" i="41"/>
  <c r="V50" i="41"/>
  <c r="AY50" i="41" s="1"/>
  <c r="W18" i="41"/>
  <c r="V18" i="41"/>
  <c r="AY18" i="41" s="1"/>
  <c r="BB18" i="41" s="1"/>
  <c r="U66" i="41"/>
  <c r="AE32" i="41" a="1"/>
  <c r="AE32" i="41" s="1"/>
  <c r="AE45" i="41" a="1"/>
  <c r="AE45" i="41" s="1"/>
  <c r="AA17" i="41"/>
  <c r="P8" i="41"/>
  <c r="Y23" i="41"/>
  <c r="V23" i="41"/>
  <c r="AY23" i="41" s="1"/>
  <c r="AG3" i="41"/>
  <c r="U78" i="41"/>
  <c r="L51" i="41"/>
  <c r="AA45" i="41"/>
  <c r="M23" i="41"/>
  <c r="AG23" i="41" s="1"/>
  <c r="P48" i="41"/>
  <c r="M67" i="41"/>
  <c r="N61" i="41"/>
  <c r="L61" i="41"/>
  <c r="N43" i="41"/>
  <c r="M43" i="41"/>
  <c r="N19" i="41"/>
  <c r="M19" i="41"/>
  <c r="AG19" i="41" s="1"/>
  <c r="N35" i="41"/>
  <c r="L35" i="41"/>
  <c r="AA97" i="41"/>
  <c r="Y97" i="41"/>
  <c r="AB97" i="41"/>
  <c r="Q97" i="41"/>
  <c r="BA97" i="41" s="1"/>
  <c r="P97" i="41"/>
  <c r="AX92" i="41"/>
  <c r="F92" i="41"/>
  <c r="G92" i="41" s="1"/>
  <c r="AX44" i="41"/>
  <c r="F44" i="41"/>
  <c r="G44" i="41" s="1"/>
  <c r="AB24" i="41"/>
  <c r="N24" i="41"/>
  <c r="Z111" i="41"/>
  <c r="AZ111" i="41" s="1"/>
  <c r="AH44" i="41"/>
  <c r="AA104" i="41"/>
  <c r="AA98" i="41"/>
  <c r="AX43" i="41"/>
  <c r="AH43" i="41"/>
  <c r="P46" i="41"/>
  <c r="S47" i="41"/>
  <c r="Z40" i="41"/>
  <c r="AZ40" i="41" s="1"/>
  <c r="R63" i="41"/>
  <c r="N78" i="41"/>
  <c r="M56" i="41"/>
  <c r="AG56" i="41" s="1"/>
  <c r="L91" i="41"/>
  <c r="AU32" i="41"/>
  <c r="AG52" i="41"/>
  <c r="V115" i="41"/>
  <c r="AY115" i="41" s="1"/>
  <c r="BB115" i="41" s="1"/>
  <c r="S95" i="41"/>
  <c r="S111" i="41"/>
  <c r="Q19" i="41"/>
  <c r="BA19" i="41" s="1"/>
  <c r="Q95" i="41"/>
  <c r="BA95" i="41" s="1"/>
  <c r="BB95" i="41" s="1"/>
  <c r="W50" i="41"/>
  <c r="AB66" i="41"/>
  <c r="AE97" i="41" a="1"/>
  <c r="AE97" i="41" s="1"/>
  <c r="Y98" i="41"/>
  <c r="L96" i="41"/>
  <c r="P104" i="41"/>
  <c r="L76" i="41"/>
  <c r="L48" i="41"/>
  <c r="N23" i="41"/>
  <c r="L47" i="41"/>
  <c r="F36" i="41"/>
  <c r="G36" i="41" s="1"/>
  <c r="M128" i="41"/>
  <c r="L39" i="41"/>
  <c r="R2" i="41"/>
  <c r="V2" i="41"/>
  <c r="AY2" i="41" s="1"/>
  <c r="AG4" i="41"/>
  <c r="Q16" i="41"/>
  <c r="BA16" i="41" s="1"/>
  <c r="BB16" i="41" s="1"/>
  <c r="Z16" i="41"/>
  <c r="AZ16" i="41" s="1"/>
  <c r="W16" i="41"/>
  <c r="P16" i="41"/>
  <c r="M26" i="41"/>
  <c r="L26" i="41"/>
  <c r="W112" i="41"/>
  <c r="V112" i="41"/>
  <c r="AY112" i="41" s="1"/>
  <c r="F129" i="41"/>
  <c r="G129" i="41" s="1"/>
  <c r="AX86" i="41"/>
  <c r="F86" i="41"/>
  <c r="G86" i="41" s="1"/>
  <c r="AX70" i="41"/>
  <c r="F70" i="41"/>
  <c r="G70" i="41" s="1"/>
  <c r="N106" i="41"/>
  <c r="L106" i="41"/>
  <c r="M106" i="41"/>
  <c r="M82" i="41"/>
  <c r="L82" i="41"/>
  <c r="M74" i="41"/>
  <c r="L74" i="41"/>
  <c r="AX76" i="41"/>
  <c r="F76" i="41"/>
  <c r="G76" i="41" s="1"/>
  <c r="AX28" i="41"/>
  <c r="F28" i="41"/>
  <c r="G28" i="41" s="1"/>
  <c r="Y115" i="41"/>
  <c r="U15" i="41"/>
  <c r="AE15" i="41" a="1"/>
  <c r="AE15" i="41" s="1"/>
  <c r="V15" i="41"/>
  <c r="AY15" i="41" s="1"/>
  <c r="Z15" i="41"/>
  <c r="AZ15" i="41" s="1"/>
  <c r="AB15" i="41"/>
  <c r="AX59" i="41"/>
  <c r="F59" i="41"/>
  <c r="G59" i="41" s="1"/>
  <c r="AX11" i="41"/>
  <c r="F11" i="41"/>
  <c r="G11" i="41" s="1"/>
  <c r="N55" i="41"/>
  <c r="L55" i="41"/>
  <c r="M55" i="41"/>
  <c r="AG55" i="41" s="1"/>
  <c r="L63" i="41"/>
  <c r="S112" i="41"/>
  <c r="Z55" i="41"/>
  <c r="AZ55" i="41" s="1"/>
  <c r="W32" i="41"/>
  <c r="W104" i="41"/>
  <c r="W115" i="41"/>
  <c r="W111" i="41"/>
  <c r="Y19" i="41"/>
  <c r="R50" i="41"/>
  <c r="AA66" i="41"/>
  <c r="AE63" i="41" a="1"/>
  <c r="AE63" i="41" s="1"/>
  <c r="AE17" i="41" a="1"/>
  <c r="AE17" i="41" s="1"/>
  <c r="P63" i="41"/>
  <c r="F106" i="41"/>
  <c r="G106" i="41" s="1"/>
  <c r="Q106" i="41" s="1"/>
  <c r="BA106" i="41" s="1"/>
  <c r="BB106" i="41" s="1"/>
  <c r="N104" i="41"/>
  <c r="M112" i="41"/>
  <c r="R112" i="41"/>
  <c r="Q104" i="41"/>
  <c r="BA104" i="41" s="1"/>
  <c r="N79" i="41"/>
  <c r="N76" i="41"/>
  <c r="AH28" i="41"/>
  <c r="W39" i="41"/>
  <c r="U39" i="41"/>
  <c r="AA39" i="41"/>
  <c r="S39" i="41"/>
  <c r="Q39" i="41"/>
  <c r="BA39" i="41" s="1"/>
  <c r="M47" i="41"/>
  <c r="N39" i="41"/>
  <c r="N16" i="41"/>
  <c r="AH19" i="41"/>
  <c r="AH35" i="41"/>
  <c r="W53" i="41"/>
  <c r="N53" i="41"/>
  <c r="F91" i="41"/>
  <c r="G91" i="41" s="1"/>
  <c r="AB108" i="41"/>
  <c r="S108" i="41"/>
  <c r="N110" i="41"/>
  <c r="L110" i="41"/>
  <c r="F128" i="41"/>
  <c r="G128" i="41" s="1"/>
  <c r="AE128" i="41" s="1" a="1"/>
  <c r="AE128" i="41" s="1"/>
  <c r="F113" i="41"/>
  <c r="G113" i="41" s="1"/>
  <c r="N50" i="41"/>
  <c r="L50" i="41"/>
  <c r="M62" i="41"/>
  <c r="F7" i="41"/>
  <c r="G7" i="41" s="1"/>
  <c r="F119" i="41"/>
  <c r="G119" i="41" s="1"/>
  <c r="F65" i="41"/>
  <c r="G65" i="41" s="1"/>
  <c r="P65" i="41" s="1"/>
  <c r="V29" i="41"/>
  <c r="AY29" i="41" s="1"/>
  <c r="F9" i="41"/>
  <c r="G9" i="41" s="1"/>
  <c r="AG36" i="41"/>
  <c r="F124" i="41"/>
  <c r="G124" i="41" s="1"/>
  <c r="F33" i="41"/>
  <c r="G33" i="41" s="1"/>
  <c r="R95" i="41"/>
  <c r="AG54" i="41"/>
  <c r="W40" i="41"/>
  <c r="AH15" i="41"/>
  <c r="F31" i="41"/>
  <c r="G31" i="41" s="1"/>
  <c r="AH9" i="41"/>
  <c r="V28" i="40"/>
  <c r="AY28" i="40" s="1"/>
  <c r="W28" i="40"/>
  <c r="AU28" i="40"/>
  <c r="AV6" i="40" s="1"/>
  <c r="AB28" i="40"/>
  <c r="AA28" i="40"/>
  <c r="S28" i="40"/>
  <c r="Z28" i="40"/>
  <c r="AZ28" i="40" s="1"/>
  <c r="Y28" i="40"/>
  <c r="Q28" i="40"/>
  <c r="BA28" i="40" s="1"/>
  <c r="U28" i="40"/>
  <c r="Q33" i="40"/>
  <c r="BA33" i="40" s="1"/>
  <c r="AU33" i="40"/>
  <c r="S33" i="40"/>
  <c r="AA33" i="40"/>
  <c r="U33" i="40"/>
  <c r="P33" i="40"/>
  <c r="Z33" i="40"/>
  <c r="AZ33" i="40" s="1"/>
  <c r="W33" i="40"/>
  <c r="R33" i="40"/>
  <c r="AB33" i="40"/>
  <c r="V33" i="40"/>
  <c r="AY33" i="40" s="1"/>
  <c r="BB33" i="40" s="1"/>
  <c r="Y33" i="40"/>
  <c r="N128" i="40"/>
  <c r="M128" i="40"/>
  <c r="L128" i="40"/>
  <c r="M112" i="40"/>
  <c r="L112" i="40"/>
  <c r="N112" i="40"/>
  <c r="V112" i="40"/>
  <c r="AY112" i="40" s="1"/>
  <c r="BB112" i="40" s="1"/>
  <c r="W112" i="40"/>
  <c r="U112" i="40"/>
  <c r="AA112" i="40"/>
  <c r="Z112" i="40"/>
  <c r="AZ112" i="40" s="1"/>
  <c r="N104" i="40"/>
  <c r="M104" i="40"/>
  <c r="L104" i="40"/>
  <c r="P104" i="40"/>
  <c r="N69" i="40"/>
  <c r="Q69" i="40"/>
  <c r="BA69" i="40" s="1"/>
  <c r="BB69" i="40" s="1"/>
  <c r="V69" i="40"/>
  <c r="AY69" i="40" s="1"/>
  <c r="L69" i="40"/>
  <c r="S69" i="40"/>
  <c r="M61" i="40"/>
  <c r="AG61" i="40" s="1"/>
  <c r="W61" i="40"/>
  <c r="U61" i="40"/>
  <c r="V61" i="40"/>
  <c r="AY61" i="40" s="1"/>
  <c r="N61" i="40"/>
  <c r="L61" i="40"/>
  <c r="AB61" i="40"/>
  <c r="L53" i="40"/>
  <c r="N53" i="40"/>
  <c r="S53" i="40"/>
  <c r="M53" i="40"/>
  <c r="L13" i="40"/>
  <c r="U13" i="40"/>
  <c r="AB13" i="40"/>
  <c r="M13" i="40"/>
  <c r="AG13" i="40" s="1"/>
  <c r="AA13" i="40"/>
  <c r="Y13" i="40"/>
  <c r="W13" i="40"/>
  <c r="N13" i="40"/>
  <c r="V13" i="40"/>
  <c r="AY13" i="40" s="1"/>
  <c r="U17" i="40"/>
  <c r="AU17" i="40"/>
  <c r="W17" i="40"/>
  <c r="AB17" i="40"/>
  <c r="V17" i="40"/>
  <c r="AY17" i="40" s="1"/>
  <c r="BB17" i="40" s="1"/>
  <c r="Q17" i="40"/>
  <c r="BA17" i="40" s="1"/>
  <c r="R17" i="40"/>
  <c r="P17" i="40"/>
  <c r="Z17" i="40"/>
  <c r="AZ17" i="40" s="1"/>
  <c r="Y17" i="40"/>
  <c r="AA17" i="40"/>
  <c r="S17" i="40"/>
  <c r="M120" i="40"/>
  <c r="N120" i="40"/>
  <c r="L120" i="40"/>
  <c r="P120" i="40"/>
  <c r="N56" i="40"/>
  <c r="M56" i="40"/>
  <c r="L56" i="40"/>
  <c r="S56" i="40"/>
  <c r="P56" i="40"/>
  <c r="V56" i="40"/>
  <c r="AY56" i="40" s="1"/>
  <c r="P28" i="40"/>
  <c r="R28" i="40"/>
  <c r="AU58" i="40"/>
  <c r="R58" i="40"/>
  <c r="S58" i="40"/>
  <c r="Q58" i="40"/>
  <c r="BA58" i="40" s="1"/>
  <c r="P58" i="40"/>
  <c r="W126" i="40"/>
  <c r="AA126" i="40"/>
  <c r="P126" i="40"/>
  <c r="AX57" i="40"/>
  <c r="AH57" i="40"/>
  <c r="AX9" i="40"/>
  <c r="AH9" i="40"/>
  <c r="L16" i="40"/>
  <c r="M16" i="40"/>
  <c r="AG16" i="40" s="1"/>
  <c r="N16" i="40"/>
  <c r="AX129" i="40"/>
  <c r="F129" i="40"/>
  <c r="G129" i="40" s="1"/>
  <c r="R52" i="40"/>
  <c r="Z64" i="40"/>
  <c r="AZ64" i="40" s="1"/>
  <c r="AE5" i="40" a="1"/>
  <c r="AE5" i="40" s="1"/>
  <c r="Q19" i="40"/>
  <c r="BA19" i="40" s="1"/>
  <c r="BB19" i="40" s="1"/>
  <c r="S24" i="40"/>
  <c r="S8" i="40"/>
  <c r="Y48" i="40"/>
  <c r="R35" i="40"/>
  <c r="L110" i="40"/>
  <c r="M45" i="40"/>
  <c r="AG45" i="40" s="1"/>
  <c r="M19" i="40"/>
  <c r="M24" i="40"/>
  <c r="N4" i="40"/>
  <c r="L4" i="40"/>
  <c r="R15" i="40"/>
  <c r="V15" i="40"/>
  <c r="AY15" i="40" s="1"/>
  <c r="W37" i="40"/>
  <c r="V37" i="40"/>
  <c r="AY37" i="40" s="1"/>
  <c r="AU37" i="40"/>
  <c r="Y37" i="40"/>
  <c r="N78" i="40"/>
  <c r="L78" i="40"/>
  <c r="M78" i="40"/>
  <c r="N84" i="40"/>
  <c r="R84" i="40"/>
  <c r="L84" i="40"/>
  <c r="S84" i="40"/>
  <c r="M84" i="40"/>
  <c r="Y120" i="40"/>
  <c r="W120" i="40"/>
  <c r="V120" i="40"/>
  <c r="AY120" i="40" s="1"/>
  <c r="S120" i="40"/>
  <c r="Q120" i="40"/>
  <c r="BA120" i="40" s="1"/>
  <c r="BB120" i="40" s="1"/>
  <c r="U120" i="40"/>
  <c r="L124" i="40"/>
  <c r="M124" i="40"/>
  <c r="AX88" i="40"/>
  <c r="F88" i="40"/>
  <c r="G88" i="40" s="1"/>
  <c r="V86" i="40"/>
  <c r="AY86" i="40" s="1"/>
  <c r="AX25" i="40"/>
  <c r="AH25" i="40"/>
  <c r="M72" i="40"/>
  <c r="N72" i="40"/>
  <c r="L72" i="40"/>
  <c r="N32" i="40"/>
  <c r="M32" i="40"/>
  <c r="AG32" i="40" s="1"/>
  <c r="S52" i="40"/>
  <c r="AA32" i="40"/>
  <c r="V80" i="40"/>
  <c r="AY80" i="40" s="1"/>
  <c r="V45" i="40"/>
  <c r="AY45" i="40" s="1"/>
  <c r="Z37" i="40"/>
  <c r="AZ37" i="40" s="1"/>
  <c r="AB110" i="40"/>
  <c r="M21" i="40"/>
  <c r="U21" i="40"/>
  <c r="AB64" i="40"/>
  <c r="Y96" i="40"/>
  <c r="AE120" i="40" a="1"/>
  <c r="AE120" i="40" s="1"/>
  <c r="U91" i="40"/>
  <c r="V16" i="40"/>
  <c r="AY16" i="40" s="1"/>
  <c r="AB37" i="40"/>
  <c r="P8" i="40"/>
  <c r="Z48" i="40"/>
  <c r="AZ48" i="40" s="1"/>
  <c r="BB48" i="40" s="1"/>
  <c r="V5" i="40"/>
  <c r="AY5" i="40" s="1"/>
  <c r="N110" i="40"/>
  <c r="S104" i="40"/>
  <c r="Z104" i="40"/>
  <c r="AZ104" i="40" s="1"/>
  <c r="Q104" i="40"/>
  <c r="BA104" i="40" s="1"/>
  <c r="BB104" i="40" s="1"/>
  <c r="R104" i="40"/>
  <c r="V104" i="40"/>
  <c r="AY104" i="40" s="1"/>
  <c r="Y104" i="40"/>
  <c r="AA104" i="40"/>
  <c r="Y61" i="40"/>
  <c r="AA61" i="40"/>
  <c r="Z61" i="40"/>
  <c r="AZ61" i="40" s="1"/>
  <c r="Z13" i="40"/>
  <c r="AZ13" i="40" s="1"/>
  <c r="M75" i="40"/>
  <c r="Z75" i="40"/>
  <c r="AZ75" i="40" s="1"/>
  <c r="L75" i="40"/>
  <c r="W75" i="40"/>
  <c r="V75" i="40"/>
  <c r="AY75" i="40" s="1"/>
  <c r="AA75" i="40"/>
  <c r="AB75" i="40"/>
  <c r="Y112" i="40"/>
  <c r="N118" i="40"/>
  <c r="M118" i="40"/>
  <c r="AX127" i="40"/>
  <c r="F127" i="40"/>
  <c r="G127" i="40" s="1"/>
  <c r="AX119" i="40"/>
  <c r="F119" i="40"/>
  <c r="G119" i="40" s="1"/>
  <c r="AX71" i="40"/>
  <c r="F71" i="40"/>
  <c r="G71" i="40" s="1"/>
  <c r="AX63" i="40"/>
  <c r="AH63" i="40"/>
  <c r="AX55" i="40"/>
  <c r="BB55" i="40" s="1"/>
  <c r="AH55" i="40"/>
  <c r="AX47" i="40"/>
  <c r="AH47" i="40"/>
  <c r="F47" i="40"/>
  <c r="G47" i="40" s="1"/>
  <c r="AX39" i="40"/>
  <c r="F39" i="40"/>
  <c r="G39" i="40" s="1"/>
  <c r="AX23" i="40"/>
  <c r="F23" i="40"/>
  <c r="G23" i="40" s="1"/>
  <c r="AB23" i="40" s="1"/>
  <c r="AH23" i="40"/>
  <c r="AX7" i="40"/>
  <c r="AH7" i="40"/>
  <c r="M102" i="40"/>
  <c r="L102" i="40"/>
  <c r="N102" i="40"/>
  <c r="L86" i="40"/>
  <c r="N86" i="40"/>
  <c r="M70" i="40"/>
  <c r="N70" i="40"/>
  <c r="Y128" i="40"/>
  <c r="P128" i="40"/>
  <c r="AB128" i="40"/>
  <c r="R128" i="40"/>
  <c r="S128" i="40"/>
  <c r="W128" i="40"/>
  <c r="V128" i="40"/>
  <c r="AY128" i="40" s="1"/>
  <c r="Q128" i="40"/>
  <c r="BA128" i="40" s="1"/>
  <c r="AX17" i="40"/>
  <c r="AH17" i="40"/>
  <c r="N40" i="40"/>
  <c r="M40" i="40"/>
  <c r="V40" i="40"/>
  <c r="AY40" i="40" s="1"/>
  <c r="R40" i="40"/>
  <c r="P40" i="40"/>
  <c r="S40" i="40"/>
  <c r="AB16" i="40"/>
  <c r="V32" i="40"/>
  <c r="AY32" i="40" s="1"/>
  <c r="AU35" i="40"/>
  <c r="AB35" i="40"/>
  <c r="Y35" i="40"/>
  <c r="Q35" i="40"/>
  <c r="BA35" i="40" s="1"/>
  <c r="BB35" i="40" s="1"/>
  <c r="V35" i="40"/>
  <c r="AY35" i="40" s="1"/>
  <c r="U35" i="40"/>
  <c r="W35" i="40"/>
  <c r="AA35" i="40"/>
  <c r="AX78" i="40"/>
  <c r="F78" i="40"/>
  <c r="G78" i="40" s="1"/>
  <c r="AE78" i="40" s="1" a="1"/>
  <c r="AE78" i="40" s="1"/>
  <c r="AD78" i="40" s="1"/>
  <c r="AC78" i="40" s="1"/>
  <c r="AX54" i="40"/>
  <c r="F54" i="40"/>
  <c r="G54" i="40" s="1"/>
  <c r="Y54" i="40" s="1"/>
  <c r="AX22" i="40"/>
  <c r="F22" i="40"/>
  <c r="G22" i="40" s="1"/>
  <c r="AH22" i="40"/>
  <c r="N125" i="40"/>
  <c r="L125" i="40"/>
  <c r="N93" i="40"/>
  <c r="M93" i="40"/>
  <c r="L93" i="40"/>
  <c r="M5" i="40"/>
  <c r="N5" i="40"/>
  <c r="L5" i="40"/>
  <c r="Y80" i="40"/>
  <c r="W45" i="40"/>
  <c r="R37" i="40"/>
  <c r="P21" i="40"/>
  <c r="V21" i="40"/>
  <c r="AY21" i="40" s="1"/>
  <c r="AA86" i="40"/>
  <c r="AA96" i="40"/>
  <c r="AE98" i="40" a="1"/>
  <c r="AE98" i="40" s="1"/>
  <c r="AE86" i="40" a="1"/>
  <c r="AE86" i="40" s="1"/>
  <c r="V19" i="40"/>
  <c r="AY19" i="40" s="1"/>
  <c r="W16" i="40"/>
  <c r="AA120" i="40"/>
  <c r="N48" i="40"/>
  <c r="V48" i="40"/>
  <c r="AY48" i="40" s="1"/>
  <c r="Z128" i="40"/>
  <c r="AZ128" i="40" s="1"/>
  <c r="Y86" i="40"/>
  <c r="AG46" i="40"/>
  <c r="AH38" i="40"/>
  <c r="M88" i="40"/>
  <c r="AB7" i="40"/>
  <c r="U7" i="40"/>
  <c r="Z7" i="40"/>
  <c r="AZ7" i="40" s="1"/>
  <c r="AA7" i="40"/>
  <c r="N27" i="40"/>
  <c r="AA27" i="40"/>
  <c r="Y27" i="40"/>
  <c r="M27" i="40"/>
  <c r="AG27" i="40" s="1"/>
  <c r="L27" i="40"/>
  <c r="Z27" i="40"/>
  <c r="AZ27" i="40" s="1"/>
  <c r="BB27" i="40" s="1"/>
  <c r="V77" i="40"/>
  <c r="AY77" i="40" s="1"/>
  <c r="U77" i="40"/>
  <c r="Y100" i="40"/>
  <c r="Z100" i="40"/>
  <c r="AZ100" i="40" s="1"/>
  <c r="U100" i="40"/>
  <c r="W100" i="40"/>
  <c r="V100" i="40"/>
  <c r="AY100" i="40" s="1"/>
  <c r="P100" i="40"/>
  <c r="R100" i="40"/>
  <c r="AX117" i="40"/>
  <c r="F117" i="40"/>
  <c r="G117" i="40" s="1"/>
  <c r="AA117" i="40" s="1"/>
  <c r="AX109" i="40"/>
  <c r="F109" i="40"/>
  <c r="G109" i="40" s="1"/>
  <c r="AA109" i="40" s="1"/>
  <c r="AX93" i="40"/>
  <c r="F93" i="40"/>
  <c r="G93" i="40" s="1"/>
  <c r="AX85" i="40"/>
  <c r="F85" i="40"/>
  <c r="G85" i="40" s="1"/>
  <c r="AX65" i="40"/>
  <c r="AH65" i="40"/>
  <c r="F65" i="40"/>
  <c r="G65" i="40" s="1"/>
  <c r="AX33" i="40"/>
  <c r="AH33" i="40"/>
  <c r="L24" i="40"/>
  <c r="Q24" i="40"/>
  <c r="BA24" i="40" s="1"/>
  <c r="BB24" i="40" s="1"/>
  <c r="N24" i="40"/>
  <c r="P24" i="40"/>
  <c r="Y64" i="40"/>
  <c r="F57" i="40"/>
  <c r="G57" i="40" s="1"/>
  <c r="AU57" i="40" s="1"/>
  <c r="AV17" i="40" s="1"/>
  <c r="N52" i="40"/>
  <c r="M52" i="40"/>
  <c r="W83" i="40"/>
  <c r="Y83" i="40"/>
  <c r="V83" i="40"/>
  <c r="AY83" i="40" s="1"/>
  <c r="R83" i="40"/>
  <c r="Z83" i="40"/>
  <c r="AZ83" i="40" s="1"/>
  <c r="V18" i="40"/>
  <c r="AY18" i="40" s="1"/>
  <c r="S18" i="40"/>
  <c r="R18" i="40"/>
  <c r="U18" i="40"/>
  <c r="AA18" i="40"/>
  <c r="AX14" i="40"/>
  <c r="F14" i="40"/>
  <c r="G14" i="40" s="1"/>
  <c r="Z14" i="40" s="1"/>
  <c r="AZ14" i="40" s="1"/>
  <c r="AH14" i="40"/>
  <c r="L37" i="40"/>
  <c r="M37" i="40"/>
  <c r="N37" i="40"/>
  <c r="M80" i="40"/>
  <c r="S80" i="40"/>
  <c r="Z16" i="40"/>
  <c r="AZ16" i="40" s="1"/>
  <c r="Z21" i="40"/>
  <c r="AZ21" i="40" s="1"/>
  <c r="R21" i="40"/>
  <c r="AA110" i="40"/>
  <c r="S98" i="40"/>
  <c r="AE37" i="40" a="1"/>
  <c r="AE37" i="40" s="1"/>
  <c r="U16" i="40"/>
  <c r="W18" i="40"/>
  <c r="AB32" i="40"/>
  <c r="U55" i="40"/>
  <c r="AB120" i="40"/>
  <c r="Y126" i="40"/>
  <c r="F9" i="40"/>
  <c r="G9" i="40" s="1"/>
  <c r="M4" i="40"/>
  <c r="AA128" i="40"/>
  <c r="AA101" i="40"/>
  <c r="R120" i="40"/>
  <c r="P83" i="40"/>
  <c r="S83" i="40"/>
  <c r="AB31" i="40"/>
  <c r="N34" i="40"/>
  <c r="M22" i="40"/>
  <c r="L22" i="40"/>
  <c r="R32" i="40"/>
  <c r="AU32" i="40"/>
  <c r="W32" i="40"/>
  <c r="S32" i="40"/>
  <c r="Z32" i="40"/>
  <c r="AZ32" i="40" s="1"/>
  <c r="BB32" i="40" s="1"/>
  <c r="Y32" i="40"/>
  <c r="R53" i="40"/>
  <c r="W53" i="40"/>
  <c r="P53" i="40"/>
  <c r="AA53" i="40"/>
  <c r="V53" i="40"/>
  <c r="AY53" i="40" s="1"/>
  <c r="Q53" i="40"/>
  <c r="BA53" i="40" s="1"/>
  <c r="BB53" i="40" s="1"/>
  <c r="U53" i="40"/>
  <c r="AU53" i="40"/>
  <c r="R107" i="40"/>
  <c r="U107" i="40"/>
  <c r="AB82" i="40"/>
  <c r="W82" i="40"/>
  <c r="S82" i="40"/>
  <c r="Y82" i="40"/>
  <c r="M113" i="40"/>
  <c r="N113" i="40"/>
  <c r="AG33" i="40"/>
  <c r="AX124" i="40"/>
  <c r="F124" i="40"/>
  <c r="G124" i="40" s="1"/>
  <c r="R124" i="40" s="1"/>
  <c r="AX116" i="40"/>
  <c r="F116" i="40"/>
  <c r="G116" i="40" s="1"/>
  <c r="AX92" i="40"/>
  <c r="F92" i="40"/>
  <c r="G92" i="40" s="1"/>
  <c r="AE92" i="40" s="1" a="1"/>
  <c r="AE92" i="40" s="1"/>
  <c r="AD92" i="40" s="1"/>
  <c r="AC92" i="40" s="1"/>
  <c r="AX41" i="40"/>
  <c r="AH41" i="40"/>
  <c r="F41" i="40"/>
  <c r="G41" i="40" s="1"/>
  <c r="N8" i="40"/>
  <c r="L8" i="40"/>
  <c r="M8" i="40"/>
  <c r="V64" i="40"/>
  <c r="AY64" i="40" s="1"/>
  <c r="AB96" i="40"/>
  <c r="AU5" i="40"/>
  <c r="U5" i="40"/>
  <c r="W5" i="40"/>
  <c r="R5" i="40"/>
  <c r="S5" i="40"/>
  <c r="AB5" i="40"/>
  <c r="AA5" i="40"/>
  <c r="P5" i="40"/>
  <c r="Y5" i="40"/>
  <c r="M91" i="40"/>
  <c r="N91" i="40"/>
  <c r="N49" i="40"/>
  <c r="M49" i="40"/>
  <c r="AG49" i="40" s="1"/>
  <c r="L49" i="40"/>
  <c r="AX70" i="40"/>
  <c r="F70" i="40"/>
  <c r="G70" i="40" s="1"/>
  <c r="AX46" i="40"/>
  <c r="F46" i="40"/>
  <c r="G46" i="40" s="1"/>
  <c r="AH46" i="40"/>
  <c r="AX6" i="40"/>
  <c r="F6" i="40"/>
  <c r="G6" i="40" s="1"/>
  <c r="P6" i="40" s="1"/>
  <c r="L109" i="40"/>
  <c r="N109" i="40"/>
  <c r="M109" i="40"/>
  <c r="AB29" i="40"/>
  <c r="N29" i="40"/>
  <c r="Y20" i="40"/>
  <c r="M34" i="40"/>
  <c r="U15" i="40"/>
  <c r="R80" i="40"/>
  <c r="W80" i="40"/>
  <c r="AU55" i="40"/>
  <c r="AB21" i="40"/>
  <c r="S34" i="40"/>
  <c r="AA64" i="40"/>
  <c r="AE55" i="40" a="1"/>
  <c r="AE55" i="40" s="1"/>
  <c r="AE83" i="40" a="1"/>
  <c r="AE83" i="40" s="1"/>
  <c r="AE35" i="40" a="1"/>
  <c r="AE35" i="40" s="1"/>
  <c r="R19" i="40"/>
  <c r="Q34" i="40"/>
  <c r="BA34" i="40" s="1"/>
  <c r="BB34" i="40" s="1"/>
  <c r="AB18" i="40"/>
  <c r="Q37" i="40"/>
  <c r="BA37" i="40" s="1"/>
  <c r="BB37" i="40" s="1"/>
  <c r="U32" i="40"/>
  <c r="R24" i="40"/>
  <c r="V126" i="40"/>
  <c r="AY126" i="40" s="1"/>
  <c r="U128" i="40"/>
  <c r="Q83" i="40"/>
  <c r="BA83" i="40" s="1"/>
  <c r="BB83" i="40" s="1"/>
  <c r="V42" i="40"/>
  <c r="AY42" i="40" s="1"/>
  <c r="AU42" i="40"/>
  <c r="AB42" i="40"/>
  <c r="AA42" i="40"/>
  <c r="U42" i="40"/>
  <c r="Z42" i="40"/>
  <c r="AZ42" i="40" s="1"/>
  <c r="BB42" i="40" s="1"/>
  <c r="Q42" i="40"/>
  <c r="BA42" i="40" s="1"/>
  <c r="S43" i="40"/>
  <c r="U43" i="40"/>
  <c r="P43" i="40"/>
  <c r="F38" i="40"/>
  <c r="G38" i="40" s="1"/>
  <c r="L32" i="40"/>
  <c r="AB56" i="40"/>
  <c r="AU56" i="40"/>
  <c r="Z56" i="40"/>
  <c r="AZ56" i="40" s="1"/>
  <c r="W56" i="40"/>
  <c r="Q56" i="40"/>
  <c r="BA56" i="40" s="1"/>
  <c r="U56" i="40"/>
  <c r="M25" i="40"/>
  <c r="N25" i="40"/>
  <c r="L68" i="40"/>
  <c r="N68" i="40"/>
  <c r="AX49" i="40"/>
  <c r="AH49" i="40"/>
  <c r="F49" i="40"/>
  <c r="G49" i="40" s="1"/>
  <c r="M48" i="40"/>
  <c r="AG48" i="40" s="1"/>
  <c r="AB48" i="40"/>
  <c r="L48" i="40"/>
  <c r="W48" i="40"/>
  <c r="AA48" i="40"/>
  <c r="W96" i="40"/>
  <c r="N88" i="40"/>
  <c r="Y55" i="40"/>
  <c r="S55" i="40"/>
  <c r="W55" i="40"/>
  <c r="R55" i="40"/>
  <c r="P55" i="40"/>
  <c r="Z55" i="40"/>
  <c r="AZ55" i="40" s="1"/>
  <c r="Q55" i="40"/>
  <c r="BA55" i="40" s="1"/>
  <c r="AX62" i="40"/>
  <c r="F62" i="40"/>
  <c r="G62" i="40" s="1"/>
  <c r="AX30" i="40"/>
  <c r="F30" i="40"/>
  <c r="G30" i="40" s="1"/>
  <c r="AE30" i="40" s="1" a="1"/>
  <c r="AE30" i="40" s="1"/>
  <c r="AD30" i="40" s="1"/>
  <c r="AC30" i="40" s="1"/>
  <c r="AH30" i="40"/>
  <c r="U80" i="40"/>
  <c r="Z80" i="40"/>
  <c r="AZ80" i="40" s="1"/>
  <c r="AA16" i="40"/>
  <c r="AB55" i="40"/>
  <c r="S21" i="40"/>
  <c r="V34" i="40"/>
  <c r="AY34" i="40" s="1"/>
  <c r="W64" i="40"/>
  <c r="AE18" i="40" a="1"/>
  <c r="AE18" i="40" s="1"/>
  <c r="AS128" i="40"/>
  <c r="AF128" i="40" s="1"/>
  <c r="AS80" i="40"/>
  <c r="AF80" i="40" s="1"/>
  <c r="AS126" i="40"/>
  <c r="AF126" i="40" s="1"/>
  <c r="Y18" i="40"/>
  <c r="Y16" i="40"/>
  <c r="P34" i="40"/>
  <c r="Q18" i="40"/>
  <c r="BA18" i="40" s="1"/>
  <c r="BB18" i="40" s="1"/>
  <c r="U37" i="40"/>
  <c r="S15" i="40"/>
  <c r="AA55" i="40"/>
  <c r="Z126" i="40"/>
  <c r="AZ126" i="40" s="1"/>
  <c r="BB126" i="40" s="1"/>
  <c r="F25" i="40"/>
  <c r="G25" i="40" s="1"/>
  <c r="AA83" i="40"/>
  <c r="L85" i="40"/>
  <c r="L64" i="40"/>
  <c r="AU8" i="40"/>
  <c r="Y8" i="40"/>
  <c r="W8" i="40"/>
  <c r="V8" i="40"/>
  <c r="AY8" i="40" s="1"/>
  <c r="AB8" i="40"/>
  <c r="AA8" i="40"/>
  <c r="L92" i="40"/>
  <c r="M92" i="40"/>
  <c r="L94" i="40"/>
  <c r="N94" i="40"/>
  <c r="AG17" i="40"/>
  <c r="F74" i="40"/>
  <c r="G74" i="40" s="1"/>
  <c r="Y74" i="40" s="1"/>
  <c r="M80" i="39"/>
  <c r="N80" i="39"/>
  <c r="L80" i="39"/>
  <c r="AU8" i="39"/>
  <c r="U8" i="39"/>
  <c r="W8" i="39"/>
  <c r="AB8" i="39"/>
  <c r="Z8" i="39"/>
  <c r="AZ8" i="39" s="1"/>
  <c r="Q8" i="39"/>
  <c r="BA8" i="39" s="1"/>
  <c r="R8" i="39"/>
  <c r="P8" i="39"/>
  <c r="S8" i="39"/>
  <c r="R2" i="39"/>
  <c r="Z2" i="39"/>
  <c r="AZ2" i="39" s="1"/>
  <c r="V2" i="39"/>
  <c r="AY2" i="39" s="1"/>
  <c r="P2" i="39"/>
  <c r="Y2" i="39"/>
  <c r="U2" i="39"/>
  <c r="AA2" i="39"/>
  <c r="W2" i="39"/>
  <c r="S2" i="39"/>
  <c r="AB2" i="39"/>
  <c r="Q2" i="39"/>
  <c r="BA2" i="39" s="1"/>
  <c r="AU2" i="39"/>
  <c r="M117" i="39"/>
  <c r="L117" i="39"/>
  <c r="N117" i="39"/>
  <c r="W117" i="39"/>
  <c r="U117" i="39"/>
  <c r="AB117" i="39"/>
  <c r="L93" i="39"/>
  <c r="N93" i="39"/>
  <c r="M93" i="39"/>
  <c r="AB55" i="39"/>
  <c r="P55" i="39"/>
  <c r="Z55" i="39"/>
  <c r="AZ55" i="39" s="1"/>
  <c r="Q55" i="39"/>
  <c r="BA55" i="39" s="1"/>
  <c r="S55" i="39"/>
  <c r="W55" i="39"/>
  <c r="V55" i="39"/>
  <c r="AY55" i="39" s="1"/>
  <c r="U55" i="39"/>
  <c r="Y55" i="39"/>
  <c r="AU55" i="39"/>
  <c r="AA55" i="39"/>
  <c r="R55" i="39"/>
  <c r="N39" i="39"/>
  <c r="L39" i="39"/>
  <c r="M39" i="39"/>
  <c r="AG39" i="39" s="1"/>
  <c r="W31" i="39"/>
  <c r="S31" i="39"/>
  <c r="R31" i="39"/>
  <c r="AU31" i="39"/>
  <c r="Q31" i="39"/>
  <c r="BA31" i="39" s="1"/>
  <c r="AA31" i="39"/>
  <c r="AE31" i="39" a="1"/>
  <c r="AE31" i="39" s="1"/>
  <c r="P31" i="39"/>
  <c r="P16" i="39"/>
  <c r="R16" i="39"/>
  <c r="M24" i="39"/>
  <c r="AG24" i="39" s="1"/>
  <c r="N24" i="39"/>
  <c r="L24" i="39"/>
  <c r="N88" i="39"/>
  <c r="M88" i="39"/>
  <c r="L88" i="39"/>
  <c r="W88" i="39"/>
  <c r="W5" i="39"/>
  <c r="AA24" i="39"/>
  <c r="U24" i="39"/>
  <c r="AB14" i="39"/>
  <c r="P14" i="39"/>
  <c r="R14" i="39"/>
  <c r="V14" i="39"/>
  <c r="AY14" i="39" s="1"/>
  <c r="Y14" i="39"/>
  <c r="S14" i="39"/>
  <c r="Q14" i="39"/>
  <c r="BA14" i="39" s="1"/>
  <c r="BB14" i="39" s="1"/>
  <c r="L84" i="39"/>
  <c r="M84" i="39"/>
  <c r="L109" i="39"/>
  <c r="M109" i="39"/>
  <c r="P109" i="39"/>
  <c r="L119" i="39"/>
  <c r="M119" i="39"/>
  <c r="N119" i="39"/>
  <c r="AX71" i="39"/>
  <c r="F71" i="39"/>
  <c r="G71" i="39" s="1"/>
  <c r="AX39" i="39"/>
  <c r="F39" i="39"/>
  <c r="G39" i="39" s="1"/>
  <c r="R39" i="39" s="1"/>
  <c r="AX23" i="39"/>
  <c r="F23" i="39"/>
  <c r="G23" i="39" s="1"/>
  <c r="N104" i="39"/>
  <c r="M104" i="39"/>
  <c r="M96" i="39"/>
  <c r="N96" i="39"/>
  <c r="M64" i="39"/>
  <c r="N64" i="39"/>
  <c r="Z40" i="39"/>
  <c r="AZ40" i="39" s="1"/>
  <c r="V40" i="39"/>
  <c r="AY40" i="39" s="1"/>
  <c r="M32" i="39"/>
  <c r="Q32" i="39"/>
  <c r="BA32" i="39" s="1"/>
  <c r="BB32" i="39" s="1"/>
  <c r="L32" i="39"/>
  <c r="L8" i="39"/>
  <c r="N8" i="39"/>
  <c r="P32" i="39"/>
  <c r="Z70" i="39"/>
  <c r="AZ70" i="39" s="1"/>
  <c r="Z107" i="39"/>
  <c r="AZ107" i="39" s="1"/>
  <c r="Y120" i="39"/>
  <c r="AB17" i="39"/>
  <c r="Q94" i="39"/>
  <c r="BA94" i="39" s="1"/>
  <c r="BB94" i="39" s="1"/>
  <c r="P70" i="39"/>
  <c r="Z72" i="39"/>
  <c r="AZ72" i="39" s="1"/>
  <c r="V99" i="39"/>
  <c r="AY99" i="39" s="1"/>
  <c r="BB99" i="39" s="1"/>
  <c r="W99" i="39"/>
  <c r="U99" i="39"/>
  <c r="R99" i="39"/>
  <c r="AA99" i="39"/>
  <c r="P99" i="39"/>
  <c r="Q99" i="39"/>
  <c r="BA99" i="39" s="1"/>
  <c r="Z99" i="39"/>
  <c r="AZ99" i="39" s="1"/>
  <c r="N10" i="39"/>
  <c r="M10" i="39"/>
  <c r="V54" i="39"/>
  <c r="AY54" i="39" s="1"/>
  <c r="U54" i="39"/>
  <c r="Y54" i="39"/>
  <c r="S54" i="39"/>
  <c r="AB111" i="39"/>
  <c r="R111" i="39"/>
  <c r="AA111" i="39"/>
  <c r="U111" i="39"/>
  <c r="Y111" i="39"/>
  <c r="Z111" i="39"/>
  <c r="AZ111" i="39" s="1"/>
  <c r="Q111" i="39"/>
  <c r="BA111" i="39" s="1"/>
  <c r="BB111" i="39" s="1"/>
  <c r="AX92" i="39"/>
  <c r="F92" i="39"/>
  <c r="G92" i="39" s="1"/>
  <c r="AX85" i="39"/>
  <c r="F85" i="39"/>
  <c r="G85" i="39" s="1"/>
  <c r="AX38" i="39"/>
  <c r="AH38" i="39"/>
  <c r="AX6" i="39"/>
  <c r="F6" i="39"/>
  <c r="G6" i="39" s="1"/>
  <c r="AG6" i="39"/>
  <c r="N127" i="39"/>
  <c r="L127" i="39"/>
  <c r="M127" i="39"/>
  <c r="L111" i="39"/>
  <c r="N111" i="39"/>
  <c r="M111" i="39"/>
  <c r="N103" i="39"/>
  <c r="M103" i="39"/>
  <c r="L103" i="39"/>
  <c r="Q95" i="39"/>
  <c r="BA95" i="39" s="1"/>
  <c r="BB95" i="39" s="1"/>
  <c r="P95" i="39"/>
  <c r="L95" i="39"/>
  <c r="R95" i="39"/>
  <c r="N95" i="39"/>
  <c r="M79" i="39"/>
  <c r="N79" i="39"/>
  <c r="L79" i="39"/>
  <c r="N47" i="39"/>
  <c r="M47" i="39"/>
  <c r="L47" i="39"/>
  <c r="L55" i="39"/>
  <c r="AH23" i="39"/>
  <c r="AA40" i="39"/>
  <c r="AB27" i="39"/>
  <c r="Q19" i="39"/>
  <c r="BA19" i="39" s="1"/>
  <c r="Q109" i="39"/>
  <c r="BA109" i="39" s="1"/>
  <c r="BB109" i="39" s="1"/>
  <c r="AA77" i="39"/>
  <c r="W77" i="39"/>
  <c r="AA120" i="39"/>
  <c r="AB94" i="39"/>
  <c r="P17" i="39"/>
  <c r="Z101" i="39"/>
  <c r="AZ101" i="39" s="1"/>
  <c r="R94" i="39"/>
  <c r="S126" i="39"/>
  <c r="AU14" i="39"/>
  <c r="V109" i="39"/>
  <c r="AY109" i="39" s="1"/>
  <c r="L7" i="39"/>
  <c r="AA5" i="39"/>
  <c r="W112" i="39"/>
  <c r="P112" i="39"/>
  <c r="Z112" i="39"/>
  <c r="AZ112" i="39" s="1"/>
  <c r="W27" i="39"/>
  <c r="AH6" i="39"/>
  <c r="AB124" i="39"/>
  <c r="AA124" i="39"/>
  <c r="Y124" i="39"/>
  <c r="M126" i="39"/>
  <c r="L126" i="39"/>
  <c r="N115" i="39"/>
  <c r="M115" i="39"/>
  <c r="AX123" i="39"/>
  <c r="F123" i="39"/>
  <c r="G123" i="39" s="1"/>
  <c r="AX91" i="39"/>
  <c r="F91" i="39"/>
  <c r="G91" i="39" s="1"/>
  <c r="AB91" i="39" s="1"/>
  <c r="AX84" i="39"/>
  <c r="F84" i="39"/>
  <c r="G84" i="39" s="1"/>
  <c r="AS120" i="39"/>
  <c r="AF120" i="39" s="1"/>
  <c r="U40" i="39"/>
  <c r="W94" i="39"/>
  <c r="AB75" i="39"/>
  <c r="AE75" i="39" a="1"/>
  <c r="AE75" i="39" s="1"/>
  <c r="Q126" i="39"/>
  <c r="BA126" i="39" s="1"/>
  <c r="BB126" i="39" s="1"/>
  <c r="W126" i="39"/>
  <c r="AB126" i="39"/>
  <c r="V126" i="39"/>
  <c r="AY126" i="39" s="1"/>
  <c r="P126" i="39"/>
  <c r="Z126" i="39"/>
  <c r="AZ126" i="39" s="1"/>
  <c r="AX4" i="39"/>
  <c r="F4" i="39"/>
  <c r="G4" i="39" s="1"/>
  <c r="AH4" i="39"/>
  <c r="M85" i="39"/>
  <c r="L85" i="39"/>
  <c r="M53" i="39"/>
  <c r="AG53" i="39" s="1"/>
  <c r="N53" i="39"/>
  <c r="L21" i="39"/>
  <c r="M21" i="39"/>
  <c r="AG21" i="39" s="1"/>
  <c r="N21" i="39"/>
  <c r="Y69" i="39"/>
  <c r="V32" i="39"/>
  <c r="AY32" i="39" s="1"/>
  <c r="AH39" i="39"/>
  <c r="W40" i="39"/>
  <c r="S27" i="39"/>
  <c r="V19" i="39"/>
  <c r="AY19" i="39" s="1"/>
  <c r="Y94" i="39"/>
  <c r="N37" i="39"/>
  <c r="S70" i="39"/>
  <c r="V94" i="39"/>
  <c r="AY94" i="39" s="1"/>
  <c r="S109" i="39"/>
  <c r="S77" i="39"/>
  <c r="N69" i="39"/>
  <c r="W107" i="39"/>
  <c r="R120" i="39"/>
  <c r="W17" i="39"/>
  <c r="S95" i="39"/>
  <c r="V101" i="39"/>
  <c r="AY101" i="39" s="1"/>
  <c r="BB101" i="39" s="1"/>
  <c r="AA17" i="39"/>
  <c r="AE107" i="39" a="1"/>
  <c r="AE107" i="39" s="1"/>
  <c r="AB40" i="39"/>
  <c r="R29" i="39"/>
  <c r="Q36" i="39"/>
  <c r="BA36" i="39" s="1"/>
  <c r="Y126" i="39"/>
  <c r="Z14" i="39"/>
  <c r="AZ14" i="39" s="1"/>
  <c r="N120" i="39"/>
  <c r="L104" i="39"/>
  <c r="N85" i="39"/>
  <c r="Q62" i="39"/>
  <c r="BA62" i="39" s="1"/>
  <c r="AU27" i="39"/>
  <c r="N71" i="39"/>
  <c r="N36" i="39"/>
  <c r="L36" i="39"/>
  <c r="M36" i="39"/>
  <c r="AG36" i="39" s="1"/>
  <c r="U48" i="39"/>
  <c r="AE48" i="39" a="1"/>
  <c r="AE48" i="39" s="1"/>
  <c r="V48" i="39"/>
  <c r="AY48" i="39" s="1"/>
  <c r="Z119" i="39"/>
  <c r="AZ119" i="39" s="1"/>
  <c r="Q119" i="39"/>
  <c r="BA119" i="39" s="1"/>
  <c r="AX105" i="39"/>
  <c r="F105" i="39"/>
  <c r="G105" i="39" s="1"/>
  <c r="V105" i="39" s="1"/>
  <c r="AY105" i="39" s="1"/>
  <c r="AA89" i="39"/>
  <c r="AB89" i="39"/>
  <c r="AX82" i="39"/>
  <c r="F82" i="39"/>
  <c r="G82" i="39" s="1"/>
  <c r="S94" i="39"/>
  <c r="M112" i="39"/>
  <c r="N78" i="39"/>
  <c r="P78" i="39"/>
  <c r="N107" i="39"/>
  <c r="L107" i="39"/>
  <c r="AX122" i="39"/>
  <c r="F122" i="39"/>
  <c r="G122" i="39" s="1"/>
  <c r="AX36" i="39"/>
  <c r="AH36" i="39"/>
  <c r="AX12" i="39"/>
  <c r="AH12" i="39"/>
  <c r="F12" i="39"/>
  <c r="G12" i="39" s="1"/>
  <c r="S12" i="39" s="1"/>
  <c r="L37" i="39"/>
  <c r="N5" i="39"/>
  <c r="M5" i="39"/>
  <c r="AG5" i="39" s="1"/>
  <c r="L5" i="39"/>
  <c r="L77" i="39"/>
  <c r="F63" i="39"/>
  <c r="G63" i="39" s="1"/>
  <c r="U63" i="39" s="1"/>
  <c r="AA27" i="39"/>
  <c r="Y19" i="39"/>
  <c r="Z17" i="39"/>
  <c r="AZ17" i="39" s="1"/>
  <c r="Y77" i="39"/>
  <c r="L69" i="39"/>
  <c r="AB107" i="39"/>
  <c r="Z120" i="39"/>
  <c r="AZ120" i="39" s="1"/>
  <c r="W101" i="39"/>
  <c r="AA94" i="39"/>
  <c r="Y17" i="39"/>
  <c r="AE14" i="39" a="1"/>
  <c r="AE14" i="39" s="1"/>
  <c r="R36" i="39"/>
  <c r="R126" i="39"/>
  <c r="AA14" i="39"/>
  <c r="N109" i="39"/>
  <c r="AB37" i="39"/>
  <c r="S99" i="39"/>
  <c r="M120" i="39"/>
  <c r="M107" i="39"/>
  <c r="V111" i="39"/>
  <c r="AY111" i="39" s="1"/>
  <c r="L64" i="39"/>
  <c r="M71" i="39"/>
  <c r="AG2" i="39"/>
  <c r="N7" i="39"/>
  <c r="Y72" i="39"/>
  <c r="W72" i="39"/>
  <c r="S72" i="39"/>
  <c r="AB72" i="39"/>
  <c r="Z88" i="39"/>
  <c r="AZ88" i="39" s="1"/>
  <c r="Q88" i="39"/>
  <c r="BA88" i="39" s="1"/>
  <c r="W14" i="39"/>
  <c r="S112" i="39"/>
  <c r="AA70" i="39"/>
  <c r="W70" i="39"/>
  <c r="V70" i="39"/>
  <c r="AY70" i="39" s="1"/>
  <c r="BB70" i="39" s="1"/>
  <c r="U70" i="39"/>
  <c r="M99" i="39"/>
  <c r="N99" i="39"/>
  <c r="L41" i="39"/>
  <c r="M41" i="39"/>
  <c r="AG41" i="39" s="1"/>
  <c r="AX2" i="39"/>
  <c r="AH2" i="39"/>
  <c r="AX114" i="39"/>
  <c r="F114" i="39"/>
  <c r="G114" i="39" s="1"/>
  <c r="AX44" i="39"/>
  <c r="F44" i="39"/>
  <c r="G44" i="39" s="1"/>
  <c r="AH44" i="39"/>
  <c r="AX20" i="39"/>
  <c r="AH20" i="39"/>
  <c r="L45" i="39"/>
  <c r="N45" i="39"/>
  <c r="N13" i="39"/>
  <c r="M13" i="39"/>
  <c r="L13" i="39"/>
  <c r="M78" i="39"/>
  <c r="M77" i="39"/>
  <c r="AH63" i="39"/>
  <c r="U27" i="39"/>
  <c r="Z19" i="39"/>
  <c r="AZ19" i="39" s="1"/>
  <c r="BB19" i="39" s="1"/>
  <c r="Q70" i="39"/>
  <c r="BA70" i="39" s="1"/>
  <c r="S17" i="39"/>
  <c r="P77" i="39"/>
  <c r="Q76" i="39"/>
  <c r="BA76" i="39" s="1"/>
  <c r="U120" i="39"/>
  <c r="V95" i="39"/>
  <c r="AY95" i="39" s="1"/>
  <c r="M101" i="39"/>
  <c r="AE94" i="39" a="1"/>
  <c r="AE94" i="39" s="1"/>
  <c r="R17" i="39"/>
  <c r="AE62" i="39" a="1"/>
  <c r="AE62" i="39" s="1"/>
  <c r="AE111" i="39" a="1"/>
  <c r="AE111" i="39" s="1"/>
  <c r="U14" i="39"/>
  <c r="N40" i="39"/>
  <c r="Y99" i="39"/>
  <c r="L87" i="39"/>
  <c r="P111" i="39"/>
  <c r="N84" i="39"/>
  <c r="M95" i="39"/>
  <c r="L61" i="39"/>
  <c r="F20" i="39"/>
  <c r="G20" i="39" s="1"/>
  <c r="N22" i="39"/>
  <c r="M22" i="39"/>
  <c r="AG22" i="39" s="1"/>
  <c r="L22" i="39"/>
  <c r="L46" i="39"/>
  <c r="M46" i="39"/>
  <c r="M70" i="39"/>
  <c r="L70" i="39"/>
  <c r="S117" i="39"/>
  <c r="AA117" i="39"/>
  <c r="Y117" i="39"/>
  <c r="Q117" i="39"/>
  <c r="BA117" i="39" s="1"/>
  <c r="R117" i="39"/>
  <c r="Z117" i="39"/>
  <c r="AZ117" i="39" s="1"/>
  <c r="P117" i="39"/>
  <c r="V117" i="39"/>
  <c r="AY117" i="39" s="1"/>
  <c r="V103" i="39"/>
  <c r="AY103" i="39" s="1"/>
  <c r="S32" i="39"/>
  <c r="V112" i="39"/>
  <c r="AY112" i="39" s="1"/>
  <c r="U17" i="39"/>
  <c r="Q107" i="39"/>
  <c r="BA107" i="39" s="1"/>
  <c r="BB107" i="39" s="1"/>
  <c r="V107" i="39"/>
  <c r="AY107" i="39" s="1"/>
  <c r="AA36" i="39"/>
  <c r="P36" i="39"/>
  <c r="V36" i="39"/>
  <c r="AY36" i="39" s="1"/>
  <c r="Y36" i="39"/>
  <c r="W36" i="39"/>
  <c r="U36" i="39"/>
  <c r="S36" i="39"/>
  <c r="AU62" i="39"/>
  <c r="AB62" i="39"/>
  <c r="U62" i="39"/>
  <c r="S62" i="39"/>
  <c r="AX28" i="39"/>
  <c r="F28" i="39"/>
  <c r="G28" i="39" s="1"/>
  <c r="AH28" i="39"/>
  <c r="M29" i="39"/>
  <c r="P29" i="39"/>
  <c r="Q29" i="39"/>
  <c r="BA29" i="39" s="1"/>
  <c r="V29" i="39"/>
  <c r="AY29" i="39" s="1"/>
  <c r="L63" i="39"/>
  <c r="Y27" i="39"/>
  <c r="AA19" i="39"/>
  <c r="Y70" i="39"/>
  <c r="U77" i="39"/>
  <c r="Q17" i="39"/>
  <c r="BA17" i="39" s="1"/>
  <c r="BB17" i="39" s="1"/>
  <c r="V77" i="39"/>
  <c r="AY77" i="39" s="1"/>
  <c r="P76" i="39"/>
  <c r="R107" i="39"/>
  <c r="U94" i="39"/>
  <c r="N101" i="39"/>
  <c r="Z36" i="39"/>
  <c r="AZ36" i="39" s="1"/>
  <c r="AA103" i="39"/>
  <c r="N32" i="39"/>
  <c r="M8" i="39"/>
  <c r="AG8" i="39" s="1"/>
  <c r="N112" i="39"/>
  <c r="AB99" i="39"/>
  <c r="M87" i="39"/>
  <c r="L96" i="39"/>
  <c r="S111" i="39"/>
  <c r="AG52" i="39"/>
  <c r="M61" i="39"/>
  <c r="AH14" i="39"/>
  <c r="AA16" i="39"/>
  <c r="S16" i="39"/>
  <c r="W16" i="39"/>
  <c r="Q16" i="39"/>
  <c r="BA16" i="39" s="1"/>
  <c r="BB16" i="39" s="1"/>
  <c r="V16" i="39"/>
  <c r="AY16" i="39" s="1"/>
  <c r="AB16" i="39"/>
  <c r="U16" i="39"/>
  <c r="AB53" i="39"/>
  <c r="Q53" i="39"/>
  <c r="BA53" i="39" s="1"/>
  <c r="V53" i="39"/>
  <c r="AY53" i="39" s="1"/>
  <c r="BB53" i="39" s="1"/>
  <c r="AA53" i="39"/>
  <c r="U53" i="39"/>
  <c r="AU53" i="39"/>
  <c r="Z53" i="39"/>
  <c r="AZ53" i="39" s="1"/>
  <c r="R53" i="39"/>
  <c r="Y53" i="39"/>
  <c r="AH62" i="39"/>
  <c r="AG54" i="39"/>
  <c r="P45" i="39"/>
  <c r="Z21" i="39"/>
  <c r="AZ21" i="39" s="1"/>
  <c r="AH27" i="39"/>
  <c r="F51" i="39"/>
  <c r="G51" i="39" s="1"/>
  <c r="AH53" i="39"/>
  <c r="F61" i="39"/>
  <c r="G61" i="39" s="1"/>
  <c r="N108" i="38"/>
  <c r="M108" i="38"/>
  <c r="L108" i="38"/>
  <c r="L85" i="38"/>
  <c r="M85" i="38"/>
  <c r="N85" i="38"/>
  <c r="N77" i="38"/>
  <c r="L77" i="38"/>
  <c r="U77" i="38"/>
  <c r="M77" i="38"/>
  <c r="AB77" i="38"/>
  <c r="L69" i="38"/>
  <c r="M69" i="38"/>
  <c r="N69" i="38"/>
  <c r="Q6" i="38"/>
  <c r="BA6" i="38" s="1"/>
  <c r="BB6" i="38" s="1"/>
  <c r="AB60" i="38"/>
  <c r="Q60" i="38"/>
  <c r="BA60" i="38" s="1"/>
  <c r="W60" i="38"/>
  <c r="P60" i="38"/>
  <c r="U60" i="38"/>
  <c r="AA60" i="38"/>
  <c r="S60" i="38"/>
  <c r="Y60" i="38"/>
  <c r="R60" i="38"/>
  <c r="V60" i="38"/>
  <c r="AY60" i="38" s="1"/>
  <c r="Z60" i="38"/>
  <c r="AZ60" i="38" s="1"/>
  <c r="AU60" i="38"/>
  <c r="AV4" i="38" s="1"/>
  <c r="Z49" i="38"/>
  <c r="AZ49" i="38" s="1"/>
  <c r="BB49" i="38" s="1"/>
  <c r="L92" i="38"/>
  <c r="Y115" i="38"/>
  <c r="AA19" i="38"/>
  <c r="S19" i="38"/>
  <c r="W12" i="38"/>
  <c r="AA67" i="38"/>
  <c r="R34" i="38"/>
  <c r="W34" i="38"/>
  <c r="R58" i="38"/>
  <c r="AA58" i="38"/>
  <c r="AB98" i="38"/>
  <c r="AG33" i="38"/>
  <c r="AH57" i="38"/>
  <c r="AE20" i="38" a="1"/>
  <c r="AE20" i="38" s="1"/>
  <c r="W15" i="38"/>
  <c r="P84" i="38"/>
  <c r="M10" i="38"/>
  <c r="AG10" i="38" s="1"/>
  <c r="P72" i="38"/>
  <c r="V50" i="38"/>
  <c r="AY50" i="38" s="1"/>
  <c r="P86" i="38"/>
  <c r="U86" i="38"/>
  <c r="AB86" i="38"/>
  <c r="S86" i="38"/>
  <c r="W86" i="38"/>
  <c r="Q86" i="38"/>
  <c r="BA86" i="38" s="1"/>
  <c r="BB86" i="38" s="1"/>
  <c r="N38" i="38"/>
  <c r="Q4" i="38"/>
  <c r="BA4" i="38" s="1"/>
  <c r="BB4" i="38" s="1"/>
  <c r="U4" i="38"/>
  <c r="V4" i="38"/>
  <c r="AY4" i="38" s="1"/>
  <c r="AB4" i="38"/>
  <c r="R4" i="38"/>
  <c r="S4" i="38"/>
  <c r="AA4" i="38"/>
  <c r="W4" i="38"/>
  <c r="P4" i="38"/>
  <c r="Z22" i="38"/>
  <c r="AZ22" i="38" s="1"/>
  <c r="S22" i="38"/>
  <c r="AA22" i="38"/>
  <c r="AB22" i="38"/>
  <c r="Y22" i="38"/>
  <c r="Q22" i="38"/>
  <c r="BA22" i="38" s="1"/>
  <c r="BB22" i="38" s="1"/>
  <c r="N55" i="38"/>
  <c r="L55" i="38"/>
  <c r="U59" i="38"/>
  <c r="Y59" i="38"/>
  <c r="S70" i="38"/>
  <c r="R70" i="38"/>
  <c r="N70" i="38"/>
  <c r="Q70" i="38"/>
  <c r="BA70" i="38" s="1"/>
  <c r="BB70" i="38" s="1"/>
  <c r="P70" i="38"/>
  <c r="L70" i="38"/>
  <c r="V70" i="38"/>
  <c r="AY70" i="38" s="1"/>
  <c r="L84" i="38"/>
  <c r="N84" i="38"/>
  <c r="L86" i="38"/>
  <c r="N86" i="38"/>
  <c r="M122" i="38"/>
  <c r="L122" i="38"/>
  <c r="U55" i="38"/>
  <c r="S55" i="38"/>
  <c r="R55" i="38"/>
  <c r="AU55" i="38"/>
  <c r="P55" i="38"/>
  <c r="Z55" i="38"/>
  <c r="AZ55" i="38" s="1"/>
  <c r="V55" i="38"/>
  <c r="AY55" i="38" s="1"/>
  <c r="AA55" i="38"/>
  <c r="Q58" i="38"/>
  <c r="BA58" i="38" s="1"/>
  <c r="Y84" i="38"/>
  <c r="Y55" i="38"/>
  <c r="Q64" i="38"/>
  <c r="BA64" i="38" s="1"/>
  <c r="R64" i="38"/>
  <c r="Y64" i="38"/>
  <c r="AU64" i="38"/>
  <c r="V64" i="38"/>
  <c r="AY64" i="38" s="1"/>
  <c r="P64" i="38"/>
  <c r="Y20" i="38"/>
  <c r="AA20" i="38"/>
  <c r="N24" i="38"/>
  <c r="M24" i="38"/>
  <c r="Z27" i="38"/>
  <c r="AZ27" i="38" s="1"/>
  <c r="P27" i="38"/>
  <c r="AU27" i="38"/>
  <c r="S27" i="38"/>
  <c r="Y27" i="38"/>
  <c r="N45" i="38"/>
  <c r="L45" i="38"/>
  <c r="M45" i="38"/>
  <c r="AG45" i="38" s="1"/>
  <c r="V52" i="38"/>
  <c r="AY52" i="38" s="1"/>
  <c r="P52" i="38"/>
  <c r="L52" i="38"/>
  <c r="R52" i="38"/>
  <c r="N52" i="38"/>
  <c r="M63" i="38"/>
  <c r="AG63" i="38" s="1"/>
  <c r="N63" i="38"/>
  <c r="P75" i="38"/>
  <c r="Q113" i="38"/>
  <c r="BA113" i="38" s="1"/>
  <c r="R113" i="38"/>
  <c r="AX89" i="38"/>
  <c r="F89" i="38"/>
  <c r="G89" i="38" s="1"/>
  <c r="Y89" i="38" s="1"/>
  <c r="AX81" i="38"/>
  <c r="F81" i="38"/>
  <c r="G81" i="38" s="1"/>
  <c r="M124" i="38"/>
  <c r="L124" i="38"/>
  <c r="M116" i="38"/>
  <c r="L116" i="38"/>
  <c r="L100" i="38"/>
  <c r="N100" i="38"/>
  <c r="M100" i="38"/>
  <c r="S100" i="38"/>
  <c r="N62" i="38"/>
  <c r="W62" i="38"/>
  <c r="V62" i="38"/>
  <c r="AY62" i="38" s="1"/>
  <c r="L62" i="38"/>
  <c r="M62" i="38"/>
  <c r="AG62" i="38" s="1"/>
  <c r="AA62" i="38"/>
  <c r="AB62" i="38"/>
  <c r="Y62" i="38"/>
  <c r="N54" i="38"/>
  <c r="L54" i="38"/>
  <c r="Z46" i="38"/>
  <c r="AZ46" i="38" s="1"/>
  <c r="Y46" i="38"/>
  <c r="AB46" i="38"/>
  <c r="V46" i="38"/>
  <c r="AY46" i="38" s="1"/>
  <c r="BB46" i="38" s="1"/>
  <c r="L46" i="38"/>
  <c r="U46" i="38"/>
  <c r="M30" i="38"/>
  <c r="AG30" i="38" s="1"/>
  <c r="L30" i="38"/>
  <c r="N30" i="38"/>
  <c r="Y30" i="38"/>
  <c r="N22" i="38"/>
  <c r="L22" i="38"/>
  <c r="L14" i="38"/>
  <c r="M14" i="38"/>
  <c r="AG14" i="38" s="1"/>
  <c r="U72" i="38"/>
  <c r="W72" i="38"/>
  <c r="V72" i="38"/>
  <c r="AY72" i="38" s="1"/>
  <c r="AB72" i="38"/>
  <c r="P49" i="38"/>
  <c r="R49" i="38"/>
  <c r="N96" i="38"/>
  <c r="W115" i="38"/>
  <c r="R115" i="38"/>
  <c r="R19" i="38"/>
  <c r="AU12" i="38"/>
  <c r="AU34" i="38"/>
  <c r="P58" i="38"/>
  <c r="Y14" i="38"/>
  <c r="F9" i="38"/>
  <c r="G9" i="38" s="1"/>
  <c r="S98" i="38"/>
  <c r="F41" i="38"/>
  <c r="G41" i="38" s="1"/>
  <c r="F65" i="38"/>
  <c r="G65" i="38" s="1"/>
  <c r="AE65" i="38" s="1" a="1"/>
  <c r="AE65" i="38" s="1"/>
  <c r="AD65" i="38" s="1"/>
  <c r="AC65" i="38" s="1"/>
  <c r="AA10" i="38"/>
  <c r="Y58" i="38"/>
  <c r="AE19" i="38" a="1"/>
  <c r="AE19" i="38" s="1"/>
  <c r="AS113" i="38"/>
  <c r="AF113" i="38" s="1"/>
  <c r="AE84" i="38" a="1"/>
  <c r="AE84" i="38" s="1"/>
  <c r="P7" i="38"/>
  <c r="U14" i="38"/>
  <c r="U20" i="38"/>
  <c r="U30" i="38"/>
  <c r="Z30" i="38"/>
  <c r="AZ30" i="38" s="1"/>
  <c r="AB84" i="38"/>
  <c r="W64" i="38"/>
  <c r="V92" i="38"/>
  <c r="AY92" i="38" s="1"/>
  <c r="R100" i="38"/>
  <c r="Q55" i="38"/>
  <c r="BA55" i="38" s="1"/>
  <c r="BB55" i="38" s="1"/>
  <c r="P113" i="38"/>
  <c r="AB54" i="38"/>
  <c r="M52" i="38"/>
  <c r="M42" i="38"/>
  <c r="AG42" i="38" s="1"/>
  <c r="W27" i="38"/>
  <c r="P23" i="38"/>
  <c r="M75" i="38"/>
  <c r="L75" i="38"/>
  <c r="L119" i="38"/>
  <c r="N119" i="38"/>
  <c r="F121" i="38"/>
  <c r="G121" i="38" s="1"/>
  <c r="M127" i="38"/>
  <c r="N127" i="38"/>
  <c r="F129" i="38"/>
  <c r="G129" i="38" s="1"/>
  <c r="AA129" i="38" s="1"/>
  <c r="AX104" i="38"/>
  <c r="F104" i="38"/>
  <c r="G104" i="38" s="1"/>
  <c r="AX96" i="38"/>
  <c r="F96" i="38"/>
  <c r="G96" i="38" s="1"/>
  <c r="R96" i="38" s="1"/>
  <c r="AX88" i="38"/>
  <c r="F88" i="38"/>
  <c r="G88" i="38" s="1"/>
  <c r="AX80" i="38"/>
  <c r="F80" i="38"/>
  <c r="G80" i="38" s="1"/>
  <c r="AX56" i="38"/>
  <c r="AH56" i="38"/>
  <c r="F56" i="38"/>
  <c r="G56" i="38" s="1"/>
  <c r="AX48" i="38"/>
  <c r="F48" i="38"/>
  <c r="G48" i="38" s="1"/>
  <c r="AE48" i="38" s="1" a="1"/>
  <c r="AE48" i="38" s="1"/>
  <c r="AD48" i="38" s="1"/>
  <c r="AC48" i="38" s="1"/>
  <c r="AH48" i="38"/>
  <c r="AX40" i="38"/>
  <c r="AH40" i="38"/>
  <c r="AX32" i="38"/>
  <c r="F32" i="38"/>
  <c r="G32" i="38" s="1"/>
  <c r="AX24" i="38"/>
  <c r="F24" i="38"/>
  <c r="G24" i="38" s="1"/>
  <c r="AX16" i="38"/>
  <c r="AH16" i="38"/>
  <c r="AX8" i="38"/>
  <c r="F8" i="38"/>
  <c r="G8" i="38" s="1"/>
  <c r="L123" i="38"/>
  <c r="N123" i="38"/>
  <c r="AA123" i="38"/>
  <c r="M123" i="38"/>
  <c r="Z123" i="38"/>
  <c r="AZ123" i="38" s="1"/>
  <c r="BB123" i="38" s="1"/>
  <c r="U123" i="38"/>
  <c r="M115" i="38"/>
  <c r="N115" i="38"/>
  <c r="N107" i="38"/>
  <c r="L107" i="38"/>
  <c r="M107" i="38"/>
  <c r="L99" i="38"/>
  <c r="M99" i="38"/>
  <c r="L76" i="38"/>
  <c r="M76" i="38"/>
  <c r="N68" i="38"/>
  <c r="L68" i="38"/>
  <c r="M68" i="38"/>
  <c r="M53" i="38"/>
  <c r="L53" i="38"/>
  <c r="L37" i="38"/>
  <c r="M37" i="38"/>
  <c r="M21" i="38"/>
  <c r="L21" i="38"/>
  <c r="S49" i="38"/>
  <c r="AB49" i="38"/>
  <c r="AA115" i="38"/>
  <c r="P19" i="38"/>
  <c r="P12" i="38"/>
  <c r="Y67" i="38"/>
  <c r="AE34" i="38" a="1"/>
  <c r="AE34" i="38" s="1"/>
  <c r="W58" i="38"/>
  <c r="P98" i="38"/>
  <c r="F17" i="38"/>
  <c r="G17" i="38" s="1"/>
  <c r="AH41" i="38"/>
  <c r="AA14" i="38"/>
  <c r="S20" i="38"/>
  <c r="W30" i="38"/>
  <c r="AA84" i="38"/>
  <c r="Z64" i="38"/>
  <c r="AZ64" i="38" s="1"/>
  <c r="Y92" i="38"/>
  <c r="M22" i="38"/>
  <c r="V22" i="38"/>
  <c r="AY22" i="38" s="1"/>
  <c r="W55" i="38"/>
  <c r="N124" i="38"/>
  <c r="AA92" i="38"/>
  <c r="Q92" i="38"/>
  <c r="BA92" i="38" s="1"/>
  <c r="U92" i="38"/>
  <c r="Z92" i="38"/>
  <c r="AZ92" i="38" s="1"/>
  <c r="BB92" i="38" s="1"/>
  <c r="W92" i="38"/>
  <c r="N42" i="38"/>
  <c r="V16" i="38"/>
  <c r="AY16" i="38" s="1"/>
  <c r="Z16" i="38"/>
  <c r="AZ16" i="38" s="1"/>
  <c r="P16" i="38"/>
  <c r="AU16" i="38"/>
  <c r="L23" i="38"/>
  <c r="L48" i="38"/>
  <c r="M48" i="38"/>
  <c r="AG48" i="38" s="1"/>
  <c r="L83" i="38"/>
  <c r="N83" i="38"/>
  <c r="M83" i="38"/>
  <c r="Z110" i="38"/>
  <c r="AZ110" i="38" s="1"/>
  <c r="Q110" i="38"/>
  <c r="BA110" i="38" s="1"/>
  <c r="W110" i="38"/>
  <c r="R110" i="38"/>
  <c r="P110" i="38"/>
  <c r="AA110" i="38"/>
  <c r="L4" i="38"/>
  <c r="M4" i="38"/>
  <c r="N7" i="38"/>
  <c r="L7" i="38"/>
  <c r="AU58" i="38"/>
  <c r="AV37" i="38" s="1"/>
  <c r="AE55" i="38" a="1"/>
  <c r="AE55" i="38" s="1"/>
  <c r="R7" i="38"/>
  <c r="Q7" i="38"/>
  <c r="BA7" i="38" s="1"/>
  <c r="BB7" i="38" s="1"/>
  <c r="W50" i="38"/>
  <c r="Y50" i="38"/>
  <c r="Z50" i="38"/>
  <c r="AZ50" i="38" s="1"/>
  <c r="AU50" i="38"/>
  <c r="M7" i="38"/>
  <c r="L11" i="38"/>
  <c r="M11" i="38"/>
  <c r="AG11" i="38" s="1"/>
  <c r="N3" i="38"/>
  <c r="M3" i="38"/>
  <c r="Y49" i="38"/>
  <c r="L96" i="38"/>
  <c r="M92" i="38"/>
  <c r="V115" i="38"/>
  <c r="AY115" i="38" s="1"/>
  <c r="U19" i="38"/>
  <c r="Z19" i="38"/>
  <c r="AZ19" i="38" s="1"/>
  <c r="Z12" i="38"/>
  <c r="AZ12" i="38" s="1"/>
  <c r="Q67" i="38"/>
  <c r="BA67" i="38" s="1"/>
  <c r="BB67" i="38" s="1"/>
  <c r="U34" i="38"/>
  <c r="Z34" i="38"/>
  <c r="AZ34" i="38" s="1"/>
  <c r="U58" i="38"/>
  <c r="AB14" i="38"/>
  <c r="Z98" i="38"/>
  <c r="AZ98" i="38" s="1"/>
  <c r="V98" i="38"/>
  <c r="AY98" i="38" s="1"/>
  <c r="AH49" i="38"/>
  <c r="Z10" i="38"/>
  <c r="AZ10" i="38" s="1"/>
  <c r="U50" i="38"/>
  <c r="Z20" i="38"/>
  <c r="AZ20" i="38" s="1"/>
  <c r="V20" i="38"/>
  <c r="AY20" i="38" s="1"/>
  <c r="AA15" i="38"/>
  <c r="Y15" i="38"/>
  <c r="S64" i="38"/>
  <c r="Q72" i="38"/>
  <c r="BA72" i="38" s="1"/>
  <c r="Z62" i="38"/>
  <c r="AZ62" i="38" s="1"/>
  <c r="N14" i="38"/>
  <c r="N33" i="38"/>
  <c r="L33" i="38"/>
  <c r="AB95" i="38"/>
  <c r="M95" i="38"/>
  <c r="Z95" i="38"/>
  <c r="AZ95" i="38" s="1"/>
  <c r="BB95" i="38" s="1"/>
  <c r="N95" i="38"/>
  <c r="U95" i="38"/>
  <c r="F97" i="38"/>
  <c r="G97" i="38" s="1"/>
  <c r="Y97" i="38" s="1"/>
  <c r="V112" i="38"/>
  <c r="AY112" i="38" s="1"/>
  <c r="BB112" i="38" s="1"/>
  <c r="W112" i="38"/>
  <c r="AB112" i="38"/>
  <c r="P112" i="38"/>
  <c r="R112" i="38"/>
  <c r="Y112" i="38"/>
  <c r="Z112" i="38"/>
  <c r="AZ112" i="38" s="1"/>
  <c r="AX125" i="38"/>
  <c r="F125" i="38"/>
  <c r="G125" i="38" s="1"/>
  <c r="AX117" i="38"/>
  <c r="F117" i="38"/>
  <c r="G117" i="38" s="1"/>
  <c r="AX69" i="38"/>
  <c r="F69" i="38"/>
  <c r="G69" i="38" s="1"/>
  <c r="AX61" i="38"/>
  <c r="AH61" i="38"/>
  <c r="F61" i="38"/>
  <c r="G61" i="38" s="1"/>
  <c r="AX53" i="38"/>
  <c r="F53" i="38"/>
  <c r="G53" i="38" s="1"/>
  <c r="AX45" i="38"/>
  <c r="AH45" i="38"/>
  <c r="AX37" i="38"/>
  <c r="F37" i="38"/>
  <c r="G37" i="38" s="1"/>
  <c r="AX29" i="38"/>
  <c r="AH29" i="38"/>
  <c r="AX21" i="38"/>
  <c r="AH21" i="38"/>
  <c r="F21" i="38"/>
  <c r="G21" i="38" s="1"/>
  <c r="AX13" i="38"/>
  <c r="F13" i="38"/>
  <c r="G13" i="38" s="1"/>
  <c r="U13" i="38" s="1"/>
  <c r="AH13" i="38"/>
  <c r="AX5" i="38"/>
  <c r="AH5" i="38"/>
  <c r="F5" i="38"/>
  <c r="G5" i="38" s="1"/>
  <c r="AB5" i="38" s="1"/>
  <c r="M128" i="38"/>
  <c r="L128" i="38"/>
  <c r="M112" i="38"/>
  <c r="L112" i="38"/>
  <c r="M89" i="38"/>
  <c r="N89" i="38"/>
  <c r="L65" i="38"/>
  <c r="M65" i="38"/>
  <c r="AG65" i="38" s="1"/>
  <c r="N65" i="38"/>
  <c r="M58" i="38"/>
  <c r="AG58" i="38" s="1"/>
  <c r="L58" i="38"/>
  <c r="N18" i="38"/>
  <c r="M18" i="38"/>
  <c r="L18" i="38"/>
  <c r="R84" i="38"/>
  <c r="Q84" i="38"/>
  <c r="BA84" i="38" s="1"/>
  <c r="BB84" i="38" s="1"/>
  <c r="V84" i="38"/>
  <c r="AY84" i="38" s="1"/>
  <c r="S84" i="38"/>
  <c r="W84" i="38"/>
  <c r="N92" i="38"/>
  <c r="AB19" i="38"/>
  <c r="Q19" i="38"/>
  <c r="BA19" i="38" s="1"/>
  <c r="BB19" i="38" s="1"/>
  <c r="V12" i="38"/>
  <c r="AY12" i="38" s="1"/>
  <c r="BB12" i="38" s="1"/>
  <c r="Y34" i="38"/>
  <c r="Z58" i="38"/>
  <c r="AZ58" i="38" s="1"/>
  <c r="Z14" i="38"/>
  <c r="AZ14" i="38" s="1"/>
  <c r="F25" i="38"/>
  <c r="G25" i="38" s="1"/>
  <c r="F57" i="38"/>
  <c r="G57" i="38" s="1"/>
  <c r="W10" i="38"/>
  <c r="AB50" i="38"/>
  <c r="P50" i="38"/>
  <c r="W20" i="38"/>
  <c r="R50" i="38"/>
  <c r="Z15" i="38"/>
  <c r="AZ15" i="38" s="1"/>
  <c r="L10" i="38"/>
  <c r="P22" i="38"/>
  <c r="S52" i="38"/>
  <c r="S72" i="38"/>
  <c r="AA46" i="38"/>
  <c r="V15" i="38"/>
  <c r="AY15" i="38" s="1"/>
  <c r="S113" i="38"/>
  <c r="W77" i="38"/>
  <c r="V77" i="38"/>
  <c r="AY77" i="38" s="1"/>
  <c r="Z77" i="38"/>
  <c r="AZ77" i="38" s="1"/>
  <c r="Y77" i="38"/>
  <c r="R77" i="38"/>
  <c r="AA77" i="38"/>
  <c r="M54" i="38"/>
  <c r="M38" i="38"/>
  <c r="N36" i="38"/>
  <c r="M36" i="38"/>
  <c r="N61" i="38"/>
  <c r="M61" i="38"/>
  <c r="AG61" i="38" s="1"/>
  <c r="M66" i="38"/>
  <c r="N66" i="38"/>
  <c r="L97" i="38"/>
  <c r="M97" i="38"/>
  <c r="S122" i="38"/>
  <c r="P122" i="38"/>
  <c r="W122" i="38"/>
  <c r="Q122" i="38"/>
  <c r="BA122" i="38" s="1"/>
  <c r="U122" i="38"/>
  <c r="Y122" i="38"/>
  <c r="U128" i="38"/>
  <c r="S128" i="38"/>
  <c r="W128" i="38"/>
  <c r="R128" i="38"/>
  <c r="AA128" i="38"/>
  <c r="V128" i="38"/>
  <c r="AY128" i="38" s="1"/>
  <c r="N17" i="38"/>
  <c r="M17" i="38"/>
  <c r="AG17" i="38" s="1"/>
  <c r="U15" i="38"/>
  <c r="AG32" i="38"/>
  <c r="V123" i="38"/>
  <c r="AY123" i="38" s="1"/>
  <c r="P20" i="38"/>
  <c r="N78" i="37"/>
  <c r="M78" i="37"/>
  <c r="P78" i="37"/>
  <c r="V78" i="37"/>
  <c r="AY78" i="37" s="1"/>
  <c r="S78" i="37"/>
  <c r="L78" i="37"/>
  <c r="R78" i="37"/>
  <c r="N46" i="37"/>
  <c r="L46" i="37"/>
  <c r="W114" i="37"/>
  <c r="V114" i="37"/>
  <c r="AY114" i="37" s="1"/>
  <c r="Z114" i="37"/>
  <c r="AZ114" i="37" s="1"/>
  <c r="U114" i="37"/>
  <c r="AB114" i="37"/>
  <c r="R114" i="37"/>
  <c r="Y114" i="37"/>
  <c r="Z40" i="37"/>
  <c r="AZ40" i="37" s="1"/>
  <c r="L86" i="37"/>
  <c r="Y25" i="37"/>
  <c r="S94" i="37"/>
  <c r="Q114" i="37"/>
  <c r="BA114" i="37" s="1"/>
  <c r="Y107" i="37"/>
  <c r="AS114" i="37"/>
  <c r="AF114" i="37" s="1"/>
  <c r="W40" i="37"/>
  <c r="N44" i="37"/>
  <c r="L44" i="37"/>
  <c r="S96" i="37"/>
  <c r="Y96" i="37"/>
  <c r="Q96" i="37"/>
  <c r="BA96" i="37" s="1"/>
  <c r="BB96" i="37" s="1"/>
  <c r="Z96" i="37"/>
  <c r="AZ96" i="37" s="1"/>
  <c r="U103" i="37"/>
  <c r="V103" i="37"/>
  <c r="AY103" i="37" s="1"/>
  <c r="AS103" i="37"/>
  <c r="AF103" i="37" s="1"/>
  <c r="AA103" i="37"/>
  <c r="Q103" i="37"/>
  <c r="BA103" i="37" s="1"/>
  <c r="S103" i="37"/>
  <c r="Q52" i="37"/>
  <c r="BA52" i="37" s="1"/>
  <c r="Y52" i="37"/>
  <c r="Z52" i="37"/>
  <c r="AZ52" i="37" s="1"/>
  <c r="V52" i="37"/>
  <c r="AY52" i="37" s="1"/>
  <c r="AB52" i="37"/>
  <c r="U52" i="37"/>
  <c r="R52" i="37"/>
  <c r="AA52" i="37"/>
  <c r="M109" i="37"/>
  <c r="L109" i="37"/>
  <c r="N10" i="37"/>
  <c r="L10" i="37"/>
  <c r="AA25" i="37"/>
  <c r="Z33" i="37"/>
  <c r="AZ33" i="37" s="1"/>
  <c r="W95" i="37"/>
  <c r="U95" i="37"/>
  <c r="AB95" i="37"/>
  <c r="Q95" i="37"/>
  <c r="BA95" i="37" s="1"/>
  <c r="BB95" i="37" s="1"/>
  <c r="V95" i="37"/>
  <c r="AY95" i="37" s="1"/>
  <c r="M49" i="37"/>
  <c r="M46" i="37"/>
  <c r="P114" i="37"/>
  <c r="W52" i="37"/>
  <c r="AX98" i="37"/>
  <c r="F98" i="37"/>
  <c r="G98" i="37" s="1"/>
  <c r="AX82" i="37"/>
  <c r="F82" i="37"/>
  <c r="G82" i="37" s="1"/>
  <c r="AE43" i="37" a="1"/>
  <c r="AE43" i="37" s="1"/>
  <c r="AA43" i="37"/>
  <c r="R43" i="37"/>
  <c r="AX19" i="37"/>
  <c r="AH19" i="37"/>
  <c r="AX11" i="37"/>
  <c r="AH11" i="37"/>
  <c r="L124" i="37"/>
  <c r="N124" i="37"/>
  <c r="L110" i="37"/>
  <c r="M110" i="37"/>
  <c r="N110" i="37"/>
  <c r="N63" i="37"/>
  <c r="M29" i="37"/>
  <c r="L56" i="37"/>
  <c r="W43" i="37"/>
  <c r="Q88" i="37"/>
  <c r="BA88" i="37" s="1"/>
  <c r="AB120" i="37"/>
  <c r="Z103" i="37"/>
  <c r="AZ103" i="37" s="1"/>
  <c r="W128" i="37"/>
  <c r="AA128" i="37"/>
  <c r="AB128" i="37"/>
  <c r="AE94" i="37" a="1"/>
  <c r="AE94" i="37" s="1"/>
  <c r="U94" i="37"/>
  <c r="Z94" i="37"/>
  <c r="AZ94" i="37" s="1"/>
  <c r="Q94" i="37"/>
  <c r="BA94" i="37" s="1"/>
  <c r="BB94" i="37" s="1"/>
  <c r="AB94" i="37"/>
  <c r="L54" i="37"/>
  <c r="Z54" i="37"/>
  <c r="AZ54" i="37" s="1"/>
  <c r="V54" i="37"/>
  <c r="AY54" i="37" s="1"/>
  <c r="U54" i="37"/>
  <c r="AB54" i="37"/>
  <c r="AA54" i="37"/>
  <c r="M54" i="37"/>
  <c r="AG54" i="37" s="1"/>
  <c r="U78" i="37"/>
  <c r="AB78" i="37"/>
  <c r="AA78" i="37"/>
  <c r="Q78" i="37"/>
  <c r="BA78" i="37" s="1"/>
  <c r="AE78" i="37" a="1"/>
  <c r="AE78" i="37" s="1"/>
  <c r="Y78" i="37"/>
  <c r="AX113" i="37"/>
  <c r="F113" i="37"/>
  <c r="G113" i="37" s="1"/>
  <c r="V73" i="37"/>
  <c r="AY73" i="37" s="1"/>
  <c r="U73" i="37"/>
  <c r="W73" i="37"/>
  <c r="AB73" i="37"/>
  <c r="Y73" i="37"/>
  <c r="P73" i="37"/>
  <c r="AX66" i="37"/>
  <c r="F66" i="37"/>
  <c r="G66" i="37" s="1"/>
  <c r="AX58" i="37"/>
  <c r="F58" i="37"/>
  <c r="G58" i="37" s="1"/>
  <c r="AX34" i="37"/>
  <c r="F34" i="37"/>
  <c r="G34" i="37" s="1"/>
  <c r="AH34" i="37"/>
  <c r="AX10" i="37"/>
  <c r="F10" i="37"/>
  <c r="G10" i="37" s="1"/>
  <c r="L101" i="37"/>
  <c r="Z101" i="37"/>
  <c r="AZ101" i="37" s="1"/>
  <c r="W101" i="37"/>
  <c r="M101" i="37"/>
  <c r="AA101" i="37"/>
  <c r="N93" i="37"/>
  <c r="L93" i="37"/>
  <c r="M93" i="37"/>
  <c r="N62" i="37"/>
  <c r="M62" i="37"/>
  <c r="N55" i="37"/>
  <c r="L55" i="37"/>
  <c r="U48" i="37"/>
  <c r="AA48" i="37"/>
  <c r="AE48" i="37" a="1"/>
  <c r="AE48" i="37" s="1"/>
  <c r="AU48" i="37"/>
  <c r="AB48" i="37"/>
  <c r="V33" i="37"/>
  <c r="AY33" i="37" s="1"/>
  <c r="S33" i="37"/>
  <c r="U33" i="37"/>
  <c r="P33" i="37"/>
  <c r="R33" i="37"/>
  <c r="AU33" i="37"/>
  <c r="AA33" i="37"/>
  <c r="AE33" i="37" a="1"/>
  <c r="AE33" i="37" s="1"/>
  <c r="W33" i="37"/>
  <c r="N42" i="37"/>
  <c r="M42" i="37"/>
  <c r="P107" i="37"/>
  <c r="W107" i="37"/>
  <c r="Q107" i="37"/>
  <c r="BA107" i="37" s="1"/>
  <c r="BB107" i="37" s="1"/>
  <c r="S107" i="37"/>
  <c r="AA107" i="37"/>
  <c r="U107" i="37"/>
  <c r="Z107" i="37"/>
  <c r="AZ107" i="37" s="1"/>
  <c r="L33" i="37"/>
  <c r="N33" i="37"/>
  <c r="M33" i="37"/>
  <c r="R120" i="37"/>
  <c r="Y103" i="37"/>
  <c r="S114" i="37"/>
  <c r="R107" i="37"/>
  <c r="S38" i="37"/>
  <c r="Y38" i="37"/>
  <c r="AB38" i="37"/>
  <c r="AU38" i="37"/>
  <c r="AA38" i="37"/>
  <c r="U38" i="37"/>
  <c r="AX90" i="37"/>
  <c r="F90" i="37"/>
  <c r="G90" i="37" s="1"/>
  <c r="AX59" i="37"/>
  <c r="F59" i="37"/>
  <c r="G59" i="37" s="1"/>
  <c r="AX51" i="37"/>
  <c r="AG51" i="37"/>
  <c r="AX35" i="37"/>
  <c r="F35" i="37"/>
  <c r="G35" i="37" s="1"/>
  <c r="AH35" i="37"/>
  <c r="N117" i="37"/>
  <c r="M117" i="37"/>
  <c r="L117" i="37"/>
  <c r="N102" i="37"/>
  <c r="M102" i="37"/>
  <c r="L102" i="37"/>
  <c r="N40" i="37"/>
  <c r="V40" i="37"/>
  <c r="AY40" i="37" s="1"/>
  <c r="L40" i="37"/>
  <c r="N32" i="37"/>
  <c r="P32" i="37"/>
  <c r="V32" i="37"/>
  <c r="AY32" i="37" s="1"/>
  <c r="L63" i="37"/>
  <c r="L29" i="37"/>
  <c r="N56" i="37"/>
  <c r="Q33" i="37"/>
  <c r="BA33" i="37" s="1"/>
  <c r="BB33" i="37" s="1"/>
  <c r="AS120" i="37"/>
  <c r="AF120" i="37" s="1"/>
  <c r="R6" i="37"/>
  <c r="R103" i="37"/>
  <c r="V112" i="37"/>
  <c r="AY112" i="37" s="1"/>
  <c r="S112" i="37"/>
  <c r="Q112" i="37"/>
  <c r="BA112" i="37" s="1"/>
  <c r="BB112" i="37" s="1"/>
  <c r="Z112" i="37"/>
  <c r="AZ112" i="37" s="1"/>
  <c r="AE112" i="37" a="1"/>
  <c r="AE112" i="37" s="1"/>
  <c r="U112" i="37"/>
  <c r="Q38" i="37"/>
  <c r="BA38" i="37" s="1"/>
  <c r="N70" i="37"/>
  <c r="M23" i="37"/>
  <c r="AG23" i="37" s="1"/>
  <c r="N23" i="37"/>
  <c r="L23" i="37"/>
  <c r="L90" i="37"/>
  <c r="N90" i="37"/>
  <c r="M90" i="37"/>
  <c r="N126" i="37"/>
  <c r="M126" i="37"/>
  <c r="N49" i="37"/>
  <c r="N94" i="37"/>
  <c r="Y43" i="37"/>
  <c r="AB33" i="37"/>
  <c r="AB6" i="37"/>
  <c r="N109" i="37"/>
  <c r="R38" i="37"/>
  <c r="N9" i="37"/>
  <c r="AS88" i="37"/>
  <c r="AF88" i="37" s="1"/>
  <c r="Y88" i="37"/>
  <c r="Z88" i="37"/>
  <c r="AZ88" i="37" s="1"/>
  <c r="U88" i="37"/>
  <c r="P88" i="37"/>
  <c r="AA88" i="37"/>
  <c r="F106" i="37"/>
  <c r="G106" i="37" s="1"/>
  <c r="N108" i="37"/>
  <c r="L108" i="37"/>
  <c r="Z115" i="37"/>
  <c r="AZ115" i="37" s="1"/>
  <c r="BB115" i="37" s="1"/>
  <c r="P115" i="37"/>
  <c r="S115" i="37"/>
  <c r="V115" i="37"/>
  <c r="AY115" i="37" s="1"/>
  <c r="U115" i="37"/>
  <c r="AB115" i="37"/>
  <c r="Y115" i="37"/>
  <c r="Q115" i="37"/>
  <c r="BA115" i="37" s="1"/>
  <c r="AX127" i="37"/>
  <c r="F127" i="37"/>
  <c r="G127" i="37" s="1"/>
  <c r="AE127" i="37" s="1" a="1"/>
  <c r="AE127" i="37" s="1"/>
  <c r="M45" i="37"/>
  <c r="L45" i="37"/>
  <c r="N37" i="37"/>
  <c r="AA37" i="37"/>
  <c r="Z37" i="37"/>
  <c r="AZ37" i="37" s="1"/>
  <c r="V37" i="37"/>
  <c r="AY37" i="37" s="1"/>
  <c r="BB37" i="37" s="1"/>
  <c r="M37" i="37"/>
  <c r="AG37" i="37" s="1"/>
  <c r="Z22" i="37"/>
  <c r="AZ22" i="37" s="1"/>
  <c r="BB22" i="37" s="1"/>
  <c r="N22" i="37"/>
  <c r="W22" i="37"/>
  <c r="V22" i="37"/>
  <c r="AY22" i="37" s="1"/>
  <c r="U22" i="37"/>
  <c r="N14" i="37"/>
  <c r="M14" i="37"/>
  <c r="P14" i="37"/>
  <c r="R14" i="37"/>
  <c r="Q14" i="37"/>
  <c r="BA14" i="37" s="1"/>
  <c r="BB14" i="37" s="1"/>
  <c r="AA120" i="37"/>
  <c r="Q120" i="37"/>
  <c r="BA120" i="37" s="1"/>
  <c r="W120" i="37"/>
  <c r="Z120" i="37"/>
  <c r="AZ120" i="37" s="1"/>
  <c r="V120" i="37"/>
  <c r="AY120" i="37" s="1"/>
  <c r="Y120" i="37"/>
  <c r="S120" i="37"/>
  <c r="N25" i="37"/>
  <c r="M25" i="37"/>
  <c r="AG25" i="37" s="1"/>
  <c r="Z25" i="37"/>
  <c r="AZ25" i="37" s="1"/>
  <c r="V25" i="37"/>
  <c r="AY25" i="37" s="1"/>
  <c r="AB25" i="37"/>
  <c r="W37" i="37"/>
  <c r="L94" i="37"/>
  <c r="L32" i="37"/>
  <c r="Y22" i="37"/>
  <c r="Y48" i="37"/>
  <c r="Y95" i="37"/>
  <c r="S52" i="37"/>
  <c r="V38" i="37"/>
  <c r="AY38" i="37" s="1"/>
  <c r="L25" i="37"/>
  <c r="L9" i="37"/>
  <c r="L11" i="37"/>
  <c r="M11" i="37"/>
  <c r="AU13" i="37"/>
  <c r="P13" i="37"/>
  <c r="AA13" i="37"/>
  <c r="Y13" i="37"/>
  <c r="Q13" i="37"/>
  <c r="BA13" i="37" s="1"/>
  <c r="BB13" i="37" s="1"/>
  <c r="R13" i="37"/>
  <c r="U13" i="37"/>
  <c r="R18" i="37"/>
  <c r="V18" i="37"/>
  <c r="AY18" i="37" s="1"/>
  <c r="AA18" i="37"/>
  <c r="U18" i="37"/>
  <c r="Z18" i="37"/>
  <c r="AZ18" i="37" s="1"/>
  <c r="P18" i="37"/>
  <c r="AB18" i="37"/>
  <c r="W18" i="37"/>
  <c r="Q55" i="37"/>
  <c r="BA55" i="37" s="1"/>
  <c r="U55" i="37"/>
  <c r="Z55" i="37"/>
  <c r="AZ55" i="37" s="1"/>
  <c r="AU55" i="37"/>
  <c r="Y55" i="37"/>
  <c r="AX63" i="37"/>
  <c r="F63" i="37"/>
  <c r="G63" i="37" s="1"/>
  <c r="AH63" i="37"/>
  <c r="AX55" i="37"/>
  <c r="AH55" i="37"/>
  <c r="AX15" i="37"/>
  <c r="F15" i="37"/>
  <c r="G15" i="37" s="1"/>
  <c r="U15" i="37" s="1"/>
  <c r="AX7" i="37"/>
  <c r="F7" i="37"/>
  <c r="G7" i="37" s="1"/>
  <c r="L121" i="37"/>
  <c r="N121" i="37"/>
  <c r="M98" i="37"/>
  <c r="L98" i="37"/>
  <c r="N82" i="37"/>
  <c r="M82" i="37"/>
  <c r="L66" i="37"/>
  <c r="N66" i="37"/>
  <c r="P6" i="37"/>
  <c r="W6" i="37"/>
  <c r="Y6" i="37"/>
  <c r="U6" i="37"/>
  <c r="S6" i="37"/>
  <c r="Z6" i="37"/>
  <c r="AZ6" i="37" s="1"/>
  <c r="M18" i="37"/>
  <c r="AG18" i="37" s="1"/>
  <c r="L18" i="37"/>
  <c r="N18" i="37"/>
  <c r="AG3" i="37"/>
  <c r="AB40" i="37"/>
  <c r="M32" i="37"/>
  <c r="W25" i="37"/>
  <c r="Z48" i="37"/>
  <c r="AZ48" i="37" s="1"/>
  <c r="Z95" i="37"/>
  <c r="AZ95" i="37" s="1"/>
  <c r="W115" i="37"/>
  <c r="M108" i="37"/>
  <c r="S83" i="37"/>
  <c r="W83" i="37"/>
  <c r="P83" i="37"/>
  <c r="AB83" i="37"/>
  <c r="U83" i="37"/>
  <c r="R83" i="37"/>
  <c r="Q83" i="37"/>
  <c r="BA83" i="37" s="1"/>
  <c r="Z83" i="37"/>
  <c r="AZ83" i="37" s="1"/>
  <c r="BB83" i="37" s="1"/>
  <c r="AS84" i="37"/>
  <c r="AF84" i="37" s="1"/>
  <c r="R84" i="37"/>
  <c r="P84" i="37"/>
  <c r="Z84" i="37"/>
  <c r="AZ84" i="37" s="1"/>
  <c r="V84" i="37"/>
  <c r="AY84" i="37" s="1"/>
  <c r="W84" i="37"/>
  <c r="Q84" i="37"/>
  <c r="BA84" i="37" s="1"/>
  <c r="AU52" i="37"/>
  <c r="AV94" i="37" s="1"/>
  <c r="L37" i="37"/>
  <c r="AB37" i="37"/>
  <c r="F11" i="37"/>
  <c r="G11" i="37" s="1"/>
  <c r="F19" i="37"/>
  <c r="G19" i="37" s="1"/>
  <c r="P38" i="37"/>
  <c r="M70" i="37"/>
  <c r="M84" i="37"/>
  <c r="N84" i="37"/>
  <c r="F102" i="37"/>
  <c r="G102" i="37" s="1"/>
  <c r="AX125" i="37"/>
  <c r="F125" i="37"/>
  <c r="G125" i="37" s="1"/>
  <c r="F119" i="37"/>
  <c r="G119" i="37" s="1"/>
  <c r="AA119" i="37" s="1"/>
  <c r="AG7" i="37"/>
  <c r="V51" i="36"/>
  <c r="AY51" i="36" s="1"/>
  <c r="Y51" i="36"/>
  <c r="AU51" i="36"/>
  <c r="AA51" i="36"/>
  <c r="AB51" i="36"/>
  <c r="AE51" i="36" a="1"/>
  <c r="AE51" i="36" s="1"/>
  <c r="U51" i="36"/>
  <c r="P51" i="36"/>
  <c r="W51" i="36"/>
  <c r="S51" i="36"/>
  <c r="Z24" i="36"/>
  <c r="AZ24" i="36" s="1"/>
  <c r="AA24" i="36"/>
  <c r="AB24" i="36"/>
  <c r="AE24" i="36" a="1"/>
  <c r="AE24" i="36" s="1"/>
  <c r="Q24" i="36"/>
  <c r="BA24" i="36" s="1"/>
  <c r="BB24" i="36" s="1"/>
  <c r="AU24" i="36"/>
  <c r="AV85" i="36" s="1"/>
  <c r="V67" i="36"/>
  <c r="AY67" i="36" s="1"/>
  <c r="U67" i="36"/>
  <c r="AE67" i="36" a="1"/>
  <c r="AE67" i="36" s="1"/>
  <c r="AA67" i="36"/>
  <c r="W67" i="36"/>
  <c r="AB67" i="36"/>
  <c r="R67" i="36"/>
  <c r="Y67" i="36"/>
  <c r="Z67" i="36"/>
  <c r="AZ67" i="36" s="1"/>
  <c r="P94" i="36"/>
  <c r="V94" i="36"/>
  <c r="AY94" i="36" s="1"/>
  <c r="AS94" i="36"/>
  <c r="AF94" i="36" s="1"/>
  <c r="R94" i="36"/>
  <c r="S94" i="36"/>
  <c r="N124" i="36"/>
  <c r="M124" i="36"/>
  <c r="L124" i="36"/>
  <c r="N92" i="36"/>
  <c r="L92" i="36"/>
  <c r="M92" i="36"/>
  <c r="N127" i="36"/>
  <c r="L127" i="36"/>
  <c r="L88" i="36"/>
  <c r="N88" i="36"/>
  <c r="N122" i="36"/>
  <c r="L25" i="36"/>
  <c r="AA80" i="36"/>
  <c r="U101" i="36"/>
  <c r="P101" i="36"/>
  <c r="M56" i="36"/>
  <c r="M6" i="36"/>
  <c r="N6" i="36"/>
  <c r="U33" i="36"/>
  <c r="R33" i="36"/>
  <c r="V33" i="36"/>
  <c r="AY33" i="36" s="1"/>
  <c r="AB33" i="36"/>
  <c r="P33" i="36"/>
  <c r="M85" i="36"/>
  <c r="L85" i="36"/>
  <c r="AX108" i="36"/>
  <c r="F108" i="36"/>
  <c r="G108" i="36" s="1"/>
  <c r="AX84" i="36"/>
  <c r="F84" i="36"/>
  <c r="G84" i="36" s="1"/>
  <c r="AX68" i="36"/>
  <c r="F68" i="36"/>
  <c r="G68" i="36" s="1"/>
  <c r="AX37" i="36"/>
  <c r="AH37" i="36"/>
  <c r="AX13" i="36"/>
  <c r="AH13" i="36"/>
  <c r="AX6" i="36"/>
  <c r="F6" i="36"/>
  <c r="G6" i="36" s="1"/>
  <c r="Q6" i="36" s="1"/>
  <c r="BA6" i="36" s="1"/>
  <c r="N39" i="36"/>
  <c r="S39" i="36"/>
  <c r="M39" i="36"/>
  <c r="L31" i="36"/>
  <c r="M31" i="36"/>
  <c r="AG31" i="36" s="1"/>
  <c r="N31" i="36"/>
  <c r="N8" i="36"/>
  <c r="M8" i="36"/>
  <c r="N77" i="36"/>
  <c r="M77" i="36"/>
  <c r="AB16" i="36"/>
  <c r="L48" i="36"/>
  <c r="M48" i="36"/>
  <c r="AG48" i="36" s="1"/>
  <c r="L77" i="36"/>
  <c r="AB94" i="36"/>
  <c r="AA17" i="36"/>
  <c r="AB80" i="36"/>
  <c r="V120" i="36"/>
  <c r="AY120" i="36" s="1"/>
  <c r="AB120" i="36"/>
  <c r="P120" i="36"/>
  <c r="U120" i="36"/>
  <c r="P81" i="36"/>
  <c r="S81" i="36"/>
  <c r="AS81" i="36"/>
  <c r="AF81" i="36" s="1"/>
  <c r="Q81" i="36"/>
  <c r="BA81" i="36" s="1"/>
  <c r="L56" i="36"/>
  <c r="AH6" i="36"/>
  <c r="N30" i="36"/>
  <c r="M30" i="36"/>
  <c r="AG30" i="36" s="1"/>
  <c r="AH52" i="36"/>
  <c r="N117" i="36"/>
  <c r="M117" i="36"/>
  <c r="L117" i="36"/>
  <c r="M86" i="36"/>
  <c r="N86" i="36"/>
  <c r="L86" i="36"/>
  <c r="N62" i="36"/>
  <c r="M62" i="36"/>
  <c r="AG62" i="36" s="1"/>
  <c r="M54" i="36"/>
  <c r="V54" i="36"/>
  <c r="AY54" i="36" s="1"/>
  <c r="Q54" i="36"/>
  <c r="BA54" i="36" s="1"/>
  <c r="BB54" i="36" s="1"/>
  <c r="N54" i="36"/>
  <c r="P54" i="36"/>
  <c r="S54" i="36"/>
  <c r="L38" i="36"/>
  <c r="N38" i="36"/>
  <c r="M38" i="36"/>
  <c r="N22" i="36"/>
  <c r="L22" i="36"/>
  <c r="V22" i="36"/>
  <c r="AY22" i="36" s="1"/>
  <c r="S22" i="36"/>
  <c r="M22" i="36"/>
  <c r="R22" i="36"/>
  <c r="M7" i="36"/>
  <c r="L7" i="36"/>
  <c r="N7" i="36"/>
  <c r="V7" i="36"/>
  <c r="AY7" i="36" s="1"/>
  <c r="U94" i="36"/>
  <c r="U30" i="36"/>
  <c r="W30" i="36"/>
  <c r="AB30" i="36"/>
  <c r="AA30" i="36"/>
  <c r="S30" i="36"/>
  <c r="L122" i="36"/>
  <c r="Q94" i="36"/>
  <c r="BA94" i="36" s="1"/>
  <c r="M25" i="36"/>
  <c r="Q39" i="36"/>
  <c r="BA39" i="36" s="1"/>
  <c r="BB39" i="36" s="1"/>
  <c r="M127" i="36"/>
  <c r="AA94" i="36"/>
  <c r="W94" i="36"/>
  <c r="N85" i="36"/>
  <c r="S103" i="36"/>
  <c r="AA103" i="36"/>
  <c r="W103" i="36"/>
  <c r="Z103" i="36"/>
  <c r="AZ103" i="36" s="1"/>
  <c r="AB103" i="36"/>
  <c r="Z30" i="36"/>
  <c r="AZ30" i="36" s="1"/>
  <c r="BB30" i="36" s="1"/>
  <c r="Q5" i="36"/>
  <c r="BA5" i="36" s="1"/>
  <c r="BB5" i="36" s="1"/>
  <c r="S5" i="36"/>
  <c r="AA5" i="36"/>
  <c r="Y5" i="36"/>
  <c r="AU5" i="36"/>
  <c r="AV97" i="36" s="1"/>
  <c r="R5" i="36"/>
  <c r="V30" i="36"/>
  <c r="AY30" i="36" s="1"/>
  <c r="W17" i="36"/>
  <c r="AB25" i="36"/>
  <c r="Z25" i="36"/>
  <c r="AZ25" i="36" s="1"/>
  <c r="Y25" i="36"/>
  <c r="M40" i="36"/>
  <c r="V40" i="36"/>
  <c r="AY40" i="36" s="1"/>
  <c r="L40" i="36"/>
  <c r="P40" i="36"/>
  <c r="U102" i="36"/>
  <c r="Z102" i="36"/>
  <c r="AZ102" i="36" s="1"/>
  <c r="R102" i="36"/>
  <c r="P102" i="36"/>
  <c r="Q102" i="36"/>
  <c r="BA102" i="36" s="1"/>
  <c r="BB102" i="36" s="1"/>
  <c r="W102" i="36"/>
  <c r="AA102" i="36"/>
  <c r="S102" i="36"/>
  <c r="M109" i="36"/>
  <c r="L109" i="36"/>
  <c r="AX2" i="36"/>
  <c r="F2" i="36"/>
  <c r="G2" i="36" s="1"/>
  <c r="AX114" i="36"/>
  <c r="F114" i="36"/>
  <c r="G114" i="36" s="1"/>
  <c r="AX82" i="36"/>
  <c r="F82" i="36"/>
  <c r="G82" i="36" s="1"/>
  <c r="AX35" i="36"/>
  <c r="F35" i="36"/>
  <c r="G35" i="36" s="1"/>
  <c r="S35" i="36" s="1"/>
  <c r="AH35" i="36"/>
  <c r="AX19" i="36"/>
  <c r="AH19" i="36"/>
  <c r="F19" i="36"/>
  <c r="G19" i="36" s="1"/>
  <c r="AX4" i="36"/>
  <c r="AH4" i="36"/>
  <c r="F4" i="36"/>
  <c r="G4" i="36" s="1"/>
  <c r="N116" i="36"/>
  <c r="M116" i="36"/>
  <c r="L116" i="36"/>
  <c r="Q116" i="36"/>
  <c r="BA116" i="36" s="1"/>
  <c r="BB116" i="36" s="1"/>
  <c r="M108" i="36"/>
  <c r="L108" i="36"/>
  <c r="N108" i="36"/>
  <c r="L101" i="36"/>
  <c r="N101" i="36"/>
  <c r="M93" i="36"/>
  <c r="L93" i="36"/>
  <c r="N93" i="36"/>
  <c r="N69" i="36"/>
  <c r="M69" i="36"/>
  <c r="V45" i="36"/>
  <c r="AY45" i="36" s="1"/>
  <c r="BB45" i="36" s="1"/>
  <c r="AA45" i="36"/>
  <c r="U45" i="36"/>
  <c r="N45" i="36"/>
  <c r="Y45" i="36"/>
  <c r="L45" i="36"/>
  <c r="AB45" i="36"/>
  <c r="S50" i="36"/>
  <c r="Q50" i="36"/>
  <c r="BA50" i="36" s="1"/>
  <c r="P50" i="36"/>
  <c r="Y50" i="36"/>
  <c r="W50" i="36"/>
  <c r="R50" i="36"/>
  <c r="N16" i="36"/>
  <c r="M16" i="36"/>
  <c r="AG16" i="36" s="1"/>
  <c r="L16" i="36"/>
  <c r="N33" i="36"/>
  <c r="L33" i="36"/>
  <c r="N80" i="36"/>
  <c r="L80" i="36"/>
  <c r="F13" i="36"/>
  <c r="G13" i="36" s="1"/>
  <c r="L17" i="36"/>
  <c r="Y96" i="36"/>
  <c r="Q119" i="36"/>
  <c r="BA119" i="36" s="1"/>
  <c r="BB119" i="36" s="1"/>
  <c r="Z50" i="36"/>
  <c r="AZ50" i="36" s="1"/>
  <c r="Z94" i="36"/>
  <c r="AZ94" i="36" s="1"/>
  <c r="BB94" i="36" s="1"/>
  <c r="W33" i="36"/>
  <c r="Y33" i="36"/>
  <c r="V16" i="36"/>
  <c r="AY16" i="36" s="1"/>
  <c r="F37" i="36"/>
  <c r="G37" i="36" s="1"/>
  <c r="Z59" i="36"/>
  <c r="AZ59" i="36" s="1"/>
  <c r="U59" i="36"/>
  <c r="AA59" i="36"/>
  <c r="W59" i="36"/>
  <c r="AB59" i="36"/>
  <c r="R59" i="36"/>
  <c r="AX129" i="36"/>
  <c r="F129" i="36"/>
  <c r="G129" i="36" s="1"/>
  <c r="AX65" i="36"/>
  <c r="F65" i="36"/>
  <c r="G65" i="36" s="1"/>
  <c r="U65" i="36" s="1"/>
  <c r="AH65" i="36"/>
  <c r="AG65" i="36"/>
  <c r="AX57" i="36"/>
  <c r="AH57" i="36"/>
  <c r="F57" i="36"/>
  <c r="G57" i="36" s="1"/>
  <c r="AX49" i="36"/>
  <c r="F49" i="36"/>
  <c r="G49" i="36" s="1"/>
  <c r="AH49" i="36"/>
  <c r="AB18" i="36"/>
  <c r="AA18" i="36"/>
  <c r="V18" i="36"/>
  <c r="AY18" i="36" s="1"/>
  <c r="Z18" i="36"/>
  <c r="AZ18" i="36" s="1"/>
  <c r="P18" i="36"/>
  <c r="S18" i="36"/>
  <c r="Y3" i="36"/>
  <c r="AA3" i="36"/>
  <c r="AU3" i="36"/>
  <c r="M10" i="36"/>
  <c r="AG10" i="36" s="1"/>
  <c r="L10" i="36"/>
  <c r="AG60" i="36"/>
  <c r="R119" i="36"/>
  <c r="U50" i="36"/>
  <c r="M119" i="36"/>
  <c r="M87" i="36"/>
  <c r="Z33" i="36"/>
  <c r="AZ33" i="36" s="1"/>
  <c r="BB33" i="36" s="1"/>
  <c r="S33" i="36"/>
  <c r="W16" i="36"/>
  <c r="AH21" i="36"/>
  <c r="AX128" i="36"/>
  <c r="F128" i="36"/>
  <c r="G128" i="36" s="1"/>
  <c r="L2" i="36"/>
  <c r="M2" i="36"/>
  <c r="U14" i="36"/>
  <c r="W14" i="36"/>
  <c r="L94" i="36"/>
  <c r="N94" i="36"/>
  <c r="V119" i="36"/>
  <c r="AY119" i="36" s="1"/>
  <c r="S119" i="36"/>
  <c r="L119" i="36"/>
  <c r="P119" i="36"/>
  <c r="M64" i="36"/>
  <c r="AG64" i="36" s="1"/>
  <c r="N64" i="36"/>
  <c r="N106" i="36"/>
  <c r="V39" i="36"/>
  <c r="AY39" i="36" s="1"/>
  <c r="R101" i="36"/>
  <c r="AB50" i="36"/>
  <c r="M88" i="36"/>
  <c r="F52" i="36"/>
  <c r="G52" i="36" s="1"/>
  <c r="P52" i="36" s="1"/>
  <c r="V53" i="36"/>
  <c r="AY53" i="36" s="1"/>
  <c r="W53" i="36"/>
  <c r="AB53" i="36"/>
  <c r="S53" i="36"/>
  <c r="R53" i="36"/>
  <c r="U53" i="36"/>
  <c r="Q53" i="36"/>
  <c r="BA53" i="36" s="1"/>
  <c r="BB53" i="36" s="1"/>
  <c r="Y53" i="36"/>
  <c r="AA53" i="36"/>
  <c r="AU30" i="36"/>
  <c r="Y30" i="36"/>
  <c r="N10" i="36"/>
  <c r="N48" i="36"/>
  <c r="Z16" i="36"/>
  <c r="AZ16" i="36" s="1"/>
  <c r="P16" i="36"/>
  <c r="Y16" i="36"/>
  <c r="AU16" i="36"/>
  <c r="AA16" i="36"/>
  <c r="S16" i="36"/>
  <c r="N18" i="36"/>
  <c r="L18" i="36"/>
  <c r="W117" i="36"/>
  <c r="AE117" i="36" a="1"/>
  <c r="AE117" i="36" s="1"/>
  <c r="V117" i="36"/>
  <c r="AY117" i="36" s="1"/>
  <c r="AA117" i="36"/>
  <c r="U117" i="36"/>
  <c r="P117" i="36"/>
  <c r="N82" i="36"/>
  <c r="M82" i="36"/>
  <c r="L82" i="36"/>
  <c r="L58" i="36"/>
  <c r="M58" i="36"/>
  <c r="AG58" i="36" s="1"/>
  <c r="L50" i="36"/>
  <c r="N50" i="36"/>
  <c r="M50" i="36"/>
  <c r="U93" i="36"/>
  <c r="AH25" i="36"/>
  <c r="AH33" i="36"/>
  <c r="F62" i="36"/>
  <c r="G62" i="36" s="1"/>
  <c r="F64" i="36"/>
  <c r="G64" i="36" s="1"/>
  <c r="AE64" i="36" s="1" a="1"/>
  <c r="AE64" i="36" s="1"/>
  <c r="AD64" i="36" s="1"/>
  <c r="AC64" i="36" s="1"/>
  <c r="AH17" i="36"/>
  <c r="F110" i="36"/>
  <c r="G110" i="36" s="1"/>
  <c r="M92" i="35"/>
  <c r="L92" i="35"/>
  <c r="N92" i="35"/>
  <c r="N30" i="35"/>
  <c r="L30" i="35"/>
  <c r="M30" i="35"/>
  <c r="M6" i="35"/>
  <c r="AG6" i="35" s="1"/>
  <c r="N6" i="35"/>
  <c r="L6" i="35"/>
  <c r="N107" i="35"/>
  <c r="M107" i="35"/>
  <c r="L107" i="35"/>
  <c r="P59" i="35"/>
  <c r="M59" i="35"/>
  <c r="N59" i="35"/>
  <c r="L59" i="35"/>
  <c r="S59" i="35"/>
  <c r="Q59" i="35"/>
  <c r="BA59" i="35" s="1"/>
  <c r="BB59" i="35" s="1"/>
  <c r="R59" i="35"/>
  <c r="N60" i="35"/>
  <c r="L60" i="35"/>
  <c r="M60" i="35"/>
  <c r="N22" i="35"/>
  <c r="M22" i="35"/>
  <c r="AG22" i="35" s="1"/>
  <c r="U22" i="35"/>
  <c r="AA22" i="35"/>
  <c r="Y22" i="35"/>
  <c r="V22" i="35"/>
  <c r="AY22" i="35" s="1"/>
  <c r="AB22" i="35"/>
  <c r="L22" i="35"/>
  <c r="L97" i="35"/>
  <c r="M97" i="35"/>
  <c r="N97" i="35"/>
  <c r="R21" i="35"/>
  <c r="Z21" i="35"/>
  <c r="AZ21" i="35" s="1"/>
  <c r="AB21" i="35"/>
  <c r="P21" i="35"/>
  <c r="V21" i="35"/>
  <c r="AY21" i="35" s="1"/>
  <c r="Q21" i="35"/>
  <c r="BA21" i="35" s="1"/>
  <c r="AA21" i="35"/>
  <c r="W21" i="35"/>
  <c r="AU21" i="35"/>
  <c r="U21" i="35"/>
  <c r="Y21" i="35"/>
  <c r="S21" i="35"/>
  <c r="N112" i="35"/>
  <c r="M112" i="35"/>
  <c r="L112" i="35"/>
  <c r="AE27" i="35" a="1"/>
  <c r="AE27" i="35" s="1"/>
  <c r="V27" i="35"/>
  <c r="AY27" i="35" s="1"/>
  <c r="AA27" i="35"/>
  <c r="P27" i="35"/>
  <c r="W27" i="35"/>
  <c r="Q27" i="35"/>
  <c r="BA27" i="35" s="1"/>
  <c r="U27" i="35"/>
  <c r="AB27" i="35"/>
  <c r="AU27" i="35"/>
  <c r="R27" i="35"/>
  <c r="Y27" i="35"/>
  <c r="S27" i="35"/>
  <c r="AE10" i="35" a="1"/>
  <c r="AE10" i="35" s="1"/>
  <c r="AU10" i="35"/>
  <c r="AA10" i="35"/>
  <c r="P10" i="35"/>
  <c r="Q10" i="35"/>
  <c r="BA10" i="35" s="1"/>
  <c r="BB10" i="35" s="1"/>
  <c r="Z10" i="35"/>
  <c r="AZ10" i="35" s="1"/>
  <c r="Y10" i="35"/>
  <c r="S10" i="35"/>
  <c r="W10" i="35"/>
  <c r="R10" i="35"/>
  <c r="U10" i="35"/>
  <c r="V10" i="35"/>
  <c r="AY10" i="35" s="1"/>
  <c r="AB10" i="35"/>
  <c r="Q5" i="35"/>
  <c r="BA5" i="35" s="1"/>
  <c r="AU5" i="35"/>
  <c r="Z5" i="35"/>
  <c r="AZ5" i="35" s="1"/>
  <c r="AA5" i="35"/>
  <c r="W5" i="35"/>
  <c r="S5" i="35"/>
  <c r="AB5" i="35"/>
  <c r="U5" i="35"/>
  <c r="Y5" i="35"/>
  <c r="V5" i="35"/>
  <c r="AY5" i="35" s="1"/>
  <c r="R5" i="35"/>
  <c r="P5" i="35"/>
  <c r="Y48" i="35"/>
  <c r="AU48" i="35"/>
  <c r="V48" i="35"/>
  <c r="AY48" i="35" s="1"/>
  <c r="M84" i="35"/>
  <c r="L84" i="35"/>
  <c r="R57" i="35"/>
  <c r="AB57" i="35"/>
  <c r="AH9" i="35"/>
  <c r="S46" i="35"/>
  <c r="AB15" i="35"/>
  <c r="N121" i="35"/>
  <c r="U114" i="35"/>
  <c r="N114" i="35"/>
  <c r="M46" i="35"/>
  <c r="AE48" i="35" a="1"/>
  <c r="AE48" i="35" s="1"/>
  <c r="AU32" i="35"/>
  <c r="Y32" i="35"/>
  <c r="S32" i="35"/>
  <c r="AB32" i="35"/>
  <c r="AA32" i="35"/>
  <c r="M53" i="35"/>
  <c r="AG53" i="35" s="1"/>
  <c r="M48" i="35"/>
  <c r="L48" i="35"/>
  <c r="AU50" i="35"/>
  <c r="AB50" i="35"/>
  <c r="Z50" i="35"/>
  <c r="AZ50" i="35" s="1"/>
  <c r="Q50" i="35"/>
  <c r="BA50" i="35" s="1"/>
  <c r="AX29" i="35"/>
  <c r="F29" i="35"/>
  <c r="G29" i="35" s="1"/>
  <c r="AX8" i="35"/>
  <c r="F8" i="35"/>
  <c r="G8" i="35" s="1"/>
  <c r="V8" i="35" s="1"/>
  <c r="AY8" i="35" s="1"/>
  <c r="M128" i="35"/>
  <c r="L128" i="35"/>
  <c r="N75" i="35"/>
  <c r="M75" i="35"/>
  <c r="L29" i="35"/>
  <c r="M29" i="35"/>
  <c r="N21" i="35"/>
  <c r="M21" i="35"/>
  <c r="AG21" i="35" s="1"/>
  <c r="L5" i="35"/>
  <c r="M5" i="35"/>
  <c r="AG5" i="35" s="1"/>
  <c r="Y57" i="35"/>
  <c r="AU57" i="35"/>
  <c r="AH21" i="35"/>
  <c r="P64" i="35"/>
  <c r="U64" i="35"/>
  <c r="P89" i="35"/>
  <c r="AB89" i="35"/>
  <c r="AE111" i="35" a="1"/>
  <c r="AE111" i="35" s="1"/>
  <c r="Q76" i="35"/>
  <c r="BA76" i="35" s="1"/>
  <c r="BB76" i="35" s="1"/>
  <c r="AA94" i="35"/>
  <c r="AB94" i="35"/>
  <c r="R32" i="35"/>
  <c r="W73" i="35"/>
  <c r="S94" i="35"/>
  <c r="M89" i="35"/>
  <c r="N65" i="35"/>
  <c r="Z48" i="35"/>
  <c r="AZ48" i="35" s="1"/>
  <c r="L44" i="35"/>
  <c r="N11" i="35"/>
  <c r="N3" i="35"/>
  <c r="V2" i="35"/>
  <c r="AY2" i="35" s="1"/>
  <c r="Q2" i="35"/>
  <c r="BA2" i="35" s="1"/>
  <c r="Q22" i="35"/>
  <c r="BA22" i="35" s="1"/>
  <c r="Z22" i="35"/>
  <c r="AZ22" i="35" s="1"/>
  <c r="BB22" i="35" s="1"/>
  <c r="W22" i="35"/>
  <c r="P22" i="35"/>
  <c r="AS71" i="35"/>
  <c r="AF71" i="35" s="1"/>
  <c r="V71" i="35"/>
  <c r="AY71" i="35" s="1"/>
  <c r="R71" i="35"/>
  <c r="Q71" i="35"/>
  <c r="BA71" i="35" s="1"/>
  <c r="AH49" i="35"/>
  <c r="AX36" i="35"/>
  <c r="F36" i="35"/>
  <c r="G36" i="35" s="1"/>
  <c r="AX28" i="35"/>
  <c r="AH28" i="35"/>
  <c r="AH14" i="35"/>
  <c r="L127" i="35"/>
  <c r="M127" i="35"/>
  <c r="M20" i="35"/>
  <c r="L20" i="35"/>
  <c r="S57" i="35"/>
  <c r="V57" i="35"/>
  <c r="AY57" i="35" s="1"/>
  <c r="P94" i="35"/>
  <c r="Z94" i="35"/>
  <c r="AZ94" i="35" s="1"/>
  <c r="AE15" i="35" a="1"/>
  <c r="AE15" i="35" s="1"/>
  <c r="R50" i="35"/>
  <c r="W32" i="35"/>
  <c r="W53" i="35"/>
  <c r="P48" i="35"/>
  <c r="N5" i="35"/>
  <c r="N84" i="35"/>
  <c r="Z35" i="35"/>
  <c r="AZ35" i="35" s="1"/>
  <c r="Y35" i="35"/>
  <c r="P35" i="35"/>
  <c r="W35" i="35"/>
  <c r="M39" i="35"/>
  <c r="AG39" i="35" s="1"/>
  <c r="N39" i="35"/>
  <c r="L39" i="35"/>
  <c r="AX128" i="35"/>
  <c r="F128" i="35"/>
  <c r="G128" i="35" s="1"/>
  <c r="Y128" i="35" s="1"/>
  <c r="AX112" i="35"/>
  <c r="F112" i="35"/>
  <c r="G112" i="35" s="1"/>
  <c r="Y112" i="35" s="1"/>
  <c r="AX56" i="35"/>
  <c r="F56" i="35"/>
  <c r="G56" i="35" s="1"/>
  <c r="AX43" i="35"/>
  <c r="F43" i="35"/>
  <c r="G43" i="35" s="1"/>
  <c r="N126" i="35"/>
  <c r="M126" i="35"/>
  <c r="M81" i="35"/>
  <c r="N81" i="35"/>
  <c r="L81" i="35"/>
  <c r="M27" i="35"/>
  <c r="N27" i="35"/>
  <c r="Z57" i="35"/>
  <c r="AZ57" i="35" s="1"/>
  <c r="AH8" i="35"/>
  <c r="AA64" i="35"/>
  <c r="AA89" i="35"/>
  <c r="Q89" i="35"/>
  <c r="BA89" i="35" s="1"/>
  <c r="S111" i="35"/>
  <c r="R111" i="35"/>
  <c r="Q94" i="35"/>
  <c r="BA94" i="35" s="1"/>
  <c r="BB94" i="35" s="1"/>
  <c r="S50" i="35"/>
  <c r="P32" i="35"/>
  <c r="V114" i="35"/>
  <c r="AY114" i="35" s="1"/>
  <c r="F88" i="35"/>
  <c r="G88" i="35" s="1"/>
  <c r="Q88" i="35" s="1"/>
  <c r="BA88" i="35" s="1"/>
  <c r="AA48" i="35"/>
  <c r="U20" i="35"/>
  <c r="P20" i="35"/>
  <c r="AB35" i="35"/>
  <c r="L19" i="35"/>
  <c r="F14" i="35"/>
  <c r="G14" i="35" s="1"/>
  <c r="Q14" i="35" s="1"/>
  <c r="BA14" i="35" s="1"/>
  <c r="BB14" i="35" s="1"/>
  <c r="AB114" i="35"/>
  <c r="L21" i="35"/>
  <c r="AU13" i="35"/>
  <c r="AV82" i="35" s="1"/>
  <c r="AE13" i="35" a="1"/>
  <c r="AE13" i="35" s="1"/>
  <c r="Z13" i="35"/>
  <c r="AZ13" i="35" s="1"/>
  <c r="M35" i="35"/>
  <c r="AG35" i="35" s="1"/>
  <c r="L35" i="35"/>
  <c r="AB42" i="35"/>
  <c r="AU42" i="35"/>
  <c r="Z42" i="35"/>
  <c r="AZ42" i="35" s="1"/>
  <c r="AE42" i="35" a="1"/>
  <c r="AE42" i="35" s="1"/>
  <c r="U62" i="35"/>
  <c r="P62" i="35"/>
  <c r="R62" i="35"/>
  <c r="AE62" i="35" a="1"/>
  <c r="AE62" i="35" s="1"/>
  <c r="N67" i="35"/>
  <c r="N125" i="35"/>
  <c r="M125" i="35"/>
  <c r="L125" i="35"/>
  <c r="AX79" i="35"/>
  <c r="F79" i="35"/>
  <c r="G79" i="35" s="1"/>
  <c r="AX26" i="35"/>
  <c r="F26" i="35"/>
  <c r="G26" i="35" s="1"/>
  <c r="AX19" i="35"/>
  <c r="F19" i="35"/>
  <c r="G19" i="35" s="1"/>
  <c r="N80" i="35"/>
  <c r="M80" i="35"/>
  <c r="L80" i="35"/>
  <c r="N49" i="35"/>
  <c r="L49" i="35"/>
  <c r="AA15" i="35"/>
  <c r="Y15" i="35"/>
  <c r="W15" i="35"/>
  <c r="L68" i="35"/>
  <c r="N68" i="35"/>
  <c r="W57" i="35"/>
  <c r="AH15" i="35"/>
  <c r="Z64" i="35"/>
  <c r="AZ64" i="35" s="1"/>
  <c r="U89" i="35"/>
  <c r="W111" i="35"/>
  <c r="Q111" i="35"/>
  <c r="BA111" i="35" s="1"/>
  <c r="BB111" i="35" s="1"/>
  <c r="R76" i="35"/>
  <c r="AE94" i="35" a="1"/>
  <c r="AE94" i="35" s="1"/>
  <c r="V15" i="35"/>
  <c r="AY15" i="35" s="1"/>
  <c r="U50" i="35"/>
  <c r="Z32" i="35"/>
  <c r="AZ32" i="35" s="1"/>
  <c r="M121" i="35"/>
  <c r="L106" i="35"/>
  <c r="L65" i="35"/>
  <c r="N48" i="35"/>
  <c r="Y53" i="35"/>
  <c r="F49" i="35"/>
  <c r="G49" i="35" s="1"/>
  <c r="M45" i="35"/>
  <c r="Q48" i="35"/>
  <c r="BA48" i="35" s="1"/>
  <c r="W48" i="35"/>
  <c r="AE28" i="35" a="1"/>
  <c r="AE28" i="35" s="1"/>
  <c r="U28" i="35"/>
  <c r="AU28" i="35"/>
  <c r="AV24" i="35" s="1"/>
  <c r="S35" i="35"/>
  <c r="S11" i="35"/>
  <c r="Q11" i="35"/>
  <c r="BA11" i="35" s="1"/>
  <c r="Y11" i="35"/>
  <c r="V55" i="35"/>
  <c r="AY55" i="35" s="1"/>
  <c r="BB55" i="35" s="1"/>
  <c r="P55" i="35"/>
  <c r="W55" i="35"/>
  <c r="Z55" i="35"/>
  <c r="AZ55" i="35" s="1"/>
  <c r="S55" i="35"/>
  <c r="Y55" i="35"/>
  <c r="L64" i="35"/>
  <c r="AE92" i="35" a="1"/>
  <c r="AE92" i="35" s="1"/>
  <c r="Y92" i="35"/>
  <c r="P92" i="35"/>
  <c r="F96" i="35"/>
  <c r="G96" i="35" s="1"/>
  <c r="Y96" i="35" s="1"/>
  <c r="AX86" i="35"/>
  <c r="F86" i="35"/>
  <c r="G86" i="35" s="1"/>
  <c r="AX78" i="35"/>
  <c r="F78" i="35"/>
  <c r="G78" i="35" s="1"/>
  <c r="AX41" i="35"/>
  <c r="F41" i="35"/>
  <c r="G41" i="35" s="1"/>
  <c r="R18" i="35"/>
  <c r="AU18" i="35"/>
  <c r="AV53" i="35" s="1"/>
  <c r="S12" i="35"/>
  <c r="Q12" i="35"/>
  <c r="BA12" i="35" s="1"/>
  <c r="R12" i="35"/>
  <c r="AA12" i="35"/>
  <c r="Y12" i="35"/>
  <c r="N51" i="35"/>
  <c r="L51" i="35"/>
  <c r="L37" i="35"/>
  <c r="M37" i="35"/>
  <c r="AG37" i="35" s="1"/>
  <c r="P57" i="35"/>
  <c r="N76" i="35"/>
  <c r="S64" i="35"/>
  <c r="S89" i="35"/>
  <c r="U111" i="35"/>
  <c r="AA111" i="35"/>
  <c r="U94" i="35"/>
  <c r="AU15" i="35"/>
  <c r="R83" i="35"/>
  <c r="V50" i="35"/>
  <c r="AY50" i="35" s="1"/>
  <c r="Q32" i="35"/>
  <c r="BA32" i="35" s="1"/>
  <c r="BB32" i="35" s="1"/>
  <c r="N128" i="35"/>
  <c r="AA114" i="35"/>
  <c r="F44" i="35"/>
  <c r="G44" i="35" s="1"/>
  <c r="U44" i="35" s="1"/>
  <c r="Z53" i="35"/>
  <c r="AZ53" i="35" s="1"/>
  <c r="R48" i="35"/>
  <c r="L45" i="35"/>
  <c r="AB48" i="35"/>
  <c r="L36" i="35"/>
  <c r="U35" i="35"/>
  <c r="N29" i="35"/>
  <c r="L27" i="35"/>
  <c r="AG8" i="35"/>
  <c r="L11" i="35"/>
  <c r="AH64" i="35"/>
  <c r="Q70" i="35"/>
  <c r="BA70" i="35" s="1"/>
  <c r="R70" i="35"/>
  <c r="M94" i="35"/>
  <c r="L94" i="35"/>
  <c r="Z114" i="35"/>
  <c r="AZ114" i="35" s="1"/>
  <c r="BB114" i="35" s="1"/>
  <c r="P114" i="35"/>
  <c r="Y114" i="35"/>
  <c r="AX93" i="35"/>
  <c r="F93" i="35"/>
  <c r="G93" i="35" s="1"/>
  <c r="AX77" i="35"/>
  <c r="F77" i="35"/>
  <c r="G77" i="35" s="1"/>
  <c r="R53" i="35"/>
  <c r="U53" i="35"/>
  <c r="AU53" i="35"/>
  <c r="AB53" i="35"/>
  <c r="N46" i="35"/>
  <c r="L46" i="35"/>
  <c r="AH44" i="35"/>
  <c r="L76" i="35"/>
  <c r="Y64" i="35"/>
  <c r="AU64" i="35"/>
  <c r="AV63" i="35" s="1"/>
  <c r="V89" i="35"/>
  <c r="AY89" i="35" s="1"/>
  <c r="Y111" i="35"/>
  <c r="Q15" i="35"/>
  <c r="BA15" i="35" s="1"/>
  <c r="Y50" i="35"/>
  <c r="U32" i="35"/>
  <c r="F120" i="35"/>
  <c r="G120" i="35" s="1"/>
  <c r="L91" i="35"/>
  <c r="L52" i="35"/>
  <c r="S48" i="35"/>
  <c r="V35" i="35"/>
  <c r="AY35" i="35" s="1"/>
  <c r="R11" i="35"/>
  <c r="Q46" i="35"/>
  <c r="BA46" i="35" s="1"/>
  <c r="R46" i="35"/>
  <c r="AA46" i="35"/>
  <c r="P46" i="35"/>
  <c r="N103" i="35"/>
  <c r="M103" i="35"/>
  <c r="L103" i="35"/>
  <c r="AG54" i="35"/>
  <c r="F124" i="35"/>
  <c r="G124" i="35" s="1"/>
  <c r="AH10" i="35"/>
  <c r="Q16" i="35"/>
  <c r="BA16" i="35" s="1"/>
  <c r="Z29" i="34"/>
  <c r="AZ29" i="34" s="1"/>
  <c r="AU29" i="34"/>
  <c r="Y29" i="34"/>
  <c r="S29" i="34"/>
  <c r="W29" i="34"/>
  <c r="AB29" i="34"/>
  <c r="U29" i="34"/>
  <c r="R29" i="34"/>
  <c r="V29" i="34"/>
  <c r="AY29" i="34" s="1"/>
  <c r="Q29" i="34"/>
  <c r="BA29" i="34" s="1"/>
  <c r="P29" i="34"/>
  <c r="AA29" i="34"/>
  <c r="L3" i="34"/>
  <c r="M3" i="34"/>
  <c r="V3" i="34"/>
  <c r="AY3" i="34" s="1"/>
  <c r="Q3" i="34"/>
  <c r="BA3" i="34" s="1"/>
  <c r="BB3" i="34" s="1"/>
  <c r="R3" i="34"/>
  <c r="N3" i="34"/>
  <c r="P3" i="34"/>
  <c r="Y126" i="34"/>
  <c r="Q126" i="34"/>
  <c r="BA126" i="34" s="1"/>
  <c r="S126" i="34"/>
  <c r="U126" i="34"/>
  <c r="W126" i="34"/>
  <c r="AA126" i="34"/>
  <c r="Z126" i="34"/>
  <c r="AZ126" i="34" s="1"/>
  <c r="V126" i="34"/>
  <c r="AY126" i="34" s="1"/>
  <c r="AS126" i="34"/>
  <c r="AF126" i="34" s="1"/>
  <c r="AB126" i="34"/>
  <c r="R126" i="34"/>
  <c r="P126" i="34"/>
  <c r="N119" i="34"/>
  <c r="M119" i="34"/>
  <c r="L119" i="34"/>
  <c r="S72" i="34"/>
  <c r="N72" i="34"/>
  <c r="R72" i="34"/>
  <c r="P72" i="34"/>
  <c r="L72" i="34"/>
  <c r="M72" i="34"/>
  <c r="Q72" i="34"/>
  <c r="BA72" i="34" s="1"/>
  <c r="BB72" i="34" s="1"/>
  <c r="V72" i="34"/>
  <c r="AY72" i="34" s="1"/>
  <c r="N64" i="34"/>
  <c r="M64" i="34"/>
  <c r="AG64" i="34" s="1"/>
  <c r="L64" i="34"/>
  <c r="L94" i="34"/>
  <c r="N94" i="34"/>
  <c r="M94" i="34"/>
  <c r="N92" i="34"/>
  <c r="M92" i="34"/>
  <c r="R112" i="34"/>
  <c r="Y112" i="34"/>
  <c r="P112" i="34"/>
  <c r="AA112" i="34"/>
  <c r="W112" i="34"/>
  <c r="Z112" i="34"/>
  <c r="AZ112" i="34" s="1"/>
  <c r="V61" i="34"/>
  <c r="AY61" i="34" s="1"/>
  <c r="U61" i="34"/>
  <c r="R123" i="34"/>
  <c r="Z65" i="34"/>
  <c r="AZ65" i="34" s="1"/>
  <c r="AU47" i="34"/>
  <c r="AV117" i="34" s="1"/>
  <c r="AA80" i="34"/>
  <c r="AA108" i="34"/>
  <c r="R20" i="34"/>
  <c r="AB112" i="34"/>
  <c r="Z90" i="34"/>
  <c r="AZ90" i="34" s="1"/>
  <c r="Q91" i="34"/>
  <c r="BA91" i="34" s="1"/>
  <c r="AS91" i="34"/>
  <c r="AF91" i="34" s="1"/>
  <c r="V91" i="34"/>
  <c r="AY91" i="34" s="1"/>
  <c r="W91" i="34"/>
  <c r="Z91" i="34"/>
  <c r="AZ91" i="34" s="1"/>
  <c r="Y91" i="34"/>
  <c r="S91" i="34"/>
  <c r="N18" i="34"/>
  <c r="N24" i="34"/>
  <c r="M24" i="34"/>
  <c r="L24" i="34"/>
  <c r="M78" i="34"/>
  <c r="L78" i="34"/>
  <c r="N78" i="34"/>
  <c r="M80" i="34"/>
  <c r="N80" i="34"/>
  <c r="L80" i="34"/>
  <c r="Z86" i="34"/>
  <c r="AZ86" i="34" s="1"/>
  <c r="P86" i="34"/>
  <c r="W86" i="34"/>
  <c r="Y86" i="34"/>
  <c r="U86" i="34"/>
  <c r="AB86" i="34"/>
  <c r="AX62" i="34"/>
  <c r="AH62" i="34"/>
  <c r="F62" i="34"/>
  <c r="G62" i="34" s="1"/>
  <c r="AX46" i="34"/>
  <c r="F46" i="34"/>
  <c r="G46" i="34" s="1"/>
  <c r="AH46" i="34"/>
  <c r="AX30" i="34"/>
  <c r="AH30" i="34"/>
  <c r="AX22" i="34"/>
  <c r="AH22" i="34"/>
  <c r="N127" i="34"/>
  <c r="M127" i="34"/>
  <c r="L111" i="34"/>
  <c r="M111" i="34"/>
  <c r="N41" i="34"/>
  <c r="M41" i="34"/>
  <c r="L41" i="34"/>
  <c r="N25" i="34"/>
  <c r="M25" i="34"/>
  <c r="L25" i="34"/>
  <c r="N10" i="34"/>
  <c r="M10" i="34"/>
  <c r="AG10" i="34" s="1"/>
  <c r="L10" i="34"/>
  <c r="L96" i="34"/>
  <c r="N96" i="34"/>
  <c r="M96" i="34"/>
  <c r="W127" i="34"/>
  <c r="V123" i="34"/>
  <c r="AY123" i="34" s="1"/>
  <c r="BB123" i="34" s="1"/>
  <c r="V34" i="34"/>
  <c r="AY34" i="34" s="1"/>
  <c r="M9" i="34"/>
  <c r="U47" i="34"/>
  <c r="M33" i="34"/>
  <c r="AG33" i="34" s="1"/>
  <c r="R108" i="34"/>
  <c r="U91" i="34"/>
  <c r="M103" i="34"/>
  <c r="AU20" i="34"/>
  <c r="U112" i="34"/>
  <c r="N111" i="34"/>
  <c r="U101" i="34"/>
  <c r="Y101" i="34"/>
  <c r="S101" i="34"/>
  <c r="Z101" i="34"/>
  <c r="AZ101" i="34" s="1"/>
  <c r="AB101" i="34"/>
  <c r="R101" i="34"/>
  <c r="AA101" i="34"/>
  <c r="L36" i="34"/>
  <c r="AA38" i="34"/>
  <c r="Z3" i="34"/>
  <c r="AZ3" i="34" s="1"/>
  <c r="AB3" i="34"/>
  <c r="S3" i="34"/>
  <c r="AX93" i="34"/>
  <c r="F93" i="34"/>
  <c r="G93" i="34" s="1"/>
  <c r="AX85" i="34"/>
  <c r="F85" i="34"/>
  <c r="G85" i="34" s="1"/>
  <c r="U85" i="34" s="1"/>
  <c r="AX77" i="34"/>
  <c r="F77" i="34"/>
  <c r="G77" i="34" s="1"/>
  <c r="AX69" i="34"/>
  <c r="F69" i="34"/>
  <c r="G69" i="34" s="1"/>
  <c r="AX53" i="34"/>
  <c r="AH53" i="34"/>
  <c r="F53" i="34"/>
  <c r="G53" i="34" s="1"/>
  <c r="AX45" i="34"/>
  <c r="AH45" i="34"/>
  <c r="AX37" i="34"/>
  <c r="AH37" i="34"/>
  <c r="AX13" i="34"/>
  <c r="F13" i="34"/>
  <c r="G13" i="34" s="1"/>
  <c r="AX6" i="34"/>
  <c r="AH6" i="34"/>
  <c r="F6" i="34"/>
  <c r="G6" i="34" s="1"/>
  <c r="N126" i="34"/>
  <c r="M126" i="34"/>
  <c r="L126" i="34"/>
  <c r="M87" i="34"/>
  <c r="P87" i="34"/>
  <c r="L79" i="34"/>
  <c r="N79" i="34"/>
  <c r="L63" i="34"/>
  <c r="M63" i="34"/>
  <c r="AG63" i="34" s="1"/>
  <c r="N63" i="34"/>
  <c r="N32" i="34"/>
  <c r="M32" i="34"/>
  <c r="AG32" i="34" s="1"/>
  <c r="Z11" i="34"/>
  <c r="AZ11" i="34" s="1"/>
  <c r="V11" i="34"/>
  <c r="AY11" i="34" s="1"/>
  <c r="Y11" i="34"/>
  <c r="U11" i="34"/>
  <c r="S80" i="34"/>
  <c r="P80" i="34"/>
  <c r="W80" i="34"/>
  <c r="V80" i="34"/>
  <c r="AY80" i="34" s="1"/>
  <c r="M57" i="34"/>
  <c r="N57" i="34"/>
  <c r="L57" i="34"/>
  <c r="M34" i="34"/>
  <c r="L34" i="34"/>
  <c r="AB127" i="34"/>
  <c r="Z127" i="34"/>
  <c r="AZ127" i="34" s="1"/>
  <c r="BB127" i="34" s="1"/>
  <c r="U123" i="34"/>
  <c r="S34" i="34"/>
  <c r="AB47" i="34"/>
  <c r="N33" i="34"/>
  <c r="AA95" i="34"/>
  <c r="F94" i="34"/>
  <c r="G94" i="34" s="1"/>
  <c r="U94" i="34" s="1"/>
  <c r="AB91" i="34"/>
  <c r="N103" i="34"/>
  <c r="S20" i="34"/>
  <c r="V112" i="34"/>
  <c r="AY112" i="34" s="1"/>
  <c r="V86" i="34"/>
  <c r="AY86" i="34" s="1"/>
  <c r="R47" i="34"/>
  <c r="Z66" i="34"/>
  <c r="AZ66" i="34" s="1"/>
  <c r="W66" i="34"/>
  <c r="AA66" i="34"/>
  <c r="Y66" i="34"/>
  <c r="U66" i="34"/>
  <c r="F54" i="34"/>
  <c r="G54" i="34" s="1"/>
  <c r="M36" i="34"/>
  <c r="M11" i="34"/>
  <c r="AG11" i="34" s="1"/>
  <c r="AB11" i="34"/>
  <c r="M61" i="34"/>
  <c r="AG61" i="34" s="1"/>
  <c r="N61" i="34"/>
  <c r="L61" i="34"/>
  <c r="AX116" i="34"/>
  <c r="F116" i="34"/>
  <c r="G116" i="34" s="1"/>
  <c r="AX100" i="34"/>
  <c r="F100" i="34"/>
  <c r="G100" i="34" s="1"/>
  <c r="S100" i="34" s="1"/>
  <c r="AX60" i="34"/>
  <c r="AH60" i="34"/>
  <c r="F60" i="34"/>
  <c r="G60" i="34" s="1"/>
  <c r="R60" i="34" s="1"/>
  <c r="AX52" i="34"/>
  <c r="AH52" i="34"/>
  <c r="F52" i="34"/>
  <c r="G52" i="34" s="1"/>
  <c r="AX44" i="34"/>
  <c r="F44" i="34"/>
  <c r="G44" i="34" s="1"/>
  <c r="Z44" i="34" s="1"/>
  <c r="AZ44" i="34" s="1"/>
  <c r="AH44" i="34"/>
  <c r="AX28" i="34"/>
  <c r="F28" i="34"/>
  <c r="G28" i="34" s="1"/>
  <c r="Y28" i="34" s="1"/>
  <c r="AX20" i="34"/>
  <c r="AH20" i="34"/>
  <c r="AX5" i="34"/>
  <c r="AH5" i="34"/>
  <c r="F5" i="34"/>
  <c r="G5" i="34" s="1"/>
  <c r="N125" i="34"/>
  <c r="M125" i="34"/>
  <c r="M93" i="34"/>
  <c r="N93" i="34"/>
  <c r="L93" i="34"/>
  <c r="Z110" i="34"/>
  <c r="AZ110" i="34" s="1"/>
  <c r="P110" i="34"/>
  <c r="M115" i="34"/>
  <c r="L115" i="34"/>
  <c r="P47" i="34"/>
  <c r="AA47" i="34"/>
  <c r="Z47" i="34"/>
  <c r="AZ47" i="34" s="1"/>
  <c r="Y47" i="34"/>
  <c r="V47" i="34"/>
  <c r="AY47" i="34" s="1"/>
  <c r="S123" i="34"/>
  <c r="U80" i="34"/>
  <c r="V95" i="34"/>
  <c r="AY95" i="34" s="1"/>
  <c r="Q86" i="34"/>
  <c r="BA86" i="34" s="1"/>
  <c r="L73" i="34"/>
  <c r="AH54" i="34"/>
  <c r="S9" i="34"/>
  <c r="Y95" i="34"/>
  <c r="M20" i="34"/>
  <c r="N20" i="34"/>
  <c r="L20" i="34"/>
  <c r="F68" i="34"/>
  <c r="G68" i="34" s="1"/>
  <c r="F102" i="34"/>
  <c r="G102" i="34" s="1"/>
  <c r="N128" i="34"/>
  <c r="V128" i="34"/>
  <c r="AY128" i="34" s="1"/>
  <c r="U128" i="34"/>
  <c r="AB128" i="34"/>
  <c r="N6" i="34"/>
  <c r="L6" i="34"/>
  <c r="L7" i="34"/>
  <c r="M7" i="34"/>
  <c r="N7" i="34"/>
  <c r="AB20" i="34"/>
  <c r="AA20" i="34"/>
  <c r="P20" i="34"/>
  <c r="Z20" i="34"/>
  <c r="AZ20" i="34" s="1"/>
  <c r="V20" i="34"/>
  <c r="AY20" i="34" s="1"/>
  <c r="Q20" i="34"/>
  <c r="BA20" i="34" s="1"/>
  <c r="BB20" i="34" s="1"/>
  <c r="U20" i="34"/>
  <c r="AE20" i="34" a="1"/>
  <c r="AE20" i="34" s="1"/>
  <c r="W20" i="34"/>
  <c r="W90" i="34"/>
  <c r="M81" i="34"/>
  <c r="N81" i="34"/>
  <c r="L81" i="34"/>
  <c r="M65" i="34"/>
  <c r="AG65" i="34" s="1"/>
  <c r="N65" i="34"/>
  <c r="L65" i="34"/>
  <c r="M42" i="34"/>
  <c r="AG42" i="34" s="1"/>
  <c r="L42" i="34"/>
  <c r="N42" i="34"/>
  <c r="U127" i="34"/>
  <c r="AA127" i="34"/>
  <c r="Y123" i="34"/>
  <c r="N50" i="34"/>
  <c r="AB80" i="34"/>
  <c r="P91" i="34"/>
  <c r="L127" i="34"/>
  <c r="R110" i="34"/>
  <c r="N95" i="34"/>
  <c r="AA86" i="34"/>
  <c r="F78" i="34"/>
  <c r="G78" i="34" s="1"/>
  <c r="N73" i="34"/>
  <c r="L50" i="34"/>
  <c r="AE9" i="34" a="1"/>
  <c r="AE9" i="34" s="1"/>
  <c r="Y9" i="34"/>
  <c r="AU9" i="34"/>
  <c r="W9" i="34"/>
  <c r="AB9" i="34"/>
  <c r="AA9" i="34"/>
  <c r="R9" i="34"/>
  <c r="N52" i="34"/>
  <c r="M52" i="34"/>
  <c r="L52" i="34"/>
  <c r="L91" i="34"/>
  <c r="M91" i="34"/>
  <c r="N53" i="34"/>
  <c r="M53" i="34"/>
  <c r="L53" i="34"/>
  <c r="N13" i="34"/>
  <c r="M13" i="34"/>
  <c r="AG13" i="34" s="1"/>
  <c r="L13" i="34"/>
  <c r="S108" i="34"/>
  <c r="AS108" i="34"/>
  <c r="AF108" i="34" s="1"/>
  <c r="P108" i="34"/>
  <c r="Y108" i="34"/>
  <c r="AB108" i="34"/>
  <c r="V108" i="34"/>
  <c r="AY108" i="34" s="1"/>
  <c r="Z108" i="34"/>
  <c r="AZ108" i="34" s="1"/>
  <c r="L92" i="34"/>
  <c r="AS110" i="34"/>
  <c r="AF110" i="34" s="1"/>
  <c r="U38" i="34"/>
  <c r="Y127" i="34"/>
  <c r="R34" i="34"/>
  <c r="M88" i="34"/>
  <c r="Y80" i="34"/>
  <c r="AS112" i="34"/>
  <c r="AF112" i="34" s="1"/>
  <c r="R91" i="34"/>
  <c r="U108" i="34"/>
  <c r="R129" i="34"/>
  <c r="Q129" i="34"/>
  <c r="BA129" i="34" s="1"/>
  <c r="W129" i="34"/>
  <c r="AS129" i="34"/>
  <c r="AF129" i="34" s="1"/>
  <c r="U95" i="34"/>
  <c r="R86" i="34"/>
  <c r="Q47" i="34"/>
  <c r="BA47" i="34" s="1"/>
  <c r="N11" i="34"/>
  <c r="R55" i="34"/>
  <c r="Q55" i="34"/>
  <c r="BA55" i="34" s="1"/>
  <c r="BB55" i="34" s="1"/>
  <c r="AA39" i="34"/>
  <c r="M114" i="34"/>
  <c r="P95" i="34"/>
  <c r="M89" i="34"/>
  <c r="U87" i="34"/>
  <c r="AH63" i="34"/>
  <c r="R83" i="34"/>
  <c r="U83" i="34"/>
  <c r="L47" i="34"/>
  <c r="AB31" i="34"/>
  <c r="L43" i="34"/>
  <c r="P19" i="34"/>
  <c r="F25" i="34"/>
  <c r="G25" i="34" s="1"/>
  <c r="M2" i="34"/>
  <c r="S19" i="34"/>
  <c r="U55" i="34"/>
  <c r="AU39" i="34"/>
  <c r="N114" i="34"/>
  <c r="Z95" i="34"/>
  <c r="AZ95" i="34" s="1"/>
  <c r="L97" i="34"/>
  <c r="V87" i="34"/>
  <c r="AY87" i="34" s="1"/>
  <c r="V83" i="34"/>
  <c r="AY83" i="34" s="1"/>
  <c r="Q49" i="34"/>
  <c r="BA49" i="34" s="1"/>
  <c r="V19" i="34"/>
  <c r="AY19" i="34" s="1"/>
  <c r="M5" i="34"/>
  <c r="AH65" i="34"/>
  <c r="Q19" i="34"/>
  <c r="BA19" i="34" s="1"/>
  <c r="BB19" i="34" s="1"/>
  <c r="F79" i="34"/>
  <c r="G79" i="34" s="1"/>
  <c r="AG46" i="34"/>
  <c r="F121" i="34"/>
  <c r="G121" i="34" s="1"/>
  <c r="AB95" i="34"/>
  <c r="N104" i="34"/>
  <c r="Y87" i="34"/>
  <c r="AG31" i="34"/>
  <c r="M21" i="34"/>
  <c r="F103" i="34"/>
  <c r="G103" i="34" s="1"/>
  <c r="N113" i="33"/>
  <c r="M113" i="33"/>
  <c r="L113" i="33"/>
  <c r="N35" i="33"/>
  <c r="L35" i="33"/>
  <c r="M35" i="33"/>
  <c r="AG35" i="33" s="1"/>
  <c r="M96" i="33"/>
  <c r="N96" i="33"/>
  <c r="L96" i="33"/>
  <c r="L33" i="33"/>
  <c r="N33" i="33"/>
  <c r="M33" i="33"/>
  <c r="N106" i="33"/>
  <c r="M106" i="33"/>
  <c r="AX125" i="33"/>
  <c r="F125" i="33"/>
  <c r="G125" i="33" s="1"/>
  <c r="AG23" i="33"/>
  <c r="AU13" i="33"/>
  <c r="AB57" i="33"/>
  <c r="Z7" i="33"/>
  <c r="AZ7" i="33" s="1"/>
  <c r="W7" i="33"/>
  <c r="W8" i="33"/>
  <c r="V11" i="33"/>
  <c r="AY11" i="33" s="1"/>
  <c r="F102" i="33"/>
  <c r="G102" i="33" s="1"/>
  <c r="V82" i="33"/>
  <c r="AY82" i="33" s="1"/>
  <c r="P13" i="33"/>
  <c r="W4" i="33"/>
  <c r="L8" i="33"/>
  <c r="M8" i="33"/>
  <c r="AG8" i="33" s="1"/>
  <c r="AX69" i="33"/>
  <c r="F69" i="33"/>
  <c r="G69" i="33" s="1"/>
  <c r="AX61" i="33"/>
  <c r="AH61" i="33"/>
  <c r="AX37" i="33"/>
  <c r="F37" i="33"/>
  <c r="G37" i="33" s="1"/>
  <c r="AX13" i="33"/>
  <c r="AH13" i="33"/>
  <c r="AX5" i="33"/>
  <c r="F5" i="33"/>
  <c r="G5" i="33" s="1"/>
  <c r="L25" i="33"/>
  <c r="M25" i="33"/>
  <c r="AG25" i="33" s="1"/>
  <c r="AG7" i="33"/>
  <c r="U87" i="33"/>
  <c r="M103" i="33"/>
  <c r="R82" i="33"/>
  <c r="F55" i="33"/>
  <c r="G55" i="33" s="1"/>
  <c r="W13" i="33"/>
  <c r="Z68" i="33"/>
  <c r="AZ68" i="33" s="1"/>
  <c r="U57" i="33"/>
  <c r="Q129" i="33"/>
  <c r="BA129" i="33" s="1"/>
  <c r="BB129" i="33" s="1"/>
  <c r="AS120" i="33"/>
  <c r="AF120" i="33" s="1"/>
  <c r="S7" i="33"/>
  <c r="AU8" i="33"/>
  <c r="AV4" i="33" s="1"/>
  <c r="P87" i="33"/>
  <c r="AE11" i="33" a="1"/>
  <c r="AE11" i="33" s="1"/>
  <c r="M110" i="33"/>
  <c r="Q111" i="33"/>
  <c r="BA111" i="33" s="1"/>
  <c r="BB111" i="33" s="1"/>
  <c r="AB82" i="33"/>
  <c r="L48" i="33"/>
  <c r="P26" i="33"/>
  <c r="S26" i="33"/>
  <c r="AB13" i="33"/>
  <c r="F61" i="33"/>
  <c r="G61" i="33" s="1"/>
  <c r="S61" i="33" s="1"/>
  <c r="M64" i="33"/>
  <c r="N64" i="33"/>
  <c r="Z4" i="33"/>
  <c r="AZ4" i="33" s="1"/>
  <c r="N4" i="33"/>
  <c r="AB4" i="33"/>
  <c r="Y4" i="33"/>
  <c r="AA4" i="33"/>
  <c r="U4" i="33"/>
  <c r="AX126" i="33"/>
  <c r="F126" i="33"/>
  <c r="G126" i="33" s="1"/>
  <c r="AA7" i="33"/>
  <c r="V7" i="33"/>
  <c r="AY7" i="33" s="1"/>
  <c r="N11" i="33"/>
  <c r="M11" i="33"/>
  <c r="Z50" i="33"/>
  <c r="AZ50" i="33" s="1"/>
  <c r="U50" i="33"/>
  <c r="V13" i="33"/>
  <c r="AY13" i="33" s="1"/>
  <c r="AB68" i="33"/>
  <c r="M42" i="33"/>
  <c r="AU57" i="33"/>
  <c r="P68" i="33"/>
  <c r="Z120" i="33"/>
  <c r="AZ120" i="33" s="1"/>
  <c r="BB120" i="33" s="1"/>
  <c r="U7" i="33"/>
  <c r="R128" i="33"/>
  <c r="W112" i="33"/>
  <c r="Z112" i="33"/>
  <c r="AZ112" i="33" s="1"/>
  <c r="N110" i="33"/>
  <c r="W82" i="33"/>
  <c r="S46" i="33"/>
  <c r="W46" i="33"/>
  <c r="N63" i="33"/>
  <c r="M48" i="33"/>
  <c r="N19" i="33"/>
  <c r="AU38" i="33"/>
  <c r="Q38" i="33"/>
  <c r="BA38" i="33" s="1"/>
  <c r="R38" i="33"/>
  <c r="AX114" i="33"/>
  <c r="F114" i="33"/>
  <c r="G114" i="33" s="1"/>
  <c r="AA114" i="33" s="1"/>
  <c r="AX106" i="33"/>
  <c r="F106" i="33"/>
  <c r="G106" i="33" s="1"/>
  <c r="AX98" i="33"/>
  <c r="F98" i="33"/>
  <c r="G98" i="33" s="1"/>
  <c r="AX90" i="33"/>
  <c r="F90" i="33"/>
  <c r="G90" i="33" s="1"/>
  <c r="AX67" i="33"/>
  <c r="F67" i="33"/>
  <c r="G67" i="33" s="1"/>
  <c r="AB67" i="33" s="1"/>
  <c r="AX59" i="33"/>
  <c r="F59" i="33"/>
  <c r="G59" i="33" s="1"/>
  <c r="Z43" i="33"/>
  <c r="AZ43" i="33" s="1"/>
  <c r="AB43" i="33"/>
  <c r="AA43" i="33"/>
  <c r="AX27" i="33"/>
  <c r="F27" i="33"/>
  <c r="G27" i="33" s="1"/>
  <c r="R27" i="33" s="1"/>
  <c r="L117" i="33"/>
  <c r="N117" i="33"/>
  <c r="M86" i="33"/>
  <c r="L86" i="33"/>
  <c r="M62" i="33"/>
  <c r="L62" i="33"/>
  <c r="N62" i="33"/>
  <c r="Y13" i="33"/>
  <c r="Z13" i="33"/>
  <c r="AZ13" i="33" s="1"/>
  <c r="AX63" i="33"/>
  <c r="F63" i="33"/>
  <c r="G63" i="33" s="1"/>
  <c r="AX39" i="33"/>
  <c r="F39" i="33"/>
  <c r="G39" i="33" s="1"/>
  <c r="AH39" i="33"/>
  <c r="Y57" i="33"/>
  <c r="AB7" i="33"/>
  <c r="L121" i="33"/>
  <c r="AE13" i="33" a="1"/>
  <c r="AE13" i="33" s="1"/>
  <c r="P50" i="33"/>
  <c r="S50" i="33"/>
  <c r="R50" i="33"/>
  <c r="F79" i="33"/>
  <c r="G79" i="33" s="1"/>
  <c r="S83" i="33"/>
  <c r="AB83" i="33"/>
  <c r="F94" i="33"/>
  <c r="G94" i="33" s="1"/>
  <c r="AB94" i="33" s="1"/>
  <c r="Z111" i="33"/>
  <c r="AZ111" i="33" s="1"/>
  <c r="Y111" i="33"/>
  <c r="R111" i="33"/>
  <c r="V111" i="33"/>
  <c r="AY111" i="33" s="1"/>
  <c r="AX121" i="33"/>
  <c r="F121" i="33"/>
  <c r="G121" i="33" s="1"/>
  <c r="Z89" i="33"/>
  <c r="AZ89" i="33" s="1"/>
  <c r="BB89" i="33" s="1"/>
  <c r="U89" i="33"/>
  <c r="W89" i="33"/>
  <c r="V89" i="33"/>
  <c r="AY89" i="33" s="1"/>
  <c r="AA89" i="33"/>
  <c r="AX42" i="33"/>
  <c r="F42" i="33"/>
  <c r="G42" i="33" s="1"/>
  <c r="AX34" i="33"/>
  <c r="AH34" i="33"/>
  <c r="AX26" i="33"/>
  <c r="BB26" i="33" s="1"/>
  <c r="AH26" i="33"/>
  <c r="AX18" i="33"/>
  <c r="F18" i="33"/>
  <c r="G18" i="33" s="1"/>
  <c r="N30" i="33"/>
  <c r="L30" i="33"/>
  <c r="W22" i="33"/>
  <c r="Y22" i="33"/>
  <c r="AB22" i="33"/>
  <c r="S87" i="33"/>
  <c r="Z87" i="33"/>
  <c r="AZ87" i="33" s="1"/>
  <c r="AA13" i="33"/>
  <c r="P7" i="33"/>
  <c r="M82" i="33"/>
  <c r="Q82" i="33"/>
  <c r="BA82" i="33" s="1"/>
  <c r="F47" i="33"/>
  <c r="G47" i="33" s="1"/>
  <c r="W11" i="33"/>
  <c r="AB11" i="33"/>
  <c r="S11" i="33"/>
  <c r="Y8" i="33"/>
  <c r="Z8" i="33"/>
  <c r="AZ8" i="33" s="1"/>
  <c r="U8" i="33"/>
  <c r="L19" i="33"/>
  <c r="L3" i="33"/>
  <c r="Y129" i="33"/>
  <c r="Q68" i="33"/>
  <c r="BA68" i="33" s="1"/>
  <c r="AA120" i="33"/>
  <c r="Y7" i="33"/>
  <c r="V8" i="33"/>
  <c r="AY8" i="33" s="1"/>
  <c r="BB8" i="33" s="1"/>
  <c r="S8" i="33"/>
  <c r="R87" i="33"/>
  <c r="P11" i="33"/>
  <c r="AA11" i="33"/>
  <c r="P129" i="33"/>
  <c r="P48" i="33"/>
  <c r="S111" i="33"/>
  <c r="N82" i="33"/>
  <c r="L63" i="33"/>
  <c r="AH47" i="33"/>
  <c r="F23" i="33"/>
  <c r="G23" i="33" s="1"/>
  <c r="AE23" i="33" s="1" a="1"/>
  <c r="AE23" i="33" s="1"/>
  <c r="AD23" i="33" s="1"/>
  <c r="AC23" i="33" s="1"/>
  <c r="N25" i="33"/>
  <c r="AB24" i="33"/>
  <c r="Z24" i="33"/>
  <c r="AZ24" i="33" s="1"/>
  <c r="Q24" i="33"/>
  <c r="BA24" i="33" s="1"/>
  <c r="Y32" i="33"/>
  <c r="S32" i="33"/>
  <c r="Z32" i="33"/>
  <c r="AZ32" i="33" s="1"/>
  <c r="AU32" i="33"/>
  <c r="V4" i="33"/>
  <c r="AY4" i="33" s="1"/>
  <c r="BB4" i="33" s="1"/>
  <c r="M98" i="33"/>
  <c r="AH21" i="33"/>
  <c r="R66" i="33"/>
  <c r="M79" i="33"/>
  <c r="L79" i="33"/>
  <c r="N79" i="33"/>
  <c r="L21" i="33"/>
  <c r="N21" i="33"/>
  <c r="P82" i="33"/>
  <c r="S82" i="33"/>
  <c r="U82" i="33"/>
  <c r="Y82" i="33"/>
  <c r="Z82" i="33"/>
  <c r="AZ82" i="33" s="1"/>
  <c r="AX31" i="33"/>
  <c r="F31" i="33"/>
  <c r="G31" i="33" s="1"/>
  <c r="M128" i="33"/>
  <c r="N128" i="33"/>
  <c r="L128" i="33"/>
  <c r="L90" i="33"/>
  <c r="N90" i="33"/>
  <c r="AH63" i="33"/>
  <c r="L42" i="33"/>
  <c r="Y87" i="33"/>
  <c r="Q11" i="33"/>
  <c r="BA11" i="33" s="1"/>
  <c r="BB11" i="33" s="1"/>
  <c r="L106" i="33"/>
  <c r="AS82" i="33"/>
  <c r="AF82" i="33" s="1"/>
  <c r="U68" i="33"/>
  <c r="M3" i="33"/>
  <c r="AG3" i="33" s="1"/>
  <c r="AB120" i="33"/>
  <c r="U129" i="33"/>
  <c r="Q7" i="33"/>
  <c r="BA7" i="33" s="1"/>
  <c r="AA8" i="33"/>
  <c r="AB87" i="33"/>
  <c r="U11" i="33"/>
  <c r="R11" i="33"/>
  <c r="R129" i="33"/>
  <c r="Q48" i="33"/>
  <c r="BA48" i="33" s="1"/>
  <c r="M119" i="33"/>
  <c r="AA34" i="33"/>
  <c r="Z34" i="33"/>
  <c r="AZ34" i="33" s="1"/>
  <c r="N98" i="33"/>
  <c r="F21" i="33"/>
  <c r="G21" i="33" s="1"/>
  <c r="N28" i="33"/>
  <c r="M28" i="33"/>
  <c r="R28" i="33"/>
  <c r="Z48" i="33"/>
  <c r="AZ48" i="33" s="1"/>
  <c r="U48" i="33"/>
  <c r="Y48" i="33"/>
  <c r="AA48" i="33"/>
  <c r="V48" i="33"/>
  <c r="AY48" i="33" s="1"/>
  <c r="AX40" i="33"/>
  <c r="AH40" i="33"/>
  <c r="AX32" i="33"/>
  <c r="BB32" i="33" s="1"/>
  <c r="AH32" i="33"/>
  <c r="AX16" i="33"/>
  <c r="F16" i="33"/>
  <c r="G16" i="33" s="1"/>
  <c r="AU16" i="33" s="1"/>
  <c r="N121" i="33"/>
  <c r="M99" i="33"/>
  <c r="U99" i="33"/>
  <c r="N99" i="33"/>
  <c r="Z99" i="33"/>
  <c r="AZ99" i="33" s="1"/>
  <c r="AA99" i="33"/>
  <c r="L75" i="33"/>
  <c r="N75" i="33"/>
  <c r="AG2" i="33"/>
  <c r="L19" i="32"/>
  <c r="M19" i="32"/>
  <c r="S19" i="32"/>
  <c r="N19" i="32"/>
  <c r="V5" i="32"/>
  <c r="AY5" i="32" s="1"/>
  <c r="AU2" i="32"/>
  <c r="AS113" i="32"/>
  <c r="AF113" i="32" s="1"/>
  <c r="V113" i="32"/>
  <c r="AY113" i="32" s="1"/>
  <c r="AB113" i="32"/>
  <c r="Q113" i="32"/>
  <c r="BA113" i="32" s="1"/>
  <c r="W113" i="32"/>
  <c r="M75" i="32"/>
  <c r="AU42" i="32"/>
  <c r="AA42" i="32"/>
  <c r="Q42" i="32"/>
  <c r="BA42" i="32" s="1"/>
  <c r="W42" i="32"/>
  <c r="Z42" i="32"/>
  <c r="AZ42" i="32" s="1"/>
  <c r="P42" i="32"/>
  <c r="S42" i="32"/>
  <c r="V42" i="32"/>
  <c r="AY42" i="32" s="1"/>
  <c r="Q82" i="32"/>
  <c r="BA82" i="32" s="1"/>
  <c r="BB82" i="32" s="1"/>
  <c r="V82" i="32"/>
  <c r="AY82" i="32" s="1"/>
  <c r="L90" i="32"/>
  <c r="N90" i="32"/>
  <c r="W59" i="32"/>
  <c r="AB59" i="32"/>
  <c r="L59" i="32"/>
  <c r="AA59" i="32"/>
  <c r="N59" i="32"/>
  <c r="Y59" i="32"/>
  <c r="M59" i="32"/>
  <c r="AG59" i="32" s="1"/>
  <c r="Z59" i="32"/>
  <c r="AZ59" i="32" s="1"/>
  <c r="L43" i="32"/>
  <c r="Z43" i="32"/>
  <c r="AZ43" i="32" s="1"/>
  <c r="N43" i="32"/>
  <c r="L35" i="32"/>
  <c r="N35" i="32"/>
  <c r="M35" i="32"/>
  <c r="S35" i="32"/>
  <c r="V35" i="32"/>
  <c r="AY35" i="32" s="1"/>
  <c r="N27" i="32"/>
  <c r="W27" i="32"/>
  <c r="L27" i="32"/>
  <c r="U27" i="32"/>
  <c r="AA27" i="32"/>
  <c r="AB27" i="32"/>
  <c r="V27" i="32"/>
  <c r="AY27" i="32" s="1"/>
  <c r="L92" i="32"/>
  <c r="M92" i="32"/>
  <c r="N36" i="32"/>
  <c r="L36" i="32"/>
  <c r="M36" i="32"/>
  <c r="AA40" i="32"/>
  <c r="L5" i="32"/>
  <c r="N51" i="32"/>
  <c r="S4" i="32"/>
  <c r="AB29" i="32"/>
  <c r="Q5" i="32"/>
  <c r="BA5" i="32" s="1"/>
  <c r="BB5" i="32" s="1"/>
  <c r="R113" i="32"/>
  <c r="S82" i="32"/>
  <c r="W75" i="32"/>
  <c r="AA75" i="32"/>
  <c r="Z75" i="32"/>
  <c r="AZ75" i="32" s="1"/>
  <c r="Y75" i="32"/>
  <c r="Q75" i="32"/>
  <c r="BA75" i="32" s="1"/>
  <c r="AA70" i="32"/>
  <c r="AB70" i="32"/>
  <c r="W70" i="32"/>
  <c r="R70" i="32"/>
  <c r="V70" i="32"/>
  <c r="AY70" i="32" s="1"/>
  <c r="Y70" i="32"/>
  <c r="Q70" i="32"/>
  <c r="BA70" i="32" s="1"/>
  <c r="BB70" i="32" s="1"/>
  <c r="AE70" i="32" a="1"/>
  <c r="AE70" i="32" s="1"/>
  <c r="P70" i="32"/>
  <c r="Q35" i="32"/>
  <c r="BA35" i="32" s="1"/>
  <c r="BB35" i="32" s="1"/>
  <c r="M27" i="32"/>
  <c r="AG27" i="32" s="1"/>
  <c r="AB6" i="32"/>
  <c r="V6" i="32"/>
  <c r="AY6" i="32" s="1"/>
  <c r="Q6" i="32"/>
  <c r="BA6" i="32" s="1"/>
  <c r="BB6" i="32" s="1"/>
  <c r="S6" i="32"/>
  <c r="AE6" i="32" a="1"/>
  <c r="AE6" i="32" s="1"/>
  <c r="Z6" i="32"/>
  <c r="AZ6" i="32" s="1"/>
  <c r="Y6" i="32"/>
  <c r="P34" i="32"/>
  <c r="AA34" i="32"/>
  <c r="AU34" i="32"/>
  <c r="Y34" i="32"/>
  <c r="Z34" i="32"/>
  <c r="AZ34" i="32" s="1"/>
  <c r="AE34" i="32" a="1"/>
  <c r="AE34" i="32" s="1"/>
  <c r="AS76" i="32"/>
  <c r="AF76" i="32" s="1"/>
  <c r="W76" i="32"/>
  <c r="AA76" i="32"/>
  <c r="R76" i="32"/>
  <c r="Y76" i="32"/>
  <c r="P76" i="32"/>
  <c r="AX87" i="32"/>
  <c r="F87" i="32"/>
  <c r="G87" i="32" s="1"/>
  <c r="AX79" i="32"/>
  <c r="F79" i="32"/>
  <c r="G79" i="32" s="1"/>
  <c r="AX71" i="32"/>
  <c r="F71" i="32"/>
  <c r="G71" i="32" s="1"/>
  <c r="W65" i="32"/>
  <c r="Z65" i="32"/>
  <c r="AZ65" i="32" s="1"/>
  <c r="Y65" i="32"/>
  <c r="AX57" i="32"/>
  <c r="AH57" i="32"/>
  <c r="F57" i="32"/>
  <c r="G57" i="32" s="1"/>
  <c r="AX49" i="32"/>
  <c r="F49" i="32"/>
  <c r="G49" i="32" s="1"/>
  <c r="Y49" i="32" s="1"/>
  <c r="N129" i="32"/>
  <c r="L129" i="32"/>
  <c r="M129" i="32"/>
  <c r="N121" i="32"/>
  <c r="L121" i="32"/>
  <c r="M121" i="32"/>
  <c r="Z113" i="32"/>
  <c r="AZ113" i="32" s="1"/>
  <c r="N113" i="32"/>
  <c r="L113" i="32"/>
  <c r="M89" i="32"/>
  <c r="L89" i="32"/>
  <c r="N89" i="32"/>
  <c r="L73" i="32"/>
  <c r="S73" i="32"/>
  <c r="P66" i="32"/>
  <c r="V66" i="32"/>
  <c r="AY66" i="32" s="1"/>
  <c r="M66" i="32"/>
  <c r="L66" i="32"/>
  <c r="S66" i="32"/>
  <c r="N66" i="32"/>
  <c r="M58" i="32"/>
  <c r="L58" i="32"/>
  <c r="N58" i="32"/>
  <c r="N50" i="32"/>
  <c r="L50" i="32"/>
  <c r="M50" i="32"/>
  <c r="AA28" i="32"/>
  <c r="Z28" i="32"/>
  <c r="AZ28" i="32" s="1"/>
  <c r="BB28" i="32" s="1"/>
  <c r="W28" i="32"/>
  <c r="Y28" i="32"/>
  <c r="S40" i="32"/>
  <c r="N3" i="32"/>
  <c r="M51" i="32"/>
  <c r="P4" i="32"/>
  <c r="V51" i="32"/>
  <c r="AY51" i="32" s="1"/>
  <c r="AS128" i="32"/>
  <c r="AF128" i="32" s="1"/>
  <c r="S128" i="32"/>
  <c r="Z128" i="32"/>
  <c r="AZ128" i="32" s="1"/>
  <c r="Z27" i="32"/>
  <c r="AZ27" i="32" s="1"/>
  <c r="N107" i="32"/>
  <c r="M107" i="32"/>
  <c r="L107" i="32"/>
  <c r="V119" i="32"/>
  <c r="AY119" i="32" s="1"/>
  <c r="S119" i="32"/>
  <c r="Y119" i="32"/>
  <c r="AE119" i="32" a="1"/>
  <c r="AE119" i="32" s="1"/>
  <c r="W119" i="32"/>
  <c r="AB119" i="32"/>
  <c r="U119" i="32"/>
  <c r="AX102" i="32"/>
  <c r="F102" i="32"/>
  <c r="G102" i="32" s="1"/>
  <c r="AX86" i="32"/>
  <c r="F86" i="32"/>
  <c r="G86" i="32" s="1"/>
  <c r="AX64" i="32"/>
  <c r="F64" i="32"/>
  <c r="G64" i="32" s="1"/>
  <c r="AX56" i="32"/>
  <c r="AH56" i="32"/>
  <c r="AX32" i="32"/>
  <c r="AH32" i="32"/>
  <c r="F32" i="32"/>
  <c r="G32" i="32" s="1"/>
  <c r="AX16" i="32"/>
  <c r="F16" i="32"/>
  <c r="G16" i="32" s="1"/>
  <c r="AE16" i="32" s="1" a="1"/>
  <c r="AE16" i="32" s="1"/>
  <c r="AD16" i="32" s="1"/>
  <c r="AC16" i="32" s="1"/>
  <c r="AX8" i="32"/>
  <c r="AH8" i="32"/>
  <c r="F8" i="32"/>
  <c r="G8" i="32" s="1"/>
  <c r="L128" i="32"/>
  <c r="N128" i="32"/>
  <c r="L112" i="32"/>
  <c r="M112" i="32"/>
  <c r="N23" i="32"/>
  <c r="L23" i="32"/>
  <c r="M23" i="32"/>
  <c r="N29" i="32"/>
  <c r="M83" i="32"/>
  <c r="L83" i="32"/>
  <c r="N83" i="32"/>
  <c r="L12" i="32"/>
  <c r="W12" i="32"/>
  <c r="U12" i="32"/>
  <c r="AB12" i="32"/>
  <c r="N12" i="32"/>
  <c r="AA12" i="32"/>
  <c r="AA11" i="32"/>
  <c r="L3" i="32"/>
  <c r="L44" i="32"/>
  <c r="P35" i="32"/>
  <c r="U29" i="32"/>
  <c r="Q51" i="32"/>
  <c r="BA51" i="32" s="1"/>
  <c r="BB51" i="32" s="1"/>
  <c r="V59" i="32"/>
  <c r="AY59" i="32" s="1"/>
  <c r="BB59" i="32" s="1"/>
  <c r="AB28" i="32"/>
  <c r="Y12" i="32"/>
  <c r="P82" i="32"/>
  <c r="M82" i="32"/>
  <c r="P5" i="32"/>
  <c r="AB5" i="32"/>
  <c r="S5" i="32"/>
  <c r="Y5" i="32"/>
  <c r="Z31" i="32"/>
  <c r="AZ31" i="32" s="1"/>
  <c r="R31" i="32"/>
  <c r="S31" i="32"/>
  <c r="AB56" i="32"/>
  <c r="V56" i="32"/>
  <c r="AY56" i="32" s="1"/>
  <c r="N61" i="32"/>
  <c r="M61" i="32"/>
  <c r="AG61" i="32" s="1"/>
  <c r="AX85" i="32"/>
  <c r="F85" i="32"/>
  <c r="G85" i="32" s="1"/>
  <c r="AX55" i="32"/>
  <c r="AH55" i="32"/>
  <c r="AX47" i="32"/>
  <c r="F47" i="32"/>
  <c r="G47" i="32" s="1"/>
  <c r="AB47" i="32" s="1"/>
  <c r="AX39" i="32"/>
  <c r="AH39" i="32"/>
  <c r="F39" i="32"/>
  <c r="G39" i="32" s="1"/>
  <c r="AX23" i="32"/>
  <c r="AH23" i="32"/>
  <c r="F23" i="32"/>
  <c r="G23" i="32" s="1"/>
  <c r="AX15" i="32"/>
  <c r="F15" i="32"/>
  <c r="G15" i="32" s="1"/>
  <c r="Y15" i="32" s="1"/>
  <c r="AH15" i="32"/>
  <c r="N127" i="32"/>
  <c r="M127" i="32"/>
  <c r="L103" i="32"/>
  <c r="N103" i="32"/>
  <c r="R129" i="32"/>
  <c r="W129" i="32"/>
  <c r="AA129" i="32"/>
  <c r="P7" i="32"/>
  <c r="P2" i="32"/>
  <c r="U2" i="32"/>
  <c r="Y2" i="32"/>
  <c r="S2" i="32"/>
  <c r="AB2" i="32"/>
  <c r="W2" i="32"/>
  <c r="R2" i="32"/>
  <c r="Z13" i="32"/>
  <c r="AZ13" i="32" s="1"/>
  <c r="BB13" i="32" s="1"/>
  <c r="R44" i="32"/>
  <c r="Q44" i="32"/>
  <c r="BA44" i="32" s="1"/>
  <c r="P44" i="32"/>
  <c r="S20" i="32"/>
  <c r="R20" i="32"/>
  <c r="V20" i="32"/>
  <c r="AY20" i="32" s="1"/>
  <c r="Q20" i="32"/>
  <c r="BA20" i="32" s="1"/>
  <c r="BB20" i="32" s="1"/>
  <c r="P62" i="32"/>
  <c r="M3" i="32"/>
  <c r="N52" i="32"/>
  <c r="Y113" i="32"/>
  <c r="Z29" i="32"/>
  <c r="AZ29" i="32" s="1"/>
  <c r="Z129" i="32"/>
  <c r="AZ129" i="32" s="1"/>
  <c r="Q2" i="32"/>
  <c r="BA2" i="32" s="1"/>
  <c r="BB2" i="32" s="1"/>
  <c r="U28" i="32"/>
  <c r="V36" i="32"/>
  <c r="AY36" i="32" s="1"/>
  <c r="R82" i="32"/>
  <c r="N82" i="32"/>
  <c r="M43" i="32"/>
  <c r="AG43" i="32" s="1"/>
  <c r="V26" i="32"/>
  <c r="AY26" i="32" s="1"/>
  <c r="AU26" i="32"/>
  <c r="W26" i="32"/>
  <c r="S26" i="32"/>
  <c r="U26" i="32"/>
  <c r="Q26" i="32"/>
  <c r="BA26" i="32" s="1"/>
  <c r="AB26" i="32"/>
  <c r="P26" i="32"/>
  <c r="Y36" i="32"/>
  <c r="AE36" i="32" a="1"/>
  <c r="AE36" i="32" s="1"/>
  <c r="S36" i="32"/>
  <c r="R36" i="32"/>
  <c r="AA36" i="32"/>
  <c r="P36" i="32"/>
  <c r="Z36" i="32"/>
  <c r="AZ36" i="32" s="1"/>
  <c r="AB36" i="32"/>
  <c r="W36" i="32"/>
  <c r="Q36" i="32"/>
  <c r="BA36" i="32" s="1"/>
  <c r="BB36" i="32" s="1"/>
  <c r="P3" i="32"/>
  <c r="W3" i="32"/>
  <c r="Y3" i="32"/>
  <c r="U3" i="32"/>
  <c r="AB3" i="32"/>
  <c r="L16" i="32"/>
  <c r="M16" i="32"/>
  <c r="AG16" i="32" s="1"/>
  <c r="AU19" i="32"/>
  <c r="R19" i="32"/>
  <c r="AA19" i="32"/>
  <c r="Q19" i="32"/>
  <c r="BA19" i="32" s="1"/>
  <c r="BB19" i="32" s="1"/>
  <c r="Z19" i="32"/>
  <c r="AZ19" i="32" s="1"/>
  <c r="P19" i="32"/>
  <c r="S52" i="32"/>
  <c r="Y52" i="32"/>
  <c r="R52" i="32"/>
  <c r="L56" i="32"/>
  <c r="N56" i="32"/>
  <c r="M56" i="32"/>
  <c r="L46" i="32"/>
  <c r="N46" i="32"/>
  <c r="N4" i="32"/>
  <c r="M4" i="32"/>
  <c r="L4" i="32"/>
  <c r="L52" i="32"/>
  <c r="Q4" i="32"/>
  <c r="BA4" i="32" s="1"/>
  <c r="BB4" i="32" s="1"/>
  <c r="AA29" i="32"/>
  <c r="S51" i="32"/>
  <c r="P129" i="32"/>
  <c r="R35" i="32"/>
  <c r="AA2" i="32"/>
  <c r="W21" i="32"/>
  <c r="AB21" i="32"/>
  <c r="Q21" i="32"/>
  <c r="BA21" i="32" s="1"/>
  <c r="S21" i="32"/>
  <c r="AA21" i="32"/>
  <c r="Y21" i="32"/>
  <c r="V21" i="32"/>
  <c r="AY21" i="32" s="1"/>
  <c r="P21" i="32"/>
  <c r="AE21" i="32" a="1"/>
  <c r="AE21" i="32" s="1"/>
  <c r="Z21" i="32"/>
  <c r="AZ21" i="32" s="1"/>
  <c r="M29" i="32"/>
  <c r="AG29" i="32" s="1"/>
  <c r="M62" i="32"/>
  <c r="AG62" i="32" s="1"/>
  <c r="L62" i="32"/>
  <c r="N62" i="32"/>
  <c r="Z91" i="32"/>
  <c r="AZ91" i="32" s="1"/>
  <c r="BB91" i="32" s="1"/>
  <c r="R91" i="32"/>
  <c r="Y27" i="32"/>
  <c r="F118" i="32"/>
  <c r="G118" i="32" s="1"/>
  <c r="F96" i="32"/>
  <c r="G96" i="32" s="1"/>
  <c r="AB10" i="31"/>
  <c r="R10" i="31"/>
  <c r="V10" i="31"/>
  <c r="AY10" i="31" s="1"/>
  <c r="AA10" i="31"/>
  <c r="M66" i="31"/>
  <c r="N66" i="31"/>
  <c r="L66" i="31"/>
  <c r="V20" i="31"/>
  <c r="AY20" i="31" s="1"/>
  <c r="AA20" i="31"/>
  <c r="R20" i="31"/>
  <c r="Q20" i="31"/>
  <c r="BA20" i="31" s="1"/>
  <c r="Z20" i="31"/>
  <c r="AZ20" i="31" s="1"/>
  <c r="BB20" i="31" s="1"/>
  <c r="Y20" i="31"/>
  <c r="S20" i="31"/>
  <c r="AB20" i="31"/>
  <c r="L76" i="31"/>
  <c r="M76" i="31"/>
  <c r="P76" i="31"/>
  <c r="R76" i="31"/>
  <c r="Q76" i="31"/>
  <c r="BA76" i="31" s="1"/>
  <c r="BB76" i="31" s="1"/>
  <c r="AX115" i="31"/>
  <c r="F115" i="31"/>
  <c r="G115" i="31" s="1"/>
  <c r="AX107" i="31"/>
  <c r="F107" i="31"/>
  <c r="G107" i="31" s="1"/>
  <c r="AX91" i="31"/>
  <c r="F91" i="31"/>
  <c r="G91" i="31" s="1"/>
  <c r="AX83" i="31"/>
  <c r="F83" i="31"/>
  <c r="G83" i="31" s="1"/>
  <c r="AA83" i="31" s="1"/>
  <c r="AX75" i="31"/>
  <c r="F75" i="31"/>
  <c r="G75" i="31" s="1"/>
  <c r="AX67" i="31"/>
  <c r="F67" i="31"/>
  <c r="G67" i="31" s="1"/>
  <c r="AX59" i="31"/>
  <c r="AH59" i="31"/>
  <c r="F59" i="31"/>
  <c r="G59" i="31" s="1"/>
  <c r="AX51" i="31"/>
  <c r="AH51" i="31"/>
  <c r="F51" i="31"/>
  <c r="G51" i="31" s="1"/>
  <c r="AX43" i="31"/>
  <c r="AH43" i="31"/>
  <c r="AX35" i="31"/>
  <c r="AH35" i="31"/>
  <c r="AG35" i="31"/>
  <c r="F35" i="31"/>
  <c r="G35" i="31" s="1"/>
  <c r="AE35" i="31" s="1" a="1"/>
  <c r="AE35" i="31" s="1"/>
  <c r="AD35" i="31" s="1"/>
  <c r="AC35" i="31" s="1"/>
  <c r="AX27" i="31"/>
  <c r="AH27" i="31"/>
  <c r="AX19" i="31"/>
  <c r="F19" i="31"/>
  <c r="G19" i="31" s="1"/>
  <c r="AH19" i="31"/>
  <c r="AX11" i="31"/>
  <c r="AH11" i="31"/>
  <c r="F11" i="31"/>
  <c r="G11" i="31" s="1"/>
  <c r="R11" i="31" s="1"/>
  <c r="AX3" i="31"/>
  <c r="F3" i="31"/>
  <c r="G3" i="31" s="1"/>
  <c r="AH3" i="31"/>
  <c r="N123" i="31"/>
  <c r="M123" i="31"/>
  <c r="L123" i="31"/>
  <c r="N115" i="31"/>
  <c r="M115" i="31"/>
  <c r="L115" i="31"/>
  <c r="L107" i="31"/>
  <c r="N107" i="31"/>
  <c r="M107" i="31"/>
  <c r="N99" i="31"/>
  <c r="M99" i="31"/>
  <c r="L99" i="31"/>
  <c r="L91" i="31"/>
  <c r="M91" i="31"/>
  <c r="N91" i="31"/>
  <c r="M52" i="31"/>
  <c r="AG52" i="31" s="1"/>
  <c r="N52" i="31"/>
  <c r="L52" i="31"/>
  <c r="N44" i="31"/>
  <c r="L44" i="31"/>
  <c r="M44" i="31"/>
  <c r="N36" i="31"/>
  <c r="M36" i="31"/>
  <c r="AG36" i="31" s="1"/>
  <c r="M28" i="31"/>
  <c r="R28" i="31"/>
  <c r="N28" i="31"/>
  <c r="Q28" i="31"/>
  <c r="BA28" i="31" s="1"/>
  <c r="BB28" i="31" s="1"/>
  <c r="P28" i="31"/>
  <c r="S28" i="31"/>
  <c r="L21" i="31"/>
  <c r="M21" i="31"/>
  <c r="AG21" i="31" s="1"/>
  <c r="N13" i="31"/>
  <c r="L13" i="31"/>
  <c r="M13" i="31"/>
  <c r="V13" i="31"/>
  <c r="AY13" i="31" s="1"/>
  <c r="N5" i="31"/>
  <c r="U5" i="31"/>
  <c r="AB5" i="31"/>
  <c r="V5" i="31"/>
  <c r="AY5" i="31" s="1"/>
  <c r="M5" i="31"/>
  <c r="AG5" i="31" s="1"/>
  <c r="Z5" i="31"/>
  <c r="AZ5" i="31" s="1"/>
  <c r="AA5" i="31"/>
  <c r="L5" i="31"/>
  <c r="R61" i="31"/>
  <c r="AA61" i="31"/>
  <c r="P61" i="31"/>
  <c r="AE61" i="31" a="1"/>
  <c r="AE61" i="31" s="1"/>
  <c r="Y61" i="31"/>
  <c r="AU61" i="31"/>
  <c r="V61" i="31"/>
  <c r="AY61" i="31" s="1"/>
  <c r="Q61" i="31"/>
  <c r="BA61" i="31" s="1"/>
  <c r="U61" i="31"/>
  <c r="W61" i="31"/>
  <c r="N70" i="31"/>
  <c r="W70" i="31"/>
  <c r="L70" i="31"/>
  <c r="Y70" i="31"/>
  <c r="S64" i="31"/>
  <c r="Q64" i="31"/>
  <c r="BA64" i="31" s="1"/>
  <c r="BB64" i="31" s="1"/>
  <c r="P64" i="31"/>
  <c r="N64" i="31"/>
  <c r="L64" i="31"/>
  <c r="V64" i="31"/>
  <c r="AY64" i="31" s="1"/>
  <c r="M64" i="31"/>
  <c r="R64" i="31"/>
  <c r="L106" i="31"/>
  <c r="M106" i="31"/>
  <c r="N98" i="31"/>
  <c r="L98" i="31"/>
  <c r="M98" i="31"/>
  <c r="M74" i="31"/>
  <c r="N74" i="31"/>
  <c r="L74" i="31"/>
  <c r="M59" i="31"/>
  <c r="N59" i="31"/>
  <c r="L59" i="31"/>
  <c r="S61" i="31"/>
  <c r="U123" i="31"/>
  <c r="Y123" i="31"/>
  <c r="Q123" i="31"/>
  <c r="BA123" i="31" s="1"/>
  <c r="BB123" i="31" s="1"/>
  <c r="V123" i="31"/>
  <c r="AY123" i="31" s="1"/>
  <c r="Z123" i="31"/>
  <c r="AZ123" i="31" s="1"/>
  <c r="AB123" i="31"/>
  <c r="W123" i="31"/>
  <c r="AE123" i="31" a="1"/>
  <c r="AE123" i="31" s="1"/>
  <c r="Z61" i="31"/>
  <c r="AZ61" i="31" s="1"/>
  <c r="M70" i="31"/>
  <c r="AB56" i="31"/>
  <c r="R56" i="31"/>
  <c r="S56" i="31"/>
  <c r="Q56" i="31"/>
  <c r="BA56" i="31" s="1"/>
  <c r="Z56" i="31"/>
  <c r="AZ56" i="31" s="1"/>
  <c r="P56" i="31"/>
  <c r="AA56" i="31"/>
  <c r="AU56" i="31"/>
  <c r="W56" i="31"/>
  <c r="L27" i="31"/>
  <c r="M27" i="31"/>
  <c r="N27" i="31"/>
  <c r="AB111" i="31"/>
  <c r="S111" i="31"/>
  <c r="Y111" i="31"/>
  <c r="V111" i="31"/>
  <c r="AY111" i="31" s="1"/>
  <c r="U111" i="31"/>
  <c r="P111" i="31"/>
  <c r="Q48" i="31"/>
  <c r="BA48" i="31" s="1"/>
  <c r="BB48" i="31" s="1"/>
  <c r="U48" i="31"/>
  <c r="AU48" i="31"/>
  <c r="S48" i="31"/>
  <c r="Y48" i="31"/>
  <c r="AE48" i="31" a="1"/>
  <c r="AE48" i="31" s="1"/>
  <c r="R48" i="31"/>
  <c r="V48" i="31"/>
  <c r="AY48" i="31" s="1"/>
  <c r="W48" i="31"/>
  <c r="AB48" i="31"/>
  <c r="Z48" i="31"/>
  <c r="AZ48" i="31" s="1"/>
  <c r="N90" i="31"/>
  <c r="M90" i="31"/>
  <c r="L90" i="31"/>
  <c r="W120" i="31"/>
  <c r="V21" i="31"/>
  <c r="AY21" i="31" s="1"/>
  <c r="BB21" i="31" s="1"/>
  <c r="Y21" i="31"/>
  <c r="AE60" i="31" a="1"/>
  <c r="AE60" i="31" s="1"/>
  <c r="AH50" i="31"/>
  <c r="U30" i="31"/>
  <c r="Z34" i="31"/>
  <c r="AZ34" i="31" s="1"/>
  <c r="AH18" i="31"/>
  <c r="S129" i="31"/>
  <c r="Q129" i="31"/>
  <c r="BA129" i="31" s="1"/>
  <c r="AU39" i="31"/>
  <c r="R16" i="31"/>
  <c r="Y16" i="31"/>
  <c r="Y120" i="31"/>
  <c r="Z21" i="31"/>
  <c r="AZ21" i="31" s="1"/>
  <c r="Y60" i="31"/>
  <c r="F122" i="31"/>
  <c r="G122" i="31" s="1"/>
  <c r="W122" i="31" s="1"/>
  <c r="F121" i="31"/>
  <c r="G121" i="31" s="1"/>
  <c r="F74" i="31"/>
  <c r="G74" i="31" s="1"/>
  <c r="F90" i="31"/>
  <c r="G90" i="31" s="1"/>
  <c r="L50" i="31"/>
  <c r="F42" i="31"/>
  <c r="G42" i="31" s="1"/>
  <c r="AH49" i="31"/>
  <c r="N34" i="31"/>
  <c r="W30" i="31"/>
  <c r="R34" i="31"/>
  <c r="AU4" i="31"/>
  <c r="AH17" i="31"/>
  <c r="L35" i="31"/>
  <c r="L79" i="31"/>
  <c r="Z68" i="31"/>
  <c r="AZ68" i="31" s="1"/>
  <c r="P129" i="31"/>
  <c r="Q39" i="31"/>
  <c r="BA39" i="31" s="1"/>
  <c r="AU16" i="31"/>
  <c r="Z16" i="31"/>
  <c r="AZ16" i="31" s="1"/>
  <c r="Q120" i="31"/>
  <c r="BA120" i="31" s="1"/>
  <c r="AE49" i="31" a="1"/>
  <c r="AE49" i="31" s="1"/>
  <c r="R21" i="31"/>
  <c r="Z60" i="31"/>
  <c r="AZ60" i="31" s="1"/>
  <c r="F82" i="31"/>
  <c r="G82" i="31" s="1"/>
  <c r="AA82" i="31" s="1"/>
  <c r="AH57" i="31"/>
  <c r="N50" i="31"/>
  <c r="AH42" i="31"/>
  <c r="L34" i="31"/>
  <c r="V30" i="31"/>
  <c r="AY30" i="31" s="1"/>
  <c r="W34" i="31"/>
  <c r="P4" i="31"/>
  <c r="F2" i="31"/>
  <c r="G2" i="31" s="1"/>
  <c r="F17" i="31"/>
  <c r="G17" i="31" s="1"/>
  <c r="M58" i="31"/>
  <c r="V68" i="31"/>
  <c r="AY68" i="31" s="1"/>
  <c r="R129" i="31"/>
  <c r="S39" i="31"/>
  <c r="Q16" i="31"/>
  <c r="BA16" i="31" s="1"/>
  <c r="BB16" i="31" s="1"/>
  <c r="S16" i="31"/>
  <c r="AA120" i="31"/>
  <c r="AB21" i="31"/>
  <c r="AA60" i="31"/>
  <c r="F114" i="31"/>
  <c r="G114" i="31" s="1"/>
  <c r="Y114" i="31" s="1"/>
  <c r="F113" i="31"/>
  <c r="G113" i="31" s="1"/>
  <c r="V113" i="31" s="1"/>
  <c r="AY113" i="31" s="1"/>
  <c r="AA85" i="31"/>
  <c r="F81" i="31"/>
  <c r="G81" i="31" s="1"/>
  <c r="S81" i="31" s="1"/>
  <c r="F41" i="31"/>
  <c r="G41" i="31" s="1"/>
  <c r="S68" i="31"/>
  <c r="F33" i="31"/>
  <c r="G33" i="31" s="1"/>
  <c r="P30" i="31"/>
  <c r="AE30" i="31" a="1"/>
  <c r="AE30" i="31" s="1"/>
  <c r="AA34" i="31"/>
  <c r="Q4" i="31"/>
  <c r="BA4" i="31" s="1"/>
  <c r="N35" i="31"/>
  <c r="M2" i="31"/>
  <c r="AG2" i="31" s="1"/>
  <c r="AG19" i="31"/>
  <c r="S34" i="31"/>
  <c r="AB68" i="31"/>
  <c r="Y39" i="31"/>
  <c r="U16" i="31"/>
  <c r="S120" i="31"/>
  <c r="R120" i="31"/>
  <c r="S21" i="31"/>
  <c r="AB60" i="31"/>
  <c r="F98" i="31"/>
  <c r="G98" i="31" s="1"/>
  <c r="AE98" i="31" s="1" a="1"/>
  <c r="AE98" i="31" s="1"/>
  <c r="AD98" i="31" s="1"/>
  <c r="AC98" i="31" s="1"/>
  <c r="P68" i="31"/>
  <c r="M42" i="31"/>
  <c r="AH33" i="31"/>
  <c r="L20" i="31"/>
  <c r="AB30" i="31"/>
  <c r="Y30" i="31"/>
  <c r="U34" i="31"/>
  <c r="R4" i="31"/>
  <c r="S13" i="31"/>
  <c r="F50" i="31"/>
  <c r="G50" i="31" s="1"/>
  <c r="V50" i="31" s="1"/>
  <c r="AY50" i="31" s="1"/>
  <c r="AG18" i="31"/>
  <c r="AB34" i="31"/>
  <c r="AG50" i="31"/>
  <c r="AA30" i="31"/>
  <c r="Z120" i="31"/>
  <c r="AZ120" i="31" s="1"/>
  <c r="AB120" i="31"/>
  <c r="AA21" i="31"/>
  <c r="N87" i="31"/>
  <c r="Q30" i="31"/>
  <c r="BA30" i="31" s="1"/>
  <c r="BB30" i="31" s="1"/>
  <c r="AH9" i="31"/>
  <c r="M44" i="30"/>
  <c r="AG44" i="30" s="1"/>
  <c r="U44" i="30"/>
  <c r="N44" i="30"/>
  <c r="V44" i="30"/>
  <c r="AY44" i="30" s="1"/>
  <c r="L44" i="30"/>
  <c r="W44" i="30"/>
  <c r="AB44" i="30"/>
  <c r="L12" i="30"/>
  <c r="N12" i="30"/>
  <c r="M12" i="30"/>
  <c r="AG12" i="30" s="1"/>
  <c r="AX92" i="30"/>
  <c r="F92" i="30"/>
  <c r="G92" i="30" s="1"/>
  <c r="AX64" i="30"/>
  <c r="AH64" i="30"/>
  <c r="S20" i="30"/>
  <c r="N76" i="30"/>
  <c r="U4" i="30"/>
  <c r="S4" i="30"/>
  <c r="AB4" i="30"/>
  <c r="AU4" i="30"/>
  <c r="R4" i="30"/>
  <c r="W4" i="30"/>
  <c r="AA4" i="30"/>
  <c r="N84" i="30"/>
  <c r="M84" i="30"/>
  <c r="N61" i="30"/>
  <c r="L61" i="30"/>
  <c r="M61" i="30"/>
  <c r="AG61" i="30" s="1"/>
  <c r="N45" i="30"/>
  <c r="M45" i="30"/>
  <c r="AG45" i="30" s="1"/>
  <c r="L45" i="30"/>
  <c r="N13" i="30"/>
  <c r="L13" i="30"/>
  <c r="M13" i="30"/>
  <c r="AX116" i="30"/>
  <c r="F116" i="30"/>
  <c r="G116" i="30" s="1"/>
  <c r="L2" i="30"/>
  <c r="V2" i="30"/>
  <c r="AY2" i="30" s="1"/>
  <c r="P2" i="30"/>
  <c r="M5" i="30"/>
  <c r="AG48" i="30"/>
  <c r="AA125" i="30"/>
  <c r="Q125" i="30"/>
  <c r="BA125" i="30" s="1"/>
  <c r="Z125" i="30"/>
  <c r="AZ125" i="30" s="1"/>
  <c r="V125" i="30"/>
  <c r="AY125" i="30" s="1"/>
  <c r="U125" i="30"/>
  <c r="S125" i="30"/>
  <c r="Z123" i="30"/>
  <c r="AZ123" i="30" s="1"/>
  <c r="AS123" i="30"/>
  <c r="AF123" i="30" s="1"/>
  <c r="S123" i="30"/>
  <c r="V123" i="30"/>
  <c r="AY123" i="30" s="1"/>
  <c r="BB123" i="30" s="1"/>
  <c r="Y61" i="30"/>
  <c r="Q61" i="30"/>
  <c r="BA61" i="30" s="1"/>
  <c r="R79" i="30"/>
  <c r="AS79" i="30"/>
  <c r="AF79" i="30" s="1"/>
  <c r="Y79" i="30"/>
  <c r="W79" i="30"/>
  <c r="U79" i="30"/>
  <c r="V79" i="30"/>
  <c r="AY79" i="30" s="1"/>
  <c r="BB79" i="30" s="1"/>
  <c r="AB79" i="30"/>
  <c r="Q79" i="30"/>
  <c r="BA79" i="30" s="1"/>
  <c r="F108" i="30"/>
  <c r="G108" i="30" s="1"/>
  <c r="AE108" i="30" s="1" a="1"/>
  <c r="AE108" i="30" s="1"/>
  <c r="AD108" i="30" s="1"/>
  <c r="AC108" i="30" s="1"/>
  <c r="AX39" i="30"/>
  <c r="AH39" i="30"/>
  <c r="AX31" i="30"/>
  <c r="F31" i="30"/>
  <c r="G31" i="30" s="1"/>
  <c r="AH31" i="30"/>
  <c r="AX16" i="30"/>
  <c r="F16" i="30"/>
  <c r="G16" i="30" s="1"/>
  <c r="AX8" i="30"/>
  <c r="AH8" i="30"/>
  <c r="F8" i="30"/>
  <c r="G8" i="30" s="1"/>
  <c r="L121" i="30"/>
  <c r="N121" i="30"/>
  <c r="N113" i="30"/>
  <c r="M113" i="30"/>
  <c r="L113" i="30"/>
  <c r="AA113" i="30"/>
  <c r="N105" i="30"/>
  <c r="L105" i="30"/>
  <c r="L98" i="30"/>
  <c r="N98" i="30"/>
  <c r="M98" i="30"/>
  <c r="L67" i="30"/>
  <c r="M67" i="30"/>
  <c r="N67" i="30"/>
  <c r="M59" i="30"/>
  <c r="AG59" i="30" s="1"/>
  <c r="L59" i="30"/>
  <c r="V59" i="30"/>
  <c r="AY59" i="30" s="1"/>
  <c r="Z59" i="30"/>
  <c r="AZ59" i="30" s="1"/>
  <c r="N59" i="30"/>
  <c r="W59" i="30"/>
  <c r="AB59" i="30"/>
  <c r="N51" i="30"/>
  <c r="L51" i="30"/>
  <c r="M51" i="30"/>
  <c r="N43" i="30"/>
  <c r="M43" i="30"/>
  <c r="AG43" i="30" s="1"/>
  <c r="L43" i="30"/>
  <c r="N19" i="30"/>
  <c r="M19" i="30"/>
  <c r="L19" i="30"/>
  <c r="L11" i="30"/>
  <c r="M11" i="30"/>
  <c r="AG11" i="30" s="1"/>
  <c r="N3" i="30"/>
  <c r="M3" i="30"/>
  <c r="L3" i="30"/>
  <c r="AB20" i="30"/>
  <c r="AE20" i="30" a="1"/>
  <c r="AE20" i="30" s="1"/>
  <c r="R35" i="30"/>
  <c r="N5" i="30"/>
  <c r="W123" i="30"/>
  <c r="S121" i="30"/>
  <c r="F115" i="30"/>
  <c r="G115" i="30" s="1"/>
  <c r="M115" i="30"/>
  <c r="L99" i="30"/>
  <c r="M75" i="30"/>
  <c r="W71" i="30"/>
  <c r="P71" i="30"/>
  <c r="N69" i="30"/>
  <c r="AA47" i="30"/>
  <c r="AH9" i="30"/>
  <c r="N27" i="30"/>
  <c r="M2" i="30"/>
  <c r="M69" i="30"/>
  <c r="F83" i="30"/>
  <c r="G83" i="30" s="1"/>
  <c r="N110" i="30"/>
  <c r="L110" i="30"/>
  <c r="Y28" i="30"/>
  <c r="AX114" i="30"/>
  <c r="F114" i="30"/>
  <c r="G114" i="30" s="1"/>
  <c r="P114" i="30" s="1"/>
  <c r="AX98" i="30"/>
  <c r="F98" i="30"/>
  <c r="G98" i="30" s="1"/>
  <c r="Y82" i="30"/>
  <c r="V82" i="30"/>
  <c r="AY82" i="30" s="1"/>
  <c r="Q82" i="30"/>
  <c r="BA82" i="30" s="1"/>
  <c r="BB82" i="30" s="1"/>
  <c r="AB82" i="30"/>
  <c r="AA82" i="30"/>
  <c r="W76" i="30"/>
  <c r="S76" i="30"/>
  <c r="R76" i="30"/>
  <c r="P76" i="30"/>
  <c r="AB76" i="30"/>
  <c r="Q76" i="30"/>
  <c r="BA76" i="30" s="1"/>
  <c r="Z76" i="30"/>
  <c r="AZ76" i="30" s="1"/>
  <c r="AX54" i="30"/>
  <c r="AH54" i="30"/>
  <c r="AX46" i="30"/>
  <c r="AH46" i="30"/>
  <c r="F46" i="30"/>
  <c r="G46" i="30" s="1"/>
  <c r="AU46" i="30" s="1"/>
  <c r="AV59" i="30" s="1"/>
  <c r="AX38" i="30"/>
  <c r="F38" i="30"/>
  <c r="G38" i="30" s="1"/>
  <c r="AX23" i="30"/>
  <c r="F23" i="30"/>
  <c r="G23" i="30" s="1"/>
  <c r="AX15" i="30"/>
  <c r="AH15" i="30"/>
  <c r="AX7" i="30"/>
  <c r="F7" i="30"/>
  <c r="G7" i="30" s="1"/>
  <c r="U7" i="30" s="1"/>
  <c r="W128" i="30"/>
  <c r="M128" i="30"/>
  <c r="L128" i="30"/>
  <c r="U128" i="30"/>
  <c r="Z128" i="30"/>
  <c r="AZ128" i="30" s="1"/>
  <c r="AB128" i="30"/>
  <c r="L112" i="30"/>
  <c r="U112" i="30"/>
  <c r="W112" i="30"/>
  <c r="M83" i="30"/>
  <c r="L83" i="30"/>
  <c r="P20" i="30"/>
  <c r="Y20" i="30"/>
  <c r="V35" i="30"/>
  <c r="AY35" i="30" s="1"/>
  <c r="AB123" i="30"/>
  <c r="Q123" i="30"/>
  <c r="BA123" i="30" s="1"/>
  <c r="Z121" i="30"/>
  <c r="AZ121" i="30" s="1"/>
  <c r="P125" i="30"/>
  <c r="Y4" i="30"/>
  <c r="Y123" i="30"/>
  <c r="M99" i="30"/>
  <c r="N68" i="30"/>
  <c r="AA59" i="30"/>
  <c r="S67" i="30"/>
  <c r="Y47" i="30"/>
  <c r="N2" i="30"/>
  <c r="U50" i="30"/>
  <c r="Z50" i="30"/>
  <c r="AZ50" i="30" s="1"/>
  <c r="AE50" i="30" a="1"/>
  <c r="AE50" i="30" s="1"/>
  <c r="W50" i="30"/>
  <c r="Y50" i="30"/>
  <c r="AU50" i="30"/>
  <c r="AE103" i="30" a="1"/>
  <c r="AE103" i="30" s="1"/>
  <c r="U103" i="30"/>
  <c r="Y103" i="30"/>
  <c r="AB103" i="30"/>
  <c r="P103" i="30"/>
  <c r="Q103" i="30"/>
  <c r="BA103" i="30" s="1"/>
  <c r="AX40" i="30"/>
  <c r="AH40" i="30"/>
  <c r="AX17" i="30"/>
  <c r="AH17" i="30"/>
  <c r="L76" i="30"/>
  <c r="M76" i="30"/>
  <c r="U20" i="30"/>
  <c r="W20" i="30"/>
  <c r="R2" i="30"/>
  <c r="AE121" i="30" a="1"/>
  <c r="AE121" i="30" s="1"/>
  <c r="W125" i="30"/>
  <c r="Z4" i="30"/>
  <c r="AZ4" i="30" s="1"/>
  <c r="Y121" i="30"/>
  <c r="Z79" i="30"/>
  <c r="AZ79" i="30" s="1"/>
  <c r="Q58" i="30"/>
  <c r="BA58" i="30" s="1"/>
  <c r="L92" i="30"/>
  <c r="Q20" i="30"/>
  <c r="BA20" i="30" s="1"/>
  <c r="BB20" i="30" s="1"/>
  <c r="R20" i="30"/>
  <c r="Z29" i="30"/>
  <c r="AZ29" i="30" s="1"/>
  <c r="F9" i="30"/>
  <c r="G9" i="30" s="1"/>
  <c r="R58" i="30"/>
  <c r="AB121" i="30"/>
  <c r="Y125" i="30"/>
  <c r="Q4" i="30"/>
  <c r="BA4" i="30" s="1"/>
  <c r="BB4" i="30" s="1"/>
  <c r="U121" i="30"/>
  <c r="P79" i="30"/>
  <c r="AU58" i="30"/>
  <c r="AG47" i="30"/>
  <c r="Q15" i="30"/>
  <c r="BA15" i="30" s="1"/>
  <c r="AU15" i="30"/>
  <c r="AV74" i="30" s="1"/>
  <c r="V15" i="30"/>
  <c r="AY15" i="30" s="1"/>
  <c r="W15" i="30"/>
  <c r="U15" i="30"/>
  <c r="Z15" i="30"/>
  <c r="AZ15" i="30" s="1"/>
  <c r="S15" i="30"/>
  <c r="Y15" i="30"/>
  <c r="N11" i="30"/>
  <c r="L84" i="30"/>
  <c r="L23" i="30"/>
  <c r="M23" i="30"/>
  <c r="N23" i="30"/>
  <c r="Z67" i="30"/>
  <c r="AZ67" i="30" s="1"/>
  <c r="U67" i="30"/>
  <c r="L102" i="30"/>
  <c r="N102" i="30"/>
  <c r="M102" i="30"/>
  <c r="M55" i="30"/>
  <c r="L55" i="30"/>
  <c r="Q71" i="30"/>
  <c r="BA71" i="30" s="1"/>
  <c r="BB71" i="30" s="1"/>
  <c r="S71" i="30"/>
  <c r="AA71" i="30"/>
  <c r="Y71" i="30"/>
  <c r="AE71" i="30" a="1"/>
  <c r="AE71" i="30" s="1"/>
  <c r="R71" i="30"/>
  <c r="Z71" i="30"/>
  <c r="AZ71" i="30" s="1"/>
  <c r="V71" i="30"/>
  <c r="AY71" i="30" s="1"/>
  <c r="AX32" i="30"/>
  <c r="F32" i="30"/>
  <c r="G32" i="30" s="1"/>
  <c r="N122" i="30"/>
  <c r="L122" i="30"/>
  <c r="N91" i="30"/>
  <c r="M91" i="30"/>
  <c r="M20" i="30"/>
  <c r="L20" i="30"/>
  <c r="N20" i="30"/>
  <c r="V20" i="30"/>
  <c r="AY20" i="30" s="1"/>
  <c r="AA58" i="30"/>
  <c r="W121" i="30"/>
  <c r="N83" i="30"/>
  <c r="U123" i="30"/>
  <c r="R125" i="30"/>
  <c r="V4" i="30"/>
  <c r="AY4" i="30" s="1"/>
  <c r="AA79" i="30"/>
  <c r="L91" i="30"/>
  <c r="V76" i="30"/>
  <c r="AY76" i="30" s="1"/>
  <c r="BB76" i="30" s="1"/>
  <c r="AB71" i="30"/>
  <c r="AG64" i="30"/>
  <c r="P47" i="30"/>
  <c r="W26" i="30"/>
  <c r="Z26" i="30"/>
  <c r="AZ26" i="30" s="1"/>
  <c r="U26" i="30"/>
  <c r="AU26" i="30"/>
  <c r="V29" i="30"/>
  <c r="AY29" i="30" s="1"/>
  <c r="F64" i="30"/>
  <c r="G64" i="30" s="1"/>
  <c r="W11" i="30"/>
  <c r="Z11" i="30"/>
  <c r="AZ11" i="30" s="1"/>
  <c r="AU11" i="30"/>
  <c r="N70" i="30"/>
  <c r="M70" i="30"/>
  <c r="V14" i="30"/>
  <c r="AY14" i="30" s="1"/>
  <c r="AB14" i="30"/>
  <c r="U14" i="30"/>
  <c r="N14" i="30"/>
  <c r="M6" i="30"/>
  <c r="L6" i="30"/>
  <c r="N6" i="30"/>
  <c r="Q6" i="30"/>
  <c r="BA6" i="30" s="1"/>
  <c r="BB6" i="30" s="1"/>
  <c r="R6" i="30"/>
  <c r="Z14" i="30"/>
  <c r="AZ14" i="30" s="1"/>
  <c r="P112" i="30"/>
  <c r="F117" i="30"/>
  <c r="G117" i="30" s="1"/>
  <c r="AB117" i="30" s="1"/>
  <c r="N116" i="30"/>
  <c r="L93" i="30"/>
  <c r="M93" i="30"/>
  <c r="L107" i="30"/>
  <c r="L79" i="30"/>
  <c r="L63" i="30"/>
  <c r="F49" i="30"/>
  <c r="G49" i="30" s="1"/>
  <c r="N15" i="30"/>
  <c r="AH3" i="30"/>
  <c r="F80" i="30"/>
  <c r="G80" i="30" s="1"/>
  <c r="AU27" i="30"/>
  <c r="S6" i="30"/>
  <c r="Q14" i="30"/>
  <c r="BA14" i="30" s="1"/>
  <c r="V112" i="30"/>
  <c r="AY112" i="30" s="1"/>
  <c r="F110" i="30"/>
  <c r="G110" i="30" s="1"/>
  <c r="AB110" i="30" s="1"/>
  <c r="M107" i="30"/>
  <c r="M79" i="30"/>
  <c r="L85" i="30"/>
  <c r="L62" i="30"/>
  <c r="AH34" i="30"/>
  <c r="AG26" i="30"/>
  <c r="F65" i="30"/>
  <c r="G65" i="30" s="1"/>
  <c r="N78" i="30"/>
  <c r="AH19" i="30"/>
  <c r="Q27" i="30"/>
  <c r="BA27" i="30" s="1"/>
  <c r="U6" i="30"/>
  <c r="L116" i="30"/>
  <c r="N62" i="30"/>
  <c r="F42" i="30"/>
  <c r="G42" i="30" s="1"/>
  <c r="F34" i="30"/>
  <c r="G34" i="30" s="1"/>
  <c r="F33" i="30"/>
  <c r="G33" i="30" s="1"/>
  <c r="AH65" i="30"/>
  <c r="F41" i="30"/>
  <c r="G41" i="30" s="1"/>
  <c r="F19" i="30"/>
  <c r="G19" i="30" s="1"/>
  <c r="F109" i="30"/>
  <c r="G109" i="30" s="1"/>
  <c r="AE109" i="30" s="1" a="1"/>
  <c r="AE109" i="30" s="1"/>
  <c r="AD109" i="30" s="1"/>
  <c r="AC109" i="30" s="1"/>
  <c r="AA44" i="30"/>
  <c r="Y62" i="28"/>
  <c r="AU62" i="28"/>
  <c r="AE62" i="28" a="1"/>
  <c r="AE62" i="28" s="1"/>
  <c r="W62" i="28"/>
  <c r="S62" i="28"/>
  <c r="P62" i="28"/>
  <c r="U62" i="28"/>
  <c r="Q62" i="28"/>
  <c r="BA62" i="28" s="1"/>
  <c r="Z62" i="28"/>
  <c r="AZ62" i="28" s="1"/>
  <c r="L83" i="28"/>
  <c r="BD87" i="28" s="1" a="1"/>
  <c r="BD87" i="28" s="1"/>
  <c r="N83" i="28"/>
  <c r="M83" i="28"/>
  <c r="M42" i="28"/>
  <c r="N42" i="28"/>
  <c r="L42" i="28"/>
  <c r="BD46" i="28" s="1" a="1"/>
  <c r="BD46" i="28" s="1"/>
  <c r="L80" i="28"/>
  <c r="BD73" i="28" s="1" a="1"/>
  <c r="BD73" i="28" s="1"/>
  <c r="N80" i="28"/>
  <c r="M80" i="28"/>
  <c r="W102" i="28"/>
  <c r="V102" i="28"/>
  <c r="AY102" i="28" s="1"/>
  <c r="U102" i="28"/>
  <c r="AB102" i="28"/>
  <c r="Y102" i="28"/>
  <c r="AA102" i="28"/>
  <c r="L102" i="28"/>
  <c r="BD99" i="28" s="1" a="1"/>
  <c r="BD99" i="28" s="1"/>
  <c r="N48" i="28"/>
  <c r="L48" i="28"/>
  <c r="BD45" i="28" s="1" a="1"/>
  <c r="BD45" i="28" s="1"/>
  <c r="M48" i="28"/>
  <c r="N70" i="28"/>
  <c r="L70" i="28"/>
  <c r="BD68" i="28" s="1" a="1"/>
  <c r="BD68" i="28" s="1"/>
  <c r="M70" i="28"/>
  <c r="P24" i="28"/>
  <c r="AU24" i="28"/>
  <c r="S24" i="28"/>
  <c r="L123" i="28"/>
  <c r="BD127" i="28" s="1" a="1"/>
  <c r="BD127" i="28" s="1"/>
  <c r="N123" i="28"/>
  <c r="V2" i="28"/>
  <c r="AY2" i="28" s="1"/>
  <c r="S45" i="28"/>
  <c r="V94" i="28"/>
  <c r="AY94" i="28" s="1"/>
  <c r="R63" i="28"/>
  <c r="L11" i="28"/>
  <c r="BD15" i="28" s="1" a="1"/>
  <c r="BD15" i="28" s="1"/>
  <c r="AH25" i="28"/>
  <c r="AB73" i="28"/>
  <c r="Y54" i="28"/>
  <c r="F14" i="28"/>
  <c r="G14" i="28" s="1"/>
  <c r="AU41" i="28"/>
  <c r="W124" i="28"/>
  <c r="Z124" i="28"/>
  <c r="AZ124" i="28" s="1"/>
  <c r="F95" i="28"/>
  <c r="G95" i="28" s="1"/>
  <c r="W8" i="28"/>
  <c r="Z37" i="28"/>
  <c r="AZ37" i="28" s="1"/>
  <c r="AA70" i="28"/>
  <c r="U91" i="28"/>
  <c r="V41" i="28"/>
  <c r="AY41" i="28" s="1"/>
  <c r="AH3" i="28"/>
  <c r="U7" i="28"/>
  <c r="N124" i="28"/>
  <c r="N26" i="28"/>
  <c r="Z65" i="28"/>
  <c r="AZ65" i="28" s="1"/>
  <c r="AH54" i="28"/>
  <c r="L31" i="28"/>
  <c r="BD26" i="28" s="1" a="1"/>
  <c r="BD26" i="28" s="1"/>
  <c r="L21" i="28"/>
  <c r="BD24" i="28" s="1" a="1"/>
  <c r="BD24" i="28" s="1"/>
  <c r="F64" i="28"/>
  <c r="G64" i="28" s="1"/>
  <c r="R64" i="28" s="1"/>
  <c r="F3" i="28"/>
  <c r="G3" i="28" s="1"/>
  <c r="W3" i="28" s="1"/>
  <c r="U2" i="28"/>
  <c r="R94" i="28"/>
  <c r="AB63" i="28"/>
  <c r="AG51" i="28"/>
  <c r="L127" i="28"/>
  <c r="BD122" i="28" s="1" a="1"/>
  <c r="BD122" i="28" s="1"/>
  <c r="AU54" i="28"/>
  <c r="AV87" i="28" s="1"/>
  <c r="D87" i="28" s="1"/>
  <c r="N109" i="28"/>
  <c r="F67" i="28"/>
  <c r="G67" i="28" s="1"/>
  <c r="Y67" i="28" s="1"/>
  <c r="AH14" i="28"/>
  <c r="Y41" i="28"/>
  <c r="P124" i="28"/>
  <c r="Q124" i="28"/>
  <c r="BA124" i="28" s="1"/>
  <c r="BB124" i="28" s="1"/>
  <c r="P8" i="28"/>
  <c r="Y8" i="28"/>
  <c r="U37" i="28"/>
  <c r="S70" i="28"/>
  <c r="Z91" i="28"/>
  <c r="AZ91" i="28" s="1"/>
  <c r="Z7" i="28"/>
  <c r="AZ7" i="28" s="1"/>
  <c r="M124" i="28"/>
  <c r="P65" i="28"/>
  <c r="F127" i="28"/>
  <c r="G127" i="28" s="1"/>
  <c r="M31" i="28"/>
  <c r="R2" i="28"/>
  <c r="U32" i="28"/>
  <c r="AA99" i="28"/>
  <c r="F25" i="28"/>
  <c r="G25" i="28" s="1"/>
  <c r="F22" i="28"/>
  <c r="G22" i="28" s="1"/>
  <c r="M127" i="28"/>
  <c r="AA41" i="28"/>
  <c r="R54" i="28"/>
  <c r="V91" i="28"/>
  <c r="AY91" i="28" s="1"/>
  <c r="L109" i="28"/>
  <c r="L6" i="28"/>
  <c r="BD3" i="28" s="1" a="1"/>
  <c r="BD3" i="28" s="1"/>
  <c r="W69" i="28"/>
  <c r="S41" i="28"/>
  <c r="Y124" i="28"/>
  <c r="U124" i="28"/>
  <c r="Q8" i="28"/>
  <c r="BA8" i="28" s="1"/>
  <c r="S8" i="28"/>
  <c r="AB37" i="28"/>
  <c r="W70" i="28"/>
  <c r="U70" i="28"/>
  <c r="Q56" i="28"/>
  <c r="BA56" i="28" s="1"/>
  <c r="F103" i="28"/>
  <c r="G103" i="28" s="1"/>
  <c r="P48" i="28"/>
  <c r="AE65" i="28" a="1"/>
  <c r="AE65" i="28" s="1"/>
  <c r="W7" i="28"/>
  <c r="M7" i="28"/>
  <c r="AG7" i="28" s="1"/>
  <c r="N77" i="28"/>
  <c r="U65" i="28"/>
  <c r="L113" i="28"/>
  <c r="BD113" i="28" s="1" a="1"/>
  <c r="BD113" i="28" s="1"/>
  <c r="F86" i="28"/>
  <c r="G86" i="28" s="1"/>
  <c r="W86" i="28" s="1"/>
  <c r="AH64" i="28"/>
  <c r="AH43" i="28"/>
  <c r="AH7" i="28"/>
  <c r="AU2" i="28"/>
  <c r="Q94" i="28"/>
  <c r="BA94" i="28" s="1"/>
  <c r="AU32" i="28"/>
  <c r="U99" i="28"/>
  <c r="Z48" i="28"/>
  <c r="AZ48" i="28" s="1"/>
  <c r="P26" i="28"/>
  <c r="AH22" i="28"/>
  <c r="AG40" i="28"/>
  <c r="Q54" i="28"/>
  <c r="BA54" i="28" s="1"/>
  <c r="AH40" i="28"/>
  <c r="AA124" i="28"/>
  <c r="R8" i="28"/>
  <c r="AB8" i="28"/>
  <c r="Y70" i="28"/>
  <c r="W56" i="28"/>
  <c r="Y93" i="28"/>
  <c r="V65" i="28"/>
  <c r="AY65" i="28" s="1"/>
  <c r="AB124" i="28"/>
  <c r="AB7" i="28"/>
  <c r="F78" i="28"/>
  <c r="G78" i="28" s="1"/>
  <c r="V78" i="28" s="1"/>
  <c r="AY78" i="28" s="1"/>
  <c r="W54" i="28"/>
  <c r="Q2" i="28"/>
  <c r="BA2" i="28" s="1"/>
  <c r="W2" i="28"/>
  <c r="AA32" i="28"/>
  <c r="AB99" i="28"/>
  <c r="Y99" i="28"/>
  <c r="F72" i="28"/>
  <c r="G72" i="28" s="1"/>
  <c r="U72" i="28" s="1"/>
  <c r="R48" i="28"/>
  <c r="W73" i="28"/>
  <c r="L73" i="28"/>
  <c r="F11" i="28"/>
  <c r="G11" i="28" s="1"/>
  <c r="S54" i="28"/>
  <c r="N89" i="28"/>
  <c r="V124" i="28"/>
  <c r="AY124" i="28" s="1"/>
  <c r="V8" i="28"/>
  <c r="AY8" i="28" s="1"/>
  <c r="BB8" i="28" s="1"/>
  <c r="V37" i="28"/>
  <c r="AY37" i="28" s="1"/>
  <c r="Z70" i="28"/>
  <c r="AZ70" i="28" s="1"/>
  <c r="F40" i="28"/>
  <c r="G40" i="28" s="1"/>
  <c r="F90" i="28"/>
  <c r="G90" i="28" s="1"/>
  <c r="AB41" i="28"/>
  <c r="L55" i="28"/>
  <c r="F31" i="28"/>
  <c r="G31" i="28" s="1"/>
  <c r="Z31" i="28" s="1"/>
  <c r="AZ31" i="28" s="1"/>
  <c r="R7" i="28"/>
  <c r="P7" i="28"/>
  <c r="V16" i="28"/>
  <c r="AY16" i="28" s="1"/>
  <c r="W65" i="28"/>
  <c r="W12" i="28"/>
  <c r="M78" i="28"/>
  <c r="M57" i="28"/>
  <c r="AG57" i="28" s="1"/>
  <c r="M12" i="28"/>
  <c r="F81" i="28"/>
  <c r="G81" i="28" s="1"/>
  <c r="Z2" i="28"/>
  <c r="AZ2" i="28" s="1"/>
  <c r="Z99" i="28"/>
  <c r="AZ99" i="28" s="1"/>
  <c r="N73" i="28"/>
  <c r="F98" i="28"/>
  <c r="G98" i="28" s="1"/>
  <c r="AH32" i="28"/>
  <c r="W41" i="28"/>
  <c r="Z8" i="28"/>
  <c r="AZ8" i="28" s="1"/>
  <c r="L99" i="28"/>
  <c r="BD103" i="28" s="1" a="1"/>
  <c r="BD103" i="28" s="1"/>
  <c r="AH56" i="28"/>
  <c r="M55" i="28"/>
  <c r="AA7" i="28"/>
  <c r="Q7" i="28"/>
  <c r="BA7" i="28" s="1"/>
  <c r="AB12" i="28"/>
  <c r="F111" i="28"/>
  <c r="G111" i="28" s="1"/>
  <c r="Q111" i="28" s="1"/>
  <c r="BA111" i="28" s="1"/>
  <c r="BB111" i="28" s="1"/>
  <c r="F117" i="28"/>
  <c r="G117" i="28" s="1"/>
  <c r="Z117" i="28" s="1"/>
  <c r="AZ117" i="28" s="1"/>
  <c r="L78" i="28"/>
  <c r="BD75" i="28" s="1" a="1"/>
  <c r="BD75" i="28" s="1"/>
  <c r="AH46" i="28"/>
  <c r="AH28" i="28"/>
  <c r="AH17" i="28"/>
  <c r="BB37" i="55"/>
  <c r="BB11" i="52"/>
  <c r="BB3" i="57"/>
  <c r="BB39" i="41"/>
  <c r="BB53" i="53"/>
  <c r="BB40" i="40"/>
  <c r="BB56" i="40"/>
  <c r="BB6" i="36"/>
  <c r="BB86" i="34"/>
  <c r="BB62" i="39"/>
  <c r="BB15" i="35"/>
  <c r="BB129" i="31"/>
  <c r="BB112" i="39"/>
  <c r="BB38" i="42"/>
  <c r="BB107" i="53"/>
  <c r="BB15" i="56"/>
  <c r="BB75" i="56"/>
  <c r="BB59" i="50"/>
  <c r="BB67" i="53"/>
  <c r="BB75" i="54"/>
  <c r="BB45" i="32"/>
  <c r="BB128" i="40"/>
  <c r="BB8" i="59"/>
  <c r="BB26" i="30"/>
  <c r="BB81" i="30"/>
  <c r="BB100" i="40"/>
  <c r="BB111" i="41"/>
  <c r="BB73" i="44"/>
  <c r="BB24" i="49"/>
  <c r="BB20" i="51"/>
  <c r="BB14" i="56"/>
  <c r="BB54" i="51"/>
  <c r="BB55" i="51"/>
  <c r="BB99" i="54"/>
  <c r="BB49" i="54"/>
  <c r="BB72" i="57"/>
  <c r="BB120" i="31"/>
  <c r="BB15" i="31"/>
  <c r="BB125" i="50"/>
  <c r="BB91" i="52"/>
  <c r="BB16" i="43"/>
  <c r="BB46" i="51"/>
  <c r="BB20" i="53"/>
  <c r="BB83" i="54"/>
  <c r="BB72" i="45"/>
  <c r="BB74" i="50"/>
  <c r="BB21" i="32"/>
  <c r="BB91" i="53"/>
  <c r="BB115" i="54"/>
  <c r="BB17" i="54"/>
  <c r="BB61" i="42"/>
  <c r="BB72" i="38"/>
  <c r="BB63" i="43"/>
  <c r="BB58" i="45"/>
  <c r="BB19" i="44"/>
  <c r="BB28" i="53"/>
  <c r="BB64" i="54"/>
  <c r="BB97" i="41"/>
  <c r="BB32" i="43"/>
  <c r="BB62" i="51"/>
  <c r="BB71" i="50"/>
  <c r="BB14" i="52"/>
  <c r="BB92" i="52"/>
  <c r="BB109" i="54"/>
  <c r="BB88" i="55"/>
  <c r="BB127" i="58"/>
  <c r="BB111" i="58"/>
  <c r="BB7" i="40"/>
  <c r="BB10" i="28"/>
  <c r="BB26" i="41"/>
  <c r="BB24" i="53"/>
  <c r="BB35" i="55"/>
  <c r="BB55" i="58"/>
  <c r="BB47" i="49"/>
  <c r="BB70" i="57"/>
  <c r="BB77" i="38"/>
  <c r="BB102" i="51"/>
  <c r="BB99" i="53"/>
  <c r="BB123" i="54"/>
  <c r="BB107" i="54"/>
  <c r="BB91" i="54"/>
  <c r="BB82" i="57"/>
  <c r="BB19" i="49"/>
  <c r="BB56" i="55"/>
  <c r="BB67" i="49"/>
  <c r="BB67" i="52"/>
  <c r="BB66" i="53"/>
  <c r="BB116" i="54"/>
  <c r="BB30" i="56"/>
  <c r="BB47" i="58"/>
  <c r="BB123" i="50"/>
  <c r="BB101" i="51"/>
  <c r="BB85" i="51"/>
  <c r="BB113" i="52"/>
  <c r="BB107" i="56"/>
  <c r="BB108" i="58"/>
  <c r="BB79" i="50"/>
  <c r="BB44" i="42"/>
  <c r="BB111" i="51"/>
  <c r="BB37" i="52"/>
  <c r="BB45" i="56"/>
  <c r="BB62" i="56"/>
  <c r="BB63" i="58"/>
  <c r="BB118" i="50"/>
  <c r="BB52" i="51"/>
  <c r="BB36" i="51"/>
  <c r="BB24" i="55"/>
  <c r="BB4" i="55"/>
  <c r="BB107" i="50"/>
  <c r="BB105" i="53"/>
  <c r="BB97" i="54"/>
  <c r="BB100" i="55"/>
  <c r="BB90" i="56"/>
  <c r="BB107" i="58"/>
  <c r="BB12" i="33"/>
  <c r="BB68" i="33"/>
  <c r="BB74" i="41"/>
  <c r="BB33" i="43"/>
  <c r="BB16" i="44"/>
  <c r="BB79" i="51"/>
  <c r="BB3" i="49"/>
  <c r="BB115" i="52"/>
  <c r="BB83" i="52"/>
  <c r="BB6" i="52"/>
  <c r="BB22" i="56"/>
  <c r="BB62" i="58"/>
  <c r="BB90" i="42"/>
  <c r="BB83" i="51"/>
  <c r="BB93" i="53"/>
  <c r="BB119" i="53"/>
  <c r="BB128" i="54"/>
  <c r="BB96" i="54"/>
  <c r="BB115" i="55"/>
  <c r="BB97" i="56"/>
  <c r="BB102" i="57"/>
  <c r="BB87" i="57"/>
  <c r="BB20" i="59"/>
  <c r="BB97" i="59"/>
  <c r="BB89" i="41"/>
  <c r="BB41" i="45"/>
  <c r="BB19" i="53"/>
  <c r="BB41" i="50"/>
  <c r="BB75" i="52"/>
  <c r="BB71" i="53"/>
  <c r="BB14" i="58"/>
  <c r="BB128" i="34"/>
  <c r="BB128" i="50"/>
  <c r="BB98" i="51"/>
  <c r="BB82" i="51"/>
  <c r="BB103" i="53"/>
  <c r="BB127" i="54"/>
  <c r="BB128" i="56"/>
  <c r="BB117" i="57"/>
  <c r="BB101" i="57"/>
  <c r="BB113" i="58"/>
  <c r="BB90" i="59"/>
  <c r="BB116" i="41"/>
  <c r="BB30" i="42"/>
  <c r="BB59" i="52"/>
  <c r="BB65" i="54"/>
  <c r="BB48" i="56"/>
  <c r="BB43" i="56"/>
  <c r="BB102" i="53"/>
  <c r="BB86" i="53"/>
  <c r="BB80" i="56"/>
  <c r="BB35" i="57"/>
  <c r="BB100" i="57"/>
  <c r="BB85" i="57"/>
  <c r="BB112" i="58"/>
  <c r="BB120" i="59"/>
  <c r="BB17" i="43"/>
  <c r="BB57" i="43"/>
  <c r="BB107" i="45"/>
  <c r="BB104" i="49"/>
  <c r="BB29" i="34"/>
  <c r="BB118" i="43"/>
  <c r="BB82" i="45"/>
  <c r="BB115" i="47"/>
  <c r="BB86" i="49"/>
  <c r="BB43" i="42"/>
  <c r="BB5" i="49"/>
  <c r="BB87" i="33"/>
  <c r="BB28" i="33"/>
  <c r="BB53" i="43"/>
  <c r="BB23" i="43"/>
  <c r="BB103" i="30"/>
  <c r="BB85" i="49"/>
  <c r="BB94" i="28"/>
  <c r="BB64" i="35"/>
  <c r="BB35" i="45"/>
  <c r="BB91" i="42"/>
  <c r="BB88" i="45"/>
  <c r="BB121" i="47"/>
  <c r="BB29" i="39"/>
  <c r="BB99" i="49"/>
  <c r="BB76" i="39"/>
  <c r="BB111" i="43"/>
  <c r="BB57" i="47"/>
  <c r="BB38" i="45"/>
  <c r="BB19" i="47"/>
  <c r="BB12" i="36"/>
  <c r="BB78" i="37"/>
  <c r="BB82" i="43"/>
  <c r="BB118" i="45"/>
  <c r="BB119" i="47"/>
  <c r="BB53" i="41"/>
  <c r="BB86" i="47"/>
  <c r="BB28" i="40"/>
  <c r="BB89" i="35"/>
  <c r="BB2" i="28"/>
  <c r="BB45" i="40"/>
  <c r="BB19" i="41"/>
  <c r="BB12" i="32"/>
  <c r="BB112" i="34"/>
  <c r="BB120" i="37"/>
  <c r="BB84" i="37"/>
  <c r="BB57" i="35"/>
  <c r="BB85" i="31"/>
  <c r="BB75" i="34"/>
  <c r="BB108" i="34"/>
  <c r="BB14" i="38"/>
  <c r="BB6" i="37"/>
  <c r="BB110" i="38"/>
  <c r="BB25" i="37"/>
  <c r="BB28" i="38"/>
  <c r="BB116" i="39"/>
  <c r="BB103" i="37"/>
  <c r="BB73" i="35"/>
  <c r="BB39" i="28"/>
  <c r="BB6" i="31"/>
  <c r="BB116" i="35"/>
  <c r="BB96" i="40"/>
  <c r="BB95" i="34"/>
  <c r="BB117" i="39"/>
  <c r="BB101" i="37"/>
  <c r="BB120" i="39"/>
  <c r="BB60" i="38"/>
  <c r="BB20" i="33"/>
  <c r="BB20" i="35"/>
  <c r="BB42" i="32"/>
  <c r="BB27" i="32"/>
  <c r="BB99" i="33"/>
  <c r="BB7" i="28"/>
  <c r="BB68" i="31"/>
  <c r="BB55" i="37"/>
  <c r="BB64" i="40"/>
  <c r="BB22" i="31"/>
  <c r="BB18" i="37"/>
  <c r="BB114" i="37"/>
  <c r="BB29" i="30"/>
  <c r="BB5" i="31"/>
  <c r="BB11" i="34"/>
  <c r="BB36" i="39"/>
  <c r="BB24" i="37"/>
  <c r="BB21" i="35"/>
  <c r="BB54" i="31"/>
  <c r="BB34" i="41"/>
  <c r="BB50" i="41"/>
  <c r="BB13" i="40"/>
  <c r="BB2" i="41"/>
  <c r="BB57" i="41"/>
  <c r="BB125" i="30"/>
  <c r="BB112" i="30"/>
  <c r="BB59" i="40"/>
  <c r="BB16" i="40"/>
  <c r="BB55" i="41"/>
  <c r="BB71" i="41"/>
  <c r="BB15" i="38"/>
  <c r="BB84" i="33"/>
  <c r="BB16" i="36"/>
  <c r="BB37" i="28"/>
  <c r="BB129" i="34"/>
  <c r="BB40" i="37"/>
  <c r="BB76" i="38"/>
  <c r="BB102" i="39"/>
  <c r="BB104" i="41"/>
  <c r="BB64" i="38"/>
  <c r="BB31" i="34"/>
  <c r="BB59" i="36"/>
  <c r="BB72" i="33"/>
  <c r="BB79" i="36"/>
  <c r="BB102" i="31"/>
  <c r="BB71" i="35"/>
  <c r="BB54" i="37"/>
  <c r="AZ66" i="12"/>
  <c r="AY66" i="12"/>
  <c r="AE66" i="12" a="1"/>
  <c r="AE66" i="12" s="1"/>
  <c r="U37" i="12"/>
  <c r="S37" i="12"/>
  <c r="Z37" i="12"/>
  <c r="AZ37" i="12" s="1"/>
  <c r="AE37" i="12" a="1"/>
  <c r="AE37" i="12" s="1"/>
  <c r="AB37" i="12"/>
  <c r="P37" i="12"/>
  <c r="R37" i="12"/>
  <c r="U32" i="12"/>
  <c r="AU32" i="12"/>
  <c r="Q32" i="12"/>
  <c r="BA32" i="12" s="1"/>
  <c r="S32" i="12"/>
  <c r="AB62" i="12"/>
  <c r="P62" i="12"/>
  <c r="U62" i="12"/>
  <c r="S62" i="12"/>
  <c r="U54" i="12"/>
  <c r="L52" i="12"/>
  <c r="M52" i="12"/>
  <c r="N52" i="12"/>
  <c r="AA72" i="12"/>
  <c r="N5" i="12"/>
  <c r="N40" i="12"/>
  <c r="M85" i="12"/>
  <c r="F77" i="12"/>
  <c r="G77" i="12" s="1"/>
  <c r="W77" i="12" s="1"/>
  <c r="AU50" i="12"/>
  <c r="AB127" i="12"/>
  <c r="F2" i="12"/>
  <c r="G2" i="12" s="1"/>
  <c r="N60" i="12"/>
  <c r="L85" i="12"/>
  <c r="F24" i="12"/>
  <c r="G24" i="12" s="1"/>
  <c r="U24" i="12" s="1"/>
  <c r="AH48" i="12"/>
  <c r="AH60" i="12"/>
  <c r="L24" i="12"/>
  <c r="N101" i="12"/>
  <c r="BA50" i="12"/>
  <c r="BB50" i="12" s="1"/>
  <c r="U127" i="12"/>
  <c r="N76" i="12"/>
  <c r="F107" i="12"/>
  <c r="G107" i="12" s="1"/>
  <c r="W107" i="12" s="1"/>
  <c r="AB38" i="12"/>
  <c r="AH21" i="12"/>
  <c r="L101" i="12"/>
  <c r="V127" i="12"/>
  <c r="AY127" i="12" s="1"/>
  <c r="F106" i="12"/>
  <c r="G106" i="12" s="1"/>
  <c r="L40" i="12"/>
  <c r="M13" i="12"/>
  <c r="AG13" i="12" s="1"/>
  <c r="AY50" i="12"/>
  <c r="Y72" i="12"/>
  <c r="AG62" i="12"/>
  <c r="AA127" i="12"/>
  <c r="F48" i="12"/>
  <c r="G48" i="12" s="1"/>
  <c r="W48" i="12" s="1"/>
  <c r="F23" i="12"/>
  <c r="G23" i="12" s="1"/>
  <c r="AB23" i="12" s="1"/>
  <c r="F114" i="12"/>
  <c r="G114" i="12" s="1"/>
  <c r="L13" i="12"/>
  <c r="BD13" i="12" s="1" a="1"/>
  <c r="BD13" i="12" s="1"/>
  <c r="V72" i="12"/>
  <c r="AY72" i="12" s="1"/>
  <c r="W127" i="12"/>
  <c r="AH2" i="12"/>
  <c r="L108" i="12"/>
  <c r="M125" i="12"/>
  <c r="W64" i="12"/>
  <c r="AH11" i="12"/>
  <c r="F116" i="12"/>
  <c r="G116" i="12" s="1"/>
  <c r="Z116" i="12" s="1"/>
  <c r="AZ116" i="12" s="1"/>
  <c r="N125" i="12"/>
  <c r="AH23" i="12"/>
  <c r="AU10" i="59"/>
  <c r="AE10" i="59" a="1"/>
  <c r="AE10" i="59" s="1"/>
  <c r="Z10" i="59"/>
  <c r="AZ10" i="59" s="1"/>
  <c r="AA10" i="59"/>
  <c r="R10" i="59"/>
  <c r="Y10" i="59"/>
  <c r="Q10" i="59"/>
  <c r="BA10" i="59" s="1"/>
  <c r="BB10" i="59" s="1"/>
  <c r="U10" i="59"/>
  <c r="S10" i="59"/>
  <c r="P10" i="59"/>
  <c r="W10" i="59"/>
  <c r="V10" i="59"/>
  <c r="AY10" i="59" s="1"/>
  <c r="AB10" i="59"/>
  <c r="U62" i="30"/>
  <c r="Z62" i="30"/>
  <c r="AZ62" i="30" s="1"/>
  <c r="R62" i="30"/>
  <c r="V62" i="30"/>
  <c r="AY62" i="30" s="1"/>
  <c r="P62" i="30"/>
  <c r="S62" i="30"/>
  <c r="AA62" i="30"/>
  <c r="Q62" i="30"/>
  <c r="BA62" i="30" s="1"/>
  <c r="AU62" i="30"/>
  <c r="W62" i="30"/>
  <c r="Y62" i="30"/>
  <c r="AB62" i="30"/>
  <c r="U44" i="36"/>
  <c r="AA44" i="36"/>
  <c r="W44" i="36"/>
  <c r="AB44" i="36"/>
  <c r="R44" i="36"/>
  <c r="Z44" i="36"/>
  <c r="AZ44" i="36" s="1"/>
  <c r="P44" i="36"/>
  <c r="Y44" i="36"/>
  <c r="S44" i="36"/>
  <c r="Q44" i="36"/>
  <c r="BA44" i="36" s="1"/>
  <c r="V44" i="36"/>
  <c r="AY44" i="36" s="1"/>
  <c r="AU44" i="36"/>
  <c r="V60" i="40"/>
  <c r="AY60" i="40" s="1"/>
  <c r="S60" i="40"/>
  <c r="R60" i="40"/>
  <c r="AU60" i="40"/>
  <c r="U60" i="40"/>
  <c r="Y60" i="40"/>
  <c r="AA60" i="40"/>
  <c r="P60" i="40"/>
  <c r="Z60" i="40"/>
  <c r="AZ60" i="40" s="1"/>
  <c r="Q60" i="40"/>
  <c r="BA60" i="40" s="1"/>
  <c r="W60" i="40"/>
  <c r="AB60" i="40"/>
  <c r="P12" i="42"/>
  <c r="AU12" i="42"/>
  <c r="AA12" i="42"/>
  <c r="S12" i="42"/>
  <c r="R12" i="42"/>
  <c r="W12" i="42"/>
  <c r="U12" i="42"/>
  <c r="V12" i="42"/>
  <c r="AY12" i="42" s="1"/>
  <c r="Z12" i="42"/>
  <c r="AZ12" i="42" s="1"/>
  <c r="Q12" i="42"/>
  <c r="BA12" i="42" s="1"/>
  <c r="Y12" i="42"/>
  <c r="AB12" i="42"/>
  <c r="S58" i="59"/>
  <c r="Q58" i="59"/>
  <c r="BA58" i="59" s="1"/>
  <c r="BB58" i="59" s="1"/>
  <c r="W58" i="59"/>
  <c r="U58" i="59"/>
  <c r="P58" i="59"/>
  <c r="AS87" i="31"/>
  <c r="AF87" i="31" s="1"/>
  <c r="W87" i="31"/>
  <c r="AB87" i="31"/>
  <c r="Z87" i="31"/>
  <c r="AZ87" i="31" s="1"/>
  <c r="S87" i="31"/>
  <c r="P87" i="31"/>
  <c r="V87" i="31"/>
  <c r="AY87" i="31" s="1"/>
  <c r="Q87" i="31"/>
  <c r="BA87" i="31" s="1"/>
  <c r="AA87" i="31"/>
  <c r="Y87" i="31"/>
  <c r="U87" i="31"/>
  <c r="R87" i="31"/>
  <c r="Q17" i="34"/>
  <c r="BA17" i="34" s="1"/>
  <c r="R17" i="34"/>
  <c r="S17" i="34"/>
  <c r="AU17" i="34"/>
  <c r="W36" i="37"/>
  <c r="R36" i="37"/>
  <c r="Q36" i="37"/>
  <c r="BA36" i="37" s="1"/>
  <c r="S36" i="37"/>
  <c r="Z36" i="37"/>
  <c r="AZ36" i="37" s="1"/>
  <c r="V36" i="37"/>
  <c r="AY36" i="37" s="1"/>
  <c r="AB36" i="37"/>
  <c r="AU36" i="37"/>
  <c r="P36" i="37"/>
  <c r="AA36" i="37"/>
  <c r="U36" i="37"/>
  <c r="Y36" i="37"/>
  <c r="V12" i="40"/>
  <c r="AY12" i="40" s="1"/>
  <c r="BB12" i="40" s="1"/>
  <c r="Y12" i="40"/>
  <c r="R12" i="40"/>
  <c r="S12" i="40"/>
  <c r="Z12" i="40"/>
  <c r="AZ12" i="40" s="1"/>
  <c r="Q12" i="40"/>
  <c r="BA12" i="40" s="1"/>
  <c r="U12" i="40"/>
  <c r="AU12" i="40"/>
  <c r="W12" i="40"/>
  <c r="P12" i="40"/>
  <c r="AA12" i="40"/>
  <c r="AB12" i="40"/>
  <c r="P28" i="42"/>
  <c r="V28" i="42"/>
  <c r="AY28" i="42" s="1"/>
  <c r="AU28" i="42"/>
  <c r="AU31" i="44"/>
  <c r="Q31" i="44"/>
  <c r="BA31" i="44" s="1"/>
  <c r="U31" i="44"/>
  <c r="AA31" i="44"/>
  <c r="P31" i="44"/>
  <c r="S31" i="44"/>
  <c r="R31" i="44"/>
  <c r="AB31" i="44"/>
  <c r="W31" i="44"/>
  <c r="V31" i="44"/>
  <c r="AY31" i="44" s="1"/>
  <c r="BB31" i="44" s="1"/>
  <c r="Y31" i="44"/>
  <c r="Z31" i="44"/>
  <c r="AZ31" i="44" s="1"/>
  <c r="AU19" i="59"/>
  <c r="AV46" i="59" s="1"/>
  <c r="AB40" i="31"/>
  <c r="R40" i="31"/>
  <c r="Y40" i="31"/>
  <c r="AA40" i="31"/>
  <c r="S40" i="31"/>
  <c r="Z40" i="31"/>
  <c r="AZ40" i="31" s="1"/>
  <c r="W40" i="31"/>
  <c r="P40" i="31"/>
  <c r="V40" i="31"/>
  <c r="AY40" i="31" s="1"/>
  <c r="AU40" i="31"/>
  <c r="Q40" i="31"/>
  <c r="BA40" i="31" s="1"/>
  <c r="U40" i="31"/>
  <c r="W52" i="31"/>
  <c r="AB52" i="31"/>
  <c r="Z52" i="31"/>
  <c r="AZ52" i="31" s="1"/>
  <c r="U52" i="31"/>
  <c r="R52" i="31"/>
  <c r="V52" i="31"/>
  <c r="AY52" i="31" s="1"/>
  <c r="AU52" i="31"/>
  <c r="Q52" i="31"/>
  <c r="BA52" i="31" s="1"/>
  <c r="AA52" i="31"/>
  <c r="P52" i="31"/>
  <c r="Y52" i="31"/>
  <c r="S52" i="31"/>
  <c r="P50" i="37"/>
  <c r="R50" i="37"/>
  <c r="W50" i="37"/>
  <c r="V50" i="37"/>
  <c r="AY50" i="37" s="1"/>
  <c r="Y50" i="37"/>
  <c r="S50" i="37"/>
  <c r="U50" i="37"/>
  <c r="AU50" i="37"/>
  <c r="AV26" i="37" s="1"/>
  <c r="Z50" i="37"/>
  <c r="AZ50" i="37" s="1"/>
  <c r="AA50" i="37"/>
  <c r="Q50" i="37"/>
  <c r="BA50" i="37" s="1"/>
  <c r="AB50" i="37"/>
  <c r="R89" i="30"/>
  <c r="W89" i="30"/>
  <c r="S89" i="30"/>
  <c r="Q89" i="30"/>
  <c r="BA89" i="30" s="1"/>
  <c r="BB89" i="30" s="1"/>
  <c r="AA89" i="30"/>
  <c r="V89" i="30"/>
  <c r="AY89" i="30" s="1"/>
  <c r="AE89" i="30" a="1"/>
  <c r="AE89" i="30" s="1"/>
  <c r="Y89" i="30"/>
  <c r="AB89" i="30"/>
  <c r="U89" i="30"/>
  <c r="Z89" i="30"/>
  <c r="AZ89" i="30" s="1"/>
  <c r="P89" i="30"/>
  <c r="R42" i="36"/>
  <c r="V42" i="36"/>
  <c r="AY42" i="36" s="1"/>
  <c r="AU48" i="36"/>
  <c r="V48" i="36"/>
  <c r="AY48" i="36" s="1"/>
  <c r="U48" i="36"/>
  <c r="AB48" i="36"/>
  <c r="S48" i="36"/>
  <c r="W48" i="36"/>
  <c r="Q48" i="36"/>
  <c r="BA48" i="36" s="1"/>
  <c r="R48" i="36"/>
  <c r="AA48" i="36"/>
  <c r="Z48" i="36"/>
  <c r="AZ48" i="36" s="1"/>
  <c r="P48" i="36"/>
  <c r="Y48" i="36"/>
  <c r="V59" i="31"/>
  <c r="AY59" i="31" s="1"/>
  <c r="Z59" i="31"/>
  <c r="AZ59" i="31" s="1"/>
  <c r="AA21" i="34"/>
  <c r="P21" i="34"/>
  <c r="W21" i="34"/>
  <c r="AE21" i="34" a="1"/>
  <c r="AE21" i="34" s="1"/>
  <c r="AB21" i="34"/>
  <c r="V21" i="34"/>
  <c r="AY21" i="34" s="1"/>
  <c r="Y21" i="34"/>
  <c r="U21" i="34"/>
  <c r="AU21" i="34"/>
  <c r="S21" i="34"/>
  <c r="Q21" i="34"/>
  <c r="BA21" i="34" s="1"/>
  <c r="BB21" i="34" s="1"/>
  <c r="R21" i="34"/>
  <c r="Z21" i="34"/>
  <c r="AZ21" i="34" s="1"/>
  <c r="R57" i="37"/>
  <c r="AB57" i="37"/>
  <c r="V57" i="37"/>
  <c r="AY57" i="37" s="1"/>
  <c r="Q57" i="37"/>
  <c r="BA57" i="37" s="1"/>
  <c r="P57" i="37"/>
  <c r="Y57" i="37"/>
  <c r="W57" i="37"/>
  <c r="U57" i="37"/>
  <c r="AU57" i="37"/>
  <c r="S57" i="37"/>
  <c r="AA57" i="37"/>
  <c r="Z57" i="37"/>
  <c r="AZ57" i="37" s="1"/>
  <c r="Z110" i="12"/>
  <c r="AZ110" i="12" s="1"/>
  <c r="Q110" i="12"/>
  <c r="BA110" i="12" s="1"/>
  <c r="R110" i="12"/>
  <c r="S110" i="12"/>
  <c r="P110" i="12"/>
  <c r="Y110" i="12"/>
  <c r="AS110" i="12"/>
  <c r="AF110" i="12" s="1"/>
  <c r="W110" i="12"/>
  <c r="U110" i="12"/>
  <c r="V110" i="12"/>
  <c r="AY110" i="12" s="1"/>
  <c r="AA110" i="12"/>
  <c r="AB110" i="12"/>
  <c r="W62" i="37"/>
  <c r="AE62" i="37" a="1"/>
  <c r="AE62" i="37" s="1"/>
  <c r="U62" i="37"/>
  <c r="Y62" i="37"/>
  <c r="Z62" i="37"/>
  <c r="AZ62" i="37" s="1"/>
  <c r="AB62" i="37"/>
  <c r="AU62" i="37"/>
  <c r="V62" i="37"/>
  <c r="AY62" i="37" s="1"/>
  <c r="AA62" i="37"/>
  <c r="R62" i="37"/>
  <c r="Q62" i="37"/>
  <c r="BA62" i="37" s="1"/>
  <c r="BB62" i="37" s="1"/>
  <c r="S62" i="37"/>
  <c r="P62" i="37"/>
  <c r="W115" i="39"/>
  <c r="AA115" i="39"/>
  <c r="V115" i="39"/>
  <c r="AY115" i="39" s="1"/>
  <c r="S54" i="41"/>
  <c r="Y54" i="41"/>
  <c r="Z54" i="41"/>
  <c r="AZ54" i="41" s="1"/>
  <c r="V54" i="41"/>
  <c r="AY54" i="41" s="1"/>
  <c r="W54" i="41"/>
  <c r="AU54" i="41"/>
  <c r="AB21" i="28"/>
  <c r="Y16" i="34"/>
  <c r="P16" i="34"/>
  <c r="V16" i="34"/>
  <c r="AY16" i="34" s="1"/>
  <c r="BB16" i="34" s="1"/>
  <c r="AB16" i="34"/>
  <c r="AU16" i="34"/>
  <c r="AV52" i="34" s="1"/>
  <c r="S16" i="34"/>
  <c r="AA16" i="34"/>
  <c r="Z16" i="34"/>
  <c r="AZ16" i="34" s="1"/>
  <c r="U16" i="34"/>
  <c r="R16" i="34"/>
  <c r="Q16" i="34"/>
  <c r="BA16" i="34" s="1"/>
  <c r="W16" i="34"/>
  <c r="W60" i="35"/>
  <c r="Y60" i="35"/>
  <c r="Z60" i="35"/>
  <c r="AZ60" i="35" s="1"/>
  <c r="S60" i="35"/>
  <c r="V60" i="35"/>
  <c r="AY60" i="35" s="1"/>
  <c r="AU60" i="35"/>
  <c r="AE60" i="35" a="1"/>
  <c r="AE60" i="35" s="1"/>
  <c r="R60" i="35"/>
  <c r="Q60" i="35"/>
  <c r="BA60" i="35" s="1"/>
  <c r="BB60" i="35" s="1"/>
  <c r="P60" i="35"/>
  <c r="U60" i="35"/>
  <c r="AB60" i="35"/>
  <c r="AA60" i="35"/>
  <c r="Y6" i="41"/>
  <c r="AB6" i="41"/>
  <c r="S6" i="41"/>
  <c r="AU6" i="41"/>
  <c r="Q37" i="43"/>
  <c r="BA37" i="43" s="1"/>
  <c r="R37" i="43"/>
  <c r="AB37" i="43"/>
  <c r="AA97" i="39"/>
  <c r="AE97" i="39" a="1"/>
  <c r="AE97" i="39" s="1"/>
  <c r="S97" i="39"/>
  <c r="V97" i="39"/>
  <c r="AY97" i="39" s="1"/>
  <c r="AB97" i="39"/>
  <c r="Y97" i="39"/>
  <c r="R97" i="39"/>
  <c r="Z97" i="39"/>
  <c r="AZ97" i="39" s="1"/>
  <c r="AE58" i="41" a="1"/>
  <c r="AE58" i="41" s="1"/>
  <c r="AU58" i="41"/>
  <c r="AV114" i="41" s="1"/>
  <c r="S58" i="41"/>
  <c r="Q58" i="41"/>
  <c r="BA58" i="41" s="1"/>
  <c r="BB58" i="41" s="1"/>
  <c r="AB58" i="41"/>
  <c r="V58" i="41"/>
  <c r="AY58" i="41" s="1"/>
  <c r="Z58" i="41"/>
  <c r="AZ58" i="41" s="1"/>
  <c r="U58" i="41"/>
  <c r="W58" i="41"/>
  <c r="AB80" i="48"/>
  <c r="AA80" i="48"/>
  <c r="R80" i="48"/>
  <c r="U80" i="48"/>
  <c r="Y80" i="48"/>
  <c r="Z80" i="48"/>
  <c r="AZ80" i="48" s="1"/>
  <c r="V80" i="48"/>
  <c r="AY80" i="48" s="1"/>
  <c r="BB80" i="48" s="1"/>
  <c r="S80" i="48"/>
  <c r="Q80" i="48"/>
  <c r="BA80" i="48" s="1"/>
  <c r="AA79" i="49"/>
  <c r="AE79" i="49" a="1"/>
  <c r="AE79" i="49" s="1"/>
  <c r="Q79" i="49"/>
  <c r="BA79" i="49" s="1"/>
  <c r="BB79" i="49" s="1"/>
  <c r="W79" i="49"/>
  <c r="S79" i="49"/>
  <c r="U79" i="49"/>
  <c r="P79" i="49"/>
  <c r="AB79" i="49"/>
  <c r="Z79" i="49"/>
  <c r="AZ79" i="49" s="1"/>
  <c r="AA120" i="50"/>
  <c r="Q120" i="50"/>
  <c r="BA120" i="50" s="1"/>
  <c r="BB120" i="50" s="1"/>
  <c r="S120" i="50"/>
  <c r="W120" i="50"/>
  <c r="P120" i="50"/>
  <c r="AE120" i="50" a="1"/>
  <c r="AE120" i="50" s="1"/>
  <c r="AB120" i="50"/>
  <c r="V120" i="50"/>
  <c r="AY120" i="50" s="1"/>
  <c r="Z120" i="50"/>
  <c r="AZ120" i="50" s="1"/>
  <c r="U8" i="50"/>
  <c r="S8" i="50"/>
  <c r="AE8" i="50" a="1"/>
  <c r="AE8" i="50" s="1"/>
  <c r="R8" i="50"/>
  <c r="V8" i="50"/>
  <c r="AY8" i="50" s="1"/>
  <c r="AU8" i="50"/>
  <c r="AA8" i="50"/>
  <c r="AB8" i="50"/>
  <c r="Q8" i="50"/>
  <c r="BA8" i="50" s="1"/>
  <c r="Y8" i="50"/>
  <c r="P49" i="50"/>
  <c r="R49" i="50"/>
  <c r="Q26" i="51"/>
  <c r="BA26" i="51" s="1"/>
  <c r="BB26" i="51" s="1"/>
  <c r="AB26" i="51"/>
  <c r="Z26" i="51"/>
  <c r="AZ26" i="51" s="1"/>
  <c r="Y26" i="51"/>
  <c r="AE26" i="51" a="1"/>
  <c r="AE26" i="51" s="1"/>
  <c r="S26" i="51"/>
  <c r="V26" i="51"/>
  <c r="AY26" i="51" s="1"/>
  <c r="AU26" i="51"/>
  <c r="U26" i="51"/>
  <c r="R26" i="51"/>
  <c r="U117" i="52"/>
  <c r="AB117" i="52"/>
  <c r="AA117" i="52"/>
  <c r="R117" i="52"/>
  <c r="W117" i="52"/>
  <c r="P117" i="52"/>
  <c r="AE117" i="52" a="1"/>
  <c r="AE117" i="52" s="1"/>
  <c r="Y117" i="52"/>
  <c r="Z117" i="52"/>
  <c r="AZ117" i="52" s="1"/>
  <c r="AE25" i="52" a="1"/>
  <c r="AE25" i="52" s="1"/>
  <c r="V25" i="52"/>
  <c r="AY25" i="52" s="1"/>
  <c r="U25" i="52"/>
  <c r="P25" i="52"/>
  <c r="AA25" i="52"/>
  <c r="Y25" i="52"/>
  <c r="Q25" i="52"/>
  <c r="BA25" i="52" s="1"/>
  <c r="BB25" i="52" s="1"/>
  <c r="AU25" i="52"/>
  <c r="AB25" i="52"/>
  <c r="AA114" i="55"/>
  <c r="Q114" i="55"/>
  <c r="BA114" i="55" s="1"/>
  <c r="AS114" i="55"/>
  <c r="AF114" i="55" s="1"/>
  <c r="Z114" i="55"/>
  <c r="AZ114" i="55" s="1"/>
  <c r="R114" i="55"/>
  <c r="U114" i="55"/>
  <c r="P114" i="55"/>
  <c r="Y114" i="55"/>
  <c r="AB114" i="55"/>
  <c r="Z5" i="56"/>
  <c r="AZ5" i="56" s="1"/>
  <c r="AB5" i="56"/>
  <c r="P5" i="56"/>
  <c r="R5" i="56"/>
  <c r="Y5" i="56"/>
  <c r="S5" i="56"/>
  <c r="W5" i="56"/>
  <c r="AE5" i="56" a="1"/>
  <c r="AE5" i="56" s="1"/>
  <c r="AA5" i="56"/>
  <c r="V5" i="56"/>
  <c r="AY5" i="56" s="1"/>
  <c r="U14" i="41"/>
  <c r="U20" i="40"/>
  <c r="AB34" i="59"/>
  <c r="Y45" i="28"/>
  <c r="Y25" i="28"/>
  <c r="W63" i="28"/>
  <c r="AU9" i="30"/>
  <c r="Z50" i="31"/>
  <c r="AZ50" i="31" s="1"/>
  <c r="BB50" i="31" s="1"/>
  <c r="P50" i="31"/>
  <c r="Y111" i="32"/>
  <c r="U40" i="32"/>
  <c r="AB40" i="32"/>
  <c r="W15" i="37"/>
  <c r="P33" i="38"/>
  <c r="W20" i="40"/>
  <c r="S20" i="40"/>
  <c r="V60" i="44"/>
  <c r="AY60" i="44" s="1"/>
  <c r="S60" i="44"/>
  <c r="R22" i="28"/>
  <c r="AA121" i="40"/>
  <c r="AE121" i="40" a="1"/>
  <c r="AE121" i="40" s="1"/>
  <c r="P97" i="39"/>
  <c r="P80" i="48"/>
  <c r="Y126" i="44"/>
  <c r="W126" i="44"/>
  <c r="R126" i="44"/>
  <c r="W103" i="45"/>
  <c r="U103" i="45"/>
  <c r="AS103" i="45"/>
  <c r="AF103" i="45" s="1"/>
  <c r="R103" i="45"/>
  <c r="S103" i="45"/>
  <c r="AB103" i="45"/>
  <c r="AA103" i="45"/>
  <c r="V103" i="45"/>
  <c r="AY103" i="45" s="1"/>
  <c r="BB103" i="45" s="1"/>
  <c r="AA9" i="45"/>
  <c r="S9" i="45"/>
  <c r="Q9" i="45"/>
  <c r="BA9" i="45" s="1"/>
  <c r="U9" i="45"/>
  <c r="Z9" i="45"/>
  <c r="AZ9" i="45" s="1"/>
  <c r="Y9" i="45"/>
  <c r="AU9" i="45"/>
  <c r="Z49" i="39"/>
  <c r="AZ49" i="39" s="1"/>
  <c r="Q49" i="39"/>
  <c r="BA49" i="39" s="1"/>
  <c r="BB49" i="39" s="1"/>
  <c r="AB49" i="39"/>
  <c r="Y49" i="39"/>
  <c r="S49" i="39"/>
  <c r="V49" i="39"/>
  <c r="AY49" i="39" s="1"/>
  <c r="W49" i="39"/>
  <c r="AE49" i="39" a="1"/>
  <c r="AE49" i="39" s="1"/>
  <c r="AB116" i="48"/>
  <c r="AA116" i="48"/>
  <c r="W116" i="48"/>
  <c r="AE116" i="48" a="1"/>
  <c r="AE116" i="48" s="1"/>
  <c r="P116" i="48"/>
  <c r="Z116" i="48"/>
  <c r="AZ116" i="48" s="1"/>
  <c r="P95" i="49"/>
  <c r="AA95" i="49"/>
  <c r="Y95" i="49"/>
  <c r="AE95" i="49" a="1"/>
  <c r="AE95" i="49" s="1"/>
  <c r="Z95" i="49"/>
  <c r="AZ95" i="49" s="1"/>
  <c r="R95" i="49"/>
  <c r="V95" i="49"/>
  <c r="AY95" i="49" s="1"/>
  <c r="U95" i="49"/>
  <c r="Y39" i="49"/>
  <c r="P39" i="49"/>
  <c r="W39" i="49"/>
  <c r="Z39" i="49"/>
  <c r="AZ39" i="49" s="1"/>
  <c r="S39" i="49"/>
  <c r="R39" i="49"/>
  <c r="AA39" i="49"/>
  <c r="V39" i="49"/>
  <c r="AY39" i="49" s="1"/>
  <c r="U39" i="49"/>
  <c r="P9" i="49"/>
  <c r="W9" i="49"/>
  <c r="Z9" i="49"/>
  <c r="AZ9" i="49" s="1"/>
  <c r="V9" i="49"/>
  <c r="AY9" i="49" s="1"/>
  <c r="Y9" i="49"/>
  <c r="R9" i="49"/>
  <c r="AU9" i="49"/>
  <c r="U9" i="49"/>
  <c r="Q9" i="49"/>
  <c r="BA9" i="49" s="1"/>
  <c r="Y87" i="50"/>
  <c r="V87" i="50"/>
  <c r="AY87" i="50" s="1"/>
  <c r="S87" i="50"/>
  <c r="W87" i="50"/>
  <c r="Q87" i="50"/>
  <c r="BA87" i="50" s="1"/>
  <c r="BB87" i="50" s="1"/>
  <c r="U87" i="50"/>
  <c r="P87" i="50"/>
  <c r="AA87" i="50"/>
  <c r="AE87" i="50" a="1"/>
  <c r="AE87" i="50" s="1"/>
  <c r="S69" i="50"/>
  <c r="AE69" i="50" a="1"/>
  <c r="AE69" i="50" s="1"/>
  <c r="Y69" i="50"/>
  <c r="R69" i="50"/>
  <c r="AB69" i="50"/>
  <c r="V69" i="50"/>
  <c r="AY69" i="50" s="1"/>
  <c r="AA69" i="50"/>
  <c r="Z69" i="50"/>
  <c r="AZ69" i="50" s="1"/>
  <c r="W69" i="50"/>
  <c r="Q64" i="52"/>
  <c r="BA64" i="52" s="1"/>
  <c r="R64" i="52"/>
  <c r="AU64" i="52"/>
  <c r="AV36" i="52" s="1"/>
  <c r="P64" i="52"/>
  <c r="AB64" i="52"/>
  <c r="U64" i="52"/>
  <c r="Y64" i="52"/>
  <c r="V64" i="52"/>
  <c r="AY64" i="52" s="1"/>
  <c r="BB64" i="52" s="1"/>
  <c r="W64" i="52"/>
  <c r="U96" i="53"/>
  <c r="AA96" i="53"/>
  <c r="Z96" i="53"/>
  <c r="AZ96" i="53" s="1"/>
  <c r="W96" i="53"/>
  <c r="Y96" i="53"/>
  <c r="V96" i="53"/>
  <c r="AY96" i="53" s="1"/>
  <c r="AB96" i="53"/>
  <c r="P96" i="53"/>
  <c r="Q96" i="53"/>
  <c r="BA96" i="53" s="1"/>
  <c r="BB96" i="53" s="1"/>
  <c r="AE96" i="53" a="1"/>
  <c r="AE96" i="53" s="1"/>
  <c r="P49" i="53"/>
  <c r="V49" i="53"/>
  <c r="AY49" i="53" s="1"/>
  <c r="AU49" i="53"/>
  <c r="R49" i="53"/>
  <c r="Y49" i="53"/>
  <c r="S49" i="53"/>
  <c r="U49" i="53"/>
  <c r="AA49" i="53"/>
  <c r="AE49" i="53" a="1"/>
  <c r="AE49" i="53" s="1"/>
  <c r="Q49" i="53"/>
  <c r="BA49" i="53" s="1"/>
  <c r="BB49" i="53" s="1"/>
  <c r="Q108" i="54"/>
  <c r="BA108" i="54" s="1"/>
  <c r="P108" i="54"/>
  <c r="Y108" i="54"/>
  <c r="AS108" i="54"/>
  <c r="AF108" i="54" s="1"/>
  <c r="U108" i="54"/>
  <c r="AB108" i="54"/>
  <c r="S108" i="54"/>
  <c r="R108" i="54"/>
  <c r="Z108" i="54"/>
  <c r="AZ108" i="54" s="1"/>
  <c r="Z48" i="55"/>
  <c r="AZ48" i="55" s="1"/>
  <c r="V48" i="55"/>
  <c r="AY48" i="55" s="1"/>
  <c r="U48" i="55"/>
  <c r="S48" i="55"/>
  <c r="P48" i="55"/>
  <c r="AU48" i="55"/>
  <c r="AB48" i="55"/>
  <c r="AE48" i="55" a="1"/>
  <c r="AE48" i="55" s="1"/>
  <c r="AA48" i="55"/>
  <c r="U31" i="55"/>
  <c r="P31" i="55"/>
  <c r="AU31" i="55"/>
  <c r="Y31" i="55"/>
  <c r="S31" i="55"/>
  <c r="W31" i="55"/>
  <c r="R31" i="55"/>
  <c r="AE31" i="55" a="1"/>
  <c r="AE31" i="55" s="1"/>
  <c r="AA31" i="55"/>
  <c r="Q31" i="55"/>
  <c r="BA31" i="55" s="1"/>
  <c r="BB31" i="55" s="1"/>
  <c r="AA120" i="56"/>
  <c r="W120" i="56"/>
  <c r="Z120" i="56"/>
  <c r="AZ120" i="56" s="1"/>
  <c r="AE120" i="56" a="1"/>
  <c r="AE120" i="56" s="1"/>
  <c r="Y120" i="56"/>
  <c r="U120" i="56"/>
  <c r="P120" i="56"/>
  <c r="S120" i="56"/>
  <c r="AB120" i="56"/>
  <c r="U59" i="56"/>
  <c r="W59" i="56"/>
  <c r="AA59" i="56"/>
  <c r="S59" i="56"/>
  <c r="Q59" i="56"/>
  <c r="BA59" i="56" s="1"/>
  <c r="P59" i="56"/>
  <c r="AB59" i="56"/>
  <c r="V59" i="56"/>
  <c r="AY59" i="56" s="1"/>
  <c r="Z59" i="56"/>
  <c r="AZ59" i="56" s="1"/>
  <c r="Q7" i="56"/>
  <c r="BA7" i="56" s="1"/>
  <c r="BB7" i="56" s="1"/>
  <c r="U7" i="56"/>
  <c r="AE7" i="56" a="1"/>
  <c r="AE7" i="56" s="1"/>
  <c r="AB7" i="56"/>
  <c r="P7" i="56"/>
  <c r="R7" i="56"/>
  <c r="Y7" i="56"/>
  <c r="V7" i="56"/>
  <c r="AY7" i="56" s="1"/>
  <c r="AU7" i="56"/>
  <c r="U74" i="56"/>
  <c r="V74" i="56"/>
  <c r="AY74" i="56" s="1"/>
  <c r="AB74" i="56"/>
  <c r="W74" i="56"/>
  <c r="R74" i="56"/>
  <c r="Q74" i="56"/>
  <c r="BA74" i="56" s="1"/>
  <c r="Z74" i="56"/>
  <c r="AZ74" i="56" s="1"/>
  <c r="Y74" i="56"/>
  <c r="AA74" i="56"/>
  <c r="S74" i="56"/>
  <c r="P74" i="56"/>
  <c r="Z111" i="32"/>
  <c r="AZ111" i="32" s="1"/>
  <c r="AB14" i="46"/>
  <c r="P34" i="59"/>
  <c r="S69" i="59"/>
  <c r="Q45" i="28"/>
  <c r="BA45" i="28" s="1"/>
  <c r="BB45" i="28" s="1"/>
  <c r="P25" i="28"/>
  <c r="Z63" i="28"/>
  <c r="AZ63" i="28" s="1"/>
  <c r="R50" i="31"/>
  <c r="W50" i="31"/>
  <c r="R111" i="32"/>
  <c r="AE40" i="32" a="1"/>
  <c r="AE40" i="32" s="1"/>
  <c r="W40" i="32"/>
  <c r="AU15" i="37"/>
  <c r="V20" i="40"/>
  <c r="AY20" i="40" s="1"/>
  <c r="P20" i="40"/>
  <c r="AU60" i="44"/>
  <c r="AV32" i="44" s="1"/>
  <c r="AA60" i="44"/>
  <c r="S121" i="40"/>
  <c r="W80" i="48"/>
  <c r="V79" i="49"/>
  <c r="AY79" i="49" s="1"/>
  <c r="P26" i="51"/>
  <c r="R99" i="44"/>
  <c r="AA99" i="44"/>
  <c r="P99" i="44"/>
  <c r="U99" i="44"/>
  <c r="AB99" i="44"/>
  <c r="V99" i="44"/>
  <c r="AY99" i="44" s="1"/>
  <c r="Y99" i="44"/>
  <c r="AB37" i="45"/>
  <c r="AU37" i="45"/>
  <c r="Z37" i="45"/>
  <c r="AZ37" i="45" s="1"/>
  <c r="AA37" i="45"/>
  <c r="Y37" i="45"/>
  <c r="S37" i="45"/>
  <c r="V37" i="45"/>
  <c r="AY37" i="45" s="1"/>
  <c r="W37" i="45"/>
  <c r="R119" i="47"/>
  <c r="P119" i="47"/>
  <c r="AS119" i="47"/>
  <c r="AF119" i="47" s="1"/>
  <c r="U119" i="47"/>
  <c r="AB119" i="47"/>
  <c r="S119" i="47"/>
  <c r="W119" i="47"/>
  <c r="AA119" i="47"/>
  <c r="Y42" i="47"/>
  <c r="AU38" i="48"/>
  <c r="AB38" i="48"/>
  <c r="U114" i="49"/>
  <c r="P114" i="49"/>
  <c r="AS114" i="49"/>
  <c r="AF114" i="49" s="1"/>
  <c r="Z114" i="49"/>
  <c r="AZ114" i="49" s="1"/>
  <c r="BB114" i="49" s="1"/>
  <c r="S114" i="49"/>
  <c r="Y114" i="49"/>
  <c r="R114" i="49"/>
  <c r="AA114" i="49"/>
  <c r="Q114" i="49"/>
  <c r="BA114" i="49" s="1"/>
  <c r="Q76" i="51"/>
  <c r="BA76" i="51" s="1"/>
  <c r="BB76" i="51" s="1"/>
  <c r="AB76" i="51"/>
  <c r="P76" i="51"/>
  <c r="S76" i="51"/>
  <c r="AA76" i="51"/>
  <c r="U76" i="51"/>
  <c r="Y76" i="51"/>
  <c r="AE76" i="51" a="1"/>
  <c r="AE76" i="51" s="1"/>
  <c r="V76" i="51"/>
  <c r="AY76" i="51" s="1"/>
  <c r="Y64" i="51"/>
  <c r="AB112" i="52"/>
  <c r="V112" i="52"/>
  <c r="AY112" i="52" s="1"/>
  <c r="R112" i="52"/>
  <c r="S112" i="52"/>
  <c r="Y112" i="52"/>
  <c r="U112" i="52"/>
  <c r="P112" i="52"/>
  <c r="AA112" i="52"/>
  <c r="AS112" i="52"/>
  <c r="AF112" i="52" s="1"/>
  <c r="Y77" i="53"/>
  <c r="AA67" i="54"/>
  <c r="Y67" i="54"/>
  <c r="Q67" i="54"/>
  <c r="BA67" i="54" s="1"/>
  <c r="BB67" i="54" s="1"/>
  <c r="S67" i="54"/>
  <c r="AE67" i="54" a="1"/>
  <c r="AE67" i="54" s="1"/>
  <c r="P67" i="54"/>
  <c r="W67" i="54"/>
  <c r="Z67" i="54"/>
  <c r="AZ67" i="54" s="1"/>
  <c r="AB67" i="54"/>
  <c r="V67" i="54"/>
  <c r="AY67" i="54" s="1"/>
  <c r="AA52" i="55"/>
  <c r="W52" i="55"/>
  <c r="AE100" i="56" a="1"/>
  <c r="AE100" i="56" s="1"/>
  <c r="W100" i="56"/>
  <c r="V100" i="56"/>
  <c r="AY100" i="56" s="1"/>
  <c r="S100" i="56"/>
  <c r="U100" i="56"/>
  <c r="Q100" i="56"/>
  <c r="BA100" i="56" s="1"/>
  <c r="BB100" i="56" s="1"/>
  <c r="P100" i="56"/>
  <c r="AA100" i="56"/>
  <c r="Z100" i="56"/>
  <c r="AZ100" i="56" s="1"/>
  <c r="Z121" i="40"/>
  <c r="AZ121" i="40" s="1"/>
  <c r="P113" i="44"/>
  <c r="Y79" i="49"/>
  <c r="W26" i="51"/>
  <c r="AB121" i="44"/>
  <c r="P121" i="44"/>
  <c r="AA42" i="44"/>
  <c r="U42" i="44"/>
  <c r="V42" i="44"/>
  <c r="AY42" i="44" s="1"/>
  <c r="Q21" i="45"/>
  <c r="BA21" i="45" s="1"/>
  <c r="R21" i="45"/>
  <c r="Z21" i="45"/>
  <c r="AZ21" i="45" s="1"/>
  <c r="BB21" i="45" s="1"/>
  <c r="AB21" i="45"/>
  <c r="P21" i="45"/>
  <c r="S21" i="45"/>
  <c r="AU21" i="45"/>
  <c r="W21" i="45"/>
  <c r="AB74" i="46"/>
  <c r="W74" i="46"/>
  <c r="Z54" i="47"/>
  <c r="AZ54" i="47" s="1"/>
  <c r="W54" i="47"/>
  <c r="S54" i="47"/>
  <c r="Y54" i="47"/>
  <c r="R54" i="47"/>
  <c r="V54" i="47"/>
  <c r="AY54" i="47" s="1"/>
  <c r="AU54" i="47"/>
  <c r="AB54" i="47"/>
  <c r="Q54" i="47"/>
  <c r="BA54" i="47" s="1"/>
  <c r="U7" i="49"/>
  <c r="W7" i="49"/>
  <c r="S7" i="49"/>
  <c r="AU7" i="49"/>
  <c r="AB7" i="49"/>
  <c r="V7" i="49"/>
  <c r="AY7" i="49" s="1"/>
  <c r="P7" i="49"/>
  <c r="AA7" i="49"/>
  <c r="Z7" i="49"/>
  <c r="AZ7" i="49" s="1"/>
  <c r="U66" i="50"/>
  <c r="Q66" i="50"/>
  <c r="BA66" i="50" s="1"/>
  <c r="BB66" i="50" s="1"/>
  <c r="W66" i="50"/>
  <c r="P66" i="50"/>
  <c r="R66" i="50"/>
  <c r="S66" i="50"/>
  <c r="Z66" i="50"/>
  <c r="AZ66" i="50" s="1"/>
  <c r="AA66" i="50"/>
  <c r="Y66" i="50"/>
  <c r="AA60" i="50"/>
  <c r="Y60" i="50"/>
  <c r="Q60" i="50"/>
  <c r="BA60" i="50" s="1"/>
  <c r="W60" i="50"/>
  <c r="Z60" i="50"/>
  <c r="AZ60" i="50" s="1"/>
  <c r="AU60" i="50"/>
  <c r="P60" i="50"/>
  <c r="U60" i="50"/>
  <c r="AB60" i="50"/>
  <c r="Q9" i="50"/>
  <c r="BA9" i="50" s="1"/>
  <c r="Z9" i="50"/>
  <c r="AZ9" i="50" s="1"/>
  <c r="AE9" i="50" a="1"/>
  <c r="AE9" i="50" s="1"/>
  <c r="Y9" i="50"/>
  <c r="R9" i="50"/>
  <c r="AA9" i="50"/>
  <c r="S9" i="50"/>
  <c r="W9" i="50"/>
  <c r="R52" i="52"/>
  <c r="V52" i="52"/>
  <c r="AY52" i="52" s="1"/>
  <c r="AU52" i="52"/>
  <c r="AB52" i="52"/>
  <c r="AE52" i="52" a="1"/>
  <c r="AE52" i="52" s="1"/>
  <c r="AA52" i="52"/>
  <c r="P52" i="52"/>
  <c r="U52" i="52"/>
  <c r="Z52" i="52"/>
  <c r="AZ52" i="52" s="1"/>
  <c r="Q25" i="53"/>
  <c r="BA25" i="53" s="1"/>
  <c r="Y25" i="53"/>
  <c r="Z25" i="53"/>
  <c r="AZ25" i="53" s="1"/>
  <c r="W25" i="53"/>
  <c r="S25" i="53"/>
  <c r="U25" i="53"/>
  <c r="V25" i="53"/>
  <c r="AY25" i="53" s="1"/>
  <c r="W20" i="55"/>
  <c r="Y20" i="55"/>
  <c r="AA20" i="55"/>
  <c r="V20" i="55"/>
  <c r="AY20" i="55" s="1"/>
  <c r="BB20" i="55" s="1"/>
  <c r="Q20" i="55"/>
  <c r="BA20" i="55" s="1"/>
  <c r="AB20" i="55"/>
  <c r="S20" i="55"/>
  <c r="R20" i="55"/>
  <c r="P20" i="55"/>
  <c r="AU18" i="55"/>
  <c r="Y18" i="55"/>
  <c r="V18" i="55"/>
  <c r="AY18" i="55" s="1"/>
  <c r="AB18" i="55"/>
  <c r="U18" i="55"/>
  <c r="R18" i="55"/>
  <c r="AA18" i="55"/>
  <c r="Q18" i="55"/>
  <c r="BA18" i="55" s="1"/>
  <c r="Z18" i="55"/>
  <c r="AZ18" i="55" s="1"/>
  <c r="Z45" i="28"/>
  <c r="AZ45" i="28" s="1"/>
  <c r="AS111" i="32"/>
  <c r="AF111" i="32" s="1"/>
  <c r="V40" i="32"/>
  <c r="AY40" i="32" s="1"/>
  <c r="P40" i="32"/>
  <c r="Z9" i="38"/>
  <c r="AZ9" i="38" s="1"/>
  <c r="AB45" i="28"/>
  <c r="W45" i="28"/>
  <c r="Z25" i="28"/>
  <c r="AZ25" i="28" s="1"/>
  <c r="AB25" i="28"/>
  <c r="AB9" i="30"/>
  <c r="Q50" i="31"/>
  <c r="BA50" i="31" s="1"/>
  <c r="P111" i="32"/>
  <c r="AU40" i="32"/>
  <c r="Y40" i="32"/>
  <c r="Y15" i="37"/>
  <c r="AE20" i="40" a="1"/>
  <c r="AE20" i="40" s="1"/>
  <c r="AB20" i="40"/>
  <c r="Q60" i="44"/>
  <c r="BA60" i="44" s="1"/>
  <c r="Y121" i="40"/>
  <c r="R79" i="49"/>
  <c r="Z8" i="50"/>
  <c r="AZ8" i="50" s="1"/>
  <c r="AA26" i="51"/>
  <c r="V120" i="44"/>
  <c r="AY120" i="44" s="1"/>
  <c r="P120" i="44"/>
  <c r="U120" i="44"/>
  <c r="AA120" i="44"/>
  <c r="AB120" i="44"/>
  <c r="Y120" i="44"/>
  <c r="Z120" i="44"/>
  <c r="AZ120" i="44" s="1"/>
  <c r="AB10" i="41"/>
  <c r="AU10" i="41"/>
  <c r="R10" i="41"/>
  <c r="S10" i="41"/>
  <c r="W10" i="41"/>
  <c r="V10" i="41"/>
  <c r="AY10" i="41" s="1"/>
  <c r="Z10" i="41"/>
  <c r="AZ10" i="41" s="1"/>
  <c r="Q10" i="41"/>
  <c r="BA10" i="41" s="1"/>
  <c r="BB10" i="41" s="1"/>
  <c r="P10" i="41"/>
  <c r="P95" i="47"/>
  <c r="V95" i="47"/>
  <c r="AY95" i="47" s="1"/>
  <c r="Y95" i="47"/>
  <c r="AB95" i="47"/>
  <c r="U95" i="47"/>
  <c r="R95" i="47"/>
  <c r="S95" i="47"/>
  <c r="AA95" i="47"/>
  <c r="AE95" i="47" a="1"/>
  <c r="AE95" i="47" s="1"/>
  <c r="U12" i="49"/>
  <c r="AB12" i="49"/>
  <c r="AE12" i="49" a="1"/>
  <c r="AE12" i="49" s="1"/>
  <c r="R12" i="49"/>
  <c r="AU12" i="49"/>
  <c r="AV70" i="49" s="1"/>
  <c r="AA12" i="49"/>
  <c r="W12" i="49"/>
  <c r="Z12" i="49"/>
  <c r="AZ12" i="49" s="1"/>
  <c r="S12" i="49"/>
  <c r="Y12" i="49"/>
  <c r="AB98" i="49"/>
  <c r="S98" i="49"/>
  <c r="Z98" i="49"/>
  <c r="AZ98" i="49" s="1"/>
  <c r="BB98" i="49" s="1"/>
  <c r="W98" i="49"/>
  <c r="AS98" i="49"/>
  <c r="AF98" i="49" s="1"/>
  <c r="P98" i="49"/>
  <c r="AS120" i="51"/>
  <c r="AF120" i="51" s="1"/>
  <c r="V120" i="51"/>
  <c r="AY120" i="51" s="1"/>
  <c r="Y120" i="51"/>
  <c r="S120" i="51"/>
  <c r="P120" i="51"/>
  <c r="R120" i="51"/>
  <c r="AA120" i="51"/>
  <c r="W120" i="51"/>
  <c r="Q120" i="51"/>
  <c r="BA120" i="51" s="1"/>
  <c r="S74" i="52"/>
  <c r="Q74" i="52"/>
  <c r="BA74" i="52" s="1"/>
  <c r="P74" i="52"/>
  <c r="V74" i="52"/>
  <c r="AY74" i="52" s="1"/>
  <c r="AB74" i="52"/>
  <c r="Y74" i="52"/>
  <c r="Z74" i="52"/>
  <c r="AZ74" i="52" s="1"/>
  <c r="W74" i="52"/>
  <c r="U74" i="52"/>
  <c r="R12" i="52"/>
  <c r="P12" i="52"/>
  <c r="AU12" i="52"/>
  <c r="AA12" i="52"/>
  <c r="V12" i="52"/>
  <c r="AY12" i="52" s="1"/>
  <c r="Y12" i="52"/>
  <c r="U12" i="52"/>
  <c r="Q12" i="52"/>
  <c r="BA12" i="52" s="1"/>
  <c r="S12" i="52"/>
  <c r="Q57" i="53"/>
  <c r="BA57" i="53" s="1"/>
  <c r="W57" i="53"/>
  <c r="AB57" i="53"/>
  <c r="R57" i="53"/>
  <c r="P57" i="53"/>
  <c r="AA57" i="53"/>
  <c r="Z57" i="53"/>
  <c r="AZ57" i="53" s="1"/>
  <c r="BB57" i="53" s="1"/>
  <c r="U57" i="53"/>
  <c r="Y57" i="53"/>
  <c r="AS112" i="54"/>
  <c r="AF112" i="54" s="1"/>
  <c r="AB112" i="54"/>
  <c r="S112" i="54"/>
  <c r="AA112" i="54"/>
  <c r="U112" i="54"/>
  <c r="Q112" i="54"/>
  <c r="BA112" i="54" s="1"/>
  <c r="P112" i="54"/>
  <c r="W112" i="54"/>
  <c r="Z112" i="54"/>
  <c r="AZ112" i="54" s="1"/>
  <c r="BB112" i="54" s="1"/>
  <c r="S74" i="54"/>
  <c r="U74" i="54"/>
  <c r="V21" i="54"/>
  <c r="AY21" i="54" s="1"/>
  <c r="R21" i="54"/>
  <c r="Z42" i="55"/>
  <c r="AZ42" i="55" s="1"/>
  <c r="Y42" i="55"/>
  <c r="AE42" i="55" a="1"/>
  <c r="AE42" i="55" s="1"/>
  <c r="V42" i="55"/>
  <c r="AY42" i="55" s="1"/>
  <c r="U42" i="55"/>
  <c r="AU42" i="55"/>
  <c r="P42" i="55"/>
  <c r="W42" i="55"/>
  <c r="AB42" i="55"/>
  <c r="S116" i="56"/>
  <c r="P116" i="56"/>
  <c r="AB116" i="56"/>
  <c r="AE116" i="56" a="1"/>
  <c r="AE116" i="56" s="1"/>
  <c r="AA116" i="56"/>
  <c r="Z116" i="56"/>
  <c r="AZ116" i="56" s="1"/>
  <c r="Q116" i="56"/>
  <c r="BA116" i="56" s="1"/>
  <c r="BB116" i="56" s="1"/>
  <c r="V116" i="56"/>
  <c r="AY116" i="56" s="1"/>
  <c r="Y116" i="56"/>
  <c r="U116" i="56"/>
  <c r="Y50" i="31"/>
  <c r="AA20" i="40"/>
  <c r="V45" i="28"/>
  <c r="AY45" i="28" s="1"/>
  <c r="Q20" i="40"/>
  <c r="BA20" i="40" s="1"/>
  <c r="BB20" i="40" s="1"/>
  <c r="P60" i="44"/>
  <c r="AB60" i="44"/>
  <c r="U27" i="59"/>
  <c r="P45" i="28"/>
  <c r="U45" i="28"/>
  <c r="AU25" i="28"/>
  <c r="U25" i="28"/>
  <c r="AE9" i="30" a="1"/>
  <c r="AE9" i="30" s="1"/>
  <c r="AA50" i="31"/>
  <c r="V111" i="32"/>
  <c r="AY111" i="32" s="1"/>
  <c r="BB111" i="32" s="1"/>
  <c r="Z40" i="32"/>
  <c r="AZ40" i="32" s="1"/>
  <c r="Q40" i="32"/>
  <c r="BA40" i="32" s="1"/>
  <c r="AA15" i="37"/>
  <c r="U33" i="38"/>
  <c r="AA9" i="38"/>
  <c r="AU20" i="40"/>
  <c r="Z20" i="40"/>
  <c r="AZ20" i="40" s="1"/>
  <c r="Z60" i="44"/>
  <c r="AZ60" i="44" s="1"/>
  <c r="P121" i="40"/>
  <c r="AU30" i="41"/>
  <c r="R58" i="41"/>
  <c r="Y120" i="50"/>
  <c r="P8" i="50"/>
  <c r="R25" i="52"/>
  <c r="V129" i="44"/>
  <c r="AY129" i="44" s="1"/>
  <c r="AA129" i="44"/>
  <c r="AU36" i="44"/>
  <c r="AV38" i="44" s="1"/>
  <c r="AA36" i="44"/>
  <c r="W19" i="44"/>
  <c r="AB19" i="44"/>
  <c r="V19" i="44"/>
  <c r="AY19" i="44" s="1"/>
  <c r="R19" i="44"/>
  <c r="AE19" i="44" a="1"/>
  <c r="AE19" i="44" s="1"/>
  <c r="AA19" i="44"/>
  <c r="U19" i="44"/>
  <c r="P19" i="44"/>
  <c r="Q75" i="45"/>
  <c r="BA75" i="45" s="1"/>
  <c r="BB75" i="45" s="1"/>
  <c r="AB75" i="45"/>
  <c r="Y75" i="45"/>
  <c r="Z75" i="45"/>
  <c r="AZ75" i="45" s="1"/>
  <c r="P83" i="47"/>
  <c r="Q83" i="47"/>
  <c r="BA83" i="47" s="1"/>
  <c r="R83" i="47"/>
  <c r="Z83" i="47"/>
  <c r="AZ83" i="47" s="1"/>
  <c r="U83" i="47"/>
  <c r="V27" i="49"/>
  <c r="AY27" i="49" s="1"/>
  <c r="U27" i="49"/>
  <c r="AB27" i="49"/>
  <c r="AE27" i="49" a="1"/>
  <c r="AE27" i="49" s="1"/>
  <c r="Y27" i="49"/>
  <c r="AU27" i="49"/>
  <c r="R27" i="49"/>
  <c r="AA27" i="49"/>
  <c r="Q27" i="49"/>
  <c r="BA27" i="49" s="1"/>
  <c r="BB27" i="49" s="1"/>
  <c r="P27" i="49"/>
  <c r="U26" i="49"/>
  <c r="Q26" i="49"/>
  <c r="BA26" i="49" s="1"/>
  <c r="BB26" i="49" s="1"/>
  <c r="Y26" i="49"/>
  <c r="P26" i="49"/>
  <c r="AE26" i="49" a="1"/>
  <c r="AE26" i="49" s="1"/>
  <c r="AU26" i="49"/>
  <c r="S26" i="49"/>
  <c r="AA26" i="49"/>
  <c r="R26" i="49"/>
  <c r="W26" i="49"/>
  <c r="Z26" i="49"/>
  <c r="AZ26" i="49" s="1"/>
  <c r="W62" i="51"/>
  <c r="U62" i="51"/>
  <c r="V62" i="51"/>
  <c r="AY62" i="51" s="1"/>
  <c r="AU62" i="51"/>
  <c r="AV113" i="51" s="1"/>
  <c r="P62" i="51"/>
  <c r="AB62" i="51"/>
  <c r="R62" i="51"/>
  <c r="Z62" i="51"/>
  <c r="AZ62" i="51" s="1"/>
  <c r="AA62" i="51"/>
  <c r="Y62" i="51"/>
  <c r="W43" i="54"/>
  <c r="AU43" i="54"/>
  <c r="AA43" i="54"/>
  <c r="U43" i="54"/>
  <c r="Q43" i="54"/>
  <c r="BA43" i="54" s="1"/>
  <c r="S43" i="54"/>
  <c r="AB43" i="54"/>
  <c r="Z43" i="54"/>
  <c r="AZ43" i="54" s="1"/>
  <c r="BB43" i="54" s="1"/>
  <c r="Y43" i="54"/>
  <c r="P51" i="55"/>
  <c r="AB51" i="55"/>
  <c r="W51" i="55"/>
  <c r="Z51" i="55"/>
  <c r="AZ51" i="55" s="1"/>
  <c r="S51" i="55"/>
  <c r="V51" i="55"/>
  <c r="AY51" i="55" s="1"/>
  <c r="AA51" i="55"/>
  <c r="R51" i="55"/>
  <c r="U51" i="55"/>
  <c r="Q29" i="55"/>
  <c r="BA29" i="55" s="1"/>
  <c r="BB29" i="55" s="1"/>
  <c r="P29" i="55"/>
  <c r="Y29" i="55"/>
  <c r="W29" i="55"/>
  <c r="AE29" i="55" a="1"/>
  <c r="AE29" i="55" s="1"/>
  <c r="U29" i="55"/>
  <c r="AB29" i="55"/>
  <c r="AU29" i="55"/>
  <c r="AV3" i="55" s="1"/>
  <c r="Z29" i="55"/>
  <c r="AZ29" i="55" s="1"/>
  <c r="S29" i="55"/>
  <c r="V29" i="55"/>
  <c r="AY29" i="55" s="1"/>
  <c r="Y119" i="56"/>
  <c r="Z119" i="56"/>
  <c r="AZ119" i="56" s="1"/>
  <c r="W119" i="56"/>
  <c r="R119" i="56"/>
  <c r="AE119" i="56" a="1"/>
  <c r="AE119" i="56" s="1"/>
  <c r="Q119" i="56"/>
  <c r="BA119" i="56" s="1"/>
  <c r="BB119" i="56" s="1"/>
  <c r="U119" i="56"/>
  <c r="S119" i="56"/>
  <c r="AB119" i="56"/>
  <c r="Z108" i="56"/>
  <c r="AZ108" i="56" s="1"/>
  <c r="Y108" i="56"/>
  <c r="R108" i="56"/>
  <c r="Q108" i="56"/>
  <c r="BA108" i="56" s="1"/>
  <c r="AB108" i="56"/>
  <c r="W108" i="56"/>
  <c r="V108" i="56"/>
  <c r="AY108" i="56" s="1"/>
  <c r="AS108" i="56"/>
  <c r="AF108" i="56" s="1"/>
  <c r="S108" i="56"/>
  <c r="V85" i="56"/>
  <c r="AY85" i="56" s="1"/>
  <c r="Q85" i="56"/>
  <c r="BA85" i="56" s="1"/>
  <c r="AE85" i="56" a="1"/>
  <c r="AE85" i="56" s="1"/>
  <c r="W85" i="56"/>
  <c r="AA85" i="56"/>
  <c r="S85" i="56"/>
  <c r="Y85" i="56"/>
  <c r="AB85" i="56"/>
  <c r="Z85" i="56"/>
  <c r="AZ85" i="56" s="1"/>
  <c r="P24" i="56"/>
  <c r="AA24" i="56"/>
  <c r="AB24" i="56"/>
  <c r="Q24" i="56"/>
  <c r="BA24" i="56" s="1"/>
  <c r="BB24" i="56" s="1"/>
  <c r="Z24" i="56"/>
  <c r="AZ24" i="56" s="1"/>
  <c r="W24" i="56"/>
  <c r="V24" i="56"/>
  <c r="AY24" i="56" s="1"/>
  <c r="U24" i="56"/>
  <c r="R24" i="56"/>
  <c r="AE24" i="56" a="1"/>
  <c r="AE24" i="56" s="1"/>
  <c r="V25" i="28"/>
  <c r="AY25" i="28" s="1"/>
  <c r="U50" i="31"/>
  <c r="S15" i="37"/>
  <c r="Y68" i="59"/>
  <c r="R45" i="28"/>
  <c r="Q25" i="28"/>
  <c r="BA25" i="28" s="1"/>
  <c r="W9" i="30"/>
  <c r="AB50" i="31"/>
  <c r="V9" i="38"/>
  <c r="AY9" i="38" s="1"/>
  <c r="U121" i="40"/>
  <c r="Q97" i="39"/>
  <c r="BA97" i="39" s="1"/>
  <c r="BB97" i="39" s="1"/>
  <c r="P58" i="41"/>
  <c r="R120" i="50"/>
  <c r="W8" i="50"/>
  <c r="S25" i="52"/>
  <c r="S117" i="52"/>
  <c r="S114" i="55"/>
  <c r="U5" i="56"/>
  <c r="AB55" i="44"/>
  <c r="U55" i="44"/>
  <c r="R55" i="44"/>
  <c r="AA55" i="44"/>
  <c r="V57" i="48"/>
  <c r="AY57" i="48" s="1"/>
  <c r="Z57" i="48"/>
  <c r="AZ57" i="48" s="1"/>
  <c r="P115" i="50"/>
  <c r="AE115" i="50" a="1"/>
  <c r="AE115" i="50" s="1"/>
  <c r="S115" i="50"/>
  <c r="Y115" i="50"/>
  <c r="R115" i="50"/>
  <c r="V115" i="50"/>
  <c r="AY115" i="50" s="1"/>
  <c r="AA115" i="50"/>
  <c r="U115" i="50"/>
  <c r="Q115" i="50"/>
  <c r="BA115" i="50" s="1"/>
  <c r="BB115" i="50" s="1"/>
  <c r="V34" i="50"/>
  <c r="AY34" i="50" s="1"/>
  <c r="Q34" i="50"/>
  <c r="BA34" i="50" s="1"/>
  <c r="BB34" i="50" s="1"/>
  <c r="AE34" i="50" a="1"/>
  <c r="AE34" i="50" s="1"/>
  <c r="U34" i="50"/>
  <c r="Y34" i="50"/>
  <c r="R34" i="50"/>
  <c r="AU34" i="50"/>
  <c r="AA34" i="50"/>
  <c r="Z34" i="50"/>
  <c r="AZ34" i="50" s="1"/>
  <c r="P34" i="50"/>
  <c r="S20" i="50"/>
  <c r="AE20" i="50" a="1"/>
  <c r="AE20" i="50" s="1"/>
  <c r="AA20" i="50"/>
  <c r="V20" i="50"/>
  <c r="AY20" i="50" s="1"/>
  <c r="P20" i="50"/>
  <c r="Y20" i="50"/>
  <c r="AB20" i="50"/>
  <c r="W20" i="50"/>
  <c r="R20" i="50"/>
  <c r="U20" i="50"/>
  <c r="AB42" i="51"/>
  <c r="V42" i="51"/>
  <c r="AY42" i="51" s="1"/>
  <c r="AA42" i="51"/>
  <c r="S42" i="51"/>
  <c r="AU42" i="51"/>
  <c r="U42" i="51"/>
  <c r="Y42" i="51"/>
  <c r="R42" i="51"/>
  <c r="W42" i="51"/>
  <c r="Q42" i="51"/>
  <c r="BA42" i="51" s="1"/>
  <c r="BB42" i="51" s="1"/>
  <c r="Y60" i="52"/>
  <c r="AA60" i="52"/>
  <c r="V60" i="52"/>
  <c r="AY60" i="52" s="1"/>
  <c r="Q60" i="52"/>
  <c r="BA60" i="52" s="1"/>
  <c r="U60" i="52"/>
  <c r="R60" i="52"/>
  <c r="Z60" i="52"/>
  <c r="AZ60" i="52" s="1"/>
  <c r="AB60" i="52"/>
  <c r="P60" i="52"/>
  <c r="Z78" i="52"/>
  <c r="AZ78" i="52" s="1"/>
  <c r="S78" i="52"/>
  <c r="Y78" i="52"/>
  <c r="AS78" i="52"/>
  <c r="AF78" i="52" s="1"/>
  <c r="U78" i="52"/>
  <c r="P78" i="52"/>
  <c r="V78" i="52"/>
  <c r="AY78" i="52" s="1"/>
  <c r="AA78" i="52"/>
  <c r="AB78" i="52"/>
  <c r="U35" i="52"/>
  <c r="AE35" i="52" a="1"/>
  <c r="AE35" i="52" s="1"/>
  <c r="AU7" i="52"/>
  <c r="S108" i="55"/>
  <c r="AA108" i="55"/>
  <c r="Y108" i="55"/>
  <c r="AB108" i="55"/>
  <c r="U108" i="55"/>
  <c r="R108" i="55"/>
  <c r="Q108" i="55"/>
  <c r="BA108" i="55" s="1"/>
  <c r="BB108" i="55" s="1"/>
  <c r="Z108" i="55"/>
  <c r="AZ108" i="55" s="1"/>
  <c r="AE108" i="55" a="1"/>
  <c r="AE108" i="55" s="1"/>
  <c r="Q41" i="55"/>
  <c r="BA41" i="55" s="1"/>
  <c r="P41" i="55"/>
  <c r="V49" i="56"/>
  <c r="AY49" i="56" s="1"/>
  <c r="Y49" i="56"/>
  <c r="AU49" i="56"/>
  <c r="U49" i="56"/>
  <c r="R49" i="56"/>
  <c r="AA49" i="56"/>
  <c r="P49" i="56"/>
  <c r="Q49" i="56"/>
  <c r="BA49" i="56" s="1"/>
  <c r="Z49" i="56"/>
  <c r="AZ49" i="56" s="1"/>
  <c r="V114" i="55"/>
  <c r="AY114" i="55" s="1"/>
  <c r="AU5" i="56"/>
  <c r="Y28" i="44"/>
  <c r="V28" i="44"/>
  <c r="AY28" i="44" s="1"/>
  <c r="W28" i="44"/>
  <c r="AA28" i="44"/>
  <c r="S28" i="44"/>
  <c r="Q28" i="44"/>
  <c r="BA28" i="44" s="1"/>
  <c r="R28" i="44"/>
  <c r="U121" i="45"/>
  <c r="P121" i="45"/>
  <c r="Q121" i="45"/>
  <c r="BA121" i="45" s="1"/>
  <c r="AB121" i="45"/>
  <c r="W121" i="45"/>
  <c r="R121" i="45"/>
  <c r="AS121" i="45"/>
  <c r="AF121" i="45" s="1"/>
  <c r="Z121" i="45"/>
  <c r="AZ121" i="45" s="1"/>
  <c r="V19" i="45"/>
  <c r="AY19" i="45" s="1"/>
  <c r="W19" i="45"/>
  <c r="AA9" i="39"/>
  <c r="S9" i="39"/>
  <c r="V9" i="39"/>
  <c r="AY9" i="39" s="1"/>
  <c r="U9" i="39"/>
  <c r="Z9" i="39"/>
  <c r="AZ9" i="39" s="1"/>
  <c r="AB9" i="39"/>
  <c r="P9" i="39"/>
  <c r="AU9" i="39"/>
  <c r="AS103" i="47"/>
  <c r="AF103" i="47" s="1"/>
  <c r="V103" i="47"/>
  <c r="AY103" i="47" s="1"/>
  <c r="S103" i="47"/>
  <c r="Z103" i="47"/>
  <c r="AZ103" i="47" s="1"/>
  <c r="AB103" i="47"/>
  <c r="Y103" i="47"/>
  <c r="AA103" i="47"/>
  <c r="Q103" i="47"/>
  <c r="BA103" i="47" s="1"/>
  <c r="W103" i="47"/>
  <c r="Y64" i="50"/>
  <c r="U64" i="50"/>
  <c r="S64" i="50"/>
  <c r="R64" i="50"/>
  <c r="AU64" i="50"/>
  <c r="AV71" i="50" s="1"/>
  <c r="Q64" i="50"/>
  <c r="BA64" i="50" s="1"/>
  <c r="P64" i="50"/>
  <c r="AA64" i="50"/>
  <c r="Z64" i="50"/>
  <c r="AZ64" i="50" s="1"/>
  <c r="AE63" i="51" a="1"/>
  <c r="AE63" i="51" s="1"/>
  <c r="U63" i="51"/>
  <c r="Z63" i="51"/>
  <c r="AZ63" i="51" s="1"/>
  <c r="AU63" i="51"/>
  <c r="Y63" i="51"/>
  <c r="AB63" i="51"/>
  <c r="P63" i="51"/>
  <c r="R63" i="51"/>
  <c r="V63" i="51"/>
  <c r="AY63" i="51" s="1"/>
  <c r="AA63" i="51"/>
  <c r="AE65" i="51" a="1"/>
  <c r="AE65" i="51" s="1"/>
  <c r="AE33" i="51" a="1"/>
  <c r="AE33" i="51" s="1"/>
  <c r="W21" i="51"/>
  <c r="U21" i="51"/>
  <c r="S21" i="51"/>
  <c r="AA21" i="51"/>
  <c r="R21" i="51"/>
  <c r="Q21" i="51"/>
  <c r="BA21" i="51" s="1"/>
  <c r="P21" i="51"/>
  <c r="Y21" i="51"/>
  <c r="Z21" i="51"/>
  <c r="AZ21" i="51" s="1"/>
  <c r="Y9" i="52"/>
  <c r="Q9" i="52"/>
  <c r="BA9" i="52" s="1"/>
  <c r="BB9" i="52" s="1"/>
  <c r="AU9" i="52"/>
  <c r="AV89" i="52" s="1"/>
  <c r="P9" i="52"/>
  <c r="W9" i="52"/>
  <c r="AB9" i="52"/>
  <c r="V9" i="52"/>
  <c r="AY9" i="52" s="1"/>
  <c r="Z9" i="52"/>
  <c r="AZ9" i="52" s="1"/>
  <c r="U9" i="52"/>
  <c r="S9" i="52"/>
  <c r="AB16" i="54"/>
  <c r="Y16" i="54"/>
  <c r="U16" i="54"/>
  <c r="W16" i="54"/>
  <c r="P16" i="54"/>
  <c r="Q16" i="54"/>
  <c r="BA16" i="54" s="1"/>
  <c r="U77" i="55"/>
  <c r="AA77" i="55"/>
  <c r="AE77" i="55" a="1"/>
  <c r="AE77" i="55" s="1"/>
  <c r="Q77" i="55"/>
  <c r="BA77" i="55" s="1"/>
  <c r="BB77" i="55" s="1"/>
  <c r="AB77" i="55"/>
  <c r="P77" i="55"/>
  <c r="Z77" i="55"/>
  <c r="AZ77" i="55" s="1"/>
  <c r="R77" i="55"/>
  <c r="Y77" i="55"/>
  <c r="S50" i="55"/>
  <c r="AA50" i="55"/>
  <c r="AB50" i="55"/>
  <c r="Z50" i="55"/>
  <c r="AZ50" i="55" s="1"/>
  <c r="BB50" i="55" s="1"/>
  <c r="P50" i="55"/>
  <c r="Y50" i="55"/>
  <c r="U50" i="55"/>
  <c r="W50" i="55"/>
  <c r="R50" i="55"/>
  <c r="AB65" i="30"/>
  <c r="AU59" i="33"/>
  <c r="AV58" i="33" s="1"/>
  <c r="AB59" i="33"/>
  <c r="U59" i="33"/>
  <c r="Y59" i="33"/>
  <c r="U42" i="33"/>
  <c r="AE42" i="33" a="1"/>
  <c r="AE42" i="33" s="1"/>
  <c r="P42" i="33"/>
  <c r="AA42" i="33"/>
  <c r="AB42" i="33"/>
  <c r="AU42" i="33"/>
  <c r="Z42" i="33"/>
  <c r="AZ42" i="33" s="1"/>
  <c r="Y42" i="33"/>
  <c r="W42" i="33"/>
  <c r="AB52" i="34"/>
  <c r="Z52" i="34"/>
  <c r="AZ52" i="34" s="1"/>
  <c r="R52" i="34"/>
  <c r="Y52" i="34"/>
  <c r="W52" i="34"/>
  <c r="AA52" i="34"/>
  <c r="V52" i="34"/>
  <c r="AY52" i="34" s="1"/>
  <c r="Q52" i="34"/>
  <c r="BA52" i="34" s="1"/>
  <c r="BB52" i="34" s="1"/>
  <c r="U52" i="34"/>
  <c r="AU52" i="34"/>
  <c r="P52" i="34"/>
  <c r="AB4" i="34"/>
  <c r="Z4" i="34"/>
  <c r="AZ4" i="34" s="1"/>
  <c r="Y4" i="34"/>
  <c r="AA4" i="34"/>
  <c r="AU4" i="34"/>
  <c r="W4" i="34"/>
  <c r="AE4" i="34" a="1"/>
  <c r="AE4" i="34" s="1"/>
  <c r="U54" i="35"/>
  <c r="S54" i="35"/>
  <c r="R54" i="35"/>
  <c r="AA54" i="35"/>
  <c r="W54" i="35"/>
  <c r="P54" i="35"/>
  <c r="Z54" i="35"/>
  <c r="AZ54" i="35" s="1"/>
  <c r="Q54" i="35"/>
  <c r="BA54" i="35" s="1"/>
  <c r="Y54" i="35"/>
  <c r="AU54" i="35"/>
  <c r="AV104" i="35" s="1"/>
  <c r="Z3" i="36"/>
  <c r="AZ3" i="36" s="1"/>
  <c r="V3" i="36"/>
  <c r="AY3" i="36" s="1"/>
  <c r="Q3" i="36"/>
  <c r="BA3" i="36" s="1"/>
  <c r="V23" i="42"/>
  <c r="AY23" i="42" s="1"/>
  <c r="W23" i="42"/>
  <c r="AU7" i="43"/>
  <c r="Q7" i="43"/>
  <c r="BA7" i="43" s="1"/>
  <c r="W7" i="43"/>
  <c r="AA7" i="43"/>
  <c r="V7" i="43"/>
  <c r="AY7" i="43" s="1"/>
  <c r="Z7" i="43"/>
  <c r="AZ7" i="43" s="1"/>
  <c r="U7" i="43"/>
  <c r="S7" i="43"/>
  <c r="AB7" i="43"/>
  <c r="R7" i="43"/>
  <c r="U48" i="28"/>
  <c r="Q48" i="28"/>
  <c r="BA48" i="28" s="1"/>
  <c r="M3" i="28"/>
  <c r="AG3" i="28" s="1"/>
  <c r="L3" i="28"/>
  <c r="BD7" i="28" s="1" a="1"/>
  <c r="BD7" i="28" s="1"/>
  <c r="N77" i="30"/>
  <c r="M77" i="30"/>
  <c r="N111" i="36"/>
  <c r="L111" i="36"/>
  <c r="M111" i="36"/>
  <c r="L104" i="36"/>
  <c r="V104" i="36"/>
  <c r="AY104" i="36" s="1"/>
  <c r="N104" i="36"/>
  <c r="AU63" i="41"/>
  <c r="S63" i="41"/>
  <c r="Q63" i="41"/>
  <c r="BA63" i="41" s="1"/>
  <c r="BB63" i="41" s="1"/>
  <c r="AB63" i="41"/>
  <c r="AA63" i="41"/>
  <c r="W63" i="41"/>
  <c r="Y63" i="41"/>
  <c r="AA128" i="41"/>
  <c r="Z83" i="42"/>
  <c r="AZ83" i="42" s="1"/>
  <c r="S107" i="42"/>
  <c r="AB47" i="43"/>
  <c r="Z47" i="43"/>
  <c r="AZ47" i="43" s="1"/>
  <c r="W47" i="43"/>
  <c r="AA12" i="51"/>
  <c r="W12" i="51"/>
  <c r="U35" i="51"/>
  <c r="Y35" i="51"/>
  <c r="Y29" i="51"/>
  <c r="AA29" i="51"/>
  <c r="P76" i="52"/>
  <c r="AE9" i="42" a="1"/>
  <c r="AE9" i="42" s="1"/>
  <c r="AE75" i="31" a="1"/>
  <c r="AE75" i="31" s="1"/>
  <c r="Y7" i="43"/>
  <c r="P122" i="31"/>
  <c r="AE122" i="31" a="1"/>
  <c r="AE122" i="31" s="1"/>
  <c r="U122" i="31"/>
  <c r="Z122" i="31"/>
  <c r="AZ122" i="31" s="1"/>
  <c r="AB122" i="31"/>
  <c r="AA122" i="31"/>
  <c r="Y122" i="31"/>
  <c r="V57" i="33"/>
  <c r="AY57" i="33" s="1"/>
  <c r="S57" i="33"/>
  <c r="P57" i="33"/>
  <c r="S76" i="35"/>
  <c r="Z76" i="35"/>
  <c r="AZ76" i="35" s="1"/>
  <c r="P12" i="51"/>
  <c r="Y12" i="51"/>
  <c r="Z35" i="51"/>
  <c r="AZ35" i="51" s="1"/>
  <c r="Z29" i="51"/>
  <c r="AZ29" i="51" s="1"/>
  <c r="U29" i="51"/>
  <c r="AA49" i="52"/>
  <c r="AU49" i="52"/>
  <c r="U39" i="52"/>
  <c r="AU39" i="52"/>
  <c r="U76" i="52"/>
  <c r="P45" i="52"/>
  <c r="V45" i="52"/>
  <c r="AY45" i="52" s="1"/>
  <c r="R62" i="53"/>
  <c r="Z62" i="53"/>
  <c r="AZ62" i="53" s="1"/>
  <c r="W98" i="53"/>
  <c r="Z87" i="53"/>
  <c r="AZ87" i="53" s="1"/>
  <c r="AA87" i="53"/>
  <c r="AE43" i="53" a="1"/>
  <c r="AE43" i="53" s="1"/>
  <c r="R40" i="53"/>
  <c r="P76" i="53"/>
  <c r="W76" i="53"/>
  <c r="Y90" i="53"/>
  <c r="W90" i="53"/>
  <c r="Y60" i="54"/>
  <c r="R23" i="54"/>
  <c r="AA120" i="54"/>
  <c r="AE120" i="54" a="1"/>
  <c r="AE120" i="54" s="1"/>
  <c r="S41" i="54"/>
  <c r="AB41" i="54"/>
  <c r="AB83" i="54"/>
  <c r="Z10" i="54"/>
  <c r="AZ10" i="54" s="1"/>
  <c r="BB10" i="54" s="1"/>
  <c r="U105" i="55"/>
  <c r="S111" i="47"/>
  <c r="AA74" i="31"/>
  <c r="P74" i="31"/>
  <c r="Q74" i="31"/>
  <c r="BA74" i="31" s="1"/>
  <c r="BB74" i="31" s="1"/>
  <c r="Z74" i="31"/>
  <c r="AZ74" i="31" s="1"/>
  <c r="Y74" i="31"/>
  <c r="V74" i="31"/>
  <c r="AY74" i="31" s="1"/>
  <c r="W74" i="31"/>
  <c r="R74" i="31"/>
  <c r="U74" i="31"/>
  <c r="AE74" i="31" a="1"/>
  <c r="AE74" i="31" s="1"/>
  <c r="Y10" i="31"/>
  <c r="S10" i="31"/>
  <c r="AU2" i="33"/>
  <c r="Q2" i="33"/>
  <c r="BA2" i="33" s="1"/>
  <c r="V2" i="33"/>
  <c r="AY2" i="33" s="1"/>
  <c r="U2" i="33"/>
  <c r="AB2" i="33"/>
  <c r="R2" i="33"/>
  <c r="Y2" i="33"/>
  <c r="Z2" i="33"/>
  <c r="AZ2" i="33" s="1"/>
  <c r="W2" i="33"/>
  <c r="P2" i="33"/>
  <c r="Z52" i="35"/>
  <c r="AZ52" i="35" s="1"/>
  <c r="AB52" i="35"/>
  <c r="Y52" i="35"/>
  <c r="V52" i="35"/>
  <c r="AY52" i="35" s="1"/>
  <c r="R52" i="35"/>
  <c r="AA52" i="35"/>
  <c r="P52" i="35"/>
  <c r="AU52" i="35"/>
  <c r="Z27" i="51"/>
  <c r="AZ27" i="51" s="1"/>
  <c r="Z12" i="51"/>
  <c r="AZ12" i="51" s="1"/>
  <c r="AU12" i="51"/>
  <c r="AA35" i="51"/>
  <c r="AB29" i="51"/>
  <c r="V29" i="51"/>
  <c r="AY29" i="51" s="1"/>
  <c r="R49" i="52"/>
  <c r="Z39" i="52"/>
  <c r="AZ39" i="52" s="1"/>
  <c r="R39" i="52"/>
  <c r="Y76" i="52"/>
  <c r="Z45" i="52"/>
  <c r="AZ45" i="52" s="1"/>
  <c r="W45" i="52"/>
  <c r="P62" i="53"/>
  <c r="AB62" i="53"/>
  <c r="Y98" i="53"/>
  <c r="S87" i="53"/>
  <c r="V87" i="53"/>
  <c r="AY87" i="53" s="1"/>
  <c r="S43" i="53"/>
  <c r="W43" i="53"/>
  <c r="AU40" i="53"/>
  <c r="U76" i="53"/>
  <c r="Y76" i="53"/>
  <c r="Z90" i="53"/>
  <c r="AZ90" i="53" s="1"/>
  <c r="R90" i="53"/>
  <c r="Z60" i="54"/>
  <c r="AZ60" i="54" s="1"/>
  <c r="W23" i="54"/>
  <c r="AE23" i="54" a="1"/>
  <c r="AE23" i="54" s="1"/>
  <c r="AB120" i="54"/>
  <c r="W120" i="54"/>
  <c r="Q41" i="54"/>
  <c r="BA41" i="54" s="1"/>
  <c r="BB41" i="54" s="1"/>
  <c r="P83" i="54"/>
  <c r="S10" i="54"/>
  <c r="P10" i="54"/>
  <c r="V105" i="55"/>
  <c r="AY105" i="55" s="1"/>
  <c r="BB105" i="55" s="1"/>
  <c r="Y92" i="55"/>
  <c r="R59" i="33"/>
  <c r="U113" i="31"/>
  <c r="P113" i="31"/>
  <c r="AB113" i="31"/>
  <c r="AE113" i="31" a="1"/>
  <c r="AE113" i="31" s="1"/>
  <c r="R113" i="31"/>
  <c r="Z113" i="31"/>
  <c r="AZ113" i="31" s="1"/>
  <c r="AA113" i="31"/>
  <c r="S113" i="31"/>
  <c r="Q113" i="31"/>
  <c r="BA113" i="31" s="1"/>
  <c r="BB113" i="31" s="1"/>
  <c r="Y113" i="31"/>
  <c r="W113" i="31"/>
  <c r="Z100" i="34"/>
  <c r="AZ100" i="34" s="1"/>
  <c r="V100" i="34"/>
  <c r="AY100" i="34" s="1"/>
  <c r="AU37" i="34"/>
  <c r="AV20" i="34" s="1"/>
  <c r="V37" i="34"/>
  <c r="AY37" i="34" s="1"/>
  <c r="AA37" i="34"/>
  <c r="Y37" i="34"/>
  <c r="Q37" i="34"/>
  <c r="BA37" i="34" s="1"/>
  <c r="BB37" i="34" s="1"/>
  <c r="U37" i="34"/>
  <c r="Z37" i="34"/>
  <c r="AZ37" i="34" s="1"/>
  <c r="S37" i="34"/>
  <c r="P37" i="34"/>
  <c r="W37" i="34"/>
  <c r="AB37" i="34"/>
  <c r="AE37" i="34" a="1"/>
  <c r="AE37" i="34" s="1"/>
  <c r="R48" i="34"/>
  <c r="AB48" i="34"/>
  <c r="AA48" i="34"/>
  <c r="Q48" i="34"/>
  <c r="BA48" i="34" s="1"/>
  <c r="AU48" i="34"/>
  <c r="AV123" i="34" s="1"/>
  <c r="Y48" i="34"/>
  <c r="W48" i="34"/>
  <c r="Z48" i="34"/>
  <c r="AZ48" i="34" s="1"/>
  <c r="V48" i="34"/>
  <c r="AY48" i="34" s="1"/>
  <c r="P48" i="34"/>
  <c r="U48" i="34"/>
  <c r="U127" i="36"/>
  <c r="P127" i="36"/>
  <c r="AS127" i="36"/>
  <c r="AF127" i="36" s="1"/>
  <c r="S127" i="36"/>
  <c r="AB127" i="36"/>
  <c r="R127" i="36"/>
  <c r="Y127" i="36"/>
  <c r="AA127" i="36"/>
  <c r="W127" i="36"/>
  <c r="Z127" i="36"/>
  <c r="AZ127" i="36" s="1"/>
  <c r="BB127" i="36" s="1"/>
  <c r="R116" i="39"/>
  <c r="Y116" i="39"/>
  <c r="S116" i="39"/>
  <c r="Q14" i="44"/>
  <c r="BA14" i="44" s="1"/>
  <c r="Z42" i="45"/>
  <c r="AZ42" i="45" s="1"/>
  <c r="V42" i="33"/>
  <c r="AY42" i="33" s="1"/>
  <c r="W3" i="36"/>
  <c r="P7" i="30"/>
  <c r="R7" i="30"/>
  <c r="V7" i="30"/>
  <c r="AY7" i="30" s="1"/>
  <c r="Z57" i="32"/>
  <c r="AZ57" i="32" s="1"/>
  <c r="V57" i="32"/>
  <c r="AY57" i="32" s="1"/>
  <c r="AB57" i="32"/>
  <c r="W57" i="32"/>
  <c r="AE113" i="33" a="1"/>
  <c r="AE113" i="33" s="1"/>
  <c r="Z113" i="33"/>
  <c r="AZ113" i="33" s="1"/>
  <c r="V113" i="33"/>
  <c r="AY113" i="33" s="1"/>
  <c r="Y113" i="33"/>
  <c r="U113" i="33"/>
  <c r="R113" i="33"/>
  <c r="S113" i="33"/>
  <c r="P113" i="33"/>
  <c r="AA113" i="33"/>
  <c r="Q113" i="33"/>
  <c r="BA113" i="33" s="1"/>
  <c r="BB113" i="33" s="1"/>
  <c r="W113" i="33"/>
  <c r="V49" i="33"/>
  <c r="AY49" i="33" s="1"/>
  <c r="AU49" i="33"/>
  <c r="U49" i="33"/>
  <c r="Y49" i="33"/>
  <c r="S49" i="33"/>
  <c r="Z49" i="33"/>
  <c r="AZ49" i="33" s="1"/>
  <c r="AB49" i="33"/>
  <c r="R49" i="33"/>
  <c r="AA49" i="33"/>
  <c r="W49" i="33"/>
  <c r="Q49" i="33"/>
  <c r="BA49" i="33" s="1"/>
  <c r="BB49" i="33" s="1"/>
  <c r="W16" i="33"/>
  <c r="U16" i="33"/>
  <c r="AB16" i="33"/>
  <c r="P16" i="33"/>
  <c r="R16" i="33"/>
  <c r="AE16" i="33" a="1"/>
  <c r="AE16" i="33" s="1"/>
  <c r="AA16" i="33"/>
  <c r="Z16" i="33"/>
  <c r="AZ16" i="33" s="1"/>
  <c r="Q16" i="33"/>
  <c r="BA16" i="33" s="1"/>
  <c r="BB16" i="33" s="1"/>
  <c r="Y16" i="33"/>
  <c r="P10" i="34"/>
  <c r="AB10" i="34"/>
  <c r="R10" i="34"/>
  <c r="Q10" i="34"/>
  <c r="BA10" i="34" s="1"/>
  <c r="Z10" i="34"/>
  <c r="AZ10" i="34" s="1"/>
  <c r="AA10" i="34"/>
  <c r="Y10" i="34"/>
  <c r="Z51" i="36"/>
  <c r="AZ51" i="36" s="1"/>
  <c r="R51" i="36"/>
  <c r="Q51" i="36"/>
  <c r="BA51" i="36" s="1"/>
  <c r="BB51" i="36" s="1"/>
  <c r="U27" i="51"/>
  <c r="S12" i="51"/>
  <c r="AB12" i="51"/>
  <c r="AB35" i="51"/>
  <c r="R29" i="51"/>
  <c r="S49" i="52"/>
  <c r="AE39" i="52" a="1"/>
  <c r="AE39" i="52" s="1"/>
  <c r="S39" i="52"/>
  <c r="V76" i="52"/>
  <c r="AY76" i="52" s="1"/>
  <c r="AB76" i="52"/>
  <c r="AA45" i="52"/>
  <c r="AU45" i="52"/>
  <c r="Q62" i="53"/>
  <c r="BA62" i="53" s="1"/>
  <c r="BB62" i="53" s="1"/>
  <c r="V62" i="53"/>
  <c r="AY62" i="53" s="1"/>
  <c r="P98" i="53"/>
  <c r="U98" i="53"/>
  <c r="Y87" i="53"/>
  <c r="U43" i="53"/>
  <c r="AU43" i="53"/>
  <c r="Z40" i="53"/>
  <c r="AZ40" i="53" s="1"/>
  <c r="V40" i="53"/>
  <c r="AY40" i="53" s="1"/>
  <c r="Z76" i="53"/>
  <c r="AZ76" i="53" s="1"/>
  <c r="AB76" i="53"/>
  <c r="P90" i="53"/>
  <c r="S90" i="53"/>
  <c r="U60" i="54"/>
  <c r="Q23" i="54"/>
  <c r="BA23" i="54" s="1"/>
  <c r="BB23" i="54" s="1"/>
  <c r="Q120" i="54"/>
  <c r="BA120" i="54" s="1"/>
  <c r="BB120" i="54" s="1"/>
  <c r="AU41" i="54"/>
  <c r="W41" i="54"/>
  <c r="R83" i="54"/>
  <c r="U10" i="54"/>
  <c r="R10" i="54"/>
  <c r="Q105" i="55"/>
  <c r="BA105" i="55" s="1"/>
  <c r="AA6" i="45"/>
  <c r="AE65" i="39" a="1"/>
  <c r="AE65" i="39" s="1"/>
  <c r="AE52" i="34" a="1"/>
  <c r="AE52" i="34" s="1"/>
  <c r="W110" i="30"/>
  <c r="L77" i="30"/>
  <c r="Q31" i="30"/>
  <c r="BA31" i="30" s="1"/>
  <c r="Y31" i="30"/>
  <c r="AA42" i="31"/>
  <c r="W42" i="31"/>
  <c r="Q42" i="31"/>
  <c r="BA42" i="31" s="1"/>
  <c r="BB42" i="31" s="1"/>
  <c r="P42" i="31"/>
  <c r="AU42" i="31"/>
  <c r="U42" i="31"/>
  <c r="Y42" i="31"/>
  <c r="S42" i="31"/>
  <c r="AE42" i="31" a="1"/>
  <c r="AE42" i="31" s="1"/>
  <c r="AB42" i="31"/>
  <c r="V42" i="31"/>
  <c r="AY42" i="31" s="1"/>
  <c r="U10" i="34"/>
  <c r="U28" i="47"/>
  <c r="U12" i="51"/>
  <c r="P35" i="51"/>
  <c r="S35" i="51"/>
  <c r="AU29" i="51"/>
  <c r="AV125" i="51" s="1"/>
  <c r="U49" i="52"/>
  <c r="W39" i="52"/>
  <c r="Z76" i="52"/>
  <c r="AZ76" i="52" s="1"/>
  <c r="R76" i="52"/>
  <c r="R45" i="52"/>
  <c r="S62" i="53"/>
  <c r="U62" i="53"/>
  <c r="Q98" i="53"/>
  <c r="BA98" i="53" s="1"/>
  <c r="R98" i="53"/>
  <c r="V43" i="53"/>
  <c r="AY43" i="53" s="1"/>
  <c r="Q43" i="53"/>
  <c r="BA43" i="53" s="1"/>
  <c r="BB43" i="53" s="1"/>
  <c r="Q40" i="53"/>
  <c r="BA40" i="53" s="1"/>
  <c r="W40" i="53"/>
  <c r="AA76" i="53"/>
  <c r="AB60" i="54"/>
  <c r="AB23" i="54"/>
  <c r="Y120" i="54"/>
  <c r="S83" i="54"/>
  <c r="U83" i="54"/>
  <c r="Q10" i="54"/>
  <c r="BA10" i="54" s="1"/>
  <c r="AB105" i="55"/>
  <c r="W127" i="47"/>
  <c r="V116" i="31"/>
  <c r="AY116" i="31" s="1"/>
  <c r="U4" i="34"/>
  <c r="S52" i="34"/>
  <c r="AA123" i="31"/>
  <c r="R123" i="31"/>
  <c r="S123" i="31"/>
  <c r="Q106" i="31"/>
  <c r="BA106" i="31" s="1"/>
  <c r="BB106" i="31" s="1"/>
  <c r="R106" i="31"/>
  <c r="P106" i="31"/>
  <c r="AE106" i="31" a="1"/>
  <c r="AE106" i="31" s="1"/>
  <c r="AB106" i="31"/>
  <c r="Z106" i="31"/>
  <c r="AZ106" i="31" s="1"/>
  <c r="Y106" i="31"/>
  <c r="W106" i="31"/>
  <c r="U106" i="31"/>
  <c r="V106" i="31"/>
  <c r="AY106" i="31" s="1"/>
  <c r="AS100" i="31"/>
  <c r="AF100" i="31" s="1"/>
  <c r="Z100" i="31"/>
  <c r="AZ100" i="31" s="1"/>
  <c r="W100" i="31"/>
  <c r="V100" i="31"/>
  <c r="AY100" i="31" s="1"/>
  <c r="U100" i="31"/>
  <c r="S100" i="31"/>
  <c r="AA100" i="31"/>
  <c r="R100" i="31"/>
  <c r="Q100" i="31"/>
  <c r="BA100" i="31" s="1"/>
  <c r="Y100" i="31"/>
  <c r="P100" i="31"/>
  <c r="V129" i="32"/>
  <c r="AY129" i="32" s="1"/>
  <c r="BB129" i="32" s="1"/>
  <c r="U129" i="32"/>
  <c r="AB129" i="32"/>
  <c r="Y129" i="32"/>
  <c r="S129" i="32"/>
  <c r="Q129" i="32"/>
  <c r="BA129" i="32" s="1"/>
  <c r="Y128" i="33"/>
  <c r="W128" i="33"/>
  <c r="AA128" i="33"/>
  <c r="AE128" i="33" a="1"/>
  <c r="AE128" i="33" s="1"/>
  <c r="Z128" i="33"/>
  <c r="AZ128" i="33" s="1"/>
  <c r="V128" i="33"/>
  <c r="AY128" i="33" s="1"/>
  <c r="Q128" i="33"/>
  <c r="BA128" i="33" s="1"/>
  <c r="BB128" i="33" s="1"/>
  <c r="U128" i="33"/>
  <c r="P128" i="33"/>
  <c r="S128" i="33"/>
  <c r="AB128" i="33"/>
  <c r="W53" i="34"/>
  <c r="V31" i="35"/>
  <c r="AY31" i="35" s="1"/>
  <c r="Y31" i="35"/>
  <c r="U31" i="35"/>
  <c r="R31" i="35"/>
  <c r="AU31" i="35"/>
  <c r="S31" i="35"/>
  <c r="AA31" i="35"/>
  <c r="P31" i="35"/>
  <c r="W31" i="35"/>
  <c r="AB101" i="36"/>
  <c r="AE101" i="36" a="1"/>
  <c r="AE101" i="36" s="1"/>
  <c r="Y19" i="36"/>
  <c r="R19" i="36"/>
  <c r="S19" i="36"/>
  <c r="AU19" i="36"/>
  <c r="W19" i="36"/>
  <c r="AA19" i="36"/>
  <c r="AE19" i="36" a="1"/>
  <c r="AE19" i="36" s="1"/>
  <c r="Q19" i="36"/>
  <c r="BA19" i="36" s="1"/>
  <c r="V19" i="36"/>
  <c r="AY19" i="36" s="1"/>
  <c r="Z19" i="36"/>
  <c r="AZ19" i="36" s="1"/>
  <c r="U19" i="36"/>
  <c r="R6" i="36"/>
  <c r="AE6" i="36" a="1"/>
  <c r="AE6" i="36" s="1"/>
  <c r="Q35" i="51"/>
  <c r="BA35" i="51" s="1"/>
  <c r="P49" i="52"/>
  <c r="AA76" i="52"/>
  <c r="V98" i="53"/>
  <c r="AY98" i="53" s="1"/>
  <c r="AB43" i="53"/>
  <c r="AA40" i="53"/>
  <c r="V83" i="54"/>
  <c r="AY83" i="54" s="1"/>
  <c r="AB54" i="35"/>
  <c r="Q46" i="30"/>
  <c r="BA46" i="30" s="1"/>
  <c r="AB38" i="30"/>
  <c r="R38" i="30"/>
  <c r="Y38" i="30"/>
  <c r="W38" i="30"/>
  <c r="P38" i="30"/>
  <c r="AE38" i="30" a="1"/>
  <c r="AE38" i="30" s="1"/>
  <c r="AU38" i="30"/>
  <c r="V38" i="30"/>
  <c r="AY38" i="30" s="1"/>
  <c r="AA38" i="30"/>
  <c r="U38" i="30"/>
  <c r="Q38" i="30"/>
  <c r="BA38" i="30" s="1"/>
  <c r="R124" i="31"/>
  <c r="AE124" i="31" a="1"/>
  <c r="AE124" i="31" s="1"/>
  <c r="AA124" i="31"/>
  <c r="S124" i="31"/>
  <c r="Q124" i="31"/>
  <c r="BA124" i="31" s="1"/>
  <c r="BB124" i="31" s="1"/>
  <c r="Y124" i="31"/>
  <c r="W124" i="31"/>
  <c r="V124" i="31"/>
  <c r="AY124" i="31" s="1"/>
  <c r="U124" i="31"/>
  <c r="P124" i="31"/>
  <c r="R84" i="31"/>
  <c r="Q84" i="31"/>
  <c r="BA84" i="31" s="1"/>
  <c r="U129" i="31"/>
  <c r="AB129" i="31"/>
  <c r="AA129" i="31"/>
  <c r="Y129" i="31"/>
  <c r="AE129" i="31" a="1"/>
  <c r="AE129" i="31" s="1"/>
  <c r="W129" i="31"/>
  <c r="Z129" i="31"/>
  <c r="AZ129" i="31" s="1"/>
  <c r="AB105" i="32"/>
  <c r="AA105" i="32"/>
  <c r="Y105" i="32"/>
  <c r="V105" i="32"/>
  <c r="AY105" i="32" s="1"/>
  <c r="R105" i="32"/>
  <c r="P105" i="32"/>
  <c r="U105" i="32"/>
  <c r="AE105" i="32" a="1"/>
  <c r="AE105" i="32" s="1"/>
  <c r="S105" i="32"/>
  <c r="Q105" i="32"/>
  <c r="BA105" i="32" s="1"/>
  <c r="BB105" i="32" s="1"/>
  <c r="U59" i="32"/>
  <c r="P59" i="32"/>
  <c r="Y9" i="32"/>
  <c r="S9" i="32"/>
  <c r="R72" i="33"/>
  <c r="Q72" i="33"/>
  <c r="BA72" i="33" s="1"/>
  <c r="S72" i="33"/>
  <c r="P72" i="33"/>
  <c r="AA63" i="34"/>
  <c r="V63" i="34"/>
  <c r="AY63" i="34" s="1"/>
  <c r="W63" i="34"/>
  <c r="AB63" i="34"/>
  <c r="AU63" i="34"/>
  <c r="Z63" i="34"/>
  <c r="AZ63" i="34" s="1"/>
  <c r="S63" i="34"/>
  <c r="Y63" i="34"/>
  <c r="U63" i="34"/>
  <c r="P63" i="34"/>
  <c r="R63" i="34"/>
  <c r="AS111" i="36"/>
  <c r="AF111" i="36" s="1"/>
  <c r="P111" i="36"/>
  <c r="S111" i="36"/>
  <c r="AB111" i="36"/>
  <c r="R111" i="36"/>
  <c r="AA111" i="36"/>
  <c r="Y111" i="36"/>
  <c r="Z111" i="36"/>
  <c r="AZ111" i="36" s="1"/>
  <c r="W111" i="36"/>
  <c r="V111" i="36"/>
  <c r="AY111" i="36" s="1"/>
  <c r="V101" i="34"/>
  <c r="AY101" i="34" s="1"/>
  <c r="AA8" i="34"/>
  <c r="R22" i="38"/>
  <c r="S96" i="12"/>
  <c r="R96" i="12"/>
  <c r="AS75" i="12"/>
  <c r="AF75" i="12" s="1"/>
  <c r="R75" i="12"/>
  <c r="S75" i="12"/>
  <c r="U106" i="37"/>
  <c r="W106" i="37"/>
  <c r="AE106" i="37" a="1"/>
  <c r="AE106" i="37" s="1"/>
  <c r="R101" i="42"/>
  <c r="AB101" i="42"/>
  <c r="S101" i="42"/>
  <c r="U101" i="42"/>
  <c r="AA101" i="42"/>
  <c r="V101" i="42"/>
  <c r="AY101" i="42" s="1"/>
  <c r="Q101" i="42"/>
  <c r="BA101" i="42" s="1"/>
  <c r="BB101" i="42" s="1"/>
  <c r="Z101" i="42"/>
  <c r="AZ101" i="42" s="1"/>
  <c r="Y101" i="42"/>
  <c r="P101" i="42"/>
  <c r="W101" i="42"/>
  <c r="AA123" i="30"/>
  <c r="AZ90" i="12"/>
  <c r="Z24" i="28"/>
  <c r="AZ24" i="28" s="1"/>
  <c r="AB24" i="28"/>
  <c r="Y24" i="28"/>
  <c r="U68" i="34"/>
  <c r="Q68" i="34"/>
  <c r="BA68" i="34" s="1"/>
  <c r="BB68" i="34" s="1"/>
  <c r="W44" i="38"/>
  <c r="V44" i="38"/>
  <c r="AY44" i="38" s="1"/>
  <c r="BB44" i="38" s="1"/>
  <c r="AA44" i="38"/>
  <c r="Q124" i="40"/>
  <c r="BA124" i="40" s="1"/>
  <c r="P124" i="40"/>
  <c r="U124" i="40"/>
  <c r="S124" i="40"/>
  <c r="P102" i="39"/>
  <c r="M97" i="12"/>
  <c r="L97" i="12"/>
  <c r="N97" i="12"/>
  <c r="L119" i="35"/>
  <c r="N119" i="35"/>
  <c r="AA5" i="37"/>
  <c r="V5" i="37"/>
  <c r="AY5" i="37" s="1"/>
  <c r="U5" i="37"/>
  <c r="W88" i="38"/>
  <c r="AA88" i="38"/>
  <c r="Q88" i="38"/>
  <c r="BA88" i="38" s="1"/>
  <c r="Z88" i="38"/>
  <c r="AZ88" i="38" s="1"/>
  <c r="U88" i="38"/>
  <c r="S88" i="38"/>
  <c r="R88" i="38"/>
  <c r="Y88" i="38"/>
  <c r="V88" i="38"/>
  <c r="AY88" i="38" s="1"/>
  <c r="P88" i="38"/>
  <c r="Y45" i="39"/>
  <c r="W45" i="39"/>
  <c r="S45" i="39"/>
  <c r="Q45" i="39"/>
  <c r="BA45" i="39" s="1"/>
  <c r="BB45" i="39" s="1"/>
  <c r="V45" i="39"/>
  <c r="AY45" i="39" s="1"/>
  <c r="AU45" i="39"/>
  <c r="U45" i="39"/>
  <c r="AA45" i="39"/>
  <c r="AB45" i="39"/>
  <c r="Z45" i="39"/>
  <c r="AZ45" i="39" s="1"/>
  <c r="R45" i="39"/>
  <c r="AU51" i="28"/>
  <c r="P51" i="28"/>
  <c r="R51" i="28"/>
  <c r="Q51" i="28"/>
  <c r="BA51" i="28" s="1"/>
  <c r="M128" i="28"/>
  <c r="L128" i="28"/>
  <c r="BD125" i="28" s="1" a="1"/>
  <c r="BD125" i="28" s="1"/>
  <c r="M46" i="28"/>
  <c r="P46" i="28"/>
  <c r="L46" i="28"/>
  <c r="U85" i="43"/>
  <c r="AB85" i="43"/>
  <c r="R85" i="43"/>
  <c r="Y85" i="43"/>
  <c r="V85" i="43"/>
  <c r="AY85" i="43" s="1"/>
  <c r="Z85" i="43"/>
  <c r="AZ85" i="43" s="1"/>
  <c r="P85" i="43"/>
  <c r="W85" i="43"/>
  <c r="AA85" i="43"/>
  <c r="Z102" i="43"/>
  <c r="AZ102" i="43" s="1"/>
  <c r="U102" i="43"/>
  <c r="Z27" i="35"/>
  <c r="AZ27" i="35" s="1"/>
  <c r="N76" i="28"/>
  <c r="L76" i="28"/>
  <c r="BD76" i="28" s="1" a="1"/>
  <c r="BD76" i="28" s="1"/>
  <c r="AU32" i="39"/>
  <c r="Y32" i="39"/>
  <c r="P11" i="40"/>
  <c r="R70" i="41"/>
  <c r="R58" i="31"/>
  <c r="AE85" i="12" a="1"/>
  <c r="AE85" i="12" s="1"/>
  <c r="S85" i="12"/>
  <c r="AA85" i="12"/>
  <c r="Q85" i="12"/>
  <c r="BA85" i="12" s="1"/>
  <c r="BB85" i="12" s="1"/>
  <c r="V85" i="12"/>
  <c r="AY85" i="12" s="1"/>
  <c r="N18" i="12"/>
  <c r="M18" i="12"/>
  <c r="L18" i="12"/>
  <c r="M119" i="28"/>
  <c r="L119" i="28"/>
  <c r="BD114" i="28" s="1" a="1"/>
  <c r="BD114" i="28" s="1"/>
  <c r="N119" i="28"/>
  <c r="R78" i="33"/>
  <c r="W58" i="37"/>
  <c r="AB58" i="37"/>
  <c r="AA58" i="37"/>
  <c r="V58" i="37"/>
  <c r="AY58" i="37" s="1"/>
  <c r="Z58" i="37"/>
  <c r="AZ58" i="37" s="1"/>
  <c r="S58" i="37"/>
  <c r="AU58" i="37"/>
  <c r="P91" i="40"/>
  <c r="Q91" i="40"/>
  <c r="BA91" i="40" s="1"/>
  <c r="W91" i="40"/>
  <c r="Z91" i="40"/>
  <c r="AZ91" i="40" s="1"/>
  <c r="AA91" i="40"/>
  <c r="AB91" i="40"/>
  <c r="V91" i="40"/>
  <c r="AY91" i="40" s="1"/>
  <c r="R91" i="40"/>
  <c r="S95" i="42"/>
  <c r="P95" i="42"/>
  <c r="Y94" i="43"/>
  <c r="AE50" i="12" a="1"/>
  <c r="AE50" i="12" s="1"/>
  <c r="L35" i="28"/>
  <c r="M35" i="28"/>
  <c r="AG35" i="28" s="1"/>
  <c r="N35" i="28"/>
  <c r="AA79" i="41"/>
  <c r="P79" i="41"/>
  <c r="AB79" i="41"/>
  <c r="Z38" i="12"/>
  <c r="AZ38" i="12" s="1"/>
  <c r="AA38" i="12"/>
  <c r="F97" i="12"/>
  <c r="G97" i="12" s="1"/>
  <c r="Z97" i="12" s="1"/>
  <c r="AZ97" i="12" s="1"/>
  <c r="F53" i="12"/>
  <c r="G53" i="12" s="1"/>
  <c r="Y53" i="12" s="1"/>
  <c r="F8" i="12"/>
  <c r="G8" i="12" s="1"/>
  <c r="V8" i="12" s="1"/>
  <c r="AY8" i="12" s="1"/>
  <c r="AH53" i="12"/>
  <c r="AH4" i="12"/>
  <c r="F118" i="12"/>
  <c r="G118" i="12" s="1"/>
  <c r="R118" i="12" s="1"/>
  <c r="AX118" i="12"/>
  <c r="D111" i="12"/>
  <c r="AX111" i="12"/>
  <c r="F88" i="12"/>
  <c r="G88" i="12" s="1"/>
  <c r="R88" i="12" s="1"/>
  <c r="AX88" i="12"/>
  <c r="F73" i="12"/>
  <c r="G73" i="12" s="1"/>
  <c r="V73" i="12" s="1"/>
  <c r="AY73" i="12" s="1"/>
  <c r="AX73" i="12"/>
  <c r="AH52" i="12"/>
  <c r="AX52" i="12"/>
  <c r="AH37" i="12"/>
  <c r="AX37" i="12"/>
  <c r="D128" i="28"/>
  <c r="AX128" i="28"/>
  <c r="F121" i="28"/>
  <c r="G121" i="28" s="1"/>
  <c r="AX121" i="28"/>
  <c r="F114" i="28"/>
  <c r="G114" i="28" s="1"/>
  <c r="S114" i="28" s="1"/>
  <c r="AX114" i="28"/>
  <c r="F106" i="28"/>
  <c r="G106" i="28" s="1"/>
  <c r="D99" i="28"/>
  <c r="AX99" i="28"/>
  <c r="BB99" i="28" s="1"/>
  <c r="D91" i="28"/>
  <c r="AX91" i="28"/>
  <c r="F83" i="28"/>
  <c r="G83" i="28" s="1"/>
  <c r="AX83" i="28"/>
  <c r="F76" i="28"/>
  <c r="G76" i="28" s="1"/>
  <c r="R76" i="28" s="1"/>
  <c r="AX76" i="28"/>
  <c r="F60" i="28"/>
  <c r="G60" i="28" s="1"/>
  <c r="Y60" i="28" s="1"/>
  <c r="AX60" i="28"/>
  <c r="A29" i="28"/>
  <c r="AX29" i="28"/>
  <c r="F101" i="30"/>
  <c r="G101" i="30" s="1"/>
  <c r="F87" i="30"/>
  <c r="G87" i="30" s="1"/>
  <c r="AX87" i="30"/>
  <c r="AH59" i="30"/>
  <c r="AX59" i="30"/>
  <c r="BB59" i="30" s="1"/>
  <c r="F51" i="30"/>
  <c r="G51" i="30" s="1"/>
  <c r="AX51" i="30"/>
  <c r="F21" i="30"/>
  <c r="G21" i="30" s="1"/>
  <c r="AX21" i="30"/>
  <c r="M118" i="31"/>
  <c r="F92" i="31"/>
  <c r="G92" i="31" s="1"/>
  <c r="AB92" i="31" s="1"/>
  <c r="AX92" i="31"/>
  <c r="AH52" i="31"/>
  <c r="AX52" i="31"/>
  <c r="F36" i="31"/>
  <c r="G36" i="31" s="1"/>
  <c r="AX36" i="31"/>
  <c r="F123" i="32"/>
  <c r="G123" i="32" s="1"/>
  <c r="Y123" i="32" s="1"/>
  <c r="AX123" i="32"/>
  <c r="F94" i="32"/>
  <c r="G94" i="32" s="1"/>
  <c r="AE94" i="32" s="1" a="1"/>
  <c r="AE94" i="32" s="1"/>
  <c r="AD94" i="32" s="1"/>
  <c r="AC94" i="32" s="1"/>
  <c r="AX94" i="32"/>
  <c r="AH50" i="32"/>
  <c r="AX50" i="32"/>
  <c r="BB50" i="32" s="1"/>
  <c r="F123" i="33"/>
  <c r="G123" i="33" s="1"/>
  <c r="AX123" i="33"/>
  <c r="F116" i="33"/>
  <c r="G116" i="33" s="1"/>
  <c r="AX116" i="33"/>
  <c r="F109" i="33"/>
  <c r="G109" i="33" s="1"/>
  <c r="AX109" i="33"/>
  <c r="D101" i="33"/>
  <c r="AX101" i="33"/>
  <c r="F64" i="33"/>
  <c r="G64" i="33" s="1"/>
  <c r="AX64" i="33"/>
  <c r="F56" i="33"/>
  <c r="G56" i="33" s="1"/>
  <c r="AA56" i="33" s="1"/>
  <c r="AX56" i="33"/>
  <c r="AH48" i="33"/>
  <c r="AX48" i="33"/>
  <c r="BB48" i="33" s="1"/>
  <c r="D25" i="33"/>
  <c r="AX25" i="33"/>
  <c r="F70" i="34"/>
  <c r="G70" i="34" s="1"/>
  <c r="D126" i="34"/>
  <c r="AX126" i="34"/>
  <c r="BB126" i="34" s="1"/>
  <c r="F118" i="34"/>
  <c r="G118" i="34" s="1"/>
  <c r="AX118" i="34"/>
  <c r="F111" i="34"/>
  <c r="G111" i="34" s="1"/>
  <c r="AX111" i="34"/>
  <c r="F33" i="34"/>
  <c r="G33" i="34" s="1"/>
  <c r="AX33" i="34"/>
  <c r="F67" i="35"/>
  <c r="G67" i="35" s="1"/>
  <c r="AB67" i="35" s="1"/>
  <c r="AX67" i="35"/>
  <c r="AH46" i="35"/>
  <c r="AX46" i="35"/>
  <c r="AH31" i="35"/>
  <c r="AX31" i="35"/>
  <c r="AH11" i="35"/>
  <c r="AX11" i="35"/>
  <c r="BB11" i="35" s="1"/>
  <c r="AH5" i="35"/>
  <c r="AX5" i="35"/>
  <c r="BB5" i="35" s="1"/>
  <c r="Z54" i="36"/>
  <c r="AZ54" i="36" s="1"/>
  <c r="F125" i="36"/>
  <c r="G125" i="36" s="1"/>
  <c r="AX125" i="36"/>
  <c r="D80" i="36"/>
  <c r="AX80" i="36"/>
  <c r="AH50" i="36"/>
  <c r="AX50" i="36"/>
  <c r="A27" i="36"/>
  <c r="AX27" i="36"/>
  <c r="F11" i="36"/>
  <c r="G11" i="36" s="1"/>
  <c r="AX11" i="36"/>
  <c r="F74" i="37"/>
  <c r="G74" i="37" s="1"/>
  <c r="AX74" i="37"/>
  <c r="F67" i="37"/>
  <c r="G67" i="37" s="1"/>
  <c r="AX67" i="37"/>
  <c r="AH43" i="37"/>
  <c r="AX43" i="37"/>
  <c r="BB43" i="37" s="1"/>
  <c r="F27" i="37"/>
  <c r="G27" i="37" s="1"/>
  <c r="AX27" i="37"/>
  <c r="W94" i="45"/>
  <c r="L75" i="50"/>
  <c r="M75" i="50"/>
  <c r="N52" i="51"/>
  <c r="M52" i="51"/>
  <c r="L99" i="54"/>
  <c r="M99" i="54"/>
  <c r="M76" i="54"/>
  <c r="L76" i="54"/>
  <c r="N76" i="54"/>
  <c r="L21" i="54"/>
  <c r="N21" i="54"/>
  <c r="AB61" i="54"/>
  <c r="Y61" i="54"/>
  <c r="M91" i="55"/>
  <c r="N91" i="55"/>
  <c r="Z51" i="40"/>
  <c r="AZ51" i="40" s="1"/>
  <c r="U43" i="42"/>
  <c r="F10" i="12"/>
  <c r="G10" i="12" s="1"/>
  <c r="F46" i="12"/>
  <c r="G46" i="12" s="1"/>
  <c r="AB46" i="12" s="1"/>
  <c r="AH38" i="12"/>
  <c r="F16" i="12"/>
  <c r="G16" i="12" s="1"/>
  <c r="V16" i="12" s="1"/>
  <c r="AY16" i="12" s="1"/>
  <c r="AX16" i="12"/>
  <c r="AH10" i="12"/>
  <c r="F125" i="12"/>
  <c r="G125" i="12" s="1"/>
  <c r="AE125" i="12" s="1" a="1"/>
  <c r="AE125" i="12" s="1"/>
  <c r="AD125" i="12" s="1"/>
  <c r="AC125" i="12" s="1"/>
  <c r="AX125" i="12"/>
  <c r="F95" i="12"/>
  <c r="G95" i="12" s="1"/>
  <c r="Y95" i="12" s="1"/>
  <c r="AX95" i="12"/>
  <c r="F87" i="12"/>
  <c r="G87" i="12" s="1"/>
  <c r="AX87" i="12"/>
  <c r="N63" i="28"/>
  <c r="F120" i="28"/>
  <c r="G120" i="28" s="1"/>
  <c r="S120" i="28" s="1"/>
  <c r="AX120" i="28"/>
  <c r="F113" i="28"/>
  <c r="G113" i="28" s="1"/>
  <c r="AB113" i="28" s="1"/>
  <c r="AX113" i="28"/>
  <c r="F82" i="28"/>
  <c r="G82" i="28" s="1"/>
  <c r="AX82" i="28"/>
  <c r="F75" i="28"/>
  <c r="G75" i="28" s="1"/>
  <c r="AX75" i="28"/>
  <c r="AH51" i="28"/>
  <c r="AX51" i="28"/>
  <c r="F23" i="28"/>
  <c r="G23" i="28" s="1"/>
  <c r="AE23" i="28" s="1" a="1"/>
  <c r="AE23" i="28" s="1"/>
  <c r="AD23" i="28" s="1"/>
  <c r="AC23" i="28" s="1"/>
  <c r="AX23" i="28"/>
  <c r="F88" i="30"/>
  <c r="G88" i="30" s="1"/>
  <c r="F94" i="30"/>
  <c r="G94" i="30" s="1"/>
  <c r="AE94" i="30" s="1" a="1"/>
  <c r="AE94" i="30" s="1"/>
  <c r="AD94" i="30" s="1"/>
  <c r="AC94" i="30" s="1"/>
  <c r="AX94" i="30"/>
  <c r="F73" i="30"/>
  <c r="G73" i="30" s="1"/>
  <c r="V73" i="30" s="1"/>
  <c r="AY73" i="30" s="1"/>
  <c r="AX73" i="30"/>
  <c r="F66" i="30"/>
  <c r="G66" i="30" s="1"/>
  <c r="AX66" i="30"/>
  <c r="AH27" i="30"/>
  <c r="AX27" i="30"/>
  <c r="F99" i="31"/>
  <c r="G99" i="31" s="1"/>
  <c r="AX99" i="31"/>
  <c r="AH12" i="31"/>
  <c r="AX12" i="31"/>
  <c r="AH64" i="32"/>
  <c r="F92" i="32"/>
  <c r="G92" i="32" s="1"/>
  <c r="F122" i="32"/>
  <c r="G122" i="32" s="1"/>
  <c r="AX122" i="32"/>
  <c r="F116" i="32"/>
  <c r="G116" i="32" s="1"/>
  <c r="Y116" i="32" s="1"/>
  <c r="AX116" i="32"/>
  <c r="F108" i="32"/>
  <c r="G108" i="32" s="1"/>
  <c r="Y108" i="32" s="1"/>
  <c r="AX108" i="32"/>
  <c r="AH65" i="32"/>
  <c r="AX65" i="32"/>
  <c r="AH49" i="32"/>
  <c r="D26" i="32"/>
  <c r="AX26" i="32"/>
  <c r="BB26" i="32" s="1"/>
  <c r="AH38" i="33"/>
  <c r="F115" i="33"/>
  <c r="G115" i="33" s="1"/>
  <c r="AX115" i="33"/>
  <c r="F108" i="33"/>
  <c r="G108" i="33" s="1"/>
  <c r="AX108" i="33"/>
  <c r="F100" i="33"/>
  <c r="G100" i="33" s="1"/>
  <c r="AX100" i="33"/>
  <c r="F93" i="33"/>
  <c r="G93" i="33" s="1"/>
  <c r="AX93" i="33"/>
  <c r="F86" i="33"/>
  <c r="G86" i="33" s="1"/>
  <c r="AX86" i="33"/>
  <c r="AH55" i="33"/>
  <c r="AX55" i="33"/>
  <c r="AH24" i="33"/>
  <c r="AX24" i="33"/>
  <c r="BB24" i="33" s="1"/>
  <c r="AH31" i="34"/>
  <c r="AH38" i="34"/>
  <c r="F125" i="34"/>
  <c r="G125" i="34" s="1"/>
  <c r="AX125" i="34"/>
  <c r="F117" i="34"/>
  <c r="G117" i="34" s="1"/>
  <c r="F71" i="34"/>
  <c r="G71" i="34" s="1"/>
  <c r="AX71" i="34"/>
  <c r="AH47" i="34"/>
  <c r="AX47" i="34"/>
  <c r="BB47" i="34" s="1"/>
  <c r="Z43" i="35"/>
  <c r="AZ43" i="35" s="1"/>
  <c r="F100" i="35"/>
  <c r="G100" i="35" s="1"/>
  <c r="AE100" i="35" s="1" a="1"/>
  <c r="AE100" i="35" s="1"/>
  <c r="AD100" i="35" s="1"/>
  <c r="AC100" i="35" s="1"/>
  <c r="F110" i="35"/>
  <c r="G110" i="35" s="1"/>
  <c r="F127" i="35"/>
  <c r="G127" i="35" s="1"/>
  <c r="S127" i="35" s="1"/>
  <c r="AX127" i="35"/>
  <c r="F119" i="35"/>
  <c r="G119" i="35" s="1"/>
  <c r="AX119" i="35"/>
  <c r="F105" i="35"/>
  <c r="G105" i="35" s="1"/>
  <c r="AX105" i="35"/>
  <c r="F98" i="35"/>
  <c r="G98" i="35" s="1"/>
  <c r="V98" i="35" s="1"/>
  <c r="AY98" i="35" s="1"/>
  <c r="AX98" i="35"/>
  <c r="F90" i="35"/>
  <c r="G90" i="35" s="1"/>
  <c r="AB90" i="35" s="1"/>
  <c r="AX90" i="35"/>
  <c r="F74" i="35"/>
  <c r="G74" i="35" s="1"/>
  <c r="AX74" i="35"/>
  <c r="F66" i="35"/>
  <c r="G66" i="35" s="1"/>
  <c r="AX66" i="35"/>
  <c r="F51" i="35"/>
  <c r="G51" i="35" s="1"/>
  <c r="AE51" i="35" s="1" a="1"/>
  <c r="AE51" i="35" s="1"/>
  <c r="AD51" i="35" s="1"/>
  <c r="AC51" i="35" s="1"/>
  <c r="AX51" i="35"/>
  <c r="AH30" i="35"/>
  <c r="AX30" i="35"/>
  <c r="AH22" i="35"/>
  <c r="AH17" i="35"/>
  <c r="AX17" i="35"/>
  <c r="BB17" i="35" s="1"/>
  <c r="F124" i="36"/>
  <c r="G124" i="36" s="1"/>
  <c r="AE124" i="36" s="1" a="1"/>
  <c r="AE124" i="36" s="1"/>
  <c r="AD124" i="36" s="1"/>
  <c r="AC124" i="36" s="1"/>
  <c r="AX124" i="36"/>
  <c r="F87" i="36"/>
  <c r="G87" i="36" s="1"/>
  <c r="AX87" i="36"/>
  <c r="F72" i="36"/>
  <c r="G72" i="36" s="1"/>
  <c r="AX72" i="36"/>
  <c r="AH56" i="36"/>
  <c r="AX56" i="36"/>
  <c r="F34" i="36"/>
  <c r="G34" i="36" s="1"/>
  <c r="AX34" i="36"/>
  <c r="F26" i="36"/>
  <c r="G26" i="36" s="1"/>
  <c r="AE26" i="36" s="1" a="1"/>
  <c r="AE26" i="36" s="1"/>
  <c r="AD26" i="36" s="1"/>
  <c r="AC26" i="36" s="1"/>
  <c r="AX26" i="36"/>
  <c r="AH18" i="36"/>
  <c r="AX18" i="36"/>
  <c r="BB18" i="36" s="1"/>
  <c r="F10" i="36"/>
  <c r="G10" i="36" s="1"/>
  <c r="AX10" i="36"/>
  <c r="AH3" i="36"/>
  <c r="AX3" i="36"/>
  <c r="AH56" i="37"/>
  <c r="F79" i="37"/>
  <c r="G79" i="37" s="1"/>
  <c r="F118" i="37"/>
  <c r="G118" i="37" s="1"/>
  <c r="F111" i="37"/>
  <c r="G111" i="37" s="1"/>
  <c r="F105" i="37"/>
  <c r="G105" i="37" s="1"/>
  <c r="AX105" i="37"/>
  <c r="F97" i="37"/>
  <c r="G97" i="37" s="1"/>
  <c r="R97" i="37" s="1"/>
  <c r="AX97" i="37"/>
  <c r="F89" i="37"/>
  <c r="G89" i="37" s="1"/>
  <c r="AX89" i="37"/>
  <c r="AH50" i="37"/>
  <c r="AX50" i="37"/>
  <c r="AH3" i="37"/>
  <c r="AX3" i="37"/>
  <c r="M23" i="38"/>
  <c r="Q3" i="40"/>
  <c r="BA3" i="40" s="1"/>
  <c r="BB3" i="40" s="1"/>
  <c r="N93" i="43"/>
  <c r="S56" i="44"/>
  <c r="AE84" i="46" a="1"/>
  <c r="AE84" i="46" s="1"/>
  <c r="AX113" i="39"/>
  <c r="F113" i="39"/>
  <c r="G113" i="39" s="1"/>
  <c r="AB113" i="39" s="1"/>
  <c r="M17" i="49"/>
  <c r="L17" i="49"/>
  <c r="N17" i="49"/>
  <c r="L83" i="54"/>
  <c r="M83" i="54"/>
  <c r="M52" i="54"/>
  <c r="L52" i="54"/>
  <c r="N52" i="54"/>
  <c r="L28" i="54"/>
  <c r="N28" i="54"/>
  <c r="N106" i="55"/>
  <c r="L106" i="55"/>
  <c r="S108" i="12"/>
  <c r="A3" i="12"/>
  <c r="AX3" i="12"/>
  <c r="F124" i="12"/>
  <c r="G124" i="12" s="1"/>
  <c r="AE124" i="12" s="1" a="1"/>
  <c r="AE124" i="12" s="1"/>
  <c r="AD124" i="12" s="1"/>
  <c r="AC124" i="12" s="1"/>
  <c r="AX124" i="12"/>
  <c r="F94" i="12"/>
  <c r="G94" i="12" s="1"/>
  <c r="AB94" i="12" s="1"/>
  <c r="AX94" i="12"/>
  <c r="A79" i="12"/>
  <c r="AX79" i="12"/>
  <c r="D71" i="12"/>
  <c r="AX71" i="12"/>
  <c r="AH65" i="12"/>
  <c r="AX65" i="12"/>
  <c r="BB65" i="12" s="1"/>
  <c r="F119" i="28"/>
  <c r="G119" i="28" s="1"/>
  <c r="AX119" i="28"/>
  <c r="F112" i="28"/>
  <c r="G112" i="28" s="1"/>
  <c r="AX112" i="28"/>
  <c r="F89" i="28"/>
  <c r="G89" i="28" s="1"/>
  <c r="Y89" i="28" s="1"/>
  <c r="AX89" i="28"/>
  <c r="F74" i="28"/>
  <c r="G74" i="28" s="1"/>
  <c r="W74" i="28" s="1"/>
  <c r="AX74" i="28"/>
  <c r="A35" i="28"/>
  <c r="AX35" i="28"/>
  <c r="F6" i="28"/>
  <c r="G6" i="28" s="1"/>
  <c r="AX6" i="28"/>
  <c r="F107" i="30"/>
  <c r="G107" i="30" s="1"/>
  <c r="AE107" i="30" s="1" a="1"/>
  <c r="AE107" i="30" s="1"/>
  <c r="AD107" i="30" s="1"/>
  <c r="AC107" i="30" s="1"/>
  <c r="AX107" i="30"/>
  <c r="F100" i="30"/>
  <c r="G100" i="30" s="1"/>
  <c r="V100" i="30" s="1"/>
  <c r="AY100" i="30" s="1"/>
  <c r="AX100" i="30"/>
  <c r="F85" i="30"/>
  <c r="G85" i="30" s="1"/>
  <c r="AX85" i="30"/>
  <c r="F72" i="30"/>
  <c r="G72" i="30" s="1"/>
  <c r="AX72" i="30"/>
  <c r="AH57" i="30"/>
  <c r="AX57" i="30"/>
  <c r="F66" i="31"/>
  <c r="G66" i="31" s="1"/>
  <c r="AE66" i="31" s="1" a="1"/>
  <c r="AE66" i="31" s="1"/>
  <c r="AD66" i="31" s="1"/>
  <c r="AC66" i="31" s="1"/>
  <c r="AX66" i="31"/>
  <c r="AH58" i="31"/>
  <c r="AX58" i="31"/>
  <c r="AH34" i="31"/>
  <c r="AX34" i="31"/>
  <c r="BB34" i="31" s="1"/>
  <c r="AH26" i="31"/>
  <c r="AX26" i="31"/>
  <c r="Z86" i="32"/>
  <c r="AZ86" i="32" s="1"/>
  <c r="F121" i="32"/>
  <c r="G121" i="32" s="1"/>
  <c r="AX121" i="32"/>
  <c r="F115" i="32"/>
  <c r="G115" i="32" s="1"/>
  <c r="AB115" i="32" s="1"/>
  <c r="AX115" i="32"/>
  <c r="F77" i="32"/>
  <c r="G77" i="32" s="1"/>
  <c r="AX77" i="32"/>
  <c r="F122" i="33"/>
  <c r="G122" i="33" s="1"/>
  <c r="AA122" i="33" s="1"/>
  <c r="AX122" i="33"/>
  <c r="F107" i="33"/>
  <c r="G107" i="33" s="1"/>
  <c r="V107" i="33" s="1"/>
  <c r="AY107" i="33" s="1"/>
  <c r="AX107" i="33"/>
  <c r="F70" i="33"/>
  <c r="G70" i="33" s="1"/>
  <c r="AB70" i="33" s="1"/>
  <c r="AX70" i="33"/>
  <c r="F54" i="33"/>
  <c r="G54" i="33" s="1"/>
  <c r="AX54" i="33"/>
  <c r="AH7" i="33"/>
  <c r="AX7" i="33"/>
  <c r="BB7" i="33" s="1"/>
  <c r="F109" i="34"/>
  <c r="G109" i="34" s="1"/>
  <c r="AE109" i="34" s="1" a="1"/>
  <c r="AE109" i="34" s="1"/>
  <c r="AD109" i="34" s="1"/>
  <c r="AC109" i="34" s="1"/>
  <c r="AX109" i="34"/>
  <c r="F126" i="35"/>
  <c r="G126" i="35" s="1"/>
  <c r="S126" i="35" s="1"/>
  <c r="AX126" i="35"/>
  <c r="F118" i="35"/>
  <c r="G118" i="35" s="1"/>
  <c r="AX118" i="35"/>
  <c r="F97" i="35"/>
  <c r="G97" i="35" s="1"/>
  <c r="AX97" i="35"/>
  <c r="AH50" i="35"/>
  <c r="AX50" i="35"/>
  <c r="AH37" i="35"/>
  <c r="AX37" i="35"/>
  <c r="AH16" i="35"/>
  <c r="AX16" i="35"/>
  <c r="BB16" i="35" s="1"/>
  <c r="F3" i="35"/>
  <c r="G3" i="35" s="1"/>
  <c r="AE3" i="35" s="1" a="1"/>
  <c r="AE3" i="35" s="1"/>
  <c r="AD3" i="35" s="1"/>
  <c r="AC3" i="35" s="1"/>
  <c r="AX3" i="35"/>
  <c r="AH51" i="36"/>
  <c r="F92" i="36"/>
  <c r="G92" i="36" s="1"/>
  <c r="F126" i="36"/>
  <c r="G126" i="36" s="1"/>
  <c r="F123" i="36"/>
  <c r="G123" i="36" s="1"/>
  <c r="U123" i="36" s="1"/>
  <c r="AX123" i="36"/>
  <c r="F109" i="36"/>
  <c r="G109" i="36" s="1"/>
  <c r="W109" i="36" s="1"/>
  <c r="AX109" i="36"/>
  <c r="F86" i="36"/>
  <c r="G86" i="36" s="1"/>
  <c r="AX86" i="36"/>
  <c r="F71" i="36"/>
  <c r="G71" i="36" s="1"/>
  <c r="AX71" i="36"/>
  <c r="F63" i="36"/>
  <c r="G63" i="36" s="1"/>
  <c r="Z63" i="36" s="1"/>
  <c r="AZ63" i="36" s="1"/>
  <c r="AX63" i="36"/>
  <c r="AH55" i="36"/>
  <c r="AH9" i="36"/>
  <c r="AX9" i="36"/>
  <c r="F56" i="37"/>
  <c r="G56" i="37" s="1"/>
  <c r="AE56" i="37" s="1" a="1"/>
  <c r="AE56" i="37" s="1"/>
  <c r="AD56" i="37" s="1"/>
  <c r="AC56" i="37" s="1"/>
  <c r="F124" i="37"/>
  <c r="G124" i="37" s="1"/>
  <c r="Q124" i="37" s="1"/>
  <c r="BA124" i="37" s="1"/>
  <c r="BB124" i="37" s="1"/>
  <c r="AX124" i="37"/>
  <c r="F104" i="37"/>
  <c r="G104" i="37" s="1"/>
  <c r="AX104" i="37"/>
  <c r="AH49" i="37"/>
  <c r="AX49" i="37"/>
  <c r="F41" i="37"/>
  <c r="G41" i="37" s="1"/>
  <c r="V41" i="37" s="1"/>
  <c r="AY41" i="37" s="1"/>
  <c r="AX41" i="37"/>
  <c r="AH17" i="37"/>
  <c r="L20" i="38"/>
  <c r="AA27" i="38"/>
  <c r="M111" i="38"/>
  <c r="Z128" i="38"/>
  <c r="AZ128" i="38" s="1"/>
  <c r="Z26" i="40"/>
  <c r="AZ26" i="40" s="1"/>
  <c r="N46" i="40"/>
  <c r="N62" i="40"/>
  <c r="L75" i="41"/>
  <c r="V13" i="42"/>
  <c r="AY13" i="42" s="1"/>
  <c r="Q38" i="45"/>
  <c r="BA38" i="45" s="1"/>
  <c r="AE124" i="45" a="1"/>
  <c r="AE124" i="45" s="1"/>
  <c r="M107" i="51"/>
  <c r="N107" i="51"/>
  <c r="M64" i="51"/>
  <c r="N64" i="51"/>
  <c r="U21" i="52"/>
  <c r="AU21" i="52"/>
  <c r="AV52" i="52" s="1"/>
  <c r="F112" i="12"/>
  <c r="G112" i="12" s="1"/>
  <c r="AS112" i="12" s="1"/>
  <c r="AF112" i="12" s="1"/>
  <c r="F86" i="12"/>
  <c r="G86" i="12" s="1"/>
  <c r="R86" i="12" s="1"/>
  <c r="AH46" i="12"/>
  <c r="F129" i="12"/>
  <c r="G129" i="12" s="1"/>
  <c r="P129" i="12" s="1"/>
  <c r="AX129" i="12"/>
  <c r="F123" i="12"/>
  <c r="G123" i="12" s="1"/>
  <c r="AX123" i="12"/>
  <c r="F93" i="12"/>
  <c r="G93" i="12" s="1"/>
  <c r="AX93" i="12"/>
  <c r="AH64" i="12"/>
  <c r="AX64" i="12"/>
  <c r="M30" i="28"/>
  <c r="AE16" i="28" a="1"/>
  <c r="AE16" i="28" s="1"/>
  <c r="F126" i="28"/>
  <c r="G126" i="28" s="1"/>
  <c r="AX126" i="28"/>
  <c r="F118" i="28"/>
  <c r="G118" i="28" s="1"/>
  <c r="AX118" i="28"/>
  <c r="F88" i="28"/>
  <c r="G88" i="28" s="1"/>
  <c r="W88" i="28" s="1"/>
  <c r="AX88" i="28"/>
  <c r="D73" i="28"/>
  <c r="AX73" i="28"/>
  <c r="AH27" i="28"/>
  <c r="AX27" i="28"/>
  <c r="F86" i="30"/>
  <c r="G86" i="30" s="1"/>
  <c r="R86" i="30" s="1"/>
  <c r="F124" i="30"/>
  <c r="G124" i="30" s="1"/>
  <c r="F122" i="30"/>
  <c r="G122" i="30" s="1"/>
  <c r="AX122" i="30"/>
  <c r="F106" i="30"/>
  <c r="G106" i="30" s="1"/>
  <c r="AX106" i="30"/>
  <c r="F99" i="30"/>
  <c r="G99" i="30" s="1"/>
  <c r="AX99" i="30"/>
  <c r="F84" i="30"/>
  <c r="G84" i="30" s="1"/>
  <c r="AX84" i="30"/>
  <c r="F78" i="30"/>
  <c r="G78" i="30" s="1"/>
  <c r="AX78" i="30"/>
  <c r="F56" i="30"/>
  <c r="G56" i="30" s="1"/>
  <c r="AX56" i="30"/>
  <c r="F18" i="30"/>
  <c r="G18" i="30" s="1"/>
  <c r="AX18" i="30"/>
  <c r="A11" i="30"/>
  <c r="AX11" i="30"/>
  <c r="F97" i="31"/>
  <c r="G97" i="31" s="1"/>
  <c r="AX97" i="31"/>
  <c r="F89" i="31"/>
  <c r="G89" i="31" s="1"/>
  <c r="AX89" i="31"/>
  <c r="F73" i="31"/>
  <c r="G73" i="31" s="1"/>
  <c r="AX73" i="31"/>
  <c r="AH65" i="31"/>
  <c r="AX65" i="31"/>
  <c r="AH10" i="31"/>
  <c r="AX10" i="31"/>
  <c r="F127" i="32"/>
  <c r="G127" i="32" s="1"/>
  <c r="W127" i="32" s="1"/>
  <c r="AX127" i="32"/>
  <c r="F98" i="32"/>
  <c r="G98" i="32" s="1"/>
  <c r="P98" i="32" s="1"/>
  <c r="AX98" i="32"/>
  <c r="F84" i="32"/>
  <c r="G84" i="32" s="1"/>
  <c r="AX84" i="32"/>
  <c r="AH48" i="32"/>
  <c r="AX48" i="32"/>
  <c r="AH40" i="32"/>
  <c r="AX40" i="32"/>
  <c r="F17" i="32"/>
  <c r="G17" i="32" s="1"/>
  <c r="V17" i="32" s="1"/>
  <c r="AY17" i="32" s="1"/>
  <c r="BB17" i="32" s="1"/>
  <c r="AX17" i="32"/>
  <c r="AH9" i="32"/>
  <c r="AX9" i="32"/>
  <c r="AH2" i="33"/>
  <c r="F85" i="33"/>
  <c r="G85" i="33" s="1"/>
  <c r="F77" i="33"/>
  <c r="G77" i="33" s="1"/>
  <c r="AX77" i="33"/>
  <c r="F45" i="33"/>
  <c r="G45" i="33" s="1"/>
  <c r="AX45" i="33"/>
  <c r="F29" i="33"/>
  <c r="G29" i="33" s="1"/>
  <c r="N101" i="34"/>
  <c r="F119" i="34"/>
  <c r="G119" i="34" s="1"/>
  <c r="F84" i="34"/>
  <c r="G84" i="34" s="1"/>
  <c r="AX84" i="34"/>
  <c r="F76" i="34"/>
  <c r="G76" i="34" s="1"/>
  <c r="AA76" i="34" s="1"/>
  <c r="AX76" i="34"/>
  <c r="F14" i="34"/>
  <c r="G14" i="34" s="1"/>
  <c r="AX14" i="34"/>
  <c r="AU35" i="35"/>
  <c r="V53" i="35"/>
  <c r="AY53" i="35" s="1"/>
  <c r="F104" i="35"/>
  <c r="G104" i="35" s="1"/>
  <c r="AB104" i="35" s="1"/>
  <c r="F125" i="35"/>
  <c r="G125" i="35" s="1"/>
  <c r="AX125" i="35"/>
  <c r="F80" i="35"/>
  <c r="G80" i="35" s="1"/>
  <c r="AX80" i="35"/>
  <c r="F72" i="35"/>
  <c r="G72" i="35" s="1"/>
  <c r="Y72" i="35" s="1"/>
  <c r="AX72" i="35"/>
  <c r="F115" i="36"/>
  <c r="G115" i="36" s="1"/>
  <c r="AX115" i="36"/>
  <c r="F85" i="36"/>
  <c r="G85" i="36" s="1"/>
  <c r="R85" i="36" s="1"/>
  <c r="AX85" i="36"/>
  <c r="F78" i="36"/>
  <c r="G78" i="36" s="1"/>
  <c r="AX78" i="36"/>
  <c r="F8" i="36"/>
  <c r="G8" i="36" s="1"/>
  <c r="AX8" i="36"/>
  <c r="F117" i="37"/>
  <c r="G117" i="37" s="1"/>
  <c r="AX117" i="37"/>
  <c r="F110" i="37"/>
  <c r="G110" i="37" s="1"/>
  <c r="AX110" i="37"/>
  <c r="N21" i="43"/>
  <c r="AB4" i="46"/>
  <c r="AX96" i="39"/>
  <c r="F96" i="39"/>
  <c r="G96" i="39" s="1"/>
  <c r="F81" i="39"/>
  <c r="G81" i="39" s="1"/>
  <c r="AX81" i="39"/>
  <c r="N99" i="51"/>
  <c r="M99" i="51"/>
  <c r="L104" i="55"/>
  <c r="N104" i="55"/>
  <c r="L2" i="55"/>
  <c r="N2" i="55"/>
  <c r="M78" i="57"/>
  <c r="N78" i="57"/>
  <c r="AH14" i="12"/>
  <c r="AX14" i="12"/>
  <c r="F122" i="12"/>
  <c r="G122" i="12" s="1"/>
  <c r="BA122" i="12" s="1"/>
  <c r="AX122" i="12"/>
  <c r="F115" i="12"/>
  <c r="G115" i="12" s="1"/>
  <c r="AX115" i="12"/>
  <c r="F92" i="12"/>
  <c r="G92" i="12" s="1"/>
  <c r="Z92" i="12" s="1"/>
  <c r="AZ92" i="12" s="1"/>
  <c r="AX92" i="12"/>
  <c r="F56" i="12"/>
  <c r="G56" i="12" s="1"/>
  <c r="S56" i="12" s="1"/>
  <c r="AX56" i="12"/>
  <c r="F18" i="12"/>
  <c r="G18" i="12" s="1"/>
  <c r="AX18" i="12"/>
  <c r="D125" i="28"/>
  <c r="AX125" i="28"/>
  <c r="F110" i="28"/>
  <c r="G110" i="28" s="1"/>
  <c r="U110" i="28" s="1"/>
  <c r="AX110" i="28"/>
  <c r="F87" i="28"/>
  <c r="G87" i="28" s="1"/>
  <c r="AX87" i="28"/>
  <c r="F80" i="28"/>
  <c r="G80" i="28" s="1"/>
  <c r="AX80" i="28"/>
  <c r="AH41" i="28"/>
  <c r="AX41" i="28"/>
  <c r="F102" i="30"/>
  <c r="G102" i="30" s="1"/>
  <c r="F105" i="30"/>
  <c r="G105" i="30" s="1"/>
  <c r="AX105" i="30"/>
  <c r="F91" i="30"/>
  <c r="G91" i="30" s="1"/>
  <c r="AX91" i="30"/>
  <c r="F77" i="30"/>
  <c r="G77" i="30" s="1"/>
  <c r="AX77" i="30"/>
  <c r="F63" i="30"/>
  <c r="G63" i="30" s="1"/>
  <c r="AX63" i="30"/>
  <c r="AH47" i="30"/>
  <c r="AX47" i="30"/>
  <c r="F25" i="30"/>
  <c r="G25" i="30" s="1"/>
  <c r="AX25" i="30"/>
  <c r="F17" i="30"/>
  <c r="G17" i="30" s="1"/>
  <c r="F129" i="30"/>
  <c r="G129" i="30" s="1"/>
  <c r="P129" i="30" s="1"/>
  <c r="AX129" i="30"/>
  <c r="M119" i="31"/>
  <c r="F128" i="31"/>
  <c r="G128" i="31" s="1"/>
  <c r="AX128" i="31"/>
  <c r="F96" i="31"/>
  <c r="G96" i="31" s="1"/>
  <c r="AX96" i="31"/>
  <c r="F72" i="31"/>
  <c r="G72" i="31" s="1"/>
  <c r="AX72" i="31"/>
  <c r="AH16" i="31"/>
  <c r="AA22" i="32"/>
  <c r="F72" i="32"/>
  <c r="G72" i="32" s="1"/>
  <c r="F99" i="32"/>
  <c r="G99" i="32" s="1"/>
  <c r="F97" i="32"/>
  <c r="G97" i="32" s="1"/>
  <c r="AX97" i="32"/>
  <c r="F90" i="32"/>
  <c r="G90" i="32" s="1"/>
  <c r="AE90" i="32" s="1" a="1"/>
  <c r="AE90" i="32" s="1"/>
  <c r="AD90" i="32" s="1"/>
  <c r="AC90" i="32" s="1"/>
  <c r="AX90" i="32"/>
  <c r="F83" i="32"/>
  <c r="G83" i="32" s="1"/>
  <c r="AX83" i="32"/>
  <c r="M97" i="33"/>
  <c r="F127" i="33"/>
  <c r="G127" i="33" s="1"/>
  <c r="AX127" i="33"/>
  <c r="F97" i="33"/>
  <c r="G97" i="33" s="1"/>
  <c r="F76" i="33"/>
  <c r="G76" i="33" s="1"/>
  <c r="AX76" i="33"/>
  <c r="F122" i="34"/>
  <c r="G122" i="34" s="1"/>
  <c r="AX122" i="34"/>
  <c r="F115" i="34"/>
  <c r="G115" i="34" s="1"/>
  <c r="AX115" i="34"/>
  <c r="F107" i="34"/>
  <c r="G107" i="34" s="1"/>
  <c r="Z107" i="34" s="1"/>
  <c r="AZ107" i="34" s="1"/>
  <c r="AX107" i="34"/>
  <c r="F99" i="34"/>
  <c r="G99" i="34" s="1"/>
  <c r="AX99" i="34"/>
  <c r="V59" i="35"/>
  <c r="AY59" i="35" s="1"/>
  <c r="F117" i="35"/>
  <c r="G117" i="35" s="1"/>
  <c r="F109" i="35"/>
  <c r="G109" i="35" s="1"/>
  <c r="AX109" i="35"/>
  <c r="F95" i="35"/>
  <c r="G95" i="35" s="1"/>
  <c r="AX95" i="35"/>
  <c r="F63" i="35"/>
  <c r="G63" i="35" s="1"/>
  <c r="P63" i="35" s="1"/>
  <c r="AX63" i="35"/>
  <c r="AH35" i="35"/>
  <c r="AX35" i="35"/>
  <c r="AH27" i="35"/>
  <c r="AX27" i="35"/>
  <c r="BB27" i="35" s="1"/>
  <c r="R30" i="36"/>
  <c r="M96" i="36"/>
  <c r="F100" i="36"/>
  <c r="G100" i="36" s="1"/>
  <c r="F118" i="36"/>
  <c r="G118" i="36" s="1"/>
  <c r="F122" i="36"/>
  <c r="G122" i="36" s="1"/>
  <c r="AE122" i="36" s="1" a="1"/>
  <c r="AE122" i="36" s="1"/>
  <c r="AD122" i="36" s="1"/>
  <c r="AC122" i="36" s="1"/>
  <c r="AX122" i="36"/>
  <c r="F91" i="36"/>
  <c r="G91" i="36" s="1"/>
  <c r="AE91" i="36" s="1" a="1"/>
  <c r="AE91" i="36" s="1"/>
  <c r="AD91" i="36" s="1"/>
  <c r="AC91" i="36" s="1"/>
  <c r="AX91" i="36"/>
  <c r="F77" i="36"/>
  <c r="G77" i="36" s="1"/>
  <c r="AX77" i="36"/>
  <c r="F69" i="36"/>
  <c r="G69" i="36" s="1"/>
  <c r="AX69" i="36"/>
  <c r="F23" i="36"/>
  <c r="G23" i="36" s="1"/>
  <c r="AX23" i="36"/>
  <c r="F15" i="36"/>
  <c r="G15" i="36" s="1"/>
  <c r="V15" i="36" s="1"/>
  <c r="AY15" i="36" s="1"/>
  <c r="AX15" i="36"/>
  <c r="V107" i="37"/>
  <c r="AY107" i="37" s="1"/>
  <c r="F129" i="37"/>
  <c r="G129" i="37" s="1"/>
  <c r="AX129" i="37"/>
  <c r="F122" i="37"/>
  <c r="G122" i="37" s="1"/>
  <c r="U122" i="37" s="1"/>
  <c r="AX122" i="37"/>
  <c r="F116" i="37"/>
  <c r="G116" i="37" s="1"/>
  <c r="AX116" i="37"/>
  <c r="F109" i="37"/>
  <c r="G109" i="37" s="1"/>
  <c r="AX109" i="37"/>
  <c r="F86" i="37"/>
  <c r="G86" i="37" s="1"/>
  <c r="AX86" i="37"/>
  <c r="F71" i="37"/>
  <c r="G71" i="37" s="1"/>
  <c r="AE71" i="37" s="1" a="1"/>
  <c r="AE71" i="37" s="1"/>
  <c r="AD71" i="37" s="1"/>
  <c r="AC71" i="37" s="1"/>
  <c r="AX71" i="37"/>
  <c r="M20" i="38"/>
  <c r="N111" i="38"/>
  <c r="Q129" i="39"/>
  <c r="BA129" i="39" s="1"/>
  <c r="BB129" i="39" s="1"/>
  <c r="L80" i="52"/>
  <c r="N80" i="52"/>
  <c r="L85" i="53"/>
  <c r="N85" i="53"/>
  <c r="M80" i="54"/>
  <c r="L80" i="54"/>
  <c r="N80" i="54"/>
  <c r="R51" i="42"/>
  <c r="U120" i="12"/>
  <c r="F89" i="12"/>
  <c r="G89" i="12" s="1"/>
  <c r="AE89" i="12" s="1" a="1"/>
  <c r="AE89" i="12" s="1"/>
  <c r="F119" i="12"/>
  <c r="G119" i="12" s="1"/>
  <c r="F102" i="12"/>
  <c r="G102" i="12" s="1"/>
  <c r="AB102" i="12" s="1"/>
  <c r="F7" i="12"/>
  <c r="G7" i="12" s="1"/>
  <c r="R7" i="12" s="1"/>
  <c r="AX7" i="12"/>
  <c r="F121" i="12"/>
  <c r="G121" i="12" s="1"/>
  <c r="S121" i="12" s="1"/>
  <c r="AX121" i="12"/>
  <c r="D99" i="12"/>
  <c r="AX99" i="12"/>
  <c r="F91" i="12"/>
  <c r="G91" i="12" s="1"/>
  <c r="AX91" i="12"/>
  <c r="F69" i="12"/>
  <c r="G69" i="12" s="1"/>
  <c r="AA69" i="12" s="1"/>
  <c r="AX69" i="12"/>
  <c r="AH62" i="12"/>
  <c r="AX62" i="12"/>
  <c r="F40" i="12"/>
  <c r="G40" i="12" s="1"/>
  <c r="AA40" i="12" s="1"/>
  <c r="AX40" i="12"/>
  <c r="AH32" i="12"/>
  <c r="AX32" i="12"/>
  <c r="F116" i="28"/>
  <c r="G116" i="28" s="1"/>
  <c r="Q116" i="28" s="1"/>
  <c r="BA116" i="28" s="1"/>
  <c r="AX116" i="28"/>
  <c r="F109" i="28"/>
  <c r="G109" i="28" s="1"/>
  <c r="W109" i="28" s="1"/>
  <c r="AX109" i="28"/>
  <c r="A102" i="28"/>
  <c r="AX102" i="28"/>
  <c r="AH48" i="28"/>
  <c r="AX48" i="28"/>
  <c r="F19" i="28"/>
  <c r="G19" i="28" s="1"/>
  <c r="U19" i="28" s="1"/>
  <c r="AX19" i="28"/>
  <c r="F120" i="30"/>
  <c r="G120" i="30" s="1"/>
  <c r="AX120" i="30"/>
  <c r="F104" i="30"/>
  <c r="G104" i="30" s="1"/>
  <c r="AX104" i="30"/>
  <c r="F97" i="30"/>
  <c r="G97" i="30" s="1"/>
  <c r="AE97" i="30" s="1" a="1"/>
  <c r="AE97" i="30" s="1"/>
  <c r="AD97" i="30" s="1"/>
  <c r="AC97" i="30" s="1"/>
  <c r="AX97" i="30"/>
  <c r="F70" i="30"/>
  <c r="G70" i="30" s="1"/>
  <c r="AX70" i="30"/>
  <c r="AH30" i="30"/>
  <c r="AX30" i="30"/>
  <c r="F24" i="30"/>
  <c r="G24" i="30" s="1"/>
  <c r="AX24" i="30"/>
  <c r="AA106" i="30"/>
  <c r="R9" i="30"/>
  <c r="F127" i="31"/>
  <c r="G127" i="31" s="1"/>
  <c r="AX127" i="31"/>
  <c r="F95" i="31"/>
  <c r="G95" i="31" s="1"/>
  <c r="AX95" i="31"/>
  <c r="A79" i="31"/>
  <c r="AX79" i="31"/>
  <c r="F71" i="31"/>
  <c r="G71" i="31" s="1"/>
  <c r="AE71" i="31" s="1" a="1"/>
  <c r="AE71" i="31" s="1"/>
  <c r="AD71" i="31" s="1"/>
  <c r="AC71" i="31" s="1"/>
  <c r="AX71" i="31"/>
  <c r="AH63" i="31"/>
  <c r="AX63" i="31"/>
  <c r="AG23" i="31"/>
  <c r="AX23" i="31"/>
  <c r="Y121" i="31"/>
  <c r="S97" i="31"/>
  <c r="F126" i="32"/>
  <c r="G126" i="32" s="1"/>
  <c r="AE126" i="32" s="1" a="1"/>
  <c r="AE126" i="32" s="1"/>
  <c r="AD126" i="32" s="1"/>
  <c r="AC126" i="32" s="1"/>
  <c r="AX126" i="32"/>
  <c r="F104" i="32"/>
  <c r="G104" i="32" s="1"/>
  <c r="R104" i="32" s="1"/>
  <c r="AX104" i="32"/>
  <c r="D7" i="32"/>
  <c r="AX7" i="32"/>
  <c r="AB97" i="32"/>
  <c r="S68" i="32"/>
  <c r="R38" i="32"/>
  <c r="Y31" i="32"/>
  <c r="AH43" i="33"/>
  <c r="AX43" i="33"/>
  <c r="AH8" i="34"/>
  <c r="F15" i="34"/>
  <c r="G15" i="34" s="1"/>
  <c r="AE15" i="34" s="1" a="1"/>
  <c r="AE15" i="34" s="1"/>
  <c r="AD15" i="34" s="1"/>
  <c r="AC15" i="34" s="1"/>
  <c r="F88" i="34"/>
  <c r="G88" i="34" s="1"/>
  <c r="F124" i="34"/>
  <c r="G124" i="34" s="1"/>
  <c r="F114" i="34"/>
  <c r="G114" i="34" s="1"/>
  <c r="AX114" i="34"/>
  <c r="F106" i="34"/>
  <c r="G106" i="34" s="1"/>
  <c r="AX106" i="34"/>
  <c r="F74" i="34"/>
  <c r="G74" i="34" s="1"/>
  <c r="AE74" i="34" s="1" a="1"/>
  <c r="AE74" i="34" s="1"/>
  <c r="AD74" i="34" s="1"/>
  <c r="AC74" i="34" s="1"/>
  <c r="F67" i="34"/>
  <c r="G67" i="34" s="1"/>
  <c r="V67" i="34" s="1"/>
  <c r="AY67" i="34" s="1"/>
  <c r="AX67" i="34"/>
  <c r="F59" i="34"/>
  <c r="G59" i="34" s="1"/>
  <c r="AX59" i="34"/>
  <c r="F6" i="35"/>
  <c r="G6" i="35" s="1"/>
  <c r="AH32" i="35"/>
  <c r="F84" i="35"/>
  <c r="G84" i="35" s="1"/>
  <c r="AH2" i="35"/>
  <c r="AX2" i="35"/>
  <c r="F123" i="35"/>
  <c r="G123" i="35" s="1"/>
  <c r="AX123" i="35"/>
  <c r="AH54" i="35"/>
  <c r="AX54" i="35"/>
  <c r="AH42" i="35"/>
  <c r="AX42" i="35"/>
  <c r="F70" i="36"/>
  <c r="G70" i="36" s="1"/>
  <c r="L96" i="36"/>
  <c r="F121" i="36"/>
  <c r="G121" i="36" s="1"/>
  <c r="AX121" i="36"/>
  <c r="F106" i="36"/>
  <c r="G106" i="36" s="1"/>
  <c r="Z106" i="36" s="1"/>
  <c r="AZ106" i="36" s="1"/>
  <c r="AX106" i="36"/>
  <c r="F98" i="36"/>
  <c r="G98" i="36" s="1"/>
  <c r="Z98" i="36" s="1"/>
  <c r="AZ98" i="36" s="1"/>
  <c r="AX98" i="36"/>
  <c r="F90" i="36"/>
  <c r="G90" i="36" s="1"/>
  <c r="AX90" i="36"/>
  <c r="F83" i="36"/>
  <c r="G83" i="36" s="1"/>
  <c r="AX83" i="36"/>
  <c r="F60" i="36"/>
  <c r="G60" i="36" s="1"/>
  <c r="AE60" i="36" s="1" a="1"/>
  <c r="AE60" i="36" s="1"/>
  <c r="AD60" i="36" s="1"/>
  <c r="AC60" i="36" s="1"/>
  <c r="AX60" i="36"/>
  <c r="L114" i="37"/>
  <c r="F121" i="37"/>
  <c r="G121" i="37" s="1"/>
  <c r="AX121" i="37"/>
  <c r="F108" i="37"/>
  <c r="G108" i="37" s="1"/>
  <c r="AX108" i="37"/>
  <c r="F93" i="37"/>
  <c r="G93" i="37" s="1"/>
  <c r="AX93" i="37"/>
  <c r="F85" i="37"/>
  <c r="G85" i="37" s="1"/>
  <c r="AE85" i="37" s="1" a="1"/>
  <c r="AE85" i="37" s="1"/>
  <c r="AD85" i="37" s="1"/>
  <c r="AC85" i="37" s="1"/>
  <c r="AX85" i="37"/>
  <c r="F77" i="37"/>
  <c r="G77" i="37" s="1"/>
  <c r="AX77" i="37"/>
  <c r="F70" i="37"/>
  <c r="G70" i="37" s="1"/>
  <c r="AE70" i="37" s="1" a="1"/>
  <c r="AE70" i="37" s="1"/>
  <c r="AD70" i="37" s="1"/>
  <c r="AC70" i="37" s="1"/>
  <c r="AX70" i="37"/>
  <c r="A38" i="37"/>
  <c r="AX38" i="37"/>
  <c r="F30" i="37"/>
  <c r="G30" i="37" s="1"/>
  <c r="AX30" i="37"/>
  <c r="P19" i="40"/>
  <c r="N22" i="42"/>
  <c r="AB40" i="43"/>
  <c r="AX101" i="38"/>
  <c r="F101" i="38"/>
  <c r="G101" i="38" s="1"/>
  <c r="F93" i="38"/>
  <c r="G93" i="38" s="1"/>
  <c r="P93" i="38" s="1"/>
  <c r="AX93" i="38"/>
  <c r="F85" i="38"/>
  <c r="G85" i="38" s="1"/>
  <c r="AX85" i="38"/>
  <c r="N87" i="58"/>
  <c r="M87" i="58"/>
  <c r="AS108" i="12"/>
  <c r="AF108" i="12" s="1"/>
  <c r="F83" i="12"/>
  <c r="G83" i="12" s="1"/>
  <c r="W83" i="12" s="1"/>
  <c r="AX83" i="12"/>
  <c r="F68" i="12"/>
  <c r="G68" i="12" s="1"/>
  <c r="AE68" i="12" s="1" a="1"/>
  <c r="AE68" i="12" s="1"/>
  <c r="AX68" i="12"/>
  <c r="AH54" i="12"/>
  <c r="AX54" i="12"/>
  <c r="AH47" i="12"/>
  <c r="AX47" i="12"/>
  <c r="L30" i="28"/>
  <c r="BD27" i="28" s="1" a="1"/>
  <c r="BD27" i="28" s="1"/>
  <c r="F115" i="28"/>
  <c r="G115" i="28" s="1"/>
  <c r="Q115" i="28" s="1"/>
  <c r="BA115" i="28" s="1"/>
  <c r="F108" i="28"/>
  <c r="G108" i="28" s="1"/>
  <c r="AX108" i="28"/>
  <c r="F85" i="28"/>
  <c r="G85" i="28" s="1"/>
  <c r="AX85" i="28"/>
  <c r="D70" i="28"/>
  <c r="AX70" i="28"/>
  <c r="A62" i="28"/>
  <c r="AX62" i="28"/>
  <c r="AH47" i="28"/>
  <c r="AX47" i="28"/>
  <c r="F127" i="30"/>
  <c r="G127" i="30" s="1"/>
  <c r="AE127" i="30" s="1" a="1"/>
  <c r="AE127" i="30" s="1"/>
  <c r="AD127" i="30" s="1"/>
  <c r="AC127" i="30" s="1"/>
  <c r="AX127" i="30"/>
  <c r="F96" i="30"/>
  <c r="G96" i="30" s="1"/>
  <c r="F69" i="30"/>
  <c r="G69" i="30" s="1"/>
  <c r="AX69" i="30"/>
  <c r="AH61" i="30"/>
  <c r="AX61" i="30"/>
  <c r="AH2" i="31"/>
  <c r="M79" i="31"/>
  <c r="F126" i="31"/>
  <c r="G126" i="31" s="1"/>
  <c r="AX126" i="31"/>
  <c r="F110" i="31"/>
  <c r="G110" i="31" s="1"/>
  <c r="AX110" i="31"/>
  <c r="F94" i="31"/>
  <c r="G94" i="31" s="1"/>
  <c r="AA94" i="31" s="1"/>
  <c r="AX94" i="31"/>
  <c r="F7" i="31"/>
  <c r="G7" i="31" s="1"/>
  <c r="AE7" i="31" s="1" a="1"/>
  <c r="AE7" i="31" s="1"/>
  <c r="AD7" i="31" s="1"/>
  <c r="AC7" i="31" s="1"/>
  <c r="AX7" i="31"/>
  <c r="F125" i="32"/>
  <c r="G125" i="32" s="1"/>
  <c r="AX125" i="32"/>
  <c r="F103" i="32"/>
  <c r="G103" i="32" s="1"/>
  <c r="AX103" i="32"/>
  <c r="F89" i="32"/>
  <c r="G89" i="32" s="1"/>
  <c r="AX89" i="32"/>
  <c r="F60" i="32"/>
  <c r="G60" i="32" s="1"/>
  <c r="AB60" i="32" s="1"/>
  <c r="AX60" i="32"/>
  <c r="F62" i="33"/>
  <c r="G62" i="33" s="1"/>
  <c r="F119" i="33"/>
  <c r="G119" i="33" s="1"/>
  <c r="F124" i="33"/>
  <c r="G124" i="33" s="1"/>
  <c r="Q124" i="33" s="1"/>
  <c r="BA124" i="33" s="1"/>
  <c r="BB124" i="33" s="1"/>
  <c r="F118" i="33"/>
  <c r="G118" i="33" s="1"/>
  <c r="AX118" i="33"/>
  <c r="F96" i="33"/>
  <c r="G96" i="33" s="1"/>
  <c r="AX96" i="33"/>
  <c r="F81" i="33"/>
  <c r="G81" i="33" s="1"/>
  <c r="V81" i="33" s="1"/>
  <c r="AY81" i="33" s="1"/>
  <c r="AX81" i="33"/>
  <c r="F74" i="33"/>
  <c r="G74" i="33" s="1"/>
  <c r="AX74" i="33"/>
  <c r="AG15" i="34"/>
  <c r="F96" i="34"/>
  <c r="G96" i="34" s="1"/>
  <c r="F120" i="34"/>
  <c r="G120" i="34" s="1"/>
  <c r="AX120" i="34"/>
  <c r="F105" i="34"/>
  <c r="G105" i="34" s="1"/>
  <c r="AX105" i="34"/>
  <c r="F81" i="34"/>
  <c r="G81" i="34" s="1"/>
  <c r="AE81" i="34" s="1" a="1"/>
  <c r="AE81" i="34" s="1"/>
  <c r="AD81" i="34" s="1"/>
  <c r="AC81" i="34" s="1"/>
  <c r="AX81" i="34"/>
  <c r="AG27" i="34"/>
  <c r="AX27" i="34"/>
  <c r="Y42" i="35"/>
  <c r="F103" i="35"/>
  <c r="G103" i="35" s="1"/>
  <c r="F129" i="35"/>
  <c r="G129" i="35" s="1"/>
  <c r="S129" i="35" s="1"/>
  <c r="F122" i="35"/>
  <c r="G122" i="35" s="1"/>
  <c r="AX122" i="35"/>
  <c r="F101" i="35"/>
  <c r="G101" i="35" s="1"/>
  <c r="AE101" i="35" s="1" a="1"/>
  <c r="AE101" i="35" s="1"/>
  <c r="AD101" i="35" s="1"/>
  <c r="AC101" i="35" s="1"/>
  <c r="AX101" i="35"/>
  <c r="A53" i="35"/>
  <c r="AX53" i="35"/>
  <c r="A48" i="35"/>
  <c r="AX48" i="35"/>
  <c r="BB48" i="35" s="1"/>
  <c r="AH33" i="35"/>
  <c r="AX33" i="35"/>
  <c r="F25" i="35"/>
  <c r="G25" i="35" s="1"/>
  <c r="AA25" i="35" s="1"/>
  <c r="AX25" i="35"/>
  <c r="AH6" i="35"/>
  <c r="F105" i="36"/>
  <c r="G105" i="36" s="1"/>
  <c r="W105" i="36" s="1"/>
  <c r="AX105" i="36"/>
  <c r="F97" i="36"/>
  <c r="G97" i="36" s="1"/>
  <c r="AX97" i="36"/>
  <c r="F89" i="36"/>
  <c r="G89" i="36" s="1"/>
  <c r="AA89" i="36" s="1"/>
  <c r="AX89" i="36"/>
  <c r="AH44" i="36"/>
  <c r="AX44" i="36"/>
  <c r="AH40" i="37"/>
  <c r="AH44" i="37"/>
  <c r="F68" i="37"/>
  <c r="G68" i="37" s="1"/>
  <c r="AE68" i="37" s="1" a="1"/>
  <c r="AE68" i="37" s="1"/>
  <c r="AD68" i="37" s="1"/>
  <c r="AC68" i="37" s="1"/>
  <c r="F92" i="37"/>
  <c r="G92" i="37" s="1"/>
  <c r="AX92" i="37"/>
  <c r="F45" i="37"/>
  <c r="G45" i="37" s="1"/>
  <c r="AX45" i="37"/>
  <c r="Q100" i="38"/>
  <c r="BA100" i="38" s="1"/>
  <c r="BB100" i="38" s="1"/>
  <c r="M21" i="42"/>
  <c r="L97" i="49"/>
  <c r="N97" i="49"/>
  <c r="N4" i="49"/>
  <c r="L4" i="49"/>
  <c r="Q16" i="51"/>
  <c r="BA16" i="51" s="1"/>
  <c r="BB16" i="51" s="1"/>
  <c r="N39" i="54"/>
  <c r="L39" i="54"/>
  <c r="N54" i="55"/>
  <c r="L54" i="55"/>
  <c r="M54" i="55"/>
  <c r="M46" i="58"/>
  <c r="AG46" i="58" s="1"/>
  <c r="N46" i="58"/>
  <c r="F126" i="12"/>
  <c r="G126" i="12" s="1"/>
  <c r="W126" i="12" s="1"/>
  <c r="AX126" i="12"/>
  <c r="F67" i="12"/>
  <c r="G67" i="12" s="1"/>
  <c r="AX67" i="12"/>
  <c r="F122" i="28"/>
  <c r="G122" i="28" s="1"/>
  <c r="P122" i="28" s="1"/>
  <c r="AX122" i="28"/>
  <c r="F107" i="28"/>
  <c r="G107" i="28" s="1"/>
  <c r="S107" i="28" s="1"/>
  <c r="AX107" i="28"/>
  <c r="F84" i="28"/>
  <c r="G84" i="28" s="1"/>
  <c r="AX84" i="28"/>
  <c r="F77" i="28"/>
  <c r="G77" i="28" s="1"/>
  <c r="AX77" i="28"/>
  <c r="F53" i="28"/>
  <c r="G53" i="28" s="1"/>
  <c r="P53" i="28" s="1"/>
  <c r="AX53" i="28"/>
  <c r="F38" i="28"/>
  <c r="G38" i="28" s="1"/>
  <c r="R38" i="28" s="1"/>
  <c r="AX38" i="28"/>
  <c r="AH24" i="28"/>
  <c r="AX24" i="28"/>
  <c r="F126" i="30"/>
  <c r="G126" i="30" s="1"/>
  <c r="AE126" i="30" s="1" a="1"/>
  <c r="AE126" i="30" s="1"/>
  <c r="AD126" i="30" s="1"/>
  <c r="AC126" i="30" s="1"/>
  <c r="AX126" i="30"/>
  <c r="F118" i="30"/>
  <c r="G118" i="30" s="1"/>
  <c r="AX118" i="30"/>
  <c r="F75" i="30"/>
  <c r="G75" i="30" s="1"/>
  <c r="AX75" i="30"/>
  <c r="D44" i="30"/>
  <c r="AX44" i="30"/>
  <c r="F36" i="30"/>
  <c r="G36" i="30" s="1"/>
  <c r="P36" i="30" s="1"/>
  <c r="AX36" i="30"/>
  <c r="F125" i="31"/>
  <c r="G125" i="31" s="1"/>
  <c r="AX125" i="31"/>
  <c r="F101" i="31"/>
  <c r="G101" i="31" s="1"/>
  <c r="AX101" i="31"/>
  <c r="F93" i="31"/>
  <c r="G93" i="31" s="1"/>
  <c r="AX93" i="31"/>
  <c r="F69" i="31"/>
  <c r="G69" i="31" s="1"/>
  <c r="AX69" i="31"/>
  <c r="AH61" i="31"/>
  <c r="AX61" i="31"/>
  <c r="BB61" i="31" s="1"/>
  <c r="F53" i="31"/>
  <c r="G53" i="31" s="1"/>
  <c r="AX53" i="31"/>
  <c r="F124" i="32"/>
  <c r="G124" i="32" s="1"/>
  <c r="AS124" i="32" s="1"/>
  <c r="AF124" i="32" s="1"/>
  <c r="AX124" i="32"/>
  <c r="F95" i="32"/>
  <c r="G95" i="32" s="1"/>
  <c r="AX95" i="32"/>
  <c r="F88" i="32"/>
  <c r="G88" i="32" s="1"/>
  <c r="AX88" i="32"/>
  <c r="F80" i="32"/>
  <c r="G80" i="32" s="1"/>
  <c r="AE80" i="32" s="1" a="1"/>
  <c r="AE80" i="32" s="1"/>
  <c r="AD80" i="32" s="1"/>
  <c r="AC80" i="32" s="1"/>
  <c r="AX80" i="32"/>
  <c r="F67" i="32"/>
  <c r="G67" i="32" s="1"/>
  <c r="P67" i="32" s="1"/>
  <c r="AX67" i="32"/>
  <c r="A44" i="32"/>
  <c r="AX44" i="32"/>
  <c r="F117" i="33"/>
  <c r="G117" i="33" s="1"/>
  <c r="AX117" i="33"/>
  <c r="F110" i="33"/>
  <c r="G110" i="33" s="1"/>
  <c r="AX110" i="33"/>
  <c r="F95" i="33"/>
  <c r="G95" i="33" s="1"/>
  <c r="AX95" i="33"/>
  <c r="F88" i="33"/>
  <c r="G88" i="33" s="1"/>
  <c r="V88" i="33" s="1"/>
  <c r="AY88" i="33" s="1"/>
  <c r="AX88" i="33"/>
  <c r="F80" i="33"/>
  <c r="G80" i="33" s="1"/>
  <c r="AX80" i="33"/>
  <c r="F33" i="33"/>
  <c r="G33" i="33" s="1"/>
  <c r="AX33" i="33"/>
  <c r="F104" i="34"/>
  <c r="G104" i="34" s="1"/>
  <c r="AX104" i="34"/>
  <c r="F73" i="34"/>
  <c r="G73" i="34" s="1"/>
  <c r="Q73" i="34" s="1"/>
  <c r="BA73" i="34" s="1"/>
  <c r="BB73" i="34" s="1"/>
  <c r="AX73" i="34"/>
  <c r="F57" i="34"/>
  <c r="G57" i="34" s="1"/>
  <c r="AX57" i="34"/>
  <c r="AH49" i="34"/>
  <c r="AX49" i="34"/>
  <c r="F121" i="35"/>
  <c r="G121" i="35" s="1"/>
  <c r="AX121" i="35"/>
  <c r="F113" i="35"/>
  <c r="G113" i="35" s="1"/>
  <c r="AB113" i="35" s="1"/>
  <c r="AX113" i="35"/>
  <c r="F106" i="35"/>
  <c r="G106" i="35" s="1"/>
  <c r="AX106" i="35"/>
  <c r="AH47" i="35"/>
  <c r="AX47" i="35"/>
  <c r="BB47" i="35" s="1"/>
  <c r="AH18" i="35"/>
  <c r="AX18" i="35"/>
  <c r="AH12" i="35"/>
  <c r="AX12" i="35"/>
  <c r="BB12" i="35" s="1"/>
  <c r="F74" i="36"/>
  <c r="G74" i="36" s="1"/>
  <c r="Q74" i="36" s="1"/>
  <c r="BA74" i="36" s="1"/>
  <c r="AX74" i="36"/>
  <c r="F66" i="36"/>
  <c r="G66" i="36" s="1"/>
  <c r="AX66" i="36"/>
  <c r="F58" i="36"/>
  <c r="G58" i="36" s="1"/>
  <c r="AX58" i="36"/>
  <c r="AH43" i="36"/>
  <c r="AX43" i="36"/>
  <c r="AH28" i="36"/>
  <c r="AX28" i="36"/>
  <c r="F126" i="37"/>
  <c r="G126" i="37" s="1"/>
  <c r="AX126" i="37"/>
  <c r="F75" i="37"/>
  <c r="G75" i="37" s="1"/>
  <c r="AX75" i="37"/>
  <c r="AH52" i="37"/>
  <c r="AX52" i="37"/>
  <c r="AH5" i="37"/>
  <c r="AX5" i="37"/>
  <c r="V30" i="38"/>
  <c r="AY30" i="38" s="1"/>
  <c r="BB30" i="38" s="1"/>
  <c r="F107" i="38"/>
  <c r="G107" i="38" s="1"/>
  <c r="AX107" i="38"/>
  <c r="R77" i="39"/>
  <c r="N120" i="49"/>
  <c r="M120" i="49"/>
  <c r="R6" i="52"/>
  <c r="M6" i="52"/>
  <c r="M29" i="55"/>
  <c r="N29" i="55"/>
  <c r="F101" i="41"/>
  <c r="G101" i="41" s="1"/>
  <c r="AX101" i="41"/>
  <c r="F87" i="41"/>
  <c r="G87" i="41" s="1"/>
  <c r="AX87" i="41"/>
  <c r="F39" i="42"/>
  <c r="G39" i="42" s="1"/>
  <c r="AX39" i="42"/>
  <c r="F75" i="43"/>
  <c r="G75" i="43" s="1"/>
  <c r="AX75" i="43"/>
  <c r="F67" i="43"/>
  <c r="G67" i="43" s="1"/>
  <c r="AX67" i="43"/>
  <c r="AG61" i="43"/>
  <c r="AX61" i="43"/>
  <c r="F128" i="44"/>
  <c r="G128" i="44" s="1"/>
  <c r="R128" i="44" s="1"/>
  <c r="AX128" i="44"/>
  <c r="F104" i="44"/>
  <c r="G104" i="44" s="1"/>
  <c r="AX104" i="44"/>
  <c r="F96" i="44"/>
  <c r="G96" i="44" s="1"/>
  <c r="Q96" i="44" s="1"/>
  <c r="BA96" i="44" s="1"/>
  <c r="AX96" i="44"/>
  <c r="F89" i="44"/>
  <c r="G89" i="44" s="1"/>
  <c r="Y89" i="44" s="1"/>
  <c r="AX89" i="44"/>
  <c r="F81" i="44"/>
  <c r="G81" i="44" s="1"/>
  <c r="S81" i="44" s="1"/>
  <c r="AX81" i="44"/>
  <c r="F66" i="44"/>
  <c r="G66" i="44" s="1"/>
  <c r="AX66" i="44"/>
  <c r="F58" i="44"/>
  <c r="G58" i="44" s="1"/>
  <c r="AE58" i="44" s="1" a="1"/>
  <c r="AE58" i="44" s="1"/>
  <c r="AD58" i="44" s="1"/>
  <c r="AC58" i="44" s="1"/>
  <c r="AX58" i="44"/>
  <c r="AH4" i="44"/>
  <c r="AX4" i="44"/>
  <c r="Q128" i="39"/>
  <c r="BA128" i="39" s="1"/>
  <c r="BB128" i="39" s="1"/>
  <c r="F102" i="45"/>
  <c r="G102" i="45" s="1"/>
  <c r="AE102" i="45" s="1" a="1"/>
  <c r="AE102" i="45" s="1"/>
  <c r="AD102" i="45" s="1"/>
  <c r="AC102" i="45" s="1"/>
  <c r="AX102" i="45"/>
  <c r="F26" i="45"/>
  <c r="G26" i="45" s="1"/>
  <c r="AX26" i="45"/>
  <c r="F68" i="46"/>
  <c r="AX68" i="46"/>
  <c r="D52" i="46"/>
  <c r="AX52" i="46"/>
  <c r="F20" i="46"/>
  <c r="AX20" i="46"/>
  <c r="F125" i="47"/>
  <c r="G125" i="47" s="1"/>
  <c r="AX125" i="47"/>
  <c r="F70" i="47"/>
  <c r="G70" i="47" s="1"/>
  <c r="AA70" i="47" s="1"/>
  <c r="AX70" i="47"/>
  <c r="F63" i="47"/>
  <c r="G63" i="47" s="1"/>
  <c r="AX63" i="47"/>
  <c r="F56" i="47"/>
  <c r="G56" i="47" s="1"/>
  <c r="AX56" i="47"/>
  <c r="U124" i="52"/>
  <c r="Q81" i="57"/>
  <c r="BA81" i="57" s="1"/>
  <c r="BB81" i="57" s="1"/>
  <c r="AG19" i="57"/>
  <c r="F117" i="59"/>
  <c r="G117" i="59" s="1"/>
  <c r="AE117" i="59" s="1" a="1"/>
  <c r="AE117" i="59" s="1"/>
  <c r="AD117" i="59" s="1"/>
  <c r="AC117" i="59" s="1"/>
  <c r="F86" i="59"/>
  <c r="G86" i="59" s="1"/>
  <c r="AG60" i="59"/>
  <c r="F16" i="59"/>
  <c r="G16" i="59" s="1"/>
  <c r="AB126" i="45"/>
  <c r="F79" i="38"/>
  <c r="G79" i="38" s="1"/>
  <c r="AX79" i="38"/>
  <c r="F127" i="39"/>
  <c r="G127" i="39" s="1"/>
  <c r="W127" i="39" s="1"/>
  <c r="AX127" i="39"/>
  <c r="AH55" i="39"/>
  <c r="AX55" i="39"/>
  <c r="F47" i="39"/>
  <c r="G47" i="39" s="1"/>
  <c r="AX47" i="39"/>
  <c r="AH31" i="39"/>
  <c r="AX31" i="39"/>
  <c r="AG7" i="39"/>
  <c r="AX7" i="39"/>
  <c r="F103" i="40"/>
  <c r="G103" i="40" s="1"/>
  <c r="AX103" i="40"/>
  <c r="F95" i="40"/>
  <c r="G95" i="40" s="1"/>
  <c r="AX95" i="40"/>
  <c r="F81" i="40"/>
  <c r="G81" i="40" s="1"/>
  <c r="Q81" i="40" s="1"/>
  <c r="BA81" i="40" s="1"/>
  <c r="AX81" i="40"/>
  <c r="F121" i="42"/>
  <c r="G121" i="42" s="1"/>
  <c r="AX121" i="42"/>
  <c r="F114" i="42"/>
  <c r="G114" i="42" s="1"/>
  <c r="AX114" i="42"/>
  <c r="F99" i="42"/>
  <c r="G99" i="42" s="1"/>
  <c r="AX99" i="42"/>
  <c r="F78" i="42"/>
  <c r="G78" i="42" s="1"/>
  <c r="AX78" i="42"/>
  <c r="F103" i="43"/>
  <c r="G103" i="43" s="1"/>
  <c r="AE103" i="43" s="1" a="1"/>
  <c r="AE103" i="43" s="1"/>
  <c r="AD103" i="43" s="1"/>
  <c r="AC103" i="43" s="1"/>
  <c r="AX103" i="43"/>
  <c r="F81" i="43"/>
  <c r="G81" i="43" s="1"/>
  <c r="F74" i="43"/>
  <c r="G74" i="43" s="1"/>
  <c r="AX74" i="43"/>
  <c r="AG66" i="43"/>
  <c r="AX66" i="43"/>
  <c r="BB66" i="43" s="1"/>
  <c r="AH38" i="43"/>
  <c r="AX38" i="43"/>
  <c r="AH31" i="43"/>
  <c r="AX31" i="43"/>
  <c r="BB31" i="43" s="1"/>
  <c r="F111" i="44"/>
  <c r="G111" i="44" s="1"/>
  <c r="Z111" i="44" s="1"/>
  <c r="AZ111" i="44" s="1"/>
  <c r="AX111" i="44"/>
  <c r="F57" i="44"/>
  <c r="G57" i="44" s="1"/>
  <c r="S57" i="44" s="1"/>
  <c r="AX57" i="44"/>
  <c r="AH35" i="44"/>
  <c r="AX35" i="44"/>
  <c r="AB14" i="40"/>
  <c r="S18" i="42"/>
  <c r="F93" i="45"/>
  <c r="G93" i="45" s="1"/>
  <c r="F86" i="45"/>
  <c r="G86" i="45" s="1"/>
  <c r="AX86" i="45"/>
  <c r="F48" i="45"/>
  <c r="G48" i="45" s="1"/>
  <c r="AX48" i="45"/>
  <c r="F17" i="45"/>
  <c r="G17" i="45" s="1"/>
  <c r="AX17" i="45"/>
  <c r="F10" i="45"/>
  <c r="G10" i="45" s="1"/>
  <c r="Z10" i="45" s="1"/>
  <c r="AZ10" i="45" s="1"/>
  <c r="AX10" i="45"/>
  <c r="F115" i="46"/>
  <c r="AX115" i="46"/>
  <c r="F107" i="46"/>
  <c r="G107" i="46" s="1"/>
  <c r="AE107" i="46" s="1" a="1"/>
  <c r="AE107" i="46" s="1"/>
  <c r="AD107" i="46" s="1"/>
  <c r="AX107" i="46"/>
  <c r="F99" i="46"/>
  <c r="G99" i="46" s="1"/>
  <c r="AX99" i="46"/>
  <c r="F75" i="46"/>
  <c r="AX75" i="46"/>
  <c r="F67" i="46"/>
  <c r="AX67" i="46"/>
  <c r="A51" i="46"/>
  <c r="AX51" i="46"/>
  <c r="F6" i="47"/>
  <c r="G6" i="47" s="1"/>
  <c r="AB6" i="47" s="1"/>
  <c r="F108" i="47"/>
  <c r="G108" i="47" s="1"/>
  <c r="AX108" i="47"/>
  <c r="A77" i="47"/>
  <c r="AX77" i="47"/>
  <c r="F69" i="47"/>
  <c r="G69" i="47" s="1"/>
  <c r="R69" i="47" s="1"/>
  <c r="AX69" i="47"/>
  <c r="AG62" i="47"/>
  <c r="AX62" i="47"/>
  <c r="BB62" i="47" s="1"/>
  <c r="F40" i="47"/>
  <c r="G40" i="47" s="1"/>
  <c r="AX40" i="47"/>
  <c r="F32" i="47"/>
  <c r="G32" i="47" s="1"/>
  <c r="AU32" i="47" s="1"/>
  <c r="AX32" i="47"/>
  <c r="F8" i="47"/>
  <c r="G8" i="47" s="1"/>
  <c r="S8" i="47" s="1"/>
  <c r="AX8" i="47"/>
  <c r="AH21" i="48"/>
  <c r="F50" i="48"/>
  <c r="G50" i="48" s="1"/>
  <c r="AH53" i="48"/>
  <c r="AH19" i="49"/>
  <c r="AH25" i="49"/>
  <c r="F35" i="49"/>
  <c r="G35" i="49" s="1"/>
  <c r="AE35" i="49" s="1" a="1"/>
  <c r="AE35" i="49" s="1"/>
  <c r="AD35" i="49" s="1"/>
  <c r="AC35" i="49" s="1"/>
  <c r="F41" i="49"/>
  <c r="G41" i="49" s="1"/>
  <c r="F46" i="49"/>
  <c r="G46" i="49" s="1"/>
  <c r="L68" i="49"/>
  <c r="F112" i="49"/>
  <c r="G112" i="49" s="1"/>
  <c r="U116" i="49"/>
  <c r="AH3" i="50"/>
  <c r="AH21" i="50"/>
  <c r="AH27" i="50"/>
  <c r="F30" i="50"/>
  <c r="G30" i="50" s="1"/>
  <c r="AH40" i="50"/>
  <c r="F44" i="50"/>
  <c r="G44" i="50" s="1"/>
  <c r="W45" i="50"/>
  <c r="F51" i="50"/>
  <c r="G51" i="50" s="1"/>
  <c r="F54" i="50"/>
  <c r="G54" i="50" s="1"/>
  <c r="AB54" i="50" s="1"/>
  <c r="N69" i="50"/>
  <c r="M88" i="50"/>
  <c r="F93" i="50"/>
  <c r="G93" i="50" s="1"/>
  <c r="F108" i="50"/>
  <c r="G108" i="50" s="1"/>
  <c r="F112" i="50"/>
  <c r="G112" i="50" s="1"/>
  <c r="F89" i="50"/>
  <c r="G89" i="50" s="1"/>
  <c r="AH59" i="50"/>
  <c r="F6" i="51"/>
  <c r="G6" i="51" s="1"/>
  <c r="F34" i="51"/>
  <c r="G34" i="51" s="1"/>
  <c r="Z39" i="51"/>
  <c r="AZ39" i="51" s="1"/>
  <c r="L43" i="51"/>
  <c r="F69" i="51"/>
  <c r="G69" i="51" s="1"/>
  <c r="AA69" i="51" s="1"/>
  <c r="F88" i="51"/>
  <c r="G88" i="51" s="1"/>
  <c r="Y88" i="51" s="1"/>
  <c r="L100" i="51"/>
  <c r="F116" i="51"/>
  <c r="G116" i="51" s="1"/>
  <c r="F105" i="51"/>
  <c r="G105" i="51" s="1"/>
  <c r="L28" i="52"/>
  <c r="F66" i="52"/>
  <c r="G66" i="52" s="1"/>
  <c r="F111" i="52"/>
  <c r="G111" i="52" s="1"/>
  <c r="F119" i="52"/>
  <c r="G119" i="52" s="1"/>
  <c r="F98" i="52"/>
  <c r="G98" i="52" s="1"/>
  <c r="F10" i="52"/>
  <c r="G10" i="52" s="1"/>
  <c r="AH12" i="53"/>
  <c r="L51" i="53"/>
  <c r="F72" i="53"/>
  <c r="G72" i="53" s="1"/>
  <c r="F85" i="53"/>
  <c r="G85" i="53" s="1"/>
  <c r="F112" i="53"/>
  <c r="G112" i="53" s="1"/>
  <c r="F117" i="53"/>
  <c r="G117" i="53" s="1"/>
  <c r="AG58" i="53"/>
  <c r="M14" i="54"/>
  <c r="AG14" i="54" s="1"/>
  <c r="F27" i="54"/>
  <c r="G27" i="54" s="1"/>
  <c r="AH30" i="54"/>
  <c r="AH31" i="54"/>
  <c r="F44" i="54"/>
  <c r="G44" i="54" s="1"/>
  <c r="AH52" i="54"/>
  <c r="F100" i="54"/>
  <c r="G100" i="54" s="1"/>
  <c r="F105" i="54"/>
  <c r="G105" i="54" s="1"/>
  <c r="S105" i="54" s="1"/>
  <c r="F113" i="54"/>
  <c r="G113" i="54" s="1"/>
  <c r="Q113" i="54" s="1"/>
  <c r="BA113" i="54" s="1"/>
  <c r="F118" i="54"/>
  <c r="G118" i="54" s="1"/>
  <c r="F40" i="54"/>
  <c r="G40" i="54" s="1"/>
  <c r="AH2" i="55"/>
  <c r="F6" i="55"/>
  <c r="G6" i="55" s="1"/>
  <c r="AE6" i="55" s="1" a="1"/>
  <c r="AE6" i="55" s="1"/>
  <c r="AD6" i="55" s="1"/>
  <c r="AC6" i="55" s="1"/>
  <c r="N13" i="55"/>
  <c r="AH19" i="55"/>
  <c r="AH32" i="55"/>
  <c r="L46" i="55"/>
  <c r="F49" i="55"/>
  <c r="G49" i="55" s="1"/>
  <c r="F53" i="55"/>
  <c r="G53" i="55" s="1"/>
  <c r="L72" i="55"/>
  <c r="F89" i="55"/>
  <c r="G89" i="55" s="1"/>
  <c r="M90" i="55"/>
  <c r="F95" i="55"/>
  <c r="G95" i="55" s="1"/>
  <c r="L117" i="55"/>
  <c r="AG65" i="55"/>
  <c r="F8" i="56"/>
  <c r="G8" i="56" s="1"/>
  <c r="F9" i="56"/>
  <c r="G9" i="56" s="1"/>
  <c r="AH11" i="56"/>
  <c r="M14" i="56"/>
  <c r="F16" i="56"/>
  <c r="G16" i="56" s="1"/>
  <c r="N30" i="56"/>
  <c r="F77" i="56"/>
  <c r="G77" i="56" s="1"/>
  <c r="U77" i="56" s="1"/>
  <c r="L92" i="56"/>
  <c r="F95" i="56"/>
  <c r="G95" i="56" s="1"/>
  <c r="L100" i="56"/>
  <c r="F111" i="56"/>
  <c r="G111" i="56" s="1"/>
  <c r="N114" i="56"/>
  <c r="F114" i="56"/>
  <c r="G114" i="56" s="1"/>
  <c r="F10" i="56"/>
  <c r="G10" i="56" s="1"/>
  <c r="AH7" i="57"/>
  <c r="AH8" i="57"/>
  <c r="AH19" i="57"/>
  <c r="AA21" i="57"/>
  <c r="AH22" i="57"/>
  <c r="AH24" i="57"/>
  <c r="L27" i="57"/>
  <c r="AH35" i="57"/>
  <c r="AH48" i="57"/>
  <c r="AH59" i="57"/>
  <c r="F62" i="57"/>
  <c r="G62" i="57" s="1"/>
  <c r="F66" i="57"/>
  <c r="G66" i="57" s="1"/>
  <c r="U66" i="57" s="1"/>
  <c r="F69" i="57"/>
  <c r="G69" i="57" s="1"/>
  <c r="F128" i="57"/>
  <c r="G128" i="57" s="1"/>
  <c r="F74" i="57"/>
  <c r="G74" i="57" s="1"/>
  <c r="F25" i="57"/>
  <c r="G25" i="57" s="1"/>
  <c r="AH18" i="57"/>
  <c r="AH37" i="58"/>
  <c r="AH59" i="58"/>
  <c r="AG68" i="58"/>
  <c r="M70" i="58"/>
  <c r="F75" i="58"/>
  <c r="G75" i="58" s="1"/>
  <c r="M89" i="58"/>
  <c r="F97" i="58"/>
  <c r="G97" i="58" s="1"/>
  <c r="AE97" i="58" s="1" a="1"/>
  <c r="AE97" i="58" s="1"/>
  <c r="AD97" i="58" s="1"/>
  <c r="AC97" i="58" s="1"/>
  <c r="N106" i="58"/>
  <c r="M110" i="58"/>
  <c r="F118" i="58"/>
  <c r="G118" i="58" s="1"/>
  <c r="F123" i="58"/>
  <c r="G123" i="58" s="1"/>
  <c r="F99" i="59"/>
  <c r="G99" i="59" s="1"/>
  <c r="AG73" i="59"/>
  <c r="AG64" i="59"/>
  <c r="W52" i="59"/>
  <c r="F104" i="39"/>
  <c r="G104" i="39" s="1"/>
  <c r="W104" i="39" s="1"/>
  <c r="AX104" i="39"/>
  <c r="F118" i="40"/>
  <c r="G118" i="40" s="1"/>
  <c r="U118" i="40" s="1"/>
  <c r="AX118" i="40"/>
  <c r="F102" i="40"/>
  <c r="G102" i="40" s="1"/>
  <c r="P102" i="40" s="1"/>
  <c r="AX102" i="40"/>
  <c r="F73" i="40"/>
  <c r="G73" i="40" s="1"/>
  <c r="AX73" i="40"/>
  <c r="F122" i="41"/>
  <c r="G122" i="41" s="1"/>
  <c r="AX122" i="41"/>
  <c r="F114" i="41"/>
  <c r="G114" i="41" s="1"/>
  <c r="AX114" i="41"/>
  <c r="F99" i="41"/>
  <c r="G99" i="41" s="1"/>
  <c r="F93" i="41"/>
  <c r="G93" i="41" s="1"/>
  <c r="AX93" i="41"/>
  <c r="F69" i="41"/>
  <c r="G69" i="41" s="1"/>
  <c r="AH14" i="41"/>
  <c r="AX14" i="41"/>
  <c r="F113" i="42"/>
  <c r="G113" i="42" s="1"/>
  <c r="F85" i="42"/>
  <c r="G85" i="42" s="1"/>
  <c r="AX85" i="42"/>
  <c r="F95" i="43"/>
  <c r="G95" i="43" s="1"/>
  <c r="AX95" i="43"/>
  <c r="AG65" i="43"/>
  <c r="AX65" i="43"/>
  <c r="BB65" i="43" s="1"/>
  <c r="AG59" i="43"/>
  <c r="AH37" i="43"/>
  <c r="AH30" i="43"/>
  <c r="AX30" i="43"/>
  <c r="F22" i="43"/>
  <c r="G22" i="43" s="1"/>
  <c r="AX22" i="43"/>
  <c r="F14" i="43"/>
  <c r="G14" i="43" s="1"/>
  <c r="AX14" i="43"/>
  <c r="F6" i="43"/>
  <c r="G6" i="43" s="1"/>
  <c r="AX6" i="43"/>
  <c r="F102" i="44"/>
  <c r="G102" i="44" s="1"/>
  <c r="S102" i="44" s="1"/>
  <c r="AX102" i="44"/>
  <c r="F79" i="44"/>
  <c r="G79" i="44" s="1"/>
  <c r="AE79" i="44" s="1" a="1"/>
  <c r="AE79" i="44" s="1"/>
  <c r="AD79" i="44" s="1"/>
  <c r="AC79" i="44" s="1"/>
  <c r="AX79" i="44"/>
  <c r="F71" i="44"/>
  <c r="G71" i="44" s="1"/>
  <c r="AX71" i="44"/>
  <c r="F122" i="45"/>
  <c r="G122" i="45" s="1"/>
  <c r="F85" i="45"/>
  <c r="G85" i="45" s="1"/>
  <c r="AS85" i="45" s="1"/>
  <c r="AF85" i="45" s="1"/>
  <c r="AH9" i="45"/>
  <c r="AX9" i="45"/>
  <c r="F114" i="46"/>
  <c r="AX114" i="46"/>
  <c r="F106" i="46"/>
  <c r="G106" i="46" s="1"/>
  <c r="AE106" i="46" s="1" a="1"/>
  <c r="AE106" i="46" s="1"/>
  <c r="AD106" i="46" s="1"/>
  <c r="AX106" i="46"/>
  <c r="AG66" i="46"/>
  <c r="AX66" i="46"/>
  <c r="F18" i="46"/>
  <c r="AX18" i="46"/>
  <c r="AX10" i="46"/>
  <c r="N64" i="47"/>
  <c r="F123" i="47"/>
  <c r="G123" i="47" s="1"/>
  <c r="AX123" i="47"/>
  <c r="F76" i="47"/>
  <c r="G76" i="47" s="1"/>
  <c r="AX76" i="47"/>
  <c r="F68" i="47"/>
  <c r="G68" i="47" s="1"/>
  <c r="AX68" i="47"/>
  <c r="AG61" i="47"/>
  <c r="AX61" i="47"/>
  <c r="F39" i="47"/>
  <c r="G39" i="47" s="1"/>
  <c r="AX39" i="47"/>
  <c r="F31" i="47"/>
  <c r="G31" i="47" s="1"/>
  <c r="AX31" i="47"/>
  <c r="F108" i="48"/>
  <c r="G108" i="48" s="1"/>
  <c r="Y108" i="48" s="1"/>
  <c r="F101" i="49"/>
  <c r="G101" i="49" s="1"/>
  <c r="F122" i="49"/>
  <c r="G122" i="49" s="1"/>
  <c r="AG69" i="49"/>
  <c r="AH16" i="50"/>
  <c r="M39" i="50"/>
  <c r="S67" i="50"/>
  <c r="F83" i="50"/>
  <c r="G83" i="50" s="1"/>
  <c r="F81" i="50"/>
  <c r="G81" i="50" s="1"/>
  <c r="F19" i="51"/>
  <c r="G19" i="51" s="1"/>
  <c r="M100" i="51"/>
  <c r="F125" i="51"/>
  <c r="G125" i="51" s="1"/>
  <c r="AB71" i="51"/>
  <c r="F73" i="51"/>
  <c r="G73" i="51" s="1"/>
  <c r="M28" i="52"/>
  <c r="AG28" i="52" s="1"/>
  <c r="L94" i="52"/>
  <c r="F118" i="52"/>
  <c r="G118" i="52" s="1"/>
  <c r="N51" i="53"/>
  <c r="N59" i="53"/>
  <c r="F84" i="53"/>
  <c r="G84" i="53" s="1"/>
  <c r="F97" i="53"/>
  <c r="G97" i="53" s="1"/>
  <c r="L100" i="54"/>
  <c r="F126" i="54"/>
  <c r="G126" i="54" s="1"/>
  <c r="AE126" i="54" s="1" a="1"/>
  <c r="AE126" i="54" s="1"/>
  <c r="AD126" i="54" s="1"/>
  <c r="AC126" i="54" s="1"/>
  <c r="U109" i="54"/>
  <c r="F32" i="54"/>
  <c r="G32" i="54" s="1"/>
  <c r="N46" i="55"/>
  <c r="F71" i="55"/>
  <c r="G71" i="55" s="1"/>
  <c r="N72" i="55"/>
  <c r="F128" i="55"/>
  <c r="G128" i="55" s="1"/>
  <c r="F106" i="55"/>
  <c r="G106" i="55" s="1"/>
  <c r="AG64" i="55"/>
  <c r="F127" i="56"/>
  <c r="G127" i="56" s="1"/>
  <c r="F106" i="56"/>
  <c r="G106" i="56" s="1"/>
  <c r="F104" i="57"/>
  <c r="G104" i="57" s="1"/>
  <c r="F129" i="57"/>
  <c r="G129" i="57" s="1"/>
  <c r="M53" i="58"/>
  <c r="N75" i="58"/>
  <c r="F115" i="58"/>
  <c r="G115" i="58" s="1"/>
  <c r="F106" i="58"/>
  <c r="G106" i="58" s="1"/>
  <c r="AE106" i="58" s="1" a="1"/>
  <c r="AE106" i="58" s="1"/>
  <c r="AD106" i="58" s="1"/>
  <c r="AC106" i="58" s="1"/>
  <c r="F125" i="40"/>
  <c r="G125" i="40" s="1"/>
  <c r="AX125" i="40"/>
  <c r="F72" i="40"/>
  <c r="G72" i="40" s="1"/>
  <c r="AX72" i="40"/>
  <c r="F119" i="42"/>
  <c r="G119" i="42" s="1"/>
  <c r="Z119" i="42" s="1"/>
  <c r="AZ119" i="42" s="1"/>
  <c r="AX119" i="42"/>
  <c r="F105" i="42"/>
  <c r="G105" i="42" s="1"/>
  <c r="AX105" i="42"/>
  <c r="F76" i="42"/>
  <c r="G76" i="42" s="1"/>
  <c r="AX76" i="42"/>
  <c r="F68" i="42"/>
  <c r="G68" i="42" s="1"/>
  <c r="AX68" i="42"/>
  <c r="F20" i="42"/>
  <c r="G20" i="42" s="1"/>
  <c r="V20" i="42" s="1"/>
  <c r="AY20" i="42" s="1"/>
  <c r="F125" i="43"/>
  <c r="G125" i="43" s="1"/>
  <c r="AX125" i="43"/>
  <c r="F109" i="43"/>
  <c r="G109" i="43" s="1"/>
  <c r="AX109" i="43"/>
  <c r="F101" i="43"/>
  <c r="G101" i="43" s="1"/>
  <c r="P101" i="43" s="1"/>
  <c r="F87" i="43"/>
  <c r="G87" i="43" s="1"/>
  <c r="AX87" i="43"/>
  <c r="AG64" i="43"/>
  <c r="F52" i="43"/>
  <c r="G52" i="43" s="1"/>
  <c r="AX52" i="43"/>
  <c r="F86" i="44"/>
  <c r="G86" i="44" s="1"/>
  <c r="AX86" i="44"/>
  <c r="F114" i="45"/>
  <c r="G114" i="45" s="1"/>
  <c r="AX114" i="45"/>
  <c r="F106" i="45"/>
  <c r="G106" i="45" s="1"/>
  <c r="F99" i="45"/>
  <c r="G99" i="45" s="1"/>
  <c r="AE99" i="45" s="1" a="1"/>
  <c r="AE99" i="45" s="1"/>
  <c r="AD99" i="45" s="1"/>
  <c r="AC99" i="45" s="1"/>
  <c r="AX99" i="45"/>
  <c r="F92" i="45"/>
  <c r="G92" i="45" s="1"/>
  <c r="AX92" i="45"/>
  <c r="F77" i="45"/>
  <c r="G77" i="45" s="1"/>
  <c r="AX77" i="45"/>
  <c r="F69" i="45"/>
  <c r="G69" i="45" s="1"/>
  <c r="AX69" i="45"/>
  <c r="F46" i="45"/>
  <c r="G46" i="45" s="1"/>
  <c r="AX46" i="45"/>
  <c r="F121" i="46"/>
  <c r="AX121" i="46"/>
  <c r="F105" i="46"/>
  <c r="AX105" i="46"/>
  <c r="F97" i="46"/>
  <c r="AX97" i="46"/>
  <c r="F81" i="46"/>
  <c r="AX81" i="46"/>
  <c r="F73" i="46"/>
  <c r="AX73" i="46"/>
  <c r="F65" i="46"/>
  <c r="G65" i="46" s="1"/>
  <c r="AE65" i="46" s="1" a="1"/>
  <c r="AE65" i="46" s="1"/>
  <c r="AD65" i="46" s="1"/>
  <c r="AX65" i="46"/>
  <c r="F49" i="46"/>
  <c r="AX49" i="46"/>
  <c r="F41" i="46"/>
  <c r="AX41" i="46"/>
  <c r="F33" i="46"/>
  <c r="AX33" i="46"/>
  <c r="F25" i="46"/>
  <c r="G25" i="46" s="1"/>
  <c r="AX25" i="46"/>
  <c r="AX17" i="46"/>
  <c r="Y19" i="47"/>
  <c r="N44" i="47"/>
  <c r="V10" i="47"/>
  <c r="AY10" i="47" s="1"/>
  <c r="F98" i="47"/>
  <c r="G98" i="47" s="1"/>
  <c r="AX98" i="47"/>
  <c r="F90" i="47"/>
  <c r="G90" i="47" s="1"/>
  <c r="AX90" i="47"/>
  <c r="F53" i="47"/>
  <c r="G53" i="47" s="1"/>
  <c r="AX53" i="47"/>
  <c r="F22" i="47"/>
  <c r="G22" i="47" s="1"/>
  <c r="AX22" i="47"/>
  <c r="R116" i="48"/>
  <c r="N46" i="49"/>
  <c r="F61" i="49"/>
  <c r="G61" i="49" s="1"/>
  <c r="F77" i="49"/>
  <c r="G77" i="49" s="1"/>
  <c r="F117" i="49"/>
  <c r="G117" i="49" s="1"/>
  <c r="V124" i="49"/>
  <c r="AY124" i="49" s="1"/>
  <c r="F58" i="49"/>
  <c r="G58" i="49" s="1"/>
  <c r="F72" i="50"/>
  <c r="G72" i="50" s="1"/>
  <c r="F80" i="50"/>
  <c r="G80" i="50" s="1"/>
  <c r="F57" i="50"/>
  <c r="G57" i="50" s="1"/>
  <c r="W5" i="51"/>
  <c r="U55" i="51"/>
  <c r="F87" i="51"/>
  <c r="G87" i="51" s="1"/>
  <c r="AE87" i="51" s="1" a="1"/>
  <c r="AE87" i="51" s="1"/>
  <c r="AD87" i="51" s="1"/>
  <c r="AC87" i="51" s="1"/>
  <c r="AH49" i="51"/>
  <c r="L10" i="52"/>
  <c r="L15" i="52"/>
  <c r="N31" i="52"/>
  <c r="L118" i="52"/>
  <c r="F90" i="52"/>
  <c r="G90" i="52" s="1"/>
  <c r="AE90" i="52" s="1" a="1"/>
  <c r="AE90" i="52" s="1"/>
  <c r="AD90" i="52" s="1"/>
  <c r="AC90" i="52" s="1"/>
  <c r="N84" i="53"/>
  <c r="Y114" i="53"/>
  <c r="AH49" i="53"/>
  <c r="M78" i="54"/>
  <c r="N105" i="54"/>
  <c r="S15" i="55"/>
  <c r="F112" i="55"/>
  <c r="G112" i="55" s="1"/>
  <c r="F98" i="55"/>
  <c r="G98" i="55" s="1"/>
  <c r="AE98" i="55" s="1" a="1"/>
  <c r="AE98" i="55" s="1"/>
  <c r="AD98" i="55" s="1"/>
  <c r="AC98" i="55" s="1"/>
  <c r="AG60" i="55"/>
  <c r="L35" i="56"/>
  <c r="F98" i="56"/>
  <c r="G98" i="56" s="1"/>
  <c r="F51" i="59"/>
  <c r="G51" i="59" s="1"/>
  <c r="AE51" i="59" s="1" a="1"/>
  <c r="AE51" i="59" s="1"/>
  <c r="AD51" i="59" s="1"/>
  <c r="AC51" i="59" s="1"/>
  <c r="M59" i="59"/>
  <c r="F74" i="39"/>
  <c r="G74" i="39" s="1"/>
  <c r="W74" i="39" s="1"/>
  <c r="AX74" i="39"/>
  <c r="F68" i="39"/>
  <c r="G68" i="39" s="1"/>
  <c r="S68" i="39" s="1"/>
  <c r="AX68" i="39"/>
  <c r="F83" i="41"/>
  <c r="G83" i="41" s="1"/>
  <c r="AX83" i="41"/>
  <c r="F112" i="42"/>
  <c r="G112" i="42" s="1"/>
  <c r="AX112" i="42"/>
  <c r="F104" i="42"/>
  <c r="G104" i="42" s="1"/>
  <c r="AX104" i="42"/>
  <c r="F97" i="42"/>
  <c r="G97" i="42" s="1"/>
  <c r="AX97" i="42"/>
  <c r="F75" i="42"/>
  <c r="G75" i="42" s="1"/>
  <c r="S75" i="42" s="1"/>
  <c r="AX75" i="42"/>
  <c r="F108" i="43"/>
  <c r="G108" i="43" s="1"/>
  <c r="AX108" i="43"/>
  <c r="F71" i="43"/>
  <c r="G71" i="43" s="1"/>
  <c r="AX71" i="43"/>
  <c r="F20" i="43"/>
  <c r="G20" i="43" s="1"/>
  <c r="AX20" i="43"/>
  <c r="F124" i="44"/>
  <c r="G124" i="44" s="1"/>
  <c r="AX124" i="44"/>
  <c r="F100" i="44"/>
  <c r="G100" i="44" s="1"/>
  <c r="AX100" i="44"/>
  <c r="F77" i="44"/>
  <c r="G77" i="44" s="1"/>
  <c r="AX77" i="44"/>
  <c r="F69" i="44"/>
  <c r="G69" i="44" s="1"/>
  <c r="Q69" i="44" s="1"/>
  <c r="BA69" i="44" s="1"/>
  <c r="BB69" i="44" s="1"/>
  <c r="AX69" i="44"/>
  <c r="AH32" i="44"/>
  <c r="AX32" i="44"/>
  <c r="BB32" i="44" s="1"/>
  <c r="V70" i="44"/>
  <c r="AY70" i="44" s="1"/>
  <c r="F113" i="45"/>
  <c r="G113" i="45" s="1"/>
  <c r="AX113" i="45"/>
  <c r="F98" i="45"/>
  <c r="G98" i="45" s="1"/>
  <c r="AX98" i="45"/>
  <c r="AH52" i="45"/>
  <c r="AX52" i="45"/>
  <c r="BB52" i="45" s="1"/>
  <c r="F112" i="46"/>
  <c r="AX112" i="46"/>
  <c r="F8" i="46"/>
  <c r="AX8" i="46"/>
  <c r="AB83" i="47"/>
  <c r="F129" i="47"/>
  <c r="G129" i="47" s="1"/>
  <c r="AX129" i="47"/>
  <c r="F105" i="47"/>
  <c r="G105" i="47" s="1"/>
  <c r="P105" i="47" s="1"/>
  <c r="AX105" i="47"/>
  <c r="F97" i="47"/>
  <c r="G97" i="47" s="1"/>
  <c r="AX97" i="47"/>
  <c r="F81" i="47"/>
  <c r="G81" i="47" s="1"/>
  <c r="AX81" i="47"/>
  <c r="AG66" i="47"/>
  <c r="AX66" i="47"/>
  <c r="AG59" i="47"/>
  <c r="AX59" i="47"/>
  <c r="BB59" i="47" s="1"/>
  <c r="F45" i="47"/>
  <c r="G45" i="47" s="1"/>
  <c r="AX45" i="47"/>
  <c r="F21" i="47"/>
  <c r="G21" i="47" s="1"/>
  <c r="AX21" i="47"/>
  <c r="Q116" i="52"/>
  <c r="BA116" i="52" s="1"/>
  <c r="AA26" i="54"/>
  <c r="Q51" i="54"/>
  <c r="BA51" i="54" s="1"/>
  <c r="BB51" i="54" s="1"/>
  <c r="Y107" i="54"/>
  <c r="AG41" i="55"/>
  <c r="F58" i="57"/>
  <c r="G58" i="57" s="1"/>
  <c r="L114" i="58"/>
  <c r="Y62" i="58"/>
  <c r="Y47" i="58"/>
  <c r="F66" i="59"/>
  <c r="G66" i="59" s="1"/>
  <c r="AE66" i="59" s="1" a="1"/>
  <c r="AE66" i="59" s="1"/>
  <c r="AD66" i="59" s="1"/>
  <c r="AC66" i="59" s="1"/>
  <c r="F114" i="38"/>
  <c r="G114" i="38" s="1"/>
  <c r="Q114" i="38" s="1"/>
  <c r="BA114" i="38" s="1"/>
  <c r="AX114" i="38"/>
  <c r="F106" i="38"/>
  <c r="G106" i="38" s="1"/>
  <c r="AX106" i="38"/>
  <c r="F80" i="39"/>
  <c r="G80" i="39" s="1"/>
  <c r="AX80" i="39"/>
  <c r="F67" i="39"/>
  <c r="G67" i="39" s="1"/>
  <c r="AX67" i="39"/>
  <c r="F99" i="40"/>
  <c r="G99" i="40" s="1"/>
  <c r="AX99" i="40"/>
  <c r="F90" i="41"/>
  <c r="G90" i="41" s="1"/>
  <c r="AX90" i="41"/>
  <c r="F82" i="41"/>
  <c r="G82" i="41" s="1"/>
  <c r="AX82" i="41"/>
  <c r="AH26" i="42"/>
  <c r="AX26" i="42"/>
  <c r="AH19" i="42"/>
  <c r="AX19" i="42"/>
  <c r="F11" i="42"/>
  <c r="G11" i="42" s="1"/>
  <c r="AX11" i="42"/>
  <c r="AH3" i="42"/>
  <c r="AX3" i="42"/>
  <c r="F123" i="43"/>
  <c r="G123" i="43" s="1"/>
  <c r="AX123" i="43"/>
  <c r="F107" i="43"/>
  <c r="G107" i="43" s="1"/>
  <c r="Z107" i="43" s="1"/>
  <c r="AZ107" i="43" s="1"/>
  <c r="AX107" i="43"/>
  <c r="F78" i="43"/>
  <c r="G78" i="43" s="1"/>
  <c r="AX78" i="43"/>
  <c r="AG49" i="38"/>
  <c r="F127" i="46"/>
  <c r="AX127" i="46"/>
  <c r="F111" i="46"/>
  <c r="AX111" i="46"/>
  <c r="F103" i="46"/>
  <c r="AX103" i="46"/>
  <c r="F95" i="46"/>
  <c r="G95" i="46" s="1"/>
  <c r="AE95" i="46" s="1" a="1"/>
  <c r="AE95" i="46" s="1"/>
  <c r="AD95" i="46" s="1"/>
  <c r="AX95" i="46"/>
  <c r="F87" i="46"/>
  <c r="AX87" i="46"/>
  <c r="F79" i="46"/>
  <c r="AX79" i="46"/>
  <c r="F71" i="46"/>
  <c r="AX71" i="46"/>
  <c r="F63" i="46"/>
  <c r="G63" i="46" s="1"/>
  <c r="AE63" i="46" s="1" a="1"/>
  <c r="AE63" i="46" s="1"/>
  <c r="AD63" i="46" s="1"/>
  <c r="AX63" i="46"/>
  <c r="F55" i="46"/>
  <c r="G55" i="46" s="1"/>
  <c r="AX55" i="46"/>
  <c r="F15" i="46"/>
  <c r="AX15" i="46"/>
  <c r="F109" i="47"/>
  <c r="G109" i="47" s="1"/>
  <c r="F128" i="47"/>
  <c r="G128" i="47" s="1"/>
  <c r="AX128" i="47"/>
  <c r="F120" i="47"/>
  <c r="G120" i="47" s="1"/>
  <c r="AX120" i="47"/>
  <c r="F112" i="47"/>
  <c r="G112" i="47" s="1"/>
  <c r="AX112" i="47"/>
  <c r="F104" i="47"/>
  <c r="G104" i="47" s="1"/>
  <c r="AE104" i="47" s="1" a="1"/>
  <c r="AE104" i="47" s="1"/>
  <c r="AD104" i="47" s="1"/>
  <c r="AC104" i="47" s="1"/>
  <c r="AX104" i="47"/>
  <c r="F96" i="47"/>
  <c r="G96" i="47" s="1"/>
  <c r="AX96" i="47"/>
  <c r="F88" i="47"/>
  <c r="G88" i="47" s="1"/>
  <c r="AX88" i="47"/>
  <c r="F73" i="47"/>
  <c r="G73" i="47" s="1"/>
  <c r="AX73" i="47"/>
  <c r="AH4" i="47"/>
  <c r="AX4" i="47"/>
  <c r="F103" i="48"/>
  <c r="G103" i="48" s="1"/>
  <c r="P103" i="48" s="1"/>
  <c r="F119" i="48"/>
  <c r="G119" i="48" s="1"/>
  <c r="L48" i="49"/>
  <c r="L60" i="49"/>
  <c r="AH61" i="49"/>
  <c r="F97" i="49"/>
  <c r="G97" i="49" s="1"/>
  <c r="R97" i="49" s="1"/>
  <c r="AG61" i="49"/>
  <c r="W54" i="51"/>
  <c r="M10" i="52"/>
  <c r="AG10" i="52" s="1"/>
  <c r="U42" i="52"/>
  <c r="F102" i="54"/>
  <c r="G102" i="54" s="1"/>
  <c r="N20" i="55"/>
  <c r="N35" i="56"/>
  <c r="L19" i="57"/>
  <c r="M114" i="58"/>
  <c r="L59" i="59"/>
  <c r="F110" i="59"/>
  <c r="G110" i="59" s="1"/>
  <c r="F114" i="59"/>
  <c r="G114" i="59" s="1"/>
  <c r="F102" i="59"/>
  <c r="G102" i="59" s="1"/>
  <c r="AE102" i="59" s="1" a="1"/>
  <c r="AE102" i="59" s="1"/>
  <c r="AD102" i="59" s="1"/>
  <c r="AC102" i="59" s="1"/>
  <c r="F83" i="59"/>
  <c r="G83" i="59" s="1"/>
  <c r="AG66" i="59"/>
  <c r="F120" i="38"/>
  <c r="G120" i="38" s="1"/>
  <c r="AX120" i="38"/>
  <c r="F105" i="38"/>
  <c r="G105" i="38" s="1"/>
  <c r="AX105" i="38"/>
  <c r="F82" i="38"/>
  <c r="G82" i="38" s="1"/>
  <c r="AX82" i="38"/>
  <c r="F74" i="38"/>
  <c r="G74" i="38" s="1"/>
  <c r="Q74" i="38" s="1"/>
  <c r="BA74" i="38" s="1"/>
  <c r="AX74" i="38"/>
  <c r="F100" i="39"/>
  <c r="G100" i="39" s="1"/>
  <c r="AX100" i="39"/>
  <c r="F93" i="39"/>
  <c r="G93" i="39" s="1"/>
  <c r="AX93" i="39"/>
  <c r="F79" i="39"/>
  <c r="G79" i="39" s="1"/>
  <c r="AX79" i="39"/>
  <c r="F73" i="39"/>
  <c r="G73" i="39" s="1"/>
  <c r="AE73" i="39" s="1" a="1"/>
  <c r="AE73" i="39" s="1"/>
  <c r="AD73" i="39" s="1"/>
  <c r="AC73" i="39" s="1"/>
  <c r="AX73" i="39"/>
  <c r="F26" i="39"/>
  <c r="G26" i="39" s="1"/>
  <c r="AX26" i="39"/>
  <c r="F18" i="39"/>
  <c r="G18" i="39" s="1"/>
  <c r="AX18" i="39"/>
  <c r="F122" i="40"/>
  <c r="G122" i="40" s="1"/>
  <c r="AX122" i="40"/>
  <c r="F114" i="40"/>
  <c r="G114" i="40" s="1"/>
  <c r="AX114" i="40"/>
  <c r="F81" i="41"/>
  <c r="G81" i="41" s="1"/>
  <c r="Z81" i="41" s="1"/>
  <c r="AZ81" i="41" s="1"/>
  <c r="AX81" i="41"/>
  <c r="F42" i="41"/>
  <c r="G42" i="41" s="1"/>
  <c r="AX42" i="41"/>
  <c r="F81" i="42"/>
  <c r="G81" i="42" s="1"/>
  <c r="AX81" i="42"/>
  <c r="F114" i="43"/>
  <c r="G114" i="43" s="1"/>
  <c r="AX114" i="43"/>
  <c r="F106" i="43"/>
  <c r="G106" i="43" s="1"/>
  <c r="AX106" i="43"/>
  <c r="F77" i="43"/>
  <c r="G77" i="43" s="1"/>
  <c r="AX77" i="43"/>
  <c r="F122" i="44"/>
  <c r="G122" i="44" s="1"/>
  <c r="Q122" i="44" s="1"/>
  <c r="BA122" i="44" s="1"/>
  <c r="AX122" i="44"/>
  <c r="F114" i="44"/>
  <c r="G114" i="44" s="1"/>
  <c r="V114" i="44" s="1"/>
  <c r="AY114" i="44" s="1"/>
  <c r="AX114" i="44"/>
  <c r="F106" i="44"/>
  <c r="G106" i="44" s="1"/>
  <c r="AX106" i="44"/>
  <c r="F98" i="44"/>
  <c r="G98" i="44" s="1"/>
  <c r="Z98" i="44" s="1"/>
  <c r="AZ98" i="44" s="1"/>
  <c r="AX98" i="44"/>
  <c r="F83" i="44"/>
  <c r="G83" i="44" s="1"/>
  <c r="S83" i="44" s="1"/>
  <c r="AX83" i="44"/>
  <c r="F6" i="44"/>
  <c r="G6" i="44" s="1"/>
  <c r="AU6" i="44" s="1"/>
  <c r="AX6" i="44"/>
  <c r="F125" i="45"/>
  <c r="G125" i="45" s="1"/>
  <c r="F50" i="45"/>
  <c r="G50" i="45" s="1"/>
  <c r="U50" i="45" s="1"/>
  <c r="F102" i="46"/>
  <c r="G102" i="46" s="1"/>
  <c r="AX102" i="46"/>
  <c r="F94" i="46"/>
  <c r="G94" i="46" s="1"/>
  <c r="AE94" i="46" s="1" a="1"/>
  <c r="AE94" i="46" s="1"/>
  <c r="AD94" i="46" s="1"/>
  <c r="AX94" i="46"/>
  <c r="F86" i="46"/>
  <c r="AX86" i="46"/>
  <c r="AX46" i="46"/>
  <c r="F52" i="47"/>
  <c r="G52" i="47" s="1"/>
  <c r="F107" i="47"/>
  <c r="G107" i="47" s="1"/>
  <c r="S107" i="47" s="1"/>
  <c r="F87" i="47"/>
  <c r="G87" i="47" s="1"/>
  <c r="Z87" i="47" s="1"/>
  <c r="AZ87" i="47" s="1"/>
  <c r="AX87" i="47"/>
  <c r="F58" i="47"/>
  <c r="G58" i="47" s="1"/>
  <c r="AX58" i="47"/>
  <c r="F21" i="48"/>
  <c r="G21" i="48" s="1"/>
  <c r="Y21" i="48" s="1"/>
  <c r="F112" i="48"/>
  <c r="G112" i="48" s="1"/>
  <c r="V112" i="48" s="1"/>
  <c r="AY112" i="48" s="1"/>
  <c r="F49" i="48"/>
  <c r="G49" i="48" s="1"/>
  <c r="AE49" i="48" s="1" a="1"/>
  <c r="AE49" i="48" s="1"/>
  <c r="AD49" i="48" s="1"/>
  <c r="AC49" i="48" s="1"/>
  <c r="AH2" i="49"/>
  <c r="AH22" i="49"/>
  <c r="F25" i="49"/>
  <c r="G25" i="49" s="1"/>
  <c r="F38" i="49"/>
  <c r="G38" i="49" s="1"/>
  <c r="AH46" i="49"/>
  <c r="AH57" i="49"/>
  <c r="N60" i="49"/>
  <c r="F69" i="49"/>
  <c r="G69" i="49" s="1"/>
  <c r="F74" i="49"/>
  <c r="G74" i="49" s="1"/>
  <c r="F128" i="49"/>
  <c r="G128" i="49" s="1"/>
  <c r="F3" i="50"/>
  <c r="G3" i="50" s="1"/>
  <c r="AH17" i="50"/>
  <c r="F19" i="50"/>
  <c r="G19" i="50" s="1"/>
  <c r="F36" i="50"/>
  <c r="G36" i="50" s="1"/>
  <c r="F46" i="50"/>
  <c r="G46" i="50" s="1"/>
  <c r="AH53" i="50"/>
  <c r="F84" i="50"/>
  <c r="G84" i="50" s="1"/>
  <c r="F99" i="50"/>
  <c r="G99" i="50" s="1"/>
  <c r="N110" i="50"/>
  <c r="F113" i="50"/>
  <c r="G113" i="50" s="1"/>
  <c r="AE113" i="50" s="1" a="1"/>
  <c r="AE113" i="50" s="1"/>
  <c r="AD113" i="50" s="1"/>
  <c r="AC113" i="50" s="1"/>
  <c r="F33" i="50"/>
  <c r="G33" i="50" s="1"/>
  <c r="AG32" i="50"/>
  <c r="F13" i="51"/>
  <c r="G13" i="51" s="1"/>
  <c r="F18" i="51"/>
  <c r="G18" i="51" s="1"/>
  <c r="F40" i="51"/>
  <c r="G40" i="51" s="1"/>
  <c r="AE40" i="51" s="1" a="1"/>
  <c r="AE40" i="51" s="1"/>
  <c r="AD40" i="51" s="1"/>
  <c r="AC40" i="51" s="1"/>
  <c r="F86" i="51"/>
  <c r="G86" i="51" s="1"/>
  <c r="F89" i="51"/>
  <c r="G89" i="51" s="1"/>
  <c r="F94" i="51"/>
  <c r="G94" i="51" s="1"/>
  <c r="S94" i="51" s="1"/>
  <c r="F100" i="51"/>
  <c r="G100" i="51" s="1"/>
  <c r="F123" i="51"/>
  <c r="G123" i="51" s="1"/>
  <c r="P92" i="51"/>
  <c r="AH21" i="52"/>
  <c r="F29" i="52"/>
  <c r="G29" i="52" s="1"/>
  <c r="AE29" i="52" s="1" a="1"/>
  <c r="AE29" i="52" s="1"/>
  <c r="AD29" i="52" s="1"/>
  <c r="AC29" i="52" s="1"/>
  <c r="L40" i="52"/>
  <c r="F44" i="52"/>
  <c r="G44" i="52" s="1"/>
  <c r="AH55" i="52"/>
  <c r="N61" i="52"/>
  <c r="F79" i="52"/>
  <c r="G79" i="52" s="1"/>
  <c r="AE79" i="52" s="1" a="1"/>
  <c r="AE79" i="52" s="1"/>
  <c r="AD79" i="52" s="1"/>
  <c r="AC79" i="52" s="1"/>
  <c r="F96" i="52"/>
  <c r="G96" i="52" s="1"/>
  <c r="F107" i="52"/>
  <c r="G107" i="52" s="1"/>
  <c r="AE107" i="52" s="1" a="1"/>
  <c r="AE107" i="52" s="1"/>
  <c r="AD107" i="52" s="1"/>
  <c r="AC107" i="52" s="1"/>
  <c r="AH34" i="52"/>
  <c r="Z4" i="53"/>
  <c r="AZ4" i="53" s="1"/>
  <c r="BB4" i="53" s="1"/>
  <c r="F12" i="53"/>
  <c r="G12" i="53" s="1"/>
  <c r="Q32" i="53"/>
  <c r="BA32" i="53" s="1"/>
  <c r="BB32" i="53" s="1"/>
  <c r="F52" i="53"/>
  <c r="G52" i="53" s="1"/>
  <c r="Z83" i="53"/>
  <c r="AZ83" i="53" s="1"/>
  <c r="BB83" i="53" s="1"/>
  <c r="F104" i="53"/>
  <c r="G104" i="53" s="1"/>
  <c r="F118" i="53"/>
  <c r="G118" i="53" s="1"/>
  <c r="Y118" i="53" s="1"/>
  <c r="F15" i="54"/>
  <c r="G15" i="54" s="1"/>
  <c r="F37" i="54"/>
  <c r="G37" i="54" s="1"/>
  <c r="AH40" i="54"/>
  <c r="F46" i="54"/>
  <c r="G46" i="54" s="1"/>
  <c r="F110" i="54"/>
  <c r="G110" i="54" s="1"/>
  <c r="AE110" i="54" s="1" a="1"/>
  <c r="AE110" i="54" s="1"/>
  <c r="AD110" i="54" s="1"/>
  <c r="AC110" i="54" s="1"/>
  <c r="F114" i="54"/>
  <c r="G114" i="54" s="1"/>
  <c r="F121" i="54"/>
  <c r="G121" i="54" s="1"/>
  <c r="AH5" i="55"/>
  <c r="F13" i="55"/>
  <c r="G13" i="55" s="1"/>
  <c r="F14" i="55"/>
  <c r="G14" i="55" s="1"/>
  <c r="F19" i="55"/>
  <c r="G19" i="55" s="1"/>
  <c r="AE19" i="55" s="1" a="1"/>
  <c r="AE19" i="55" s="1"/>
  <c r="AD19" i="55" s="1"/>
  <c r="AC19" i="55" s="1"/>
  <c r="AH22" i="55"/>
  <c r="F32" i="55"/>
  <c r="G32" i="55" s="1"/>
  <c r="F46" i="55"/>
  <c r="G46" i="55" s="1"/>
  <c r="AH53" i="55"/>
  <c r="F63" i="55"/>
  <c r="G63" i="55" s="1"/>
  <c r="M64" i="55"/>
  <c r="F72" i="55"/>
  <c r="G72" i="55" s="1"/>
  <c r="F87" i="55"/>
  <c r="G87" i="55" s="1"/>
  <c r="AA87" i="55" s="1"/>
  <c r="F90" i="55"/>
  <c r="G90" i="55" s="1"/>
  <c r="F99" i="55"/>
  <c r="G99" i="55" s="1"/>
  <c r="F109" i="55"/>
  <c r="G109" i="55" s="1"/>
  <c r="F111" i="55"/>
  <c r="G111" i="55" s="1"/>
  <c r="F125" i="55"/>
  <c r="G125" i="55" s="1"/>
  <c r="F58" i="55"/>
  <c r="G58" i="55" s="1"/>
  <c r="AG68" i="55"/>
  <c r="AH5" i="56"/>
  <c r="AH7" i="56"/>
  <c r="AH13" i="56"/>
  <c r="F19" i="56"/>
  <c r="G19" i="56" s="1"/>
  <c r="Z20" i="56"/>
  <c r="AZ20" i="56" s="1"/>
  <c r="AH40" i="56"/>
  <c r="AH52" i="56"/>
  <c r="L59" i="56"/>
  <c r="F63" i="56"/>
  <c r="G63" i="56" s="1"/>
  <c r="F84" i="56"/>
  <c r="G84" i="56" s="1"/>
  <c r="F92" i="56"/>
  <c r="G92" i="56" s="1"/>
  <c r="AE92" i="56" s="1" a="1"/>
  <c r="AE92" i="56" s="1"/>
  <c r="AD92" i="56" s="1"/>
  <c r="AC92" i="56" s="1"/>
  <c r="F115" i="56"/>
  <c r="G115" i="56" s="1"/>
  <c r="F126" i="56"/>
  <c r="G126" i="56" s="1"/>
  <c r="F34" i="56"/>
  <c r="G34" i="56" s="1"/>
  <c r="AH13" i="57"/>
  <c r="F27" i="57"/>
  <c r="G27" i="57" s="1"/>
  <c r="AH37" i="57"/>
  <c r="AH51" i="57"/>
  <c r="F56" i="57"/>
  <c r="G56" i="57" s="1"/>
  <c r="F59" i="57"/>
  <c r="G59" i="57" s="1"/>
  <c r="AB59" i="57" s="1"/>
  <c r="F107" i="57"/>
  <c r="G107" i="57" s="1"/>
  <c r="L110" i="57"/>
  <c r="F112" i="57"/>
  <c r="G112" i="57" s="1"/>
  <c r="F34" i="57"/>
  <c r="G34" i="57" s="1"/>
  <c r="AH3" i="58"/>
  <c r="AH23" i="58"/>
  <c r="AH65" i="58"/>
  <c r="F70" i="58"/>
  <c r="G70" i="58" s="1"/>
  <c r="F71" i="58"/>
  <c r="G71" i="58" s="1"/>
  <c r="F78" i="58"/>
  <c r="G78" i="58" s="1"/>
  <c r="F79" i="58"/>
  <c r="G79" i="58" s="1"/>
  <c r="AE79" i="58" s="1" a="1"/>
  <c r="AE79" i="58" s="1"/>
  <c r="AD79" i="58" s="1"/>
  <c r="AC79" i="58" s="1"/>
  <c r="F91" i="58"/>
  <c r="G91" i="58" s="1"/>
  <c r="F104" i="58"/>
  <c r="G104" i="58" s="1"/>
  <c r="F110" i="58"/>
  <c r="G110" i="58" s="1"/>
  <c r="F121" i="58"/>
  <c r="G121" i="58" s="1"/>
  <c r="F34" i="58"/>
  <c r="G34" i="58" s="1"/>
  <c r="AG70" i="59"/>
  <c r="AG61" i="59"/>
  <c r="F73" i="38"/>
  <c r="G73" i="38" s="1"/>
  <c r="AX73" i="38"/>
  <c r="F121" i="39"/>
  <c r="G121" i="39" s="1"/>
  <c r="S121" i="39" s="1"/>
  <c r="AX121" i="39"/>
  <c r="F106" i="39"/>
  <c r="G106" i="39" s="1"/>
  <c r="AX106" i="39"/>
  <c r="F113" i="40"/>
  <c r="G113" i="40" s="1"/>
  <c r="P113" i="40" s="1"/>
  <c r="AX113" i="40"/>
  <c r="F105" i="40"/>
  <c r="G105" i="40" s="1"/>
  <c r="AX105" i="40"/>
  <c r="F97" i="40"/>
  <c r="G97" i="40" s="1"/>
  <c r="AE97" i="40" s="1" a="1"/>
  <c r="AE97" i="40" s="1"/>
  <c r="AD97" i="40" s="1"/>
  <c r="AC97" i="40" s="1"/>
  <c r="AX97" i="40"/>
  <c r="F68" i="40"/>
  <c r="G68" i="40" s="1"/>
  <c r="AX68" i="40"/>
  <c r="F117" i="41"/>
  <c r="G117" i="41" s="1"/>
  <c r="AX117" i="41"/>
  <c r="F123" i="42"/>
  <c r="G123" i="42" s="1"/>
  <c r="AX123" i="42"/>
  <c r="F109" i="42"/>
  <c r="G109" i="42" s="1"/>
  <c r="AX109" i="42"/>
  <c r="F88" i="42"/>
  <c r="G88" i="42" s="1"/>
  <c r="AX88" i="42"/>
  <c r="F72" i="42"/>
  <c r="G72" i="42" s="1"/>
  <c r="AX72" i="42"/>
  <c r="F129" i="43"/>
  <c r="G129" i="43" s="1"/>
  <c r="W129" i="43" s="1"/>
  <c r="AX129" i="43"/>
  <c r="F121" i="43"/>
  <c r="G121" i="43" s="1"/>
  <c r="AX121" i="43"/>
  <c r="F105" i="43"/>
  <c r="G105" i="43" s="1"/>
  <c r="AX105" i="43"/>
  <c r="F98" i="43"/>
  <c r="G98" i="43" s="1"/>
  <c r="AX98" i="43"/>
  <c r="F76" i="43"/>
  <c r="G76" i="43" s="1"/>
  <c r="W76" i="43" s="1"/>
  <c r="AX76" i="43"/>
  <c r="F68" i="43"/>
  <c r="G68" i="43" s="1"/>
  <c r="AX68" i="43"/>
  <c r="AG62" i="43"/>
  <c r="AX62" i="43"/>
  <c r="F105" i="44"/>
  <c r="G105" i="44" s="1"/>
  <c r="R105" i="44" s="1"/>
  <c r="AX105" i="44"/>
  <c r="F82" i="44"/>
  <c r="G82" i="44" s="1"/>
  <c r="AX82" i="44"/>
  <c r="D21" i="44"/>
  <c r="AX21" i="44"/>
  <c r="AH13" i="44"/>
  <c r="AX13" i="44"/>
  <c r="F110" i="45"/>
  <c r="G110" i="45" s="1"/>
  <c r="AX110" i="45"/>
  <c r="F34" i="45"/>
  <c r="G34" i="45" s="1"/>
  <c r="AX34" i="45"/>
  <c r="F125" i="46"/>
  <c r="AX125" i="46"/>
  <c r="F117" i="46"/>
  <c r="AX117" i="46"/>
  <c r="F109" i="46"/>
  <c r="AX109" i="46"/>
  <c r="F101" i="46"/>
  <c r="G101" i="46" s="1"/>
  <c r="AX101" i="46"/>
  <c r="F93" i="46"/>
  <c r="G93" i="46" s="1"/>
  <c r="AX93" i="46"/>
  <c r="F53" i="46"/>
  <c r="AX53" i="46"/>
  <c r="AX45" i="46"/>
  <c r="AH13" i="47"/>
  <c r="R20" i="47"/>
  <c r="F41" i="47"/>
  <c r="G41" i="47" s="1"/>
  <c r="F126" i="47"/>
  <c r="G126" i="47" s="1"/>
  <c r="S126" i="47" s="1"/>
  <c r="AX126" i="47"/>
  <c r="F110" i="47"/>
  <c r="G110" i="47" s="1"/>
  <c r="AX110" i="47"/>
  <c r="F102" i="47"/>
  <c r="G102" i="47" s="1"/>
  <c r="AX102" i="47"/>
  <c r="F94" i="47"/>
  <c r="G94" i="47" s="1"/>
  <c r="S94" i="47" s="1"/>
  <c r="AX94" i="47"/>
  <c r="A42" i="47"/>
  <c r="AX42" i="47"/>
  <c r="F5" i="48"/>
  <c r="G5" i="48" s="1"/>
  <c r="W5" i="48" s="1"/>
  <c r="L21" i="48"/>
  <c r="F36" i="48"/>
  <c r="G36" i="48" s="1"/>
  <c r="V36" i="48" s="1"/>
  <c r="AY36" i="48" s="1"/>
  <c r="Y64" i="48"/>
  <c r="F22" i="49"/>
  <c r="G22" i="49" s="1"/>
  <c r="AE22" i="49" s="1" a="1"/>
  <c r="AE22" i="49" s="1"/>
  <c r="AD22" i="49" s="1"/>
  <c r="AC22" i="49" s="1"/>
  <c r="F30" i="49"/>
  <c r="G30" i="49" s="1"/>
  <c r="F57" i="49"/>
  <c r="G57" i="49" s="1"/>
  <c r="F113" i="49"/>
  <c r="G113" i="49" s="1"/>
  <c r="F123" i="49"/>
  <c r="G123" i="49" s="1"/>
  <c r="F32" i="50"/>
  <c r="G32" i="50" s="1"/>
  <c r="F42" i="50"/>
  <c r="G42" i="50" s="1"/>
  <c r="F101" i="50"/>
  <c r="G101" i="50" s="1"/>
  <c r="F109" i="50"/>
  <c r="G109" i="50" s="1"/>
  <c r="F119" i="50"/>
  <c r="G119" i="50" s="1"/>
  <c r="P119" i="50" s="1"/>
  <c r="F126" i="50"/>
  <c r="G126" i="50" s="1"/>
  <c r="AE126" i="50" s="1" a="1"/>
  <c r="AE126" i="50" s="1"/>
  <c r="AD126" i="50" s="1"/>
  <c r="AC126" i="50" s="1"/>
  <c r="AH64" i="50"/>
  <c r="AB51" i="51"/>
  <c r="N54" i="51"/>
  <c r="F110" i="51"/>
  <c r="G110" i="51" s="1"/>
  <c r="F113" i="51"/>
  <c r="G113" i="51" s="1"/>
  <c r="F17" i="51"/>
  <c r="G17" i="51" s="1"/>
  <c r="M40" i="52"/>
  <c r="S87" i="52"/>
  <c r="N92" i="52"/>
  <c r="F26" i="52"/>
  <c r="G26" i="52" s="1"/>
  <c r="F129" i="53"/>
  <c r="G129" i="53" s="1"/>
  <c r="F9" i="53"/>
  <c r="G9" i="53" s="1"/>
  <c r="F68" i="54"/>
  <c r="G68" i="54" s="1"/>
  <c r="V85" i="54"/>
  <c r="AY85" i="54" s="1"/>
  <c r="F72" i="54"/>
  <c r="G72" i="54" s="1"/>
  <c r="F57" i="55"/>
  <c r="G57" i="55" s="1"/>
  <c r="F120" i="55"/>
  <c r="G120" i="55" s="1"/>
  <c r="Y120" i="55" s="1"/>
  <c r="F124" i="55"/>
  <c r="G124" i="55" s="1"/>
  <c r="Y124" i="55" s="1"/>
  <c r="F34" i="55"/>
  <c r="G34" i="55" s="1"/>
  <c r="F71" i="56"/>
  <c r="G71" i="56" s="1"/>
  <c r="F86" i="56"/>
  <c r="G86" i="56" s="1"/>
  <c r="N92" i="56"/>
  <c r="F112" i="56"/>
  <c r="G112" i="56" s="1"/>
  <c r="F26" i="56"/>
  <c r="G26" i="56" s="1"/>
  <c r="AE26" i="56" s="1" a="1"/>
  <c r="AE26" i="56" s="1"/>
  <c r="AD26" i="56" s="1"/>
  <c r="AC26" i="56" s="1"/>
  <c r="P78" i="57"/>
  <c r="F95" i="57"/>
  <c r="G95" i="57" s="1"/>
  <c r="Y95" i="57" s="1"/>
  <c r="N110" i="57"/>
  <c r="F120" i="57"/>
  <c r="G120" i="57" s="1"/>
  <c r="F89" i="57"/>
  <c r="G89" i="57" s="1"/>
  <c r="M91" i="58"/>
  <c r="N98" i="58"/>
  <c r="N110" i="58"/>
  <c r="AA82" i="59"/>
  <c r="Q78" i="12"/>
  <c r="BA78" i="12" s="1"/>
  <c r="Y78" i="12"/>
  <c r="AS78" i="12"/>
  <c r="AF78" i="12" s="1"/>
  <c r="U78" i="12"/>
  <c r="S78" i="12"/>
  <c r="AB78" i="12"/>
  <c r="W78" i="12"/>
  <c r="R78" i="12"/>
  <c r="P78" i="12"/>
  <c r="V78" i="12"/>
  <c r="AY78" i="12" s="1"/>
  <c r="AA78" i="12"/>
  <c r="Z78" i="12"/>
  <c r="AZ78" i="12" s="1"/>
  <c r="Q39" i="12"/>
  <c r="BA39" i="12" s="1"/>
  <c r="BB39" i="12" s="1"/>
  <c r="AB39" i="12"/>
  <c r="AE39" i="12" a="1"/>
  <c r="AE39" i="12" s="1"/>
  <c r="AA39" i="12"/>
  <c r="Z39" i="12"/>
  <c r="AZ39" i="12" s="1"/>
  <c r="W39" i="12"/>
  <c r="V39" i="12"/>
  <c r="AY39" i="12" s="1"/>
  <c r="P39" i="12"/>
  <c r="Y39" i="12"/>
  <c r="AU39" i="12"/>
  <c r="R39" i="12"/>
  <c r="U39" i="12"/>
  <c r="S39" i="12"/>
  <c r="F100" i="12"/>
  <c r="G100" i="12" s="1"/>
  <c r="Y100" i="12" s="1"/>
  <c r="D77" i="12"/>
  <c r="A77" i="12"/>
  <c r="AH49" i="12"/>
  <c r="F49" i="12"/>
  <c r="G49" i="12" s="1"/>
  <c r="AE49" i="12" s="1" a="1"/>
  <c r="AE49" i="12" s="1"/>
  <c r="AD49" i="12" s="1"/>
  <c r="AC49" i="12" s="1"/>
  <c r="AZ18" i="12"/>
  <c r="AY18" i="12"/>
  <c r="Q71" i="12"/>
  <c r="BA71" i="12" s="1"/>
  <c r="P71" i="12"/>
  <c r="S71" i="12"/>
  <c r="L71" i="12"/>
  <c r="V71" i="12"/>
  <c r="AY71" i="12" s="1"/>
  <c r="R71" i="12"/>
  <c r="N71" i="12"/>
  <c r="N29" i="12"/>
  <c r="L29" i="12"/>
  <c r="N22" i="12"/>
  <c r="V22" i="12"/>
  <c r="AY22" i="12" s="1"/>
  <c r="M22" i="12"/>
  <c r="Y103" i="12"/>
  <c r="S102" i="12"/>
  <c r="A26" i="12"/>
  <c r="BC26" i="12" s="1"/>
  <c r="D26" i="12"/>
  <c r="F104" i="12"/>
  <c r="G104" i="12" s="1"/>
  <c r="U104" i="12" s="1"/>
  <c r="F76" i="12"/>
  <c r="G76" i="12" s="1"/>
  <c r="AE76" i="12" s="1" a="1"/>
  <c r="AE76" i="12" s="1"/>
  <c r="AD76" i="12" s="1"/>
  <c r="AC76" i="12" s="1"/>
  <c r="AH55" i="12"/>
  <c r="F55" i="12"/>
  <c r="G55" i="12" s="1"/>
  <c r="A55" i="12"/>
  <c r="N121" i="12"/>
  <c r="M121" i="12"/>
  <c r="L98" i="12"/>
  <c r="N98" i="12"/>
  <c r="Y77" i="12"/>
  <c r="N77" i="12"/>
  <c r="M77" i="12"/>
  <c r="Q51" i="12"/>
  <c r="BA51" i="12" s="1"/>
  <c r="BB51" i="12" s="1"/>
  <c r="M51" i="12"/>
  <c r="N51" i="12"/>
  <c r="V51" i="12"/>
  <c r="AY51" i="12" s="1"/>
  <c r="N36" i="12"/>
  <c r="M36" i="12"/>
  <c r="L36" i="12"/>
  <c r="L28" i="12"/>
  <c r="N28" i="12"/>
  <c r="M28" i="12"/>
  <c r="AG28" i="12" s="1"/>
  <c r="BA66" i="12"/>
  <c r="BB66" i="12" s="1"/>
  <c r="M8" i="12"/>
  <c r="D17" i="12"/>
  <c r="A17" i="12"/>
  <c r="R72" i="12"/>
  <c r="R28" i="12"/>
  <c r="P21" i="12"/>
  <c r="AB21" i="12"/>
  <c r="A44" i="12"/>
  <c r="D44" i="12"/>
  <c r="W68" i="12"/>
  <c r="Z68" i="12"/>
  <c r="AZ68" i="12" s="1"/>
  <c r="Q68" i="12"/>
  <c r="BA68" i="12" s="1"/>
  <c r="F61" i="12"/>
  <c r="G61" i="12" s="1"/>
  <c r="S61" i="12" s="1"/>
  <c r="AH61" i="12"/>
  <c r="M12" i="12"/>
  <c r="AG12" i="12" s="1"/>
  <c r="N12" i="12"/>
  <c r="M50" i="12"/>
  <c r="N50" i="12"/>
  <c r="L50" i="12"/>
  <c r="BD56" i="12" s="1" a="1"/>
  <c r="BD56" i="12" s="1"/>
  <c r="L42" i="12"/>
  <c r="M42" i="12"/>
  <c r="AG42" i="12" s="1"/>
  <c r="M35" i="12"/>
  <c r="N35" i="12"/>
  <c r="L35" i="12"/>
  <c r="W54" i="12"/>
  <c r="P54" i="12"/>
  <c r="S54" i="12"/>
  <c r="L119" i="12"/>
  <c r="M119" i="12"/>
  <c r="N119" i="12"/>
  <c r="V119" i="12"/>
  <c r="AY119" i="12" s="1"/>
  <c r="N111" i="12"/>
  <c r="M111" i="12"/>
  <c r="M103" i="12"/>
  <c r="N103" i="12"/>
  <c r="L103" i="12"/>
  <c r="L83" i="12"/>
  <c r="BD82" i="12" s="1" a="1"/>
  <c r="BD82" i="12" s="1"/>
  <c r="M83" i="12"/>
  <c r="N83" i="12"/>
  <c r="L75" i="12"/>
  <c r="BD78" i="12" s="1" a="1"/>
  <c r="BD78" i="12" s="1"/>
  <c r="W75" i="12"/>
  <c r="M75" i="12"/>
  <c r="AA75" i="12"/>
  <c r="N75" i="12"/>
  <c r="AB75" i="12"/>
  <c r="L61" i="12"/>
  <c r="M61" i="12"/>
  <c r="AG61" i="12" s="1"/>
  <c r="L41" i="12"/>
  <c r="M41" i="12"/>
  <c r="M34" i="12"/>
  <c r="N34" i="12"/>
  <c r="N19" i="12"/>
  <c r="M19" i="12"/>
  <c r="L19" i="12"/>
  <c r="M71" i="12"/>
  <c r="L22" i="12"/>
  <c r="AS122" i="12"/>
  <c r="AF122" i="12" s="1"/>
  <c r="AY122" i="12"/>
  <c r="F29" i="12"/>
  <c r="G29" i="12" s="1"/>
  <c r="AE29" i="12" s="1" a="1"/>
  <c r="AE29" i="12" s="1"/>
  <c r="AD29" i="12" s="1"/>
  <c r="AC29" i="12" s="1"/>
  <c r="AH29" i="12"/>
  <c r="M4" i="12"/>
  <c r="N4" i="12"/>
  <c r="L4" i="12"/>
  <c r="BD7" i="12" s="1" a="1"/>
  <c r="BD7" i="12" s="1"/>
  <c r="M102" i="12"/>
  <c r="L102" i="12"/>
  <c r="N54" i="12"/>
  <c r="L54" i="12"/>
  <c r="BD51" i="12" s="1" a="1"/>
  <c r="BD51" i="12" s="1"/>
  <c r="M33" i="12"/>
  <c r="AG33" i="12" s="1"/>
  <c r="AB33" i="12"/>
  <c r="N33" i="12"/>
  <c r="L8" i="12"/>
  <c r="P32" i="12"/>
  <c r="AB32" i="12"/>
  <c r="V32" i="12"/>
  <c r="AY32" i="12" s="1"/>
  <c r="AA32" i="12"/>
  <c r="W32" i="12"/>
  <c r="Y32" i="12"/>
  <c r="Z32" i="12"/>
  <c r="AZ32" i="12" s="1"/>
  <c r="A107" i="12"/>
  <c r="D107" i="12"/>
  <c r="F36" i="12"/>
  <c r="G36" i="12" s="1"/>
  <c r="M117" i="12"/>
  <c r="V117" i="12"/>
  <c r="AY117" i="12" s="1"/>
  <c r="N117" i="12"/>
  <c r="M109" i="12"/>
  <c r="L109" i="12"/>
  <c r="L95" i="12"/>
  <c r="L88" i="12"/>
  <c r="N88" i="12"/>
  <c r="M66" i="12"/>
  <c r="L66" i="12"/>
  <c r="N66" i="12"/>
  <c r="M47" i="12"/>
  <c r="AG47" i="12" s="1"/>
  <c r="L47" i="12"/>
  <c r="N47" i="12"/>
  <c r="N32" i="12"/>
  <c r="M32" i="12"/>
  <c r="AG32" i="12" s="1"/>
  <c r="L114" i="12"/>
  <c r="P25" i="12"/>
  <c r="W62" i="12"/>
  <c r="Y62" i="12"/>
  <c r="Q62" i="12"/>
  <c r="BA62" i="12" s="1"/>
  <c r="V62" i="12"/>
  <c r="AY62" i="12" s="1"/>
  <c r="R62" i="12"/>
  <c r="AU62" i="12"/>
  <c r="AA62" i="12"/>
  <c r="Y37" i="12"/>
  <c r="W37" i="12"/>
  <c r="Q37" i="12"/>
  <c r="BA37" i="12" s="1"/>
  <c r="V37" i="12"/>
  <c r="AY37" i="12" s="1"/>
  <c r="AU37" i="12"/>
  <c r="F12" i="12"/>
  <c r="G12" i="12" s="1"/>
  <c r="Q12" i="12" s="1"/>
  <c r="BA12" i="12" s="1"/>
  <c r="L116" i="12"/>
  <c r="N116" i="12"/>
  <c r="M116" i="12"/>
  <c r="L100" i="12"/>
  <c r="N100" i="12"/>
  <c r="M100" i="12"/>
  <c r="L46" i="12"/>
  <c r="BD43" i="12" s="1" a="1"/>
  <c r="BD43" i="12" s="1"/>
  <c r="M46" i="12"/>
  <c r="AG46" i="12" s="1"/>
  <c r="N114" i="12"/>
  <c r="AE105" i="12" a="1"/>
  <c r="AE105" i="12" s="1"/>
  <c r="AA105" i="12"/>
  <c r="Y105" i="12"/>
  <c r="W93" i="12"/>
  <c r="Z93" i="12"/>
  <c r="AZ93" i="12" s="1"/>
  <c r="AB93" i="12"/>
  <c r="F70" i="12"/>
  <c r="G70" i="12" s="1"/>
  <c r="AB70" i="12" s="1"/>
  <c r="AH42" i="12"/>
  <c r="F42" i="12"/>
  <c r="G42" i="12" s="1"/>
  <c r="L9" i="12"/>
  <c r="N9" i="12"/>
  <c r="N107" i="12"/>
  <c r="M107" i="12"/>
  <c r="L107" i="12"/>
  <c r="AA79" i="12"/>
  <c r="L79" i="12"/>
  <c r="N79" i="12"/>
  <c r="M79" i="12"/>
  <c r="M58" i="12"/>
  <c r="AG58" i="12" s="1"/>
  <c r="L58" i="12"/>
  <c r="A51" i="12"/>
  <c r="Q22" i="12"/>
  <c r="BA22" i="12" s="1"/>
  <c r="BB22" i="12" s="1"/>
  <c r="Y75" i="12"/>
  <c r="A54" i="12"/>
  <c r="D57" i="12"/>
  <c r="F14" i="12"/>
  <c r="G14" i="12" s="1"/>
  <c r="AE14" i="12" s="1" a="1"/>
  <c r="AE14" i="12" s="1"/>
  <c r="AD14" i="12" s="1"/>
  <c r="AC14" i="12" s="1"/>
  <c r="A14" i="12"/>
  <c r="AH3" i="12"/>
  <c r="A111" i="12"/>
  <c r="A50" i="12"/>
  <c r="BC50" i="12" s="1"/>
  <c r="V101" i="28"/>
  <c r="AY101" i="28" s="1"/>
  <c r="R101" i="28"/>
  <c r="W101" i="28"/>
  <c r="P101" i="28"/>
  <c r="AB101" i="28"/>
  <c r="Z101" i="28"/>
  <c r="AZ101" i="28" s="1"/>
  <c r="Q101" i="28"/>
  <c r="BA101" i="28" s="1"/>
  <c r="U101" i="28"/>
  <c r="AA101" i="28"/>
  <c r="S101" i="28"/>
  <c r="Y101" i="28"/>
  <c r="Q89" i="28"/>
  <c r="BA89" i="28" s="1"/>
  <c r="AA98" i="28"/>
  <c r="W98" i="28"/>
  <c r="Z98" i="28"/>
  <c r="AZ98" i="28" s="1"/>
  <c r="U98" i="28"/>
  <c r="P98" i="28"/>
  <c r="V98" i="28"/>
  <c r="AY98" i="28" s="1"/>
  <c r="R98" i="28"/>
  <c r="AB98" i="28"/>
  <c r="Q98" i="28"/>
  <c r="BA98" i="28" s="1"/>
  <c r="S98" i="28"/>
  <c r="Y98" i="28"/>
  <c r="V49" i="28"/>
  <c r="AY49" i="28" s="1"/>
  <c r="Z103" i="28"/>
  <c r="AZ103" i="28" s="1"/>
  <c r="P103" i="28"/>
  <c r="R103" i="28"/>
  <c r="AU29" i="28"/>
  <c r="P29" i="28"/>
  <c r="AA29" i="28"/>
  <c r="U29" i="28"/>
  <c r="Y29" i="28"/>
  <c r="S29" i="28"/>
  <c r="W29" i="28"/>
  <c r="AE29" i="28" a="1"/>
  <c r="AE29" i="28" s="1"/>
  <c r="AB29" i="28"/>
  <c r="Z29" i="28"/>
  <c r="AZ29" i="28" s="1"/>
  <c r="V29" i="28"/>
  <c r="AY29" i="28" s="1"/>
  <c r="A38" i="28"/>
  <c r="D38" i="28"/>
  <c r="Y83" i="28"/>
  <c r="P83" i="28"/>
  <c r="Q83" i="28"/>
  <c r="BA83" i="28" s="1"/>
  <c r="AB83" i="28"/>
  <c r="S83" i="28"/>
  <c r="V83" i="28"/>
  <c r="AY83" i="28" s="1"/>
  <c r="R83" i="28"/>
  <c r="U83" i="28"/>
  <c r="Z83" i="28"/>
  <c r="AZ83" i="28" s="1"/>
  <c r="W83" i="28"/>
  <c r="F61" i="28"/>
  <c r="G61" i="28" s="1"/>
  <c r="AH61" i="28"/>
  <c r="Z114" i="28"/>
  <c r="AZ114" i="28" s="1"/>
  <c r="L114" i="28"/>
  <c r="BD118" i="28" s="1" a="1"/>
  <c r="BD118" i="28" s="1"/>
  <c r="N93" i="28"/>
  <c r="M93" i="28"/>
  <c r="L93" i="28"/>
  <c r="BD96" i="28" s="1" a="1"/>
  <c r="BD96" i="28" s="1"/>
  <c r="N79" i="28"/>
  <c r="S79" i="28"/>
  <c r="V79" i="28"/>
  <c r="AY79" i="28" s="1"/>
  <c r="Q79" i="28"/>
  <c r="BA79" i="28" s="1"/>
  <c r="BB79" i="28" s="1"/>
  <c r="M79" i="28"/>
  <c r="R79" i="28"/>
  <c r="L79" i="28"/>
  <c r="BD74" i="28" s="1" a="1"/>
  <c r="BD74" i="28" s="1"/>
  <c r="P79" i="28"/>
  <c r="R58" i="28"/>
  <c r="V58" i="28"/>
  <c r="AY58" i="28" s="1"/>
  <c r="P58" i="28"/>
  <c r="Q58" i="28"/>
  <c r="BA58" i="28" s="1"/>
  <c r="BB58" i="28" s="1"/>
  <c r="S58" i="28"/>
  <c r="D32" i="28"/>
  <c r="U26" i="28"/>
  <c r="Y22" i="28"/>
  <c r="W22" i="28"/>
  <c r="N58" i="28"/>
  <c r="V114" i="28"/>
  <c r="AY114" i="28" s="1"/>
  <c r="A103" i="28"/>
  <c r="D103" i="28"/>
  <c r="S123" i="28"/>
  <c r="W123" i="28"/>
  <c r="P123" i="28"/>
  <c r="V123" i="28"/>
  <c r="AY123" i="28" s="1"/>
  <c r="R123" i="28"/>
  <c r="AE123" i="28" a="1"/>
  <c r="AE123" i="28" s="1"/>
  <c r="Q123" i="28"/>
  <c r="BA123" i="28" s="1"/>
  <c r="BB123" i="28" s="1"/>
  <c r="Y125" i="28"/>
  <c r="W125" i="28"/>
  <c r="AE125" i="28" a="1"/>
  <c r="AE125" i="28" s="1"/>
  <c r="AB125" i="28"/>
  <c r="R125" i="28"/>
  <c r="U125" i="28"/>
  <c r="Q125" i="28"/>
  <c r="BA125" i="28" s="1"/>
  <c r="BB125" i="28" s="1"/>
  <c r="Z92" i="28"/>
  <c r="AZ92" i="28" s="1"/>
  <c r="V92" i="28"/>
  <c r="AY92" i="28" s="1"/>
  <c r="S92" i="28"/>
  <c r="P92" i="28"/>
  <c r="Y92" i="28"/>
  <c r="AA92" i="28"/>
  <c r="AB92" i="28"/>
  <c r="AE92" i="28" a="1"/>
  <c r="AE92" i="28" s="1"/>
  <c r="Q92" i="28"/>
  <c r="BA92" i="28" s="1"/>
  <c r="BB92" i="28" s="1"/>
  <c r="W92" i="28"/>
  <c r="V69" i="28"/>
  <c r="AY69" i="28" s="1"/>
  <c r="AB69" i="28"/>
  <c r="Z69" i="28"/>
  <c r="AZ69" i="28" s="1"/>
  <c r="U69" i="28"/>
  <c r="AA69" i="28"/>
  <c r="R69" i="28"/>
  <c r="Q69" i="28"/>
  <c r="BA69" i="28" s="1"/>
  <c r="U31" i="28"/>
  <c r="Z127" i="28"/>
  <c r="AZ127" i="28" s="1"/>
  <c r="AA127" i="28"/>
  <c r="Q127" i="28"/>
  <c r="BA127" i="28" s="1"/>
  <c r="BB127" i="28" s="1"/>
  <c r="AE127" i="28" a="1"/>
  <c r="AE127" i="28" s="1"/>
  <c r="AB127" i="28"/>
  <c r="U127" i="28"/>
  <c r="F68" i="28"/>
  <c r="G68" i="28" s="1"/>
  <c r="AB53" i="28"/>
  <c r="Z53" i="28"/>
  <c r="AZ53" i="28" s="1"/>
  <c r="V126" i="28"/>
  <c r="AY126" i="28" s="1"/>
  <c r="P126" i="28"/>
  <c r="N84" i="28"/>
  <c r="L84" i="28"/>
  <c r="BD84" i="28" s="1" a="1"/>
  <c r="BD84" i="28" s="1"/>
  <c r="M84" i="28"/>
  <c r="S26" i="28"/>
  <c r="Q22" i="28"/>
  <c r="BA22" i="28" s="1"/>
  <c r="AA22" i="28"/>
  <c r="M58" i="28"/>
  <c r="AB114" i="28"/>
  <c r="P111" i="28"/>
  <c r="F104" i="28"/>
  <c r="G104" i="28" s="1"/>
  <c r="D52" i="28"/>
  <c r="A52" i="28"/>
  <c r="A16" i="28"/>
  <c r="D16" i="28"/>
  <c r="AH9" i="28"/>
  <c r="L106" i="28"/>
  <c r="BD110" i="28" s="1" a="1"/>
  <c r="BD110" i="28" s="1"/>
  <c r="P106" i="28"/>
  <c r="Q106" i="28"/>
  <c r="BA106" i="28" s="1"/>
  <c r="BB106" i="28" s="1"/>
  <c r="R106" i="28"/>
  <c r="V106" i="28"/>
  <c r="AY106" i="28" s="1"/>
  <c r="M91" i="28"/>
  <c r="P91" i="28"/>
  <c r="Q91" i="28"/>
  <c r="BA91" i="28" s="1"/>
  <c r="BB91" i="28" s="1"/>
  <c r="S91" i="28"/>
  <c r="R91" i="28"/>
  <c r="L91" i="28"/>
  <c r="BD95" i="28" s="1" a="1"/>
  <c r="BD95" i="28" s="1"/>
  <c r="Z71" i="28"/>
  <c r="AZ71" i="28" s="1"/>
  <c r="L71" i="28"/>
  <c r="BD66" i="28" s="1" a="1"/>
  <c r="BD66" i="28" s="1"/>
  <c r="Y71" i="28"/>
  <c r="N71" i="28"/>
  <c r="V71" i="28"/>
  <c r="AY71" i="28" s="1"/>
  <c r="M71" i="28"/>
  <c r="AA71" i="28"/>
  <c r="W71" i="28"/>
  <c r="U71" i="28"/>
  <c r="M64" i="28"/>
  <c r="L64" i="28"/>
  <c r="BD61" i="28" s="1" a="1"/>
  <c r="BD61" i="28" s="1"/>
  <c r="N64" i="28"/>
  <c r="Y56" i="28"/>
  <c r="U56" i="28"/>
  <c r="M43" i="28"/>
  <c r="N43" i="28"/>
  <c r="L22" i="28"/>
  <c r="BD19" i="28" s="1" a="1"/>
  <c r="BD19" i="28" s="1"/>
  <c r="N22" i="28"/>
  <c r="M14" i="28"/>
  <c r="N14" i="28"/>
  <c r="AU26" i="28"/>
  <c r="Z26" i="28"/>
  <c r="AZ26" i="28" s="1"/>
  <c r="P22" i="28"/>
  <c r="M114" i="28"/>
  <c r="AA83" i="28"/>
  <c r="R92" i="28"/>
  <c r="Y78" i="28"/>
  <c r="A73" i="28"/>
  <c r="F44" i="28"/>
  <c r="G44" i="28" s="1"/>
  <c r="AB44" i="28" s="1"/>
  <c r="F36" i="28"/>
  <c r="G36" i="28" s="1"/>
  <c r="AH36" i="28"/>
  <c r="AG36" i="28"/>
  <c r="F15" i="28"/>
  <c r="G15" i="28" s="1"/>
  <c r="U15" i="28" s="1"/>
  <c r="AH15" i="28"/>
  <c r="M112" i="28"/>
  <c r="V112" i="28"/>
  <c r="AY112" i="28" s="1"/>
  <c r="S112" i="28"/>
  <c r="R112" i="28"/>
  <c r="P112" i="28"/>
  <c r="M105" i="28"/>
  <c r="L105" i="28"/>
  <c r="BD105" i="28" s="1" a="1"/>
  <c r="BD105" i="28" s="1"/>
  <c r="N105" i="28"/>
  <c r="W26" i="28"/>
  <c r="R26" i="28"/>
  <c r="S22" i="28"/>
  <c r="U114" i="28"/>
  <c r="D54" i="28"/>
  <c r="A54" i="28"/>
  <c r="W40" i="28"/>
  <c r="S40" i="28"/>
  <c r="AA66" i="28"/>
  <c r="Q66" i="28"/>
  <c r="BA66" i="28" s="1"/>
  <c r="S66" i="28"/>
  <c r="P66" i="28"/>
  <c r="U66" i="28"/>
  <c r="R66" i="28"/>
  <c r="Y66" i="28"/>
  <c r="D8" i="28"/>
  <c r="A8" i="28"/>
  <c r="M39" i="28"/>
  <c r="AG39" i="28" s="1"/>
  <c r="L39" i="28"/>
  <c r="BD34" i="28" s="1" a="1"/>
  <c r="BD34" i="28" s="1"/>
  <c r="N39" i="28"/>
  <c r="Z80" i="28"/>
  <c r="AZ80" i="28" s="1"/>
  <c r="W80" i="28"/>
  <c r="V80" i="28"/>
  <c r="AY80" i="28" s="1"/>
  <c r="AB80" i="28"/>
  <c r="U80" i="28"/>
  <c r="Y80" i="28"/>
  <c r="AE80" i="28" a="1"/>
  <c r="AE80" i="28" s="1"/>
  <c r="R80" i="28"/>
  <c r="AA80" i="28"/>
  <c r="S80" i="28"/>
  <c r="AA27" i="28"/>
  <c r="W27" i="28"/>
  <c r="Y27" i="28"/>
  <c r="S27" i="28"/>
  <c r="AE27" i="28" a="1"/>
  <c r="AE27" i="28" s="1"/>
  <c r="Z27" i="28"/>
  <c r="AZ27" i="28" s="1"/>
  <c r="AU27" i="28"/>
  <c r="U27" i="28"/>
  <c r="M47" i="28"/>
  <c r="Q47" i="28"/>
  <c r="BA47" i="28" s="1"/>
  <c r="S47" i="28"/>
  <c r="P47" i="28"/>
  <c r="L47" i="28"/>
  <c r="BD42" i="28" s="1" a="1"/>
  <c r="BD42" i="28" s="1"/>
  <c r="N34" i="28"/>
  <c r="M34" i="28"/>
  <c r="AG34" i="28" s="1"/>
  <c r="L34" i="28"/>
  <c r="BD38" i="28" s="1" a="1"/>
  <c r="BD38" i="28" s="1"/>
  <c r="Y26" i="28"/>
  <c r="AE26" i="28" a="1"/>
  <c r="AE26" i="28" s="1"/>
  <c r="AB22" i="28"/>
  <c r="Y114" i="28"/>
  <c r="V93" i="28"/>
  <c r="AY93" i="28" s="1"/>
  <c r="W52" i="28"/>
  <c r="U52" i="28"/>
  <c r="Q52" i="28"/>
  <c r="BA52" i="28" s="1"/>
  <c r="S52" i="28"/>
  <c r="AU52" i="28"/>
  <c r="Y52" i="28"/>
  <c r="V52" i="28"/>
  <c r="AY52" i="28" s="1"/>
  <c r="BB52" i="28" s="1"/>
  <c r="AA52" i="28"/>
  <c r="P52" i="28"/>
  <c r="R52" i="28"/>
  <c r="P69" i="28"/>
  <c r="A6" i="28"/>
  <c r="D6" i="28"/>
  <c r="S122" i="28"/>
  <c r="D57" i="28"/>
  <c r="A57" i="28"/>
  <c r="A34" i="28"/>
  <c r="BC34" i="28" s="1"/>
  <c r="D34" i="28"/>
  <c r="M88" i="28"/>
  <c r="L88" i="28"/>
  <c r="BD85" i="28" s="1" a="1"/>
  <c r="BD85" i="28" s="1"/>
  <c r="L69" i="28"/>
  <c r="M69" i="28"/>
  <c r="N69" i="28"/>
  <c r="W19" i="28"/>
  <c r="Q26" i="28"/>
  <c r="BA26" i="28" s="1"/>
  <c r="BB26" i="28" s="1"/>
  <c r="AB26" i="28"/>
  <c r="V22" i="28"/>
  <c r="AY22" i="28" s="1"/>
  <c r="N114" i="28"/>
  <c r="S42" i="28"/>
  <c r="AE42" i="28" a="1"/>
  <c r="AE42" i="28" s="1"/>
  <c r="Y42" i="28"/>
  <c r="V42" i="28"/>
  <c r="AY42" i="28" s="1"/>
  <c r="U42" i="28"/>
  <c r="AA42" i="28"/>
  <c r="R42" i="28"/>
  <c r="AU42" i="28"/>
  <c r="Z42" i="28"/>
  <c r="AZ42" i="28" s="1"/>
  <c r="Q42" i="28"/>
  <c r="BA42" i="28" s="1"/>
  <c r="BB42" i="28" s="1"/>
  <c r="P42" i="28"/>
  <c r="R86" i="28"/>
  <c r="Y39" i="28"/>
  <c r="Q39" i="28"/>
  <c r="BA39" i="28" s="1"/>
  <c r="P39" i="28"/>
  <c r="A63" i="28"/>
  <c r="D63" i="28"/>
  <c r="AH20" i="28"/>
  <c r="F20" i="28"/>
  <c r="G20" i="28" s="1"/>
  <c r="D12" i="28"/>
  <c r="A12" i="28"/>
  <c r="L18" i="28"/>
  <c r="BD22" i="28" s="1" a="1"/>
  <c r="BD22" i="28" s="1"/>
  <c r="N18" i="28"/>
  <c r="M18" i="28"/>
  <c r="AG18" i="28" s="1"/>
  <c r="AA26" i="28"/>
  <c r="AU22" i="28"/>
  <c r="W114" i="28"/>
  <c r="AB93" i="28"/>
  <c r="W93" i="28"/>
  <c r="P93" i="28"/>
  <c r="R93" i="28"/>
  <c r="U93" i="28"/>
  <c r="Q93" i="28"/>
  <c r="BA93" i="28" s="1"/>
  <c r="BB93" i="28" s="1"/>
  <c r="Z93" i="28"/>
  <c r="AZ93" i="28" s="1"/>
  <c r="AA93" i="28"/>
  <c r="S93" i="28"/>
  <c r="P105" i="28"/>
  <c r="Q105" i="28"/>
  <c r="BA105" i="28" s="1"/>
  <c r="Z120" i="28"/>
  <c r="AZ120" i="28" s="1"/>
  <c r="R120" i="28"/>
  <c r="V120" i="28"/>
  <c r="AY120" i="28" s="1"/>
  <c r="P120" i="28"/>
  <c r="Q120" i="28"/>
  <c r="BA120" i="28" s="1"/>
  <c r="AA120" i="28"/>
  <c r="Y120" i="28"/>
  <c r="W120" i="28"/>
  <c r="U120" i="28"/>
  <c r="AB120" i="28"/>
  <c r="V113" i="28"/>
  <c r="AY113" i="28" s="1"/>
  <c r="AE77" i="28" a="1"/>
  <c r="AE77" i="28" s="1"/>
  <c r="Z77" i="28"/>
  <c r="AZ77" i="28" s="1"/>
  <c r="AB77" i="28"/>
  <c r="AA77" i="28"/>
  <c r="P77" i="28"/>
  <c r="W77" i="28"/>
  <c r="U77" i="28"/>
  <c r="AH55" i="28"/>
  <c r="F55" i="28"/>
  <c r="G55" i="28" s="1"/>
  <c r="W55" i="28" s="1"/>
  <c r="V108" i="28"/>
  <c r="AY108" i="28" s="1"/>
  <c r="L108" i="28"/>
  <c r="BD108" i="28" s="1" a="1"/>
  <c r="BD108" i="28" s="1"/>
  <c r="L74" i="28"/>
  <c r="BD78" i="28" s="1" a="1"/>
  <c r="BD78" i="28" s="1"/>
  <c r="N74" i="28"/>
  <c r="N59" i="28"/>
  <c r="M59" i="28"/>
  <c r="P64" i="28"/>
  <c r="Y16" i="28"/>
  <c r="U54" i="28"/>
  <c r="AG55" i="28"/>
  <c r="A69" i="28"/>
  <c r="F129" i="28"/>
  <c r="G129" i="28" s="1"/>
  <c r="AB129" i="28" s="1"/>
  <c r="M123" i="28"/>
  <c r="F28" i="28"/>
  <c r="G28" i="28" s="1"/>
  <c r="N128" i="28"/>
  <c r="AG20" i="28"/>
  <c r="A49" i="28"/>
  <c r="U95" i="30"/>
  <c r="Q95" i="30"/>
  <c r="BA95" i="30" s="1"/>
  <c r="V95" i="30"/>
  <c r="AY95" i="30" s="1"/>
  <c r="S95" i="30"/>
  <c r="R95" i="30"/>
  <c r="AS95" i="30"/>
  <c r="AF95" i="30" s="1"/>
  <c r="Y95" i="30"/>
  <c r="P95" i="30"/>
  <c r="W95" i="30"/>
  <c r="AB95" i="30"/>
  <c r="AA95" i="30"/>
  <c r="Z95" i="30"/>
  <c r="AZ95" i="30" s="1"/>
  <c r="S117" i="30"/>
  <c r="AA117" i="30"/>
  <c r="Z117" i="30"/>
  <c r="AZ117" i="30" s="1"/>
  <c r="U119" i="30"/>
  <c r="S119" i="30"/>
  <c r="AB119" i="30"/>
  <c r="Y119" i="30"/>
  <c r="R119" i="30"/>
  <c r="W119" i="30"/>
  <c r="AA119" i="30"/>
  <c r="P119" i="30"/>
  <c r="Q119" i="30"/>
  <c r="BA119" i="30" s="1"/>
  <c r="BB119" i="30" s="1"/>
  <c r="Z119" i="30"/>
  <c r="AZ119" i="30" s="1"/>
  <c r="AE119" i="30" a="1"/>
  <c r="AE119" i="30" s="1"/>
  <c r="V119" i="30"/>
  <c r="AY119" i="30" s="1"/>
  <c r="U115" i="30"/>
  <c r="AE115" i="30" a="1"/>
  <c r="AE115" i="30" s="1"/>
  <c r="AB115" i="30"/>
  <c r="R115" i="30"/>
  <c r="Y115" i="30"/>
  <c r="AA115" i="30"/>
  <c r="W115" i="30"/>
  <c r="Q115" i="30"/>
  <c r="BA115" i="30" s="1"/>
  <c r="BB115" i="30" s="1"/>
  <c r="P115" i="30"/>
  <c r="V115" i="30"/>
  <c r="AY115" i="30" s="1"/>
  <c r="Z115" i="30"/>
  <c r="AZ115" i="30" s="1"/>
  <c r="S115" i="30"/>
  <c r="R55" i="30"/>
  <c r="AA55" i="30"/>
  <c r="W55" i="30"/>
  <c r="S55" i="30"/>
  <c r="U55" i="30"/>
  <c r="AU55" i="30"/>
  <c r="Y55" i="30"/>
  <c r="AE55" i="30" a="1"/>
  <c r="AE55" i="30" s="1"/>
  <c r="V55" i="30"/>
  <c r="AY55" i="30" s="1"/>
  <c r="Q55" i="30"/>
  <c r="BA55" i="30" s="1"/>
  <c r="BB55" i="30" s="1"/>
  <c r="P55" i="30"/>
  <c r="AB55" i="30"/>
  <c r="Z55" i="30"/>
  <c r="AZ55" i="30" s="1"/>
  <c r="U114" i="30"/>
  <c r="R114" i="30"/>
  <c r="W114" i="30"/>
  <c r="AE73" i="30" a="1"/>
  <c r="AE73" i="30" s="1"/>
  <c r="Z73" i="30"/>
  <c r="AZ73" i="30" s="1"/>
  <c r="S73" i="30"/>
  <c r="F60" i="30"/>
  <c r="G60" i="30" s="1"/>
  <c r="AE60" i="30" s="1" a="1"/>
  <c r="AE60" i="30" s="1"/>
  <c r="AD60" i="30" s="1"/>
  <c r="AC60" i="30" s="1"/>
  <c r="AH60" i="30"/>
  <c r="Q9" i="30"/>
  <c r="BA9" i="30" s="1"/>
  <c r="BB9" i="30" s="1"/>
  <c r="U29" i="30"/>
  <c r="Z110" i="30"/>
  <c r="AZ110" i="30" s="1"/>
  <c r="AB27" i="30"/>
  <c r="Q65" i="30"/>
  <c r="BA65" i="30" s="1"/>
  <c r="AA61" i="30"/>
  <c r="R110" i="30"/>
  <c r="M121" i="30"/>
  <c r="M114" i="30"/>
  <c r="L106" i="30"/>
  <c r="S11" i="30"/>
  <c r="V11" i="30"/>
  <c r="AY11" i="30" s="1"/>
  <c r="Q11" i="30"/>
  <c r="BA11" i="30" s="1"/>
  <c r="U11" i="30"/>
  <c r="AB11" i="30"/>
  <c r="R11" i="30"/>
  <c r="AA11" i="30"/>
  <c r="P11" i="30"/>
  <c r="Y11" i="30"/>
  <c r="P43" i="30"/>
  <c r="U43" i="30"/>
  <c r="Z69" i="30"/>
  <c r="AZ69" i="30" s="1"/>
  <c r="Y69" i="30"/>
  <c r="AB69" i="30"/>
  <c r="AE69" i="30" a="1"/>
  <c r="AE69" i="30" s="1"/>
  <c r="U69" i="30"/>
  <c r="S69" i="30"/>
  <c r="V69" i="30"/>
  <c r="AY69" i="30" s="1"/>
  <c r="AA69" i="30"/>
  <c r="R69" i="30"/>
  <c r="F53" i="30"/>
  <c r="G53" i="30" s="1"/>
  <c r="AH53" i="30"/>
  <c r="AH45" i="30"/>
  <c r="D45" i="30"/>
  <c r="F45" i="30"/>
  <c r="G45" i="30" s="1"/>
  <c r="F37" i="30"/>
  <c r="G37" i="30" s="1"/>
  <c r="AH37" i="30"/>
  <c r="AH29" i="30"/>
  <c r="N114" i="30"/>
  <c r="N72" i="30"/>
  <c r="M72" i="30"/>
  <c r="P57" i="30"/>
  <c r="V57" i="30"/>
  <c r="AY57" i="30" s="1"/>
  <c r="S57" i="30"/>
  <c r="M57" i="30"/>
  <c r="R57" i="30"/>
  <c r="L57" i="30"/>
  <c r="Q57" i="30"/>
  <c r="BA57" i="30" s="1"/>
  <c r="BB57" i="30" s="1"/>
  <c r="N57" i="30"/>
  <c r="N41" i="30"/>
  <c r="L41" i="30"/>
  <c r="M41" i="30"/>
  <c r="L10" i="30"/>
  <c r="N10" i="30"/>
  <c r="M10" i="30"/>
  <c r="AG10" i="30" s="1"/>
  <c r="U72" i="30"/>
  <c r="W72" i="30"/>
  <c r="V72" i="30"/>
  <c r="AY72" i="30" s="1"/>
  <c r="D9" i="30"/>
  <c r="P72" i="30"/>
  <c r="L9" i="30"/>
  <c r="AS110" i="30"/>
  <c r="AF110" i="30" s="1"/>
  <c r="V121" i="30"/>
  <c r="AY121" i="30" s="1"/>
  <c r="W27" i="30"/>
  <c r="R27" i="30"/>
  <c r="A125" i="30"/>
  <c r="R65" i="30"/>
  <c r="R61" i="30"/>
  <c r="D13" i="30"/>
  <c r="A13" i="30"/>
  <c r="AE19" i="30" a="1"/>
  <c r="AE19" i="30" s="1"/>
  <c r="AA19" i="30"/>
  <c r="V19" i="30"/>
  <c r="AY19" i="30" s="1"/>
  <c r="Q19" i="30"/>
  <c r="BA19" i="30" s="1"/>
  <c r="BB19" i="30" s="1"/>
  <c r="AB19" i="30"/>
  <c r="Z19" i="30"/>
  <c r="AZ19" i="30" s="1"/>
  <c r="R19" i="30"/>
  <c r="Y19" i="30"/>
  <c r="AU19" i="30"/>
  <c r="N32" i="30"/>
  <c r="M32" i="30"/>
  <c r="AG32" i="30" s="1"/>
  <c r="W47" i="30"/>
  <c r="V47" i="30"/>
  <c r="AY47" i="30" s="1"/>
  <c r="S47" i="30"/>
  <c r="AB47" i="30"/>
  <c r="Q47" i="30"/>
  <c r="BA47" i="30" s="1"/>
  <c r="Z47" i="30"/>
  <c r="AZ47" i="30" s="1"/>
  <c r="AU47" i="30"/>
  <c r="U47" i="30"/>
  <c r="AU64" i="30"/>
  <c r="AB64" i="30"/>
  <c r="P64" i="30"/>
  <c r="AA64" i="30"/>
  <c r="V64" i="30"/>
  <c r="AY64" i="30" s="1"/>
  <c r="W64" i="30"/>
  <c r="R64" i="30"/>
  <c r="U64" i="30"/>
  <c r="AA67" i="30"/>
  <c r="P67" i="30"/>
  <c r="R67" i="30"/>
  <c r="W67" i="30"/>
  <c r="Q67" i="30"/>
  <c r="BA67" i="30" s="1"/>
  <c r="BB67" i="30" s="1"/>
  <c r="Y67" i="30"/>
  <c r="AB67" i="30"/>
  <c r="V67" i="30"/>
  <c r="AY67" i="30" s="1"/>
  <c r="AE67" i="30" a="1"/>
  <c r="AE67" i="30" s="1"/>
  <c r="Z21" i="30"/>
  <c r="AZ21" i="30" s="1"/>
  <c r="P21" i="30"/>
  <c r="Y21" i="30"/>
  <c r="S21" i="30"/>
  <c r="U21" i="30"/>
  <c r="R21" i="30"/>
  <c r="AA21" i="30"/>
  <c r="Q8" i="30"/>
  <c r="BA8" i="30" s="1"/>
  <c r="R8" i="30"/>
  <c r="Y29" i="30"/>
  <c r="S29" i="30"/>
  <c r="AA29" i="30"/>
  <c r="AB29" i="30"/>
  <c r="N106" i="30"/>
  <c r="AB106" i="30"/>
  <c r="W106" i="30"/>
  <c r="Y106" i="30"/>
  <c r="P9" i="30"/>
  <c r="Q72" i="30"/>
  <c r="BA72" i="30" s="1"/>
  <c r="BB72" i="30" s="1"/>
  <c r="P29" i="30"/>
  <c r="M9" i="30"/>
  <c r="S65" i="30"/>
  <c r="AA110" i="30"/>
  <c r="S25" i="30"/>
  <c r="Q121" i="30"/>
  <c r="BA121" i="30" s="1"/>
  <c r="BB121" i="30" s="1"/>
  <c r="Y27" i="30"/>
  <c r="U27" i="30"/>
  <c r="W65" i="30"/>
  <c r="S61" i="30"/>
  <c r="Q110" i="30"/>
  <c r="BA110" i="30" s="1"/>
  <c r="P121" i="30"/>
  <c r="M106" i="30"/>
  <c r="M100" i="30"/>
  <c r="AE72" i="30" a="1"/>
  <c r="AE72" i="30" s="1"/>
  <c r="Z72" i="30"/>
  <c r="AZ72" i="30" s="1"/>
  <c r="AA35" i="30"/>
  <c r="Q35" i="30"/>
  <c r="BA35" i="30" s="1"/>
  <c r="BB35" i="30" s="1"/>
  <c r="Z35" i="30"/>
  <c r="AZ35" i="30" s="1"/>
  <c r="AE35" i="30" a="1"/>
  <c r="AE35" i="30" s="1"/>
  <c r="P35" i="30"/>
  <c r="W35" i="30"/>
  <c r="U35" i="30"/>
  <c r="F93" i="30"/>
  <c r="G93" i="30" s="1"/>
  <c r="AE93" i="30" s="1" a="1"/>
  <c r="AE93" i="30" s="1"/>
  <c r="AD93" i="30" s="1"/>
  <c r="AC93" i="30" s="1"/>
  <c r="U85" i="30"/>
  <c r="AE85" i="30" a="1"/>
  <c r="AE85" i="30" s="1"/>
  <c r="P66" i="30"/>
  <c r="Y66" i="30"/>
  <c r="V66" i="30"/>
  <c r="AY66" i="30" s="1"/>
  <c r="U66" i="30"/>
  <c r="AE66" i="30" a="1"/>
  <c r="AE66" i="30" s="1"/>
  <c r="W66" i="30"/>
  <c r="S66" i="30"/>
  <c r="AB66" i="30"/>
  <c r="R66" i="30"/>
  <c r="F13" i="30"/>
  <c r="G13" i="30" s="1"/>
  <c r="AH13" i="30"/>
  <c r="F5" i="30"/>
  <c r="G5" i="30" s="1"/>
  <c r="AH5" i="30"/>
  <c r="V9" i="30"/>
  <c r="AY9" i="30" s="1"/>
  <c r="W29" i="30"/>
  <c r="V65" i="30"/>
  <c r="AY65" i="30" s="1"/>
  <c r="U110" i="30"/>
  <c r="R25" i="30"/>
  <c r="Q25" i="30"/>
  <c r="BA25" i="30" s="1"/>
  <c r="BB25" i="30" s="1"/>
  <c r="M25" i="30"/>
  <c r="S27" i="30"/>
  <c r="V27" i="30"/>
  <c r="AY27" i="30" s="1"/>
  <c r="Z65" i="30"/>
  <c r="AZ65" i="30" s="1"/>
  <c r="AB61" i="30"/>
  <c r="U61" i="30"/>
  <c r="S110" i="30"/>
  <c r="N100" i="30"/>
  <c r="AB72" i="30"/>
  <c r="Z106" i="30"/>
  <c r="AZ106" i="30" s="1"/>
  <c r="U58" i="30"/>
  <c r="A30" i="30"/>
  <c r="D30" i="30"/>
  <c r="L30" i="30"/>
  <c r="N30" i="30"/>
  <c r="AU29" i="30"/>
  <c r="U65" i="30"/>
  <c r="N25" i="30"/>
  <c r="Z27" i="30"/>
  <c r="AZ27" i="30" s="1"/>
  <c r="AA65" i="30"/>
  <c r="AU61" i="30"/>
  <c r="W61" i="30"/>
  <c r="P110" i="30"/>
  <c r="AA72" i="30"/>
  <c r="L18" i="30"/>
  <c r="N18" i="30"/>
  <c r="M18" i="30"/>
  <c r="AU23" i="30"/>
  <c r="S23" i="30"/>
  <c r="N46" i="30"/>
  <c r="L46" i="30"/>
  <c r="AA80" i="30"/>
  <c r="R80" i="30"/>
  <c r="P80" i="30"/>
  <c r="Y80" i="30"/>
  <c r="W77" i="30"/>
  <c r="U77" i="30"/>
  <c r="V77" i="30"/>
  <c r="AY77" i="30" s="1"/>
  <c r="Q77" i="30"/>
  <c r="BA77" i="30" s="1"/>
  <c r="R77" i="30"/>
  <c r="Z77" i="30"/>
  <c r="AZ77" i="30" s="1"/>
  <c r="W56" i="30"/>
  <c r="U56" i="30"/>
  <c r="AH48" i="30"/>
  <c r="F48" i="30"/>
  <c r="G48" i="30" s="1"/>
  <c r="F40" i="30"/>
  <c r="G40" i="30" s="1"/>
  <c r="AH32" i="30"/>
  <c r="AE25" i="30" a="1"/>
  <c r="AE25" i="30" s="1"/>
  <c r="P25" i="30"/>
  <c r="P18" i="30"/>
  <c r="AE18" i="30" a="1"/>
  <c r="AE18" i="30" s="1"/>
  <c r="V18" i="30"/>
  <c r="AY18" i="30" s="1"/>
  <c r="AU18" i="30"/>
  <c r="U18" i="30"/>
  <c r="AB18" i="30"/>
  <c r="A3" i="30"/>
  <c r="D3" i="30"/>
  <c r="AB75" i="30"/>
  <c r="W75" i="30"/>
  <c r="Z75" i="30"/>
  <c r="AZ75" i="30" s="1"/>
  <c r="L60" i="30"/>
  <c r="M60" i="30"/>
  <c r="AG60" i="30" s="1"/>
  <c r="M52" i="30"/>
  <c r="N52" i="30"/>
  <c r="L52" i="30"/>
  <c r="L37" i="30"/>
  <c r="N37" i="30"/>
  <c r="M29" i="30"/>
  <c r="AG29" i="30" s="1"/>
  <c r="L29" i="30"/>
  <c r="N21" i="30"/>
  <c r="L21" i="30"/>
  <c r="M21" i="30"/>
  <c r="L58" i="30"/>
  <c r="AB58" i="30"/>
  <c r="V58" i="30"/>
  <c r="AY58" i="30" s="1"/>
  <c r="BB58" i="30" s="1"/>
  <c r="M58" i="30"/>
  <c r="AG58" i="30" s="1"/>
  <c r="Y58" i="30"/>
  <c r="W58" i="30"/>
  <c r="Q29" i="30"/>
  <c r="BA29" i="30" s="1"/>
  <c r="Y65" i="30"/>
  <c r="V25" i="30"/>
  <c r="AY25" i="30" s="1"/>
  <c r="AA27" i="30"/>
  <c r="P65" i="30"/>
  <c r="P61" i="30"/>
  <c r="V61" i="30"/>
  <c r="AY61" i="30" s="1"/>
  <c r="V110" i="30"/>
  <c r="AY110" i="30" s="1"/>
  <c r="BB110" i="30" s="1"/>
  <c r="M129" i="30"/>
  <c r="U106" i="30"/>
  <c r="R72" i="30"/>
  <c r="L129" i="30"/>
  <c r="N53" i="30"/>
  <c r="L53" i="30"/>
  <c r="F90" i="30"/>
  <c r="G90" i="30" s="1"/>
  <c r="V90" i="30" s="1"/>
  <c r="AY90" i="30" s="1"/>
  <c r="U82" i="30"/>
  <c r="Z82" i="30"/>
  <c r="AZ82" i="30" s="1"/>
  <c r="AE82" i="30" a="1"/>
  <c r="AE82" i="30" s="1"/>
  <c r="W82" i="30"/>
  <c r="R82" i="30"/>
  <c r="S82" i="30"/>
  <c r="P82" i="30"/>
  <c r="Y63" i="30"/>
  <c r="AA63" i="30"/>
  <c r="V63" i="30"/>
  <c r="AY63" i="30" s="1"/>
  <c r="Z63" i="30"/>
  <c r="AZ63" i="30" s="1"/>
  <c r="S63" i="30"/>
  <c r="W63" i="30"/>
  <c r="R63" i="30"/>
  <c r="U63" i="30"/>
  <c r="AU63" i="30"/>
  <c r="AV87" i="30" s="1"/>
  <c r="AB63" i="30"/>
  <c r="Y17" i="30"/>
  <c r="AU17" i="30"/>
  <c r="AB17" i="30"/>
  <c r="R17" i="30"/>
  <c r="W17" i="30"/>
  <c r="Q17" i="30"/>
  <c r="BA17" i="30" s="1"/>
  <c r="AA17" i="30"/>
  <c r="V17" i="30"/>
  <c r="AY17" i="30" s="1"/>
  <c r="S17" i="30"/>
  <c r="Z17" i="30"/>
  <c r="AZ17" i="30" s="1"/>
  <c r="F10" i="30"/>
  <c r="G10" i="30" s="1"/>
  <c r="V36" i="30"/>
  <c r="AY36" i="30" s="1"/>
  <c r="N36" i="30"/>
  <c r="M36" i="30"/>
  <c r="L36" i="30"/>
  <c r="AB28" i="30"/>
  <c r="M28" i="30"/>
  <c r="AG28" i="30" s="1"/>
  <c r="V28" i="30"/>
  <c r="AY28" i="30" s="1"/>
  <c r="N28" i="30"/>
  <c r="M17" i="30"/>
  <c r="AG17" i="30" s="1"/>
  <c r="L17" i="30"/>
  <c r="R29" i="30"/>
  <c r="Y110" i="30"/>
  <c r="R121" i="30"/>
  <c r="Z61" i="30"/>
  <c r="AZ61" i="30" s="1"/>
  <c r="R100" i="30"/>
  <c r="Y72" i="30"/>
  <c r="V106" i="30"/>
  <c r="AY106" i="30" s="1"/>
  <c r="S72" i="30"/>
  <c r="N58" i="30"/>
  <c r="AA2" i="30"/>
  <c r="Q2" i="30"/>
  <c r="BA2" i="30" s="1"/>
  <c r="BB2" i="30" s="1"/>
  <c r="M34" i="30"/>
  <c r="L34" i="30"/>
  <c r="N34" i="30"/>
  <c r="R78" i="30"/>
  <c r="AA78" i="30"/>
  <c r="Y78" i="30"/>
  <c r="AB24" i="30"/>
  <c r="Y24" i="30"/>
  <c r="P24" i="30"/>
  <c r="R24" i="30"/>
  <c r="W24" i="30"/>
  <c r="AE24" i="30" a="1"/>
  <c r="AE24" i="30" s="1"/>
  <c r="Z24" i="30"/>
  <c r="AZ24" i="30" s="1"/>
  <c r="AA24" i="30"/>
  <c r="AU24" i="30"/>
  <c r="S24" i="30"/>
  <c r="P87" i="30"/>
  <c r="V87" i="30"/>
  <c r="AY87" i="30" s="1"/>
  <c r="N50" i="30"/>
  <c r="P50" i="30"/>
  <c r="S50" i="30"/>
  <c r="L50" i="30"/>
  <c r="Q50" i="30"/>
  <c r="BA50" i="30" s="1"/>
  <c r="BB50" i="30" s="1"/>
  <c r="L35" i="30"/>
  <c r="N35" i="30"/>
  <c r="M35" i="30"/>
  <c r="L4" i="30"/>
  <c r="N4" i="30"/>
  <c r="F3" i="30"/>
  <c r="G3" i="30" s="1"/>
  <c r="P56" i="30"/>
  <c r="D19" i="30"/>
  <c r="Q51" i="31"/>
  <c r="BA51" i="31" s="1"/>
  <c r="Y51" i="31"/>
  <c r="Z51" i="31"/>
  <c r="AZ51" i="31" s="1"/>
  <c r="P51" i="31"/>
  <c r="AU51" i="31"/>
  <c r="V51" i="31"/>
  <c r="AY51" i="31" s="1"/>
  <c r="AB51" i="31"/>
  <c r="AA51" i="31"/>
  <c r="S51" i="31"/>
  <c r="U51" i="31"/>
  <c r="R51" i="31"/>
  <c r="W51" i="31"/>
  <c r="U79" i="31"/>
  <c r="Q79" i="31"/>
  <c r="BA79" i="31" s="1"/>
  <c r="BB79" i="31" s="1"/>
  <c r="P79" i="31"/>
  <c r="S79" i="31"/>
  <c r="R79" i="31"/>
  <c r="Z79" i="31"/>
  <c r="AZ79" i="31" s="1"/>
  <c r="AA79" i="31"/>
  <c r="Y79" i="31"/>
  <c r="AE79" i="31" a="1"/>
  <c r="AE79" i="31" s="1"/>
  <c r="V79" i="31"/>
  <c r="AY79" i="31" s="1"/>
  <c r="AB79" i="31"/>
  <c r="W79" i="31"/>
  <c r="AU25" i="31"/>
  <c r="S25" i="31"/>
  <c r="Z25" i="31"/>
  <c r="AZ25" i="31" s="1"/>
  <c r="Q25" i="31"/>
  <c r="BA25" i="31" s="1"/>
  <c r="P25" i="31"/>
  <c r="Y25" i="31"/>
  <c r="AA25" i="31"/>
  <c r="W25" i="31"/>
  <c r="AB25" i="31"/>
  <c r="V25" i="31"/>
  <c r="AY25" i="31" s="1"/>
  <c r="R25" i="31"/>
  <c r="U25" i="31"/>
  <c r="W3" i="31"/>
  <c r="S3" i="31"/>
  <c r="R3" i="31"/>
  <c r="Z3" i="31"/>
  <c r="AZ3" i="31" s="1"/>
  <c r="V3" i="31"/>
  <c r="AY3" i="31" s="1"/>
  <c r="Y3" i="31"/>
  <c r="AA3" i="31"/>
  <c r="AB3" i="31"/>
  <c r="P3" i="31"/>
  <c r="Q3" i="31"/>
  <c r="BA3" i="31" s="1"/>
  <c r="AU3" i="31"/>
  <c r="AV116" i="31" s="1"/>
  <c r="U3" i="31"/>
  <c r="AS118" i="31"/>
  <c r="AF118" i="31" s="1"/>
  <c r="Q118" i="31"/>
  <c r="BA118" i="31" s="1"/>
  <c r="M105" i="31"/>
  <c r="L105" i="31"/>
  <c r="S59" i="31"/>
  <c r="AB59" i="31"/>
  <c r="S94" i="31"/>
  <c r="Q97" i="31"/>
  <c r="BA97" i="31" s="1"/>
  <c r="BB97" i="31" s="1"/>
  <c r="M121" i="31"/>
  <c r="Z105" i="31"/>
  <c r="AZ105" i="31" s="1"/>
  <c r="Y62" i="31"/>
  <c r="AE62" i="31" a="1"/>
  <c r="AE62" i="31" s="1"/>
  <c r="AB62" i="31"/>
  <c r="R62" i="31"/>
  <c r="V62" i="31"/>
  <c r="AY62" i="31" s="1"/>
  <c r="AA62" i="31"/>
  <c r="W62" i="31"/>
  <c r="Q62" i="31"/>
  <c r="BA62" i="31" s="1"/>
  <c r="BB62" i="31" s="1"/>
  <c r="U62" i="31"/>
  <c r="P62" i="31"/>
  <c r="S62" i="31"/>
  <c r="S45" i="31"/>
  <c r="Z45" i="31"/>
  <c r="AZ45" i="31" s="1"/>
  <c r="AA45" i="31"/>
  <c r="R45" i="31"/>
  <c r="Q45" i="31"/>
  <c r="BA45" i="31" s="1"/>
  <c r="BB45" i="31" s="1"/>
  <c r="P45" i="31"/>
  <c r="W45" i="31"/>
  <c r="Y45" i="31"/>
  <c r="AE45" i="31" a="1"/>
  <c r="AE45" i="31" s="1"/>
  <c r="U45" i="31"/>
  <c r="V45" i="31"/>
  <c r="AY45" i="31" s="1"/>
  <c r="AB45" i="31"/>
  <c r="Y56" i="31"/>
  <c r="N56" i="31"/>
  <c r="L56" i="31"/>
  <c r="M56" i="31"/>
  <c r="AG56" i="31" s="1"/>
  <c r="D63" i="31"/>
  <c r="A63" i="31"/>
  <c r="F9" i="31"/>
  <c r="G9" i="31" s="1"/>
  <c r="R122" i="31"/>
  <c r="N122" i="31"/>
  <c r="M122" i="31"/>
  <c r="Q122" i="31"/>
  <c r="BA122" i="31" s="1"/>
  <c r="BB122" i="31" s="1"/>
  <c r="S122" i="31"/>
  <c r="L122" i="31"/>
  <c r="V122" i="31"/>
  <c r="AY122" i="31" s="1"/>
  <c r="N82" i="31"/>
  <c r="M82" i="31"/>
  <c r="N51" i="31"/>
  <c r="L51" i="31"/>
  <c r="M51" i="31"/>
  <c r="AG51" i="31" s="1"/>
  <c r="L36" i="31"/>
  <c r="Y36" i="31"/>
  <c r="U36" i="31"/>
  <c r="V36" i="31"/>
  <c r="AY36" i="31" s="1"/>
  <c r="AA36" i="31"/>
  <c r="V121" i="31"/>
  <c r="AY121" i="31" s="1"/>
  <c r="N121" i="31"/>
  <c r="L121" i="31"/>
  <c r="U121" i="31"/>
  <c r="W121" i="31"/>
  <c r="U59" i="31"/>
  <c r="AE59" i="31" a="1"/>
  <c r="AE59" i="31" s="1"/>
  <c r="L81" i="31"/>
  <c r="P13" i="31"/>
  <c r="R97" i="31"/>
  <c r="Y13" i="31"/>
  <c r="N49" i="31"/>
  <c r="V49" i="31"/>
  <c r="AY49" i="31" s="1"/>
  <c r="M49" i="31"/>
  <c r="D53" i="31"/>
  <c r="A53" i="31"/>
  <c r="N114" i="31"/>
  <c r="Z114" i="31"/>
  <c r="AZ114" i="31" s="1"/>
  <c r="M114" i="31"/>
  <c r="L114" i="31"/>
  <c r="F117" i="31"/>
  <c r="G117" i="31" s="1"/>
  <c r="F109" i="31"/>
  <c r="G109" i="31" s="1"/>
  <c r="AS101" i="31"/>
  <c r="AF101" i="31" s="1"/>
  <c r="U101" i="31"/>
  <c r="V101" i="31"/>
  <c r="AY101" i="31" s="1"/>
  <c r="AB101" i="31"/>
  <c r="W101" i="31"/>
  <c r="S93" i="31"/>
  <c r="Y93" i="31"/>
  <c r="U93" i="31"/>
  <c r="AB93" i="31"/>
  <c r="P93" i="31"/>
  <c r="AA93" i="31"/>
  <c r="Z93" i="31"/>
  <c r="AZ93" i="31" s="1"/>
  <c r="W93" i="31"/>
  <c r="V93" i="31"/>
  <c r="AY93" i="31" s="1"/>
  <c r="N96" i="31"/>
  <c r="L96" i="31"/>
  <c r="M96" i="31"/>
  <c r="M88" i="31"/>
  <c r="L88" i="31"/>
  <c r="N88" i="31"/>
  <c r="M57" i="31"/>
  <c r="AG57" i="31" s="1"/>
  <c r="L57" i="31"/>
  <c r="L12" i="31"/>
  <c r="N12" i="31"/>
  <c r="M12" i="31"/>
  <c r="L4" i="31"/>
  <c r="Z4" i="31"/>
  <c r="AZ4" i="31" s="1"/>
  <c r="M4" i="31"/>
  <c r="AG4" i="31" s="1"/>
  <c r="N4" i="31"/>
  <c r="U4" i="31"/>
  <c r="Y4" i="31"/>
  <c r="AB4" i="31"/>
  <c r="AA4" i="31"/>
  <c r="V4" i="31"/>
  <c r="AY4" i="31" s="1"/>
  <c r="Q59" i="31"/>
  <c r="BA59" i="31" s="1"/>
  <c r="BB59" i="31" s="1"/>
  <c r="P59" i="31"/>
  <c r="Q43" i="31"/>
  <c r="BA43" i="31" s="1"/>
  <c r="P43" i="31"/>
  <c r="Y43" i="31"/>
  <c r="W43" i="31"/>
  <c r="U43" i="31"/>
  <c r="AE43" i="31" a="1"/>
  <c r="AE43" i="31" s="1"/>
  <c r="AU43" i="31"/>
  <c r="V43" i="31"/>
  <c r="AY43" i="31" s="1"/>
  <c r="AB43" i="31"/>
  <c r="AA43" i="31"/>
  <c r="R43" i="31"/>
  <c r="D76" i="31"/>
  <c r="A76" i="31"/>
  <c r="U70" i="31"/>
  <c r="AB70" i="31"/>
  <c r="Q70" i="31"/>
  <c r="BA70" i="31" s="1"/>
  <c r="AS70" i="31"/>
  <c r="AF70" i="31" s="1"/>
  <c r="AA70" i="31"/>
  <c r="P70" i="31"/>
  <c r="Z70" i="31"/>
  <c r="AZ70" i="31" s="1"/>
  <c r="V70" i="31"/>
  <c r="AY70" i="31" s="1"/>
  <c r="R70" i="31"/>
  <c r="Z83" i="31"/>
  <c r="AZ83" i="31" s="1"/>
  <c r="U83" i="31"/>
  <c r="AH44" i="31"/>
  <c r="F44" i="31"/>
  <c r="G44" i="31" s="1"/>
  <c r="F37" i="31"/>
  <c r="G37" i="31" s="1"/>
  <c r="AH37" i="31"/>
  <c r="AH29" i="31"/>
  <c r="F29" i="31"/>
  <c r="G29" i="31" s="1"/>
  <c r="N103" i="31"/>
  <c r="Z103" i="31"/>
  <c r="AZ103" i="31" s="1"/>
  <c r="Y103" i="31"/>
  <c r="W103" i="31"/>
  <c r="U103" i="31"/>
  <c r="V103" i="31"/>
  <c r="AY103" i="31" s="1"/>
  <c r="AA103" i="31"/>
  <c r="AB103" i="31"/>
  <c r="N95" i="31"/>
  <c r="S95" i="31"/>
  <c r="M26" i="31"/>
  <c r="N26" i="31"/>
  <c r="Z19" i="31"/>
  <c r="AZ19" i="31" s="1"/>
  <c r="V19" i="31"/>
  <c r="AY19" i="31" s="1"/>
  <c r="AB19" i="31"/>
  <c r="AA19" i="31"/>
  <c r="V89" i="31"/>
  <c r="AY89" i="31" s="1"/>
  <c r="AA89" i="31"/>
  <c r="AB89" i="31"/>
  <c r="U89" i="31"/>
  <c r="Y89" i="31"/>
  <c r="W89" i="31"/>
  <c r="D51" i="31"/>
  <c r="W59" i="31"/>
  <c r="Y59" i="31"/>
  <c r="L89" i="31"/>
  <c r="D108" i="31"/>
  <c r="V12" i="31"/>
  <c r="AY12" i="31" s="1"/>
  <c r="AE12" i="31" a="1"/>
  <c r="AE12" i="31" s="1"/>
  <c r="AB12" i="31"/>
  <c r="R12" i="31"/>
  <c r="U12" i="31"/>
  <c r="AA12" i="31"/>
  <c r="AU12" i="31"/>
  <c r="Q12" i="31"/>
  <c r="BA12" i="31" s="1"/>
  <c r="BB12" i="31" s="1"/>
  <c r="W12" i="31"/>
  <c r="Z12" i="31"/>
  <c r="AZ12" i="31" s="1"/>
  <c r="S12" i="31"/>
  <c r="Y12" i="31"/>
  <c r="U6" i="31"/>
  <c r="Q6" i="31"/>
  <c r="BA6" i="31" s="1"/>
  <c r="AB6" i="31"/>
  <c r="L11" i="31"/>
  <c r="N11" i="31"/>
  <c r="M11" i="31"/>
  <c r="M32" i="31"/>
  <c r="L32" i="31"/>
  <c r="S32" i="31"/>
  <c r="Q32" i="31"/>
  <c r="BA32" i="31" s="1"/>
  <c r="BB32" i="31" s="1"/>
  <c r="V32" i="31"/>
  <c r="AY32" i="31" s="1"/>
  <c r="P32" i="31"/>
  <c r="R32" i="31"/>
  <c r="N32" i="31"/>
  <c r="AS105" i="31"/>
  <c r="AF105" i="31" s="1"/>
  <c r="AB105" i="31"/>
  <c r="U105" i="31"/>
  <c r="V105" i="31"/>
  <c r="AY105" i="31" s="1"/>
  <c r="BB105" i="31" s="1"/>
  <c r="AA105" i="31"/>
  <c r="P105" i="31"/>
  <c r="R105" i="31"/>
  <c r="AA59" i="31"/>
  <c r="N89" i="31"/>
  <c r="Z89" i="31"/>
  <c r="AZ89" i="31" s="1"/>
  <c r="AB116" i="31"/>
  <c r="Z116" i="31"/>
  <c r="AZ116" i="31" s="1"/>
  <c r="AS116" i="31"/>
  <c r="AF116" i="31" s="1"/>
  <c r="R116" i="31"/>
  <c r="S116" i="31"/>
  <c r="AA116" i="31"/>
  <c r="Q116" i="31"/>
  <c r="BA116" i="31" s="1"/>
  <c r="Y116" i="31"/>
  <c r="W116" i="31"/>
  <c r="P116" i="31"/>
  <c r="N105" i="31"/>
  <c r="R65" i="31"/>
  <c r="AB65" i="31"/>
  <c r="AU46" i="31"/>
  <c r="P46" i="31"/>
  <c r="Q46" i="31"/>
  <c r="BA46" i="31" s="1"/>
  <c r="BB46" i="31" s="1"/>
  <c r="N46" i="31"/>
  <c r="L46" i="31"/>
  <c r="M46" i="31"/>
  <c r="Z39" i="31"/>
  <c r="AZ39" i="31" s="1"/>
  <c r="AB39" i="31"/>
  <c r="W39" i="31"/>
  <c r="M39" i="31"/>
  <c r="N39" i="31"/>
  <c r="V39" i="31"/>
  <c r="AY39" i="31" s="1"/>
  <c r="U39" i="31"/>
  <c r="L39" i="31"/>
  <c r="AA39" i="31"/>
  <c r="M17" i="31"/>
  <c r="L17" i="31"/>
  <c r="W13" i="31"/>
  <c r="AE13" i="31" a="1"/>
  <c r="AE13" i="31" s="1"/>
  <c r="Z13" i="31"/>
  <c r="AZ13" i="31" s="1"/>
  <c r="U13" i="31"/>
  <c r="AB13" i="31"/>
  <c r="R13" i="31"/>
  <c r="AA13" i="31"/>
  <c r="Q13" i="31"/>
  <c r="BA13" i="31" s="1"/>
  <c r="BB13" i="31" s="1"/>
  <c r="AU13" i="31"/>
  <c r="AE94" i="31" a="1"/>
  <c r="AE94" i="31" s="1"/>
  <c r="V94" i="31"/>
  <c r="AY94" i="31" s="1"/>
  <c r="R59" i="31"/>
  <c r="M89" i="31"/>
  <c r="Z121" i="31"/>
  <c r="AZ121" i="31" s="1"/>
  <c r="D111" i="31"/>
  <c r="W105" i="31"/>
  <c r="AS84" i="31"/>
  <c r="AF84" i="31" s="1"/>
  <c r="Y84" i="31"/>
  <c r="W84" i="31"/>
  <c r="V84" i="31"/>
  <c r="AY84" i="31" s="1"/>
  <c r="S84" i="31"/>
  <c r="AA84" i="31"/>
  <c r="AB84" i="31"/>
  <c r="U84" i="31"/>
  <c r="Z84" i="31"/>
  <c r="AZ84" i="31" s="1"/>
  <c r="P84" i="31"/>
  <c r="AS73" i="31"/>
  <c r="AF73" i="31" s="1"/>
  <c r="S73" i="31"/>
  <c r="P73" i="31"/>
  <c r="AA73" i="31"/>
  <c r="Q73" i="31"/>
  <c r="BA73" i="31" s="1"/>
  <c r="AB73" i="31"/>
  <c r="Z73" i="31"/>
  <c r="AZ73" i="31" s="1"/>
  <c r="V73" i="31"/>
  <c r="AY73" i="31" s="1"/>
  <c r="U73" i="31"/>
  <c r="R73" i="31"/>
  <c r="N108" i="31"/>
  <c r="M108" i="31"/>
  <c r="V108" i="31"/>
  <c r="AY108" i="31" s="1"/>
  <c r="L108" i="31"/>
  <c r="S108" i="31"/>
  <c r="Q108" i="31"/>
  <c r="BA108" i="31" s="1"/>
  <c r="BB108" i="31" s="1"/>
  <c r="R108" i="31"/>
  <c r="P108" i="31"/>
  <c r="AA53" i="31"/>
  <c r="Z53" i="31"/>
  <c r="AZ53" i="31" s="1"/>
  <c r="N53" i="31"/>
  <c r="Y53" i="31"/>
  <c r="L53" i="31"/>
  <c r="V53" i="31"/>
  <c r="AY53" i="31" s="1"/>
  <c r="N97" i="31"/>
  <c r="L97" i="31"/>
  <c r="M97" i="31"/>
  <c r="AU59" i="31"/>
  <c r="AV65" i="31" s="1"/>
  <c r="AB121" i="31"/>
  <c r="Y105" i="31"/>
  <c r="Y31" i="31"/>
  <c r="W31" i="31"/>
  <c r="AE31" i="31" a="1"/>
  <c r="AE31" i="31" s="1"/>
  <c r="AU31" i="31"/>
  <c r="AV24" i="31" s="1"/>
  <c r="U31" i="31"/>
  <c r="V31" i="31"/>
  <c r="AY31" i="31" s="1"/>
  <c r="S31" i="31"/>
  <c r="AB31" i="31"/>
  <c r="Q31" i="31"/>
  <c r="BA31" i="31" s="1"/>
  <c r="BB31" i="31" s="1"/>
  <c r="R31" i="31"/>
  <c r="P31" i="31"/>
  <c r="Z31" i="31"/>
  <c r="AZ31" i="31" s="1"/>
  <c r="Q8" i="31"/>
  <c r="BA8" i="31" s="1"/>
  <c r="R17" i="31"/>
  <c r="S17" i="31"/>
  <c r="AA17" i="31"/>
  <c r="AE17" i="31" a="1"/>
  <c r="AE17" i="31" s="1"/>
  <c r="U17" i="31"/>
  <c r="P17" i="31"/>
  <c r="F88" i="31"/>
  <c r="G88" i="31" s="1"/>
  <c r="F80" i="31"/>
  <c r="G80" i="31" s="1"/>
  <c r="D80" i="31"/>
  <c r="M75" i="31"/>
  <c r="N75" i="31"/>
  <c r="N67" i="31"/>
  <c r="M67" i="31"/>
  <c r="L67" i="31"/>
  <c r="W67" i="31"/>
  <c r="Y67" i="31"/>
  <c r="V67" i="31"/>
  <c r="AY67" i="31" s="1"/>
  <c r="U67" i="31"/>
  <c r="AB67" i="31"/>
  <c r="R60" i="31"/>
  <c r="V60" i="31"/>
  <c r="AY60" i="31" s="1"/>
  <c r="Q60" i="31"/>
  <c r="BA60" i="31" s="1"/>
  <c r="BB60" i="31" s="1"/>
  <c r="S60" i="31"/>
  <c r="N60" i="31"/>
  <c r="L60" i="31"/>
  <c r="P60" i="31"/>
  <c r="M60" i="31"/>
  <c r="V95" i="31"/>
  <c r="AY95" i="31" s="1"/>
  <c r="U55" i="31"/>
  <c r="F26" i="31"/>
  <c r="G26" i="31" s="1"/>
  <c r="N24" i="31"/>
  <c r="V128" i="31"/>
  <c r="AY128" i="31" s="1"/>
  <c r="D10" i="31"/>
  <c r="AE41" i="32" a="1"/>
  <c r="AE41" i="32" s="1"/>
  <c r="AU41" i="32"/>
  <c r="R41" i="32"/>
  <c r="P41" i="32"/>
  <c r="Y41" i="32"/>
  <c r="Z41" i="32"/>
  <c r="AZ41" i="32" s="1"/>
  <c r="AB41" i="32"/>
  <c r="V41" i="32"/>
  <c r="AY41" i="32" s="1"/>
  <c r="U41" i="32"/>
  <c r="S41" i="32"/>
  <c r="AA41" i="32"/>
  <c r="W41" i="32"/>
  <c r="Q41" i="32"/>
  <c r="BA41" i="32" s="1"/>
  <c r="BB41" i="32" s="1"/>
  <c r="W46" i="32"/>
  <c r="Q46" i="32"/>
  <c r="BA46" i="32" s="1"/>
  <c r="S46" i="32"/>
  <c r="Z46" i="32"/>
  <c r="AZ46" i="32" s="1"/>
  <c r="AA46" i="32"/>
  <c r="P46" i="32"/>
  <c r="V46" i="32"/>
  <c r="AY46" i="32" s="1"/>
  <c r="R46" i="32"/>
  <c r="Y46" i="32"/>
  <c r="AU46" i="32"/>
  <c r="AV42" i="32" s="1"/>
  <c r="AA53" i="32"/>
  <c r="V53" i="32"/>
  <c r="AY53" i="32" s="1"/>
  <c r="S53" i="32"/>
  <c r="AE53" i="32" a="1"/>
  <c r="AE53" i="32" s="1"/>
  <c r="R53" i="32"/>
  <c r="AU53" i="32"/>
  <c r="Z53" i="32"/>
  <c r="AZ53" i="32" s="1"/>
  <c r="AB53" i="32"/>
  <c r="P53" i="32"/>
  <c r="Q53" i="32"/>
  <c r="BA53" i="32" s="1"/>
  <c r="BB53" i="32" s="1"/>
  <c r="W53" i="32"/>
  <c r="U53" i="32"/>
  <c r="Y53" i="32"/>
  <c r="Q96" i="32"/>
  <c r="BA96" i="32" s="1"/>
  <c r="P96" i="32"/>
  <c r="AB96" i="32"/>
  <c r="V96" i="32"/>
  <c r="AY96" i="32" s="1"/>
  <c r="S96" i="32"/>
  <c r="AA96" i="32"/>
  <c r="Y96" i="32"/>
  <c r="R96" i="32"/>
  <c r="U96" i="32"/>
  <c r="M38" i="32"/>
  <c r="S50" i="32"/>
  <c r="Y97" i="32"/>
  <c r="AU15" i="32"/>
  <c r="AV53" i="32" s="1"/>
  <c r="W4" i="32"/>
  <c r="V4" i="32"/>
  <c r="AY4" i="32" s="1"/>
  <c r="M6" i="32"/>
  <c r="N6" i="32"/>
  <c r="S104" i="32"/>
  <c r="L104" i="32"/>
  <c r="M104" i="32"/>
  <c r="L53" i="32"/>
  <c r="N53" i="32"/>
  <c r="M47" i="32"/>
  <c r="AG47" i="32" s="1"/>
  <c r="L47" i="32"/>
  <c r="N47" i="32"/>
  <c r="L68" i="32"/>
  <c r="N68" i="32"/>
  <c r="M68" i="32"/>
  <c r="Q38" i="32"/>
  <c r="BA38" i="32" s="1"/>
  <c r="BB38" i="32" s="1"/>
  <c r="AB31" i="32"/>
  <c r="Y29" i="32"/>
  <c r="V29" i="32"/>
  <c r="AY29" i="32" s="1"/>
  <c r="BB29" i="32" s="1"/>
  <c r="S29" i="32"/>
  <c r="W29" i="32"/>
  <c r="V71" i="32"/>
  <c r="AY71" i="32" s="1"/>
  <c r="S71" i="32"/>
  <c r="R71" i="32"/>
  <c r="L71" i="32"/>
  <c r="N71" i="32"/>
  <c r="Q71" i="32"/>
  <c r="BA71" i="32" s="1"/>
  <c r="M71" i="32"/>
  <c r="Y73" i="32"/>
  <c r="U73" i="32"/>
  <c r="AA73" i="32"/>
  <c r="AE73" i="32" a="1"/>
  <c r="AE73" i="32" s="1"/>
  <c r="AB73" i="32"/>
  <c r="W73" i="32"/>
  <c r="P73" i="32"/>
  <c r="AA117" i="32"/>
  <c r="Q117" i="32"/>
  <c r="BA117" i="32" s="1"/>
  <c r="BB117" i="32" s="1"/>
  <c r="W117" i="32"/>
  <c r="Z117" i="32"/>
  <c r="AZ117" i="32" s="1"/>
  <c r="U117" i="32"/>
  <c r="P117" i="32"/>
  <c r="Y117" i="32"/>
  <c r="AB117" i="32"/>
  <c r="V117" i="32"/>
  <c r="AY117" i="32" s="1"/>
  <c r="R117" i="32"/>
  <c r="AE117" i="32" a="1"/>
  <c r="AE117" i="32" s="1"/>
  <c r="F81" i="32"/>
  <c r="G81" i="32" s="1"/>
  <c r="N126" i="32"/>
  <c r="L126" i="32"/>
  <c r="M126" i="32"/>
  <c r="M60" i="32"/>
  <c r="AG60" i="32" s="1"/>
  <c r="L60" i="32"/>
  <c r="N60" i="32"/>
  <c r="S38" i="32"/>
  <c r="AS107" i="32"/>
  <c r="AF107" i="32" s="1"/>
  <c r="Z107" i="32"/>
  <c r="AZ107" i="32" s="1"/>
  <c r="S107" i="32"/>
  <c r="Y107" i="32"/>
  <c r="R107" i="32"/>
  <c r="U107" i="32"/>
  <c r="AB107" i="32"/>
  <c r="P107" i="32"/>
  <c r="Q107" i="32"/>
  <c r="BA107" i="32" s="1"/>
  <c r="V107" i="32"/>
  <c r="AY107" i="32" s="1"/>
  <c r="BB107" i="32" s="1"/>
  <c r="AA107" i="32"/>
  <c r="N97" i="32"/>
  <c r="D19" i="32"/>
  <c r="A19" i="32"/>
  <c r="M67" i="32"/>
  <c r="V67" i="32"/>
  <c r="AY67" i="32" s="1"/>
  <c r="R67" i="32"/>
  <c r="L67" i="32"/>
  <c r="N98" i="32"/>
  <c r="M98" i="32"/>
  <c r="S98" i="32"/>
  <c r="L98" i="32"/>
  <c r="AA100" i="32"/>
  <c r="Q100" i="32"/>
  <c r="BA100" i="32" s="1"/>
  <c r="BB100" i="32" s="1"/>
  <c r="Z100" i="32"/>
  <c r="AZ100" i="32" s="1"/>
  <c r="P100" i="32"/>
  <c r="S100" i="32"/>
  <c r="AE100" i="32" a="1"/>
  <c r="AE100" i="32" s="1"/>
  <c r="V100" i="32"/>
  <c r="AY100" i="32" s="1"/>
  <c r="Y100" i="32"/>
  <c r="U100" i="32"/>
  <c r="S123" i="32"/>
  <c r="AB123" i="32"/>
  <c r="W95" i="32"/>
  <c r="R95" i="32"/>
  <c r="Q95" i="32"/>
  <c r="BA95" i="32" s="1"/>
  <c r="AB95" i="32"/>
  <c r="V95" i="32"/>
  <c r="AY95" i="32" s="1"/>
  <c r="S95" i="32"/>
  <c r="U95" i="32"/>
  <c r="Z95" i="32"/>
  <c r="AZ95" i="32" s="1"/>
  <c r="Y95" i="32"/>
  <c r="L95" i="32"/>
  <c r="M95" i="32"/>
  <c r="N81" i="32"/>
  <c r="L81" i="32"/>
  <c r="M73" i="32"/>
  <c r="N73" i="32"/>
  <c r="Z44" i="32"/>
  <c r="AZ44" i="32" s="1"/>
  <c r="V44" i="32"/>
  <c r="AY44" i="32" s="1"/>
  <c r="U44" i="32"/>
  <c r="AB44" i="32"/>
  <c r="N44" i="32"/>
  <c r="W44" i="32"/>
  <c r="AA44" i="32"/>
  <c r="P50" i="32"/>
  <c r="Y50" i="32"/>
  <c r="V50" i="32"/>
  <c r="AY50" i="32" s="1"/>
  <c r="U50" i="32"/>
  <c r="Z50" i="32"/>
  <c r="AZ50" i="32" s="1"/>
  <c r="L38" i="32"/>
  <c r="AE50" i="32" a="1"/>
  <c r="AE50" i="32" s="1"/>
  <c r="V97" i="32"/>
  <c r="AY97" i="32" s="1"/>
  <c r="AA3" i="32"/>
  <c r="Q3" i="32"/>
  <c r="BA3" i="32" s="1"/>
  <c r="BB3" i="32" s="1"/>
  <c r="U13" i="32"/>
  <c r="AU13" i="32"/>
  <c r="W13" i="32"/>
  <c r="S13" i="32"/>
  <c r="AB13" i="32"/>
  <c r="R13" i="32"/>
  <c r="AA13" i="32"/>
  <c r="Q13" i="32"/>
  <c r="BA13" i="32" s="1"/>
  <c r="P13" i="32"/>
  <c r="D38" i="32"/>
  <c r="A38" i="32"/>
  <c r="A51" i="32"/>
  <c r="D51" i="32"/>
  <c r="S92" i="32"/>
  <c r="Y92" i="32"/>
  <c r="P116" i="32"/>
  <c r="U116" i="32"/>
  <c r="F109" i="32"/>
  <c r="G109" i="32" s="1"/>
  <c r="AE109" i="32" s="1" a="1"/>
  <c r="AE109" i="32" s="1"/>
  <c r="AD109" i="32" s="1"/>
  <c r="AC109" i="32" s="1"/>
  <c r="F101" i="32"/>
  <c r="G101" i="32" s="1"/>
  <c r="M57" i="32"/>
  <c r="N57" i="32"/>
  <c r="N28" i="32"/>
  <c r="M28" i="32"/>
  <c r="AG28" i="32" s="1"/>
  <c r="L28" i="32"/>
  <c r="N20" i="32"/>
  <c r="L20" i="32"/>
  <c r="M20" i="32"/>
  <c r="F74" i="32"/>
  <c r="G74" i="32" s="1"/>
  <c r="L31" i="32"/>
  <c r="N31" i="32"/>
  <c r="M31" i="32"/>
  <c r="AG31" i="32" s="1"/>
  <c r="Z96" i="32"/>
  <c r="AZ96" i="32" s="1"/>
  <c r="R50" i="32"/>
  <c r="U47" i="32"/>
  <c r="AB9" i="32"/>
  <c r="AA9" i="32"/>
  <c r="AE9" i="32" a="1"/>
  <c r="AE9" i="32" s="1"/>
  <c r="U9" i="32"/>
  <c r="W9" i="32"/>
  <c r="AU9" i="32"/>
  <c r="P9" i="32"/>
  <c r="R9" i="32"/>
  <c r="Z9" i="32"/>
  <c r="AZ9" i="32" s="1"/>
  <c r="Q9" i="32"/>
  <c r="BA9" i="32" s="1"/>
  <c r="BB9" i="32" s="1"/>
  <c r="L63" i="32"/>
  <c r="N63" i="32"/>
  <c r="M63" i="32"/>
  <c r="AG63" i="32" s="1"/>
  <c r="AB121" i="32"/>
  <c r="R121" i="32"/>
  <c r="W115" i="32"/>
  <c r="M123" i="32"/>
  <c r="L123" i="32"/>
  <c r="M108" i="32"/>
  <c r="L108" i="32"/>
  <c r="N108" i="32"/>
  <c r="M79" i="32"/>
  <c r="N79" i="32"/>
  <c r="L34" i="32"/>
  <c r="M34" i="32"/>
  <c r="A110" i="32"/>
  <c r="V38" i="32"/>
  <c r="AY38" i="32" s="1"/>
  <c r="AB50" i="32"/>
  <c r="V60" i="32"/>
  <c r="AY60" i="32" s="1"/>
  <c r="W96" i="32"/>
  <c r="M11" i="32"/>
  <c r="AG11" i="32" s="1"/>
  <c r="N11" i="32"/>
  <c r="L11" i="32"/>
  <c r="W31" i="32"/>
  <c r="U31" i="32"/>
  <c r="AU31" i="32"/>
  <c r="AA31" i="32"/>
  <c r="S34" i="32"/>
  <c r="W34" i="32"/>
  <c r="AB34" i="32"/>
  <c r="A45" i="32"/>
  <c r="D45" i="32"/>
  <c r="N74" i="32"/>
  <c r="M74" i="32"/>
  <c r="L74" i="32"/>
  <c r="Y127" i="32"/>
  <c r="P69" i="32"/>
  <c r="Z69" i="32"/>
  <c r="AZ69" i="32" s="1"/>
  <c r="V69" i="32"/>
  <c r="AY69" i="32" s="1"/>
  <c r="AB69" i="32"/>
  <c r="S69" i="32"/>
  <c r="Y69" i="32"/>
  <c r="AE69" i="32" a="1"/>
  <c r="AE69" i="32" s="1"/>
  <c r="W69" i="32"/>
  <c r="AA69" i="32"/>
  <c r="AH33" i="32"/>
  <c r="F33" i="32"/>
  <c r="G33" i="32" s="1"/>
  <c r="AH25" i="32"/>
  <c r="F25" i="32"/>
  <c r="G25" i="32" s="1"/>
  <c r="AE25" i="32" s="1" a="1"/>
  <c r="AE25" i="32" s="1"/>
  <c r="Z17" i="32"/>
  <c r="AZ17" i="32" s="1"/>
  <c r="P17" i="32"/>
  <c r="W17" i="32"/>
  <c r="AH10" i="32"/>
  <c r="F10" i="32"/>
  <c r="G10" i="32" s="1"/>
  <c r="W10" i="32" s="1"/>
  <c r="M2" i="32"/>
  <c r="N2" i="32"/>
  <c r="M41" i="32"/>
  <c r="L41" i="32"/>
  <c r="N41" i="32"/>
  <c r="L10" i="32"/>
  <c r="N10" i="32"/>
  <c r="M10" i="32"/>
  <c r="AG10" i="32" s="1"/>
  <c r="Z47" i="32"/>
  <c r="AZ47" i="32" s="1"/>
  <c r="V47" i="32"/>
  <c r="AY47" i="32" s="1"/>
  <c r="S47" i="32"/>
  <c r="W97" i="32"/>
  <c r="Z97" i="32"/>
  <c r="AZ97" i="32" s="1"/>
  <c r="M97" i="32"/>
  <c r="U97" i="32"/>
  <c r="L97" i="32"/>
  <c r="AS96" i="32"/>
  <c r="AF96" i="32" s="1"/>
  <c r="AU47" i="32"/>
  <c r="P38" i="32"/>
  <c r="W50" i="32"/>
  <c r="AA97" i="32"/>
  <c r="V31" i="32"/>
  <c r="AY31" i="32" s="1"/>
  <c r="AU50" i="32"/>
  <c r="AS75" i="32"/>
  <c r="AF75" i="32" s="1"/>
  <c r="AB75" i="32"/>
  <c r="R75" i="32"/>
  <c r="S75" i="32"/>
  <c r="P75" i="32"/>
  <c r="V75" i="32"/>
  <c r="AY75" i="32" s="1"/>
  <c r="BB75" i="32" s="1"/>
  <c r="U75" i="32"/>
  <c r="AA6" i="32"/>
  <c r="P6" i="32"/>
  <c r="W6" i="32"/>
  <c r="V49" i="32"/>
  <c r="AY49" i="32" s="1"/>
  <c r="S49" i="32"/>
  <c r="Q49" i="32"/>
  <c r="BA49" i="32" s="1"/>
  <c r="R49" i="32"/>
  <c r="W49" i="32"/>
  <c r="R43" i="32"/>
  <c r="W43" i="32"/>
  <c r="AB43" i="32"/>
  <c r="V43" i="32"/>
  <c r="AY43" i="32" s="1"/>
  <c r="S43" i="32"/>
  <c r="U43" i="32"/>
  <c r="Y43" i="32"/>
  <c r="AA43" i="32"/>
  <c r="AU43" i="32"/>
  <c r="Q43" i="32"/>
  <c r="BA43" i="32" s="1"/>
  <c r="P43" i="32"/>
  <c r="Z56" i="32"/>
  <c r="AZ56" i="32" s="1"/>
  <c r="W56" i="32"/>
  <c r="Q56" i="32"/>
  <c r="BA56" i="32" s="1"/>
  <c r="BB56" i="32" s="1"/>
  <c r="AE56" i="32" a="1"/>
  <c r="AE56" i="32" s="1"/>
  <c r="Y56" i="32"/>
  <c r="S56" i="32"/>
  <c r="A76" i="32"/>
  <c r="D76" i="32"/>
  <c r="AH63" i="32"/>
  <c r="F63" i="32"/>
  <c r="G63" i="32" s="1"/>
  <c r="AE63" i="32" s="1" a="1"/>
  <c r="AE63" i="32" s="1"/>
  <c r="AD63" i="32" s="1"/>
  <c r="AC63" i="32" s="1"/>
  <c r="F55" i="32"/>
  <c r="G55" i="32" s="1"/>
  <c r="N17" i="32"/>
  <c r="M17" i="32"/>
  <c r="AG17" i="32" s="1"/>
  <c r="L17" i="32"/>
  <c r="M94" i="32"/>
  <c r="Y42" i="32"/>
  <c r="W60" i="32"/>
  <c r="M18" i="32"/>
  <c r="AE65" i="33" a="1"/>
  <c r="AE65" i="33" s="1"/>
  <c r="W65" i="33"/>
  <c r="AA65" i="33"/>
  <c r="Y65" i="33"/>
  <c r="U65" i="33"/>
  <c r="P65" i="33"/>
  <c r="R65" i="33"/>
  <c r="Z65" i="33"/>
  <c r="AZ65" i="33" s="1"/>
  <c r="S65" i="33"/>
  <c r="V65" i="33"/>
  <c r="AY65" i="33" s="1"/>
  <c r="Q65" i="33"/>
  <c r="BA65" i="33" s="1"/>
  <c r="BB65" i="33" s="1"/>
  <c r="AB65" i="33"/>
  <c r="U41" i="33"/>
  <c r="W41" i="33"/>
  <c r="Q41" i="33"/>
  <c r="BA41" i="33" s="1"/>
  <c r="P41" i="33"/>
  <c r="S41" i="33"/>
  <c r="AU41" i="33"/>
  <c r="Y41" i="33"/>
  <c r="V41" i="33"/>
  <c r="AY41" i="33" s="1"/>
  <c r="BB41" i="33" s="1"/>
  <c r="AA41" i="33"/>
  <c r="R41" i="33"/>
  <c r="AB41" i="33"/>
  <c r="Z41" i="33"/>
  <c r="AZ41" i="33" s="1"/>
  <c r="U30" i="33"/>
  <c r="Q30" i="33"/>
  <c r="BA30" i="33" s="1"/>
  <c r="BB30" i="33" s="1"/>
  <c r="AA30" i="33"/>
  <c r="AU30" i="33"/>
  <c r="AV36" i="33" s="1"/>
  <c r="S30" i="33"/>
  <c r="V30" i="33"/>
  <c r="AY30" i="33" s="1"/>
  <c r="Y30" i="33"/>
  <c r="P30" i="33"/>
  <c r="W30" i="33"/>
  <c r="AE30" i="33" a="1"/>
  <c r="AE30" i="33" s="1"/>
  <c r="R30" i="33"/>
  <c r="Z30" i="33"/>
  <c r="AZ30" i="33" s="1"/>
  <c r="AB30" i="33"/>
  <c r="Y103" i="33"/>
  <c r="AB103" i="33"/>
  <c r="AA103" i="33"/>
  <c r="R103" i="33"/>
  <c r="S103" i="33"/>
  <c r="AS103" i="33"/>
  <c r="AF103" i="33" s="1"/>
  <c r="W103" i="33"/>
  <c r="V103" i="33"/>
  <c r="AY103" i="33" s="1"/>
  <c r="U103" i="33"/>
  <c r="N52" i="33"/>
  <c r="M52" i="33"/>
  <c r="AG52" i="33" s="1"/>
  <c r="L52" i="33"/>
  <c r="V52" i="33"/>
  <c r="AY52" i="33" s="1"/>
  <c r="U52" i="33"/>
  <c r="W52" i="33"/>
  <c r="Y52" i="33"/>
  <c r="V40" i="33"/>
  <c r="AY40" i="33" s="1"/>
  <c r="AB40" i="33"/>
  <c r="Y40" i="33"/>
  <c r="S40" i="33"/>
  <c r="U40" i="33"/>
  <c r="AU40" i="33"/>
  <c r="R40" i="33"/>
  <c r="P40" i="33"/>
  <c r="W40" i="33"/>
  <c r="AA40" i="33"/>
  <c r="Z40" i="33"/>
  <c r="AZ40" i="33" s="1"/>
  <c r="Q40" i="33"/>
  <c r="BA40" i="33" s="1"/>
  <c r="P53" i="33"/>
  <c r="Y53" i="33"/>
  <c r="V53" i="33"/>
  <c r="AY53" i="33" s="1"/>
  <c r="R53" i="33"/>
  <c r="AA53" i="33"/>
  <c r="AU53" i="33"/>
  <c r="AV12" i="33" s="1"/>
  <c r="S53" i="33"/>
  <c r="AB53" i="33"/>
  <c r="U53" i="33"/>
  <c r="Q53" i="33"/>
  <c r="BA53" i="33" s="1"/>
  <c r="W6" i="33"/>
  <c r="AB6" i="33"/>
  <c r="U6" i="33"/>
  <c r="S6" i="33"/>
  <c r="AA6" i="33"/>
  <c r="R6" i="33"/>
  <c r="Z6" i="33"/>
  <c r="AZ6" i="33" s="1"/>
  <c r="V6" i="33"/>
  <c r="AY6" i="33" s="1"/>
  <c r="AU6" i="33"/>
  <c r="AV75" i="33" s="1"/>
  <c r="A75" i="33" s="1"/>
  <c r="Y6" i="33"/>
  <c r="P6" i="33"/>
  <c r="Q6" i="33"/>
  <c r="BA6" i="33" s="1"/>
  <c r="D63" i="33"/>
  <c r="A63" i="33"/>
  <c r="AG36" i="33"/>
  <c r="AH36" i="33"/>
  <c r="F36" i="33"/>
  <c r="G36" i="33" s="1"/>
  <c r="AE36" i="33" s="1" a="1"/>
  <c r="AE36" i="33" s="1"/>
  <c r="AD36" i="33" s="1"/>
  <c r="AC36" i="33" s="1"/>
  <c r="N37" i="33"/>
  <c r="Z37" i="33"/>
  <c r="AZ37" i="33" s="1"/>
  <c r="V37" i="33"/>
  <c r="AY37" i="33" s="1"/>
  <c r="M37" i="33"/>
  <c r="AG37" i="33" s="1"/>
  <c r="L37" i="33"/>
  <c r="Y37" i="33"/>
  <c r="AB37" i="33"/>
  <c r="Z78" i="33"/>
  <c r="AZ78" i="33" s="1"/>
  <c r="D95" i="33"/>
  <c r="A95" i="33"/>
  <c r="D22" i="33"/>
  <c r="A22" i="33"/>
  <c r="Q94" i="33"/>
  <c r="BA94" i="33" s="1"/>
  <c r="BB94" i="33" s="1"/>
  <c r="AE124" i="33" a="1"/>
  <c r="AE124" i="33" s="1"/>
  <c r="U96" i="33"/>
  <c r="Z96" i="33"/>
  <c r="AZ96" i="33" s="1"/>
  <c r="V96" i="33"/>
  <c r="AY96" i="33" s="1"/>
  <c r="W96" i="33"/>
  <c r="S96" i="33"/>
  <c r="R96" i="33"/>
  <c r="Q96" i="33"/>
  <c r="BA96" i="33" s="1"/>
  <c r="BB96" i="33" s="1"/>
  <c r="P96" i="33"/>
  <c r="Y96" i="33"/>
  <c r="AB96" i="33"/>
  <c r="F58" i="33"/>
  <c r="G58" i="33" s="1"/>
  <c r="AH58" i="33"/>
  <c r="AA72" i="33"/>
  <c r="U72" i="33"/>
  <c r="M65" i="33"/>
  <c r="L65" i="33"/>
  <c r="N65" i="33"/>
  <c r="N58" i="33"/>
  <c r="M58" i="33"/>
  <c r="L58" i="33"/>
  <c r="S43" i="33"/>
  <c r="L43" i="33"/>
  <c r="N43" i="33"/>
  <c r="R43" i="33"/>
  <c r="M43" i="33"/>
  <c r="Q43" i="33"/>
  <c r="BA43" i="33" s="1"/>
  <c r="P43" i="33"/>
  <c r="Y34" i="33"/>
  <c r="P34" i="33"/>
  <c r="AB34" i="33"/>
  <c r="AU34" i="33"/>
  <c r="AV94" i="33" s="1"/>
  <c r="W34" i="33"/>
  <c r="V34" i="33"/>
  <c r="AY34" i="33" s="1"/>
  <c r="BB34" i="33" s="1"/>
  <c r="AB61" i="33"/>
  <c r="P61" i="33"/>
  <c r="AU61" i="33"/>
  <c r="W61" i="33"/>
  <c r="AA61" i="33"/>
  <c r="U61" i="33"/>
  <c r="Z61" i="33"/>
  <c r="AZ61" i="33" s="1"/>
  <c r="AE61" i="33" a="1"/>
  <c r="AE61" i="33" s="1"/>
  <c r="Y61" i="33"/>
  <c r="R61" i="33"/>
  <c r="V61" i="33"/>
  <c r="AY61" i="33" s="1"/>
  <c r="F51" i="33"/>
  <c r="G51" i="33" s="1"/>
  <c r="AE51" i="33" s="1" a="1"/>
  <c r="AE51" i="33" s="1"/>
  <c r="AD51" i="33" s="1"/>
  <c r="AC51" i="33" s="1"/>
  <c r="U37" i="33"/>
  <c r="S78" i="33"/>
  <c r="A49" i="33"/>
  <c r="D49" i="33"/>
  <c r="Q61" i="33"/>
  <c r="BA61" i="33" s="1"/>
  <c r="BB61" i="33" s="1"/>
  <c r="AU27" i="33"/>
  <c r="AV98" i="33" s="1"/>
  <c r="A15" i="33"/>
  <c r="D15" i="33"/>
  <c r="Z80" i="33"/>
  <c r="AZ80" i="33" s="1"/>
  <c r="AE80" i="33" a="1"/>
  <c r="AE80" i="33" s="1"/>
  <c r="V80" i="33"/>
  <c r="AY80" i="33" s="1"/>
  <c r="AA80" i="33"/>
  <c r="Y80" i="33"/>
  <c r="W80" i="33"/>
  <c r="U80" i="33"/>
  <c r="AH3" i="33"/>
  <c r="F3" i="33"/>
  <c r="G3" i="33" s="1"/>
  <c r="N50" i="33"/>
  <c r="M50" i="33"/>
  <c r="AG50" i="33" s="1"/>
  <c r="V50" i="33"/>
  <c r="AY50" i="33" s="1"/>
  <c r="BB50" i="33" s="1"/>
  <c r="AA50" i="33"/>
  <c r="L50" i="33"/>
  <c r="W50" i="33"/>
  <c r="Y50" i="33"/>
  <c r="L13" i="33"/>
  <c r="S13" i="33"/>
  <c r="R13" i="33"/>
  <c r="Q13" i="33"/>
  <c r="BA13" i="33" s="1"/>
  <c r="BB13" i="33" s="1"/>
  <c r="F104" i="33"/>
  <c r="G104" i="33" s="1"/>
  <c r="D104" i="33"/>
  <c r="W37" i="33"/>
  <c r="P78" i="33"/>
  <c r="D124" i="33"/>
  <c r="U78" i="33"/>
  <c r="AE26" i="33" a="1"/>
  <c r="AE26" i="33" s="1"/>
  <c r="V26" i="33"/>
  <c r="AY26" i="33" s="1"/>
  <c r="Z26" i="33"/>
  <c r="AZ26" i="33" s="1"/>
  <c r="W38" i="33"/>
  <c r="L38" i="33"/>
  <c r="Y38" i="33"/>
  <c r="V38" i="33"/>
  <c r="AY38" i="33" s="1"/>
  <c r="Z38" i="33"/>
  <c r="AZ38" i="33" s="1"/>
  <c r="U38" i="33"/>
  <c r="Z52" i="33"/>
  <c r="AZ52" i="33" s="1"/>
  <c r="AB52" i="33"/>
  <c r="AU52" i="33"/>
  <c r="R52" i="33"/>
  <c r="P52" i="33"/>
  <c r="AA52" i="33"/>
  <c r="S52" i="33"/>
  <c r="D60" i="33"/>
  <c r="A60" i="33"/>
  <c r="S56" i="33"/>
  <c r="P56" i="33"/>
  <c r="V56" i="33"/>
  <c r="AY56" i="33" s="1"/>
  <c r="BB56" i="33" s="1"/>
  <c r="U56" i="33"/>
  <c r="Z56" i="33"/>
  <c r="AZ56" i="33" s="1"/>
  <c r="R56" i="33"/>
  <c r="Y56" i="33"/>
  <c r="AU56" i="33"/>
  <c r="AV56" i="33" s="1"/>
  <c r="W56" i="33"/>
  <c r="AB56" i="33"/>
  <c r="Q56" i="33"/>
  <c r="BA56" i="33" s="1"/>
  <c r="V33" i="33"/>
  <c r="AY33" i="33" s="1"/>
  <c r="R33" i="33"/>
  <c r="AU33" i="33"/>
  <c r="AB33" i="33"/>
  <c r="Q33" i="33"/>
  <c r="BA33" i="33" s="1"/>
  <c r="BB33" i="33" s="1"/>
  <c r="Y33" i="33"/>
  <c r="AA33" i="33"/>
  <c r="AE33" i="33" a="1"/>
  <c r="AE33" i="33" s="1"/>
  <c r="P33" i="33"/>
  <c r="U33" i="33"/>
  <c r="Z33" i="33"/>
  <c r="AZ33" i="33" s="1"/>
  <c r="M70" i="33"/>
  <c r="L70" i="33"/>
  <c r="N70" i="33"/>
  <c r="L57" i="33"/>
  <c r="AA57" i="33"/>
  <c r="Z57" i="33"/>
  <c r="AZ57" i="33" s="1"/>
  <c r="W57" i="33"/>
  <c r="N20" i="33"/>
  <c r="M20" i="33"/>
  <c r="AG20" i="33" s="1"/>
  <c r="AA37" i="33"/>
  <c r="Y78" i="33"/>
  <c r="Q34" i="33"/>
  <c r="BA34" i="33" s="1"/>
  <c r="R12" i="33"/>
  <c r="Z12" i="33"/>
  <c r="AZ12" i="33" s="1"/>
  <c r="P12" i="33"/>
  <c r="Y12" i="33"/>
  <c r="AU12" i="33"/>
  <c r="V12" i="33"/>
  <c r="AY12" i="33" s="1"/>
  <c r="W12" i="33"/>
  <c r="AA12" i="33"/>
  <c r="AE12" i="33" a="1"/>
  <c r="AE12" i="33" s="1"/>
  <c r="S12" i="33"/>
  <c r="L16" i="33"/>
  <c r="N16" i="33"/>
  <c r="M16" i="33"/>
  <c r="S16" i="33"/>
  <c r="V16" i="33"/>
  <c r="AY16" i="33" s="1"/>
  <c r="Y60" i="33"/>
  <c r="R60" i="33"/>
  <c r="Q60" i="33"/>
  <c r="BA60" i="33" s="1"/>
  <c r="BB60" i="33" s="1"/>
  <c r="AB60" i="33"/>
  <c r="P60" i="33"/>
  <c r="V60" i="33"/>
  <c r="AY60" i="33" s="1"/>
  <c r="W60" i="33"/>
  <c r="AU60" i="33"/>
  <c r="U60" i="33"/>
  <c r="AA60" i="33"/>
  <c r="S60" i="33"/>
  <c r="U122" i="33"/>
  <c r="Q122" i="33"/>
  <c r="BA122" i="33" s="1"/>
  <c r="BB122" i="33" s="1"/>
  <c r="Z122" i="33"/>
  <c r="AZ122" i="33" s="1"/>
  <c r="P122" i="33"/>
  <c r="W122" i="33"/>
  <c r="Y122" i="33"/>
  <c r="S122" i="33"/>
  <c r="R122" i="33"/>
  <c r="AS115" i="33"/>
  <c r="AF115" i="33" s="1"/>
  <c r="AB115" i="33"/>
  <c r="W115" i="33"/>
  <c r="AA115" i="33"/>
  <c r="W108" i="33"/>
  <c r="U108" i="33"/>
  <c r="AE108" i="33" a="1"/>
  <c r="AE108" i="33" s="1"/>
  <c r="S93" i="33"/>
  <c r="Y93" i="33"/>
  <c r="V93" i="33"/>
  <c r="AY93" i="33" s="1"/>
  <c r="AA93" i="33"/>
  <c r="AB93" i="33"/>
  <c r="R93" i="33"/>
  <c r="Z93" i="33"/>
  <c r="AZ93" i="33" s="1"/>
  <c r="U93" i="33"/>
  <c r="P93" i="33"/>
  <c r="Z86" i="33"/>
  <c r="AZ86" i="33" s="1"/>
  <c r="V86" i="33"/>
  <c r="AY86" i="33" s="1"/>
  <c r="U86" i="33"/>
  <c r="AS86" i="33"/>
  <c r="AF86" i="33" s="1"/>
  <c r="S86" i="33"/>
  <c r="Q86" i="33"/>
  <c r="BA86" i="33" s="1"/>
  <c r="AB86" i="33"/>
  <c r="R86" i="33"/>
  <c r="AA86" i="33"/>
  <c r="F9" i="33"/>
  <c r="G9" i="33" s="1"/>
  <c r="AH9" i="33"/>
  <c r="L108" i="33"/>
  <c r="M108" i="33"/>
  <c r="N108" i="33"/>
  <c r="W101" i="33"/>
  <c r="L101" i="33"/>
  <c r="L93" i="33"/>
  <c r="M93" i="33"/>
  <c r="U85" i="33"/>
  <c r="AB85" i="33"/>
  <c r="AA85" i="33"/>
  <c r="Y85" i="33"/>
  <c r="Z85" i="33"/>
  <c r="AZ85" i="33" s="1"/>
  <c r="V85" i="33"/>
  <c r="AY85" i="33" s="1"/>
  <c r="L85" i="33"/>
  <c r="N85" i="33"/>
  <c r="L77" i="33"/>
  <c r="R77" i="33"/>
  <c r="Q77" i="33"/>
  <c r="BA77" i="33" s="1"/>
  <c r="BB77" i="33" s="1"/>
  <c r="N77" i="33"/>
  <c r="M77" i="33"/>
  <c r="P77" i="33"/>
  <c r="V77" i="33"/>
  <c r="AY77" i="33" s="1"/>
  <c r="L27" i="33"/>
  <c r="N27" i="33"/>
  <c r="M27" i="33"/>
  <c r="AH44" i="33"/>
  <c r="F44" i="33"/>
  <c r="G44" i="33" s="1"/>
  <c r="Q78" i="33"/>
  <c r="BA78" i="33" s="1"/>
  <c r="BB78" i="33" s="1"/>
  <c r="R34" i="33"/>
  <c r="AU31" i="33"/>
  <c r="V31" i="33"/>
  <c r="AY31" i="33" s="1"/>
  <c r="AB31" i="33"/>
  <c r="Y91" i="33"/>
  <c r="W91" i="33"/>
  <c r="S91" i="33"/>
  <c r="Q91" i="33"/>
  <c r="BA91" i="33" s="1"/>
  <c r="BB91" i="33" s="1"/>
  <c r="U91" i="33"/>
  <c r="AE91" i="33" a="1"/>
  <c r="AE91" i="33" s="1"/>
  <c r="V91" i="33"/>
  <c r="AY91" i="33" s="1"/>
  <c r="AB91" i="33"/>
  <c r="AA91" i="33"/>
  <c r="R91" i="33"/>
  <c r="Z91" i="33"/>
  <c r="AZ91" i="33" s="1"/>
  <c r="S98" i="33"/>
  <c r="R98" i="33"/>
  <c r="AA98" i="33"/>
  <c r="P98" i="33"/>
  <c r="AS98" i="33"/>
  <c r="AF98" i="33" s="1"/>
  <c r="Q98" i="33"/>
  <c r="BA98" i="33" s="1"/>
  <c r="Y98" i="33"/>
  <c r="AB98" i="33"/>
  <c r="Z98" i="33"/>
  <c r="AZ98" i="33" s="1"/>
  <c r="W98" i="33"/>
  <c r="U107" i="33"/>
  <c r="S107" i="33"/>
  <c r="Q107" i="33"/>
  <c r="BA107" i="33" s="1"/>
  <c r="P107" i="33"/>
  <c r="AB107" i="33"/>
  <c r="AE107" i="33" a="1"/>
  <c r="AE107" i="33" s="1"/>
  <c r="R107" i="33"/>
  <c r="Y107" i="33"/>
  <c r="AA107" i="33"/>
  <c r="W107" i="33"/>
  <c r="Z107" i="33"/>
  <c r="AZ107" i="33" s="1"/>
  <c r="F92" i="33"/>
  <c r="G92" i="33" s="1"/>
  <c r="A8" i="33"/>
  <c r="D8" i="33"/>
  <c r="N122" i="33"/>
  <c r="L122" i="33"/>
  <c r="M122" i="33"/>
  <c r="S34" i="33"/>
  <c r="AA87" i="33"/>
  <c r="W87" i="33"/>
  <c r="Q87" i="33"/>
  <c r="BA87" i="33" s="1"/>
  <c r="Y75" i="33"/>
  <c r="AE75" i="33" a="1"/>
  <c r="AE75" i="33" s="1"/>
  <c r="P75" i="33"/>
  <c r="AA75" i="33"/>
  <c r="A68" i="33"/>
  <c r="D68" i="33"/>
  <c r="U67" i="33"/>
  <c r="U83" i="33"/>
  <c r="Z83" i="33"/>
  <c r="AZ83" i="33" s="1"/>
  <c r="M83" i="33"/>
  <c r="W83" i="33"/>
  <c r="L83" i="33"/>
  <c r="V83" i="33"/>
  <c r="AY83" i="33" s="1"/>
  <c r="AA83" i="33"/>
  <c r="Y83" i="33"/>
  <c r="AH23" i="33"/>
  <c r="AH15" i="33"/>
  <c r="F15" i="33"/>
  <c r="G15" i="33" s="1"/>
  <c r="M114" i="33"/>
  <c r="V114" i="33"/>
  <c r="AY114" i="33" s="1"/>
  <c r="N39" i="33"/>
  <c r="L39" i="33"/>
  <c r="M39" i="33"/>
  <c r="AG39" i="33" s="1"/>
  <c r="L17" i="33"/>
  <c r="N17" i="33"/>
  <c r="M17" i="33"/>
  <c r="AB78" i="33"/>
  <c r="AE78" i="33" a="1"/>
  <c r="AE78" i="33" s="1"/>
  <c r="V126" i="33"/>
  <c r="AY126" i="33" s="1"/>
  <c r="P126" i="33"/>
  <c r="Q126" i="33"/>
  <c r="BA126" i="33" s="1"/>
  <c r="BB126" i="33" s="1"/>
  <c r="N126" i="33"/>
  <c r="S126" i="33"/>
  <c r="M126" i="33"/>
  <c r="R126" i="33"/>
  <c r="L126" i="33"/>
  <c r="V78" i="33"/>
  <c r="AY78" i="33" s="1"/>
  <c r="AA78" i="33"/>
  <c r="U34" i="33"/>
  <c r="U121" i="33"/>
  <c r="AS121" i="33"/>
  <c r="AF121" i="33" s="1"/>
  <c r="W121" i="33"/>
  <c r="Z121" i="33"/>
  <c r="AZ121" i="33" s="1"/>
  <c r="P121" i="33"/>
  <c r="AH51" i="33"/>
  <c r="M100" i="33"/>
  <c r="AB100" i="33"/>
  <c r="Z100" i="33"/>
  <c r="AZ100" i="33" s="1"/>
  <c r="U100" i="33"/>
  <c r="W100" i="33"/>
  <c r="N100" i="33"/>
  <c r="L100" i="33"/>
  <c r="AA100" i="33"/>
  <c r="Y100" i="33"/>
  <c r="N104" i="33"/>
  <c r="L104" i="33"/>
  <c r="M104" i="33"/>
  <c r="W29" i="33"/>
  <c r="U29" i="33"/>
  <c r="S29" i="33"/>
  <c r="R29" i="33"/>
  <c r="V29" i="33"/>
  <c r="AY29" i="33" s="1"/>
  <c r="AU29" i="33"/>
  <c r="AB29" i="33"/>
  <c r="AA29" i="33"/>
  <c r="P127" i="33"/>
  <c r="L127" i="33"/>
  <c r="N127" i="33"/>
  <c r="R127" i="33"/>
  <c r="M127" i="33"/>
  <c r="Q127" i="33"/>
  <c r="BA127" i="33" s="1"/>
  <c r="BB127" i="33" s="1"/>
  <c r="V127" i="33"/>
  <c r="AY127" i="33" s="1"/>
  <c r="AG51" i="33"/>
  <c r="A52" i="33"/>
  <c r="Q69" i="33"/>
  <c r="BA69" i="33" s="1"/>
  <c r="F105" i="33"/>
  <c r="G105" i="33" s="1"/>
  <c r="F25" i="33"/>
  <c r="G25" i="33" s="1"/>
  <c r="L47" i="33"/>
  <c r="Z12" i="34"/>
  <c r="AZ12" i="34" s="1"/>
  <c r="Y12" i="34"/>
  <c r="Q12" i="34"/>
  <c r="BA12" i="34" s="1"/>
  <c r="AU12" i="34"/>
  <c r="AV86" i="34" s="1"/>
  <c r="P12" i="34"/>
  <c r="W12" i="34"/>
  <c r="AA12" i="34"/>
  <c r="V12" i="34"/>
  <c r="AY12" i="34" s="1"/>
  <c r="S12" i="34"/>
  <c r="AB12" i="34"/>
  <c r="U12" i="34"/>
  <c r="R12" i="34"/>
  <c r="AU56" i="34"/>
  <c r="AA56" i="34"/>
  <c r="P56" i="34"/>
  <c r="W56" i="34"/>
  <c r="Q56" i="34"/>
  <c r="BA56" i="34" s="1"/>
  <c r="BB56" i="34" s="1"/>
  <c r="S56" i="34"/>
  <c r="U56" i="34"/>
  <c r="Y56" i="34"/>
  <c r="R56" i="34"/>
  <c r="V56" i="34"/>
  <c r="AY56" i="34" s="1"/>
  <c r="Z56" i="34"/>
  <c r="AZ56" i="34" s="1"/>
  <c r="AE56" i="34" a="1"/>
  <c r="AE56" i="34" s="1"/>
  <c r="AB56" i="34"/>
  <c r="Z93" i="34"/>
  <c r="AZ93" i="34" s="1"/>
  <c r="AA93" i="34"/>
  <c r="AS93" i="34"/>
  <c r="AF93" i="34" s="1"/>
  <c r="Y93" i="34"/>
  <c r="U93" i="34"/>
  <c r="W93" i="34"/>
  <c r="AB93" i="34"/>
  <c r="V93" i="34"/>
  <c r="AY93" i="34" s="1"/>
  <c r="R93" i="34"/>
  <c r="S93" i="34"/>
  <c r="Q93" i="34"/>
  <c r="BA93" i="34" s="1"/>
  <c r="P93" i="34"/>
  <c r="Z98" i="34"/>
  <c r="AZ98" i="34" s="1"/>
  <c r="Y98" i="34"/>
  <c r="W98" i="34"/>
  <c r="AE98" i="34" a="1"/>
  <c r="AE98" i="34" s="1"/>
  <c r="V98" i="34"/>
  <c r="AY98" i="34" s="1"/>
  <c r="U98" i="34"/>
  <c r="S98" i="34"/>
  <c r="R98" i="34"/>
  <c r="AA98" i="34"/>
  <c r="P98" i="34"/>
  <c r="Q98" i="34"/>
  <c r="BA98" i="34" s="1"/>
  <c r="BB98" i="34" s="1"/>
  <c r="AB98" i="34"/>
  <c r="Y104" i="34"/>
  <c r="S104" i="34"/>
  <c r="W104" i="34"/>
  <c r="AE104" i="34" a="1"/>
  <c r="AE104" i="34" s="1"/>
  <c r="AB104" i="34"/>
  <c r="R104" i="34"/>
  <c r="V104" i="34"/>
  <c r="AY104" i="34" s="1"/>
  <c r="AA104" i="34"/>
  <c r="Q104" i="34"/>
  <c r="BA104" i="34" s="1"/>
  <c r="BB104" i="34" s="1"/>
  <c r="Z104" i="34"/>
  <c r="AZ104" i="34" s="1"/>
  <c r="U104" i="34"/>
  <c r="P104" i="34"/>
  <c r="AU57" i="34"/>
  <c r="W57" i="34"/>
  <c r="S57" i="34"/>
  <c r="Z57" i="34"/>
  <c r="AZ57" i="34" s="1"/>
  <c r="R57" i="34"/>
  <c r="Y57" i="34"/>
  <c r="Q57" i="34"/>
  <c r="BA57" i="34" s="1"/>
  <c r="BB57" i="34" s="1"/>
  <c r="V57" i="34"/>
  <c r="AY57" i="34" s="1"/>
  <c r="AE57" i="34" a="1"/>
  <c r="AE57" i="34" s="1"/>
  <c r="AA57" i="34"/>
  <c r="P57" i="34"/>
  <c r="AB57" i="34"/>
  <c r="U57" i="34"/>
  <c r="M49" i="34"/>
  <c r="AG49" i="34" s="1"/>
  <c r="V49" i="34"/>
  <c r="AY49" i="34" s="1"/>
  <c r="AA49" i="34"/>
  <c r="AB49" i="34"/>
  <c r="Y49" i="34"/>
  <c r="L49" i="34"/>
  <c r="Z49" i="34"/>
  <c r="AZ49" i="34" s="1"/>
  <c r="N49" i="34"/>
  <c r="W49" i="34"/>
  <c r="U49" i="34"/>
  <c r="Z17" i="34"/>
  <c r="AZ17" i="34" s="1"/>
  <c r="N17" i="34"/>
  <c r="AA17" i="34"/>
  <c r="M17" i="34"/>
  <c r="AG17" i="34" s="1"/>
  <c r="L17" i="34"/>
  <c r="AB17" i="34"/>
  <c r="S105" i="34"/>
  <c r="Q105" i="34"/>
  <c r="BA105" i="34" s="1"/>
  <c r="Z105" i="34"/>
  <c r="AZ105" i="34" s="1"/>
  <c r="U105" i="34"/>
  <c r="P105" i="34"/>
  <c r="Y105" i="34"/>
  <c r="W105" i="34"/>
  <c r="AB105" i="34"/>
  <c r="AE105" i="34" a="1"/>
  <c r="AE105" i="34" s="1"/>
  <c r="R105" i="34"/>
  <c r="V105" i="34"/>
  <c r="AY105" i="34" s="1"/>
  <c r="AA105" i="34"/>
  <c r="AB50" i="34"/>
  <c r="AE50" i="34" a="1"/>
  <c r="AE50" i="34" s="1"/>
  <c r="AU50" i="34"/>
  <c r="W50" i="34"/>
  <c r="Y50" i="34"/>
  <c r="U50" i="34"/>
  <c r="V50" i="34"/>
  <c r="AY50" i="34" s="1"/>
  <c r="R50" i="34"/>
  <c r="P50" i="34"/>
  <c r="AA50" i="34"/>
  <c r="Q50" i="34"/>
  <c r="BA50" i="34" s="1"/>
  <c r="BB50" i="34" s="1"/>
  <c r="S50" i="34"/>
  <c r="Z50" i="34"/>
  <c r="AZ50" i="34" s="1"/>
  <c r="P51" i="34"/>
  <c r="U51" i="34"/>
  <c r="AB51" i="34"/>
  <c r="Z51" i="34"/>
  <c r="AZ51" i="34" s="1"/>
  <c r="Y51" i="34"/>
  <c r="AA51" i="34"/>
  <c r="W51" i="34"/>
  <c r="Q51" i="34"/>
  <c r="BA51" i="34" s="1"/>
  <c r="BB51" i="34" s="1"/>
  <c r="V51" i="34"/>
  <c r="AY51" i="34" s="1"/>
  <c r="AU51" i="34"/>
  <c r="AE51" i="34" a="1"/>
  <c r="AE51" i="34" s="1"/>
  <c r="S51" i="34"/>
  <c r="R51" i="34"/>
  <c r="AE22" i="34" a="1"/>
  <c r="AE22" i="34" s="1"/>
  <c r="Y22" i="34"/>
  <c r="R22" i="34"/>
  <c r="P22" i="34"/>
  <c r="W22" i="34"/>
  <c r="AB22" i="34"/>
  <c r="S22" i="34"/>
  <c r="AU22" i="34"/>
  <c r="Z22" i="34"/>
  <c r="AZ22" i="34" s="1"/>
  <c r="V22" i="34"/>
  <c r="AY22" i="34" s="1"/>
  <c r="U22" i="34"/>
  <c r="Q22" i="34"/>
  <c r="BA22" i="34" s="1"/>
  <c r="BB22" i="34" s="1"/>
  <c r="S102" i="34"/>
  <c r="AB102" i="34"/>
  <c r="R102" i="34"/>
  <c r="AA102" i="34"/>
  <c r="Y102" i="34"/>
  <c r="AE102" i="34" a="1"/>
  <c r="AE102" i="34" s="1"/>
  <c r="Q102" i="34"/>
  <c r="BA102" i="34" s="1"/>
  <c r="BB102" i="34" s="1"/>
  <c r="W102" i="34"/>
  <c r="Z102" i="34"/>
  <c r="AZ102" i="34" s="1"/>
  <c r="V102" i="34"/>
  <c r="AY102" i="34" s="1"/>
  <c r="P102" i="34"/>
  <c r="U102" i="34"/>
  <c r="M56" i="34"/>
  <c r="L56" i="34"/>
  <c r="N56" i="34"/>
  <c r="W32" i="34"/>
  <c r="V32" i="34"/>
  <c r="AY32" i="34" s="1"/>
  <c r="AB32" i="34"/>
  <c r="U32" i="34"/>
  <c r="R32" i="34"/>
  <c r="Q32" i="34"/>
  <c r="BA32" i="34" s="1"/>
  <c r="AU32" i="34"/>
  <c r="AV67" i="34" s="1"/>
  <c r="D67" i="34" s="1"/>
  <c r="P32" i="34"/>
  <c r="Z32" i="34"/>
  <c r="AZ32" i="34" s="1"/>
  <c r="Y32" i="34"/>
  <c r="S32" i="34"/>
  <c r="AA32" i="34"/>
  <c r="S60" i="34"/>
  <c r="Z60" i="34"/>
  <c r="AZ60" i="34" s="1"/>
  <c r="V62" i="34"/>
  <c r="AY62" i="34" s="1"/>
  <c r="AB62" i="34"/>
  <c r="R62" i="34"/>
  <c r="Q62" i="34"/>
  <c r="BA62" i="34" s="1"/>
  <c r="S62" i="34"/>
  <c r="Z62" i="34"/>
  <c r="AZ62" i="34" s="1"/>
  <c r="U62" i="34"/>
  <c r="AA62" i="34"/>
  <c r="Y62" i="34"/>
  <c r="AU62" i="34"/>
  <c r="W62" i="34"/>
  <c r="P62" i="34"/>
  <c r="AE24" i="34" a="1"/>
  <c r="AE24" i="34" s="1"/>
  <c r="U24" i="34"/>
  <c r="P24" i="34"/>
  <c r="AA24" i="34"/>
  <c r="AU24" i="34"/>
  <c r="Q24" i="34"/>
  <c r="BA24" i="34" s="1"/>
  <c r="BB24" i="34" s="1"/>
  <c r="AB24" i="34"/>
  <c r="R24" i="34"/>
  <c r="Y24" i="34"/>
  <c r="Z24" i="34"/>
  <c r="AZ24" i="34" s="1"/>
  <c r="V24" i="34"/>
  <c r="AY24" i="34" s="1"/>
  <c r="W24" i="34"/>
  <c r="S24" i="34"/>
  <c r="W82" i="34"/>
  <c r="AB82" i="34"/>
  <c r="R82" i="34"/>
  <c r="Y82" i="34"/>
  <c r="P82" i="34"/>
  <c r="Q82" i="34"/>
  <c r="BA82" i="34" s="1"/>
  <c r="BB82" i="34" s="1"/>
  <c r="Z82" i="34"/>
  <c r="AZ82" i="34" s="1"/>
  <c r="AE82" i="34" a="1"/>
  <c r="AE82" i="34" s="1"/>
  <c r="S82" i="34"/>
  <c r="AA82" i="34"/>
  <c r="V82" i="34"/>
  <c r="AY82" i="34" s="1"/>
  <c r="U82" i="34"/>
  <c r="Q125" i="34"/>
  <c r="BA125" i="34" s="1"/>
  <c r="U125" i="34"/>
  <c r="Z125" i="34"/>
  <c r="AZ125" i="34" s="1"/>
  <c r="S125" i="34"/>
  <c r="P125" i="34"/>
  <c r="Y125" i="34"/>
  <c r="W125" i="34"/>
  <c r="V125" i="34"/>
  <c r="AY125" i="34" s="1"/>
  <c r="AB125" i="34"/>
  <c r="AA125" i="34"/>
  <c r="R125" i="34"/>
  <c r="AS125" i="34"/>
  <c r="AF125" i="34" s="1"/>
  <c r="AA71" i="34"/>
  <c r="U71" i="34"/>
  <c r="Z71" i="34"/>
  <c r="AZ71" i="34" s="1"/>
  <c r="AB71" i="34"/>
  <c r="W71" i="34"/>
  <c r="R71" i="34"/>
  <c r="Q71" i="34"/>
  <c r="BA71" i="34" s="1"/>
  <c r="BB71" i="34" s="1"/>
  <c r="Y71" i="34"/>
  <c r="S71" i="34"/>
  <c r="P71" i="34"/>
  <c r="AE71" i="34" a="1"/>
  <c r="AE71" i="34" s="1"/>
  <c r="V71" i="34"/>
  <c r="AY71" i="34" s="1"/>
  <c r="N70" i="34"/>
  <c r="P70" i="34"/>
  <c r="R70" i="34"/>
  <c r="V70" i="34"/>
  <c r="AY70" i="34" s="1"/>
  <c r="S70" i="34"/>
  <c r="L70" i="34"/>
  <c r="Q70" i="34"/>
  <c r="BA70" i="34" s="1"/>
  <c r="BB70" i="34" s="1"/>
  <c r="M70" i="34"/>
  <c r="L8" i="34"/>
  <c r="V8" i="34"/>
  <c r="AY8" i="34" s="1"/>
  <c r="S8" i="34"/>
  <c r="N8" i="34"/>
  <c r="M8" i="34"/>
  <c r="Z113" i="34"/>
  <c r="AZ113" i="34" s="1"/>
  <c r="U113" i="34"/>
  <c r="V113" i="34"/>
  <c r="AY113" i="34" s="1"/>
  <c r="W113" i="34"/>
  <c r="Q113" i="34"/>
  <c r="BA113" i="34" s="1"/>
  <c r="R113" i="34"/>
  <c r="AS113" i="34"/>
  <c r="AF113" i="34" s="1"/>
  <c r="S113" i="34"/>
  <c r="Y113" i="34"/>
  <c r="AA113" i="34"/>
  <c r="AB113" i="34"/>
  <c r="P113" i="34"/>
  <c r="P58" i="34"/>
  <c r="S58" i="34"/>
  <c r="V58" i="34"/>
  <c r="AY58" i="34" s="1"/>
  <c r="R58" i="34"/>
  <c r="Y58" i="34"/>
  <c r="AU58" i="34"/>
  <c r="AB58" i="34"/>
  <c r="Q58" i="34"/>
  <c r="BA58" i="34" s="1"/>
  <c r="U58" i="34"/>
  <c r="AA58" i="34"/>
  <c r="W58" i="34"/>
  <c r="Z58" i="34"/>
  <c r="AZ58" i="34" s="1"/>
  <c r="S99" i="34"/>
  <c r="M99" i="34"/>
  <c r="L99" i="34"/>
  <c r="Q99" i="34"/>
  <c r="BA99" i="34" s="1"/>
  <c r="BB99" i="34" s="1"/>
  <c r="N99" i="34"/>
  <c r="R99" i="34"/>
  <c r="P99" i="34"/>
  <c r="V99" i="34"/>
  <c r="AY99" i="34" s="1"/>
  <c r="M22" i="34"/>
  <c r="N22" i="34"/>
  <c r="L22" i="34"/>
  <c r="S26" i="34"/>
  <c r="Y26" i="34"/>
  <c r="AB26" i="34"/>
  <c r="V26" i="34"/>
  <c r="AY26" i="34" s="1"/>
  <c r="R26" i="34"/>
  <c r="Q26" i="34"/>
  <c r="BA26" i="34" s="1"/>
  <c r="P26" i="34"/>
  <c r="AA26" i="34"/>
  <c r="Z26" i="34"/>
  <c r="AZ26" i="34" s="1"/>
  <c r="W26" i="34"/>
  <c r="AU26" i="34"/>
  <c r="U26" i="34"/>
  <c r="V69" i="34"/>
  <c r="AY69" i="34" s="1"/>
  <c r="W69" i="34"/>
  <c r="S69" i="34"/>
  <c r="U69" i="34"/>
  <c r="AE69" i="34" a="1"/>
  <c r="AE69" i="34" s="1"/>
  <c r="AA69" i="34"/>
  <c r="Q69" i="34"/>
  <c r="BA69" i="34" s="1"/>
  <c r="R69" i="34"/>
  <c r="AB69" i="34"/>
  <c r="P69" i="34"/>
  <c r="Z69" i="34"/>
  <c r="AZ69" i="34" s="1"/>
  <c r="Y69" i="34"/>
  <c r="Z28" i="34"/>
  <c r="AZ28" i="34" s="1"/>
  <c r="V28" i="34"/>
  <c r="AY28" i="34" s="1"/>
  <c r="W43" i="34"/>
  <c r="S43" i="34"/>
  <c r="U43" i="34"/>
  <c r="P43" i="34"/>
  <c r="R43" i="34"/>
  <c r="AB43" i="34"/>
  <c r="Z43" i="34"/>
  <c r="AZ43" i="34" s="1"/>
  <c r="Y43" i="34"/>
  <c r="Q43" i="34"/>
  <c r="BA43" i="34" s="1"/>
  <c r="AU43" i="34"/>
  <c r="AV23" i="34" s="1"/>
  <c r="V43" i="34"/>
  <c r="AY43" i="34" s="1"/>
  <c r="AA43" i="34"/>
  <c r="U36" i="34"/>
  <c r="AA36" i="34"/>
  <c r="Y36" i="34"/>
  <c r="Q36" i="34"/>
  <c r="BA36" i="34" s="1"/>
  <c r="BB36" i="34" s="1"/>
  <c r="AU36" i="34"/>
  <c r="Z36" i="34"/>
  <c r="AZ36" i="34" s="1"/>
  <c r="W36" i="34"/>
  <c r="AE36" i="34" a="1"/>
  <c r="AE36" i="34" s="1"/>
  <c r="AB36" i="34"/>
  <c r="P36" i="34"/>
  <c r="S36" i="34"/>
  <c r="R36" i="34"/>
  <c r="V36" i="34"/>
  <c r="AY36" i="34" s="1"/>
  <c r="S35" i="34"/>
  <c r="V35" i="34"/>
  <c r="AY35" i="34" s="1"/>
  <c r="Y35" i="34"/>
  <c r="AA35" i="34"/>
  <c r="U35" i="34"/>
  <c r="Q35" i="34"/>
  <c r="BA35" i="34" s="1"/>
  <c r="BB35" i="34" s="1"/>
  <c r="R35" i="34"/>
  <c r="W35" i="34"/>
  <c r="AU35" i="34"/>
  <c r="AV122" i="34" s="1"/>
  <c r="P35" i="34"/>
  <c r="Z35" i="34"/>
  <c r="AZ35" i="34" s="1"/>
  <c r="AE35" i="34" a="1"/>
  <c r="AE35" i="34" s="1"/>
  <c r="AB35" i="34"/>
  <c r="W77" i="34"/>
  <c r="Y77" i="34"/>
  <c r="V77" i="34"/>
  <c r="AY77" i="34" s="1"/>
  <c r="P77" i="34"/>
  <c r="U77" i="34"/>
  <c r="Z77" i="34"/>
  <c r="AZ77" i="34" s="1"/>
  <c r="AS77" i="34"/>
  <c r="AF77" i="34" s="1"/>
  <c r="S77" i="34"/>
  <c r="AB77" i="34"/>
  <c r="R77" i="34"/>
  <c r="AA77" i="34"/>
  <c r="Q77" i="34"/>
  <c r="BA77" i="34" s="1"/>
  <c r="Z27" i="34"/>
  <c r="AZ27" i="34" s="1"/>
  <c r="S27" i="34"/>
  <c r="Y27" i="34"/>
  <c r="AB27" i="34"/>
  <c r="V27" i="34"/>
  <c r="AY27" i="34" s="1"/>
  <c r="R27" i="34"/>
  <c r="Q27" i="34"/>
  <c r="BA27" i="34" s="1"/>
  <c r="P27" i="34"/>
  <c r="AA27" i="34"/>
  <c r="W27" i="34"/>
  <c r="AU27" i="34"/>
  <c r="U27" i="34"/>
  <c r="Q18" i="34"/>
  <c r="BA18" i="34" s="1"/>
  <c r="BB18" i="34" s="1"/>
  <c r="AB18" i="34"/>
  <c r="Y18" i="34"/>
  <c r="Z18" i="34"/>
  <c r="AZ18" i="34" s="1"/>
  <c r="AE18" i="34" a="1"/>
  <c r="AE18" i="34" s="1"/>
  <c r="W18" i="34"/>
  <c r="U18" i="34"/>
  <c r="V18" i="34"/>
  <c r="AY18" i="34" s="1"/>
  <c r="AU18" i="34"/>
  <c r="S18" i="34"/>
  <c r="R18" i="34"/>
  <c r="AA18" i="34"/>
  <c r="P18" i="34"/>
  <c r="P103" i="34"/>
  <c r="V103" i="34"/>
  <c r="AY103" i="34" s="1"/>
  <c r="Y103" i="34"/>
  <c r="AE103" i="34" a="1"/>
  <c r="AE103" i="34" s="1"/>
  <c r="Q103" i="34"/>
  <c r="BA103" i="34" s="1"/>
  <c r="BB103" i="34" s="1"/>
  <c r="W103" i="34"/>
  <c r="U103" i="34"/>
  <c r="S103" i="34"/>
  <c r="AB103" i="34"/>
  <c r="AA103" i="34"/>
  <c r="Z103" i="34"/>
  <c r="AZ103" i="34" s="1"/>
  <c r="R103" i="34"/>
  <c r="P107" i="34"/>
  <c r="S107" i="34"/>
  <c r="V54" i="34"/>
  <c r="AY54" i="34" s="1"/>
  <c r="U54" i="34"/>
  <c r="AA54" i="34"/>
  <c r="AE54" i="34" a="1"/>
  <c r="AE54" i="34" s="1"/>
  <c r="Q54" i="34"/>
  <c r="BA54" i="34" s="1"/>
  <c r="BB54" i="34" s="1"/>
  <c r="AU54" i="34"/>
  <c r="R54" i="34"/>
  <c r="S54" i="34"/>
  <c r="P54" i="34"/>
  <c r="Y54" i="34"/>
  <c r="Z54" i="34"/>
  <c r="AZ54" i="34" s="1"/>
  <c r="W54" i="34"/>
  <c r="AB54" i="34"/>
  <c r="D50" i="34"/>
  <c r="A50" i="34"/>
  <c r="Y42" i="34"/>
  <c r="V46" i="34"/>
  <c r="AY46" i="34" s="1"/>
  <c r="Y46" i="34"/>
  <c r="S46" i="34"/>
  <c r="U46" i="34"/>
  <c r="AB46" i="34"/>
  <c r="Z46" i="34"/>
  <c r="AZ46" i="34" s="1"/>
  <c r="Q46" i="34"/>
  <c r="BA46" i="34" s="1"/>
  <c r="R46" i="34"/>
  <c r="P46" i="34"/>
  <c r="AA46" i="34"/>
  <c r="W46" i="34"/>
  <c r="AU46" i="34"/>
  <c r="R114" i="34"/>
  <c r="AA114" i="34"/>
  <c r="Q114" i="34"/>
  <c r="BA114" i="34" s="1"/>
  <c r="BB114" i="34" s="1"/>
  <c r="Z114" i="34"/>
  <c r="AZ114" i="34" s="1"/>
  <c r="Y114" i="34"/>
  <c r="P114" i="34"/>
  <c r="W114" i="34"/>
  <c r="AE114" i="34" a="1"/>
  <c r="AE114" i="34" s="1"/>
  <c r="U114" i="34"/>
  <c r="V114" i="34"/>
  <c r="AY114" i="34" s="1"/>
  <c r="S114" i="34"/>
  <c r="AB114" i="34"/>
  <c r="S66" i="34"/>
  <c r="V66" i="34"/>
  <c r="AY66" i="34" s="1"/>
  <c r="R66" i="34"/>
  <c r="P66" i="34"/>
  <c r="M66" i="34"/>
  <c r="N66" i="34"/>
  <c r="Q66" i="34"/>
  <c r="BA66" i="34" s="1"/>
  <c r="BB66" i="34" s="1"/>
  <c r="L66" i="34"/>
  <c r="V4" i="34"/>
  <c r="AY4" i="34" s="1"/>
  <c r="M4" i="34"/>
  <c r="S4" i="34"/>
  <c r="L4" i="34"/>
  <c r="N4" i="34"/>
  <c r="Q4" i="34"/>
  <c r="BA4" i="34" s="1"/>
  <c r="BB4" i="34" s="1"/>
  <c r="R4" i="34"/>
  <c r="P4" i="34"/>
  <c r="A5" i="34"/>
  <c r="L26" i="34"/>
  <c r="M84" i="34"/>
  <c r="A85" i="34"/>
  <c r="Z80" i="34"/>
  <c r="AZ80" i="34" s="1"/>
  <c r="BB80" i="34" s="1"/>
  <c r="L54" i="34"/>
  <c r="A119" i="34"/>
  <c r="M26" i="34"/>
  <c r="AG26" i="34" s="1"/>
  <c r="R9" i="35"/>
  <c r="S9" i="35"/>
  <c r="W9" i="35"/>
  <c r="AB9" i="35"/>
  <c r="U9" i="35"/>
  <c r="Q9" i="35"/>
  <c r="BA9" i="35" s="1"/>
  <c r="Z9" i="35"/>
  <c r="AZ9" i="35" s="1"/>
  <c r="AA9" i="35"/>
  <c r="V9" i="35"/>
  <c r="AY9" i="35" s="1"/>
  <c r="P9" i="35"/>
  <c r="Y9" i="35"/>
  <c r="AU9" i="35"/>
  <c r="AV29" i="35" s="1"/>
  <c r="AA24" i="35"/>
  <c r="AU24" i="35"/>
  <c r="Q24" i="35"/>
  <c r="BA24" i="35" s="1"/>
  <c r="Z24" i="35"/>
  <c r="AZ24" i="35" s="1"/>
  <c r="Y24" i="35"/>
  <c r="V24" i="35"/>
  <c r="AY24" i="35" s="1"/>
  <c r="U24" i="35"/>
  <c r="S24" i="35"/>
  <c r="W24" i="35"/>
  <c r="AB24" i="35"/>
  <c r="P24" i="35"/>
  <c r="R24" i="35"/>
  <c r="R81" i="35"/>
  <c r="S81" i="35"/>
  <c r="AB81" i="35"/>
  <c r="P81" i="35"/>
  <c r="Q81" i="35"/>
  <c r="BA81" i="35" s="1"/>
  <c r="BB81" i="35" s="1"/>
  <c r="AA81" i="35"/>
  <c r="Z81" i="35"/>
  <c r="AZ81" i="35" s="1"/>
  <c r="AE81" i="35" a="1"/>
  <c r="AE81" i="35" s="1"/>
  <c r="U81" i="35"/>
  <c r="Y81" i="35"/>
  <c r="W81" i="35"/>
  <c r="V81" i="35"/>
  <c r="AY81" i="35" s="1"/>
  <c r="Z107" i="35"/>
  <c r="AZ107" i="35" s="1"/>
  <c r="P107" i="35"/>
  <c r="U107" i="35"/>
  <c r="S107" i="35"/>
  <c r="AE107" i="35" a="1"/>
  <c r="AE107" i="35" s="1"/>
  <c r="R107" i="35"/>
  <c r="Y107" i="35"/>
  <c r="AB107" i="35"/>
  <c r="W107" i="35"/>
  <c r="V107" i="35"/>
  <c r="AY107" i="35" s="1"/>
  <c r="AA107" i="35"/>
  <c r="Q107" i="35"/>
  <c r="BA107" i="35" s="1"/>
  <c r="BB107" i="35" s="1"/>
  <c r="S58" i="35"/>
  <c r="W58" i="35"/>
  <c r="R58" i="35"/>
  <c r="V58" i="35"/>
  <c r="AY58" i="35" s="1"/>
  <c r="AE58" i="35" a="1"/>
  <c r="AE58" i="35" s="1"/>
  <c r="Z58" i="35"/>
  <c r="AZ58" i="35" s="1"/>
  <c r="AB58" i="35"/>
  <c r="AA58" i="35"/>
  <c r="Q58" i="35"/>
  <c r="BA58" i="35" s="1"/>
  <c r="BB58" i="35" s="1"/>
  <c r="Y58" i="35"/>
  <c r="AU58" i="35"/>
  <c r="P58" i="35"/>
  <c r="U58" i="35"/>
  <c r="S30" i="35"/>
  <c r="AB30" i="35"/>
  <c r="AA30" i="35"/>
  <c r="Q30" i="35"/>
  <c r="BA30" i="35" s="1"/>
  <c r="BB30" i="35" s="1"/>
  <c r="AE30" i="35" a="1"/>
  <c r="AE30" i="35" s="1"/>
  <c r="Z30" i="35"/>
  <c r="AZ30" i="35" s="1"/>
  <c r="P30" i="35"/>
  <c r="V30" i="35"/>
  <c r="AY30" i="35" s="1"/>
  <c r="W30" i="35"/>
  <c r="U30" i="35"/>
  <c r="R30" i="35"/>
  <c r="AU30" i="35"/>
  <c r="Y30" i="35"/>
  <c r="AS103" i="35"/>
  <c r="AF103" i="35" s="1"/>
  <c r="AB103" i="35"/>
  <c r="P103" i="35"/>
  <c r="R103" i="35"/>
  <c r="Q103" i="35"/>
  <c r="BA103" i="35" s="1"/>
  <c r="S103" i="35"/>
  <c r="W103" i="35"/>
  <c r="V103" i="35"/>
  <c r="AY103" i="35" s="1"/>
  <c r="Y103" i="35"/>
  <c r="Z103" i="35"/>
  <c r="AZ103" i="35" s="1"/>
  <c r="AB95" i="35"/>
  <c r="P95" i="35"/>
  <c r="Z95" i="35"/>
  <c r="AZ95" i="35" s="1"/>
  <c r="Y95" i="35"/>
  <c r="Q95" i="35"/>
  <c r="BA95" i="35" s="1"/>
  <c r="BB95" i="35" s="1"/>
  <c r="AE95" i="35" a="1"/>
  <c r="AE95" i="35" s="1"/>
  <c r="P129" i="35"/>
  <c r="L129" i="35"/>
  <c r="M129" i="35"/>
  <c r="Q129" i="35"/>
  <c r="BA129" i="35" s="1"/>
  <c r="BB129" i="35" s="1"/>
  <c r="N129" i="35"/>
  <c r="S42" i="35"/>
  <c r="N42" i="35"/>
  <c r="L42" i="35"/>
  <c r="Q42" i="35"/>
  <c r="BA42" i="35" s="1"/>
  <c r="BB42" i="35" s="1"/>
  <c r="V42" i="35"/>
  <c r="AY42" i="35" s="1"/>
  <c r="P42" i="35"/>
  <c r="R42" i="35"/>
  <c r="M42" i="35"/>
  <c r="AA99" i="35"/>
  <c r="Y99" i="35"/>
  <c r="Q29" i="35"/>
  <c r="BA29" i="35" s="1"/>
  <c r="BB29" i="35" s="1"/>
  <c r="Z29" i="35"/>
  <c r="AZ29" i="35" s="1"/>
  <c r="AE29" i="35" a="1"/>
  <c r="AE29" i="35" s="1"/>
  <c r="P29" i="35"/>
  <c r="V29" i="35"/>
  <c r="AY29" i="35" s="1"/>
  <c r="W29" i="35"/>
  <c r="U29" i="35"/>
  <c r="AB29" i="35"/>
  <c r="AU29" i="35"/>
  <c r="AV116" i="35" s="1"/>
  <c r="Y29" i="35"/>
  <c r="S29" i="35"/>
  <c r="R29" i="35"/>
  <c r="AA29" i="35"/>
  <c r="Y123" i="35"/>
  <c r="S123" i="35"/>
  <c r="W123" i="35"/>
  <c r="V123" i="35"/>
  <c r="AY123" i="35" s="1"/>
  <c r="AB123" i="35"/>
  <c r="U123" i="35"/>
  <c r="R123" i="35"/>
  <c r="AA123" i="35"/>
  <c r="Q123" i="35"/>
  <c r="BA123" i="35" s="1"/>
  <c r="AE123" i="35" a="1"/>
  <c r="AE123" i="35" s="1"/>
  <c r="Z123" i="35"/>
  <c r="AZ123" i="35" s="1"/>
  <c r="P123" i="35"/>
  <c r="M99" i="35"/>
  <c r="N99" i="35"/>
  <c r="L99" i="35"/>
  <c r="N63" i="35"/>
  <c r="L63" i="35"/>
  <c r="AA18" i="35"/>
  <c r="W18" i="35"/>
  <c r="Z18" i="35"/>
  <c r="AZ18" i="35" s="1"/>
  <c r="V18" i="35"/>
  <c r="AY18" i="35" s="1"/>
  <c r="AB18" i="35"/>
  <c r="U18" i="35"/>
  <c r="W37" i="35"/>
  <c r="V37" i="35"/>
  <c r="AY37" i="35" s="1"/>
  <c r="U37" i="35"/>
  <c r="AB37" i="35"/>
  <c r="Q37" i="35"/>
  <c r="BA37" i="35" s="1"/>
  <c r="Y37" i="35"/>
  <c r="Z37" i="35"/>
  <c r="AZ37" i="35" s="1"/>
  <c r="AU37" i="35"/>
  <c r="P37" i="35"/>
  <c r="AA37" i="35"/>
  <c r="P39" i="35"/>
  <c r="R39" i="35"/>
  <c r="AA39" i="35"/>
  <c r="AB39" i="35"/>
  <c r="S39" i="35"/>
  <c r="W39" i="35"/>
  <c r="Z39" i="35"/>
  <c r="AZ39" i="35" s="1"/>
  <c r="Y39" i="35"/>
  <c r="U39" i="35"/>
  <c r="V39" i="35"/>
  <c r="AY39" i="35" s="1"/>
  <c r="AU39" i="35"/>
  <c r="A41" i="35"/>
  <c r="D41" i="35"/>
  <c r="M98" i="35"/>
  <c r="L98" i="35"/>
  <c r="N98" i="35"/>
  <c r="U70" i="35"/>
  <c r="V70" i="35"/>
  <c r="AY70" i="35" s="1"/>
  <c r="AA70" i="35"/>
  <c r="AB70" i="35"/>
  <c r="Y70" i="35"/>
  <c r="W70" i="35"/>
  <c r="Z70" i="35"/>
  <c r="AZ70" i="35" s="1"/>
  <c r="L25" i="35"/>
  <c r="M25" i="35"/>
  <c r="AG25" i="35" s="1"/>
  <c r="N25" i="35"/>
  <c r="L9" i="35"/>
  <c r="N9" i="35"/>
  <c r="M9" i="35"/>
  <c r="AG9" i="35" s="1"/>
  <c r="Z121" i="35"/>
  <c r="AZ121" i="35" s="1"/>
  <c r="AS121" i="35"/>
  <c r="AF121" i="35" s="1"/>
  <c r="Y121" i="35"/>
  <c r="AB121" i="35"/>
  <c r="V121" i="35"/>
  <c r="AY121" i="35" s="1"/>
  <c r="R121" i="35"/>
  <c r="P121" i="35"/>
  <c r="AA121" i="35"/>
  <c r="U121" i="35"/>
  <c r="Q121" i="35"/>
  <c r="BA121" i="35" s="1"/>
  <c r="W121" i="35"/>
  <c r="S121" i="35"/>
  <c r="Z113" i="35"/>
  <c r="AZ113" i="35" s="1"/>
  <c r="W113" i="35"/>
  <c r="S113" i="35"/>
  <c r="Q113" i="35"/>
  <c r="BA113" i="35" s="1"/>
  <c r="BB113" i="35" s="1"/>
  <c r="AE106" i="35" a="1"/>
  <c r="AE106" i="35" s="1"/>
  <c r="R106" i="35"/>
  <c r="Z106" i="35"/>
  <c r="AZ106" i="35" s="1"/>
  <c r="AA106" i="35"/>
  <c r="V106" i="35"/>
  <c r="AY106" i="35" s="1"/>
  <c r="Y106" i="35"/>
  <c r="Q106" i="35"/>
  <c r="BA106" i="35" s="1"/>
  <c r="W106" i="35"/>
  <c r="P106" i="35"/>
  <c r="U106" i="35"/>
  <c r="S106" i="35"/>
  <c r="AB106" i="35"/>
  <c r="U105" i="35"/>
  <c r="AB105" i="35"/>
  <c r="N105" i="35"/>
  <c r="Z105" i="35"/>
  <c r="AZ105" i="35" s="1"/>
  <c r="AA105" i="35"/>
  <c r="W105" i="35"/>
  <c r="Y105" i="35"/>
  <c r="V105" i="35"/>
  <c r="AY105" i="35" s="1"/>
  <c r="W82" i="35"/>
  <c r="Y82" i="35"/>
  <c r="Q82" i="35"/>
  <c r="BA82" i="35" s="1"/>
  <c r="S82" i="35"/>
  <c r="V82" i="35"/>
  <c r="AY82" i="35" s="1"/>
  <c r="BB82" i="35" s="1"/>
  <c r="U82" i="35"/>
  <c r="AS82" i="35"/>
  <c r="AF82" i="35" s="1"/>
  <c r="P82" i="35"/>
  <c r="R82" i="35"/>
  <c r="AA82" i="35"/>
  <c r="AB82" i="35"/>
  <c r="AS69" i="35"/>
  <c r="AF69" i="35" s="1"/>
  <c r="Z69" i="35"/>
  <c r="AZ69" i="35" s="1"/>
  <c r="U69" i="35"/>
  <c r="Y69" i="35"/>
  <c r="V69" i="35"/>
  <c r="AY69" i="35" s="1"/>
  <c r="AB69" i="35"/>
  <c r="P69" i="35"/>
  <c r="R69" i="35"/>
  <c r="S69" i="35"/>
  <c r="AA69" i="35"/>
  <c r="Q69" i="35"/>
  <c r="BA69" i="35" s="1"/>
  <c r="W69" i="35"/>
  <c r="Q33" i="35"/>
  <c r="BA33" i="35" s="1"/>
  <c r="BB33" i="35" s="1"/>
  <c r="Y33" i="35"/>
  <c r="Z33" i="35"/>
  <c r="AZ33" i="35" s="1"/>
  <c r="S33" i="35"/>
  <c r="P33" i="35"/>
  <c r="R33" i="35"/>
  <c r="V33" i="35"/>
  <c r="AY33" i="35" s="1"/>
  <c r="AA33" i="35"/>
  <c r="W33" i="35"/>
  <c r="U33" i="35"/>
  <c r="AE33" i="35" a="1"/>
  <c r="AE33" i="35" s="1"/>
  <c r="AB33" i="35"/>
  <c r="AU33" i="35"/>
  <c r="AV16" i="35" s="1"/>
  <c r="W102" i="35"/>
  <c r="U102" i="35"/>
  <c r="R102" i="35"/>
  <c r="Q102" i="35"/>
  <c r="BA102" i="35" s="1"/>
  <c r="P102" i="35"/>
  <c r="AB102" i="35"/>
  <c r="AS102" i="35"/>
  <c r="AF102" i="35" s="1"/>
  <c r="AA102" i="35"/>
  <c r="S102" i="35"/>
  <c r="Z102" i="35"/>
  <c r="AZ102" i="35" s="1"/>
  <c r="Y102" i="35"/>
  <c r="V102" i="35"/>
  <c r="AY102" i="35" s="1"/>
  <c r="D120" i="35"/>
  <c r="A120" i="35"/>
  <c r="P67" i="35"/>
  <c r="U67" i="35"/>
  <c r="U104" i="35"/>
  <c r="N90" i="35"/>
  <c r="L90" i="35"/>
  <c r="M90" i="35"/>
  <c r="N83" i="35"/>
  <c r="AB83" i="35"/>
  <c r="L83" i="35"/>
  <c r="U83" i="35"/>
  <c r="AA83" i="35"/>
  <c r="W83" i="35"/>
  <c r="Y83" i="35"/>
  <c r="M83" i="35"/>
  <c r="V83" i="35"/>
  <c r="AY83" i="35" s="1"/>
  <c r="N7" i="35"/>
  <c r="M7" i="35"/>
  <c r="AG7" i="35" s="1"/>
  <c r="L7" i="35"/>
  <c r="P56" i="35"/>
  <c r="S56" i="35"/>
  <c r="AA56" i="35"/>
  <c r="Z56" i="35"/>
  <c r="AZ56" i="35" s="1"/>
  <c r="R56" i="35"/>
  <c r="AB56" i="35"/>
  <c r="Y56" i="35"/>
  <c r="Q56" i="35"/>
  <c r="BA56" i="35" s="1"/>
  <c r="V56" i="35"/>
  <c r="AY56" i="35" s="1"/>
  <c r="AU56" i="35"/>
  <c r="AV37" i="35" s="1"/>
  <c r="W56" i="35"/>
  <c r="U56" i="35"/>
  <c r="Z96" i="35"/>
  <c r="AZ96" i="35" s="1"/>
  <c r="AA127" i="35"/>
  <c r="U127" i="35"/>
  <c r="W127" i="35"/>
  <c r="V90" i="35"/>
  <c r="AY90" i="35" s="1"/>
  <c r="P90" i="35"/>
  <c r="U90" i="35"/>
  <c r="P91" i="35"/>
  <c r="AE91" i="35" a="1"/>
  <c r="AE91" i="35" s="1"/>
  <c r="Y91" i="35"/>
  <c r="AB91" i="35"/>
  <c r="U91" i="35"/>
  <c r="S91" i="35"/>
  <c r="Q91" i="35"/>
  <c r="BA91" i="35" s="1"/>
  <c r="BB91" i="35" s="1"/>
  <c r="Z91" i="35"/>
  <c r="AZ91" i="35" s="1"/>
  <c r="W91" i="35"/>
  <c r="V91" i="35"/>
  <c r="AY91" i="35" s="1"/>
  <c r="AA91" i="35"/>
  <c r="R91" i="35"/>
  <c r="R4" i="35"/>
  <c r="AU4" i="35"/>
  <c r="AA4" i="35"/>
  <c r="V4" i="35"/>
  <c r="AY4" i="35" s="1"/>
  <c r="Z4" i="35"/>
  <c r="AZ4" i="35" s="1"/>
  <c r="AB4" i="35"/>
  <c r="Z126" i="35"/>
  <c r="AZ126" i="35" s="1"/>
  <c r="AE126" i="35" a="1"/>
  <c r="AE126" i="35" s="1"/>
  <c r="D89" i="35"/>
  <c r="A89" i="35"/>
  <c r="L13" i="35"/>
  <c r="M13" i="35"/>
  <c r="R13" i="35"/>
  <c r="N13" i="35"/>
  <c r="V13" i="35"/>
  <c r="AY13" i="35" s="1"/>
  <c r="Q13" i="35"/>
  <c r="BA13" i="35" s="1"/>
  <c r="BB13" i="35" s="1"/>
  <c r="S13" i="35"/>
  <c r="P75" i="35"/>
  <c r="Q75" i="35"/>
  <c r="BA75" i="35" s="1"/>
  <c r="BB75" i="35" s="1"/>
  <c r="AE75" i="35" a="1"/>
  <c r="AE75" i="35" s="1"/>
  <c r="S75" i="35"/>
  <c r="AB75" i="35"/>
  <c r="R75" i="35"/>
  <c r="Z75" i="35"/>
  <c r="AZ75" i="35" s="1"/>
  <c r="Y75" i="35"/>
  <c r="U75" i="35"/>
  <c r="W75" i="35"/>
  <c r="A117" i="35"/>
  <c r="D117" i="35"/>
  <c r="S80" i="35"/>
  <c r="Y80" i="35"/>
  <c r="Z80" i="35"/>
  <c r="AZ80" i="35" s="1"/>
  <c r="W80" i="35"/>
  <c r="AE80" i="35" a="1"/>
  <c r="AE80" i="35" s="1"/>
  <c r="P80" i="35"/>
  <c r="R80" i="35"/>
  <c r="U80" i="35"/>
  <c r="V80" i="35"/>
  <c r="AY80" i="35" s="1"/>
  <c r="AB80" i="35"/>
  <c r="Q80" i="35"/>
  <c r="BA80" i="35" s="1"/>
  <c r="AA80" i="35"/>
  <c r="V72" i="35"/>
  <c r="AY72" i="35" s="1"/>
  <c r="R72" i="35"/>
  <c r="M115" i="35"/>
  <c r="N115" i="35"/>
  <c r="N28" i="35"/>
  <c r="R28" i="35"/>
  <c r="S28" i="35"/>
  <c r="Q28" i="35"/>
  <c r="BA28" i="35" s="1"/>
  <c r="BB28" i="35" s="1"/>
  <c r="L28" i="35"/>
  <c r="P28" i="35"/>
  <c r="M28" i="35"/>
  <c r="V28" i="35"/>
  <c r="AY28" i="35" s="1"/>
  <c r="N4" i="35"/>
  <c r="M4" i="35"/>
  <c r="AG4" i="35" s="1"/>
  <c r="L4" i="35"/>
  <c r="V17" i="35"/>
  <c r="AY17" i="35" s="1"/>
  <c r="Z19" i="35"/>
  <c r="AZ19" i="35" s="1"/>
  <c r="D59" i="35"/>
  <c r="W114" i="35"/>
  <c r="Q77" i="35"/>
  <c r="BA77" i="35" s="1"/>
  <c r="BB77" i="35" s="1"/>
  <c r="D51" i="35"/>
  <c r="AH3" i="35"/>
  <c r="AA31" i="36"/>
  <c r="V31" i="36"/>
  <c r="AY31" i="36" s="1"/>
  <c r="BB31" i="36" s="1"/>
  <c r="R31" i="36"/>
  <c r="Q31" i="36"/>
  <c r="BA31" i="36" s="1"/>
  <c r="AB31" i="36"/>
  <c r="Z31" i="36"/>
  <c r="AZ31" i="36" s="1"/>
  <c r="U31" i="36"/>
  <c r="P31" i="36"/>
  <c r="Y31" i="36"/>
  <c r="S31" i="36"/>
  <c r="W31" i="36"/>
  <c r="S14" i="36"/>
  <c r="P14" i="36"/>
  <c r="Q14" i="36"/>
  <c r="BA14" i="36" s="1"/>
  <c r="Y14" i="36"/>
  <c r="AB14" i="36"/>
  <c r="Z14" i="36"/>
  <c r="AZ14" i="36" s="1"/>
  <c r="AU14" i="36"/>
  <c r="AV20" i="36" s="1"/>
  <c r="AA14" i="36"/>
  <c r="V14" i="36"/>
  <c r="AY14" i="36" s="1"/>
  <c r="R14" i="36"/>
  <c r="R114" i="36"/>
  <c r="Y114" i="36"/>
  <c r="P114" i="36"/>
  <c r="AE114" i="36" a="1"/>
  <c r="AE114" i="36" s="1"/>
  <c r="U114" i="36"/>
  <c r="V114" i="36"/>
  <c r="AY114" i="36" s="1"/>
  <c r="AB114" i="36"/>
  <c r="S114" i="36"/>
  <c r="W114" i="36"/>
  <c r="AA114" i="36"/>
  <c r="Q114" i="36"/>
  <c r="BA114" i="36" s="1"/>
  <c r="BB114" i="36" s="1"/>
  <c r="Z114" i="36"/>
  <c r="AZ114" i="36" s="1"/>
  <c r="P15" i="36"/>
  <c r="Y15" i="36"/>
  <c r="N121" i="36"/>
  <c r="Q121" i="36"/>
  <c r="BA121" i="36" s="1"/>
  <c r="BB121" i="36" s="1"/>
  <c r="L121" i="36"/>
  <c r="V121" i="36"/>
  <c r="AY121" i="36" s="1"/>
  <c r="P121" i="36"/>
  <c r="M121" i="36"/>
  <c r="S121" i="36"/>
  <c r="R121" i="36"/>
  <c r="Q67" i="36"/>
  <c r="BA67" i="36" s="1"/>
  <c r="BB67" i="36" s="1"/>
  <c r="P67" i="36"/>
  <c r="L67" i="36"/>
  <c r="S67" i="36"/>
  <c r="N67" i="36"/>
  <c r="M67" i="36"/>
  <c r="AA9" i="36"/>
  <c r="Q9" i="36"/>
  <c r="BA9" i="36" s="1"/>
  <c r="AB9" i="36"/>
  <c r="AU9" i="36"/>
  <c r="R9" i="36"/>
  <c r="AE9" i="36" a="1"/>
  <c r="AE9" i="36" s="1"/>
  <c r="U9" i="36"/>
  <c r="Y113" i="36"/>
  <c r="AA113" i="36"/>
  <c r="Z113" i="36"/>
  <c r="AZ113" i="36" s="1"/>
  <c r="V113" i="36"/>
  <c r="AY113" i="36" s="1"/>
  <c r="P113" i="36"/>
  <c r="Q113" i="36"/>
  <c r="BA113" i="36" s="1"/>
  <c r="W113" i="36"/>
  <c r="AS113" i="36"/>
  <c r="AF113" i="36" s="1"/>
  <c r="U113" i="36"/>
  <c r="AB113" i="36"/>
  <c r="R113" i="36"/>
  <c r="Y116" i="36"/>
  <c r="W116" i="36"/>
  <c r="AE116" i="36" a="1"/>
  <c r="AE116" i="36" s="1"/>
  <c r="V116" i="36"/>
  <c r="AY116" i="36" s="1"/>
  <c r="S116" i="36"/>
  <c r="AB116" i="36"/>
  <c r="P116" i="36"/>
  <c r="Q98" i="36"/>
  <c r="BA98" i="36" s="1"/>
  <c r="Y98" i="36"/>
  <c r="AB98" i="36"/>
  <c r="U98" i="36"/>
  <c r="AA98" i="36"/>
  <c r="AE98" i="36" a="1"/>
  <c r="AE98" i="36" s="1"/>
  <c r="M35" i="36"/>
  <c r="N35" i="36"/>
  <c r="R35" i="36"/>
  <c r="V35" i="36"/>
  <c r="AY35" i="36" s="1"/>
  <c r="L35" i="36"/>
  <c r="R38" i="36"/>
  <c r="S38" i="36"/>
  <c r="AB38" i="36"/>
  <c r="U38" i="36"/>
  <c r="Q38" i="36"/>
  <c r="BA38" i="36" s="1"/>
  <c r="BB38" i="36" s="1"/>
  <c r="AA38" i="36"/>
  <c r="Z38" i="36"/>
  <c r="AZ38" i="36" s="1"/>
  <c r="AE38" i="36" a="1"/>
  <c r="AE38" i="36" s="1"/>
  <c r="AS128" i="36"/>
  <c r="AF128" i="36" s="1"/>
  <c r="P128" i="36"/>
  <c r="Y128" i="36"/>
  <c r="S128" i="36"/>
  <c r="AB128" i="36"/>
  <c r="R128" i="36"/>
  <c r="W128" i="36"/>
  <c r="AA128" i="36"/>
  <c r="V128" i="36"/>
  <c r="AY128" i="36" s="1"/>
  <c r="Q128" i="36"/>
  <c r="BA128" i="36" s="1"/>
  <c r="Z80" i="36"/>
  <c r="AZ80" i="36" s="1"/>
  <c r="Q80" i="36"/>
  <c r="BA80" i="36" s="1"/>
  <c r="AS80" i="36"/>
  <c r="AF80" i="36" s="1"/>
  <c r="P80" i="36"/>
  <c r="Y80" i="36"/>
  <c r="V80" i="36"/>
  <c r="AY80" i="36" s="1"/>
  <c r="W80" i="36"/>
  <c r="S80" i="36"/>
  <c r="U80" i="36"/>
  <c r="Y36" i="36"/>
  <c r="V36" i="36"/>
  <c r="AY36" i="36" s="1"/>
  <c r="P36" i="36"/>
  <c r="AE36" i="36" a="1"/>
  <c r="AE36" i="36" s="1"/>
  <c r="AB36" i="36"/>
  <c r="Z36" i="36"/>
  <c r="AZ36" i="36" s="1"/>
  <c r="Q36" i="36"/>
  <c r="BA36" i="36" s="1"/>
  <c r="BB36" i="36" s="1"/>
  <c r="AA36" i="36"/>
  <c r="S89" i="36"/>
  <c r="P89" i="36"/>
  <c r="Q89" i="36"/>
  <c r="BA89" i="36" s="1"/>
  <c r="Z89" i="36"/>
  <c r="AZ89" i="36" s="1"/>
  <c r="R89" i="36"/>
  <c r="Y89" i="36"/>
  <c r="U89" i="36"/>
  <c r="W89" i="36"/>
  <c r="AE89" i="36" a="1"/>
  <c r="AE89" i="36" s="1"/>
  <c r="AB89" i="36"/>
  <c r="V89" i="36"/>
  <c r="AY89" i="36" s="1"/>
  <c r="V97" i="36"/>
  <c r="AY97" i="36" s="1"/>
  <c r="AA97" i="36"/>
  <c r="AB97" i="36"/>
  <c r="U97" i="36"/>
  <c r="L97" i="36"/>
  <c r="Y97" i="36"/>
  <c r="Z97" i="36"/>
  <c r="AZ97" i="36" s="1"/>
  <c r="N97" i="36"/>
  <c r="M97" i="36"/>
  <c r="W97" i="36"/>
  <c r="N81" i="36"/>
  <c r="AA81" i="36"/>
  <c r="AB81" i="36"/>
  <c r="M81" i="36"/>
  <c r="Z81" i="36"/>
  <c r="AZ81" i="36" s="1"/>
  <c r="V81" i="36"/>
  <c r="AY81" i="36" s="1"/>
  <c r="Y81" i="36"/>
  <c r="W81" i="36"/>
  <c r="U81" i="36"/>
  <c r="L81" i="36"/>
  <c r="M49" i="36"/>
  <c r="AG49" i="36" s="1"/>
  <c r="N49" i="36"/>
  <c r="AA49" i="36"/>
  <c r="L49" i="36"/>
  <c r="Z49" i="36"/>
  <c r="AZ49" i="36" s="1"/>
  <c r="Y49" i="36"/>
  <c r="V49" i="36"/>
  <c r="AY49" i="36" s="1"/>
  <c r="U49" i="36"/>
  <c r="Y107" i="36"/>
  <c r="Z107" i="36"/>
  <c r="AZ107" i="36" s="1"/>
  <c r="W107" i="36"/>
  <c r="Q107" i="36"/>
  <c r="BA107" i="36" s="1"/>
  <c r="S107" i="36"/>
  <c r="V107" i="36"/>
  <c r="AY107" i="36" s="1"/>
  <c r="AB107" i="36"/>
  <c r="P107" i="36"/>
  <c r="AS107" i="36"/>
  <c r="AF107" i="36" s="1"/>
  <c r="AA107" i="36"/>
  <c r="Z88" i="36"/>
  <c r="AZ88" i="36" s="1"/>
  <c r="AB88" i="36"/>
  <c r="V88" i="36"/>
  <c r="AY88" i="36" s="1"/>
  <c r="R88" i="36"/>
  <c r="S88" i="36"/>
  <c r="AA88" i="36"/>
  <c r="P88" i="36"/>
  <c r="Q88" i="36"/>
  <c r="BA88" i="36" s="1"/>
  <c r="BB88" i="36" s="1"/>
  <c r="AE88" i="36" a="1"/>
  <c r="AE88" i="36" s="1"/>
  <c r="Y88" i="36"/>
  <c r="W88" i="36"/>
  <c r="AB55" i="36"/>
  <c r="Y55" i="36"/>
  <c r="AU55" i="36"/>
  <c r="U55" i="36"/>
  <c r="R55" i="36"/>
  <c r="AE55" i="36" a="1"/>
  <c r="AE55" i="36" s="1"/>
  <c r="AA55" i="36"/>
  <c r="Z55" i="36"/>
  <c r="AZ55" i="36" s="1"/>
  <c r="W55" i="36"/>
  <c r="S55" i="36"/>
  <c r="Q55" i="36"/>
  <c r="BA55" i="36" s="1"/>
  <c r="BB55" i="36" s="1"/>
  <c r="V55" i="36"/>
  <c r="AY55" i="36" s="1"/>
  <c r="AA56" i="36"/>
  <c r="P56" i="36"/>
  <c r="AB56" i="36"/>
  <c r="U56" i="36"/>
  <c r="W56" i="36"/>
  <c r="Z56" i="36"/>
  <c r="AZ56" i="36" s="1"/>
  <c r="AU56" i="36"/>
  <c r="AE56" i="36" a="1"/>
  <c r="AE56" i="36" s="1"/>
  <c r="Y56" i="36"/>
  <c r="V56" i="36"/>
  <c r="AY56" i="36" s="1"/>
  <c r="S56" i="36"/>
  <c r="Q56" i="36"/>
  <c r="BA56" i="36" s="1"/>
  <c r="BB56" i="36" s="1"/>
  <c r="R56" i="36"/>
  <c r="Y73" i="36"/>
  <c r="W73" i="36"/>
  <c r="AE73" i="36" a="1"/>
  <c r="AE73" i="36" s="1"/>
  <c r="V99" i="36"/>
  <c r="AY99" i="36" s="1"/>
  <c r="U99" i="36"/>
  <c r="S99" i="36"/>
  <c r="R99" i="36"/>
  <c r="Z99" i="36"/>
  <c r="AZ99" i="36" s="1"/>
  <c r="AE99" i="36" a="1"/>
  <c r="AE99" i="36" s="1"/>
  <c r="P99" i="36"/>
  <c r="W99" i="36"/>
  <c r="Q99" i="36"/>
  <c r="BA99" i="36" s="1"/>
  <c r="BB99" i="36" s="1"/>
  <c r="AA99" i="36"/>
  <c r="AB99" i="36"/>
  <c r="Y99" i="36"/>
  <c r="V74" i="36"/>
  <c r="AY74" i="36" s="1"/>
  <c r="U74" i="36"/>
  <c r="AB74" i="36"/>
  <c r="AA74" i="36"/>
  <c r="R74" i="36"/>
  <c r="AS74" i="36"/>
  <c r="AF74" i="36" s="1"/>
  <c r="Y74" i="36"/>
  <c r="Z74" i="36"/>
  <c r="AZ74" i="36" s="1"/>
  <c r="S74" i="36"/>
  <c r="W74" i="36"/>
  <c r="P74" i="36"/>
  <c r="L41" i="36"/>
  <c r="M41" i="36"/>
  <c r="N41" i="36"/>
  <c r="AB32" i="36"/>
  <c r="Q32" i="36"/>
  <c r="BA32" i="36" s="1"/>
  <c r="W32" i="36"/>
  <c r="AA32" i="36"/>
  <c r="AU32" i="36"/>
  <c r="V32" i="36"/>
  <c r="AY32" i="36" s="1"/>
  <c r="BB32" i="36" s="1"/>
  <c r="S32" i="36"/>
  <c r="P42" i="36"/>
  <c r="AU42" i="36"/>
  <c r="U42" i="36"/>
  <c r="S42" i="36"/>
  <c r="AB42" i="36"/>
  <c r="AA42" i="36"/>
  <c r="Z42" i="36"/>
  <c r="AZ42" i="36" s="1"/>
  <c r="Q42" i="36"/>
  <c r="BA42" i="36" s="1"/>
  <c r="Y42" i="36"/>
  <c r="W42" i="36"/>
  <c r="R21" i="36"/>
  <c r="W21" i="36"/>
  <c r="AA21" i="36"/>
  <c r="U21" i="36"/>
  <c r="Q21" i="36"/>
  <c r="BA21" i="36" s="1"/>
  <c r="BB21" i="36" s="1"/>
  <c r="AU21" i="36"/>
  <c r="V21" i="36"/>
  <c r="AY21" i="36" s="1"/>
  <c r="S21" i="36"/>
  <c r="Z21" i="36"/>
  <c r="AZ21" i="36" s="1"/>
  <c r="AB21" i="36"/>
  <c r="AE21" i="36" a="1"/>
  <c r="AE21" i="36" s="1"/>
  <c r="P21" i="36"/>
  <c r="Y21" i="36"/>
  <c r="AU20" i="36"/>
  <c r="AB20" i="36"/>
  <c r="W20" i="36"/>
  <c r="R20" i="36"/>
  <c r="AE20" i="36" a="1"/>
  <c r="AE20" i="36" s="1"/>
  <c r="AA20" i="36"/>
  <c r="Q20" i="36"/>
  <c r="BA20" i="36" s="1"/>
  <c r="BB20" i="36" s="1"/>
  <c r="V20" i="36"/>
  <c r="AY20" i="36" s="1"/>
  <c r="P20" i="36"/>
  <c r="U20" i="36"/>
  <c r="Y20" i="36"/>
  <c r="Z20" i="36"/>
  <c r="AZ20" i="36" s="1"/>
  <c r="AS96" i="36"/>
  <c r="AF96" i="36" s="1"/>
  <c r="P96" i="36"/>
  <c r="W96" i="36"/>
  <c r="V96" i="36"/>
  <c r="AY96" i="36" s="1"/>
  <c r="U96" i="36"/>
  <c r="AB96" i="36"/>
  <c r="AA96" i="36"/>
  <c r="S96" i="36"/>
  <c r="Z96" i="36"/>
  <c r="AZ96" i="36" s="1"/>
  <c r="R96" i="36"/>
  <c r="Q96" i="36"/>
  <c r="BA96" i="36" s="1"/>
  <c r="AB95" i="36"/>
  <c r="S92" i="36"/>
  <c r="AA92" i="36"/>
  <c r="Q92" i="36"/>
  <c r="BA92" i="36" s="1"/>
  <c r="W92" i="36"/>
  <c r="P92" i="36"/>
  <c r="AB92" i="36"/>
  <c r="AS92" i="36"/>
  <c r="AF92" i="36" s="1"/>
  <c r="R92" i="36"/>
  <c r="Y92" i="36"/>
  <c r="Z92" i="36"/>
  <c r="AZ92" i="36" s="1"/>
  <c r="V92" i="36"/>
  <c r="AY92" i="36" s="1"/>
  <c r="U92" i="36"/>
  <c r="D79" i="36"/>
  <c r="A79" i="36"/>
  <c r="AB10" i="36"/>
  <c r="AU10" i="36"/>
  <c r="AV19" i="36" s="1"/>
  <c r="R10" i="36"/>
  <c r="AA10" i="36"/>
  <c r="Q10" i="36"/>
  <c r="BA10" i="36" s="1"/>
  <c r="Z10" i="36"/>
  <c r="AZ10" i="36" s="1"/>
  <c r="P10" i="36"/>
  <c r="U10" i="36"/>
  <c r="Y10" i="36"/>
  <c r="W10" i="36"/>
  <c r="S10" i="36"/>
  <c r="V10" i="36"/>
  <c r="AY10" i="36" s="1"/>
  <c r="V52" i="36"/>
  <c r="AY52" i="36" s="1"/>
  <c r="S123" i="36"/>
  <c r="R123" i="36"/>
  <c r="AA109" i="36"/>
  <c r="Q109" i="36"/>
  <c r="BA109" i="36" s="1"/>
  <c r="R109" i="36"/>
  <c r="AS109" i="36"/>
  <c r="AF109" i="36" s="1"/>
  <c r="U109" i="36"/>
  <c r="Y109" i="36"/>
  <c r="AE71" i="36" a="1"/>
  <c r="AE71" i="36" s="1"/>
  <c r="S71" i="36"/>
  <c r="AB71" i="36"/>
  <c r="R71" i="36"/>
  <c r="AA71" i="36"/>
  <c r="U71" i="36"/>
  <c r="Q71" i="36"/>
  <c r="BA71" i="36" s="1"/>
  <c r="BB71" i="36" s="1"/>
  <c r="Y71" i="36"/>
  <c r="P71" i="36"/>
  <c r="Z71" i="36"/>
  <c r="AZ71" i="36" s="1"/>
  <c r="A69" i="36"/>
  <c r="D69" i="36"/>
  <c r="V129" i="36"/>
  <c r="AY129" i="36" s="1"/>
  <c r="P129" i="36"/>
  <c r="U129" i="36"/>
  <c r="Y129" i="36"/>
  <c r="AS129" i="36"/>
  <c r="AF129" i="36" s="1"/>
  <c r="S129" i="36"/>
  <c r="W129" i="36"/>
  <c r="AB129" i="36"/>
  <c r="R129" i="36"/>
  <c r="AA129" i="36"/>
  <c r="Q129" i="36"/>
  <c r="BA129" i="36" s="1"/>
  <c r="Z129" i="36"/>
  <c r="AZ129" i="36" s="1"/>
  <c r="V85" i="36"/>
  <c r="AY85" i="36" s="1"/>
  <c r="AB85" i="36"/>
  <c r="P85" i="36"/>
  <c r="Y85" i="36"/>
  <c r="AA93" i="36"/>
  <c r="AA108" i="36"/>
  <c r="Y93" i="36"/>
  <c r="R108" i="36"/>
  <c r="AS93" i="36"/>
  <c r="AF93" i="36" s="1"/>
  <c r="S108" i="36"/>
  <c r="AB108" i="36"/>
  <c r="R93" i="36"/>
  <c r="P93" i="36"/>
  <c r="U108" i="36"/>
  <c r="W93" i="36"/>
  <c r="Z93" i="36"/>
  <c r="AZ93" i="36" s="1"/>
  <c r="BB93" i="36" s="1"/>
  <c r="AS108" i="36"/>
  <c r="AF108" i="36" s="1"/>
  <c r="S93" i="36"/>
  <c r="Y108" i="36"/>
  <c r="Q93" i="36"/>
  <c r="BA93" i="36" s="1"/>
  <c r="M94" i="36"/>
  <c r="U65" i="37"/>
  <c r="S65" i="37"/>
  <c r="AA65" i="37"/>
  <c r="R65" i="37"/>
  <c r="Q65" i="37"/>
  <c r="BA65" i="37" s="1"/>
  <c r="BB65" i="37" s="1"/>
  <c r="AE65" i="37" a="1"/>
  <c r="AE65" i="37" s="1"/>
  <c r="Z65" i="37"/>
  <c r="AZ65" i="37" s="1"/>
  <c r="P65" i="37"/>
  <c r="AB65" i="37"/>
  <c r="Y65" i="37"/>
  <c r="W65" i="37"/>
  <c r="V65" i="37"/>
  <c r="AY65" i="37" s="1"/>
  <c r="Z118" i="37"/>
  <c r="AZ118" i="37" s="1"/>
  <c r="AB118" i="37"/>
  <c r="P118" i="37"/>
  <c r="AA118" i="37"/>
  <c r="Y118" i="37"/>
  <c r="U118" i="37"/>
  <c r="W118" i="37"/>
  <c r="R118" i="37"/>
  <c r="V118" i="37"/>
  <c r="AY118" i="37" s="1"/>
  <c r="BB118" i="37" s="1"/>
  <c r="Q118" i="37"/>
  <c r="BA118" i="37" s="1"/>
  <c r="AS118" i="37"/>
  <c r="AF118" i="37" s="1"/>
  <c r="S118" i="37"/>
  <c r="Z29" i="37"/>
  <c r="AZ29" i="37" s="1"/>
  <c r="S29" i="37"/>
  <c r="AE29" i="37" a="1"/>
  <c r="AE29" i="37" s="1"/>
  <c r="AB29" i="37"/>
  <c r="Q29" i="37"/>
  <c r="BA29" i="37" s="1"/>
  <c r="BB29" i="37" s="1"/>
  <c r="AU29" i="37"/>
  <c r="P29" i="37"/>
  <c r="Y29" i="37"/>
  <c r="R29" i="37"/>
  <c r="V29" i="37"/>
  <c r="AY29" i="37" s="1"/>
  <c r="AA29" i="37"/>
  <c r="W29" i="37"/>
  <c r="U29" i="37"/>
  <c r="U113" i="37"/>
  <c r="Q113" i="37"/>
  <c r="BA113" i="37" s="1"/>
  <c r="BB113" i="37" s="1"/>
  <c r="W113" i="37"/>
  <c r="V113" i="37"/>
  <c r="AY113" i="37" s="1"/>
  <c r="AB113" i="37"/>
  <c r="R113" i="37"/>
  <c r="Z113" i="37"/>
  <c r="AZ113" i="37" s="1"/>
  <c r="AE113" i="37" a="1"/>
  <c r="AE113" i="37" s="1"/>
  <c r="Y113" i="37"/>
  <c r="P113" i="37"/>
  <c r="S113" i="37"/>
  <c r="AA113" i="37"/>
  <c r="V122" i="37"/>
  <c r="AY122" i="37" s="1"/>
  <c r="AE122" i="37" a="1"/>
  <c r="AE122" i="37" s="1"/>
  <c r="AA122" i="37"/>
  <c r="Q122" i="37"/>
  <c r="BA122" i="37" s="1"/>
  <c r="BB122" i="37" s="1"/>
  <c r="U109" i="37"/>
  <c r="S109" i="37"/>
  <c r="R109" i="37"/>
  <c r="AA109" i="37"/>
  <c r="AE109" i="37" a="1"/>
  <c r="AE109" i="37" s="1"/>
  <c r="Y109" i="37"/>
  <c r="Q109" i="37"/>
  <c r="BA109" i="37" s="1"/>
  <c r="Z109" i="37"/>
  <c r="AZ109" i="37" s="1"/>
  <c r="AB109" i="37"/>
  <c r="P109" i="37"/>
  <c r="W109" i="37"/>
  <c r="A23" i="37"/>
  <c r="D23" i="37"/>
  <c r="S128" i="37"/>
  <c r="M128" i="37"/>
  <c r="N128" i="37"/>
  <c r="Q128" i="37"/>
  <c r="BA128" i="37" s="1"/>
  <c r="BB128" i="37" s="1"/>
  <c r="L128" i="37"/>
  <c r="R128" i="37"/>
  <c r="P128" i="37"/>
  <c r="R91" i="37"/>
  <c r="N91" i="37"/>
  <c r="M91" i="37"/>
  <c r="P91" i="37"/>
  <c r="S91" i="37"/>
  <c r="L91" i="37"/>
  <c r="Q91" i="37"/>
  <c r="BA91" i="37" s="1"/>
  <c r="BB91" i="37" s="1"/>
  <c r="L41" i="37"/>
  <c r="M41" i="37"/>
  <c r="AG41" i="37" s="1"/>
  <c r="Y41" i="37"/>
  <c r="N41" i="37"/>
  <c r="Y10" i="37"/>
  <c r="Z10" i="37"/>
  <c r="AZ10" i="37" s="1"/>
  <c r="AA10" i="37"/>
  <c r="P10" i="37"/>
  <c r="V10" i="37"/>
  <c r="AY10" i="37" s="1"/>
  <c r="AE10" i="37" a="1"/>
  <c r="AE10" i="37" s="1"/>
  <c r="S10" i="37"/>
  <c r="Q10" i="37"/>
  <c r="BA10" i="37" s="1"/>
  <c r="R10" i="37"/>
  <c r="AU10" i="37"/>
  <c r="W10" i="37"/>
  <c r="U10" i="37"/>
  <c r="AB10" i="37"/>
  <c r="Y11" i="37"/>
  <c r="R11" i="37"/>
  <c r="AU11" i="37"/>
  <c r="AA11" i="37"/>
  <c r="W11" i="37"/>
  <c r="Q11" i="37"/>
  <c r="BA11" i="37" s="1"/>
  <c r="BB11" i="37" s="1"/>
  <c r="AE11" i="37" a="1"/>
  <c r="AE11" i="37" s="1"/>
  <c r="P11" i="37"/>
  <c r="V11" i="37"/>
  <c r="AY11" i="37" s="1"/>
  <c r="Z11" i="37"/>
  <c r="AZ11" i="37" s="1"/>
  <c r="U11" i="37"/>
  <c r="S11" i="37"/>
  <c r="AB11" i="37"/>
  <c r="Y23" i="37"/>
  <c r="AA23" i="37"/>
  <c r="Z23" i="37"/>
  <c r="AZ23" i="37" s="1"/>
  <c r="W23" i="37"/>
  <c r="P23" i="37"/>
  <c r="U23" i="37"/>
  <c r="AU23" i="37"/>
  <c r="AV40" i="37" s="1"/>
  <c r="S23" i="37"/>
  <c r="R23" i="37"/>
  <c r="AB23" i="37"/>
  <c r="V23" i="37"/>
  <c r="AY23" i="37" s="1"/>
  <c r="BB23" i="37" s="1"/>
  <c r="Q23" i="37"/>
  <c r="BA23" i="37" s="1"/>
  <c r="N127" i="37"/>
  <c r="M127" i="37"/>
  <c r="L127" i="37"/>
  <c r="N65" i="37"/>
  <c r="M65" i="37"/>
  <c r="L65" i="37"/>
  <c r="S9" i="37"/>
  <c r="R9" i="37"/>
  <c r="Q9" i="37"/>
  <c r="BA9" i="37" s="1"/>
  <c r="AE97" i="37" a="1"/>
  <c r="AE97" i="37" s="1"/>
  <c r="P97" i="37"/>
  <c r="Q76" i="37"/>
  <c r="BA76" i="37" s="1"/>
  <c r="BB76" i="37" s="1"/>
  <c r="AA76" i="37"/>
  <c r="AE76" i="37" a="1"/>
  <c r="AE76" i="37" s="1"/>
  <c r="W76" i="37"/>
  <c r="Y76" i="37"/>
  <c r="S76" i="37"/>
  <c r="V76" i="37"/>
  <c r="AY76" i="37" s="1"/>
  <c r="AB76" i="37"/>
  <c r="Z76" i="37"/>
  <c r="AZ76" i="37" s="1"/>
  <c r="P76" i="37"/>
  <c r="U76" i="37"/>
  <c r="R76" i="37"/>
  <c r="AA12" i="37"/>
  <c r="P12" i="37"/>
  <c r="AU12" i="37"/>
  <c r="AE49" i="37" a="1"/>
  <c r="AE49" i="37" s="1"/>
  <c r="Q49" i="37"/>
  <c r="BA49" i="37" s="1"/>
  <c r="BB49" i="37" s="1"/>
  <c r="R49" i="37"/>
  <c r="W49" i="37"/>
  <c r="AU49" i="37"/>
  <c r="Z49" i="37"/>
  <c r="AZ49" i="37" s="1"/>
  <c r="V49" i="37"/>
  <c r="AY49" i="37" s="1"/>
  <c r="AB49" i="37"/>
  <c r="AA49" i="37"/>
  <c r="P49" i="37"/>
  <c r="Y49" i="37"/>
  <c r="S49" i="37"/>
  <c r="U49" i="37"/>
  <c r="W35" i="37"/>
  <c r="V35" i="37"/>
  <c r="AY35" i="37" s="1"/>
  <c r="U35" i="37"/>
  <c r="N35" i="37"/>
  <c r="M35" i="37"/>
  <c r="AG35" i="37" s="1"/>
  <c r="AB35" i="37"/>
  <c r="L35" i="37"/>
  <c r="AA35" i="37"/>
  <c r="Y35" i="37"/>
  <c r="Z35" i="37"/>
  <c r="AZ35" i="37" s="1"/>
  <c r="R124" i="37"/>
  <c r="S124" i="37"/>
  <c r="P124" i="37"/>
  <c r="W124" i="37"/>
  <c r="Y124" i="37"/>
  <c r="U124" i="37"/>
  <c r="Y104" i="37"/>
  <c r="AS104" i="37"/>
  <c r="AF104" i="37" s="1"/>
  <c r="Q104" i="37"/>
  <c r="BA104" i="37" s="1"/>
  <c r="AB104" i="37"/>
  <c r="AA104" i="37"/>
  <c r="P104" i="37"/>
  <c r="Z104" i="37"/>
  <c r="AZ104" i="37" s="1"/>
  <c r="S104" i="37"/>
  <c r="W104" i="37"/>
  <c r="U104" i="37"/>
  <c r="V104" i="37"/>
  <c r="AY104" i="37" s="1"/>
  <c r="R104" i="37"/>
  <c r="N48" i="37"/>
  <c r="V48" i="37"/>
  <c r="AY48" i="37" s="1"/>
  <c r="R48" i="37"/>
  <c r="P48" i="37"/>
  <c r="L48" i="37"/>
  <c r="Q48" i="37"/>
  <c r="BA48" i="37" s="1"/>
  <c r="BB48" i="37" s="1"/>
  <c r="M48" i="37"/>
  <c r="Q17" i="37"/>
  <c r="BA17" i="37" s="1"/>
  <c r="BB17" i="37" s="1"/>
  <c r="L17" i="37"/>
  <c r="V17" i="37"/>
  <c r="AY17" i="37" s="1"/>
  <c r="S17" i="37"/>
  <c r="N17" i="37"/>
  <c r="R17" i="37"/>
  <c r="P17" i="37"/>
  <c r="M17" i="37"/>
  <c r="R127" i="37"/>
  <c r="S28" i="37"/>
  <c r="Z28" i="37"/>
  <c r="AZ28" i="37" s="1"/>
  <c r="R28" i="37"/>
  <c r="AB28" i="37"/>
  <c r="U28" i="37"/>
  <c r="AU28" i="37"/>
  <c r="Q28" i="37"/>
  <c r="BA28" i="37" s="1"/>
  <c r="BB28" i="37" s="1"/>
  <c r="P28" i="37"/>
  <c r="AA28" i="37"/>
  <c r="Y28" i="37"/>
  <c r="V28" i="37"/>
  <c r="AY28" i="37" s="1"/>
  <c r="W28" i="37"/>
  <c r="AE28" i="37" a="1"/>
  <c r="AE28" i="37" s="1"/>
  <c r="V123" i="37"/>
  <c r="AY123" i="37" s="1"/>
  <c r="W123" i="37"/>
  <c r="Y123" i="37"/>
  <c r="U123" i="37"/>
  <c r="R123" i="37"/>
  <c r="S123" i="37"/>
  <c r="Q123" i="37"/>
  <c r="BA123" i="37" s="1"/>
  <c r="BB123" i="37" s="1"/>
  <c r="AB123" i="37"/>
  <c r="Z123" i="37"/>
  <c r="AZ123" i="37" s="1"/>
  <c r="AA123" i="37"/>
  <c r="P123" i="37"/>
  <c r="AE123" i="37" a="1"/>
  <c r="AE123" i="37" s="1"/>
  <c r="S87" i="37"/>
  <c r="U87" i="37"/>
  <c r="AB87" i="37"/>
  <c r="V87" i="37"/>
  <c r="AY87" i="37" s="1"/>
  <c r="R87" i="37"/>
  <c r="P87" i="37"/>
  <c r="AA87" i="37"/>
  <c r="Q87" i="37"/>
  <c r="BA87" i="37" s="1"/>
  <c r="W87" i="37"/>
  <c r="Z87" i="37"/>
  <c r="AZ87" i="37" s="1"/>
  <c r="AS87" i="37"/>
  <c r="AF87" i="37" s="1"/>
  <c r="Y87" i="37"/>
  <c r="U81" i="37"/>
  <c r="Q81" i="37"/>
  <c r="BA81" i="37" s="1"/>
  <c r="BB81" i="37" s="1"/>
  <c r="AB81" i="37"/>
  <c r="AA81" i="37"/>
  <c r="Z81" i="37"/>
  <c r="AZ81" i="37" s="1"/>
  <c r="S81" i="37"/>
  <c r="Y81" i="37"/>
  <c r="P81" i="37"/>
  <c r="W81" i="37"/>
  <c r="R81" i="37"/>
  <c r="V81" i="37"/>
  <c r="AY81" i="37" s="1"/>
  <c r="AE81" i="37" a="1"/>
  <c r="AE81" i="37" s="1"/>
  <c r="P39" i="37"/>
  <c r="Z39" i="37"/>
  <c r="AZ39" i="37" s="1"/>
  <c r="AU39" i="37"/>
  <c r="Y39" i="37"/>
  <c r="R39" i="37"/>
  <c r="W39" i="37"/>
  <c r="Q39" i="37"/>
  <c r="BA39" i="37" s="1"/>
  <c r="V39" i="37"/>
  <c r="AY39" i="37" s="1"/>
  <c r="U39" i="37"/>
  <c r="S39" i="37"/>
  <c r="AA39" i="37"/>
  <c r="U3" i="37"/>
  <c r="AA3" i="37"/>
  <c r="Z3" i="37"/>
  <c r="AZ3" i="37" s="1"/>
  <c r="Y3" i="37"/>
  <c r="W3" i="37"/>
  <c r="R3" i="37"/>
  <c r="S3" i="37"/>
  <c r="P3" i="37"/>
  <c r="AB3" i="37"/>
  <c r="V3" i="37"/>
  <c r="AY3" i="37" s="1"/>
  <c r="AU3" i="37"/>
  <c r="Q3" i="37"/>
  <c r="BA3" i="37" s="1"/>
  <c r="AA7" i="37"/>
  <c r="Q7" i="37"/>
  <c r="BA7" i="37" s="1"/>
  <c r="Z7" i="37"/>
  <c r="AZ7" i="37" s="1"/>
  <c r="P7" i="37"/>
  <c r="Y7" i="37"/>
  <c r="U7" i="37"/>
  <c r="S7" i="37"/>
  <c r="AU7" i="37"/>
  <c r="AB7" i="37"/>
  <c r="W7" i="37"/>
  <c r="R7" i="37"/>
  <c r="V7" i="37"/>
  <c r="AY7" i="37" s="1"/>
  <c r="AB53" i="37"/>
  <c r="R53" i="37"/>
  <c r="Y53" i="37"/>
  <c r="Q53" i="37"/>
  <c r="BA53" i="37" s="1"/>
  <c r="Z53" i="37"/>
  <c r="AZ53" i="37" s="1"/>
  <c r="P53" i="37"/>
  <c r="W53" i="37"/>
  <c r="V53" i="37"/>
  <c r="AY53" i="37" s="1"/>
  <c r="U53" i="37"/>
  <c r="AU53" i="37"/>
  <c r="S53" i="37"/>
  <c r="AA53" i="37"/>
  <c r="D72" i="37"/>
  <c r="A72" i="37"/>
  <c r="N47" i="37"/>
  <c r="L61" i="37"/>
  <c r="D95" i="37"/>
  <c r="A53" i="37"/>
  <c r="M61" i="37"/>
  <c r="V91" i="37"/>
  <c r="AY91" i="37" s="1"/>
  <c r="A12" i="37"/>
  <c r="Q44" i="37"/>
  <c r="BA44" i="37" s="1"/>
  <c r="BB44" i="37" s="1"/>
  <c r="AS90" i="38"/>
  <c r="AF90" i="38" s="1"/>
  <c r="W90" i="38"/>
  <c r="P90" i="38"/>
  <c r="V90" i="38"/>
  <c r="AY90" i="38" s="1"/>
  <c r="S90" i="38"/>
  <c r="AB90" i="38"/>
  <c r="Q90" i="38"/>
  <c r="BA90" i="38" s="1"/>
  <c r="R90" i="38"/>
  <c r="U90" i="38"/>
  <c r="AA90" i="38"/>
  <c r="Y90" i="38"/>
  <c r="Z90" i="38"/>
  <c r="AZ90" i="38" s="1"/>
  <c r="AB63" i="38"/>
  <c r="Z63" i="38"/>
  <c r="AZ63" i="38" s="1"/>
  <c r="Y63" i="38"/>
  <c r="Q63" i="38"/>
  <c r="BA63" i="38" s="1"/>
  <c r="P63" i="38"/>
  <c r="AA63" i="38"/>
  <c r="U63" i="38"/>
  <c r="AU63" i="38"/>
  <c r="AV95" i="38" s="1"/>
  <c r="V63" i="38"/>
  <c r="AY63" i="38" s="1"/>
  <c r="S63" i="38"/>
  <c r="R63" i="38"/>
  <c r="W63" i="38"/>
  <c r="U5" i="38"/>
  <c r="V5" i="38"/>
  <c r="AY5" i="38" s="1"/>
  <c r="S45" i="38"/>
  <c r="U45" i="38"/>
  <c r="AU45" i="38"/>
  <c r="R45" i="38"/>
  <c r="Q45" i="38"/>
  <c r="BA45" i="38" s="1"/>
  <c r="P45" i="38"/>
  <c r="AB45" i="38"/>
  <c r="Z45" i="38"/>
  <c r="AZ45" i="38" s="1"/>
  <c r="Y45" i="38"/>
  <c r="AA45" i="38"/>
  <c r="V45" i="38"/>
  <c r="AY45" i="38" s="1"/>
  <c r="W45" i="38"/>
  <c r="R78" i="38"/>
  <c r="Q78" i="38"/>
  <c r="BA78" i="38" s="1"/>
  <c r="Y94" i="38"/>
  <c r="U94" i="38"/>
  <c r="AA94" i="38"/>
  <c r="Z94" i="38"/>
  <c r="AZ94" i="38" s="1"/>
  <c r="AS94" i="38"/>
  <c r="AF94" i="38" s="1"/>
  <c r="V94" i="38"/>
  <c r="AY94" i="38" s="1"/>
  <c r="BB94" i="38" s="1"/>
  <c r="P94" i="38"/>
  <c r="R94" i="38"/>
  <c r="AB94" i="38"/>
  <c r="AB108" i="38"/>
  <c r="Y108" i="38"/>
  <c r="R108" i="38"/>
  <c r="W108" i="38"/>
  <c r="Z108" i="38"/>
  <c r="AZ108" i="38" s="1"/>
  <c r="V108" i="38"/>
  <c r="AY108" i="38" s="1"/>
  <c r="Q108" i="38"/>
  <c r="BA108" i="38" s="1"/>
  <c r="S108" i="38"/>
  <c r="P108" i="38"/>
  <c r="AA108" i="38"/>
  <c r="U108" i="38"/>
  <c r="AS108" i="38"/>
  <c r="AF108" i="38" s="1"/>
  <c r="AB29" i="38"/>
  <c r="W29" i="38"/>
  <c r="Q29" i="38"/>
  <c r="BA29" i="38" s="1"/>
  <c r="R29" i="38"/>
  <c r="V29" i="38"/>
  <c r="AY29" i="38" s="1"/>
  <c r="AU29" i="38"/>
  <c r="Y29" i="38"/>
  <c r="AA29" i="38"/>
  <c r="Z29" i="38"/>
  <c r="AZ29" i="38" s="1"/>
  <c r="S29" i="38"/>
  <c r="P29" i="38"/>
  <c r="U29" i="38"/>
  <c r="AU43" i="38"/>
  <c r="V43" i="38"/>
  <c r="AY43" i="38" s="1"/>
  <c r="BB43" i="38" s="1"/>
  <c r="AB43" i="38"/>
  <c r="W43" i="38"/>
  <c r="U43" i="38"/>
  <c r="S43" i="38"/>
  <c r="Y43" i="38"/>
  <c r="Z43" i="38"/>
  <c r="AZ43" i="38" s="1"/>
  <c r="P43" i="38"/>
  <c r="AA43" i="38"/>
  <c r="Q43" i="38"/>
  <c r="BA43" i="38" s="1"/>
  <c r="R43" i="38"/>
  <c r="S47" i="38"/>
  <c r="V47" i="38"/>
  <c r="AY47" i="38" s="1"/>
  <c r="U47" i="38"/>
  <c r="AU47" i="38"/>
  <c r="R47" i="38"/>
  <c r="Z47" i="38"/>
  <c r="AZ47" i="38" s="1"/>
  <c r="Q47" i="38"/>
  <c r="BA47" i="38" s="1"/>
  <c r="AB47" i="38"/>
  <c r="P47" i="38"/>
  <c r="AA47" i="38"/>
  <c r="W47" i="38"/>
  <c r="Y47" i="38"/>
  <c r="P97" i="38"/>
  <c r="AS97" i="38"/>
  <c r="AF97" i="38" s="1"/>
  <c r="V79" i="38"/>
  <c r="AY79" i="38" s="1"/>
  <c r="R79" i="38"/>
  <c r="AA79" i="38"/>
  <c r="W79" i="38"/>
  <c r="Q79" i="38"/>
  <c r="BA79" i="38" s="1"/>
  <c r="U79" i="38"/>
  <c r="AB79" i="38"/>
  <c r="S79" i="38"/>
  <c r="Y79" i="38"/>
  <c r="P79" i="38"/>
  <c r="AS79" i="38"/>
  <c r="AF79" i="38" s="1"/>
  <c r="Z79" i="38"/>
  <c r="AZ79" i="38" s="1"/>
  <c r="Y13" i="38"/>
  <c r="R13" i="38"/>
  <c r="AB13" i="38"/>
  <c r="AU13" i="38"/>
  <c r="Q13" i="38"/>
  <c r="BA13" i="38" s="1"/>
  <c r="W13" i="38"/>
  <c r="AA13" i="38"/>
  <c r="P13" i="38"/>
  <c r="V13" i="38"/>
  <c r="AY13" i="38" s="1"/>
  <c r="Z13" i="38"/>
  <c r="AZ13" i="38" s="1"/>
  <c r="S13" i="38"/>
  <c r="AE99" i="38" a="1"/>
  <c r="AE99" i="38" s="1"/>
  <c r="P99" i="38"/>
  <c r="P111" i="38"/>
  <c r="R111" i="38"/>
  <c r="S119" i="38"/>
  <c r="Q119" i="38"/>
  <c r="BA119" i="38" s="1"/>
  <c r="BB119" i="38" s="1"/>
  <c r="R119" i="38"/>
  <c r="U119" i="38"/>
  <c r="AB119" i="38"/>
  <c r="Z119" i="38"/>
  <c r="AZ119" i="38" s="1"/>
  <c r="Y119" i="38"/>
  <c r="AA119" i="38"/>
  <c r="V119" i="38"/>
  <c r="AY119" i="38" s="1"/>
  <c r="P119" i="38"/>
  <c r="AE119" i="38" a="1"/>
  <c r="AE119" i="38" s="1"/>
  <c r="AE116" i="38" a="1"/>
  <c r="AE116" i="38" s="1"/>
  <c r="V116" i="38"/>
  <c r="AY116" i="38" s="1"/>
  <c r="Q116" i="38"/>
  <c r="BA116" i="38" s="1"/>
  <c r="BB116" i="38" s="1"/>
  <c r="AA116" i="38"/>
  <c r="S116" i="38"/>
  <c r="Z116" i="38"/>
  <c r="AZ116" i="38" s="1"/>
  <c r="Y116" i="38"/>
  <c r="R116" i="38"/>
  <c r="AB116" i="38"/>
  <c r="W116" i="38"/>
  <c r="U116" i="38"/>
  <c r="P116" i="38"/>
  <c r="W96" i="38"/>
  <c r="AB96" i="38"/>
  <c r="V3" i="38"/>
  <c r="AY3" i="38" s="1"/>
  <c r="U3" i="38"/>
  <c r="AB3" i="38"/>
  <c r="R3" i="38"/>
  <c r="Y3" i="38"/>
  <c r="Z3" i="38"/>
  <c r="AZ3" i="38" s="1"/>
  <c r="AE3" i="38" a="1"/>
  <c r="AE3" i="38" s="1"/>
  <c r="AU3" i="38"/>
  <c r="P3" i="38"/>
  <c r="W3" i="38"/>
  <c r="AA3" i="38"/>
  <c r="S3" i="38"/>
  <c r="Q3" i="38"/>
  <c r="BA3" i="38" s="1"/>
  <c r="BB3" i="38" s="1"/>
  <c r="Q2" i="38"/>
  <c r="BA2" i="38" s="1"/>
  <c r="BB2" i="38" s="1"/>
  <c r="P2" i="38"/>
  <c r="S2" i="38"/>
  <c r="AA2" i="38"/>
  <c r="Z2" i="38"/>
  <c r="AZ2" i="38" s="1"/>
  <c r="Y2" i="38"/>
  <c r="AB2" i="38"/>
  <c r="AE2" i="38" a="1"/>
  <c r="AE2" i="38" s="1"/>
  <c r="V2" i="38"/>
  <c r="AY2" i="38" s="1"/>
  <c r="R2" i="38"/>
  <c r="AU2" i="38"/>
  <c r="W2" i="38"/>
  <c r="U2" i="38"/>
  <c r="Y103" i="38"/>
  <c r="V103" i="38"/>
  <c r="AY103" i="38" s="1"/>
  <c r="W103" i="38"/>
  <c r="S103" i="38"/>
  <c r="R103" i="38"/>
  <c r="P103" i="38"/>
  <c r="AB103" i="38"/>
  <c r="Z103" i="38"/>
  <c r="AZ103" i="38" s="1"/>
  <c r="U103" i="38"/>
  <c r="AE103" i="38" a="1"/>
  <c r="AE103" i="38" s="1"/>
  <c r="AB124" i="38"/>
  <c r="S124" i="38"/>
  <c r="R124" i="38"/>
  <c r="AA124" i="38"/>
  <c r="Q124" i="38"/>
  <c r="BA124" i="38" s="1"/>
  <c r="Z124" i="38"/>
  <c r="AZ124" i="38" s="1"/>
  <c r="P124" i="38"/>
  <c r="Y124" i="38"/>
  <c r="W124" i="38"/>
  <c r="AS124" i="38"/>
  <c r="AF124" i="38" s="1"/>
  <c r="V124" i="38"/>
  <c r="AY124" i="38" s="1"/>
  <c r="BB124" i="38" s="1"/>
  <c r="U124" i="38"/>
  <c r="S129" i="38"/>
  <c r="AS93" i="38"/>
  <c r="AF93" i="38" s="1"/>
  <c r="N129" i="38"/>
  <c r="L129" i="38"/>
  <c r="M129" i="38"/>
  <c r="AB113" i="38"/>
  <c r="M113" i="38"/>
  <c r="Z113" i="38"/>
  <c r="AZ113" i="38" s="1"/>
  <c r="N113" i="38"/>
  <c r="L113" i="38"/>
  <c r="V113" i="38"/>
  <c r="AY113" i="38" s="1"/>
  <c r="W113" i="38"/>
  <c r="Y113" i="38"/>
  <c r="AA113" i="38"/>
  <c r="U113" i="38"/>
  <c r="AA51" i="38"/>
  <c r="Z51" i="38"/>
  <c r="AZ51" i="38" s="1"/>
  <c r="W51" i="38"/>
  <c r="Q51" i="38"/>
  <c r="BA51" i="38" s="1"/>
  <c r="BB51" i="38" s="1"/>
  <c r="AE51" i="38" a="1"/>
  <c r="AE51" i="38" s="1"/>
  <c r="V51" i="38"/>
  <c r="AY51" i="38" s="1"/>
  <c r="P51" i="38"/>
  <c r="U51" i="38"/>
  <c r="AB51" i="38"/>
  <c r="S51" i="38"/>
  <c r="Y51" i="38"/>
  <c r="R51" i="38"/>
  <c r="AU51" i="38"/>
  <c r="AV79" i="38" s="1"/>
  <c r="Q36" i="38"/>
  <c r="BA36" i="38" s="1"/>
  <c r="BB36" i="38" s="1"/>
  <c r="Y36" i="38"/>
  <c r="W36" i="38"/>
  <c r="U36" i="38"/>
  <c r="P36" i="38"/>
  <c r="AE36" i="38" a="1"/>
  <c r="AE36" i="38" s="1"/>
  <c r="S36" i="38"/>
  <c r="V36" i="38"/>
  <c r="AY36" i="38" s="1"/>
  <c r="AB36" i="38"/>
  <c r="Z36" i="38"/>
  <c r="AZ36" i="38" s="1"/>
  <c r="R36" i="38"/>
  <c r="AU36" i="38"/>
  <c r="AA36" i="38"/>
  <c r="P107" i="38"/>
  <c r="R107" i="38"/>
  <c r="U107" i="38"/>
  <c r="V107" i="38"/>
  <c r="AY107" i="38" s="1"/>
  <c r="AS107" i="38"/>
  <c r="AF107" i="38" s="1"/>
  <c r="S107" i="38"/>
  <c r="Q107" i="38"/>
  <c r="BA107" i="38" s="1"/>
  <c r="Y107" i="38"/>
  <c r="AB107" i="38"/>
  <c r="AA107" i="38"/>
  <c r="W107" i="38"/>
  <c r="Z107" i="38"/>
  <c r="AZ107" i="38" s="1"/>
  <c r="AB81" i="38"/>
  <c r="L81" i="38"/>
  <c r="Y81" i="38"/>
  <c r="AA81" i="38"/>
  <c r="W81" i="38"/>
  <c r="M81" i="38"/>
  <c r="V81" i="38"/>
  <c r="AY81" i="38" s="1"/>
  <c r="Z81" i="38"/>
  <c r="AZ81" i="38" s="1"/>
  <c r="N81" i="38"/>
  <c r="U81" i="38"/>
  <c r="M73" i="38"/>
  <c r="N73" i="38"/>
  <c r="L73" i="38"/>
  <c r="Z26" i="38"/>
  <c r="AZ26" i="38" s="1"/>
  <c r="M26" i="38"/>
  <c r="AG26" i="38" s="1"/>
  <c r="N26" i="38"/>
  <c r="L26" i="38"/>
  <c r="W26" i="38"/>
  <c r="Y26" i="38"/>
  <c r="P42" i="38"/>
  <c r="U42" i="38"/>
  <c r="AU42" i="38"/>
  <c r="S42" i="38"/>
  <c r="Q42" i="38"/>
  <c r="BA42" i="38" s="1"/>
  <c r="V42" i="38"/>
  <c r="AY42" i="38" s="1"/>
  <c r="Y42" i="38"/>
  <c r="W42" i="38"/>
  <c r="AB42" i="38"/>
  <c r="Z42" i="38"/>
  <c r="AZ42" i="38" s="1"/>
  <c r="AA42" i="38"/>
  <c r="R42" i="38"/>
  <c r="R38" i="38"/>
  <c r="Y38" i="38"/>
  <c r="V38" i="38"/>
  <c r="AY38" i="38" s="1"/>
  <c r="AE38" i="38" a="1"/>
  <c r="AE38" i="38" s="1"/>
  <c r="W38" i="38"/>
  <c r="S38" i="38"/>
  <c r="Q38" i="38"/>
  <c r="BA38" i="38" s="1"/>
  <c r="BB38" i="38" s="1"/>
  <c r="AA38" i="38"/>
  <c r="AB38" i="38"/>
  <c r="P38" i="38"/>
  <c r="U38" i="38"/>
  <c r="Z38" i="38"/>
  <c r="AZ38" i="38" s="1"/>
  <c r="AU38" i="38"/>
  <c r="N41" i="38"/>
  <c r="M41" i="38"/>
  <c r="L41" i="38"/>
  <c r="L25" i="38"/>
  <c r="N25" i="38"/>
  <c r="M25" i="38"/>
  <c r="W117" i="38"/>
  <c r="V117" i="38"/>
  <c r="AY117" i="38" s="1"/>
  <c r="Z117" i="38"/>
  <c r="AZ117" i="38" s="1"/>
  <c r="AB117" i="38"/>
  <c r="P117" i="38"/>
  <c r="R117" i="38"/>
  <c r="Y40" i="38"/>
  <c r="Z40" i="38"/>
  <c r="AZ40" i="38" s="1"/>
  <c r="S40" i="38"/>
  <c r="AA40" i="38"/>
  <c r="AU40" i="38"/>
  <c r="V40" i="38"/>
  <c r="AY40" i="38" s="1"/>
  <c r="U40" i="38"/>
  <c r="P40" i="38"/>
  <c r="W40" i="38"/>
  <c r="R40" i="38"/>
  <c r="AE40" i="38" a="1"/>
  <c r="AE40" i="38" s="1"/>
  <c r="AB40" i="38"/>
  <c r="Q40" i="38"/>
  <c r="BA40" i="38" s="1"/>
  <c r="BB40" i="38" s="1"/>
  <c r="S126" i="38"/>
  <c r="AA126" i="38"/>
  <c r="AS126" i="38"/>
  <c r="AF126" i="38" s="1"/>
  <c r="Q126" i="38"/>
  <c r="BA126" i="38" s="1"/>
  <c r="AB126" i="38"/>
  <c r="Y126" i="38"/>
  <c r="Z126" i="38"/>
  <c r="AZ126" i="38" s="1"/>
  <c r="W126" i="38"/>
  <c r="R126" i="38"/>
  <c r="V126" i="38"/>
  <c r="AY126" i="38" s="1"/>
  <c r="P126" i="38"/>
  <c r="U126" i="38"/>
  <c r="W11" i="38"/>
  <c r="Q11" i="38"/>
  <c r="BA11" i="38" s="1"/>
  <c r="V11" i="38"/>
  <c r="AY11" i="38" s="1"/>
  <c r="U11" i="38"/>
  <c r="AU11" i="38"/>
  <c r="R11" i="38"/>
  <c r="S11" i="38"/>
  <c r="AA11" i="38"/>
  <c r="Z11" i="38"/>
  <c r="AZ11" i="38" s="1"/>
  <c r="P11" i="38"/>
  <c r="Y11" i="38"/>
  <c r="AB11" i="38"/>
  <c r="AE67" i="38" a="1"/>
  <c r="AE67" i="38" s="1"/>
  <c r="S67" i="38"/>
  <c r="W67" i="38"/>
  <c r="V67" i="38"/>
  <c r="AY67" i="38" s="1"/>
  <c r="R67" i="38"/>
  <c r="P67" i="38"/>
  <c r="Y87" i="38"/>
  <c r="Q102" i="38"/>
  <c r="BA102" i="38" s="1"/>
  <c r="BB102" i="38" s="1"/>
  <c r="S115" i="38"/>
  <c r="AE115" i="38" a="1"/>
  <c r="AE115" i="38" s="1"/>
  <c r="Q73" i="38"/>
  <c r="BA73" i="38" s="1"/>
  <c r="BB73" i="38" s="1"/>
  <c r="V73" i="38"/>
  <c r="AY73" i="38" s="1"/>
  <c r="AE73" i="38" a="1"/>
  <c r="AE73" i="38" s="1"/>
  <c r="U73" i="38"/>
  <c r="P73" i="38"/>
  <c r="AB73" i="38"/>
  <c r="S73" i="38"/>
  <c r="AA73" i="38"/>
  <c r="R73" i="38"/>
  <c r="Y73" i="38"/>
  <c r="Z73" i="38"/>
  <c r="AZ73" i="38" s="1"/>
  <c r="W73" i="38"/>
  <c r="D43" i="38"/>
  <c r="N91" i="38"/>
  <c r="AA57" i="39"/>
  <c r="AB57" i="39"/>
  <c r="AU57" i="39"/>
  <c r="R57" i="39"/>
  <c r="S57" i="39"/>
  <c r="W57" i="39"/>
  <c r="Q57" i="39"/>
  <c r="BA57" i="39" s="1"/>
  <c r="Y57" i="39"/>
  <c r="P57" i="39"/>
  <c r="V57" i="39"/>
  <c r="AY57" i="39" s="1"/>
  <c r="Z57" i="39"/>
  <c r="AZ57" i="39" s="1"/>
  <c r="U57" i="39"/>
  <c r="S63" i="39"/>
  <c r="AB63" i="39"/>
  <c r="S125" i="39"/>
  <c r="N125" i="39"/>
  <c r="L125" i="39"/>
  <c r="F15" i="39"/>
  <c r="G15" i="39" s="1"/>
  <c r="AH15" i="39"/>
  <c r="Q115" i="39"/>
  <c r="BA115" i="39" s="1"/>
  <c r="Y115" i="39"/>
  <c r="S43" i="39"/>
  <c r="Q125" i="39"/>
  <c r="BA125" i="39" s="1"/>
  <c r="BB125" i="39" s="1"/>
  <c r="S129" i="39"/>
  <c r="U128" i="39"/>
  <c r="Z128" i="39"/>
  <c r="AZ128" i="39" s="1"/>
  <c r="R128" i="39"/>
  <c r="AA128" i="39"/>
  <c r="Y48" i="39"/>
  <c r="AU48" i="39"/>
  <c r="R48" i="39"/>
  <c r="AB48" i="39"/>
  <c r="Q48" i="39"/>
  <c r="BA48" i="39" s="1"/>
  <c r="BB48" i="39" s="1"/>
  <c r="S48" i="39"/>
  <c r="AA48" i="39"/>
  <c r="W48" i="39"/>
  <c r="P48" i="39"/>
  <c r="Z48" i="39"/>
  <c r="AZ48" i="39" s="1"/>
  <c r="V72" i="39"/>
  <c r="AY72" i="39" s="1"/>
  <c r="AA72" i="39"/>
  <c r="AA88" i="39"/>
  <c r="V88" i="39"/>
  <c r="AY88" i="39" s="1"/>
  <c r="BB88" i="39" s="1"/>
  <c r="U88" i="39"/>
  <c r="AB88" i="39"/>
  <c r="Y88" i="39"/>
  <c r="R88" i="39"/>
  <c r="P88" i="39"/>
  <c r="V122" i="39"/>
  <c r="AY122" i="39" s="1"/>
  <c r="Q122" i="39"/>
  <c r="BA122" i="39" s="1"/>
  <c r="R122" i="39"/>
  <c r="Z122" i="39"/>
  <c r="AZ122" i="39" s="1"/>
  <c r="L49" i="39"/>
  <c r="N49" i="39"/>
  <c r="M49" i="39"/>
  <c r="F46" i="39"/>
  <c r="G46" i="39" s="1"/>
  <c r="AH46" i="39"/>
  <c r="F38" i="39"/>
  <c r="G38" i="39" s="1"/>
  <c r="AE38" i="39" s="1" a="1"/>
  <c r="AE38" i="39" s="1"/>
  <c r="AD38" i="39" s="1"/>
  <c r="AC38" i="39" s="1"/>
  <c r="F30" i="39"/>
  <c r="G30" i="39" s="1"/>
  <c r="AH30" i="39"/>
  <c r="AH22" i="39"/>
  <c r="F22" i="39"/>
  <c r="G22" i="39" s="1"/>
  <c r="D22" i="39"/>
  <c r="N72" i="39"/>
  <c r="L72" i="39"/>
  <c r="M56" i="39"/>
  <c r="AG56" i="39" s="1"/>
  <c r="L56" i="39"/>
  <c r="M42" i="39"/>
  <c r="N42" i="39"/>
  <c r="L42" i="39"/>
  <c r="N34" i="39"/>
  <c r="L34" i="39"/>
  <c r="M34" i="39"/>
  <c r="AG34" i="39" s="1"/>
  <c r="N26" i="39"/>
  <c r="M26" i="39"/>
  <c r="L26" i="39"/>
  <c r="P26" i="39"/>
  <c r="L19" i="39"/>
  <c r="N19" i="39"/>
  <c r="W19" i="39"/>
  <c r="M19" i="39"/>
  <c r="AG19" i="39" s="1"/>
  <c r="U19" i="39"/>
  <c r="M12" i="39"/>
  <c r="R12" i="39"/>
  <c r="N4" i="39"/>
  <c r="M4" i="39"/>
  <c r="AG4" i="39" s="1"/>
  <c r="L4" i="39"/>
  <c r="W4" i="39"/>
  <c r="Z4" i="39"/>
  <c r="AZ4" i="39" s="1"/>
  <c r="V4" i="39"/>
  <c r="AY4" i="39" s="1"/>
  <c r="Y4" i="39"/>
  <c r="U4" i="39"/>
  <c r="AA4" i="39"/>
  <c r="A20" i="39"/>
  <c r="D20" i="39"/>
  <c r="AA90" i="39"/>
  <c r="AB90" i="39"/>
  <c r="Z90" i="39"/>
  <c r="AZ90" i="39" s="1"/>
  <c r="U90" i="39"/>
  <c r="W90" i="39"/>
  <c r="P90" i="39"/>
  <c r="Y90" i="39"/>
  <c r="V90" i="39"/>
  <c r="AY90" i="39" s="1"/>
  <c r="N128" i="39"/>
  <c r="L128" i="39"/>
  <c r="M128" i="39"/>
  <c r="R115" i="39"/>
  <c r="U115" i="39"/>
  <c r="AE43" i="39" a="1"/>
  <c r="AE43" i="39" s="1"/>
  <c r="W43" i="39"/>
  <c r="V128" i="39"/>
  <c r="AY128" i="39" s="1"/>
  <c r="Q90" i="39"/>
  <c r="BA90" i="39" s="1"/>
  <c r="BB90" i="39" s="1"/>
  <c r="V21" i="39"/>
  <c r="AY21" i="39" s="1"/>
  <c r="W21" i="39"/>
  <c r="S47" i="39"/>
  <c r="R13" i="39"/>
  <c r="U13" i="39"/>
  <c r="Q13" i="39"/>
  <c r="BA13" i="39" s="1"/>
  <c r="BB13" i="39" s="1"/>
  <c r="P13" i="39"/>
  <c r="V13" i="39"/>
  <c r="AY13" i="39" s="1"/>
  <c r="N16" i="39"/>
  <c r="M16" i="39"/>
  <c r="L16" i="39"/>
  <c r="A27" i="39"/>
  <c r="D27" i="39"/>
  <c r="M48" i="39"/>
  <c r="L48" i="39"/>
  <c r="N48" i="39"/>
  <c r="V119" i="39"/>
  <c r="AY119" i="39" s="1"/>
  <c r="BB119" i="39" s="1"/>
  <c r="Y119" i="39"/>
  <c r="W119" i="39"/>
  <c r="U119" i="39"/>
  <c r="S119" i="39"/>
  <c r="AB119" i="39"/>
  <c r="AA119" i="39"/>
  <c r="D84" i="39"/>
  <c r="A84" i="39"/>
  <c r="D51" i="39"/>
  <c r="A51" i="39"/>
  <c r="L129" i="39"/>
  <c r="N129" i="39"/>
  <c r="M129" i="39"/>
  <c r="N65" i="39"/>
  <c r="M65" i="39"/>
  <c r="L65" i="39"/>
  <c r="AB115" i="39"/>
  <c r="P115" i="39"/>
  <c r="P47" i="39"/>
  <c r="Y43" i="39"/>
  <c r="P65" i="39"/>
  <c r="R129" i="39"/>
  <c r="AB21" i="39"/>
  <c r="AA75" i="39"/>
  <c r="U75" i="39"/>
  <c r="Q75" i="39"/>
  <c r="BA75" i="39" s="1"/>
  <c r="BB75" i="39" s="1"/>
  <c r="V75" i="39"/>
  <c r="AY75" i="39" s="1"/>
  <c r="R75" i="39"/>
  <c r="P75" i="39"/>
  <c r="Z75" i="39"/>
  <c r="AZ75" i="39" s="1"/>
  <c r="W75" i="39"/>
  <c r="Y75" i="39"/>
  <c r="W10" i="39"/>
  <c r="U10" i="39"/>
  <c r="V10" i="39"/>
  <c r="AY10" i="39" s="1"/>
  <c r="AB10" i="39"/>
  <c r="P10" i="39"/>
  <c r="R10" i="39"/>
  <c r="S10" i="39"/>
  <c r="Z10" i="39"/>
  <c r="AZ10" i="39" s="1"/>
  <c r="Q10" i="39"/>
  <c r="BA10" i="39" s="1"/>
  <c r="BB10" i="39" s="1"/>
  <c r="AA10" i="39"/>
  <c r="AU10" i="39"/>
  <c r="Y40" i="39"/>
  <c r="S40" i="39"/>
  <c r="Q40" i="39"/>
  <c r="BA40" i="39" s="1"/>
  <c r="N83" i="39"/>
  <c r="L83" i="39"/>
  <c r="M83" i="39"/>
  <c r="AB78" i="39"/>
  <c r="R78" i="39"/>
  <c r="Q78" i="39"/>
  <c r="BA78" i="39" s="1"/>
  <c r="BB78" i="39" s="1"/>
  <c r="V78" i="39"/>
  <c r="AY78" i="39" s="1"/>
  <c r="Z78" i="39"/>
  <c r="AZ78" i="39" s="1"/>
  <c r="W78" i="39"/>
  <c r="S42" i="39"/>
  <c r="R42" i="39"/>
  <c r="Z81" i="39"/>
  <c r="AZ81" i="39" s="1"/>
  <c r="S81" i="39"/>
  <c r="V81" i="39"/>
  <c r="AY81" i="39" s="1"/>
  <c r="P81" i="39"/>
  <c r="Q81" i="39"/>
  <c r="BA81" i="39" s="1"/>
  <c r="BB81" i="39" s="1"/>
  <c r="U74" i="39"/>
  <c r="Z68" i="39"/>
  <c r="AZ68" i="39" s="1"/>
  <c r="F60" i="39"/>
  <c r="G60" i="39" s="1"/>
  <c r="AH60" i="39"/>
  <c r="F52" i="39"/>
  <c r="G52" i="39" s="1"/>
  <c r="AH52" i="39"/>
  <c r="AU24" i="39"/>
  <c r="W24" i="39"/>
  <c r="S24" i="39"/>
  <c r="P24" i="39"/>
  <c r="AB24" i="39"/>
  <c r="Z24" i="39"/>
  <c r="AZ24" i="39" s="1"/>
  <c r="R24" i="39"/>
  <c r="Y24" i="39"/>
  <c r="Q24" i="39"/>
  <c r="BA24" i="39" s="1"/>
  <c r="V24" i="39"/>
  <c r="AY24" i="39" s="1"/>
  <c r="Z115" i="39"/>
  <c r="AZ115" i="39" s="1"/>
  <c r="F7" i="39"/>
  <c r="G7" i="39" s="1"/>
  <c r="Q7" i="39" s="1"/>
  <c r="BA7" i="39" s="1"/>
  <c r="AA47" i="39"/>
  <c r="Q43" i="39"/>
  <c r="BA43" i="39" s="1"/>
  <c r="BB43" i="39" s="1"/>
  <c r="AB43" i="39"/>
  <c r="P128" i="39"/>
  <c r="V125" i="39"/>
  <c r="AY125" i="39" s="1"/>
  <c r="S65" i="39"/>
  <c r="AE47" i="39" a="1"/>
  <c r="AE47" i="39" s="1"/>
  <c r="Z43" i="39"/>
  <c r="AZ43" i="39" s="1"/>
  <c r="AB98" i="39"/>
  <c r="P98" i="39"/>
  <c r="Z98" i="39"/>
  <c r="AZ98" i="39" s="1"/>
  <c r="V98" i="39"/>
  <c r="AY98" i="39" s="1"/>
  <c r="D5" i="39"/>
  <c r="A5" i="39"/>
  <c r="V6" i="39"/>
  <c r="AY6" i="39" s="1"/>
  <c r="Z6" i="39"/>
  <c r="AZ6" i="39" s="1"/>
  <c r="U6" i="39"/>
  <c r="S6" i="39"/>
  <c r="Y6" i="39"/>
  <c r="AB6" i="39"/>
  <c r="AU6" i="39"/>
  <c r="Q6" i="39"/>
  <c r="BA6" i="39" s="1"/>
  <c r="W6" i="39"/>
  <c r="P6" i="39"/>
  <c r="Q54" i="39"/>
  <c r="BA54" i="39" s="1"/>
  <c r="W54" i="39"/>
  <c r="Z54" i="39"/>
  <c r="AZ54" i="39" s="1"/>
  <c r="BB54" i="39" s="1"/>
  <c r="AA54" i="39"/>
  <c r="P54" i="39"/>
  <c r="R54" i="39"/>
  <c r="AB54" i="39"/>
  <c r="V69" i="39"/>
  <c r="AY69" i="39" s="1"/>
  <c r="R69" i="39"/>
  <c r="P69" i="39"/>
  <c r="S101" i="39"/>
  <c r="R101" i="39"/>
  <c r="Q101" i="39"/>
  <c r="BA101" i="39" s="1"/>
  <c r="P101" i="39"/>
  <c r="V124" i="39"/>
  <c r="AY124" i="39" s="1"/>
  <c r="R124" i="39"/>
  <c r="S124" i="39"/>
  <c r="Q124" i="39"/>
  <c r="BA124" i="39" s="1"/>
  <c r="BB124" i="39" s="1"/>
  <c r="P124" i="39"/>
  <c r="N124" i="39"/>
  <c r="L124" i="39"/>
  <c r="A30" i="39"/>
  <c r="D30" i="39"/>
  <c r="Y21" i="39"/>
  <c r="Q21" i="39"/>
  <c r="BA21" i="39" s="1"/>
  <c r="R21" i="39"/>
  <c r="AU21" i="39"/>
  <c r="S21" i="39"/>
  <c r="P21" i="39"/>
  <c r="U118" i="39"/>
  <c r="S118" i="39"/>
  <c r="AA127" i="39"/>
  <c r="Y127" i="39"/>
  <c r="AS115" i="39"/>
  <c r="AF115" i="39" s="1"/>
  <c r="AH7" i="39"/>
  <c r="AB47" i="39"/>
  <c r="V43" i="39"/>
  <c r="AY43" i="39" s="1"/>
  <c r="R90" i="39"/>
  <c r="Z91" i="39"/>
  <c r="AZ91" i="39" s="1"/>
  <c r="R65" i="39"/>
  <c r="P43" i="39"/>
  <c r="U21" i="39"/>
  <c r="M125" i="39"/>
  <c r="D83" i="39"/>
  <c r="A83" i="39"/>
  <c r="S35" i="39"/>
  <c r="P35" i="39"/>
  <c r="AA35" i="39"/>
  <c r="R35" i="39"/>
  <c r="Z35" i="39"/>
  <c r="AZ35" i="39" s="1"/>
  <c r="BB35" i="39" s="1"/>
  <c r="Q35" i="39"/>
  <c r="BA35" i="39" s="1"/>
  <c r="AA110" i="39"/>
  <c r="AB110" i="39"/>
  <c r="Z110" i="39"/>
  <c r="AZ110" i="39" s="1"/>
  <c r="W110" i="39"/>
  <c r="P110" i="39"/>
  <c r="V110" i="39"/>
  <c r="AY110" i="39" s="1"/>
  <c r="Y110" i="39"/>
  <c r="U110" i="39"/>
  <c r="S110" i="39"/>
  <c r="Q110" i="39"/>
  <c r="BA110" i="39" s="1"/>
  <c r="BB110" i="39" s="1"/>
  <c r="W62" i="39"/>
  <c r="P62" i="39"/>
  <c r="Z62" i="39"/>
  <c r="AZ62" i="39" s="1"/>
  <c r="AA62" i="39"/>
  <c r="F87" i="39"/>
  <c r="G87" i="39" s="1"/>
  <c r="S115" i="39"/>
  <c r="U43" i="39"/>
  <c r="P125" i="39"/>
  <c r="P129" i="39"/>
  <c r="AA21" i="39"/>
  <c r="AE17" i="39" a="1"/>
  <c r="AE17" i="39" s="1"/>
  <c r="AU17" i="39"/>
  <c r="P120" i="39"/>
  <c r="AB120" i="39"/>
  <c r="W120" i="39"/>
  <c r="Q120" i="39"/>
  <c r="BA120" i="39" s="1"/>
  <c r="R83" i="39"/>
  <c r="V83" i="39"/>
  <c r="AY83" i="39" s="1"/>
  <c r="BB83" i="39" s="1"/>
  <c r="Q83" i="39"/>
  <c r="BA83" i="39" s="1"/>
  <c r="AB83" i="39"/>
  <c r="Z83" i="39"/>
  <c r="AZ83" i="39" s="1"/>
  <c r="S83" i="39"/>
  <c r="A45" i="39"/>
  <c r="D45" i="39"/>
  <c r="AA39" i="39"/>
  <c r="Y39" i="39"/>
  <c r="Q39" i="39"/>
  <c r="BA39" i="39" s="1"/>
  <c r="W39" i="39"/>
  <c r="Z39" i="39"/>
  <c r="AZ39" i="39" s="1"/>
  <c r="V39" i="39"/>
  <c r="AY39" i="39" s="1"/>
  <c r="S39" i="39"/>
  <c r="U39" i="39"/>
  <c r="P39" i="39"/>
  <c r="AB39" i="39"/>
  <c r="AU39" i="39"/>
  <c r="V8" i="39"/>
  <c r="AY8" i="39" s="1"/>
  <c r="AA8" i="39"/>
  <c r="Y8" i="39"/>
  <c r="Y100" i="39"/>
  <c r="AB100" i="39"/>
  <c r="Z100" i="39"/>
  <c r="AZ100" i="39" s="1"/>
  <c r="Z103" i="39"/>
  <c r="AZ103" i="39" s="1"/>
  <c r="BB103" i="39" s="1"/>
  <c r="P103" i="39"/>
  <c r="U103" i="39"/>
  <c r="AB103" i="39"/>
  <c r="S103" i="39"/>
  <c r="R103" i="39"/>
  <c r="W103" i="39"/>
  <c r="Y103" i="39"/>
  <c r="Z113" i="39"/>
  <c r="AZ113" i="39" s="1"/>
  <c r="U106" i="39"/>
  <c r="P106" i="39"/>
  <c r="R106" i="39"/>
  <c r="S106" i="39"/>
  <c r="V106" i="39"/>
  <c r="AY106" i="39" s="1"/>
  <c r="Y106" i="39"/>
  <c r="AB106" i="39"/>
  <c r="W106" i="39"/>
  <c r="Z106" i="39"/>
  <c r="AZ106" i="39" s="1"/>
  <c r="N98" i="39"/>
  <c r="M98" i="39"/>
  <c r="N91" i="39"/>
  <c r="L91" i="39"/>
  <c r="N75" i="39"/>
  <c r="L75" i="39"/>
  <c r="M75" i="39"/>
  <c r="N74" i="39"/>
  <c r="L74" i="39"/>
  <c r="M74" i="39"/>
  <c r="Z47" i="39"/>
  <c r="AZ47" i="39" s="1"/>
  <c r="V47" i="39"/>
  <c r="AY47" i="39" s="1"/>
  <c r="U47" i="39"/>
  <c r="Q47" i="39"/>
  <c r="BA47" i="39" s="1"/>
  <c r="BB47" i="39" s="1"/>
  <c r="R47" i="39"/>
  <c r="AU47" i="39"/>
  <c r="S128" i="39"/>
  <c r="Q65" i="39"/>
  <c r="BA65" i="39" s="1"/>
  <c r="BB65" i="39" s="1"/>
  <c r="V129" i="39"/>
  <c r="AY129" i="39" s="1"/>
  <c r="S90" i="39"/>
  <c r="A118" i="39"/>
  <c r="D118" i="39"/>
  <c r="A21" i="39"/>
  <c r="D21" i="39"/>
  <c r="V31" i="39"/>
  <c r="AY31" i="39" s="1"/>
  <c r="U31" i="39"/>
  <c r="AB31" i="39"/>
  <c r="Z31" i="39"/>
  <c r="AZ31" i="39" s="1"/>
  <c r="Y31" i="39"/>
  <c r="AA76" i="39"/>
  <c r="R76" i="39"/>
  <c r="Z76" i="39"/>
  <c r="AZ76" i="39" s="1"/>
  <c r="U76" i="39"/>
  <c r="W76" i="39"/>
  <c r="S76" i="39"/>
  <c r="Y76" i="39"/>
  <c r="AB76" i="39"/>
  <c r="L121" i="39"/>
  <c r="M121" i="39"/>
  <c r="N121" i="39"/>
  <c r="M113" i="39"/>
  <c r="L113" i="39"/>
  <c r="N113" i="39"/>
  <c r="L105" i="39"/>
  <c r="M105" i="39"/>
  <c r="V66" i="39"/>
  <c r="AY66" i="39" s="1"/>
  <c r="BB66" i="39" s="1"/>
  <c r="L66" i="39"/>
  <c r="AA66" i="39"/>
  <c r="Y66" i="39"/>
  <c r="Q58" i="39"/>
  <c r="BA58" i="39" s="1"/>
  <c r="BB58" i="39" s="1"/>
  <c r="P58" i="39"/>
  <c r="A36" i="39"/>
  <c r="D116" i="39"/>
  <c r="R103" i="40"/>
  <c r="P103" i="40"/>
  <c r="AB103" i="40"/>
  <c r="W103" i="40"/>
  <c r="Q103" i="40"/>
  <c r="BA103" i="40" s="1"/>
  <c r="BB103" i="40" s="1"/>
  <c r="AA103" i="40"/>
  <c r="U103" i="40"/>
  <c r="AE103" i="40" a="1"/>
  <c r="AE103" i="40" s="1"/>
  <c r="V103" i="40"/>
  <c r="AY103" i="40" s="1"/>
  <c r="Y103" i="40"/>
  <c r="R44" i="40"/>
  <c r="AU44" i="40"/>
  <c r="AA44" i="40"/>
  <c r="U44" i="40"/>
  <c r="Z108" i="40"/>
  <c r="AZ108" i="40" s="1"/>
  <c r="AA108" i="40"/>
  <c r="AS108" i="40"/>
  <c r="AF108" i="40" s="1"/>
  <c r="V108" i="40"/>
  <c r="AY108" i="40" s="1"/>
  <c r="V41" i="40"/>
  <c r="AY41" i="40" s="1"/>
  <c r="AE41" i="40" a="1"/>
  <c r="AE41" i="40" s="1"/>
  <c r="Z41" i="40"/>
  <c r="AZ41" i="40" s="1"/>
  <c r="R41" i="40"/>
  <c r="AU41" i="40"/>
  <c r="S41" i="40"/>
  <c r="W41" i="40"/>
  <c r="U41" i="40"/>
  <c r="AA41" i="40"/>
  <c r="Q41" i="40"/>
  <c r="BA41" i="40" s="1"/>
  <c r="BB41" i="40" s="1"/>
  <c r="P41" i="40"/>
  <c r="Y41" i="40"/>
  <c r="AB41" i="40"/>
  <c r="L6" i="40"/>
  <c r="M6" i="40"/>
  <c r="D28" i="40"/>
  <c r="U62" i="40"/>
  <c r="Q11" i="40"/>
  <c r="BA11" i="40" s="1"/>
  <c r="S6" i="40"/>
  <c r="R26" i="40"/>
  <c r="R127" i="40"/>
  <c r="Q127" i="40"/>
  <c r="BA127" i="40" s="1"/>
  <c r="Z127" i="40"/>
  <c r="AZ127" i="40" s="1"/>
  <c r="U127" i="40"/>
  <c r="Y127" i="40"/>
  <c r="S127" i="40"/>
  <c r="W127" i="40"/>
  <c r="P127" i="40"/>
  <c r="AB127" i="40"/>
  <c r="A50" i="40"/>
  <c r="D50" i="40"/>
  <c r="AU54" i="40"/>
  <c r="U54" i="40"/>
  <c r="P71" i="40"/>
  <c r="U71" i="40"/>
  <c r="Z88" i="40"/>
  <c r="AZ88" i="40" s="1"/>
  <c r="Y88" i="40"/>
  <c r="W88" i="40"/>
  <c r="V88" i="40"/>
  <c r="AY88" i="40" s="1"/>
  <c r="R88" i="40"/>
  <c r="U88" i="40"/>
  <c r="P88" i="40"/>
  <c r="S88" i="40"/>
  <c r="Q88" i="40"/>
  <c r="BA88" i="40" s="1"/>
  <c r="BB88" i="40" s="1"/>
  <c r="AA81" i="40"/>
  <c r="Z81" i="40"/>
  <c r="AZ81" i="40" s="1"/>
  <c r="AA74" i="40"/>
  <c r="U74" i="40"/>
  <c r="Z31" i="40"/>
  <c r="AZ31" i="40" s="1"/>
  <c r="F111" i="40"/>
  <c r="G111" i="40" s="1"/>
  <c r="N90" i="40"/>
  <c r="AB62" i="40"/>
  <c r="D104" i="40"/>
  <c r="W11" i="40"/>
  <c r="V6" i="40"/>
  <c r="AY6" i="40" s="1"/>
  <c r="Y26" i="40"/>
  <c r="A112" i="40"/>
  <c r="D112" i="40"/>
  <c r="A107" i="40"/>
  <c r="D107" i="40"/>
  <c r="D8" i="40"/>
  <c r="A8" i="40"/>
  <c r="Y45" i="40"/>
  <c r="R45" i="40"/>
  <c r="Y85" i="40"/>
  <c r="W85" i="40"/>
  <c r="AA85" i="40"/>
  <c r="V85" i="40"/>
  <c r="AY85" i="40" s="1"/>
  <c r="P85" i="40"/>
  <c r="AB118" i="40"/>
  <c r="AA51" i="40"/>
  <c r="S51" i="40"/>
  <c r="U51" i="40"/>
  <c r="AU51" i="40"/>
  <c r="V51" i="40"/>
  <c r="AY51" i="40" s="1"/>
  <c r="Y51" i="40"/>
  <c r="Q51" i="40"/>
  <c r="BA51" i="40" s="1"/>
  <c r="BB51" i="40" s="1"/>
  <c r="Y11" i="40"/>
  <c r="Z11" i="40"/>
  <c r="AZ11" i="40" s="1"/>
  <c r="V62" i="40"/>
  <c r="AY62" i="40" s="1"/>
  <c r="AA11" i="40"/>
  <c r="V11" i="40"/>
  <c r="AY11" i="40" s="1"/>
  <c r="W90" i="40"/>
  <c r="P61" i="40"/>
  <c r="AU61" i="40"/>
  <c r="Q61" i="40"/>
  <c r="BA61" i="40" s="1"/>
  <c r="R61" i="40"/>
  <c r="A42" i="40"/>
  <c r="D42" i="40"/>
  <c r="N6" i="40"/>
  <c r="L19" i="40"/>
  <c r="N19" i="40"/>
  <c r="D43" i="40"/>
  <c r="A43" i="40"/>
  <c r="M41" i="40"/>
  <c r="L41" i="40"/>
  <c r="N41" i="40"/>
  <c r="R125" i="40"/>
  <c r="Z125" i="40"/>
  <c r="AZ125" i="40" s="1"/>
  <c r="P125" i="40"/>
  <c r="Y125" i="40"/>
  <c r="U125" i="40"/>
  <c r="AB125" i="40"/>
  <c r="S125" i="40"/>
  <c r="W125" i="40"/>
  <c r="V125" i="40"/>
  <c r="AY125" i="40" s="1"/>
  <c r="Q125" i="40"/>
  <c r="BA125" i="40" s="1"/>
  <c r="N36" i="40"/>
  <c r="M36" i="40"/>
  <c r="L36" i="40"/>
  <c r="N14" i="40"/>
  <c r="L14" i="40"/>
  <c r="M14" i="40"/>
  <c r="AG14" i="40" s="1"/>
  <c r="P62" i="40"/>
  <c r="S11" i="40"/>
  <c r="W51" i="40"/>
  <c r="Q63" i="40"/>
  <c r="BA63" i="40" s="1"/>
  <c r="Z63" i="40"/>
  <c r="AZ63" i="40" s="1"/>
  <c r="Y63" i="40"/>
  <c r="W63" i="40"/>
  <c r="U63" i="40"/>
  <c r="V63" i="40"/>
  <c r="AY63" i="40" s="1"/>
  <c r="S63" i="40"/>
  <c r="R63" i="40"/>
  <c r="P63" i="40"/>
  <c r="AA63" i="40"/>
  <c r="AB63" i="40"/>
  <c r="D30" i="40"/>
  <c r="A30" i="40"/>
  <c r="Z107" i="40"/>
  <c r="AZ107" i="40" s="1"/>
  <c r="Y107" i="40"/>
  <c r="W107" i="40"/>
  <c r="Q107" i="40"/>
  <c r="BA107" i="40" s="1"/>
  <c r="P107" i="40"/>
  <c r="AB107" i="40"/>
  <c r="V107" i="40"/>
  <c r="AY107" i="40" s="1"/>
  <c r="S110" i="40"/>
  <c r="AB112" i="40"/>
  <c r="Q112" i="40"/>
  <c r="BA112" i="40" s="1"/>
  <c r="M82" i="40"/>
  <c r="Q82" i="40"/>
  <c r="BA82" i="40" s="1"/>
  <c r="BB82" i="40" s="1"/>
  <c r="V82" i="40"/>
  <c r="AY82" i="40" s="1"/>
  <c r="L82" i="40"/>
  <c r="R82" i="40"/>
  <c r="P82" i="40"/>
  <c r="N74" i="40"/>
  <c r="M74" i="40"/>
  <c r="N66" i="40"/>
  <c r="L66" i="40"/>
  <c r="M66" i="40"/>
  <c r="Q66" i="40"/>
  <c r="BA66" i="40" s="1"/>
  <c r="BB66" i="40" s="1"/>
  <c r="N51" i="40"/>
  <c r="M51" i="40"/>
  <c r="L51" i="40"/>
  <c r="AA43" i="40"/>
  <c r="M43" i="40"/>
  <c r="AG43" i="40" s="1"/>
  <c r="Z43" i="40"/>
  <c r="AZ43" i="40" s="1"/>
  <c r="W43" i="40"/>
  <c r="V43" i="40"/>
  <c r="AY43" i="40" s="1"/>
  <c r="Y43" i="40"/>
  <c r="AB43" i="40"/>
  <c r="W101" i="40"/>
  <c r="Y101" i="40"/>
  <c r="AU26" i="40"/>
  <c r="V26" i="40"/>
  <c r="AY26" i="40" s="1"/>
  <c r="BB26" i="40" s="1"/>
  <c r="Q26" i="40"/>
  <c r="BA26" i="40" s="1"/>
  <c r="U26" i="40"/>
  <c r="AA26" i="40"/>
  <c r="S26" i="40"/>
  <c r="L90" i="40"/>
  <c r="M90" i="40"/>
  <c r="AB90" i="40"/>
  <c r="AA90" i="40"/>
  <c r="Y90" i="40"/>
  <c r="R62" i="40"/>
  <c r="R117" i="40"/>
  <c r="R11" i="40"/>
  <c r="Z90" i="40"/>
  <c r="AZ90" i="40" s="1"/>
  <c r="BB90" i="40" s="1"/>
  <c r="P51" i="40"/>
  <c r="R64" i="40"/>
  <c r="Q64" i="40"/>
  <c r="BA64" i="40" s="1"/>
  <c r="L29" i="40"/>
  <c r="M29" i="40"/>
  <c r="AG29" i="40" s="1"/>
  <c r="A61" i="40"/>
  <c r="D61" i="40"/>
  <c r="N80" i="40"/>
  <c r="L80" i="40"/>
  <c r="P84" i="40"/>
  <c r="Y84" i="40"/>
  <c r="V84" i="40"/>
  <c r="AY84" i="40" s="1"/>
  <c r="AB84" i="40"/>
  <c r="AA84" i="40"/>
  <c r="W84" i="40"/>
  <c r="N101" i="40"/>
  <c r="M101" i="40"/>
  <c r="L101" i="40"/>
  <c r="M116" i="40"/>
  <c r="N116" i="40"/>
  <c r="S126" i="40"/>
  <c r="AB126" i="40"/>
  <c r="R126" i="40"/>
  <c r="U126" i="40"/>
  <c r="Q126" i="40"/>
  <c r="BA126" i="40" s="1"/>
  <c r="AA116" i="40"/>
  <c r="Q116" i="40"/>
  <c r="BA116" i="40" s="1"/>
  <c r="V116" i="40"/>
  <c r="AY116" i="40" s="1"/>
  <c r="U116" i="40"/>
  <c r="Z116" i="40"/>
  <c r="AZ116" i="40" s="1"/>
  <c r="P116" i="40"/>
  <c r="R116" i="40"/>
  <c r="Q105" i="40"/>
  <c r="BA105" i="40" s="1"/>
  <c r="N105" i="40"/>
  <c r="L105" i="40"/>
  <c r="M105" i="40"/>
  <c r="S105" i="40"/>
  <c r="V105" i="40"/>
  <c r="AY105" i="40" s="1"/>
  <c r="N89" i="40"/>
  <c r="M89" i="40"/>
  <c r="AU62" i="40"/>
  <c r="Y62" i="40"/>
  <c r="AU11" i="40"/>
  <c r="U90" i="40"/>
  <c r="U14" i="40"/>
  <c r="AA62" i="40"/>
  <c r="AB26" i="40"/>
  <c r="R51" i="40"/>
  <c r="V29" i="40"/>
  <c r="AY29" i="40" s="1"/>
  <c r="Q29" i="40"/>
  <c r="BA29" i="40" s="1"/>
  <c r="S29" i="40"/>
  <c r="R29" i="40"/>
  <c r="AU29" i="40"/>
  <c r="AA29" i="40"/>
  <c r="U29" i="40"/>
  <c r="P29" i="40"/>
  <c r="W29" i="40"/>
  <c r="Z29" i="40"/>
  <c r="AZ29" i="40" s="1"/>
  <c r="Z23" i="40"/>
  <c r="AZ23" i="40" s="1"/>
  <c r="S23" i="40"/>
  <c r="U23" i="40"/>
  <c r="Y23" i="40"/>
  <c r="D15" i="40"/>
  <c r="A15" i="40"/>
  <c r="Y10" i="40"/>
  <c r="Z10" i="40"/>
  <c r="AZ10" i="40" s="1"/>
  <c r="V10" i="40"/>
  <c r="AY10" i="40" s="1"/>
  <c r="R10" i="40"/>
  <c r="U10" i="40"/>
  <c r="AB58" i="40"/>
  <c r="N58" i="40"/>
  <c r="Z58" i="40"/>
  <c r="AZ58" i="40" s="1"/>
  <c r="M58" i="40"/>
  <c r="AG58" i="40" s="1"/>
  <c r="W58" i="40"/>
  <c r="L58" i="40"/>
  <c r="AA58" i="40"/>
  <c r="V58" i="40"/>
  <c r="AY58" i="40" s="1"/>
  <c r="Y58" i="40"/>
  <c r="U58" i="40"/>
  <c r="U67" i="40"/>
  <c r="V67" i="40"/>
  <c r="AY67" i="40" s="1"/>
  <c r="AB67" i="40"/>
  <c r="Y67" i="40"/>
  <c r="R67" i="40"/>
  <c r="Z67" i="40"/>
  <c r="AZ67" i="40" s="1"/>
  <c r="S67" i="40"/>
  <c r="P67" i="40"/>
  <c r="W67" i="40"/>
  <c r="M77" i="40"/>
  <c r="N77" i="40"/>
  <c r="AB77" i="40"/>
  <c r="Z77" i="40"/>
  <c r="AZ77" i="40" s="1"/>
  <c r="BB77" i="40" s="1"/>
  <c r="L77" i="40"/>
  <c r="W77" i="40"/>
  <c r="AA77" i="40"/>
  <c r="L98" i="40"/>
  <c r="M98" i="40"/>
  <c r="N98" i="40"/>
  <c r="U109" i="40"/>
  <c r="Z109" i="40"/>
  <c r="AZ109" i="40" s="1"/>
  <c r="S109" i="40"/>
  <c r="R106" i="40"/>
  <c r="W106" i="40"/>
  <c r="V106" i="40"/>
  <c r="AY106" i="40" s="1"/>
  <c r="Q106" i="40"/>
  <c r="BA106" i="40" s="1"/>
  <c r="Z106" i="40"/>
  <c r="AZ106" i="40" s="1"/>
  <c r="P106" i="40"/>
  <c r="Y106" i="40"/>
  <c r="U106" i="40"/>
  <c r="S106" i="40"/>
  <c r="AA106" i="40"/>
  <c r="N119" i="40"/>
  <c r="L119" i="40"/>
  <c r="W62" i="40"/>
  <c r="Q62" i="40"/>
  <c r="BA62" i="40" s="1"/>
  <c r="AE51" i="40" a="1"/>
  <c r="AE51" i="40" s="1"/>
  <c r="U11" i="40"/>
  <c r="V14" i="40"/>
  <c r="AY14" i="40" s="1"/>
  <c r="P26" i="40"/>
  <c r="AB51" i="40"/>
  <c r="R123" i="40"/>
  <c r="P123" i="40"/>
  <c r="AA123" i="40"/>
  <c r="Q123" i="40"/>
  <c r="BA123" i="40" s="1"/>
  <c r="W123" i="40"/>
  <c r="V123" i="40"/>
  <c r="AY123" i="40" s="1"/>
  <c r="Z123" i="40"/>
  <c r="AZ123" i="40" s="1"/>
  <c r="AB123" i="40"/>
  <c r="U123" i="40"/>
  <c r="R69" i="40"/>
  <c r="Z69" i="40"/>
  <c r="AZ69" i="40" s="1"/>
  <c r="P69" i="40"/>
  <c r="W69" i="40"/>
  <c r="U69" i="40"/>
  <c r="AA69" i="40"/>
  <c r="AB69" i="40"/>
  <c r="Y94" i="40"/>
  <c r="U94" i="40"/>
  <c r="V94" i="40"/>
  <c r="AY94" i="40" s="1"/>
  <c r="W94" i="40"/>
  <c r="Z94" i="40"/>
  <c r="AZ94" i="40" s="1"/>
  <c r="P94" i="40"/>
  <c r="R94" i="40"/>
  <c r="AB94" i="40"/>
  <c r="Q98" i="40"/>
  <c r="BA98" i="40" s="1"/>
  <c r="BB98" i="40" s="1"/>
  <c r="Z98" i="40"/>
  <c r="AZ98" i="40" s="1"/>
  <c r="P98" i="40"/>
  <c r="U98" i="40"/>
  <c r="Y98" i="40"/>
  <c r="V98" i="40"/>
  <c r="AY98" i="40" s="1"/>
  <c r="W98" i="40"/>
  <c r="AA98" i="40"/>
  <c r="Q113" i="40"/>
  <c r="BA113" i="40" s="1"/>
  <c r="AA113" i="40"/>
  <c r="AB113" i="40"/>
  <c r="N12" i="40"/>
  <c r="L40" i="40"/>
  <c r="S103" i="41"/>
  <c r="R103" i="41"/>
  <c r="V103" i="41"/>
  <c r="AY103" i="41" s="1"/>
  <c r="AB103" i="41"/>
  <c r="V62" i="41"/>
  <c r="AY62" i="41" s="1"/>
  <c r="AU62" i="41"/>
  <c r="Z62" i="41"/>
  <c r="AZ62" i="41" s="1"/>
  <c r="S62" i="41"/>
  <c r="AB62" i="41"/>
  <c r="R62" i="41"/>
  <c r="P73" i="41"/>
  <c r="AB73" i="41"/>
  <c r="Z73" i="41"/>
  <c r="AZ73" i="41" s="1"/>
  <c r="U73" i="41"/>
  <c r="W73" i="41"/>
  <c r="AA73" i="41"/>
  <c r="S73" i="41"/>
  <c r="Y73" i="41"/>
  <c r="R73" i="41"/>
  <c r="Q73" i="41"/>
  <c r="BA73" i="41" s="1"/>
  <c r="V73" i="41"/>
  <c r="AY73" i="41" s="1"/>
  <c r="BB73" i="41" s="1"/>
  <c r="AS73" i="41"/>
  <c r="AF73" i="41" s="1"/>
  <c r="Z14" i="41"/>
  <c r="AZ14" i="41" s="1"/>
  <c r="R30" i="41"/>
  <c r="Q28" i="41"/>
  <c r="BA28" i="41" s="1"/>
  <c r="BB28" i="41" s="1"/>
  <c r="AU28" i="41"/>
  <c r="AE28" i="41" a="1"/>
  <c r="AE28" i="41" s="1"/>
  <c r="V28" i="41"/>
  <c r="AY28" i="41" s="1"/>
  <c r="R28" i="41"/>
  <c r="U28" i="41"/>
  <c r="AA28" i="41"/>
  <c r="Z28" i="41"/>
  <c r="AZ28" i="41" s="1"/>
  <c r="P28" i="41"/>
  <c r="Y28" i="41"/>
  <c r="W28" i="41"/>
  <c r="AB28" i="41"/>
  <c r="S28" i="41"/>
  <c r="P126" i="41"/>
  <c r="Y126" i="41"/>
  <c r="W126" i="41"/>
  <c r="V126" i="41"/>
  <c r="AY126" i="41" s="1"/>
  <c r="U126" i="41"/>
  <c r="AE126" i="41" a="1"/>
  <c r="AE126" i="41" s="1"/>
  <c r="S126" i="41"/>
  <c r="AB126" i="41"/>
  <c r="Q126" i="41"/>
  <c r="BA126" i="41" s="1"/>
  <c r="BB126" i="41" s="1"/>
  <c r="Z126" i="41"/>
  <c r="AZ126" i="41" s="1"/>
  <c r="R126" i="41"/>
  <c r="AA126" i="41"/>
  <c r="D103" i="41"/>
  <c r="A103" i="41"/>
  <c r="AB81" i="41"/>
  <c r="P14" i="41"/>
  <c r="R14" i="41"/>
  <c r="AB30" i="41"/>
  <c r="W129" i="41"/>
  <c r="AA129" i="41"/>
  <c r="Q129" i="41"/>
  <c r="BA129" i="41" s="1"/>
  <c r="BB129" i="41" s="1"/>
  <c r="Z129" i="41"/>
  <c r="AZ129" i="41" s="1"/>
  <c r="V129" i="41"/>
  <c r="AY129" i="41" s="1"/>
  <c r="Y129" i="41"/>
  <c r="P129" i="41"/>
  <c r="AE129" i="41" a="1"/>
  <c r="AE129" i="41" s="1"/>
  <c r="S129" i="41"/>
  <c r="U129" i="41"/>
  <c r="AB129" i="41"/>
  <c r="R129" i="41"/>
  <c r="U117" i="41"/>
  <c r="S117" i="41"/>
  <c r="AB117" i="41"/>
  <c r="P117" i="41"/>
  <c r="AA117" i="41"/>
  <c r="R117" i="41"/>
  <c r="Z117" i="41"/>
  <c r="AZ117" i="41" s="1"/>
  <c r="W117" i="41"/>
  <c r="AS117" i="41"/>
  <c r="AF117" i="41" s="1"/>
  <c r="Y117" i="41"/>
  <c r="Q117" i="41"/>
  <c r="BA117" i="41" s="1"/>
  <c r="V117" i="41"/>
  <c r="AY117" i="41" s="1"/>
  <c r="AA102" i="41"/>
  <c r="N102" i="41"/>
  <c r="M102" i="41"/>
  <c r="Q14" i="41"/>
  <c r="BA14" i="41" s="1"/>
  <c r="V14" i="41"/>
  <c r="AY14" i="41" s="1"/>
  <c r="U30" i="41"/>
  <c r="Q7" i="41"/>
  <c r="BA7" i="41" s="1"/>
  <c r="Z7" i="41"/>
  <c r="AZ7" i="41" s="1"/>
  <c r="U7" i="41"/>
  <c r="AB7" i="41"/>
  <c r="S7" i="41"/>
  <c r="P121" i="41"/>
  <c r="Z123" i="41"/>
  <c r="AZ123" i="41" s="1"/>
  <c r="P123" i="41"/>
  <c r="Y123" i="41"/>
  <c r="W123" i="41"/>
  <c r="V123" i="41"/>
  <c r="AY123" i="41" s="1"/>
  <c r="S123" i="41"/>
  <c r="AB123" i="41"/>
  <c r="AA123" i="41"/>
  <c r="U123" i="41"/>
  <c r="AE123" i="41" a="1"/>
  <c r="AE123" i="41" s="1"/>
  <c r="Q123" i="41"/>
  <c r="BA123" i="41" s="1"/>
  <c r="BB123" i="41" s="1"/>
  <c r="R123" i="41"/>
  <c r="R87" i="41"/>
  <c r="Q87" i="41"/>
  <c r="BA87" i="41" s="1"/>
  <c r="Z87" i="41"/>
  <c r="AZ87" i="41" s="1"/>
  <c r="AB87" i="41"/>
  <c r="AA87" i="41"/>
  <c r="P87" i="41"/>
  <c r="Y87" i="41"/>
  <c r="V87" i="41"/>
  <c r="AY87" i="41" s="1"/>
  <c r="U87" i="41"/>
  <c r="AS87" i="41"/>
  <c r="AF87" i="41" s="1"/>
  <c r="S87" i="41"/>
  <c r="V45" i="41"/>
  <c r="AY45" i="41" s="1"/>
  <c r="P45" i="41"/>
  <c r="Q45" i="41"/>
  <c r="BA45" i="41" s="1"/>
  <c r="BB45" i="41" s="1"/>
  <c r="R45" i="41"/>
  <c r="M45" i="41"/>
  <c r="AB14" i="41"/>
  <c r="S14" i="41"/>
  <c r="S115" i="41"/>
  <c r="AS115" i="41"/>
  <c r="AF115" i="41" s="1"/>
  <c r="P115" i="41"/>
  <c r="R115" i="41"/>
  <c r="Z109" i="41"/>
  <c r="AZ109" i="41" s="1"/>
  <c r="P109" i="41"/>
  <c r="V109" i="41"/>
  <c r="AY109" i="41" s="1"/>
  <c r="Y109" i="41"/>
  <c r="U109" i="41"/>
  <c r="AE109" i="41" a="1"/>
  <c r="AE109" i="41" s="1"/>
  <c r="R109" i="41"/>
  <c r="W109" i="41"/>
  <c r="Q109" i="41"/>
  <c r="BA109" i="41" s="1"/>
  <c r="BB109" i="41" s="1"/>
  <c r="AB109" i="41"/>
  <c r="AA109" i="41"/>
  <c r="S109" i="41"/>
  <c r="Z37" i="41"/>
  <c r="AZ37" i="41" s="1"/>
  <c r="AA125" i="41"/>
  <c r="Z125" i="41"/>
  <c r="AZ125" i="41" s="1"/>
  <c r="AE125" i="41" a="1"/>
  <c r="AE125" i="41" s="1"/>
  <c r="Y125" i="41"/>
  <c r="W125" i="41"/>
  <c r="U125" i="41"/>
  <c r="AB125" i="41"/>
  <c r="AB116" i="41"/>
  <c r="M116" i="41"/>
  <c r="L116" i="41"/>
  <c r="N116" i="41"/>
  <c r="M84" i="41"/>
  <c r="AA84" i="41"/>
  <c r="N84" i="41"/>
  <c r="L84" i="41"/>
  <c r="Z84" i="41"/>
  <c r="AZ84" i="41" s="1"/>
  <c r="Y20" i="41"/>
  <c r="W20" i="41"/>
  <c r="M20" i="41"/>
  <c r="AB20" i="41"/>
  <c r="AA20" i="41"/>
  <c r="V20" i="41"/>
  <c r="AY20" i="41" s="1"/>
  <c r="L20" i="41"/>
  <c r="N20" i="41"/>
  <c r="AE14" i="41" a="1"/>
  <c r="AE14" i="41" s="1"/>
  <c r="W14" i="41"/>
  <c r="AB85" i="41"/>
  <c r="V85" i="41"/>
  <c r="AY85" i="41" s="1"/>
  <c r="R85" i="41"/>
  <c r="U85" i="41"/>
  <c r="P85" i="41"/>
  <c r="S85" i="41"/>
  <c r="AA85" i="41"/>
  <c r="Z85" i="41"/>
  <c r="AZ85" i="41" s="1"/>
  <c r="Q85" i="41"/>
  <c r="BA85" i="41" s="1"/>
  <c r="W85" i="41"/>
  <c r="Y85" i="41"/>
  <c r="AS85" i="41"/>
  <c r="AF85" i="41" s="1"/>
  <c r="V25" i="41"/>
  <c r="AY25" i="41" s="1"/>
  <c r="BB25" i="41" s="1"/>
  <c r="P25" i="41"/>
  <c r="AB25" i="41"/>
  <c r="U25" i="41"/>
  <c r="Y25" i="41"/>
  <c r="AU25" i="41"/>
  <c r="R25" i="41"/>
  <c r="S25" i="41"/>
  <c r="AA25" i="41"/>
  <c r="W25" i="41"/>
  <c r="Q25" i="41"/>
  <c r="BA25" i="41" s="1"/>
  <c r="Z25" i="41"/>
  <c r="AZ25" i="41" s="1"/>
  <c r="V11" i="41"/>
  <c r="AY11" i="41" s="1"/>
  <c r="W11" i="41"/>
  <c r="AU11" i="41"/>
  <c r="U11" i="41"/>
  <c r="Z11" i="41"/>
  <c r="AZ11" i="41" s="1"/>
  <c r="AB11" i="41"/>
  <c r="AA11" i="41"/>
  <c r="P11" i="41"/>
  <c r="R11" i="41"/>
  <c r="AE11" i="41" a="1"/>
  <c r="AE11" i="41" s="1"/>
  <c r="Y11" i="41"/>
  <c r="Q11" i="41"/>
  <c r="BA11" i="41" s="1"/>
  <c r="BB11" i="41" s="1"/>
  <c r="S11" i="41"/>
  <c r="R13" i="41"/>
  <c r="Z13" i="41"/>
  <c r="AZ13" i="41" s="1"/>
  <c r="U13" i="41"/>
  <c r="Y13" i="41"/>
  <c r="AU13" i="41"/>
  <c r="AB13" i="41"/>
  <c r="AE13" i="41" a="1"/>
  <c r="AE13" i="41" s="1"/>
  <c r="AA13" i="41"/>
  <c r="W13" i="41"/>
  <c r="W51" i="41"/>
  <c r="R51" i="41"/>
  <c r="Z51" i="41"/>
  <c r="AZ51" i="41" s="1"/>
  <c r="Q51" i="41"/>
  <c r="BA51" i="41" s="1"/>
  <c r="Y51" i="41"/>
  <c r="V51" i="41"/>
  <c r="AY51" i="41" s="1"/>
  <c r="P51" i="41"/>
  <c r="AU51" i="41"/>
  <c r="AV115" i="41" s="1"/>
  <c r="AB51" i="41"/>
  <c r="S51" i="41"/>
  <c r="U51" i="41"/>
  <c r="AA51" i="41"/>
  <c r="Z92" i="41"/>
  <c r="AZ92" i="41" s="1"/>
  <c r="V92" i="41"/>
  <c r="AY92" i="41" s="1"/>
  <c r="U92" i="41"/>
  <c r="Q92" i="41"/>
  <c r="BA92" i="41" s="1"/>
  <c r="BB92" i="41" s="1"/>
  <c r="AA92" i="41"/>
  <c r="Y92" i="41"/>
  <c r="AE92" i="41" a="1"/>
  <c r="AE92" i="41" s="1"/>
  <c r="AB92" i="41"/>
  <c r="AB122" i="41"/>
  <c r="R122" i="41"/>
  <c r="P122" i="41"/>
  <c r="AA122" i="41"/>
  <c r="S122" i="41"/>
  <c r="Q122" i="41"/>
  <c r="BA122" i="41" s="1"/>
  <c r="AE122" i="41" a="1"/>
  <c r="AE122" i="41" s="1"/>
  <c r="Y122" i="41"/>
  <c r="U122" i="41"/>
  <c r="W122" i="41"/>
  <c r="Z122" i="41"/>
  <c r="AZ122" i="41" s="1"/>
  <c r="V122" i="41"/>
  <c r="AY122" i="41" s="1"/>
  <c r="P59" i="41"/>
  <c r="R59" i="41"/>
  <c r="Q59" i="41"/>
  <c r="BA59" i="41" s="1"/>
  <c r="BB59" i="41" s="1"/>
  <c r="S59" i="41"/>
  <c r="V59" i="41"/>
  <c r="AY59" i="41" s="1"/>
  <c r="L27" i="41"/>
  <c r="Q27" i="41"/>
  <c r="BA27" i="41" s="1"/>
  <c r="BB27" i="41" s="1"/>
  <c r="P27" i="41"/>
  <c r="S27" i="41"/>
  <c r="V118" i="41"/>
  <c r="AY118" i="41" s="1"/>
  <c r="P118" i="41"/>
  <c r="AS118" i="41"/>
  <c r="AF118" i="41" s="1"/>
  <c r="S105" i="41"/>
  <c r="P105" i="41"/>
  <c r="R105" i="41"/>
  <c r="U105" i="41"/>
  <c r="Z105" i="41"/>
  <c r="AZ105" i="41" s="1"/>
  <c r="AA105" i="41"/>
  <c r="AS105" i="41"/>
  <c r="AF105" i="41" s="1"/>
  <c r="W105" i="41"/>
  <c r="Y105" i="41"/>
  <c r="AB105" i="41"/>
  <c r="Q105" i="41"/>
  <c r="BA105" i="41" s="1"/>
  <c r="V105" i="41"/>
  <c r="AY105" i="41" s="1"/>
  <c r="Y77" i="41"/>
  <c r="V77" i="41"/>
  <c r="AY77" i="41" s="1"/>
  <c r="AE77" i="41" a="1"/>
  <c r="AE77" i="41" s="1"/>
  <c r="U77" i="41"/>
  <c r="S77" i="41"/>
  <c r="R77" i="41"/>
  <c r="AA77" i="41"/>
  <c r="AB77" i="41"/>
  <c r="W77" i="41"/>
  <c r="Q77" i="41"/>
  <c r="BA77" i="41" s="1"/>
  <c r="BB77" i="41" s="1"/>
  <c r="P77" i="41"/>
  <c r="Z77" i="41"/>
  <c r="AZ77" i="41" s="1"/>
  <c r="Z35" i="41"/>
  <c r="AZ35" i="41" s="1"/>
  <c r="V35" i="41"/>
  <c r="AY35" i="41" s="1"/>
  <c r="BB35" i="41" s="1"/>
  <c r="AB5" i="41"/>
  <c r="Y5" i="41"/>
  <c r="R5" i="41"/>
  <c r="V5" i="41"/>
  <c r="AY5" i="41" s="1"/>
  <c r="AU5" i="41"/>
  <c r="Z5" i="41"/>
  <c r="AZ5" i="41" s="1"/>
  <c r="W5" i="41"/>
  <c r="AA5" i="41"/>
  <c r="S5" i="41"/>
  <c r="U5" i="41"/>
  <c r="P5" i="41"/>
  <c r="Q5" i="41"/>
  <c r="BA5" i="41" s="1"/>
  <c r="U67" i="41"/>
  <c r="V94" i="41"/>
  <c r="AY94" i="41" s="1"/>
  <c r="Q94" i="41"/>
  <c r="BA94" i="41" s="1"/>
  <c r="BB94" i="41" s="1"/>
  <c r="U94" i="41"/>
  <c r="Y94" i="41"/>
  <c r="S94" i="41"/>
  <c r="R94" i="41"/>
  <c r="AB94" i="41"/>
  <c r="P94" i="41"/>
  <c r="AA94" i="41"/>
  <c r="W94" i="41"/>
  <c r="AE94" i="41" a="1"/>
  <c r="AE94" i="41" s="1"/>
  <c r="Z94" i="41"/>
  <c r="AZ94" i="41" s="1"/>
  <c r="AE96" i="41" a="1"/>
  <c r="AE96" i="41" s="1"/>
  <c r="Y96" i="41"/>
  <c r="V96" i="41"/>
  <c r="AY96" i="41" s="1"/>
  <c r="AA96" i="41"/>
  <c r="Q96" i="41"/>
  <c r="BA96" i="41" s="1"/>
  <c r="BB96" i="41" s="1"/>
  <c r="P96" i="41"/>
  <c r="Z96" i="41"/>
  <c r="AZ96" i="41" s="1"/>
  <c r="AU14" i="41"/>
  <c r="Q21" i="41"/>
  <c r="BA21" i="41" s="1"/>
  <c r="AB21" i="41"/>
  <c r="Z21" i="41"/>
  <c r="AZ21" i="41" s="1"/>
  <c r="S21" i="41"/>
  <c r="P21" i="41"/>
  <c r="R21" i="41"/>
  <c r="Y21" i="41"/>
  <c r="AU21" i="41"/>
  <c r="W21" i="41"/>
  <c r="V21" i="41"/>
  <c r="AY21" i="41" s="1"/>
  <c r="AA21" i="41"/>
  <c r="U21" i="41"/>
  <c r="R72" i="41"/>
  <c r="AS72" i="41"/>
  <c r="AF72" i="41" s="1"/>
  <c r="AB72" i="41"/>
  <c r="W72" i="41"/>
  <c r="AA72" i="41"/>
  <c r="U72" i="41"/>
  <c r="Q72" i="41"/>
  <c r="BA72" i="41" s="1"/>
  <c r="Y72" i="41"/>
  <c r="V72" i="41"/>
  <c r="AY72" i="41" s="1"/>
  <c r="N89" i="41"/>
  <c r="AB89" i="41"/>
  <c r="AA89" i="41"/>
  <c r="M89" i="41"/>
  <c r="L89" i="41"/>
  <c r="N65" i="41"/>
  <c r="M65" i="41"/>
  <c r="R65" i="41"/>
  <c r="L65" i="41"/>
  <c r="L49" i="41"/>
  <c r="N49" i="41"/>
  <c r="M49" i="41"/>
  <c r="N33" i="41"/>
  <c r="P33" i="41"/>
  <c r="M33" i="41"/>
  <c r="L33" i="41"/>
  <c r="V33" i="41"/>
  <c r="AY33" i="41" s="1"/>
  <c r="R33" i="41"/>
  <c r="S33" i="41"/>
  <c r="Q33" i="41"/>
  <c r="BA33" i="41" s="1"/>
  <c r="BB33" i="41" s="1"/>
  <c r="N25" i="41"/>
  <c r="L25" i="41"/>
  <c r="M25" i="41"/>
  <c r="AG25" i="41" s="1"/>
  <c r="L17" i="41"/>
  <c r="P17" i="41"/>
  <c r="M17" i="41"/>
  <c r="S17" i="41"/>
  <c r="V17" i="41"/>
  <c r="AY17" i="41" s="1"/>
  <c r="N17" i="41"/>
  <c r="R17" i="41"/>
  <c r="Q17" i="41"/>
  <c r="BA17" i="41" s="1"/>
  <c r="BB17" i="41" s="1"/>
  <c r="L9" i="41"/>
  <c r="V9" i="41"/>
  <c r="AY9" i="41" s="1"/>
  <c r="U9" i="41"/>
  <c r="Z9" i="41"/>
  <c r="AZ9" i="41" s="1"/>
  <c r="AB9" i="41"/>
  <c r="W9" i="41"/>
  <c r="N9" i="41"/>
  <c r="AA9" i="41"/>
  <c r="M9" i="41"/>
  <c r="AG9" i="41" s="1"/>
  <c r="Y9" i="41"/>
  <c r="Q12" i="41"/>
  <c r="BA12" i="41" s="1"/>
  <c r="BB12" i="41" s="1"/>
  <c r="R12" i="41"/>
  <c r="AB12" i="41"/>
  <c r="S12" i="41"/>
  <c r="AA12" i="41"/>
  <c r="P12" i="41"/>
  <c r="AE12" i="41" a="1"/>
  <c r="AE12" i="41" s="1"/>
  <c r="V12" i="41"/>
  <c r="AY12" i="41" s="1"/>
  <c r="AE47" i="41" a="1"/>
  <c r="AE47" i="41" s="1"/>
  <c r="P47" i="41"/>
  <c r="Q47" i="41"/>
  <c r="BA47" i="41" s="1"/>
  <c r="BB47" i="41" s="1"/>
  <c r="AU47" i="41"/>
  <c r="R47" i="41"/>
  <c r="Y91" i="41"/>
  <c r="U91" i="41"/>
  <c r="AE91" i="41" a="1"/>
  <c r="AE91" i="41" s="1"/>
  <c r="AA91" i="41"/>
  <c r="R91" i="41"/>
  <c r="V91" i="41"/>
  <c r="AY91" i="41" s="1"/>
  <c r="AB91" i="41"/>
  <c r="W91" i="41"/>
  <c r="Z91" i="41"/>
  <c r="AZ91" i="41" s="1"/>
  <c r="AA90" i="41"/>
  <c r="AE90" i="41" a="1"/>
  <c r="AE90" i="41" s="1"/>
  <c r="V90" i="41"/>
  <c r="AY90" i="41" s="1"/>
  <c r="P90" i="41"/>
  <c r="Z90" i="41"/>
  <c r="AZ90" i="41" s="1"/>
  <c r="U90" i="41"/>
  <c r="AB90" i="41"/>
  <c r="R90" i="41"/>
  <c r="W90" i="41"/>
  <c r="S90" i="41"/>
  <c r="Y90" i="41"/>
  <c r="Q90" i="41"/>
  <c r="BA90" i="41" s="1"/>
  <c r="Z120" i="41"/>
  <c r="AZ120" i="41" s="1"/>
  <c r="BB120" i="41" s="1"/>
  <c r="N120" i="41"/>
  <c r="L120" i="41"/>
  <c r="W120" i="41"/>
  <c r="L88" i="41"/>
  <c r="AA88" i="41"/>
  <c r="V88" i="41"/>
  <c r="AY88" i="41" s="1"/>
  <c r="AB88" i="41"/>
  <c r="N88" i="41"/>
  <c r="M88" i="41"/>
  <c r="Y88" i="41"/>
  <c r="W88" i="41"/>
  <c r="U88" i="41"/>
  <c r="Q112" i="41"/>
  <c r="BA112" i="41" s="1"/>
  <c r="BB112" i="41" s="1"/>
  <c r="AG20" i="41"/>
  <c r="M35" i="41"/>
  <c r="AG35" i="41" s="1"/>
  <c r="D68" i="41"/>
  <c r="A102" i="41"/>
  <c r="Z88" i="41"/>
  <c r="AZ88" i="41" s="1"/>
  <c r="AA65" i="42"/>
  <c r="AB65" i="42"/>
  <c r="Y11" i="42"/>
  <c r="U11" i="42"/>
  <c r="Z11" i="42"/>
  <c r="AZ11" i="42" s="1"/>
  <c r="AB11" i="42"/>
  <c r="S3" i="42"/>
  <c r="V3" i="42"/>
  <c r="AY3" i="42" s="1"/>
  <c r="AA3" i="42"/>
  <c r="AE3" i="42" a="1"/>
  <c r="AE3" i="42" s="1"/>
  <c r="Q3" i="42"/>
  <c r="BA3" i="42" s="1"/>
  <c r="BB3" i="42" s="1"/>
  <c r="R3" i="42"/>
  <c r="U3" i="42"/>
  <c r="AU3" i="42"/>
  <c r="Y3" i="42"/>
  <c r="P3" i="42"/>
  <c r="Z3" i="42"/>
  <c r="AZ3" i="42" s="1"/>
  <c r="AB3" i="42"/>
  <c r="W3" i="42"/>
  <c r="Q27" i="42"/>
  <c r="BA27" i="42" s="1"/>
  <c r="U27" i="42"/>
  <c r="R27" i="42"/>
  <c r="S27" i="42"/>
  <c r="AU27" i="42"/>
  <c r="W27" i="42"/>
  <c r="Y27" i="42"/>
  <c r="P27" i="42"/>
  <c r="AA27" i="42"/>
  <c r="V27" i="42"/>
  <c r="AY27" i="42" s="1"/>
  <c r="AB27" i="42"/>
  <c r="Z27" i="42"/>
  <c r="AZ27" i="42" s="1"/>
  <c r="W124" i="42"/>
  <c r="P124" i="42"/>
  <c r="Q124" i="42"/>
  <c r="BA124" i="42" s="1"/>
  <c r="AB124" i="42"/>
  <c r="Y124" i="42"/>
  <c r="V124" i="42"/>
  <c r="AY124" i="42" s="1"/>
  <c r="AS124" i="42"/>
  <c r="AF124" i="42" s="1"/>
  <c r="R124" i="42"/>
  <c r="S124" i="42"/>
  <c r="U124" i="42"/>
  <c r="AA124" i="42"/>
  <c r="Z124" i="42"/>
  <c r="AZ124" i="42" s="1"/>
  <c r="AB94" i="42"/>
  <c r="Y94" i="42"/>
  <c r="W94" i="42"/>
  <c r="W17" i="42"/>
  <c r="Z17" i="42"/>
  <c r="AZ17" i="42" s="1"/>
  <c r="U17" i="42"/>
  <c r="AU17" i="42"/>
  <c r="S17" i="42"/>
  <c r="V17" i="42"/>
  <c r="AY17" i="42" s="1"/>
  <c r="P17" i="42"/>
  <c r="AB17" i="42"/>
  <c r="Y17" i="42"/>
  <c r="R17" i="42"/>
  <c r="Q17" i="42"/>
  <c r="BA17" i="42" s="1"/>
  <c r="AA17" i="42"/>
  <c r="M14" i="42"/>
  <c r="AG14" i="42" s="1"/>
  <c r="L14" i="42"/>
  <c r="AH50" i="42"/>
  <c r="F50" i="42"/>
  <c r="G50" i="42" s="1"/>
  <c r="Y2" i="42"/>
  <c r="AU13" i="42"/>
  <c r="F19" i="42"/>
  <c r="G19" i="42" s="1"/>
  <c r="Y107" i="42"/>
  <c r="Y123" i="42"/>
  <c r="Y77" i="42"/>
  <c r="R9" i="42"/>
  <c r="A87" i="42"/>
  <c r="AB14" i="42"/>
  <c r="R60" i="42"/>
  <c r="AU60" i="42"/>
  <c r="W14" i="42"/>
  <c r="V29" i="42"/>
  <c r="AY29" i="42" s="1"/>
  <c r="BB29" i="42" s="1"/>
  <c r="S29" i="42"/>
  <c r="AU29" i="42"/>
  <c r="W74" i="42"/>
  <c r="AA74" i="42"/>
  <c r="AB74" i="42"/>
  <c r="L110" i="42"/>
  <c r="M110" i="42"/>
  <c r="Y110" i="42"/>
  <c r="V110" i="42"/>
  <c r="AY110" i="42" s="1"/>
  <c r="Z118" i="42"/>
  <c r="AZ118" i="42" s="1"/>
  <c r="W118" i="42"/>
  <c r="P118" i="42"/>
  <c r="R118" i="42"/>
  <c r="Y118" i="42"/>
  <c r="Q118" i="42"/>
  <c r="BA118" i="42" s="1"/>
  <c r="BB118" i="42" s="1"/>
  <c r="V118" i="42"/>
  <c r="AY118" i="42" s="1"/>
  <c r="U118" i="42"/>
  <c r="S118" i="42"/>
  <c r="AB118" i="42"/>
  <c r="Q112" i="42"/>
  <c r="BA112" i="42" s="1"/>
  <c r="Z112" i="42"/>
  <c r="AZ112" i="42" s="1"/>
  <c r="Y104" i="42"/>
  <c r="W104" i="42"/>
  <c r="U104" i="42"/>
  <c r="V104" i="42"/>
  <c r="AY104" i="42" s="1"/>
  <c r="S104" i="42"/>
  <c r="Q104" i="42"/>
  <c r="BA104" i="42" s="1"/>
  <c r="AB104" i="42"/>
  <c r="AA104" i="42"/>
  <c r="Z104" i="42"/>
  <c r="AZ104" i="42" s="1"/>
  <c r="R104" i="42"/>
  <c r="M121" i="42"/>
  <c r="L121" i="42"/>
  <c r="N115" i="42"/>
  <c r="M115" i="42"/>
  <c r="L115" i="42"/>
  <c r="N109" i="42"/>
  <c r="Z109" i="42"/>
  <c r="AZ109" i="42" s="1"/>
  <c r="U109" i="42"/>
  <c r="Y109" i="42"/>
  <c r="M109" i="42"/>
  <c r="L109" i="42"/>
  <c r="N102" i="42"/>
  <c r="R102" i="42"/>
  <c r="L102" i="42"/>
  <c r="M102" i="42"/>
  <c r="AA95" i="42"/>
  <c r="Z95" i="42"/>
  <c r="AZ95" i="42" s="1"/>
  <c r="N95" i="42"/>
  <c r="M95" i="42"/>
  <c r="N88" i="42"/>
  <c r="S88" i="42"/>
  <c r="Q88" i="42"/>
  <c r="BA88" i="42" s="1"/>
  <c r="BB88" i="42" s="1"/>
  <c r="M88" i="42"/>
  <c r="L88" i="42"/>
  <c r="V48" i="42"/>
  <c r="AY48" i="42" s="1"/>
  <c r="W48" i="42"/>
  <c r="AU48" i="42"/>
  <c r="P48" i="42"/>
  <c r="U48" i="42"/>
  <c r="Z48" i="42"/>
  <c r="AZ48" i="42" s="1"/>
  <c r="Y48" i="42"/>
  <c r="S48" i="42"/>
  <c r="AB48" i="42"/>
  <c r="R48" i="42"/>
  <c r="AA48" i="42"/>
  <c r="U2" i="42"/>
  <c r="AG58" i="42"/>
  <c r="R77" i="42"/>
  <c r="P9" i="42"/>
  <c r="AS77" i="42"/>
  <c r="AF77" i="42" s="1"/>
  <c r="V60" i="42"/>
  <c r="AY60" i="42" s="1"/>
  <c r="BB60" i="42" s="1"/>
  <c r="S60" i="42"/>
  <c r="V14" i="42"/>
  <c r="AY14" i="42" s="1"/>
  <c r="AB116" i="42"/>
  <c r="U116" i="42"/>
  <c r="Y116" i="42"/>
  <c r="P116" i="42"/>
  <c r="U103" i="42"/>
  <c r="AA103" i="42"/>
  <c r="AB103" i="42"/>
  <c r="Q103" i="42"/>
  <c r="BA103" i="42" s="1"/>
  <c r="BB103" i="42" s="1"/>
  <c r="Z103" i="42"/>
  <c r="AZ103" i="42" s="1"/>
  <c r="S103" i="42"/>
  <c r="V103" i="42"/>
  <c r="AY103" i="42" s="1"/>
  <c r="Y103" i="42"/>
  <c r="R103" i="42"/>
  <c r="W103" i="42"/>
  <c r="AB107" i="42"/>
  <c r="A96" i="42"/>
  <c r="D96" i="42"/>
  <c r="A46" i="42"/>
  <c r="D46" i="42"/>
  <c r="AU8" i="42"/>
  <c r="Z8" i="42"/>
  <c r="AZ8" i="42" s="1"/>
  <c r="W8" i="42"/>
  <c r="P8" i="42"/>
  <c r="V8" i="42"/>
  <c r="AY8" i="42" s="1"/>
  <c r="S8" i="42"/>
  <c r="U8" i="42"/>
  <c r="AB8" i="42"/>
  <c r="R8" i="42"/>
  <c r="AA8" i="42"/>
  <c r="D38" i="42"/>
  <c r="A38" i="42"/>
  <c r="R69" i="42"/>
  <c r="V69" i="42"/>
  <c r="AY69" i="42" s="1"/>
  <c r="Q69" i="42"/>
  <c r="BA69" i="42" s="1"/>
  <c r="BB69" i="42" s="1"/>
  <c r="U69" i="42"/>
  <c r="W69" i="42"/>
  <c r="Z84" i="42"/>
  <c r="AZ84" i="42" s="1"/>
  <c r="AB84" i="42"/>
  <c r="R84" i="42"/>
  <c r="S84" i="42"/>
  <c r="AA84" i="42"/>
  <c r="Q84" i="42"/>
  <c r="BA84" i="42" s="1"/>
  <c r="BB84" i="42" s="1"/>
  <c r="V84" i="42"/>
  <c r="AY84" i="42" s="1"/>
  <c r="Y84" i="42"/>
  <c r="AA115" i="42"/>
  <c r="S115" i="42"/>
  <c r="V115" i="42"/>
  <c r="AY115" i="42" s="1"/>
  <c r="AB115" i="42"/>
  <c r="U115" i="42"/>
  <c r="R115" i="42"/>
  <c r="Q115" i="42"/>
  <c r="BA115" i="42" s="1"/>
  <c r="BB115" i="42" s="1"/>
  <c r="Z115" i="42"/>
  <c r="AZ115" i="42" s="1"/>
  <c r="P115" i="42"/>
  <c r="Y115" i="42"/>
  <c r="N41" i="42"/>
  <c r="L41" i="42"/>
  <c r="M41" i="42"/>
  <c r="N33" i="42"/>
  <c r="L33" i="42"/>
  <c r="N9" i="42"/>
  <c r="L9" i="42"/>
  <c r="M9" i="42"/>
  <c r="N123" i="42"/>
  <c r="W123" i="42"/>
  <c r="M123" i="42"/>
  <c r="L123" i="42"/>
  <c r="F58" i="42"/>
  <c r="G58" i="42" s="1"/>
  <c r="AH58" i="42"/>
  <c r="AU2" i="42"/>
  <c r="AB13" i="42"/>
  <c r="AG11" i="42"/>
  <c r="W107" i="42"/>
  <c r="AB9" i="42"/>
  <c r="P60" i="42"/>
  <c r="Y14" i="42"/>
  <c r="D7" i="42"/>
  <c r="A7" i="42"/>
  <c r="L35" i="42"/>
  <c r="N35" i="42"/>
  <c r="M35" i="42"/>
  <c r="AU64" i="42"/>
  <c r="S64" i="42"/>
  <c r="U64" i="42"/>
  <c r="R64" i="42"/>
  <c r="AB64" i="42"/>
  <c r="AA64" i="42"/>
  <c r="N48" i="42"/>
  <c r="M48" i="42"/>
  <c r="AG48" i="42" s="1"/>
  <c r="S77" i="42"/>
  <c r="AA77" i="42"/>
  <c r="Q77" i="42"/>
  <c r="BA77" i="42" s="1"/>
  <c r="D16" i="42"/>
  <c r="A16" i="42"/>
  <c r="D51" i="42"/>
  <c r="P2" i="42"/>
  <c r="AA13" i="42"/>
  <c r="P107" i="42"/>
  <c r="Z123" i="42"/>
  <c r="AZ123" i="42" s="1"/>
  <c r="U77" i="42"/>
  <c r="AU9" i="42"/>
  <c r="Z9" i="42"/>
  <c r="AZ9" i="42" s="1"/>
  <c r="W60" i="42"/>
  <c r="N26" i="42"/>
  <c r="Q48" i="42"/>
  <c r="BA48" i="42" s="1"/>
  <c r="W111" i="42"/>
  <c r="U111" i="42"/>
  <c r="P111" i="42"/>
  <c r="AA111" i="42"/>
  <c r="S56" i="42"/>
  <c r="Y56" i="42"/>
  <c r="N53" i="42"/>
  <c r="L53" i="42"/>
  <c r="M53" i="42"/>
  <c r="U61" i="42"/>
  <c r="AA61" i="42"/>
  <c r="Q61" i="42"/>
  <c r="BA61" i="42" s="1"/>
  <c r="AB61" i="42"/>
  <c r="S61" i="42"/>
  <c r="D63" i="42"/>
  <c r="A63" i="42"/>
  <c r="R100" i="42"/>
  <c r="AA100" i="42"/>
  <c r="Q100" i="42"/>
  <c r="BA100" i="42" s="1"/>
  <c r="BB100" i="42" s="1"/>
  <c r="Y100" i="42"/>
  <c r="Z100" i="42"/>
  <c r="AZ100" i="42" s="1"/>
  <c r="U100" i="42"/>
  <c r="F122" i="42"/>
  <c r="G122" i="42" s="1"/>
  <c r="Y93" i="42"/>
  <c r="U93" i="42"/>
  <c r="Q93" i="42"/>
  <c r="BA93" i="42" s="1"/>
  <c r="Z93" i="42"/>
  <c r="AZ93" i="42" s="1"/>
  <c r="BB93" i="42" s="1"/>
  <c r="L63" i="42"/>
  <c r="Y63" i="42"/>
  <c r="M39" i="42"/>
  <c r="S39" i="42"/>
  <c r="Q39" i="42"/>
  <c r="BA39" i="42" s="1"/>
  <c r="BB39" i="42" s="1"/>
  <c r="P39" i="42"/>
  <c r="L39" i="42"/>
  <c r="U107" i="42"/>
  <c r="R107" i="42"/>
  <c r="Q107" i="42"/>
  <c r="BA107" i="42" s="1"/>
  <c r="F66" i="42"/>
  <c r="G66" i="42" s="1"/>
  <c r="AG66" i="42"/>
  <c r="AG26" i="42"/>
  <c r="S13" i="42"/>
  <c r="AH11" i="42"/>
  <c r="V107" i="42"/>
  <c r="AY107" i="42" s="1"/>
  <c r="V77" i="42"/>
  <c r="AY77" i="42" s="1"/>
  <c r="Q9" i="42"/>
  <c r="BA9" i="42" s="1"/>
  <c r="BB9" i="42" s="1"/>
  <c r="S9" i="42"/>
  <c r="AA60" i="42"/>
  <c r="Z14" i="42"/>
  <c r="AZ14" i="42" s="1"/>
  <c r="F26" i="42"/>
  <c r="G26" i="42" s="1"/>
  <c r="N14" i="42"/>
  <c r="M61" i="42"/>
  <c r="AG61" i="42" s="1"/>
  <c r="N61" i="42"/>
  <c r="L61" i="42"/>
  <c r="N79" i="42"/>
  <c r="M79" i="42"/>
  <c r="L79" i="42"/>
  <c r="P83" i="42"/>
  <c r="V83" i="42"/>
  <c r="AY83" i="42" s="1"/>
  <c r="Y83" i="42"/>
  <c r="S83" i="42"/>
  <c r="AB83" i="42"/>
  <c r="R83" i="42"/>
  <c r="W83" i="42"/>
  <c r="N100" i="42"/>
  <c r="L100" i="42"/>
  <c r="AA121" i="42"/>
  <c r="Q121" i="42"/>
  <c r="BA121" i="42" s="1"/>
  <c r="BB121" i="42" s="1"/>
  <c r="W99" i="42"/>
  <c r="V99" i="42"/>
  <c r="AY99" i="42" s="1"/>
  <c r="S99" i="42"/>
  <c r="AB99" i="42"/>
  <c r="R99" i="42"/>
  <c r="Z99" i="42"/>
  <c r="AZ99" i="42" s="1"/>
  <c r="P99" i="42"/>
  <c r="N46" i="42"/>
  <c r="U46" i="42"/>
  <c r="AA46" i="42"/>
  <c r="Y46" i="42"/>
  <c r="Z46" i="42"/>
  <c r="AZ46" i="42" s="1"/>
  <c r="L46" i="42"/>
  <c r="AB46" i="42"/>
  <c r="W46" i="42"/>
  <c r="V46" i="42"/>
  <c r="AY46" i="42" s="1"/>
  <c r="AH42" i="42"/>
  <c r="F42" i="42"/>
  <c r="G42" i="42" s="1"/>
  <c r="AG42" i="42"/>
  <c r="R18" i="42"/>
  <c r="M18" i="42"/>
  <c r="L18" i="42"/>
  <c r="N18" i="42"/>
  <c r="Q18" i="42"/>
  <c r="BA18" i="42" s="1"/>
  <c r="BB18" i="42" s="1"/>
  <c r="A19" i="42"/>
  <c r="Z107" i="42"/>
  <c r="AZ107" i="42" s="1"/>
  <c r="U123" i="42"/>
  <c r="W77" i="42"/>
  <c r="P18" i="42"/>
  <c r="AA9" i="42"/>
  <c r="W9" i="42"/>
  <c r="Y60" i="42"/>
  <c r="R108" i="42"/>
  <c r="Z108" i="42"/>
  <c r="AZ108" i="42" s="1"/>
  <c r="AA108" i="42"/>
  <c r="U108" i="42"/>
  <c r="Q108" i="42"/>
  <c r="BA108" i="42" s="1"/>
  <c r="Y108" i="42"/>
  <c r="W108" i="42"/>
  <c r="V108" i="42"/>
  <c r="AY108" i="42" s="1"/>
  <c r="S108" i="42"/>
  <c r="P62" i="42"/>
  <c r="AA62" i="42"/>
  <c r="R62" i="42"/>
  <c r="V62" i="42"/>
  <c r="AY62" i="42" s="1"/>
  <c r="BB62" i="42" s="1"/>
  <c r="W62" i="42"/>
  <c r="D5" i="42"/>
  <c r="A5" i="42"/>
  <c r="Q15" i="42"/>
  <c r="BA15" i="42" s="1"/>
  <c r="S15" i="42"/>
  <c r="W15" i="42"/>
  <c r="Y15" i="42"/>
  <c r="V15" i="42"/>
  <c r="AY15" i="42" s="1"/>
  <c r="Z15" i="42"/>
  <c r="AZ15" i="42" s="1"/>
  <c r="R15" i="42"/>
  <c r="L31" i="42"/>
  <c r="N31" i="42"/>
  <c r="F92" i="42"/>
  <c r="G92" i="42" s="1"/>
  <c r="V85" i="42"/>
  <c r="AY85" i="42" s="1"/>
  <c r="AB85" i="42"/>
  <c r="R85" i="42"/>
  <c r="Y85" i="42"/>
  <c r="Z13" i="42"/>
  <c r="AZ13" i="42" s="1"/>
  <c r="P13" i="42"/>
  <c r="R13" i="42"/>
  <c r="U13" i="42"/>
  <c r="Q13" i="42"/>
  <c r="BA13" i="42" s="1"/>
  <c r="F34" i="42"/>
  <c r="G34" i="42" s="1"/>
  <c r="AH34" i="42"/>
  <c r="W13" i="42"/>
  <c r="AA123" i="42"/>
  <c r="AA107" i="42"/>
  <c r="P77" i="42"/>
  <c r="V9" i="42"/>
  <c r="AY9" i="42" s="1"/>
  <c r="U9" i="42"/>
  <c r="AS107" i="42"/>
  <c r="AF107" i="42" s="1"/>
  <c r="U60" i="42"/>
  <c r="U14" i="42"/>
  <c r="Z77" i="42"/>
  <c r="AZ77" i="42" s="1"/>
  <c r="Q127" i="42"/>
  <c r="BA127" i="42" s="1"/>
  <c r="P127" i="42"/>
  <c r="V127" i="42"/>
  <c r="AY127" i="42" s="1"/>
  <c r="BB127" i="42" s="1"/>
  <c r="U127" i="42"/>
  <c r="S127" i="42"/>
  <c r="A43" i="42"/>
  <c r="D43" i="42"/>
  <c r="L26" i="42"/>
  <c r="Y16" i="42"/>
  <c r="Y30" i="42"/>
  <c r="R30" i="42"/>
  <c r="AA30" i="42"/>
  <c r="AA45" i="42"/>
  <c r="N45" i="42"/>
  <c r="Z45" i="42"/>
  <c r="AZ45" i="42" s="1"/>
  <c r="BB45" i="42" s="1"/>
  <c r="M45" i="42"/>
  <c r="AG45" i="42" s="1"/>
  <c r="U45" i="42"/>
  <c r="L45" i="42"/>
  <c r="AA70" i="42"/>
  <c r="Z70" i="42"/>
  <c r="AZ70" i="42" s="1"/>
  <c r="V70" i="42"/>
  <c r="AY70" i="42" s="1"/>
  <c r="Q70" i="42"/>
  <c r="BA70" i="42" s="1"/>
  <c r="BB70" i="42" s="1"/>
  <c r="P70" i="42"/>
  <c r="W70" i="42"/>
  <c r="U70" i="42"/>
  <c r="U119" i="42"/>
  <c r="AB119" i="42"/>
  <c r="S76" i="42"/>
  <c r="W76" i="42"/>
  <c r="Q76" i="42"/>
  <c r="BA76" i="42" s="1"/>
  <c r="Z68" i="42"/>
  <c r="AZ68" i="42" s="1"/>
  <c r="P68" i="42"/>
  <c r="S68" i="42"/>
  <c r="V68" i="42"/>
  <c r="AY68" i="42" s="1"/>
  <c r="AA68" i="42"/>
  <c r="Y68" i="42"/>
  <c r="N81" i="42"/>
  <c r="L81" i="42"/>
  <c r="L75" i="42"/>
  <c r="N75" i="42"/>
  <c r="M75" i="42"/>
  <c r="N67" i="42"/>
  <c r="M67" i="42"/>
  <c r="L67" i="42"/>
  <c r="M20" i="42"/>
  <c r="N20" i="42"/>
  <c r="P102" i="42"/>
  <c r="D28" i="42"/>
  <c r="V39" i="42"/>
  <c r="AY39" i="42" s="1"/>
  <c r="AB123" i="43"/>
  <c r="S123" i="43"/>
  <c r="AA123" i="43"/>
  <c r="Z123" i="43"/>
  <c r="AZ123" i="43" s="1"/>
  <c r="W123" i="43"/>
  <c r="AE123" i="43" a="1"/>
  <c r="AE123" i="43" s="1"/>
  <c r="R123" i="43"/>
  <c r="Q123" i="43"/>
  <c r="BA123" i="43" s="1"/>
  <c r="BB123" i="43" s="1"/>
  <c r="Y123" i="43"/>
  <c r="P123" i="43"/>
  <c r="U123" i="43"/>
  <c r="V123" i="43"/>
  <c r="AY123" i="43" s="1"/>
  <c r="AE122" i="43" a="1"/>
  <c r="AE122" i="43" s="1"/>
  <c r="R122" i="43"/>
  <c r="AA122" i="43"/>
  <c r="Y122" i="43"/>
  <c r="AB122" i="43"/>
  <c r="P122" i="43"/>
  <c r="Z122" i="43"/>
  <c r="AZ122" i="43" s="1"/>
  <c r="S122" i="43"/>
  <c r="U122" i="43"/>
  <c r="Q122" i="43"/>
  <c r="BA122" i="43" s="1"/>
  <c r="BB122" i="43" s="1"/>
  <c r="V122" i="43"/>
  <c r="AY122" i="43" s="1"/>
  <c r="W122" i="43"/>
  <c r="AB5" i="43"/>
  <c r="R5" i="43"/>
  <c r="AU5" i="43"/>
  <c r="Q5" i="43"/>
  <c r="BA5" i="43" s="1"/>
  <c r="V5" i="43"/>
  <c r="AY5" i="43" s="1"/>
  <c r="U5" i="43"/>
  <c r="P5" i="43"/>
  <c r="Z5" i="43"/>
  <c r="AZ5" i="43" s="1"/>
  <c r="S5" i="43"/>
  <c r="Y5" i="43"/>
  <c r="W5" i="43"/>
  <c r="AA5" i="43"/>
  <c r="AA21" i="43"/>
  <c r="U21" i="43"/>
  <c r="Q21" i="43"/>
  <c r="BA21" i="43" s="1"/>
  <c r="AU21" i="43"/>
  <c r="Z21" i="43"/>
  <c r="AZ21" i="43" s="1"/>
  <c r="S21" i="43"/>
  <c r="V21" i="43"/>
  <c r="AY21" i="43" s="1"/>
  <c r="Y21" i="43"/>
  <c r="P21" i="43"/>
  <c r="AB21" i="43"/>
  <c r="W21" i="43"/>
  <c r="R21" i="43"/>
  <c r="R3" i="43"/>
  <c r="V3" i="43"/>
  <c r="AY3" i="43" s="1"/>
  <c r="AA3" i="43"/>
  <c r="U3" i="43"/>
  <c r="Q3" i="43"/>
  <c r="BA3" i="43" s="1"/>
  <c r="Z3" i="43"/>
  <c r="AZ3" i="43" s="1"/>
  <c r="P3" i="43"/>
  <c r="Y3" i="43"/>
  <c r="S3" i="43"/>
  <c r="AU3" i="43"/>
  <c r="L38" i="43"/>
  <c r="N38" i="43"/>
  <c r="U70" i="43"/>
  <c r="W70" i="43"/>
  <c r="M99" i="43"/>
  <c r="L99" i="43"/>
  <c r="N99" i="43"/>
  <c r="F115" i="43"/>
  <c r="G115" i="43" s="1"/>
  <c r="U55" i="43"/>
  <c r="Y55" i="43"/>
  <c r="V55" i="43"/>
  <c r="AY55" i="43" s="1"/>
  <c r="M55" i="43"/>
  <c r="N55" i="43"/>
  <c r="AB55" i="43"/>
  <c r="L55" i="43"/>
  <c r="AA55" i="43"/>
  <c r="Z37" i="43"/>
  <c r="AZ37" i="43" s="1"/>
  <c r="S37" i="43"/>
  <c r="A80" i="43"/>
  <c r="A109" i="43"/>
  <c r="U11" i="43"/>
  <c r="Q40" i="43"/>
  <c r="BA40" i="43" s="1"/>
  <c r="Z99" i="43"/>
  <c r="AZ99" i="43" s="1"/>
  <c r="W55" i="43"/>
  <c r="U120" i="43"/>
  <c r="S120" i="43"/>
  <c r="P120" i="43"/>
  <c r="R120" i="43"/>
  <c r="Y120" i="43"/>
  <c r="Q120" i="43"/>
  <c r="BA120" i="43" s="1"/>
  <c r="D86" i="43"/>
  <c r="A86" i="43"/>
  <c r="Y16" i="43"/>
  <c r="U16" i="43"/>
  <c r="AH2" i="43"/>
  <c r="F2" i="43"/>
  <c r="G2" i="43" s="1"/>
  <c r="P114" i="43"/>
  <c r="W114" i="43"/>
  <c r="N62" i="43"/>
  <c r="M62" i="43"/>
  <c r="L62" i="43"/>
  <c r="M47" i="43"/>
  <c r="P47" i="43"/>
  <c r="Q47" i="43"/>
  <c r="BA47" i="43" s="1"/>
  <c r="BB47" i="43" s="1"/>
  <c r="V47" i="43"/>
  <c r="AY47" i="43" s="1"/>
  <c r="N47" i="43"/>
  <c r="S47" i="43"/>
  <c r="L25" i="43"/>
  <c r="Z25" i="43"/>
  <c r="AZ25" i="43" s="1"/>
  <c r="BB25" i="43" s="1"/>
  <c r="AA25" i="43"/>
  <c r="AB25" i="43"/>
  <c r="U25" i="43"/>
  <c r="Y25" i="43"/>
  <c r="N25" i="43"/>
  <c r="W25" i="43"/>
  <c r="M25" i="43"/>
  <c r="AG25" i="43" s="1"/>
  <c r="W37" i="43"/>
  <c r="Z11" i="43"/>
  <c r="AZ11" i="43" s="1"/>
  <c r="Y40" i="43"/>
  <c r="Y38" i="43"/>
  <c r="D114" i="43"/>
  <c r="W99" i="43"/>
  <c r="Q59" i="43"/>
  <c r="BA59" i="43" s="1"/>
  <c r="BB59" i="43" s="1"/>
  <c r="W59" i="43"/>
  <c r="U59" i="43"/>
  <c r="S59" i="43"/>
  <c r="Y59" i="43"/>
  <c r="AU59" i="43"/>
  <c r="AV94" i="43" s="1"/>
  <c r="AB59" i="43"/>
  <c r="P59" i="43"/>
  <c r="AA59" i="43"/>
  <c r="V59" i="43"/>
  <c r="AY59" i="43" s="1"/>
  <c r="W39" i="43"/>
  <c r="AA39" i="43"/>
  <c r="Y39" i="43"/>
  <c r="P39" i="43"/>
  <c r="D6" i="43"/>
  <c r="A6" i="43"/>
  <c r="U27" i="43"/>
  <c r="Y27" i="43"/>
  <c r="N9" i="43"/>
  <c r="M9" i="43"/>
  <c r="AG9" i="43" s="1"/>
  <c r="L9" i="43"/>
  <c r="Z9" i="43"/>
  <c r="AZ9" i="43" s="1"/>
  <c r="BB9" i="43" s="1"/>
  <c r="U23" i="43"/>
  <c r="L23" i="43"/>
  <c r="AB23" i="43"/>
  <c r="Y23" i="43"/>
  <c r="AA23" i="43"/>
  <c r="W23" i="43"/>
  <c r="M28" i="43"/>
  <c r="L28" i="43"/>
  <c r="N28" i="43"/>
  <c r="P119" i="43"/>
  <c r="Y119" i="43"/>
  <c r="V119" i="43"/>
  <c r="AY119" i="43" s="1"/>
  <c r="W119" i="43"/>
  <c r="R119" i="43"/>
  <c r="Q119" i="43"/>
  <c r="BA119" i="43" s="1"/>
  <c r="S119" i="43"/>
  <c r="Z119" i="43"/>
  <c r="AZ119" i="43" s="1"/>
  <c r="BB119" i="43" s="1"/>
  <c r="AB119" i="43"/>
  <c r="U129" i="43"/>
  <c r="Q76" i="43"/>
  <c r="BA76" i="43" s="1"/>
  <c r="V68" i="43"/>
  <c r="AY68" i="43" s="1"/>
  <c r="AB68" i="43"/>
  <c r="P68" i="43"/>
  <c r="AA68" i="43"/>
  <c r="L122" i="43"/>
  <c r="N122" i="43"/>
  <c r="L69" i="43"/>
  <c r="M69" i="43"/>
  <c r="AB69" i="43"/>
  <c r="N69" i="43"/>
  <c r="N24" i="43"/>
  <c r="M24" i="43"/>
  <c r="AG24" i="43" s="1"/>
  <c r="Z24" i="43"/>
  <c r="AZ24" i="43" s="1"/>
  <c r="W24" i="43"/>
  <c r="V37" i="43"/>
  <c r="AY37" i="43" s="1"/>
  <c r="AE107" i="43" a="1"/>
  <c r="AE107" i="43" s="1"/>
  <c r="A78" i="43"/>
  <c r="A76" i="43"/>
  <c r="Z38" i="43"/>
  <c r="AZ38" i="43" s="1"/>
  <c r="R35" i="43"/>
  <c r="W35" i="43"/>
  <c r="Q35" i="43"/>
  <c r="BA35" i="43" s="1"/>
  <c r="M38" i="43"/>
  <c r="AG38" i="43" s="1"/>
  <c r="A8" i="43"/>
  <c r="D8" i="43"/>
  <c r="M116" i="43"/>
  <c r="L116" i="43"/>
  <c r="N116" i="43"/>
  <c r="D82" i="43"/>
  <c r="A82" i="43"/>
  <c r="R67" i="43"/>
  <c r="U67" i="43"/>
  <c r="M121" i="43"/>
  <c r="AA121" i="43"/>
  <c r="W121" i="43"/>
  <c r="N121" i="43"/>
  <c r="Z121" i="43"/>
  <c r="AZ121" i="43" s="1"/>
  <c r="V121" i="43"/>
  <c r="AY121" i="43" s="1"/>
  <c r="U121" i="43"/>
  <c r="L121" i="43"/>
  <c r="N90" i="43"/>
  <c r="M90" i="43"/>
  <c r="M76" i="43"/>
  <c r="N76" i="43"/>
  <c r="L76" i="43"/>
  <c r="U37" i="43"/>
  <c r="AU40" i="43"/>
  <c r="AV92" i="43" s="1"/>
  <c r="W38" i="43"/>
  <c r="Z55" i="43"/>
  <c r="AZ55" i="43" s="1"/>
  <c r="V127" i="43"/>
  <c r="AY127" i="43" s="1"/>
  <c r="Z127" i="43"/>
  <c r="AZ127" i="43" s="1"/>
  <c r="U127" i="43"/>
  <c r="AA127" i="43"/>
  <c r="Q127" i="43"/>
  <c r="BA127" i="43" s="1"/>
  <c r="BB127" i="43" s="1"/>
  <c r="AB127" i="43"/>
  <c r="W127" i="43"/>
  <c r="Y127" i="43"/>
  <c r="P70" i="43"/>
  <c r="W48" i="43"/>
  <c r="R48" i="43"/>
  <c r="U48" i="43"/>
  <c r="AB48" i="43"/>
  <c r="AA48" i="43"/>
  <c r="P48" i="43"/>
  <c r="Q48" i="43"/>
  <c r="BA48" i="43" s="1"/>
  <c r="BB48" i="43" s="1"/>
  <c r="AU48" i="43"/>
  <c r="AV108" i="43" s="1"/>
  <c r="Z48" i="43"/>
  <c r="AZ48" i="43" s="1"/>
  <c r="Y48" i="43"/>
  <c r="V48" i="43"/>
  <c r="AY48" i="43" s="1"/>
  <c r="AU8" i="43"/>
  <c r="R8" i="43"/>
  <c r="W8" i="43"/>
  <c r="AA8" i="43"/>
  <c r="P8" i="43"/>
  <c r="Q8" i="43"/>
  <c r="BA8" i="43" s="1"/>
  <c r="V8" i="43"/>
  <c r="AY8" i="43" s="1"/>
  <c r="Z8" i="43"/>
  <c r="AZ8" i="43" s="1"/>
  <c r="Y8" i="43"/>
  <c r="S8" i="43"/>
  <c r="V94" i="43"/>
  <c r="AY94" i="43" s="1"/>
  <c r="U94" i="43"/>
  <c r="W94" i="43"/>
  <c r="AB94" i="43"/>
  <c r="S94" i="43"/>
  <c r="Q94" i="43"/>
  <c r="BA94" i="43" s="1"/>
  <c r="R94" i="43"/>
  <c r="AA94" i="43"/>
  <c r="P94" i="43"/>
  <c r="Z94" i="43"/>
  <c r="AZ94" i="43" s="1"/>
  <c r="P126" i="43"/>
  <c r="W126" i="43"/>
  <c r="U126" i="43"/>
  <c r="Z126" i="43"/>
  <c r="AZ126" i="43" s="1"/>
  <c r="S81" i="43"/>
  <c r="Q81" i="43"/>
  <c r="BA81" i="43" s="1"/>
  <c r="BB81" i="43" s="1"/>
  <c r="P81" i="43"/>
  <c r="Z81" i="43"/>
  <c r="AZ81" i="43" s="1"/>
  <c r="AB81" i="43"/>
  <c r="AA81" i="43"/>
  <c r="R81" i="43"/>
  <c r="AU37" i="43"/>
  <c r="AV35" i="43" s="1"/>
  <c r="D21" i="43"/>
  <c r="P107" i="43"/>
  <c r="P40" i="43"/>
  <c r="Z40" i="43"/>
  <c r="AZ40" i="43" s="1"/>
  <c r="AA38" i="43"/>
  <c r="W3" i="43"/>
  <c r="AB62" i="43"/>
  <c r="R62" i="43"/>
  <c r="AA62" i="43"/>
  <c r="W62" i="43"/>
  <c r="Q62" i="43"/>
  <c r="BA62" i="43" s="1"/>
  <c r="BB62" i="43" s="1"/>
  <c r="V62" i="43"/>
  <c r="AY62" i="43" s="1"/>
  <c r="P62" i="43"/>
  <c r="U62" i="43"/>
  <c r="Z62" i="43"/>
  <c r="AZ62" i="43" s="1"/>
  <c r="AU62" i="43"/>
  <c r="Y62" i="43"/>
  <c r="S61" i="43"/>
  <c r="AU61" i="43"/>
  <c r="AA61" i="43"/>
  <c r="AB61" i="43"/>
  <c r="Q61" i="43"/>
  <c r="BA61" i="43" s="1"/>
  <c r="BB61" i="43" s="1"/>
  <c r="Y61" i="43"/>
  <c r="Z61" i="43"/>
  <c r="AZ61" i="43" s="1"/>
  <c r="R49" i="43"/>
  <c r="Q49" i="43"/>
  <c r="BA49" i="43" s="1"/>
  <c r="BB49" i="43" s="1"/>
  <c r="V49" i="43"/>
  <c r="AY49" i="43" s="1"/>
  <c r="L83" i="43"/>
  <c r="M83" i="43"/>
  <c r="N91" i="43"/>
  <c r="M91" i="43"/>
  <c r="L91" i="43"/>
  <c r="S91" i="43"/>
  <c r="AA96" i="43"/>
  <c r="P96" i="43"/>
  <c r="R96" i="43"/>
  <c r="Q96" i="43"/>
  <c r="BA96" i="43" s="1"/>
  <c r="BB96" i="43" s="1"/>
  <c r="S96" i="43"/>
  <c r="L111" i="43"/>
  <c r="M111" i="43"/>
  <c r="S111" i="43"/>
  <c r="P111" i="43"/>
  <c r="AA113" i="43"/>
  <c r="S113" i="43"/>
  <c r="V113" i="43"/>
  <c r="AY113" i="43" s="1"/>
  <c r="P113" i="43"/>
  <c r="Q113" i="43"/>
  <c r="BA113" i="43" s="1"/>
  <c r="BB113" i="43" s="1"/>
  <c r="M128" i="43"/>
  <c r="L128" i="43"/>
  <c r="N128" i="43"/>
  <c r="AB87" i="43"/>
  <c r="R87" i="43"/>
  <c r="M103" i="43"/>
  <c r="L103" i="43"/>
  <c r="N103" i="43"/>
  <c r="M96" i="43"/>
  <c r="N96" i="43"/>
  <c r="L96" i="43"/>
  <c r="N66" i="43"/>
  <c r="M66" i="43"/>
  <c r="L66" i="43"/>
  <c r="L58" i="43"/>
  <c r="N58" i="43"/>
  <c r="N29" i="43"/>
  <c r="M29" i="43"/>
  <c r="L29" i="43"/>
  <c r="Y37" i="43"/>
  <c r="P37" i="43"/>
  <c r="D47" i="43"/>
  <c r="V40" i="43"/>
  <c r="AY40" i="43" s="1"/>
  <c r="S40" i="43"/>
  <c r="AB3" i="43"/>
  <c r="W28" i="43"/>
  <c r="Q28" i="43"/>
  <c r="BA28" i="43" s="1"/>
  <c r="BB28" i="43" s="1"/>
  <c r="V28" i="43"/>
  <c r="AY28" i="43" s="1"/>
  <c r="Y28" i="43"/>
  <c r="U28" i="43"/>
  <c r="P28" i="43"/>
  <c r="AU28" i="43"/>
  <c r="Z28" i="43"/>
  <c r="AZ28" i="43" s="1"/>
  <c r="S28" i="43"/>
  <c r="AB28" i="43"/>
  <c r="R28" i="43"/>
  <c r="L17" i="43"/>
  <c r="N17" i="43"/>
  <c r="A41" i="43"/>
  <c r="D41" i="43"/>
  <c r="M49" i="43"/>
  <c r="N49" i="43"/>
  <c r="L49" i="43"/>
  <c r="S93" i="43"/>
  <c r="AB93" i="43"/>
  <c r="R93" i="43"/>
  <c r="Q93" i="43"/>
  <c r="BA93" i="43" s="1"/>
  <c r="BB93" i="43" s="1"/>
  <c r="V93" i="43"/>
  <c r="AY93" i="43" s="1"/>
  <c r="Y93" i="43"/>
  <c r="W93" i="43"/>
  <c r="R110" i="43"/>
  <c r="W101" i="43"/>
  <c r="N73" i="43"/>
  <c r="M73" i="43"/>
  <c r="L73" i="43"/>
  <c r="N50" i="43"/>
  <c r="L50" i="43"/>
  <c r="M50" i="43"/>
  <c r="AG50" i="43" s="1"/>
  <c r="N42" i="43"/>
  <c r="M42" i="43"/>
  <c r="L42" i="43"/>
  <c r="AA37" i="43"/>
  <c r="AB99" i="43"/>
  <c r="V38" i="43"/>
  <c r="AY38" i="43" s="1"/>
  <c r="D64" i="43"/>
  <c r="N26" i="43"/>
  <c r="D108" i="43"/>
  <c r="AE11" i="43" a="1"/>
  <c r="AE11" i="43" s="1"/>
  <c r="AA40" i="43"/>
  <c r="R40" i="43"/>
  <c r="U38" i="43"/>
  <c r="D12" i="43"/>
  <c r="A12" i="43"/>
  <c r="AA99" i="43"/>
  <c r="V99" i="43"/>
  <c r="AY99" i="43" s="1"/>
  <c r="Y99" i="43"/>
  <c r="U99" i="43"/>
  <c r="AB108" i="43"/>
  <c r="W108" i="43"/>
  <c r="S108" i="43"/>
  <c r="P108" i="43"/>
  <c r="Q108" i="43"/>
  <c r="BA108" i="43" s="1"/>
  <c r="F51" i="43"/>
  <c r="G51" i="43" s="1"/>
  <c r="AU51" i="43" s="1"/>
  <c r="F43" i="43"/>
  <c r="G43" i="43" s="1"/>
  <c r="AH43" i="43"/>
  <c r="AH28" i="43"/>
  <c r="R20" i="43"/>
  <c r="AU20" i="43"/>
  <c r="Q125" i="43"/>
  <c r="BA125" i="43" s="1"/>
  <c r="N125" i="43"/>
  <c r="P125" i="43"/>
  <c r="M125" i="43"/>
  <c r="S125" i="43"/>
  <c r="L125" i="43"/>
  <c r="R125" i="43"/>
  <c r="R47" i="43"/>
  <c r="P33" i="43"/>
  <c r="L21" i="43"/>
  <c r="AG2" i="43"/>
  <c r="M48" i="43"/>
  <c r="W9" i="43"/>
  <c r="U34" i="44"/>
  <c r="P34" i="44"/>
  <c r="R34" i="44"/>
  <c r="V34" i="44"/>
  <c r="AY34" i="44" s="1"/>
  <c r="Q114" i="44"/>
  <c r="BA114" i="44" s="1"/>
  <c r="AE114" i="44" a="1"/>
  <c r="AE114" i="44" s="1"/>
  <c r="AA114" i="44"/>
  <c r="AU38" i="44"/>
  <c r="AV48" i="44" s="1"/>
  <c r="Q38" i="44"/>
  <c r="BA38" i="44" s="1"/>
  <c r="BB38" i="44" s="1"/>
  <c r="Y38" i="44"/>
  <c r="AE38" i="44" a="1"/>
  <c r="AE38" i="44" s="1"/>
  <c r="P14" i="44"/>
  <c r="U113" i="44"/>
  <c r="Z104" i="44"/>
  <c r="AZ104" i="44" s="1"/>
  <c r="R14" i="44"/>
  <c r="A112" i="44"/>
  <c r="AU52" i="44"/>
  <c r="AA52" i="44"/>
  <c r="Z52" i="44"/>
  <c r="AZ52" i="44" s="1"/>
  <c r="R52" i="44"/>
  <c r="W52" i="44"/>
  <c r="V52" i="44"/>
  <c r="AY52" i="44" s="1"/>
  <c r="U52" i="44"/>
  <c r="S52" i="44"/>
  <c r="Y52" i="44"/>
  <c r="AE52" i="44" a="1"/>
  <c r="AE52" i="44" s="1"/>
  <c r="P52" i="44"/>
  <c r="Q52" i="44"/>
  <c r="BA52" i="44" s="1"/>
  <c r="BB52" i="44" s="1"/>
  <c r="V75" i="44"/>
  <c r="AY75" i="44" s="1"/>
  <c r="W75" i="44"/>
  <c r="AA75" i="44"/>
  <c r="Y103" i="44"/>
  <c r="Z103" i="44"/>
  <c r="AZ103" i="44" s="1"/>
  <c r="AE103" i="44" a="1"/>
  <c r="AE103" i="44" s="1"/>
  <c r="W103" i="44"/>
  <c r="U103" i="44"/>
  <c r="S103" i="44"/>
  <c r="AA103" i="44"/>
  <c r="Z109" i="44"/>
  <c r="AZ109" i="44" s="1"/>
  <c r="BB109" i="44" s="1"/>
  <c r="AS109" i="44"/>
  <c r="AF109" i="44" s="1"/>
  <c r="P109" i="44"/>
  <c r="AB109" i="44"/>
  <c r="R109" i="44"/>
  <c r="W109" i="44"/>
  <c r="S109" i="44"/>
  <c r="AB127" i="44"/>
  <c r="Y127" i="44"/>
  <c r="AA127" i="44"/>
  <c r="V127" i="44"/>
  <c r="AY127" i="44" s="1"/>
  <c r="BB127" i="44" s="1"/>
  <c r="U127" i="44"/>
  <c r="N127" i="44"/>
  <c r="F108" i="44"/>
  <c r="G108" i="44" s="1"/>
  <c r="AE108" i="44" s="1" a="1"/>
  <c r="AE108" i="44" s="1"/>
  <c r="AD108" i="44" s="1"/>
  <c r="AC108" i="44" s="1"/>
  <c r="AS77" i="44"/>
  <c r="AF77" i="44" s="1"/>
  <c r="AA77" i="44"/>
  <c r="S77" i="44"/>
  <c r="Q77" i="44"/>
  <c r="BA77" i="44" s="1"/>
  <c r="Z77" i="44"/>
  <c r="AZ77" i="44" s="1"/>
  <c r="P77" i="44"/>
  <c r="W77" i="44"/>
  <c r="V77" i="44"/>
  <c r="AY77" i="44" s="1"/>
  <c r="R77" i="44"/>
  <c r="U77" i="44"/>
  <c r="S54" i="44"/>
  <c r="R54" i="44"/>
  <c r="Z54" i="44"/>
  <c r="AZ54" i="44" s="1"/>
  <c r="AU54" i="44"/>
  <c r="AV73" i="44" s="1"/>
  <c r="AG48" i="44"/>
  <c r="AH48" i="44"/>
  <c r="F48" i="44"/>
  <c r="G48" i="44" s="1"/>
  <c r="AE48" i="44" s="1" a="1"/>
  <c r="AE48" i="44" s="1"/>
  <c r="AD48" i="44" s="1"/>
  <c r="AC48" i="44" s="1"/>
  <c r="L88" i="44"/>
  <c r="N88" i="44"/>
  <c r="N43" i="44"/>
  <c r="M43" i="44"/>
  <c r="AG43" i="44" s="1"/>
  <c r="L43" i="44"/>
  <c r="N35" i="44"/>
  <c r="S35" i="44"/>
  <c r="V35" i="44"/>
  <c r="AY35" i="44" s="1"/>
  <c r="M35" i="44"/>
  <c r="P35" i="44"/>
  <c r="R35" i="44"/>
  <c r="L35" i="44"/>
  <c r="Q35" i="44"/>
  <c r="BA35" i="44" s="1"/>
  <c r="BB35" i="44" s="1"/>
  <c r="M70" i="44"/>
  <c r="N70" i="44"/>
  <c r="Z14" i="44"/>
  <c r="AZ14" i="44" s="1"/>
  <c r="Z113" i="44"/>
  <c r="AZ113" i="44" s="1"/>
  <c r="R104" i="44"/>
  <c r="S14" i="44"/>
  <c r="R113" i="44"/>
  <c r="L70" i="44"/>
  <c r="AB97" i="44"/>
  <c r="R97" i="44"/>
  <c r="P97" i="44"/>
  <c r="S97" i="44"/>
  <c r="Y97" i="44"/>
  <c r="U97" i="44"/>
  <c r="D49" i="44"/>
  <c r="A49" i="44"/>
  <c r="W87" i="44"/>
  <c r="AE87" i="44" a="1"/>
  <c r="AE87" i="44" s="1"/>
  <c r="S87" i="44"/>
  <c r="AA87" i="44"/>
  <c r="Q87" i="44"/>
  <c r="BA87" i="44" s="1"/>
  <c r="Z87" i="44"/>
  <c r="AZ87" i="44" s="1"/>
  <c r="P87" i="44"/>
  <c r="V87" i="44"/>
  <c r="AY87" i="44" s="1"/>
  <c r="U87" i="44"/>
  <c r="Y87" i="44"/>
  <c r="AB87" i="44"/>
  <c r="V107" i="44"/>
  <c r="AY107" i="44" s="1"/>
  <c r="N107" i="44"/>
  <c r="Z107" i="44"/>
  <c r="AZ107" i="44" s="1"/>
  <c r="AA107" i="44"/>
  <c r="S122" i="44"/>
  <c r="AS122" i="44"/>
  <c r="AF122" i="44" s="1"/>
  <c r="R122" i="44"/>
  <c r="M115" i="44"/>
  <c r="N115" i="44"/>
  <c r="N57" i="44"/>
  <c r="M49" i="44"/>
  <c r="AG49" i="44" s="1"/>
  <c r="N49" i="44"/>
  <c r="L49" i="44"/>
  <c r="N26" i="44"/>
  <c r="L26" i="44"/>
  <c r="M26" i="44"/>
  <c r="AG26" i="44" s="1"/>
  <c r="A34" i="44"/>
  <c r="AA14" i="44"/>
  <c r="W113" i="44"/>
  <c r="R96" i="44"/>
  <c r="Y104" i="44"/>
  <c r="D80" i="44"/>
  <c r="R70" i="44"/>
  <c r="Y113" i="44"/>
  <c r="AE104" i="44" a="1"/>
  <c r="AE104" i="44" s="1"/>
  <c r="V95" i="44"/>
  <c r="AY95" i="44" s="1"/>
  <c r="U95" i="44"/>
  <c r="Z95" i="44"/>
  <c r="AZ95" i="44" s="1"/>
  <c r="R95" i="44"/>
  <c r="P95" i="44"/>
  <c r="S95" i="44"/>
  <c r="AB95" i="44"/>
  <c r="Q95" i="44"/>
  <c r="BA95" i="44" s="1"/>
  <c r="AS95" i="44"/>
  <c r="AF95" i="44" s="1"/>
  <c r="Y95" i="44"/>
  <c r="Y119" i="44"/>
  <c r="AA119" i="44"/>
  <c r="U119" i="44"/>
  <c r="AE119" i="44" a="1"/>
  <c r="AE119" i="44" s="1"/>
  <c r="R119" i="44"/>
  <c r="V119" i="44"/>
  <c r="AY119" i="44" s="1"/>
  <c r="AB119" i="44"/>
  <c r="AE98" i="44" a="1"/>
  <c r="AE98" i="44" s="1"/>
  <c r="AA98" i="44"/>
  <c r="Q6" i="44"/>
  <c r="BA6" i="44" s="1"/>
  <c r="AE6" i="44" a="1"/>
  <c r="AE6" i="44" s="1"/>
  <c r="N41" i="44"/>
  <c r="L41" i="44"/>
  <c r="N33" i="44"/>
  <c r="L33" i="44"/>
  <c r="W53" i="44"/>
  <c r="AE53" i="44" a="1"/>
  <c r="AE53" i="44" s="1"/>
  <c r="Q53" i="44"/>
  <c r="BA53" i="44" s="1"/>
  <c r="BB53" i="44" s="1"/>
  <c r="A23" i="44"/>
  <c r="Q113" i="44"/>
  <c r="BA113" i="44" s="1"/>
  <c r="S96" i="44"/>
  <c r="P104" i="44"/>
  <c r="S113" i="44"/>
  <c r="D29" i="44"/>
  <c r="F74" i="44"/>
  <c r="G74" i="44" s="1"/>
  <c r="S74" i="44" s="1"/>
  <c r="AH59" i="44"/>
  <c r="M77" i="44"/>
  <c r="N77" i="44"/>
  <c r="P71" i="44"/>
  <c r="L71" i="44"/>
  <c r="V71" i="44"/>
  <c r="AY71" i="44" s="1"/>
  <c r="N71" i="44"/>
  <c r="S71" i="44"/>
  <c r="M71" i="44"/>
  <c r="Q71" i="44"/>
  <c r="BA71" i="44" s="1"/>
  <c r="BB71" i="44" s="1"/>
  <c r="N24" i="44"/>
  <c r="V24" i="44"/>
  <c r="AY24" i="44" s="1"/>
  <c r="L24" i="44"/>
  <c r="S24" i="44"/>
  <c r="M24" i="44"/>
  <c r="Q24" i="44"/>
  <c r="BA24" i="44" s="1"/>
  <c r="BB24" i="44" s="1"/>
  <c r="P24" i="44"/>
  <c r="M16" i="44"/>
  <c r="AG16" i="44" s="1"/>
  <c r="L16" i="44"/>
  <c r="M8" i="44"/>
  <c r="N8" i="44"/>
  <c r="A24" i="44"/>
  <c r="AB14" i="44"/>
  <c r="U104" i="44"/>
  <c r="AA113" i="44"/>
  <c r="W104" i="44"/>
  <c r="AB104" i="44"/>
  <c r="A77" i="44"/>
  <c r="W14" i="44"/>
  <c r="AS113" i="44"/>
  <c r="AF113" i="44" s="1"/>
  <c r="W9" i="44"/>
  <c r="D16" i="44"/>
  <c r="D12" i="44"/>
  <c r="A12" i="44"/>
  <c r="W29" i="44"/>
  <c r="V29" i="44"/>
  <c r="AY29" i="44" s="1"/>
  <c r="Q59" i="44"/>
  <c r="BA59" i="44" s="1"/>
  <c r="P59" i="44"/>
  <c r="Y59" i="44"/>
  <c r="AU59" i="44"/>
  <c r="V59" i="44"/>
  <c r="AY59" i="44" s="1"/>
  <c r="U59" i="44"/>
  <c r="W59" i="44"/>
  <c r="S59" i="44"/>
  <c r="AA59" i="44"/>
  <c r="Z59" i="44"/>
  <c r="AZ59" i="44" s="1"/>
  <c r="R59" i="44"/>
  <c r="W68" i="44"/>
  <c r="V68" i="44"/>
  <c r="AY68" i="44" s="1"/>
  <c r="AE68" i="44" a="1"/>
  <c r="AE68" i="44" s="1"/>
  <c r="Q94" i="44"/>
  <c r="BA94" i="44" s="1"/>
  <c r="P94" i="44"/>
  <c r="AB94" i="44"/>
  <c r="Y94" i="44"/>
  <c r="W94" i="44"/>
  <c r="S94" i="44"/>
  <c r="V94" i="44"/>
  <c r="AY94" i="44" s="1"/>
  <c r="R94" i="44"/>
  <c r="Z94" i="44"/>
  <c r="AZ94" i="44" s="1"/>
  <c r="AA94" i="44"/>
  <c r="U94" i="44"/>
  <c r="V111" i="44"/>
  <c r="AY111" i="44" s="1"/>
  <c r="N111" i="44"/>
  <c r="M111" i="44"/>
  <c r="L111" i="44"/>
  <c r="W111" i="44"/>
  <c r="W30" i="44"/>
  <c r="Z30" i="44"/>
  <c r="AZ30" i="44" s="1"/>
  <c r="AA30" i="44"/>
  <c r="Y30" i="44"/>
  <c r="V30" i="44"/>
  <c r="AY30" i="44" s="1"/>
  <c r="U30" i="44"/>
  <c r="N30" i="44"/>
  <c r="AB30" i="44"/>
  <c r="V14" i="44"/>
  <c r="AY14" i="44" s="1"/>
  <c r="V113" i="44"/>
  <c r="AY113" i="44" s="1"/>
  <c r="AA104" i="44"/>
  <c r="Y14" i="44"/>
  <c r="R33" i="44"/>
  <c r="AA33" i="44"/>
  <c r="W88" i="44"/>
  <c r="AE88" i="44" a="1"/>
  <c r="AE88" i="44" s="1"/>
  <c r="AB88" i="44"/>
  <c r="Q88" i="44"/>
  <c r="BA88" i="44" s="1"/>
  <c r="BB88" i="44" s="1"/>
  <c r="AA88" i="44"/>
  <c r="U88" i="44"/>
  <c r="Y88" i="44"/>
  <c r="R112" i="44"/>
  <c r="V112" i="44"/>
  <c r="AY112" i="44" s="1"/>
  <c r="U112" i="44"/>
  <c r="AB112" i="44"/>
  <c r="Y112" i="44"/>
  <c r="P112" i="44"/>
  <c r="AS112" i="44"/>
  <c r="AF112" i="44" s="1"/>
  <c r="Z112" i="44"/>
  <c r="AZ112" i="44" s="1"/>
  <c r="S112" i="44"/>
  <c r="AA102" i="44"/>
  <c r="Y102" i="44"/>
  <c r="AH10" i="44"/>
  <c r="F10" i="44"/>
  <c r="G10" i="44" s="1"/>
  <c r="N97" i="44"/>
  <c r="M97" i="44"/>
  <c r="L97" i="44"/>
  <c r="L89" i="44"/>
  <c r="N89" i="44"/>
  <c r="M89" i="44"/>
  <c r="N45" i="44"/>
  <c r="M45" i="44"/>
  <c r="AG45" i="44" s="1"/>
  <c r="Z45" i="44"/>
  <c r="AZ45" i="44" s="1"/>
  <c r="L45" i="44"/>
  <c r="N102" i="44"/>
  <c r="M102" i="44"/>
  <c r="L102" i="44"/>
  <c r="AS81" i="44"/>
  <c r="AF81" i="44" s="1"/>
  <c r="Q58" i="44"/>
  <c r="BA58" i="44" s="1"/>
  <c r="U14" i="44"/>
  <c r="N5" i="44"/>
  <c r="M5" i="44"/>
  <c r="L5" i="44"/>
  <c r="P7" i="44"/>
  <c r="Q7" i="44"/>
  <c r="BA7" i="44" s="1"/>
  <c r="BB7" i="44" s="1"/>
  <c r="W20" i="44"/>
  <c r="U20" i="44"/>
  <c r="AU20" i="44"/>
  <c r="Z20" i="44"/>
  <c r="AZ20" i="44" s="1"/>
  <c r="Y20" i="44"/>
  <c r="AB20" i="44"/>
  <c r="AE20" i="44" a="1"/>
  <c r="AE20" i="44" s="1"/>
  <c r="Y22" i="44"/>
  <c r="Q22" i="44"/>
  <c r="BA22" i="44" s="1"/>
  <c r="BB22" i="44" s="1"/>
  <c r="S22" i="44"/>
  <c r="AA22" i="44"/>
  <c r="V22" i="44"/>
  <c r="AY22" i="44" s="1"/>
  <c r="P22" i="44"/>
  <c r="AE22" i="44" a="1"/>
  <c r="AE22" i="44" s="1"/>
  <c r="W22" i="44"/>
  <c r="U22" i="44"/>
  <c r="R22" i="44"/>
  <c r="AB22" i="44"/>
  <c r="Z43" i="44"/>
  <c r="AZ43" i="44" s="1"/>
  <c r="BB43" i="44" s="1"/>
  <c r="Q43" i="44"/>
  <c r="BA43" i="44" s="1"/>
  <c r="P43" i="44"/>
  <c r="AB43" i="44"/>
  <c r="AU43" i="44"/>
  <c r="R43" i="44"/>
  <c r="AA43" i="44"/>
  <c r="Y43" i="44"/>
  <c r="U43" i="44"/>
  <c r="W43" i="44"/>
  <c r="S43" i="44"/>
  <c r="AH41" i="44"/>
  <c r="F41" i="44"/>
  <c r="G41" i="44" s="1"/>
  <c r="AH33" i="44"/>
  <c r="F25" i="44"/>
  <c r="G25" i="44" s="1"/>
  <c r="Q25" i="44" s="1"/>
  <c r="BA25" i="44" s="1"/>
  <c r="BB25" i="44" s="1"/>
  <c r="AH25" i="44"/>
  <c r="F17" i="44"/>
  <c r="G17" i="44" s="1"/>
  <c r="AE17" i="44" s="1" a="1"/>
  <c r="AE17" i="44" s="1"/>
  <c r="AD17" i="44" s="1"/>
  <c r="AC17" i="44" s="1"/>
  <c r="L124" i="44"/>
  <c r="M124" i="44"/>
  <c r="N124" i="44"/>
  <c r="P117" i="44"/>
  <c r="Q117" i="44"/>
  <c r="BA117" i="44" s="1"/>
  <c r="BB117" i="44" s="1"/>
  <c r="L117" i="44"/>
  <c r="M117" i="44"/>
  <c r="V117" i="44"/>
  <c r="AY117" i="44" s="1"/>
  <c r="S117" i="44"/>
  <c r="N109" i="44"/>
  <c r="L109" i="44"/>
  <c r="M109" i="44"/>
  <c r="N81" i="44"/>
  <c r="L81" i="44"/>
  <c r="N67" i="44"/>
  <c r="P67" i="44"/>
  <c r="V67" i="44"/>
  <c r="AY67" i="44" s="1"/>
  <c r="S67" i="44"/>
  <c r="R67" i="44"/>
  <c r="Q67" i="44"/>
  <c r="BA67" i="44" s="1"/>
  <c r="BB67" i="44" s="1"/>
  <c r="M67" i="44"/>
  <c r="M36" i="44"/>
  <c r="L36" i="44"/>
  <c r="N36" i="44"/>
  <c r="N28" i="44"/>
  <c r="L28" i="44"/>
  <c r="M28" i="44"/>
  <c r="AG28" i="44" s="1"/>
  <c r="L22" i="44"/>
  <c r="Y106" i="44"/>
  <c r="L11" i="44"/>
  <c r="P96" i="46"/>
  <c r="Y96" i="46"/>
  <c r="W96" i="46"/>
  <c r="U96" i="46"/>
  <c r="AA96" i="46"/>
  <c r="Z96" i="46"/>
  <c r="AZ96" i="46" s="1"/>
  <c r="R96" i="46"/>
  <c r="S96" i="46"/>
  <c r="AB96" i="46"/>
  <c r="V96" i="46"/>
  <c r="AY96" i="46" s="1"/>
  <c r="Q96" i="46"/>
  <c r="BA96" i="46" s="1"/>
  <c r="AU37" i="46"/>
  <c r="AA37" i="46"/>
  <c r="R37" i="46"/>
  <c r="Y37" i="46"/>
  <c r="Z37" i="46"/>
  <c r="AZ37" i="46" s="1"/>
  <c r="Q37" i="46"/>
  <c r="BA37" i="46" s="1"/>
  <c r="BB37" i="46" s="1"/>
  <c r="P37" i="46"/>
  <c r="AB37" i="46"/>
  <c r="AE37" i="46" a="1"/>
  <c r="AE37" i="46" s="1"/>
  <c r="S37" i="46"/>
  <c r="V37" i="46"/>
  <c r="AY37" i="46" s="1"/>
  <c r="W37" i="46"/>
  <c r="U37" i="46"/>
  <c r="U47" i="46"/>
  <c r="W47" i="46"/>
  <c r="AU9" i="46"/>
  <c r="Z9" i="46"/>
  <c r="AZ9" i="46" s="1"/>
  <c r="AB9" i="46"/>
  <c r="S9" i="46"/>
  <c r="W9" i="46"/>
  <c r="P9" i="46"/>
  <c r="R9" i="46"/>
  <c r="Y9" i="46"/>
  <c r="Q9" i="46"/>
  <c r="BA9" i="46" s="1"/>
  <c r="BB9" i="46" s="1"/>
  <c r="AE9" i="46" a="1"/>
  <c r="AE9" i="46" s="1"/>
  <c r="AA9" i="46"/>
  <c r="U9" i="46"/>
  <c r="V9" i="46"/>
  <c r="AY9" i="46" s="1"/>
  <c r="AB76" i="46"/>
  <c r="R76" i="46"/>
  <c r="AA76" i="46"/>
  <c r="P76" i="46"/>
  <c r="Q76" i="46"/>
  <c r="BA76" i="46" s="1"/>
  <c r="V76" i="46"/>
  <c r="AY76" i="46" s="1"/>
  <c r="Z76" i="46"/>
  <c r="AZ76" i="46" s="1"/>
  <c r="Y76" i="46"/>
  <c r="U76" i="46"/>
  <c r="W76" i="46"/>
  <c r="S76" i="46"/>
  <c r="N107" i="46"/>
  <c r="L107" i="46"/>
  <c r="M107" i="46"/>
  <c r="L75" i="46"/>
  <c r="N75" i="46"/>
  <c r="M75" i="46"/>
  <c r="L59" i="46"/>
  <c r="M59" i="46"/>
  <c r="AG59" i="46" s="1"/>
  <c r="N59" i="46"/>
  <c r="N51" i="46"/>
  <c r="M51" i="46"/>
  <c r="L51" i="46"/>
  <c r="N43" i="46"/>
  <c r="L43" i="46"/>
  <c r="M43" i="46"/>
  <c r="AG43" i="46" s="1"/>
  <c r="M19" i="46"/>
  <c r="L19" i="46"/>
  <c r="N19" i="46"/>
  <c r="M11" i="46"/>
  <c r="AG11" i="46" s="1"/>
  <c r="N11" i="46"/>
  <c r="L11" i="46"/>
  <c r="N3" i="46"/>
  <c r="L3" i="46"/>
  <c r="M3" i="46"/>
  <c r="R48" i="46"/>
  <c r="Z48" i="46"/>
  <c r="AZ48" i="46" s="1"/>
  <c r="AB48" i="46"/>
  <c r="P48" i="46"/>
  <c r="AU48" i="46"/>
  <c r="V48" i="46"/>
  <c r="AY48" i="46" s="1"/>
  <c r="Y48" i="46"/>
  <c r="U48" i="46"/>
  <c r="AA48" i="46"/>
  <c r="S48" i="46"/>
  <c r="W48" i="46"/>
  <c r="Q48" i="46"/>
  <c r="BA48" i="46" s="1"/>
  <c r="M2" i="46"/>
  <c r="L2" i="46"/>
  <c r="N2" i="46"/>
  <c r="AB64" i="46"/>
  <c r="R64" i="46"/>
  <c r="Q64" i="46"/>
  <c r="BA64" i="46" s="1"/>
  <c r="Y64" i="46"/>
  <c r="Z64" i="46"/>
  <c r="AZ64" i="46" s="1"/>
  <c r="AU64" i="46"/>
  <c r="S64" i="46"/>
  <c r="AB12" i="46"/>
  <c r="Z12" i="46"/>
  <c r="AZ12" i="46" s="1"/>
  <c r="AA12" i="46"/>
  <c r="R12" i="46"/>
  <c r="U12" i="46"/>
  <c r="P12" i="46"/>
  <c r="S12" i="46"/>
  <c r="Y12" i="46"/>
  <c r="W12" i="46"/>
  <c r="AU12" i="46"/>
  <c r="Q12" i="46"/>
  <c r="BA12" i="46" s="1"/>
  <c r="V12" i="46"/>
  <c r="AY12" i="46" s="1"/>
  <c r="U11" i="46"/>
  <c r="Y11" i="46"/>
  <c r="Z11" i="46"/>
  <c r="AZ11" i="46" s="1"/>
  <c r="S11" i="46"/>
  <c r="V11" i="46"/>
  <c r="AY11" i="46" s="1"/>
  <c r="AB11" i="46"/>
  <c r="W11" i="46"/>
  <c r="R11" i="46"/>
  <c r="AU11" i="46"/>
  <c r="AA11" i="46"/>
  <c r="Q11" i="46"/>
  <c r="BA11" i="46" s="1"/>
  <c r="P11" i="46"/>
  <c r="S78" i="46"/>
  <c r="AA78" i="46"/>
  <c r="W78" i="46"/>
  <c r="Q78" i="46"/>
  <c r="BA78" i="46" s="1"/>
  <c r="P78" i="46"/>
  <c r="U70" i="46"/>
  <c r="W70" i="46"/>
  <c r="AE70" i="46" a="1"/>
  <c r="AE70" i="46" s="1"/>
  <c r="Z70" i="46"/>
  <c r="AZ70" i="46" s="1"/>
  <c r="AB70" i="46"/>
  <c r="AA70" i="46"/>
  <c r="Y70" i="46"/>
  <c r="AE21" i="46" a="1"/>
  <c r="AE21" i="46" s="1"/>
  <c r="AA21" i="46"/>
  <c r="U104" i="46"/>
  <c r="AA104" i="46"/>
  <c r="W104" i="46"/>
  <c r="R104" i="46"/>
  <c r="AE104" i="46" a="1"/>
  <c r="AE104" i="46" s="1"/>
  <c r="Q104" i="46"/>
  <c r="BA104" i="46" s="1"/>
  <c r="BB104" i="46" s="1"/>
  <c r="V104" i="46"/>
  <c r="AY104" i="46" s="1"/>
  <c r="P104" i="46"/>
  <c r="S104" i="46"/>
  <c r="Z104" i="46"/>
  <c r="AZ104" i="46" s="1"/>
  <c r="AB104" i="46"/>
  <c r="Y104" i="46"/>
  <c r="AB55" i="46"/>
  <c r="U55" i="46"/>
  <c r="S55" i="46"/>
  <c r="V55" i="46"/>
  <c r="AY55" i="46" s="1"/>
  <c r="AE55" i="46" a="1"/>
  <c r="AE55" i="46" s="1"/>
  <c r="AU55" i="46"/>
  <c r="Q55" i="46"/>
  <c r="BA55" i="46" s="1"/>
  <c r="BB55" i="46" s="1"/>
  <c r="AA55" i="46"/>
  <c r="Z55" i="46"/>
  <c r="AZ55" i="46" s="1"/>
  <c r="P55" i="46"/>
  <c r="W55" i="46"/>
  <c r="Y55" i="46"/>
  <c r="R55" i="46"/>
  <c r="R116" i="46"/>
  <c r="Z116" i="46"/>
  <c r="AZ116" i="46" s="1"/>
  <c r="AA116" i="46"/>
  <c r="Y116" i="46"/>
  <c r="AE116" i="46" a="1"/>
  <c r="AE116" i="46" s="1"/>
  <c r="Q116" i="46"/>
  <c r="BA116" i="46" s="1"/>
  <c r="BB116" i="46" s="1"/>
  <c r="V116" i="46"/>
  <c r="AY116" i="46" s="1"/>
  <c r="W116" i="46"/>
  <c r="U116" i="46"/>
  <c r="S116" i="46"/>
  <c r="AB116" i="46"/>
  <c r="P116" i="46"/>
  <c r="P66" i="46"/>
  <c r="R66" i="46"/>
  <c r="Z66" i="46"/>
  <c r="AZ66" i="46" s="1"/>
  <c r="AB66" i="46"/>
  <c r="U66" i="46"/>
  <c r="Q66" i="46"/>
  <c r="BA66" i="46" s="1"/>
  <c r="BB66" i="46" s="1"/>
  <c r="Y66" i="46"/>
  <c r="AE66" i="46" a="1"/>
  <c r="AE66" i="46" s="1"/>
  <c r="W66" i="46"/>
  <c r="S66" i="46"/>
  <c r="AA66" i="46"/>
  <c r="V66" i="46"/>
  <c r="AY66" i="46" s="1"/>
  <c r="AA77" i="46"/>
  <c r="P77" i="46"/>
  <c r="W77" i="46"/>
  <c r="Y77" i="46"/>
  <c r="Z77" i="46"/>
  <c r="AZ77" i="46" s="1"/>
  <c r="V77" i="46"/>
  <c r="AY77" i="46" s="1"/>
  <c r="Q77" i="46"/>
  <c r="BA77" i="46" s="1"/>
  <c r="U77" i="46"/>
  <c r="AB77" i="46"/>
  <c r="R77" i="46"/>
  <c r="S77" i="46"/>
  <c r="Z62" i="46"/>
  <c r="AZ62" i="46" s="1"/>
  <c r="P62" i="46"/>
  <c r="Q62" i="46"/>
  <c r="BA62" i="46" s="1"/>
  <c r="Y62" i="46"/>
  <c r="S62" i="46"/>
  <c r="V62" i="46"/>
  <c r="AY62" i="46" s="1"/>
  <c r="AU62" i="46"/>
  <c r="R62" i="46"/>
  <c r="U62" i="46"/>
  <c r="AB62" i="46"/>
  <c r="W62" i="46"/>
  <c r="AA62" i="46"/>
  <c r="Z14" i="46"/>
  <c r="AZ14" i="46" s="1"/>
  <c r="AU14" i="46"/>
  <c r="N114" i="46"/>
  <c r="P74" i="46"/>
  <c r="M68" i="46"/>
  <c r="M34" i="46"/>
  <c r="N28" i="46"/>
  <c r="AA32" i="46"/>
  <c r="M4" i="46"/>
  <c r="P4" i="46"/>
  <c r="L68" i="46"/>
  <c r="M74" i="46"/>
  <c r="AA14" i="46"/>
  <c r="Y14" i="46"/>
  <c r="R74" i="46"/>
  <c r="Q74" i="46"/>
  <c r="BA74" i="46" s="1"/>
  <c r="AG33" i="46"/>
  <c r="AB32" i="46"/>
  <c r="Q4" i="46"/>
  <c r="BA4" i="46" s="1"/>
  <c r="BB4" i="46" s="1"/>
  <c r="AG10" i="46"/>
  <c r="M56" i="46"/>
  <c r="N74" i="46"/>
  <c r="U14" i="46"/>
  <c r="P14" i="46"/>
  <c r="U74" i="46"/>
  <c r="AA74" i="46"/>
  <c r="V99" i="46"/>
  <c r="AY99" i="46" s="1"/>
  <c r="L99" i="46"/>
  <c r="M54" i="46"/>
  <c r="L40" i="46"/>
  <c r="M27" i="46"/>
  <c r="AG27" i="46" s="1"/>
  <c r="W32" i="46"/>
  <c r="V4" i="46"/>
  <c r="AY4" i="46" s="1"/>
  <c r="M48" i="46"/>
  <c r="AG48" i="46" s="1"/>
  <c r="L83" i="46"/>
  <c r="R14" i="46"/>
  <c r="N91" i="46"/>
  <c r="V74" i="46"/>
  <c r="AY74" i="46" s="1"/>
  <c r="S74" i="46"/>
  <c r="L91" i="46"/>
  <c r="N27" i="46"/>
  <c r="M32" i="46"/>
  <c r="AG32" i="46" s="1"/>
  <c r="Y32" i="46"/>
  <c r="V14" i="46"/>
  <c r="AY14" i="46" s="1"/>
  <c r="BB14" i="46" s="1"/>
  <c r="Y74" i="46"/>
  <c r="P99" i="46"/>
  <c r="N32" i="46"/>
  <c r="M67" i="46"/>
  <c r="R4" i="46"/>
  <c r="N79" i="46"/>
  <c r="L56" i="46"/>
  <c r="W14" i="46"/>
  <c r="L114" i="46"/>
  <c r="Z74" i="46"/>
  <c r="AZ74" i="46" s="1"/>
  <c r="N99" i="46"/>
  <c r="V32" i="46"/>
  <c r="AY32" i="46" s="1"/>
  <c r="N67" i="46"/>
  <c r="Z32" i="46"/>
  <c r="AZ32" i="46" s="1"/>
  <c r="S4" i="46"/>
  <c r="L48" i="46"/>
  <c r="R99" i="46"/>
  <c r="L54" i="46"/>
  <c r="M28" i="46"/>
  <c r="AG28" i="46" s="1"/>
  <c r="S53" i="45"/>
  <c r="U53" i="45"/>
  <c r="AA53" i="45"/>
  <c r="Q53" i="45"/>
  <c r="BA53" i="45" s="1"/>
  <c r="Z53" i="45"/>
  <c r="AZ53" i="45" s="1"/>
  <c r="P53" i="45"/>
  <c r="AB53" i="45"/>
  <c r="W53" i="45"/>
  <c r="AU53" i="45"/>
  <c r="V53" i="45"/>
  <c r="AY53" i="45" s="1"/>
  <c r="BB53" i="45" s="1"/>
  <c r="R53" i="45"/>
  <c r="Y53" i="45"/>
  <c r="AA56" i="45"/>
  <c r="S56" i="45"/>
  <c r="Q56" i="45"/>
  <c r="BA56" i="45" s="1"/>
  <c r="R56" i="45"/>
  <c r="AB56" i="45"/>
  <c r="Z56" i="45"/>
  <c r="AZ56" i="45" s="1"/>
  <c r="Y56" i="45"/>
  <c r="P56" i="45"/>
  <c r="W56" i="45"/>
  <c r="V56" i="45"/>
  <c r="AY56" i="45" s="1"/>
  <c r="U56" i="45"/>
  <c r="AU56" i="45"/>
  <c r="S80" i="45"/>
  <c r="AB80" i="45"/>
  <c r="AA80" i="45"/>
  <c r="W80" i="45"/>
  <c r="Y80" i="45"/>
  <c r="Q80" i="45"/>
  <c r="BA80" i="45" s="1"/>
  <c r="BB80" i="45" s="1"/>
  <c r="Z80" i="45"/>
  <c r="AZ80" i="45" s="1"/>
  <c r="U80" i="45"/>
  <c r="P80" i="45"/>
  <c r="R80" i="45"/>
  <c r="AE80" i="45" a="1"/>
  <c r="AE80" i="45" s="1"/>
  <c r="V80" i="45"/>
  <c r="AY80" i="45" s="1"/>
  <c r="Q117" i="45"/>
  <c r="BA117" i="45" s="1"/>
  <c r="U117" i="45"/>
  <c r="V117" i="45"/>
  <c r="AY117" i="45" s="1"/>
  <c r="P117" i="45"/>
  <c r="Z117" i="45"/>
  <c r="AZ117" i="45" s="1"/>
  <c r="S117" i="45"/>
  <c r="W117" i="45"/>
  <c r="R117" i="45"/>
  <c r="AS117" i="45"/>
  <c r="AF117" i="45" s="1"/>
  <c r="AA117" i="45"/>
  <c r="AB117" i="45"/>
  <c r="Y117" i="45"/>
  <c r="Y70" i="45"/>
  <c r="Z70" i="45"/>
  <c r="AZ70" i="45" s="1"/>
  <c r="U70" i="45"/>
  <c r="AB70" i="45"/>
  <c r="AA70" i="45"/>
  <c r="V70" i="45"/>
  <c r="AY70" i="45" s="1"/>
  <c r="W70" i="45"/>
  <c r="M70" i="45"/>
  <c r="N70" i="45"/>
  <c r="L70" i="45"/>
  <c r="V61" i="45"/>
  <c r="AY61" i="45" s="1"/>
  <c r="AU61" i="45"/>
  <c r="P61" i="45"/>
  <c r="W61" i="45"/>
  <c r="AB61" i="45"/>
  <c r="AA61" i="45"/>
  <c r="R61" i="45"/>
  <c r="AE61" i="45" a="1"/>
  <c r="AE61" i="45" s="1"/>
  <c r="Y61" i="45"/>
  <c r="Q61" i="45"/>
  <c r="BA61" i="45" s="1"/>
  <c r="BB61" i="45" s="1"/>
  <c r="Z61" i="45"/>
  <c r="AZ61" i="45" s="1"/>
  <c r="S61" i="45"/>
  <c r="U61" i="45"/>
  <c r="Y34" i="45"/>
  <c r="AA34" i="45"/>
  <c r="S34" i="45"/>
  <c r="W34" i="45"/>
  <c r="U34" i="45"/>
  <c r="Z34" i="45"/>
  <c r="AZ34" i="45" s="1"/>
  <c r="AU34" i="45"/>
  <c r="P34" i="45"/>
  <c r="R34" i="45"/>
  <c r="Q34" i="45"/>
  <c r="BA34" i="45" s="1"/>
  <c r="AB34" i="45"/>
  <c r="V34" i="45"/>
  <c r="AY34" i="45" s="1"/>
  <c r="BB34" i="45" s="1"/>
  <c r="U84" i="45"/>
  <c r="W84" i="45"/>
  <c r="AA84" i="45"/>
  <c r="V84" i="45"/>
  <c r="AY84" i="45" s="1"/>
  <c r="Y84" i="45"/>
  <c r="N84" i="45"/>
  <c r="AB84" i="45"/>
  <c r="M84" i="45"/>
  <c r="Z84" i="45"/>
  <c r="AZ84" i="45" s="1"/>
  <c r="L84" i="45"/>
  <c r="Q115" i="45"/>
  <c r="BA115" i="45" s="1"/>
  <c r="Z115" i="45"/>
  <c r="AZ115" i="45" s="1"/>
  <c r="BB115" i="45" s="1"/>
  <c r="U115" i="45"/>
  <c r="W115" i="45"/>
  <c r="AB115" i="45"/>
  <c r="S115" i="45"/>
  <c r="R115" i="45"/>
  <c r="V115" i="45"/>
  <c r="AY115" i="45" s="1"/>
  <c r="P115" i="45"/>
  <c r="AA115" i="45"/>
  <c r="Y115" i="45"/>
  <c r="AS115" i="45"/>
  <c r="AF115" i="45" s="1"/>
  <c r="Q68" i="45"/>
  <c r="BA68" i="45" s="1"/>
  <c r="U68" i="45"/>
  <c r="S68" i="45"/>
  <c r="AB68" i="45"/>
  <c r="AS68" i="45"/>
  <c r="AF68" i="45" s="1"/>
  <c r="R68" i="45"/>
  <c r="W68" i="45"/>
  <c r="Y68" i="45"/>
  <c r="AA68" i="45"/>
  <c r="V68" i="45"/>
  <c r="AY68" i="45" s="1"/>
  <c r="P68" i="45"/>
  <c r="Z68" i="45"/>
  <c r="AZ68" i="45" s="1"/>
  <c r="U96" i="45"/>
  <c r="V96" i="45"/>
  <c r="AY96" i="45" s="1"/>
  <c r="Q96" i="45"/>
  <c r="BA96" i="45" s="1"/>
  <c r="BB96" i="45" s="1"/>
  <c r="S96" i="45"/>
  <c r="W96" i="45"/>
  <c r="AB96" i="45"/>
  <c r="AA96" i="45"/>
  <c r="R96" i="45"/>
  <c r="Z96" i="45"/>
  <c r="AZ96" i="45" s="1"/>
  <c r="P96" i="45"/>
  <c r="AE96" i="45" a="1"/>
  <c r="AE96" i="45" s="1"/>
  <c r="Y96" i="45"/>
  <c r="S116" i="45"/>
  <c r="L91" i="45"/>
  <c r="P91" i="45"/>
  <c r="N91" i="45"/>
  <c r="M91" i="45"/>
  <c r="V91" i="45"/>
  <c r="AY91" i="45" s="1"/>
  <c r="R91" i="45"/>
  <c r="S91" i="45"/>
  <c r="Q91" i="45"/>
  <c r="BA91" i="45" s="1"/>
  <c r="U129" i="45"/>
  <c r="Y129" i="45"/>
  <c r="S129" i="45"/>
  <c r="P129" i="45"/>
  <c r="AB129" i="45"/>
  <c r="R129" i="45"/>
  <c r="AA129" i="45"/>
  <c r="AE129" i="45" a="1"/>
  <c r="AE129" i="45" s="1"/>
  <c r="Q129" i="45"/>
  <c r="BA129" i="45" s="1"/>
  <c r="BB129" i="45" s="1"/>
  <c r="W129" i="45"/>
  <c r="V129" i="45"/>
  <c r="AY129" i="45" s="1"/>
  <c r="Z129" i="45"/>
  <c r="AZ129" i="45" s="1"/>
  <c r="Y71" i="45"/>
  <c r="P112" i="45"/>
  <c r="AE112" i="45" a="1"/>
  <c r="AE112" i="45" s="1"/>
  <c r="Z112" i="45"/>
  <c r="AZ112" i="45" s="1"/>
  <c r="AB112" i="45"/>
  <c r="Q112" i="45"/>
  <c r="BA112" i="45" s="1"/>
  <c r="BB112" i="45" s="1"/>
  <c r="R112" i="45"/>
  <c r="V112" i="45"/>
  <c r="AY112" i="45" s="1"/>
  <c r="AA112" i="45"/>
  <c r="U112" i="45"/>
  <c r="S112" i="45"/>
  <c r="Y112" i="45"/>
  <c r="W112" i="45"/>
  <c r="U93" i="45"/>
  <c r="R93" i="45"/>
  <c r="AE93" i="45" a="1"/>
  <c r="AE93" i="45" s="1"/>
  <c r="AA93" i="45"/>
  <c r="Y93" i="45"/>
  <c r="V93" i="45"/>
  <c r="AY93" i="45" s="1"/>
  <c r="W93" i="45"/>
  <c r="S93" i="45"/>
  <c r="Z93" i="45"/>
  <c r="AZ93" i="45" s="1"/>
  <c r="P93" i="45"/>
  <c r="Q93" i="45"/>
  <c r="BA93" i="45" s="1"/>
  <c r="BB93" i="45" s="1"/>
  <c r="AB93" i="45"/>
  <c r="U10" i="45"/>
  <c r="AB10" i="45"/>
  <c r="M122" i="45"/>
  <c r="L122" i="45"/>
  <c r="N122" i="45"/>
  <c r="S122" i="45"/>
  <c r="V122" i="45"/>
  <c r="AY122" i="45" s="1"/>
  <c r="R122" i="45"/>
  <c r="P122" i="45"/>
  <c r="Q122" i="45"/>
  <c r="BA122" i="45" s="1"/>
  <c r="BB122" i="45" s="1"/>
  <c r="M98" i="45"/>
  <c r="L98" i="45"/>
  <c r="N98" i="45"/>
  <c r="AB109" i="45"/>
  <c r="Z109" i="45"/>
  <c r="AZ109" i="45" s="1"/>
  <c r="V109" i="45"/>
  <c r="AY109" i="45" s="1"/>
  <c r="U109" i="45"/>
  <c r="P109" i="45"/>
  <c r="Y109" i="45"/>
  <c r="AE109" i="45" a="1"/>
  <c r="AE109" i="45" s="1"/>
  <c r="W109" i="45"/>
  <c r="R109" i="45"/>
  <c r="AA109" i="45"/>
  <c r="S109" i="45"/>
  <c r="Q109" i="45"/>
  <c r="BA109" i="45" s="1"/>
  <c r="BB109" i="45" s="1"/>
  <c r="V85" i="45"/>
  <c r="AY85" i="45" s="1"/>
  <c r="N50" i="45"/>
  <c r="M50" i="45"/>
  <c r="AG50" i="45" s="1"/>
  <c r="L50" i="45"/>
  <c r="AB47" i="45"/>
  <c r="AU47" i="45"/>
  <c r="S47" i="45"/>
  <c r="P47" i="45"/>
  <c r="U47" i="45"/>
  <c r="W47" i="45"/>
  <c r="AA47" i="45"/>
  <c r="V47" i="45"/>
  <c r="AY47" i="45" s="1"/>
  <c r="Q47" i="45"/>
  <c r="BA47" i="45" s="1"/>
  <c r="BB47" i="45" s="1"/>
  <c r="R47" i="45"/>
  <c r="Y47" i="45"/>
  <c r="Z47" i="45"/>
  <c r="AZ47" i="45" s="1"/>
  <c r="AE47" i="45" a="1"/>
  <c r="AE47" i="45" s="1"/>
  <c r="P3" i="45"/>
  <c r="U3" i="45"/>
  <c r="Y3" i="45"/>
  <c r="S3" i="45"/>
  <c r="V3" i="45"/>
  <c r="AY3" i="45" s="1"/>
  <c r="AB3" i="45"/>
  <c r="AU3" i="45"/>
  <c r="R3" i="45"/>
  <c r="W3" i="45"/>
  <c r="AA3" i="45"/>
  <c r="Q3" i="45"/>
  <c r="BA3" i="45" s="1"/>
  <c r="Z3" i="45"/>
  <c r="AZ3" i="45" s="1"/>
  <c r="Y12" i="45"/>
  <c r="W12" i="45"/>
  <c r="AU12" i="45"/>
  <c r="R12" i="45"/>
  <c r="AB12" i="45"/>
  <c r="U12" i="45"/>
  <c r="Q12" i="45"/>
  <c r="BA12" i="45" s="1"/>
  <c r="BB12" i="45" s="1"/>
  <c r="V12" i="45"/>
  <c r="AY12" i="45" s="1"/>
  <c r="AA12" i="45"/>
  <c r="AE12" i="45" a="1"/>
  <c r="AE12" i="45" s="1"/>
  <c r="P12" i="45"/>
  <c r="S12" i="45"/>
  <c r="Z12" i="45"/>
  <c r="AZ12" i="45" s="1"/>
  <c r="AA14" i="45"/>
  <c r="R14" i="45"/>
  <c r="AU14" i="45"/>
  <c r="P14" i="45"/>
  <c r="AB14" i="45"/>
  <c r="Z14" i="45"/>
  <c r="AZ14" i="45" s="1"/>
  <c r="Q14" i="45"/>
  <c r="BA14" i="45" s="1"/>
  <c r="BB14" i="45" s="1"/>
  <c r="Y14" i="45"/>
  <c r="V14" i="45"/>
  <c r="AY14" i="45" s="1"/>
  <c r="AE14" i="45" a="1"/>
  <c r="AE14" i="45" s="1"/>
  <c r="U14" i="45"/>
  <c r="W14" i="45"/>
  <c r="S14" i="45"/>
  <c r="U127" i="45"/>
  <c r="S127" i="45"/>
  <c r="Z127" i="45"/>
  <c r="AZ127" i="45" s="1"/>
  <c r="P127" i="45"/>
  <c r="Y127" i="45"/>
  <c r="R127" i="45"/>
  <c r="W127" i="45"/>
  <c r="Q127" i="45"/>
  <c r="BA127" i="45" s="1"/>
  <c r="BB127" i="45" s="1"/>
  <c r="AE127" i="45" a="1"/>
  <c r="AE127" i="45" s="1"/>
  <c r="AA127" i="45"/>
  <c r="V127" i="45"/>
  <c r="AY127" i="45" s="1"/>
  <c r="AB127" i="45"/>
  <c r="V114" i="45"/>
  <c r="AY114" i="45" s="1"/>
  <c r="W114" i="45"/>
  <c r="AS114" i="45"/>
  <c r="AF114" i="45" s="1"/>
  <c r="Y114" i="45"/>
  <c r="U114" i="45"/>
  <c r="Q114" i="45"/>
  <c r="BA114" i="45" s="1"/>
  <c r="S114" i="45"/>
  <c r="AB114" i="45"/>
  <c r="R114" i="45"/>
  <c r="Z114" i="45"/>
  <c r="AZ114" i="45" s="1"/>
  <c r="P114" i="45"/>
  <c r="AA114" i="45"/>
  <c r="AA77" i="45"/>
  <c r="Y77" i="45"/>
  <c r="S77" i="45"/>
  <c r="AB77" i="45"/>
  <c r="Z77" i="45"/>
  <c r="AZ77" i="45" s="1"/>
  <c r="Q77" i="45"/>
  <c r="BA77" i="45" s="1"/>
  <c r="V77" i="45"/>
  <c r="AY77" i="45" s="1"/>
  <c r="W77" i="45"/>
  <c r="U77" i="45"/>
  <c r="P77" i="45"/>
  <c r="R77" i="45"/>
  <c r="AE77" i="45" a="1"/>
  <c r="AE77" i="45" s="1"/>
  <c r="R69" i="45"/>
  <c r="V69" i="45"/>
  <c r="AY69" i="45" s="1"/>
  <c r="W69" i="45"/>
  <c r="Y69" i="45"/>
  <c r="Q69" i="45"/>
  <c r="BA69" i="45" s="1"/>
  <c r="AS69" i="45"/>
  <c r="AF69" i="45" s="1"/>
  <c r="AA69" i="45"/>
  <c r="U69" i="45"/>
  <c r="Z69" i="45"/>
  <c r="AZ69" i="45" s="1"/>
  <c r="S69" i="45"/>
  <c r="P69" i="45"/>
  <c r="AB69" i="45"/>
  <c r="AA120" i="45"/>
  <c r="Z120" i="45"/>
  <c r="AZ120" i="45" s="1"/>
  <c r="M120" i="45"/>
  <c r="L120" i="45"/>
  <c r="N120" i="45"/>
  <c r="V120" i="45"/>
  <c r="AY120" i="45" s="1"/>
  <c r="U120" i="45"/>
  <c r="M18" i="45"/>
  <c r="AG18" i="45" s="1"/>
  <c r="W18" i="45"/>
  <c r="AA18" i="45"/>
  <c r="L18" i="45"/>
  <c r="Y18" i="45"/>
  <c r="V18" i="45"/>
  <c r="AY18" i="45" s="1"/>
  <c r="AB18" i="45"/>
  <c r="U18" i="45"/>
  <c r="Z18" i="45"/>
  <c r="AZ18" i="45" s="1"/>
  <c r="N18" i="45"/>
  <c r="AB60" i="45"/>
  <c r="Q60" i="45"/>
  <c r="BA60" i="45" s="1"/>
  <c r="BB60" i="45" s="1"/>
  <c r="AU60" i="45"/>
  <c r="Z60" i="45"/>
  <c r="AZ60" i="45" s="1"/>
  <c r="S60" i="45"/>
  <c r="Y60" i="45"/>
  <c r="P60" i="45"/>
  <c r="R60" i="45"/>
  <c r="W60" i="45"/>
  <c r="AE60" i="45" a="1"/>
  <c r="AE60" i="45" s="1"/>
  <c r="V60" i="45"/>
  <c r="AY60" i="45" s="1"/>
  <c r="AA60" i="45"/>
  <c r="U60" i="45"/>
  <c r="Y98" i="45"/>
  <c r="AS98" i="45"/>
  <c r="AF98" i="45" s="1"/>
  <c r="Z98" i="45"/>
  <c r="AZ98" i="45" s="1"/>
  <c r="U98" i="45"/>
  <c r="P98" i="45"/>
  <c r="R98" i="45"/>
  <c r="W98" i="45"/>
  <c r="AB98" i="45"/>
  <c r="V98" i="45"/>
  <c r="AY98" i="45" s="1"/>
  <c r="S98" i="45"/>
  <c r="AA98" i="45"/>
  <c r="Q98" i="45"/>
  <c r="BA98" i="45" s="1"/>
  <c r="Y97" i="45"/>
  <c r="V97" i="45"/>
  <c r="AY97" i="45" s="1"/>
  <c r="AB97" i="45"/>
  <c r="S97" i="45"/>
  <c r="U97" i="45"/>
  <c r="Z97" i="45"/>
  <c r="AZ97" i="45" s="1"/>
  <c r="P97" i="45"/>
  <c r="AE97" i="45" a="1"/>
  <c r="AE97" i="45" s="1"/>
  <c r="R97" i="45"/>
  <c r="AA97" i="45"/>
  <c r="W97" i="45"/>
  <c r="Q97" i="45"/>
  <c r="BA97" i="45" s="1"/>
  <c r="BB97" i="45" s="1"/>
  <c r="Q101" i="45"/>
  <c r="BA101" i="45" s="1"/>
  <c r="V101" i="45"/>
  <c r="AY101" i="45" s="1"/>
  <c r="U101" i="45"/>
  <c r="S101" i="45"/>
  <c r="R101" i="45"/>
  <c r="Z101" i="45"/>
  <c r="AZ101" i="45" s="1"/>
  <c r="P101" i="45"/>
  <c r="W101" i="45"/>
  <c r="AB101" i="45"/>
  <c r="AA101" i="45"/>
  <c r="AS101" i="45"/>
  <c r="AF101" i="45" s="1"/>
  <c r="Y101" i="45"/>
  <c r="Z66" i="45"/>
  <c r="AZ66" i="45" s="1"/>
  <c r="R66" i="45"/>
  <c r="P66" i="45"/>
  <c r="AS66" i="45"/>
  <c r="AF66" i="45" s="1"/>
  <c r="Q66" i="45"/>
  <c r="BA66" i="45" s="1"/>
  <c r="AA66" i="45"/>
  <c r="Y66" i="45"/>
  <c r="S66" i="45"/>
  <c r="W66" i="45"/>
  <c r="AB66" i="45"/>
  <c r="U66" i="45"/>
  <c r="V66" i="45"/>
  <c r="AY66" i="45" s="1"/>
  <c r="V16" i="45"/>
  <c r="AY16" i="45" s="1"/>
  <c r="M16" i="45"/>
  <c r="S16" i="45"/>
  <c r="P16" i="45"/>
  <c r="R16" i="45"/>
  <c r="N16" i="45"/>
  <c r="Q16" i="45"/>
  <c r="BA16" i="45" s="1"/>
  <c r="BB16" i="45" s="1"/>
  <c r="L16" i="45"/>
  <c r="N96" i="45"/>
  <c r="A99" i="45"/>
  <c r="N100" i="46"/>
  <c r="M100" i="46"/>
  <c r="L100" i="46"/>
  <c r="M36" i="46"/>
  <c r="N36" i="46"/>
  <c r="L36" i="46"/>
  <c r="N122" i="46"/>
  <c r="L122" i="46"/>
  <c r="M122" i="46"/>
  <c r="M35" i="46"/>
  <c r="N35" i="46"/>
  <c r="L35" i="46"/>
  <c r="M129" i="46"/>
  <c r="N129" i="46"/>
  <c r="L129" i="46"/>
  <c r="M42" i="46"/>
  <c r="AG42" i="46" s="1"/>
  <c r="L42" i="46"/>
  <c r="N42" i="46"/>
  <c r="G115" i="46"/>
  <c r="M105" i="46"/>
  <c r="L105" i="46"/>
  <c r="N105" i="46"/>
  <c r="N97" i="46"/>
  <c r="L97" i="46"/>
  <c r="M97" i="46"/>
  <c r="M65" i="46"/>
  <c r="AG65" i="46" s="1"/>
  <c r="N65" i="46"/>
  <c r="L65" i="46"/>
  <c r="M49" i="46"/>
  <c r="AG49" i="46" s="1"/>
  <c r="N49" i="46"/>
  <c r="L49" i="46"/>
  <c r="N41" i="46"/>
  <c r="M41" i="46"/>
  <c r="L41" i="46"/>
  <c r="N25" i="46"/>
  <c r="L25" i="46"/>
  <c r="M25" i="46"/>
  <c r="N17" i="46"/>
  <c r="M17" i="46"/>
  <c r="AG17" i="46" s="1"/>
  <c r="L17" i="46"/>
  <c r="G121" i="46"/>
  <c r="P70" i="46"/>
  <c r="R70" i="46"/>
  <c r="Q70" i="46"/>
  <c r="BA70" i="46" s="1"/>
  <c r="BB70" i="46" s="1"/>
  <c r="M70" i="46"/>
  <c r="L70" i="46"/>
  <c r="V70" i="46"/>
  <c r="AY70" i="46" s="1"/>
  <c r="N70" i="46"/>
  <c r="N6" i="46"/>
  <c r="L6" i="46"/>
  <c r="M6" i="46"/>
  <c r="G81" i="46"/>
  <c r="M21" i="46"/>
  <c r="N21" i="46"/>
  <c r="V21" i="46"/>
  <c r="AY21" i="46" s="1"/>
  <c r="L21" i="46"/>
  <c r="AU47" i="46"/>
  <c r="AB47" i="46"/>
  <c r="G61" i="46"/>
  <c r="AE61" i="46" s="1" a="1"/>
  <c r="AE61" i="46" s="1"/>
  <c r="AD61" i="46" s="1"/>
  <c r="G17" i="46"/>
  <c r="G7" i="46"/>
  <c r="G10" i="46"/>
  <c r="G72" i="46"/>
  <c r="G98" i="46"/>
  <c r="AE99" i="46" a="1"/>
  <c r="AE99" i="46" s="1"/>
  <c r="G122" i="46"/>
  <c r="AE122" i="46" s="1" a="1"/>
  <c r="AE122" i="46" s="1"/>
  <c r="AD122" i="46" s="1"/>
  <c r="R47" i="46"/>
  <c r="G13" i="46"/>
  <c r="P47" i="46"/>
  <c r="G29" i="46"/>
  <c r="G51" i="46"/>
  <c r="G110" i="46"/>
  <c r="G124" i="46"/>
  <c r="D115" i="46"/>
  <c r="AW115" i="46" s="1"/>
  <c r="Z47" i="46"/>
  <c r="AZ47" i="46" s="1"/>
  <c r="G119" i="46"/>
  <c r="G36" i="46"/>
  <c r="G6" i="46"/>
  <c r="G91" i="46"/>
  <c r="G118" i="46"/>
  <c r="G105" i="46"/>
  <c r="G20" i="46"/>
  <c r="V47" i="46"/>
  <c r="AY47" i="46" s="1"/>
  <c r="BB47" i="46" s="1"/>
  <c r="AA47" i="46"/>
  <c r="G56" i="46"/>
  <c r="G59" i="46"/>
  <c r="G123" i="46"/>
  <c r="Y47" i="46"/>
  <c r="S47" i="46"/>
  <c r="G3" i="46"/>
  <c r="G22" i="46"/>
  <c r="G88" i="46"/>
  <c r="Q47" i="46"/>
  <c r="BA47" i="46" s="1"/>
  <c r="G34" i="46"/>
  <c r="D118" i="46"/>
  <c r="AW118" i="46" s="1"/>
  <c r="G2" i="46"/>
  <c r="S70" i="46"/>
  <c r="G120" i="46"/>
  <c r="Q120" i="46" s="1"/>
  <c r="BA120" i="46" s="1"/>
  <c r="BB120" i="46" s="1"/>
  <c r="V17" i="47"/>
  <c r="AY17" i="47" s="1"/>
  <c r="U17" i="47"/>
  <c r="AA17" i="47"/>
  <c r="AE17" i="47" a="1"/>
  <c r="AE17" i="47" s="1"/>
  <c r="AB17" i="47"/>
  <c r="Q17" i="47"/>
  <c r="BA17" i="47" s="1"/>
  <c r="BB17" i="47" s="1"/>
  <c r="Z17" i="47"/>
  <c r="AZ17" i="47" s="1"/>
  <c r="S17" i="47"/>
  <c r="Y17" i="47"/>
  <c r="R17" i="47"/>
  <c r="W17" i="47"/>
  <c r="P17" i="47"/>
  <c r="AU17" i="47"/>
  <c r="W55" i="47"/>
  <c r="L55" i="47"/>
  <c r="M55" i="47"/>
  <c r="AG55" i="47" s="1"/>
  <c r="AA55" i="47"/>
  <c r="Y55" i="47"/>
  <c r="U55" i="47"/>
  <c r="V55" i="47"/>
  <c r="AY55" i="47" s="1"/>
  <c r="Z55" i="47"/>
  <c r="AZ55" i="47" s="1"/>
  <c r="N55" i="47"/>
  <c r="AB55" i="47"/>
  <c r="A84" i="47"/>
  <c r="D84" i="47"/>
  <c r="AB69" i="47"/>
  <c r="P69" i="47"/>
  <c r="U69" i="47"/>
  <c r="W8" i="47"/>
  <c r="P8" i="47"/>
  <c r="Q8" i="47"/>
  <c r="BA8" i="47" s="1"/>
  <c r="AU33" i="47"/>
  <c r="S33" i="47"/>
  <c r="Q33" i="47"/>
  <c r="BA33" i="47" s="1"/>
  <c r="BB33" i="47" s="1"/>
  <c r="AB33" i="47"/>
  <c r="Y33" i="47"/>
  <c r="R33" i="47"/>
  <c r="Z33" i="47"/>
  <c r="AZ33" i="47" s="1"/>
  <c r="AE33" i="47" a="1"/>
  <c r="AE33" i="47" s="1"/>
  <c r="V33" i="47"/>
  <c r="AY33" i="47" s="1"/>
  <c r="W33" i="47"/>
  <c r="P33" i="47"/>
  <c r="AA33" i="47"/>
  <c r="U33" i="47"/>
  <c r="U49" i="47"/>
  <c r="AE49" i="47" a="1"/>
  <c r="AE49" i="47" s="1"/>
  <c r="P49" i="47"/>
  <c r="AA49" i="47"/>
  <c r="Y49" i="47"/>
  <c r="AB49" i="47"/>
  <c r="AU49" i="47"/>
  <c r="R49" i="47"/>
  <c r="S49" i="47"/>
  <c r="Z49" i="47"/>
  <c r="AZ49" i="47" s="1"/>
  <c r="V49" i="47"/>
  <c r="AY49" i="47" s="1"/>
  <c r="W49" i="47"/>
  <c r="Q49" i="47"/>
  <c r="BA49" i="47" s="1"/>
  <c r="BB49" i="47" s="1"/>
  <c r="W128" i="47"/>
  <c r="R128" i="47"/>
  <c r="Z128" i="47"/>
  <c r="AZ128" i="47" s="1"/>
  <c r="Q128" i="47"/>
  <c r="BA128" i="47" s="1"/>
  <c r="AE128" i="47" a="1"/>
  <c r="AE128" i="47" s="1"/>
  <c r="S128" i="47"/>
  <c r="AB128" i="47"/>
  <c r="Y128" i="47"/>
  <c r="U128" i="47"/>
  <c r="P128" i="47"/>
  <c r="AA128" i="47"/>
  <c r="V128" i="47"/>
  <c r="AY128" i="47" s="1"/>
  <c r="AU12" i="47"/>
  <c r="AA12" i="47"/>
  <c r="AE12" i="47" a="1"/>
  <c r="AE12" i="47" s="1"/>
  <c r="S12" i="47"/>
  <c r="V12" i="47"/>
  <c r="AY12" i="47" s="1"/>
  <c r="W12" i="47"/>
  <c r="P12" i="47"/>
  <c r="U12" i="47"/>
  <c r="Z12" i="47"/>
  <c r="AZ12" i="47" s="1"/>
  <c r="AB12" i="47"/>
  <c r="Y12" i="47"/>
  <c r="Q12" i="47"/>
  <c r="BA12" i="47" s="1"/>
  <c r="BB12" i="47" s="1"/>
  <c r="R12" i="47"/>
  <c r="P18" i="47"/>
  <c r="R18" i="47"/>
  <c r="P41" i="47"/>
  <c r="AB41" i="47"/>
  <c r="V41" i="47"/>
  <c r="AY41" i="47" s="1"/>
  <c r="Q41" i="47"/>
  <c r="BA41" i="47" s="1"/>
  <c r="Y41" i="47"/>
  <c r="Z41" i="47"/>
  <c r="AZ41" i="47" s="1"/>
  <c r="W41" i="47"/>
  <c r="AU41" i="47"/>
  <c r="R41" i="47"/>
  <c r="Z100" i="47"/>
  <c r="AZ100" i="47" s="1"/>
  <c r="Y100" i="47"/>
  <c r="R100" i="47"/>
  <c r="AB100" i="47"/>
  <c r="V100" i="47"/>
  <c r="AY100" i="47" s="1"/>
  <c r="W100" i="47"/>
  <c r="AA100" i="47"/>
  <c r="P100" i="47"/>
  <c r="V68" i="47"/>
  <c r="AY68" i="47" s="1"/>
  <c r="N68" i="47"/>
  <c r="L68" i="47"/>
  <c r="AB68" i="47"/>
  <c r="Y68" i="47"/>
  <c r="M68" i="47"/>
  <c r="L61" i="47"/>
  <c r="N61" i="47"/>
  <c r="M61" i="47"/>
  <c r="M47" i="47"/>
  <c r="N47" i="47"/>
  <c r="L47" i="47"/>
  <c r="R26" i="47"/>
  <c r="U63" i="47"/>
  <c r="AA67" i="47"/>
  <c r="R67" i="47"/>
  <c r="L98" i="47"/>
  <c r="M98" i="47"/>
  <c r="L118" i="47"/>
  <c r="M118" i="47"/>
  <c r="AU28" i="47"/>
  <c r="N10" i="47"/>
  <c r="AA13" i="47"/>
  <c r="Y13" i="47"/>
  <c r="M26" i="47"/>
  <c r="Q18" i="47"/>
  <c r="BA18" i="47" s="1"/>
  <c r="R126" i="47"/>
  <c r="Y127" i="47"/>
  <c r="P111" i="47"/>
  <c r="V83" i="47"/>
  <c r="AY83" i="47" s="1"/>
  <c r="P127" i="47"/>
  <c r="V93" i="47"/>
  <c r="AY93" i="47" s="1"/>
  <c r="S125" i="47"/>
  <c r="AA63" i="47"/>
  <c r="AH40" i="47"/>
  <c r="AU6" i="47"/>
  <c r="AV93" i="47" s="1"/>
  <c r="V6" i="47"/>
  <c r="AY6" i="47" s="1"/>
  <c r="N32" i="47"/>
  <c r="L32" i="47"/>
  <c r="M32" i="47"/>
  <c r="Q43" i="47"/>
  <c r="BA43" i="47" s="1"/>
  <c r="BB43" i="47" s="1"/>
  <c r="AA43" i="47"/>
  <c r="R43" i="47"/>
  <c r="Z43" i="47"/>
  <c r="AZ43" i="47" s="1"/>
  <c r="AE43" i="47" a="1"/>
  <c r="AE43" i="47" s="1"/>
  <c r="P43" i="47"/>
  <c r="AU43" i="47"/>
  <c r="AV117" i="47" s="1"/>
  <c r="AB43" i="47"/>
  <c r="D45" i="47"/>
  <c r="AH45" i="47" s="1"/>
  <c r="A45" i="47"/>
  <c r="Q52" i="47"/>
  <c r="BA52" i="47" s="1"/>
  <c r="AA52" i="47"/>
  <c r="Y52" i="47"/>
  <c r="U52" i="47"/>
  <c r="V52" i="47"/>
  <c r="AY52" i="47" s="1"/>
  <c r="R52" i="47"/>
  <c r="AB52" i="47"/>
  <c r="P52" i="47"/>
  <c r="S52" i="47"/>
  <c r="Z75" i="47"/>
  <c r="AZ75" i="47" s="1"/>
  <c r="P75" i="47"/>
  <c r="Y75" i="47"/>
  <c r="U75" i="47"/>
  <c r="W75" i="47"/>
  <c r="AA75" i="47"/>
  <c r="R75" i="47"/>
  <c r="S79" i="47"/>
  <c r="Z79" i="47"/>
  <c r="AZ79" i="47" s="1"/>
  <c r="V79" i="47"/>
  <c r="AY79" i="47" s="1"/>
  <c r="P79" i="47"/>
  <c r="AA79" i="47"/>
  <c r="R79" i="47"/>
  <c r="U79" i="47"/>
  <c r="L124" i="47"/>
  <c r="M124" i="47"/>
  <c r="V124" i="47"/>
  <c r="AY124" i="47" s="1"/>
  <c r="N104" i="47"/>
  <c r="M104" i="47"/>
  <c r="L104" i="47"/>
  <c r="N89" i="47"/>
  <c r="M89" i="47"/>
  <c r="L89" i="47"/>
  <c r="U38" i="47"/>
  <c r="W38" i="47"/>
  <c r="AB38" i="47"/>
  <c r="L38" i="47"/>
  <c r="V38" i="47"/>
  <c r="AY38" i="47" s="1"/>
  <c r="Z38" i="47"/>
  <c r="AZ38" i="47" s="1"/>
  <c r="AA39" i="47"/>
  <c r="U39" i="47"/>
  <c r="S39" i="47"/>
  <c r="AB39" i="47"/>
  <c r="R39" i="47"/>
  <c r="Z39" i="47"/>
  <c r="AZ39" i="47" s="1"/>
  <c r="V39" i="47"/>
  <c r="AY39" i="47" s="1"/>
  <c r="F23" i="47"/>
  <c r="G23" i="47" s="1"/>
  <c r="AH23" i="47"/>
  <c r="AH7" i="47"/>
  <c r="F7" i="47"/>
  <c r="G7" i="47" s="1"/>
  <c r="AB107" i="47"/>
  <c r="U107" i="47"/>
  <c r="Y107" i="47"/>
  <c r="AA107" i="47"/>
  <c r="AE107" i="47" a="1"/>
  <c r="AE107" i="47" s="1"/>
  <c r="N76" i="47"/>
  <c r="L76" i="47"/>
  <c r="M76" i="47"/>
  <c r="N90" i="47"/>
  <c r="M90" i="47"/>
  <c r="AU40" i="47"/>
  <c r="R40" i="47"/>
  <c r="Z40" i="47"/>
  <c r="AZ40" i="47" s="1"/>
  <c r="P40" i="47"/>
  <c r="Y40" i="47"/>
  <c r="W40" i="47"/>
  <c r="Q40" i="47"/>
  <c r="BA40" i="47" s="1"/>
  <c r="AB40" i="47"/>
  <c r="S40" i="47"/>
  <c r="Y118" i="47"/>
  <c r="U118" i="47"/>
  <c r="P28" i="47"/>
  <c r="L10" i="47"/>
  <c r="S13" i="47"/>
  <c r="N26" i="47"/>
  <c r="U18" i="47"/>
  <c r="P126" i="47"/>
  <c r="V76" i="47"/>
  <c r="AY76" i="47" s="1"/>
  <c r="AA127" i="47"/>
  <c r="P20" i="47"/>
  <c r="S20" i="47"/>
  <c r="R47" i="47"/>
  <c r="S47" i="47"/>
  <c r="U111" i="47"/>
  <c r="P26" i="47"/>
  <c r="P61" i="47"/>
  <c r="S76" i="47"/>
  <c r="Y83" i="47"/>
  <c r="W83" i="47"/>
  <c r="Q99" i="47"/>
  <c r="BA99" i="47" s="1"/>
  <c r="AS99" i="47"/>
  <c r="AF99" i="47" s="1"/>
  <c r="Z127" i="47"/>
  <c r="AZ127" i="47" s="1"/>
  <c r="D121" i="47"/>
  <c r="Q93" i="47"/>
  <c r="BA93" i="47" s="1"/>
  <c r="W93" i="47"/>
  <c r="A76" i="47"/>
  <c r="S11" i="47"/>
  <c r="L11" i="47"/>
  <c r="V11" i="47"/>
  <c r="AY11" i="47" s="1"/>
  <c r="M11" i="47"/>
  <c r="P11" i="47"/>
  <c r="R11" i="47"/>
  <c r="M52" i="47"/>
  <c r="AG52" i="47" s="1"/>
  <c r="L52" i="47"/>
  <c r="N52" i="47"/>
  <c r="AA73" i="47"/>
  <c r="V73" i="47"/>
  <c r="AY73" i="47" s="1"/>
  <c r="U73" i="47"/>
  <c r="Y73" i="47"/>
  <c r="W73" i="47"/>
  <c r="Z73" i="47"/>
  <c r="AZ73" i="47" s="1"/>
  <c r="N73" i="47"/>
  <c r="F77" i="47"/>
  <c r="G77" i="47" s="1"/>
  <c r="N2" i="47"/>
  <c r="Y2" i="47"/>
  <c r="M2" i="47"/>
  <c r="AG2" i="47" s="1"/>
  <c r="V2" i="47"/>
  <c r="AY2" i="47" s="1"/>
  <c r="BB2" i="47" s="1"/>
  <c r="U2" i="47"/>
  <c r="L2" i="47"/>
  <c r="V81" i="47"/>
  <c r="AY81" i="47" s="1"/>
  <c r="Q81" i="47"/>
  <c r="BA81" i="47" s="1"/>
  <c r="R81" i="47"/>
  <c r="S65" i="47"/>
  <c r="V65" i="47"/>
  <c r="AY65" i="47" s="1"/>
  <c r="Q65" i="47"/>
  <c r="BA65" i="47" s="1"/>
  <c r="BB65" i="47" s="1"/>
  <c r="L45" i="47"/>
  <c r="M45" i="47"/>
  <c r="N45" i="47"/>
  <c r="F106" i="47"/>
  <c r="G106" i="47" s="1"/>
  <c r="Q98" i="47"/>
  <c r="BA98" i="47" s="1"/>
  <c r="R98" i="47"/>
  <c r="AB98" i="47"/>
  <c r="P98" i="47"/>
  <c r="AA98" i="47"/>
  <c r="AS98" i="47"/>
  <c r="AF98" i="47" s="1"/>
  <c r="U98" i="47"/>
  <c r="W98" i="47"/>
  <c r="S98" i="47"/>
  <c r="Q56" i="47"/>
  <c r="BA56" i="47" s="1"/>
  <c r="Y56" i="47"/>
  <c r="U56" i="47"/>
  <c r="V56" i="47"/>
  <c r="AY56" i="47" s="1"/>
  <c r="R56" i="47"/>
  <c r="AB56" i="47"/>
  <c r="AU56" i="47"/>
  <c r="P56" i="47"/>
  <c r="Z56" i="47"/>
  <c r="AZ56" i="47" s="1"/>
  <c r="AA56" i="47"/>
  <c r="AB20" i="47"/>
  <c r="AA41" i="47"/>
  <c r="P118" i="47"/>
  <c r="W118" i="47"/>
  <c r="V84" i="47"/>
  <c r="AY84" i="47" s="1"/>
  <c r="Q28" i="47"/>
  <c r="BA28" i="47" s="1"/>
  <c r="BB28" i="47" s="1"/>
  <c r="M10" i="47"/>
  <c r="AE13" i="47" a="1"/>
  <c r="AE13" i="47" s="1"/>
  <c r="P13" i="47"/>
  <c r="AA18" i="47"/>
  <c r="AG8" i="47"/>
  <c r="L126" i="47"/>
  <c r="S127" i="47"/>
  <c r="V107" i="47"/>
  <c r="AY107" i="47" s="1"/>
  <c r="Q20" i="47"/>
  <c r="BA20" i="47" s="1"/>
  <c r="Y20" i="47"/>
  <c r="S10" i="47"/>
  <c r="V47" i="47"/>
  <c r="AY47" i="47" s="1"/>
  <c r="D77" i="47"/>
  <c r="D83" i="47"/>
  <c r="V111" i="47"/>
  <c r="AY111" i="47" s="1"/>
  <c r="S26" i="47"/>
  <c r="Q26" i="47"/>
  <c r="BA26" i="47" s="1"/>
  <c r="BB26" i="47" s="1"/>
  <c r="S61" i="47"/>
  <c r="V61" i="47"/>
  <c r="AY61" i="47" s="1"/>
  <c r="AA83" i="47"/>
  <c r="R99" i="47"/>
  <c r="P99" i="47"/>
  <c r="AB127" i="47"/>
  <c r="V90" i="47"/>
  <c r="AY90" i="47" s="1"/>
  <c r="AB93" i="47"/>
  <c r="AA93" i="47"/>
  <c r="L125" i="47"/>
  <c r="W107" i="47"/>
  <c r="Q100" i="47"/>
  <c r="BA100" i="47" s="1"/>
  <c r="D56" i="47"/>
  <c r="A56" i="47"/>
  <c r="U71" i="47"/>
  <c r="S71" i="47"/>
  <c r="AB71" i="47"/>
  <c r="W71" i="47"/>
  <c r="Q71" i="47"/>
  <c r="BA71" i="47" s="1"/>
  <c r="P71" i="47"/>
  <c r="Z71" i="47"/>
  <c r="AZ71" i="47" s="1"/>
  <c r="R71" i="47"/>
  <c r="V71" i="47"/>
  <c r="AY71" i="47" s="1"/>
  <c r="AS115" i="47"/>
  <c r="AF115" i="47" s="1"/>
  <c r="Y115" i="47"/>
  <c r="P115" i="47"/>
  <c r="S115" i="47"/>
  <c r="F113" i="47"/>
  <c r="G113" i="47" s="1"/>
  <c r="AS105" i="47"/>
  <c r="AF105" i="47" s="1"/>
  <c r="Z105" i="47"/>
  <c r="AZ105" i="47" s="1"/>
  <c r="F89" i="47"/>
  <c r="G89" i="47" s="1"/>
  <c r="U89" i="47" s="1"/>
  <c r="AH52" i="47"/>
  <c r="S18" i="47"/>
  <c r="Q47" i="47"/>
  <c r="BA47" i="47" s="1"/>
  <c r="BB47" i="47" s="1"/>
  <c r="Q61" i="47"/>
  <c r="BA61" i="47" s="1"/>
  <c r="L105" i="47"/>
  <c r="M105" i="47"/>
  <c r="AA118" i="47"/>
  <c r="V118" i="47"/>
  <c r="AY118" i="47" s="1"/>
  <c r="Y28" i="47"/>
  <c r="R28" i="47"/>
  <c r="W13" i="47"/>
  <c r="Q67" i="47"/>
  <c r="BA67" i="47" s="1"/>
  <c r="V18" i="47"/>
  <c r="AY18" i="47" s="1"/>
  <c r="BB18" i="47" s="1"/>
  <c r="W68" i="47"/>
  <c r="M126" i="47"/>
  <c r="W42" i="47"/>
  <c r="U127" i="47"/>
  <c r="P107" i="47"/>
  <c r="AA20" i="47"/>
  <c r="U20" i="47"/>
  <c r="Z111" i="47"/>
  <c r="AZ111" i="47" s="1"/>
  <c r="V26" i="47"/>
  <c r="AY26" i="47" s="1"/>
  <c r="Q76" i="47"/>
  <c r="BA76" i="47" s="1"/>
  <c r="AA42" i="47"/>
  <c r="P90" i="47"/>
  <c r="Y93" i="47"/>
  <c r="N125" i="47"/>
  <c r="L90" i="47"/>
  <c r="Z107" i="47"/>
  <c r="AZ107" i="47" s="1"/>
  <c r="S100" i="47"/>
  <c r="U68" i="47"/>
  <c r="Z68" i="47"/>
  <c r="AZ68" i="47" s="1"/>
  <c r="S56" i="47"/>
  <c r="AB97" i="47"/>
  <c r="S97" i="47"/>
  <c r="R97" i="47"/>
  <c r="W97" i="47"/>
  <c r="Z97" i="47"/>
  <c r="AZ97" i="47" s="1"/>
  <c r="AA97" i="47"/>
  <c r="P97" i="47"/>
  <c r="V97" i="47"/>
  <c r="AY97" i="47" s="1"/>
  <c r="N115" i="47"/>
  <c r="L115" i="47"/>
  <c r="M115" i="47"/>
  <c r="M121" i="47"/>
  <c r="L121" i="47"/>
  <c r="N121" i="47"/>
  <c r="M94" i="47"/>
  <c r="L94" i="47"/>
  <c r="N94" i="47"/>
  <c r="N21" i="47"/>
  <c r="L21" i="47"/>
  <c r="M14" i="47"/>
  <c r="L14" i="47"/>
  <c r="N14" i="47"/>
  <c r="AB88" i="47"/>
  <c r="AA88" i="47"/>
  <c r="W88" i="47"/>
  <c r="Q88" i="47"/>
  <c r="BA88" i="47" s="1"/>
  <c r="Z88" i="47"/>
  <c r="AZ88" i="47" s="1"/>
  <c r="Y88" i="47"/>
  <c r="AS88" i="47"/>
  <c r="AF88" i="47" s="1"/>
  <c r="P88" i="47"/>
  <c r="R88" i="47"/>
  <c r="AH51" i="47"/>
  <c r="AH44" i="47"/>
  <c r="L84" i="47"/>
  <c r="N84" i="47"/>
  <c r="R63" i="47"/>
  <c r="Z63" i="47"/>
  <c r="AZ63" i="47" s="1"/>
  <c r="P63" i="47"/>
  <c r="AE63" i="47" a="1"/>
  <c r="AE63" i="47" s="1"/>
  <c r="V63" i="47"/>
  <c r="AY63" i="47" s="1"/>
  <c r="AB63" i="47"/>
  <c r="AH24" i="47"/>
  <c r="F24" i="47"/>
  <c r="G24" i="47" s="1"/>
  <c r="D24" i="47"/>
  <c r="Z20" i="47"/>
  <c r="AZ20" i="47" s="1"/>
  <c r="Z118" i="47"/>
  <c r="AZ118" i="47" s="1"/>
  <c r="S118" i="47"/>
  <c r="R84" i="47"/>
  <c r="Z28" i="47"/>
  <c r="AZ28" i="47" s="1"/>
  <c r="AA28" i="47"/>
  <c r="AH8" i="47"/>
  <c r="R13" i="47"/>
  <c r="Y18" i="47"/>
  <c r="W18" i="47"/>
  <c r="R125" i="47"/>
  <c r="AA68" i="47"/>
  <c r="V126" i="47"/>
  <c r="AY126" i="47" s="1"/>
  <c r="R42" i="47"/>
  <c r="R127" i="47"/>
  <c r="Q107" i="47"/>
  <c r="BA107" i="47" s="1"/>
  <c r="BB107" i="47" s="1"/>
  <c r="V20" i="47"/>
  <c r="AY20" i="47" s="1"/>
  <c r="U32" i="47"/>
  <c r="R111" i="47"/>
  <c r="AA111" i="47"/>
  <c r="P76" i="47"/>
  <c r="Y99" i="47"/>
  <c r="V99" i="47"/>
  <c r="AY99" i="47" s="1"/>
  <c r="BB99" i="47" s="1"/>
  <c r="AE127" i="47" a="1"/>
  <c r="AE127" i="47" s="1"/>
  <c r="R90" i="47"/>
  <c r="AE93" i="47" a="1"/>
  <c r="AE93" i="47" s="1"/>
  <c r="Z93" i="47"/>
  <c r="AZ93" i="47" s="1"/>
  <c r="P125" i="47"/>
  <c r="AS100" i="47"/>
  <c r="AF100" i="47" s="1"/>
  <c r="W56" i="47"/>
  <c r="S41" i="47"/>
  <c r="M84" i="47"/>
  <c r="Z66" i="47"/>
  <c r="AZ66" i="47" s="1"/>
  <c r="P66" i="47"/>
  <c r="W66" i="47"/>
  <c r="U66" i="47"/>
  <c r="V66" i="47"/>
  <c r="AY66" i="47" s="1"/>
  <c r="AS66" i="47"/>
  <c r="AF66" i="47" s="1"/>
  <c r="S66" i="47"/>
  <c r="Q66" i="47"/>
  <c r="BA66" i="47" s="1"/>
  <c r="N35" i="47"/>
  <c r="AB35" i="47"/>
  <c r="AA35" i="47"/>
  <c r="Z35" i="47"/>
  <c r="AZ35" i="47" s="1"/>
  <c r="BB35" i="47" s="1"/>
  <c r="M35" i="47"/>
  <c r="AG35" i="47" s="1"/>
  <c r="Y35" i="47"/>
  <c r="W35" i="47"/>
  <c r="L35" i="47"/>
  <c r="M28" i="47"/>
  <c r="L28" i="47"/>
  <c r="U58" i="47"/>
  <c r="AB58" i="47"/>
  <c r="R58" i="47"/>
  <c r="S58" i="47"/>
  <c r="Z58" i="47"/>
  <c r="AZ58" i="47" s="1"/>
  <c r="AA58" i="47"/>
  <c r="P58" i="47"/>
  <c r="W58" i="47"/>
  <c r="V58" i="47"/>
  <c r="AY58" i="47" s="1"/>
  <c r="S70" i="47"/>
  <c r="V70" i="47"/>
  <c r="AY70" i="47" s="1"/>
  <c r="AE42" i="47" a="1"/>
  <c r="AE42" i="47" s="1"/>
  <c r="U93" i="47"/>
  <c r="S63" i="47"/>
  <c r="L100" i="47"/>
  <c r="N100" i="47"/>
  <c r="L83" i="47"/>
  <c r="N83" i="47"/>
  <c r="M83" i="47"/>
  <c r="F16" i="47"/>
  <c r="G16" i="47" s="1"/>
  <c r="U84" i="47"/>
  <c r="AU20" i="47"/>
  <c r="R118" i="47"/>
  <c r="S84" i="47"/>
  <c r="AB28" i="47"/>
  <c r="AU13" i="47"/>
  <c r="AB18" i="47"/>
  <c r="AU18" i="47"/>
  <c r="N126" i="47"/>
  <c r="V127" i="47"/>
  <c r="AY127" i="47" s="1"/>
  <c r="R107" i="47"/>
  <c r="P47" i="47"/>
  <c r="AE111" i="47" a="1"/>
  <c r="AE111" i="47" s="1"/>
  <c r="S99" i="47"/>
  <c r="P93" i="47"/>
  <c r="N118" i="47"/>
  <c r="Q125" i="47"/>
  <c r="BA125" i="47" s="1"/>
  <c r="BB125" i="47" s="1"/>
  <c r="U100" i="47"/>
  <c r="V98" i="47"/>
  <c r="AY98" i="47" s="1"/>
  <c r="U41" i="47"/>
  <c r="L64" i="47"/>
  <c r="AS117" i="47"/>
  <c r="AF117" i="47" s="1"/>
  <c r="AA117" i="47"/>
  <c r="S117" i="47"/>
  <c r="Q117" i="47"/>
  <c r="BA117" i="47" s="1"/>
  <c r="AB117" i="47"/>
  <c r="Z117" i="47"/>
  <c r="AZ117" i="47" s="1"/>
  <c r="W117" i="47"/>
  <c r="V117" i="47"/>
  <c r="AY117" i="47" s="1"/>
  <c r="M77" i="47"/>
  <c r="N77" i="47"/>
  <c r="M69" i="47"/>
  <c r="N69" i="47"/>
  <c r="L69" i="47"/>
  <c r="M48" i="47"/>
  <c r="N48" i="47"/>
  <c r="M41" i="47"/>
  <c r="AG41" i="47" s="1"/>
  <c r="L41" i="47"/>
  <c r="N41" i="47"/>
  <c r="AA34" i="47"/>
  <c r="L34" i="47"/>
  <c r="Z34" i="47"/>
  <c r="AZ34" i="47" s="1"/>
  <c r="BB34" i="47" s="1"/>
  <c r="N34" i="47"/>
  <c r="AB34" i="47"/>
  <c r="V125" i="47"/>
  <c r="AY125" i="47" s="1"/>
  <c r="Z125" i="47"/>
  <c r="AZ125" i="47" s="1"/>
  <c r="F64" i="47"/>
  <c r="G64" i="47" s="1"/>
  <c r="AG64" i="47"/>
  <c r="P129" i="47"/>
  <c r="AA53" i="47"/>
  <c r="Y38" i="47"/>
  <c r="F4" i="47"/>
  <c r="G4" i="47" s="1"/>
  <c r="AA71" i="47"/>
  <c r="AU63" i="48"/>
  <c r="AA63" i="48"/>
  <c r="W63" i="48"/>
  <c r="Y63" i="48"/>
  <c r="U63" i="48"/>
  <c r="R63" i="48"/>
  <c r="AU11" i="48"/>
  <c r="AA11" i="48"/>
  <c r="Y11" i="48"/>
  <c r="R11" i="48"/>
  <c r="Q11" i="48"/>
  <c r="BA11" i="48" s="1"/>
  <c r="Z11" i="48"/>
  <c r="AZ11" i="48" s="1"/>
  <c r="P11" i="48"/>
  <c r="V11" i="48"/>
  <c r="AY11" i="48" s="1"/>
  <c r="AB11" i="48"/>
  <c r="U11" i="48"/>
  <c r="W11" i="48"/>
  <c r="L54" i="48"/>
  <c r="N54" i="48"/>
  <c r="L14" i="48"/>
  <c r="M14" i="48"/>
  <c r="AG14" i="48" s="1"/>
  <c r="N14" i="48"/>
  <c r="U69" i="48"/>
  <c r="AB69" i="48"/>
  <c r="P69" i="48"/>
  <c r="R69" i="48"/>
  <c r="AA69" i="48"/>
  <c r="W69" i="48"/>
  <c r="AE69" i="48" a="1"/>
  <c r="AE69" i="48" s="1"/>
  <c r="Y69" i="48"/>
  <c r="Q69" i="48"/>
  <c r="BA69" i="48" s="1"/>
  <c r="BB69" i="48" s="1"/>
  <c r="Z69" i="48"/>
  <c r="AZ69" i="48" s="1"/>
  <c r="M123" i="48"/>
  <c r="L123" i="48"/>
  <c r="Y123" i="48"/>
  <c r="V123" i="48"/>
  <c r="AY123" i="48" s="1"/>
  <c r="BB123" i="48" s="1"/>
  <c r="W123" i="48"/>
  <c r="AB123" i="48"/>
  <c r="AA123" i="48"/>
  <c r="U123" i="48"/>
  <c r="N76" i="48"/>
  <c r="M76" i="48"/>
  <c r="L76" i="48"/>
  <c r="L68" i="48"/>
  <c r="N68" i="48"/>
  <c r="M68" i="48"/>
  <c r="L45" i="48"/>
  <c r="N45" i="48"/>
  <c r="AB45" i="48"/>
  <c r="AA45" i="48"/>
  <c r="M45" i="48"/>
  <c r="Z45" i="48"/>
  <c r="AZ45" i="48" s="1"/>
  <c r="W45" i="48"/>
  <c r="Y45" i="48"/>
  <c r="U45" i="48"/>
  <c r="V45" i="48"/>
  <c r="AY45" i="48" s="1"/>
  <c r="L37" i="48"/>
  <c r="N37" i="48"/>
  <c r="M37" i="48"/>
  <c r="L29" i="48"/>
  <c r="AB29" i="48"/>
  <c r="N29" i="48"/>
  <c r="Z29" i="48"/>
  <c r="AZ29" i="48" s="1"/>
  <c r="M29" i="48"/>
  <c r="AG29" i="48" s="1"/>
  <c r="S81" i="48"/>
  <c r="Z81" i="48"/>
  <c r="AZ81" i="48" s="1"/>
  <c r="Q12" i="48"/>
  <c r="BA12" i="48" s="1"/>
  <c r="AU12" i="48"/>
  <c r="W12" i="48"/>
  <c r="U12" i="48"/>
  <c r="V12" i="48"/>
  <c r="AY12" i="48" s="1"/>
  <c r="S12" i="48"/>
  <c r="AB12" i="48"/>
  <c r="P12" i="48"/>
  <c r="S11" i="48"/>
  <c r="L77" i="48"/>
  <c r="N77" i="48"/>
  <c r="M77" i="48"/>
  <c r="M22" i="48"/>
  <c r="N22" i="48"/>
  <c r="M54" i="48"/>
  <c r="AE7" i="48" a="1"/>
  <c r="AE7" i="48" s="1"/>
  <c r="V7" i="48"/>
  <c r="AY7" i="48" s="1"/>
  <c r="Q7" i="48"/>
  <c r="BA7" i="48" s="1"/>
  <c r="BB7" i="48" s="1"/>
  <c r="Z7" i="48"/>
  <c r="AZ7" i="48" s="1"/>
  <c r="N90" i="48"/>
  <c r="L90" i="48"/>
  <c r="M90" i="48"/>
  <c r="L43" i="48"/>
  <c r="AB43" i="48"/>
  <c r="W43" i="48"/>
  <c r="AA43" i="48"/>
  <c r="M43" i="48"/>
  <c r="Y43" i="48"/>
  <c r="Z43" i="48"/>
  <c r="AZ43" i="48" s="1"/>
  <c r="N43" i="48"/>
  <c r="V43" i="48"/>
  <c r="AY43" i="48" s="1"/>
  <c r="U43" i="48"/>
  <c r="M6" i="48"/>
  <c r="L6" i="48"/>
  <c r="U31" i="48"/>
  <c r="P31" i="48"/>
  <c r="AU31" i="48"/>
  <c r="Y31" i="48"/>
  <c r="S31" i="48"/>
  <c r="AB31" i="48"/>
  <c r="R31" i="48"/>
  <c r="AA31" i="48"/>
  <c r="M105" i="48"/>
  <c r="R105" i="48"/>
  <c r="L105" i="48"/>
  <c r="Q105" i="48"/>
  <c r="BA105" i="48" s="1"/>
  <c r="BB105" i="48" s="1"/>
  <c r="P105" i="48"/>
  <c r="N105" i="48"/>
  <c r="V105" i="48"/>
  <c r="AY105" i="48" s="1"/>
  <c r="S69" i="48"/>
  <c r="Y38" i="48"/>
  <c r="S38" i="48"/>
  <c r="S116" i="48"/>
  <c r="AA122" i="48"/>
  <c r="M107" i="48"/>
  <c r="F102" i="48"/>
  <c r="G102" i="48" s="1"/>
  <c r="P102" i="48" s="1"/>
  <c r="M108" i="48"/>
  <c r="M100" i="48"/>
  <c r="N116" i="48"/>
  <c r="R88" i="48"/>
  <c r="N92" i="48"/>
  <c r="M75" i="48"/>
  <c r="AB64" i="48"/>
  <c r="L61" i="48"/>
  <c r="L53" i="48"/>
  <c r="P53" i="48"/>
  <c r="AB27" i="48"/>
  <c r="AB39" i="48"/>
  <c r="AU39" i="48"/>
  <c r="V3" i="48"/>
  <c r="AY3" i="48" s="1"/>
  <c r="V2" i="48"/>
  <c r="AY2" i="48" s="1"/>
  <c r="AA39" i="48"/>
  <c r="S100" i="48"/>
  <c r="W122" i="48"/>
  <c r="AH8" i="48"/>
  <c r="AH47" i="48"/>
  <c r="F54" i="48"/>
  <c r="G54" i="48" s="1"/>
  <c r="F78" i="48"/>
  <c r="G78" i="48" s="1"/>
  <c r="F93" i="48"/>
  <c r="G93" i="48" s="1"/>
  <c r="N97" i="48"/>
  <c r="F109" i="48"/>
  <c r="G109" i="48" s="1"/>
  <c r="AE109" i="48" s="1" a="1"/>
  <c r="AE109" i="48" s="1"/>
  <c r="AD109" i="48" s="1"/>
  <c r="AC109" i="48" s="1"/>
  <c r="P38" i="48"/>
  <c r="U38" i="48"/>
  <c r="U92" i="48"/>
  <c r="Q122" i="48"/>
  <c r="BA122" i="48" s="1"/>
  <c r="L118" i="48"/>
  <c r="N107" i="48"/>
  <c r="L124" i="48"/>
  <c r="V103" i="48"/>
  <c r="AY103" i="48" s="1"/>
  <c r="N100" i="48"/>
  <c r="V100" i="48"/>
  <c r="AY100" i="48" s="1"/>
  <c r="AA88" i="48"/>
  <c r="Y88" i="48"/>
  <c r="M116" i="48"/>
  <c r="AB88" i="48"/>
  <c r="U64" i="48"/>
  <c r="M61" i="48"/>
  <c r="AG61" i="48" s="1"/>
  <c r="R53" i="48"/>
  <c r="AH32" i="48"/>
  <c r="S39" i="48"/>
  <c r="L3" i="48"/>
  <c r="L27" i="48"/>
  <c r="Y122" i="48"/>
  <c r="AH39" i="48"/>
  <c r="F47" i="48"/>
  <c r="G47" i="48" s="1"/>
  <c r="AB47" i="48" s="1"/>
  <c r="L97" i="48"/>
  <c r="Z38" i="48"/>
  <c r="AZ38" i="48" s="1"/>
  <c r="V38" i="48"/>
  <c r="AY38" i="48" s="1"/>
  <c r="Y92" i="48"/>
  <c r="Z122" i="48"/>
  <c r="AZ122" i="48" s="1"/>
  <c r="N118" i="48"/>
  <c r="M124" i="48"/>
  <c r="R85" i="48"/>
  <c r="P85" i="48"/>
  <c r="Q85" i="48"/>
  <c r="BA85" i="48" s="1"/>
  <c r="BB85" i="48" s="1"/>
  <c r="M85" i="48"/>
  <c r="L69" i="48"/>
  <c r="M67" i="48"/>
  <c r="AU64" i="48"/>
  <c r="F55" i="48"/>
  <c r="G55" i="48" s="1"/>
  <c r="P55" i="48" s="1"/>
  <c r="N46" i="48"/>
  <c r="U39" i="48"/>
  <c r="F8" i="48"/>
  <c r="G8" i="48" s="1"/>
  <c r="N27" i="48"/>
  <c r="L24" i="48"/>
  <c r="U122" i="48"/>
  <c r="AH54" i="48"/>
  <c r="F117" i="48"/>
  <c r="G117" i="48" s="1"/>
  <c r="AE117" i="48" s="1" a="1"/>
  <c r="AE117" i="48" s="1"/>
  <c r="F121" i="48"/>
  <c r="G121" i="48" s="1"/>
  <c r="V121" i="48" s="1"/>
  <c r="AY121" i="48" s="1"/>
  <c r="Q30" i="48"/>
  <c r="BA30" i="48" s="1"/>
  <c r="Q38" i="48"/>
  <c r="BA38" i="48" s="1"/>
  <c r="BB38" i="48" s="1"/>
  <c r="AE38" i="48" a="1"/>
  <c r="AE38" i="48" s="1"/>
  <c r="V116" i="48"/>
  <c r="AY116" i="48" s="1"/>
  <c r="Q116" i="48"/>
  <c r="BA116" i="48" s="1"/>
  <c r="BB116" i="48" s="1"/>
  <c r="P122" i="48"/>
  <c r="M129" i="48"/>
  <c r="AS122" i="48"/>
  <c r="AF122" i="48" s="1"/>
  <c r="M69" i="48"/>
  <c r="Q64" i="48"/>
  <c r="BA64" i="48" s="1"/>
  <c r="N67" i="48"/>
  <c r="L46" i="48"/>
  <c r="Q39" i="48"/>
  <c r="BA39" i="48" s="1"/>
  <c r="BB39" i="48" s="1"/>
  <c r="U27" i="48"/>
  <c r="V39" i="48"/>
  <c r="AY39" i="48" s="1"/>
  <c r="Y27" i="48"/>
  <c r="N3" i="48"/>
  <c r="M103" i="48"/>
  <c r="L84" i="48"/>
  <c r="F16" i="48"/>
  <c r="G16" i="48" s="1"/>
  <c r="R16" i="48" s="1"/>
  <c r="F115" i="48"/>
  <c r="G115" i="48" s="1"/>
  <c r="F89" i="48"/>
  <c r="G89" i="48" s="1"/>
  <c r="R89" i="48" s="1"/>
  <c r="AA38" i="48"/>
  <c r="W38" i="48"/>
  <c r="N103" i="48"/>
  <c r="N129" i="48"/>
  <c r="W108" i="48"/>
  <c r="L122" i="48"/>
  <c r="V88" i="48"/>
  <c r="AY88" i="48" s="1"/>
  <c r="S85" i="48"/>
  <c r="N85" i="48"/>
  <c r="N69" i="48"/>
  <c r="S64" i="48"/>
  <c r="Q53" i="48"/>
  <c r="BA53" i="48" s="1"/>
  <c r="BB53" i="48" s="1"/>
  <c r="N53" i="48"/>
  <c r="V53" i="48"/>
  <c r="AY53" i="48" s="1"/>
  <c r="W27" i="48"/>
  <c r="AH16" i="48"/>
  <c r="AE39" i="48" a="1"/>
  <c r="AE39" i="48" s="1"/>
  <c r="AH9" i="48"/>
  <c r="M27" i="48"/>
  <c r="AG27" i="48" s="1"/>
  <c r="N84" i="48"/>
  <c r="Q88" i="48"/>
  <c r="BA88" i="48" s="1"/>
  <c r="BB88" i="48" s="1"/>
  <c r="F125" i="48"/>
  <c r="G125" i="48" s="1"/>
  <c r="V85" i="48"/>
  <c r="AY85" i="48" s="1"/>
  <c r="W95" i="48"/>
  <c r="AH55" i="48"/>
  <c r="F32" i="48"/>
  <c r="G32" i="48" s="1"/>
  <c r="AU32" i="48" s="1"/>
  <c r="F24" i="48"/>
  <c r="G24" i="48" s="1"/>
  <c r="U24" i="48" s="1"/>
  <c r="Q15" i="48"/>
  <c r="BA15" i="48" s="1"/>
  <c r="F9" i="48"/>
  <c r="G9" i="48" s="1"/>
  <c r="AE120" i="48" a="1"/>
  <c r="AE120" i="48" s="1"/>
  <c r="Y120" i="48"/>
  <c r="V120" i="48"/>
  <c r="AY120" i="48" s="1"/>
  <c r="U120" i="48"/>
  <c r="S120" i="48"/>
  <c r="Q120" i="48"/>
  <c r="BA120" i="48" s="1"/>
  <c r="BB120" i="48" s="1"/>
  <c r="R120" i="48"/>
  <c r="AA120" i="48"/>
  <c r="W120" i="48"/>
  <c r="Z120" i="48"/>
  <c r="AZ120" i="48" s="1"/>
  <c r="V20" i="48"/>
  <c r="AY20" i="48" s="1"/>
  <c r="U20" i="48"/>
  <c r="AB20" i="48"/>
  <c r="R20" i="48"/>
  <c r="Q20" i="48"/>
  <c r="BA20" i="48" s="1"/>
  <c r="BB20" i="48" s="1"/>
  <c r="S20" i="48"/>
  <c r="P20" i="48"/>
  <c r="AU20" i="48"/>
  <c r="Y20" i="48"/>
  <c r="AE20" i="48" a="1"/>
  <c r="AE20" i="48" s="1"/>
  <c r="W20" i="48"/>
  <c r="AS92" i="48"/>
  <c r="AF92" i="48" s="1"/>
  <c r="V92" i="48"/>
  <c r="AY92" i="48" s="1"/>
  <c r="Q92" i="48"/>
  <c r="BA92" i="48" s="1"/>
  <c r="W92" i="48"/>
  <c r="Z92" i="48"/>
  <c r="AZ92" i="48" s="1"/>
  <c r="S92" i="48"/>
  <c r="AA92" i="48"/>
  <c r="R92" i="48"/>
  <c r="Q37" i="48"/>
  <c r="BA37" i="48" s="1"/>
  <c r="Z37" i="48"/>
  <c r="AZ37" i="48" s="1"/>
  <c r="U37" i="48"/>
  <c r="P37" i="48"/>
  <c r="AB37" i="48"/>
  <c r="W37" i="48"/>
  <c r="AU37" i="48"/>
  <c r="AE37" i="48" a="1"/>
  <c r="AE37" i="48" s="1"/>
  <c r="AA37" i="48"/>
  <c r="Z20" i="48"/>
  <c r="AZ20" i="48" s="1"/>
  <c r="V37" i="48"/>
  <c r="AY37" i="48" s="1"/>
  <c r="M96" i="48"/>
  <c r="L96" i="48"/>
  <c r="N96" i="48"/>
  <c r="V89" i="48"/>
  <c r="AY89" i="48" s="1"/>
  <c r="P89" i="48"/>
  <c r="N89" i="48"/>
  <c r="Q89" i="48"/>
  <c r="BA89" i="48" s="1"/>
  <c r="BB89" i="48" s="1"/>
  <c r="M89" i="48"/>
  <c r="Y65" i="48"/>
  <c r="W65" i="48"/>
  <c r="AA20" i="48"/>
  <c r="Y37" i="48"/>
  <c r="S32" i="48"/>
  <c r="U32" i="48"/>
  <c r="AB7" i="48"/>
  <c r="AU7" i="48"/>
  <c r="R7" i="48"/>
  <c r="W7" i="48"/>
  <c r="AA7" i="48"/>
  <c r="Y7" i="48"/>
  <c r="U7" i="48"/>
  <c r="P7" i="48"/>
  <c r="S7" i="48"/>
  <c r="P120" i="48"/>
  <c r="R37" i="48"/>
  <c r="U10" i="48"/>
  <c r="W10" i="48"/>
  <c r="S10" i="48"/>
  <c r="Z10" i="48"/>
  <c r="AZ10" i="48" s="1"/>
  <c r="R10" i="48"/>
  <c r="AB10" i="48"/>
  <c r="Y10" i="48"/>
  <c r="AA10" i="48"/>
  <c r="V10" i="48"/>
  <c r="AY10" i="48" s="1"/>
  <c r="P10" i="48"/>
  <c r="AB120" i="48"/>
  <c r="S37" i="48"/>
  <c r="AU30" i="48"/>
  <c r="V30" i="48"/>
  <c r="AY30" i="48" s="1"/>
  <c r="S30" i="48"/>
  <c r="Y30" i="48"/>
  <c r="AB30" i="48"/>
  <c r="AA30" i="48"/>
  <c r="W30" i="48"/>
  <c r="Z30" i="48"/>
  <c r="AZ30" i="48" s="1"/>
  <c r="U30" i="48"/>
  <c r="P30" i="48"/>
  <c r="M112" i="48"/>
  <c r="P119" i="48"/>
  <c r="N4" i="48"/>
  <c r="M4" i="48"/>
  <c r="L4" i="48"/>
  <c r="N2" i="48"/>
  <c r="L2" i="48"/>
  <c r="Q2" i="48"/>
  <c r="BA2" i="48" s="1"/>
  <c r="BB2" i="48" s="1"/>
  <c r="P2" i="48"/>
  <c r="S2" i="48"/>
  <c r="AX94" i="48"/>
  <c r="F94" i="48"/>
  <c r="G94" i="48" s="1"/>
  <c r="AX71" i="48"/>
  <c r="F71" i="48"/>
  <c r="G71" i="48" s="1"/>
  <c r="AX63" i="48"/>
  <c r="AH63" i="48"/>
  <c r="AX40" i="48"/>
  <c r="F40" i="48"/>
  <c r="G40" i="48" s="1"/>
  <c r="AH40" i="48"/>
  <c r="AX33" i="48"/>
  <c r="F33" i="48"/>
  <c r="G33" i="48" s="1"/>
  <c r="AX25" i="48"/>
  <c r="F25" i="48"/>
  <c r="G25" i="48" s="1"/>
  <c r="AX17" i="48"/>
  <c r="F17" i="48"/>
  <c r="G17" i="48" s="1"/>
  <c r="AE17" i="48" s="1" a="1"/>
  <c r="AE17" i="48" s="1"/>
  <c r="AD17" i="48" s="1"/>
  <c r="AC17" i="48" s="1"/>
  <c r="AH17" i="48"/>
  <c r="Z105" i="48"/>
  <c r="AZ105" i="48" s="1"/>
  <c r="Q119" i="48"/>
  <c r="BA119" i="48" s="1"/>
  <c r="BB119" i="48" s="1"/>
  <c r="AA16" i="48"/>
  <c r="N30" i="48"/>
  <c r="M30" i="48"/>
  <c r="AG30" i="48" s="1"/>
  <c r="M47" i="48"/>
  <c r="AG47" i="48" s="1"/>
  <c r="N47" i="48"/>
  <c r="M91" i="48"/>
  <c r="N91" i="48"/>
  <c r="L13" i="48"/>
  <c r="M13" i="48"/>
  <c r="M5" i="48"/>
  <c r="N5" i="48"/>
  <c r="AB3" i="48"/>
  <c r="S3" i="48"/>
  <c r="P3" i="48"/>
  <c r="Q3" i="48"/>
  <c r="BA3" i="48" s="1"/>
  <c r="BB3" i="48" s="1"/>
  <c r="S36" i="48"/>
  <c r="N28" i="48"/>
  <c r="M28" i="48"/>
  <c r="V119" i="48"/>
  <c r="AY119" i="48" s="1"/>
  <c r="P15" i="48"/>
  <c r="N121" i="48"/>
  <c r="P21" i="48"/>
  <c r="S21" i="48"/>
  <c r="P29" i="48"/>
  <c r="Y29" i="48"/>
  <c r="U29" i="48"/>
  <c r="AA29" i="48"/>
  <c r="AU29" i="48"/>
  <c r="V29" i="48"/>
  <c r="AY29" i="48" s="1"/>
  <c r="BB29" i="48" s="1"/>
  <c r="Z53" i="48"/>
  <c r="AZ53" i="48" s="1"/>
  <c r="AA53" i="48"/>
  <c r="AU53" i="48"/>
  <c r="W53" i="48"/>
  <c r="AB53" i="48"/>
  <c r="AE53" i="48" a="1"/>
  <c r="AE53" i="48" s="1"/>
  <c r="R100" i="48"/>
  <c r="L74" i="48"/>
  <c r="M74" i="48"/>
  <c r="M51" i="48"/>
  <c r="N51" i="48"/>
  <c r="AX107" i="48"/>
  <c r="F107" i="48"/>
  <c r="G107" i="48" s="1"/>
  <c r="AE107" i="48" s="1" a="1"/>
  <c r="AE107" i="48" s="1"/>
  <c r="AD107" i="48" s="1"/>
  <c r="AC107" i="48" s="1"/>
  <c r="AX91" i="48"/>
  <c r="F91" i="48"/>
  <c r="G91" i="48" s="1"/>
  <c r="AE91" i="48" s="1" a="1"/>
  <c r="AE91" i="48" s="1"/>
  <c r="AD91" i="48" s="1"/>
  <c r="AC91" i="48" s="1"/>
  <c r="AX76" i="48"/>
  <c r="F76" i="48"/>
  <c r="G76" i="48" s="1"/>
  <c r="AE76" i="48" s="1" a="1"/>
  <c r="AE76" i="48" s="1"/>
  <c r="AD76" i="48" s="1"/>
  <c r="AC76" i="48" s="1"/>
  <c r="AX60" i="48"/>
  <c r="F60" i="48"/>
  <c r="G60" i="48" s="1"/>
  <c r="AX37" i="48"/>
  <c r="AH37" i="48"/>
  <c r="AX22" i="48"/>
  <c r="AH22" i="48"/>
  <c r="F22" i="48"/>
  <c r="G22" i="48" s="1"/>
  <c r="AX14" i="48"/>
  <c r="F14" i="48"/>
  <c r="G14" i="48" s="1"/>
  <c r="AX6" i="48"/>
  <c r="AH6" i="48"/>
  <c r="F6" i="48"/>
  <c r="G6" i="48" s="1"/>
  <c r="M10" i="48"/>
  <c r="AG10" i="48" s="1"/>
  <c r="L10" i="48"/>
  <c r="Y105" i="48"/>
  <c r="AB105" i="48"/>
  <c r="P63" i="48"/>
  <c r="Z34" i="48"/>
  <c r="AZ34" i="48" s="1"/>
  <c r="V34" i="48"/>
  <c r="AY34" i="48" s="1"/>
  <c r="AB81" i="48"/>
  <c r="S111" i="48"/>
  <c r="AA119" i="48"/>
  <c r="U119" i="48"/>
  <c r="AA15" i="48"/>
  <c r="L15" i="48"/>
  <c r="M15" i="48"/>
  <c r="N40" i="48"/>
  <c r="L40" i="48"/>
  <c r="U88" i="48"/>
  <c r="AE88" i="48" a="1"/>
  <c r="AE88" i="48" s="1"/>
  <c r="N111" i="48"/>
  <c r="M111" i="48"/>
  <c r="L111" i="48"/>
  <c r="N25" i="48"/>
  <c r="M25" i="48"/>
  <c r="M17" i="48"/>
  <c r="AG17" i="48" s="1"/>
  <c r="L17" i="48"/>
  <c r="N9" i="48"/>
  <c r="L9" i="48"/>
  <c r="S105" i="48"/>
  <c r="Z63" i="48"/>
  <c r="AZ63" i="48" s="1"/>
  <c r="AB63" i="48"/>
  <c r="Q34" i="48"/>
  <c r="BA34" i="48" s="1"/>
  <c r="BB34" i="48" s="1"/>
  <c r="N112" i="48"/>
  <c r="AB119" i="48"/>
  <c r="W119" i="48"/>
  <c r="M81" i="48"/>
  <c r="R15" i="48"/>
  <c r="M24" i="48"/>
  <c r="L113" i="48"/>
  <c r="M113" i="48"/>
  <c r="M79" i="48"/>
  <c r="N79" i="48"/>
  <c r="N56" i="48"/>
  <c r="R56" i="48"/>
  <c r="S56" i="48"/>
  <c r="N32" i="48"/>
  <c r="L32" i="48"/>
  <c r="L16" i="48"/>
  <c r="N16" i="48"/>
  <c r="P5" i="48"/>
  <c r="W15" i="48"/>
  <c r="Z15" i="48"/>
  <c r="AZ15" i="48" s="1"/>
  <c r="Y15" i="48"/>
  <c r="V15" i="48"/>
  <c r="AY15" i="48" s="1"/>
  <c r="AU15" i="48"/>
  <c r="V111" i="48"/>
  <c r="AY111" i="48" s="1"/>
  <c r="N104" i="48"/>
  <c r="L104" i="48"/>
  <c r="M104" i="48"/>
  <c r="AE105" i="48" a="1"/>
  <c r="AE105" i="48" s="1"/>
  <c r="Q63" i="48"/>
  <c r="BA63" i="48" s="1"/>
  <c r="AA34" i="48"/>
  <c r="Y111" i="48"/>
  <c r="L112" i="48"/>
  <c r="AE119" i="48" a="1"/>
  <c r="AE119" i="48" s="1"/>
  <c r="N81" i="48"/>
  <c r="U15" i="48"/>
  <c r="AE5" i="48" a="1"/>
  <c r="AE5" i="48" s="1"/>
  <c r="AA23" i="48"/>
  <c r="V23" i="48"/>
  <c r="AY23" i="48" s="1"/>
  <c r="Y23" i="48"/>
  <c r="U23" i="48"/>
  <c r="W23" i="48"/>
  <c r="M49" i="48"/>
  <c r="N49" i="48"/>
  <c r="L49" i="48"/>
  <c r="L95" i="48"/>
  <c r="M95" i="48"/>
  <c r="F99" i="48"/>
  <c r="G99" i="48" s="1"/>
  <c r="P39" i="48"/>
  <c r="R39" i="48"/>
  <c r="M39" i="48"/>
  <c r="L39" i="48"/>
  <c r="F4" i="48"/>
  <c r="G4" i="48" s="1"/>
  <c r="F28" i="48"/>
  <c r="G28" i="48" s="1"/>
  <c r="F51" i="48"/>
  <c r="G51" i="48" s="1"/>
  <c r="F58" i="48"/>
  <c r="G58" i="48" s="1"/>
  <c r="F66" i="48"/>
  <c r="G66" i="48" s="1"/>
  <c r="F97" i="48"/>
  <c r="G97" i="48" s="1"/>
  <c r="AE97" i="48" s="1" a="1"/>
  <c r="AE97" i="48" s="1"/>
  <c r="AD97" i="48" s="1"/>
  <c r="AC97" i="48" s="1"/>
  <c r="AH58" i="48"/>
  <c r="AG66" i="48"/>
  <c r="F83" i="48"/>
  <c r="G83" i="48" s="1"/>
  <c r="P83" i="48" s="1"/>
  <c r="L23" i="48"/>
  <c r="L57" i="48"/>
  <c r="F113" i="48"/>
  <c r="G113" i="48" s="1"/>
  <c r="AH4" i="48"/>
  <c r="AH5" i="48"/>
  <c r="F13" i="48"/>
  <c r="G13" i="48" s="1"/>
  <c r="M23" i="48"/>
  <c r="AH50" i="48"/>
  <c r="F59" i="48"/>
  <c r="G59" i="48" s="1"/>
  <c r="AE59" i="48" s="1" a="1"/>
  <c r="AE59" i="48" s="1"/>
  <c r="AD59" i="48" s="1"/>
  <c r="AC59" i="48" s="1"/>
  <c r="F67" i="48"/>
  <c r="G67" i="48" s="1"/>
  <c r="Y67" i="48" s="1"/>
  <c r="F75" i="48"/>
  <c r="G75" i="48" s="1"/>
  <c r="M110" i="48"/>
  <c r="F127" i="48"/>
  <c r="G127" i="48" s="1"/>
  <c r="Z127" i="48" s="1"/>
  <c r="AZ127" i="48" s="1"/>
  <c r="AH20" i="48"/>
  <c r="AH36" i="48"/>
  <c r="AG59" i="48"/>
  <c r="AG44" i="48"/>
  <c r="D54" i="46"/>
  <c r="AW54" i="46" s="1"/>
  <c r="A61" i="46"/>
  <c r="A31" i="46"/>
  <c r="D65" i="46"/>
  <c r="AW65" i="46" s="1"/>
  <c r="A32" i="46"/>
  <c r="D21" i="46"/>
  <c r="A19" i="46"/>
  <c r="A20" i="46"/>
  <c r="A63" i="46"/>
  <c r="A28" i="46"/>
  <c r="A26" i="46"/>
  <c r="A18" i="46"/>
  <c r="A50" i="46"/>
  <c r="A62" i="46"/>
  <c r="A33" i="46"/>
  <c r="D51" i="46"/>
  <c r="AW51" i="46" s="1"/>
  <c r="AE32" i="59" a="1"/>
  <c r="AE32" i="59" s="1"/>
  <c r="AA32" i="59"/>
  <c r="U32" i="59"/>
  <c r="AU32" i="59"/>
  <c r="AV129" i="59" s="1"/>
  <c r="Z32" i="59"/>
  <c r="AZ32" i="59" s="1"/>
  <c r="Q32" i="59"/>
  <c r="BA32" i="59" s="1"/>
  <c r="BB32" i="59" s="1"/>
  <c r="P32" i="59"/>
  <c r="R32" i="59"/>
  <c r="S32" i="59"/>
  <c r="W32" i="59"/>
  <c r="AB32" i="59"/>
  <c r="Y32" i="59"/>
  <c r="V32" i="59"/>
  <c r="AY32" i="59" s="1"/>
  <c r="Z24" i="59"/>
  <c r="AZ24" i="59" s="1"/>
  <c r="U24" i="59"/>
  <c r="Y24" i="59"/>
  <c r="S24" i="59"/>
  <c r="W24" i="59"/>
  <c r="V24" i="59"/>
  <c r="AY24" i="59" s="1"/>
  <c r="Q24" i="59"/>
  <c r="BA24" i="59" s="1"/>
  <c r="P24" i="59"/>
  <c r="R24" i="59"/>
  <c r="AA24" i="59"/>
  <c r="AU24" i="59"/>
  <c r="AB24" i="59"/>
  <c r="Z48" i="59"/>
  <c r="AZ48" i="59" s="1"/>
  <c r="P48" i="59"/>
  <c r="AU48" i="59"/>
  <c r="AV10" i="59" s="1"/>
  <c r="R48" i="59"/>
  <c r="Q48" i="59"/>
  <c r="BA48" i="59" s="1"/>
  <c r="BB48" i="59" s="1"/>
  <c r="AA48" i="59"/>
  <c r="V48" i="59"/>
  <c r="AY48" i="59" s="1"/>
  <c r="AB48" i="59"/>
  <c r="W48" i="59"/>
  <c r="U48" i="59"/>
  <c r="Y48" i="59"/>
  <c r="S48" i="59"/>
  <c r="AE48" i="59" a="1"/>
  <c r="AE48" i="59" s="1"/>
  <c r="AA56" i="59"/>
  <c r="W56" i="59"/>
  <c r="Q56" i="59"/>
  <c r="BA56" i="59" s="1"/>
  <c r="Z56" i="59"/>
  <c r="AZ56" i="59" s="1"/>
  <c r="R56" i="59"/>
  <c r="AU56" i="59"/>
  <c r="S56" i="59"/>
  <c r="Y56" i="59"/>
  <c r="AB56" i="59"/>
  <c r="U56" i="59"/>
  <c r="V56" i="59"/>
  <c r="AY56" i="59" s="1"/>
  <c r="P56" i="59"/>
  <c r="W21" i="59"/>
  <c r="V21" i="59"/>
  <c r="AY21" i="59" s="1"/>
  <c r="P21" i="59"/>
  <c r="Y21" i="59"/>
  <c r="U29" i="59"/>
  <c r="Y29" i="59"/>
  <c r="Z29" i="59"/>
  <c r="AZ29" i="59" s="1"/>
  <c r="Q29" i="59"/>
  <c r="BA29" i="59" s="1"/>
  <c r="BB29" i="59" s="1"/>
  <c r="AE29" i="59" a="1"/>
  <c r="AE29" i="59" s="1"/>
  <c r="AU29" i="59"/>
  <c r="AB29" i="59"/>
  <c r="AA29" i="59"/>
  <c r="S29" i="59"/>
  <c r="W29" i="59"/>
  <c r="P29" i="59"/>
  <c r="R29" i="59"/>
  <c r="V29" i="59"/>
  <c r="AY29" i="59" s="1"/>
  <c r="W13" i="59"/>
  <c r="S13" i="59"/>
  <c r="Q13" i="59"/>
  <c r="BA13" i="59" s="1"/>
  <c r="BB13" i="59" s="1"/>
  <c r="AE13" i="59" a="1"/>
  <c r="AE13" i="59" s="1"/>
  <c r="AU13" i="59"/>
  <c r="Y13" i="59"/>
  <c r="AB13" i="59"/>
  <c r="AA13" i="59"/>
  <c r="P13" i="59"/>
  <c r="R13" i="59"/>
  <c r="V13" i="59"/>
  <c r="AY13" i="59" s="1"/>
  <c r="U13" i="59"/>
  <c r="Z13" i="59"/>
  <c r="AZ13" i="59" s="1"/>
  <c r="V64" i="58"/>
  <c r="AY64" i="58" s="1"/>
  <c r="Z64" i="58"/>
  <c r="AZ64" i="58" s="1"/>
  <c r="Y9" i="59"/>
  <c r="V9" i="59"/>
  <c r="AY9" i="59" s="1"/>
  <c r="R9" i="59"/>
  <c r="AB119" i="31"/>
  <c r="S119" i="31"/>
  <c r="R119" i="31"/>
  <c r="Z119" i="31"/>
  <c r="AZ119" i="31" s="1"/>
  <c r="AA119" i="31"/>
  <c r="AS119" i="31"/>
  <c r="AF119" i="31" s="1"/>
  <c r="Q119" i="31"/>
  <c r="BA119" i="31" s="1"/>
  <c r="Y119" i="31"/>
  <c r="W119" i="31"/>
  <c r="U119" i="31"/>
  <c r="V119" i="31"/>
  <c r="AY119" i="31" s="1"/>
  <c r="P119" i="31"/>
  <c r="Z68" i="59"/>
  <c r="AZ68" i="59" s="1"/>
  <c r="V68" i="59"/>
  <c r="AY68" i="59" s="1"/>
  <c r="V34" i="59"/>
  <c r="AY34" i="59" s="1"/>
  <c r="R69" i="59"/>
  <c r="AE58" i="59" a="1"/>
  <c r="AE58" i="59" s="1"/>
  <c r="AA55" i="59"/>
  <c r="U55" i="59"/>
  <c r="R19" i="59"/>
  <c r="AA9" i="59"/>
  <c r="P68" i="59"/>
  <c r="Q69" i="59"/>
  <c r="BA69" i="59" s="1"/>
  <c r="Z9" i="59"/>
  <c r="AZ9" i="59" s="1"/>
  <c r="AU34" i="59"/>
  <c r="AU61" i="32"/>
  <c r="AV30" i="32" s="1"/>
  <c r="R61" i="32"/>
  <c r="V61" i="32"/>
  <c r="AY61" i="32" s="1"/>
  <c r="P61" i="32"/>
  <c r="U61" i="32"/>
  <c r="Y61" i="32"/>
  <c r="W61" i="32"/>
  <c r="AB61" i="32"/>
  <c r="Z61" i="32"/>
  <c r="AZ61" i="32" s="1"/>
  <c r="Q61" i="32"/>
  <c r="BA61" i="32" s="1"/>
  <c r="V60" i="43"/>
  <c r="AY60" i="43" s="1"/>
  <c r="R60" i="43"/>
  <c r="Z60" i="43"/>
  <c r="AZ60" i="43" s="1"/>
  <c r="AE60" i="43" a="1"/>
  <c r="AE60" i="43" s="1"/>
  <c r="U60" i="43"/>
  <c r="Y60" i="43"/>
  <c r="AA60" i="43"/>
  <c r="AU60" i="43"/>
  <c r="AV61" i="43" s="1"/>
  <c r="W60" i="43"/>
  <c r="Q60" i="43"/>
  <c r="BA60" i="43" s="1"/>
  <c r="BB60" i="43" s="1"/>
  <c r="P60" i="43"/>
  <c r="S60" i="43"/>
  <c r="AB60" i="43"/>
  <c r="Z13" i="43"/>
  <c r="AZ13" i="43" s="1"/>
  <c r="V13" i="43"/>
  <c r="AY13" i="43" s="1"/>
  <c r="W13" i="43"/>
  <c r="P13" i="43"/>
  <c r="AU13" i="43"/>
  <c r="Y13" i="43"/>
  <c r="U13" i="43"/>
  <c r="AB13" i="43"/>
  <c r="AE13" i="43" a="1"/>
  <c r="AE13" i="43" s="1"/>
  <c r="R13" i="43"/>
  <c r="AA13" i="43"/>
  <c r="Q13" i="43"/>
  <c r="BA13" i="43" s="1"/>
  <c r="BB13" i="43" s="1"/>
  <c r="V29" i="43"/>
  <c r="AY29" i="43" s="1"/>
  <c r="AB29" i="43"/>
  <c r="P29" i="43"/>
  <c r="Y29" i="43"/>
  <c r="AE29" i="43" a="1"/>
  <c r="AE29" i="43" s="1"/>
  <c r="W29" i="43"/>
  <c r="U29" i="43"/>
  <c r="S29" i="43"/>
  <c r="AU29" i="43"/>
  <c r="R29" i="43"/>
  <c r="Q29" i="43"/>
  <c r="BA29" i="43" s="1"/>
  <c r="BB29" i="43" s="1"/>
  <c r="Z29" i="43"/>
  <c r="AZ29" i="43" s="1"/>
  <c r="AU58" i="59"/>
  <c r="R68" i="59"/>
  <c r="Z35" i="59"/>
  <c r="AZ35" i="59" s="1"/>
  <c r="AA34" i="59"/>
  <c r="W34" i="59"/>
  <c r="P69" i="59"/>
  <c r="AS69" i="59"/>
  <c r="AF69" i="59" s="1"/>
  <c r="AA5" i="59"/>
  <c r="Y58" i="59"/>
  <c r="Z58" i="59"/>
  <c r="AZ58" i="59" s="1"/>
  <c r="Y55" i="59"/>
  <c r="Q55" i="59"/>
  <c r="BA55" i="59" s="1"/>
  <c r="S9" i="59"/>
  <c r="AB62" i="32"/>
  <c r="V62" i="32"/>
  <c r="AY62" i="32" s="1"/>
  <c r="R62" i="32"/>
  <c r="Z62" i="32"/>
  <c r="AZ62" i="32" s="1"/>
  <c r="AU62" i="32"/>
  <c r="W62" i="32"/>
  <c r="Y62" i="32"/>
  <c r="Q62" i="32"/>
  <c r="BA62" i="32" s="1"/>
  <c r="U62" i="32"/>
  <c r="S62" i="32"/>
  <c r="Z59" i="42"/>
  <c r="AZ59" i="42" s="1"/>
  <c r="W59" i="42"/>
  <c r="V59" i="42"/>
  <c r="AY59" i="42" s="1"/>
  <c r="AB59" i="42"/>
  <c r="R59" i="42"/>
  <c r="S59" i="42"/>
  <c r="Q59" i="42"/>
  <c r="BA59" i="42" s="1"/>
  <c r="AU59" i="42"/>
  <c r="AV10" i="42" s="1"/>
  <c r="U59" i="42"/>
  <c r="AA59" i="42"/>
  <c r="AE32" i="28" a="1"/>
  <c r="AE32" i="28" s="1"/>
  <c r="Q32" i="28"/>
  <c r="BA32" i="28" s="1"/>
  <c r="BB32" i="28" s="1"/>
  <c r="Y32" i="28"/>
  <c r="S32" i="28"/>
  <c r="V32" i="28"/>
  <c r="AY32" i="28" s="1"/>
  <c r="AB32" i="28"/>
  <c r="P32" i="28"/>
  <c r="U69" i="59"/>
  <c r="V69" i="59"/>
  <c r="AY69" i="59" s="1"/>
  <c r="W68" i="59"/>
  <c r="AS68" i="59"/>
  <c r="AF68" i="59" s="1"/>
  <c r="Y34" i="59"/>
  <c r="W9" i="59"/>
  <c r="S38" i="41"/>
  <c r="P38" i="41"/>
  <c r="AU38" i="41"/>
  <c r="U38" i="41"/>
  <c r="AA38" i="41"/>
  <c r="W38" i="41"/>
  <c r="Q38" i="41"/>
  <c r="BA38" i="41" s="1"/>
  <c r="Z38" i="41"/>
  <c r="AZ38" i="41" s="1"/>
  <c r="R38" i="41"/>
  <c r="Y38" i="41"/>
  <c r="AB38" i="41"/>
  <c r="V38" i="41"/>
  <c r="AY38" i="41" s="1"/>
  <c r="AA33" i="45"/>
  <c r="AE33" i="45" a="1"/>
  <c r="AE33" i="45" s="1"/>
  <c r="V33" i="45"/>
  <c r="AY33" i="45" s="1"/>
  <c r="Q33" i="45"/>
  <c r="BA33" i="45" s="1"/>
  <c r="BB33" i="45" s="1"/>
  <c r="Z33" i="45"/>
  <c r="AZ33" i="45" s="1"/>
  <c r="P33" i="45"/>
  <c r="W33" i="45"/>
  <c r="AB33" i="45"/>
  <c r="Y33" i="45"/>
  <c r="AU33" i="45"/>
  <c r="S33" i="45"/>
  <c r="U33" i="45"/>
  <c r="R33" i="45"/>
  <c r="Q5" i="47"/>
  <c r="BA5" i="47" s="1"/>
  <c r="Y5" i="47"/>
  <c r="AA5" i="47"/>
  <c r="V5" i="47"/>
  <c r="AY5" i="47" s="1"/>
  <c r="BB5" i="47" s="1"/>
  <c r="AU5" i="47"/>
  <c r="AB5" i="47"/>
  <c r="U5" i="47"/>
  <c r="R5" i="47"/>
  <c r="W5" i="47"/>
  <c r="Z5" i="47"/>
  <c r="AZ5" i="47" s="1"/>
  <c r="S5" i="47"/>
  <c r="D20" i="47"/>
  <c r="A20" i="47"/>
  <c r="R34" i="59"/>
  <c r="P19" i="59"/>
  <c r="AA58" i="59"/>
  <c r="Z69" i="59"/>
  <c r="AZ69" i="59" s="1"/>
  <c r="AB58" i="59"/>
  <c r="AB55" i="59"/>
  <c r="AB9" i="59"/>
  <c r="AU55" i="59"/>
  <c r="U63" i="28"/>
  <c r="S63" i="28"/>
  <c r="AE63" i="28" a="1"/>
  <c r="AE63" i="28" s="1"/>
  <c r="V63" i="28"/>
  <c r="AY63" i="28" s="1"/>
  <c r="Q63" i="28"/>
  <c r="BA63" i="28" s="1"/>
  <c r="BB63" i="28" s="1"/>
  <c r="P63" i="28"/>
  <c r="AA63" i="28"/>
  <c r="Y63" i="28"/>
  <c r="AS110" i="32"/>
  <c r="AF110" i="32" s="1"/>
  <c r="AB110" i="32"/>
  <c r="Q110" i="32"/>
  <c r="BA110" i="32" s="1"/>
  <c r="S110" i="32"/>
  <c r="Z34" i="35"/>
  <c r="AZ34" i="35" s="1"/>
  <c r="U34" i="35"/>
  <c r="P34" i="35"/>
  <c r="AB34" i="35"/>
  <c r="AU34" i="35"/>
  <c r="R34" i="35"/>
  <c r="AA34" i="35"/>
  <c r="Q34" i="35"/>
  <c r="BA34" i="35" s="1"/>
  <c r="Y34" i="35"/>
  <c r="V34" i="35"/>
  <c r="AY34" i="35" s="1"/>
  <c r="AE65" i="35" a="1"/>
  <c r="AE65" i="35" s="1"/>
  <c r="U65" i="35"/>
  <c r="V65" i="35"/>
  <c r="AY65" i="35" s="1"/>
  <c r="Y65" i="35"/>
  <c r="AA65" i="35"/>
  <c r="S65" i="35"/>
  <c r="Z65" i="35"/>
  <c r="AZ65" i="35" s="1"/>
  <c r="P65" i="35"/>
  <c r="Q65" i="35"/>
  <c r="BA65" i="35" s="1"/>
  <c r="BB65" i="35" s="1"/>
  <c r="R65" i="35"/>
  <c r="U9" i="59"/>
  <c r="AB69" i="59"/>
  <c r="W69" i="59"/>
  <c r="V58" i="59"/>
  <c r="AY58" i="59" s="1"/>
  <c r="AB68" i="59"/>
  <c r="Q68" i="59"/>
  <c r="BA68" i="59" s="1"/>
  <c r="U34" i="59"/>
  <c r="Y69" i="59"/>
  <c r="R58" i="59"/>
  <c r="U68" i="59"/>
  <c r="S35" i="59"/>
  <c r="Z5" i="59"/>
  <c r="AZ5" i="59" s="1"/>
  <c r="V18" i="59"/>
  <c r="AY18" i="59" s="1"/>
  <c r="Q9" i="59"/>
  <c r="BA9" i="59" s="1"/>
  <c r="AU9" i="59"/>
  <c r="AA61" i="32"/>
  <c r="Z4" i="40"/>
  <c r="AZ4" i="40" s="1"/>
  <c r="Y4" i="40"/>
  <c r="Q4" i="40"/>
  <c r="BA4" i="40" s="1"/>
  <c r="BB4" i="40" s="1"/>
  <c r="U4" i="40"/>
  <c r="S4" i="40"/>
  <c r="AA4" i="40"/>
  <c r="V4" i="40"/>
  <c r="AY4" i="40" s="1"/>
  <c r="R4" i="40"/>
  <c r="AU4" i="40"/>
  <c r="AV96" i="40" s="1"/>
  <c r="P4" i="40"/>
  <c r="W4" i="40"/>
  <c r="AB4" i="40"/>
  <c r="AU34" i="34"/>
  <c r="Q34" i="34"/>
  <c r="BA34" i="34" s="1"/>
  <c r="BB34" i="34" s="1"/>
  <c r="P34" i="34"/>
  <c r="AE34" i="34" a="1"/>
  <c r="AE34" i="34" s="1"/>
  <c r="D56" i="34"/>
  <c r="A56" i="34"/>
  <c r="Q15" i="37"/>
  <c r="BA15" i="37" s="1"/>
  <c r="BB15" i="37" s="1"/>
  <c r="AE15" i="37" a="1"/>
  <c r="AE15" i="37" s="1"/>
  <c r="V15" i="37"/>
  <c r="AY15" i="37" s="1"/>
  <c r="Z15" i="37"/>
  <c r="AZ15" i="37" s="1"/>
  <c r="R15" i="37"/>
  <c r="P15" i="37"/>
  <c r="AB15" i="37"/>
  <c r="A9" i="37"/>
  <c r="D9" i="37"/>
  <c r="AA22" i="41"/>
  <c r="V22" i="41"/>
  <c r="AY22" i="41" s="1"/>
  <c r="BB22" i="41" s="1"/>
  <c r="S22" i="41"/>
  <c r="AB22" i="41"/>
  <c r="R22" i="41"/>
  <c r="Y22" i="41"/>
  <c r="Q22" i="41"/>
  <c r="BA22" i="41" s="1"/>
  <c r="W44" i="28"/>
  <c r="A118" i="38"/>
  <c r="D118" i="38"/>
  <c r="Q103" i="33"/>
  <c r="BA103" i="33" s="1"/>
  <c r="P103" i="33"/>
  <c r="Z103" i="33"/>
  <c r="AZ103" i="33" s="1"/>
  <c r="AB40" i="34"/>
  <c r="Y40" i="34"/>
  <c r="AA40" i="34"/>
  <c r="W40" i="34"/>
  <c r="P61" i="36"/>
  <c r="Z61" i="36"/>
  <c r="AZ61" i="36" s="1"/>
  <c r="V61" i="36"/>
  <c r="AY61" i="36" s="1"/>
  <c r="Q44" i="40"/>
  <c r="BA44" i="40" s="1"/>
  <c r="W44" i="40"/>
  <c r="Y44" i="40"/>
  <c r="AB44" i="40"/>
  <c r="Z44" i="40"/>
  <c r="AZ44" i="40" s="1"/>
  <c r="V44" i="40"/>
  <c r="AY44" i="40" s="1"/>
  <c r="S44" i="40"/>
  <c r="P44" i="40"/>
  <c r="Z6" i="41"/>
  <c r="AZ6" i="41" s="1"/>
  <c r="R6" i="41"/>
  <c r="V6" i="41"/>
  <c r="AY6" i="41" s="1"/>
  <c r="U6" i="41"/>
  <c r="P6" i="41"/>
  <c r="Q6" i="41"/>
  <c r="BA6" i="41" s="1"/>
  <c r="W6" i="41"/>
  <c r="AA6" i="41"/>
  <c r="W11" i="42"/>
  <c r="Q11" i="42"/>
  <c r="BA11" i="42" s="1"/>
  <c r="S11" i="42"/>
  <c r="AU11" i="42"/>
  <c r="V11" i="42"/>
  <c r="AY11" i="42" s="1"/>
  <c r="P11" i="42"/>
  <c r="R11" i="42"/>
  <c r="AA11" i="42"/>
  <c r="AB28" i="42"/>
  <c r="Y28" i="42"/>
  <c r="W28" i="42"/>
  <c r="R28" i="42"/>
  <c r="Q28" i="42"/>
  <c r="BA28" i="42" s="1"/>
  <c r="U28" i="42"/>
  <c r="S28" i="42"/>
  <c r="AA28" i="42"/>
  <c r="Z28" i="42"/>
  <c r="AZ28" i="42" s="1"/>
  <c r="Z13" i="44"/>
  <c r="AZ13" i="44" s="1"/>
  <c r="AB13" i="44"/>
  <c r="Y13" i="44"/>
  <c r="U13" i="44"/>
  <c r="AA13" i="44"/>
  <c r="S13" i="44"/>
  <c r="AU13" i="44"/>
  <c r="P13" i="44"/>
  <c r="R13" i="44"/>
  <c r="W7" i="45"/>
  <c r="U7" i="45"/>
  <c r="Q7" i="45"/>
  <c r="BA7" i="45" s="1"/>
  <c r="Z7" i="45"/>
  <c r="AZ7" i="45" s="1"/>
  <c r="S7" i="45"/>
  <c r="P7" i="45"/>
  <c r="Y7" i="45"/>
  <c r="V7" i="45"/>
  <c r="AY7" i="45" s="1"/>
  <c r="D49" i="47"/>
  <c r="AH49" i="47" s="1"/>
  <c r="A49" i="47"/>
  <c r="D118" i="47"/>
  <c r="A118" i="47"/>
  <c r="S55" i="28"/>
  <c r="Q55" i="28"/>
  <c r="BA55" i="28" s="1"/>
  <c r="P55" i="28"/>
  <c r="A83" i="38"/>
  <c r="D83" i="38"/>
  <c r="Z3" i="44"/>
  <c r="AZ3" i="44" s="1"/>
  <c r="Q3" i="44"/>
  <c r="BA3" i="44" s="1"/>
  <c r="BB3" i="44" s="1"/>
  <c r="V3" i="44"/>
  <c r="AY3" i="44" s="1"/>
  <c r="S3" i="44"/>
  <c r="W3" i="44"/>
  <c r="R3" i="44"/>
  <c r="AA3" i="44"/>
  <c r="U3" i="44"/>
  <c r="AB3" i="44"/>
  <c r="Y3" i="44"/>
  <c r="P3" i="44"/>
  <c r="AU3" i="44"/>
  <c r="A79" i="39"/>
  <c r="D79" i="39"/>
  <c r="V57" i="38"/>
  <c r="AY57" i="38" s="1"/>
  <c r="W57" i="38"/>
  <c r="AE57" i="38" a="1"/>
  <c r="AE57" i="38" s="1"/>
  <c r="AB57" i="38"/>
  <c r="Y57" i="38"/>
  <c r="P57" i="38"/>
  <c r="AU57" i="38"/>
  <c r="AV35" i="38" s="1"/>
  <c r="Q127" i="41"/>
  <c r="BA127" i="41" s="1"/>
  <c r="BB127" i="41" s="1"/>
  <c r="R127" i="41"/>
  <c r="S127" i="41"/>
  <c r="AA127" i="41"/>
  <c r="U127" i="41"/>
  <c r="V127" i="41"/>
  <c r="AY127" i="41" s="1"/>
  <c r="AB127" i="41"/>
  <c r="AE127" i="41" a="1"/>
  <c r="AE127" i="41" s="1"/>
  <c r="Z127" i="41"/>
  <c r="AZ127" i="41" s="1"/>
  <c r="R35" i="42"/>
  <c r="V35" i="42"/>
  <c r="AY35" i="42" s="1"/>
  <c r="Y35" i="42"/>
  <c r="Q35" i="42"/>
  <c r="BA35" i="42" s="1"/>
  <c r="BB35" i="42" s="1"/>
  <c r="AU35" i="42"/>
  <c r="AE35" i="42" a="1"/>
  <c r="AE35" i="42" s="1"/>
  <c r="W35" i="42"/>
  <c r="AA35" i="42"/>
  <c r="D36" i="28"/>
  <c r="A36" i="28"/>
  <c r="U46" i="32"/>
  <c r="AB46" i="32"/>
  <c r="D53" i="32"/>
  <c r="A53" i="32"/>
  <c r="P17" i="34"/>
  <c r="V17" i="34"/>
  <c r="AY17" i="34" s="1"/>
  <c r="BB17" i="34" s="1"/>
  <c r="W17" i="34"/>
  <c r="Y17" i="34"/>
  <c r="U17" i="34"/>
  <c r="AB46" i="41"/>
  <c r="W46" i="41"/>
  <c r="AA46" i="41"/>
  <c r="S46" i="41"/>
  <c r="V46" i="41"/>
  <c r="AY46" i="41" s="1"/>
  <c r="Z46" i="41"/>
  <c r="AZ46" i="41" s="1"/>
  <c r="AU46" i="41"/>
  <c r="R46" i="41"/>
  <c r="AU49" i="44"/>
  <c r="U49" i="44"/>
  <c r="V49" i="44"/>
  <c r="AY49" i="44" s="1"/>
  <c r="AB49" i="44"/>
  <c r="W49" i="44"/>
  <c r="AA49" i="44"/>
  <c r="Q49" i="44"/>
  <c r="BA49" i="44" s="1"/>
  <c r="Y49" i="44"/>
  <c r="A79" i="47"/>
  <c r="D79" i="47"/>
  <c r="Z53" i="33"/>
  <c r="AZ53" i="33" s="1"/>
  <c r="W53" i="33"/>
  <c r="Q123" i="34"/>
  <c r="BA123" i="34" s="1"/>
  <c r="AB123" i="34"/>
  <c r="AS123" i="34"/>
  <c r="AF123" i="34" s="1"/>
  <c r="P123" i="34"/>
  <c r="P38" i="36"/>
  <c r="W38" i="36"/>
  <c r="AU38" i="36"/>
  <c r="V38" i="36"/>
  <c r="AY38" i="36" s="1"/>
  <c r="Y38" i="36"/>
  <c r="P9" i="36"/>
  <c r="S9" i="36"/>
  <c r="V9" i="36"/>
  <c r="AY9" i="36" s="1"/>
  <c r="Y9" i="36"/>
  <c r="W9" i="36"/>
  <c r="R69" i="37"/>
  <c r="S69" i="37"/>
  <c r="AS69" i="37"/>
  <c r="AF69" i="37" s="1"/>
  <c r="W69" i="37"/>
  <c r="V69" i="37"/>
  <c r="AY69" i="37" s="1"/>
  <c r="U69" i="37"/>
  <c r="AA103" i="41"/>
  <c r="Q103" i="41"/>
  <c r="BA103" i="41" s="1"/>
  <c r="Z103" i="41"/>
  <c r="AZ103" i="41" s="1"/>
  <c r="W103" i="41"/>
  <c r="Y103" i="41"/>
  <c r="P103" i="41"/>
  <c r="AS103" i="41"/>
  <c r="AF103" i="41" s="1"/>
  <c r="U103" i="41"/>
  <c r="W62" i="41"/>
  <c r="AE62" i="41" a="1"/>
  <c r="AE62" i="41" s="1"/>
  <c r="U62" i="41"/>
  <c r="Y62" i="41"/>
  <c r="AA62" i="41"/>
  <c r="Q62" i="41"/>
  <c r="BA62" i="41" s="1"/>
  <c r="BB62" i="41" s="1"/>
  <c r="P62" i="41"/>
  <c r="AA30" i="41"/>
  <c r="V30" i="41"/>
  <c r="AY30" i="41" s="1"/>
  <c r="S30" i="41"/>
  <c r="AE30" i="41" a="1"/>
  <c r="AE30" i="41" s="1"/>
  <c r="W30" i="41"/>
  <c r="P30" i="41"/>
  <c r="Q30" i="41"/>
  <c r="BA30" i="41" s="1"/>
  <c r="BB30" i="41" s="1"/>
  <c r="Y30" i="41"/>
  <c r="Z30" i="41"/>
  <c r="AZ30" i="41" s="1"/>
  <c r="AA2" i="42"/>
  <c r="W2" i="42"/>
  <c r="AB2" i="42"/>
  <c r="Q2" i="42"/>
  <c r="BA2" i="42" s="1"/>
  <c r="BB2" i="42" s="1"/>
  <c r="AE2" i="42" a="1"/>
  <c r="AE2" i="42" s="1"/>
  <c r="R2" i="42"/>
  <c r="V2" i="42"/>
  <c r="AY2" i="42" s="1"/>
  <c r="AB21" i="46"/>
  <c r="W21" i="46"/>
  <c r="R21" i="46"/>
  <c r="Q21" i="46"/>
  <c r="BA21" i="46" s="1"/>
  <c r="BB21" i="46" s="1"/>
  <c r="U21" i="46"/>
  <c r="S21" i="46"/>
  <c r="Y21" i="46"/>
  <c r="P21" i="46"/>
  <c r="AU21" i="46"/>
  <c r="Z21" i="46"/>
  <c r="AZ21" i="46" s="1"/>
  <c r="V36" i="47"/>
  <c r="AY36" i="47" s="1"/>
  <c r="BB36" i="47" s="1"/>
  <c r="U36" i="47"/>
  <c r="AA36" i="47"/>
  <c r="AB36" i="47"/>
  <c r="P36" i="47"/>
  <c r="Q36" i="47"/>
  <c r="BA36" i="47" s="1"/>
  <c r="W36" i="47"/>
  <c r="S36" i="47"/>
  <c r="D126" i="46"/>
  <c r="AW126" i="46" s="1"/>
  <c r="A126" i="46"/>
  <c r="A19" i="44"/>
  <c r="D19" i="44"/>
  <c r="V11" i="44"/>
  <c r="AY11" i="44" s="1"/>
  <c r="Z11" i="44"/>
  <c r="AZ11" i="44" s="1"/>
  <c r="U11" i="44"/>
  <c r="Y11" i="44"/>
  <c r="S11" i="44"/>
  <c r="Q11" i="44"/>
  <c r="BA11" i="44" s="1"/>
  <c r="AB11" i="44"/>
  <c r="P11" i="44"/>
  <c r="R11" i="44"/>
  <c r="AU11" i="44"/>
  <c r="W11" i="44"/>
  <c r="AA11" i="44"/>
  <c r="A58" i="41"/>
  <c r="D58" i="41"/>
  <c r="AU50" i="31"/>
  <c r="S50" i="31"/>
  <c r="W11" i="32"/>
  <c r="Z11" i="32"/>
  <c r="AZ11" i="32" s="1"/>
  <c r="BB11" i="32" s="1"/>
  <c r="R11" i="32"/>
  <c r="S11" i="32"/>
  <c r="S111" i="32"/>
  <c r="AB111" i="32"/>
  <c r="W111" i="32"/>
  <c r="AA111" i="32"/>
  <c r="P32" i="36"/>
  <c r="U32" i="36"/>
  <c r="R32" i="36"/>
  <c r="Y32" i="36"/>
  <c r="D36" i="37"/>
  <c r="A36" i="37"/>
  <c r="R108" i="40"/>
  <c r="Q108" i="40"/>
  <c r="BA108" i="40" s="1"/>
  <c r="Y108" i="40"/>
  <c r="U108" i="40"/>
  <c r="S108" i="40"/>
  <c r="W108" i="40"/>
  <c r="AB108" i="40"/>
  <c r="P108" i="40"/>
  <c r="AU36" i="42"/>
  <c r="AA36" i="42"/>
  <c r="Y36" i="42"/>
  <c r="R36" i="42"/>
  <c r="Q36" i="42"/>
  <c r="BA36" i="42" s="1"/>
  <c r="BB36" i="42" s="1"/>
  <c r="Z36" i="42"/>
  <c r="AZ36" i="42" s="1"/>
  <c r="W36" i="42"/>
  <c r="V36" i="42"/>
  <c r="AY36" i="42" s="1"/>
  <c r="S34" i="44"/>
  <c r="AA34" i="44"/>
  <c r="Y34" i="44"/>
  <c r="Z34" i="44"/>
  <c r="AZ34" i="44" s="1"/>
  <c r="AB34" i="44"/>
  <c r="AE34" i="44" a="1"/>
  <c r="AE34" i="44" s="1"/>
  <c r="W34" i="44"/>
  <c r="Q34" i="44"/>
  <c r="BA34" i="44" s="1"/>
  <c r="BB34" i="44" s="1"/>
  <c r="AU34" i="44"/>
  <c r="AV82" i="44" s="1"/>
  <c r="D82" i="44" s="1"/>
  <c r="D93" i="45"/>
  <c r="A93" i="45"/>
  <c r="W40" i="44"/>
  <c r="Q40" i="44"/>
  <c r="BA40" i="44" s="1"/>
  <c r="BB40" i="44" s="1"/>
  <c r="AE40" i="44" a="1"/>
  <c r="AE40" i="44" s="1"/>
  <c r="Z40" i="44"/>
  <c r="AZ40" i="44" s="1"/>
  <c r="Y40" i="44"/>
  <c r="V40" i="44"/>
  <c r="AY40" i="44" s="1"/>
  <c r="R40" i="44"/>
  <c r="U40" i="44"/>
  <c r="P40" i="44"/>
  <c r="S40" i="44"/>
  <c r="AB40" i="44"/>
  <c r="AU40" i="44"/>
  <c r="AV4" i="44" s="1"/>
  <c r="AA40" i="44"/>
  <c r="R79" i="45"/>
  <c r="AB79" i="45"/>
  <c r="Z79" i="45"/>
  <c r="AZ79" i="45" s="1"/>
  <c r="P79" i="45"/>
  <c r="Q79" i="45"/>
  <c r="BA79" i="45" s="1"/>
  <c r="BB79" i="45" s="1"/>
  <c r="Y79" i="45"/>
  <c r="AE79" i="45" a="1"/>
  <c r="AE79" i="45" s="1"/>
  <c r="W79" i="45"/>
  <c r="S79" i="45"/>
  <c r="U79" i="45"/>
  <c r="Q17" i="38"/>
  <c r="BA17" i="38" s="1"/>
  <c r="U17" i="38"/>
  <c r="AB17" i="38"/>
  <c r="P17" i="38"/>
  <c r="AU17" i="38"/>
  <c r="W17" i="38"/>
  <c r="Y17" i="38"/>
  <c r="Q33" i="38"/>
  <c r="BA33" i="38" s="1"/>
  <c r="AU33" i="38"/>
  <c r="W33" i="38"/>
  <c r="S33" i="38"/>
  <c r="Z33" i="38"/>
  <c r="AZ33" i="38" s="1"/>
  <c r="BB33" i="38" s="1"/>
  <c r="AA33" i="38"/>
  <c r="AB33" i="38"/>
  <c r="V36" i="40"/>
  <c r="AY36" i="40" s="1"/>
  <c r="AE36" i="40" a="1"/>
  <c r="AE36" i="40" s="1"/>
  <c r="U36" i="40"/>
  <c r="W36" i="40"/>
  <c r="Y36" i="40"/>
  <c r="S36" i="40"/>
  <c r="P36" i="40"/>
  <c r="P52" i="40"/>
  <c r="W52" i="40"/>
  <c r="Q52" i="40"/>
  <c r="BA52" i="40" s="1"/>
  <c r="BB52" i="40" s="1"/>
  <c r="Y52" i="40"/>
  <c r="R54" i="41"/>
  <c r="AA54" i="41"/>
  <c r="P54" i="41"/>
  <c r="AB54" i="41"/>
  <c r="U54" i="41"/>
  <c r="Q54" i="41"/>
  <c r="BA54" i="41" s="1"/>
  <c r="R94" i="42"/>
  <c r="V94" i="42"/>
  <c r="AY94" i="42" s="1"/>
  <c r="Q94" i="42"/>
  <c r="BA94" i="42" s="1"/>
  <c r="U94" i="42"/>
  <c r="Z94" i="42"/>
  <c r="AZ94" i="42" s="1"/>
  <c r="S94" i="42"/>
  <c r="AA94" i="42"/>
  <c r="AS94" i="42"/>
  <c r="AF94" i="42" s="1"/>
  <c r="P94" i="42"/>
  <c r="AB45" i="43"/>
  <c r="W45" i="43"/>
  <c r="P45" i="43"/>
  <c r="Q45" i="43"/>
  <c r="BA45" i="43" s="1"/>
  <c r="BB45" i="43" s="1"/>
  <c r="Z45" i="43"/>
  <c r="AZ45" i="43" s="1"/>
  <c r="U45" i="43"/>
  <c r="V45" i="43"/>
  <c r="AY45" i="43" s="1"/>
  <c r="R45" i="43"/>
  <c r="P101" i="44"/>
  <c r="U101" i="44"/>
  <c r="W92" i="44"/>
  <c r="AS92" i="44"/>
  <c r="AF92" i="44" s="1"/>
  <c r="Z92" i="44"/>
  <c r="AZ92" i="44" s="1"/>
  <c r="Y92" i="44"/>
  <c r="S92" i="44"/>
  <c r="V92" i="44"/>
  <c r="AY92" i="44" s="1"/>
  <c r="AB92" i="44"/>
  <c r="U92" i="44"/>
  <c r="R92" i="44"/>
  <c r="P92" i="44"/>
  <c r="AA92" i="44"/>
  <c r="Q92" i="44"/>
  <c r="BA92" i="44" s="1"/>
  <c r="P74" i="44"/>
  <c r="W74" i="44"/>
  <c r="U74" i="44"/>
  <c r="R74" i="44"/>
  <c r="AS74" i="44"/>
  <c r="AF74" i="44" s="1"/>
  <c r="Q74" i="44"/>
  <c r="BA74" i="44" s="1"/>
  <c r="Z74" i="44"/>
  <c r="AZ74" i="44" s="1"/>
  <c r="V74" i="44"/>
  <c r="AY74" i="44" s="1"/>
  <c r="BB74" i="44" s="1"/>
  <c r="AB74" i="44"/>
  <c r="AA74" i="44"/>
  <c r="Y74" i="44"/>
  <c r="A107" i="43"/>
  <c r="D107" i="43"/>
  <c r="P40" i="28"/>
  <c r="Q40" i="28"/>
  <c r="BA40" i="28" s="1"/>
  <c r="Y40" i="28"/>
  <c r="U61" i="28"/>
  <c r="P61" i="28"/>
  <c r="V61" i="28"/>
  <c r="AY61" i="28" s="1"/>
  <c r="W61" i="28"/>
  <c r="Y128" i="44"/>
  <c r="S128" i="44"/>
  <c r="Z123" i="44"/>
  <c r="AZ123" i="44" s="1"/>
  <c r="V123" i="44"/>
  <c r="AY123" i="44" s="1"/>
  <c r="AA110" i="44"/>
  <c r="AB110" i="44"/>
  <c r="R110" i="44"/>
  <c r="Z110" i="44"/>
  <c r="AZ110" i="44" s="1"/>
  <c r="Y84" i="44"/>
  <c r="U84" i="44"/>
  <c r="W84" i="44"/>
  <c r="S84" i="44"/>
  <c r="P84" i="44"/>
  <c r="AB84" i="44"/>
  <c r="AE84" i="44" a="1"/>
  <c r="AE84" i="44" s="1"/>
  <c r="R84" i="44"/>
  <c r="S42" i="44"/>
  <c r="R42" i="44"/>
  <c r="AU42" i="44"/>
  <c r="Y42" i="44"/>
  <c r="P42" i="44"/>
  <c r="Z42" i="44"/>
  <c r="AZ42" i="44" s="1"/>
  <c r="D114" i="38"/>
  <c r="A114" i="38"/>
  <c r="R78" i="46"/>
  <c r="AB78" i="46"/>
  <c r="V78" i="46"/>
  <c r="AY78" i="46" s="1"/>
  <c r="Z78" i="46"/>
  <c r="AZ78" i="46" s="1"/>
  <c r="Y78" i="46"/>
  <c r="U78" i="46"/>
  <c r="V15" i="28"/>
  <c r="AY15" i="28" s="1"/>
  <c r="V40" i="28"/>
  <c r="AY40" i="28" s="1"/>
  <c r="S61" i="28"/>
  <c r="Q103" i="28"/>
  <c r="BA103" i="28" s="1"/>
  <c r="AB103" i="28"/>
  <c r="W103" i="28"/>
  <c r="U129" i="44"/>
  <c r="W129" i="44"/>
  <c r="AS129" i="44"/>
  <c r="AF129" i="44" s="1"/>
  <c r="Z129" i="44"/>
  <c r="AZ129" i="44" s="1"/>
  <c r="BB129" i="44" s="1"/>
  <c r="Y129" i="44"/>
  <c r="S129" i="44"/>
  <c r="P129" i="44"/>
  <c r="AB129" i="44"/>
  <c r="R129" i="44"/>
  <c r="U44" i="44"/>
  <c r="Z44" i="44"/>
  <c r="AZ44" i="44" s="1"/>
  <c r="S44" i="44"/>
  <c r="W44" i="44"/>
  <c r="AB44" i="44"/>
  <c r="V44" i="44"/>
  <c r="AY44" i="44" s="1"/>
  <c r="R44" i="44"/>
  <c r="P44" i="44"/>
  <c r="AA44" i="44"/>
  <c r="Q44" i="44"/>
  <c r="BA44" i="44" s="1"/>
  <c r="S46" i="44"/>
  <c r="U46" i="44"/>
  <c r="V46" i="44"/>
  <c r="AY46" i="44" s="1"/>
  <c r="BB46" i="44" s="1"/>
  <c r="D76" i="39"/>
  <c r="A76" i="39"/>
  <c r="W100" i="45"/>
  <c r="S100" i="45"/>
  <c r="U100" i="45"/>
  <c r="R100" i="45"/>
  <c r="AA100" i="45"/>
  <c r="P100" i="45"/>
  <c r="Q100" i="45"/>
  <c r="BA100" i="45" s="1"/>
  <c r="AB100" i="45"/>
  <c r="Y100" i="45"/>
  <c r="Z100" i="45"/>
  <c r="AZ100" i="45" s="1"/>
  <c r="BB100" i="45" s="1"/>
  <c r="V75" i="45"/>
  <c r="AY75" i="45" s="1"/>
  <c r="R75" i="45"/>
  <c r="W64" i="46"/>
  <c r="P64" i="46"/>
  <c r="U64" i="46"/>
  <c r="V64" i="46"/>
  <c r="AY64" i="46" s="1"/>
  <c r="AA64" i="46"/>
  <c r="D30" i="46"/>
  <c r="AW30" i="46" s="1"/>
  <c r="A30" i="46"/>
  <c r="P10" i="47"/>
  <c r="R10" i="47"/>
  <c r="S103" i="28"/>
  <c r="Z40" i="28"/>
  <c r="AZ40" i="28" s="1"/>
  <c r="AA61" i="28"/>
  <c r="D56" i="28"/>
  <c r="S56" i="28"/>
  <c r="Z56" i="28"/>
  <c r="AZ56" i="28" s="1"/>
  <c r="AB56" i="28"/>
  <c r="V84" i="44"/>
  <c r="AY84" i="44" s="1"/>
  <c r="Y123" i="44"/>
  <c r="AU26" i="44"/>
  <c r="S26" i="44"/>
  <c r="AA26" i="44"/>
  <c r="R26" i="44"/>
  <c r="Q26" i="44"/>
  <c r="BA26" i="44" s="1"/>
  <c r="P26" i="44"/>
  <c r="Y26" i="44"/>
  <c r="W26" i="44"/>
  <c r="W36" i="44"/>
  <c r="Q36" i="44"/>
  <c r="BA36" i="44" s="1"/>
  <c r="BB36" i="44" s="1"/>
  <c r="AE36" i="44" a="1"/>
  <c r="AE36" i="44" s="1"/>
  <c r="Z36" i="44"/>
  <c r="AZ36" i="44" s="1"/>
  <c r="Y36" i="44"/>
  <c r="V36" i="44"/>
  <c r="AY36" i="44" s="1"/>
  <c r="R36" i="44"/>
  <c r="U36" i="44"/>
  <c r="P36" i="44"/>
  <c r="S36" i="44"/>
  <c r="AB36" i="44"/>
  <c r="S16" i="44"/>
  <c r="AA16" i="44"/>
  <c r="Q16" i="44"/>
  <c r="BA16" i="44" s="1"/>
  <c r="D127" i="46"/>
  <c r="AW127" i="46" s="1"/>
  <c r="A127" i="46"/>
  <c r="AB41" i="39"/>
  <c r="Y41" i="39"/>
  <c r="Q41" i="39"/>
  <c r="BA41" i="39" s="1"/>
  <c r="V41" i="39"/>
  <c r="AY41" i="39" s="1"/>
  <c r="BB41" i="39" s="1"/>
  <c r="U41" i="39"/>
  <c r="S41" i="39"/>
  <c r="AA41" i="39"/>
  <c r="Z41" i="39"/>
  <c r="AZ41" i="39" s="1"/>
  <c r="W41" i="39"/>
  <c r="AU41" i="39"/>
  <c r="AV128" i="39" s="1"/>
  <c r="A41" i="40"/>
  <c r="D41" i="40"/>
  <c r="AA57" i="40"/>
  <c r="Q89" i="40"/>
  <c r="BA89" i="40" s="1"/>
  <c r="BB89" i="40" s="1"/>
  <c r="R89" i="40"/>
  <c r="S89" i="40"/>
  <c r="Q42" i="47"/>
  <c r="BA42" i="47" s="1"/>
  <c r="BB42" i="47" s="1"/>
  <c r="V42" i="47"/>
  <c r="AY42" i="47" s="1"/>
  <c r="S42" i="47"/>
  <c r="P42" i="47"/>
  <c r="AB42" i="47"/>
  <c r="AU42" i="47"/>
  <c r="U42" i="47"/>
  <c r="Z42" i="47"/>
  <c r="AZ42" i="47" s="1"/>
  <c r="S95" i="48"/>
  <c r="V95" i="48"/>
  <c r="AY95" i="48" s="1"/>
  <c r="R95" i="48"/>
  <c r="U95" i="48"/>
  <c r="Q95" i="48"/>
  <c r="BA95" i="48" s="1"/>
  <c r="AS95" i="48"/>
  <c r="AF95" i="48" s="1"/>
  <c r="P95" i="48"/>
  <c r="Z95" i="48"/>
  <c r="AZ95" i="48" s="1"/>
  <c r="AA95" i="48"/>
  <c r="AB95" i="48"/>
  <c r="Y95" i="48"/>
  <c r="V3" i="55"/>
  <c r="AY3" i="55" s="1"/>
  <c r="U3" i="55"/>
  <c r="AB3" i="55"/>
  <c r="S3" i="55"/>
  <c r="R3" i="55"/>
  <c r="Y3" i="55"/>
  <c r="AA3" i="55"/>
  <c r="P3" i="55"/>
  <c r="Q3" i="55"/>
  <c r="BA3" i="55" s="1"/>
  <c r="Z3" i="55"/>
  <c r="AZ3" i="55" s="1"/>
  <c r="AU3" i="55"/>
  <c r="V103" i="28"/>
  <c r="AY103" i="28" s="1"/>
  <c r="BB103" i="28" s="1"/>
  <c r="AA40" i="28"/>
  <c r="AA56" i="28"/>
  <c r="AU61" i="28"/>
  <c r="AA123" i="28"/>
  <c r="Z123" i="28"/>
  <c r="AZ123" i="28" s="1"/>
  <c r="Z125" i="28"/>
  <c r="AZ125" i="28" s="1"/>
  <c r="S125" i="28"/>
  <c r="V125" i="28"/>
  <c r="AY125" i="28" s="1"/>
  <c r="A122" i="46"/>
  <c r="D94" i="45"/>
  <c r="Z84" i="44"/>
  <c r="AZ84" i="44" s="1"/>
  <c r="AB123" i="44"/>
  <c r="V93" i="44"/>
  <c r="AY93" i="44" s="1"/>
  <c r="Q93" i="44"/>
  <c r="BA93" i="44" s="1"/>
  <c r="U93" i="44"/>
  <c r="P93" i="44"/>
  <c r="S93" i="44"/>
  <c r="AA93" i="44"/>
  <c r="Z93" i="44"/>
  <c r="AZ93" i="44" s="1"/>
  <c r="Y93" i="44"/>
  <c r="W93" i="44"/>
  <c r="Y55" i="44"/>
  <c r="P55" i="44"/>
  <c r="W55" i="44"/>
  <c r="A36" i="44"/>
  <c r="D36" i="44"/>
  <c r="AE70" i="44" a="1"/>
  <c r="AE70" i="44" s="1"/>
  <c r="P70" i="44"/>
  <c r="AA70" i="44"/>
  <c r="AB70" i="44"/>
  <c r="Q70" i="44"/>
  <c r="BA70" i="44" s="1"/>
  <c r="BB70" i="44" s="1"/>
  <c r="S70" i="44"/>
  <c r="W70" i="44"/>
  <c r="Z70" i="44"/>
  <c r="AZ70" i="44" s="1"/>
  <c r="A94" i="41"/>
  <c r="D94" i="41"/>
  <c r="A123" i="41"/>
  <c r="D123" i="41"/>
  <c r="AS120" i="45"/>
  <c r="AF120" i="45" s="1"/>
  <c r="Q120" i="45"/>
  <c r="BA120" i="45" s="1"/>
  <c r="P120" i="45"/>
  <c r="S120" i="45"/>
  <c r="AB120" i="45"/>
  <c r="R120" i="45"/>
  <c r="W120" i="45"/>
  <c r="Y120" i="45"/>
  <c r="AE50" i="44" a="1"/>
  <c r="AE50" i="44" s="1"/>
  <c r="P50" i="44"/>
  <c r="AA50" i="44"/>
  <c r="AU50" i="44"/>
  <c r="Z50" i="44"/>
  <c r="AZ50" i="44" s="1"/>
  <c r="V50" i="44"/>
  <c r="AY50" i="44" s="1"/>
  <c r="W50" i="44"/>
  <c r="R50" i="44"/>
  <c r="U50" i="44"/>
  <c r="S50" i="44"/>
  <c r="Y50" i="44"/>
  <c r="Q50" i="44"/>
  <c r="BA50" i="44" s="1"/>
  <c r="BB50" i="44" s="1"/>
  <c r="S11" i="55"/>
  <c r="W11" i="55"/>
  <c r="AB11" i="55"/>
  <c r="U11" i="55"/>
  <c r="R11" i="55"/>
  <c r="V11" i="55"/>
  <c r="AY11" i="55" s="1"/>
  <c r="AA11" i="55"/>
  <c r="Y11" i="55"/>
  <c r="Q11" i="55"/>
  <c r="BA11" i="55" s="1"/>
  <c r="BB11" i="55" s="1"/>
  <c r="AE11" i="55" a="1"/>
  <c r="AE11" i="55" s="1"/>
  <c r="Z11" i="55"/>
  <c r="AZ11" i="55" s="1"/>
  <c r="P11" i="55"/>
  <c r="G54" i="46"/>
  <c r="AA103" i="28"/>
  <c r="R40" i="28"/>
  <c r="V56" i="28"/>
  <c r="AY56" i="28" s="1"/>
  <c r="A39" i="28"/>
  <c r="Y61" i="28"/>
  <c r="V90" i="28"/>
  <c r="AY90" i="28" s="1"/>
  <c r="S90" i="28"/>
  <c r="AB90" i="28"/>
  <c r="U90" i="28"/>
  <c r="Z66" i="28"/>
  <c r="AZ66" i="28" s="1"/>
  <c r="AB66" i="28"/>
  <c r="V66" i="28"/>
  <c r="AY66" i="28" s="1"/>
  <c r="A72" i="45"/>
  <c r="Q84" i="44"/>
  <c r="BA84" i="44" s="1"/>
  <c r="BB84" i="44" s="1"/>
  <c r="AB118" i="44"/>
  <c r="Z65" i="44"/>
  <c r="AZ65" i="44" s="1"/>
  <c r="Y65" i="44"/>
  <c r="V65" i="44"/>
  <c r="AY65" i="44" s="1"/>
  <c r="AB65" i="44"/>
  <c r="W65" i="44"/>
  <c r="U65" i="44"/>
  <c r="S65" i="44"/>
  <c r="R65" i="44"/>
  <c r="S25" i="44"/>
  <c r="AE25" i="44" a="1"/>
  <c r="AE25" i="44" s="1"/>
  <c r="S89" i="44"/>
  <c r="P89" i="44"/>
  <c r="AE89" i="44" a="1"/>
  <c r="AE89" i="44" s="1"/>
  <c r="AB89" i="44"/>
  <c r="Z89" i="44"/>
  <c r="AZ89" i="44" s="1"/>
  <c r="V89" i="44"/>
  <c r="AY89" i="44" s="1"/>
  <c r="U89" i="44"/>
  <c r="AA89" i="44"/>
  <c r="R89" i="44"/>
  <c r="Q89" i="44"/>
  <c r="BA89" i="44" s="1"/>
  <c r="W89" i="44"/>
  <c r="AA87" i="45"/>
  <c r="AB87" i="45"/>
  <c r="Q87" i="45"/>
  <c r="BA87" i="45" s="1"/>
  <c r="Z87" i="45"/>
  <c r="AZ87" i="45" s="1"/>
  <c r="W87" i="45"/>
  <c r="Y87" i="45"/>
  <c r="U87" i="45"/>
  <c r="AS87" i="45"/>
  <c r="AF87" i="45" s="1"/>
  <c r="V87" i="45"/>
  <c r="AY87" i="45" s="1"/>
  <c r="S87" i="45"/>
  <c r="R87" i="45"/>
  <c r="U36" i="45"/>
  <c r="S36" i="45"/>
  <c r="AU36" i="45"/>
  <c r="R36" i="45"/>
  <c r="Y36" i="45"/>
  <c r="Q36" i="45"/>
  <c r="BA36" i="45" s="1"/>
  <c r="V36" i="45"/>
  <c r="AY36" i="45" s="1"/>
  <c r="AB36" i="45"/>
  <c r="D30" i="45"/>
  <c r="AH30" i="45" s="1"/>
  <c r="A30" i="45"/>
  <c r="W39" i="45"/>
  <c r="V39" i="45"/>
  <c r="AY39" i="45" s="1"/>
  <c r="Z19" i="45"/>
  <c r="AZ19" i="45" s="1"/>
  <c r="R19" i="45"/>
  <c r="Q19" i="45"/>
  <c r="BA19" i="45" s="1"/>
  <c r="Y19" i="45"/>
  <c r="P19" i="45"/>
  <c r="AU19" i="45"/>
  <c r="AV15" i="45" s="1"/>
  <c r="AB19" i="45"/>
  <c r="U19" i="45"/>
  <c r="AA19" i="45"/>
  <c r="Q34" i="38"/>
  <c r="BA34" i="38" s="1"/>
  <c r="BB34" i="38" s="1"/>
  <c r="V34" i="38"/>
  <c r="AY34" i="38" s="1"/>
  <c r="W25" i="39"/>
  <c r="R25" i="39"/>
  <c r="V25" i="39"/>
  <c r="AY25" i="39" s="1"/>
  <c r="AB25" i="39"/>
  <c r="Y25" i="39"/>
  <c r="S25" i="39"/>
  <c r="U25" i="39"/>
  <c r="Z25" i="39"/>
  <c r="AZ25" i="39" s="1"/>
  <c r="AU25" i="39"/>
  <c r="P25" i="39"/>
  <c r="Y33" i="39"/>
  <c r="U33" i="39"/>
  <c r="AB33" i="39"/>
  <c r="W33" i="39"/>
  <c r="R33" i="39"/>
  <c r="S33" i="39"/>
  <c r="Z33" i="39"/>
  <c r="AZ33" i="39" s="1"/>
  <c r="AA33" i="39"/>
  <c r="P33" i="39"/>
  <c r="AU33" i="39"/>
  <c r="AV79" i="39" s="1"/>
  <c r="AE33" i="39" a="1"/>
  <c r="AE33" i="39" s="1"/>
  <c r="Q33" i="39"/>
  <c r="BA33" i="39" s="1"/>
  <c r="BB33" i="39" s="1"/>
  <c r="AU58" i="43"/>
  <c r="AV43" i="43" s="1"/>
  <c r="Q58" i="43"/>
  <c r="BA58" i="43" s="1"/>
  <c r="BB58" i="43" s="1"/>
  <c r="V58" i="43"/>
  <c r="AY58" i="43" s="1"/>
  <c r="P58" i="43"/>
  <c r="Z58" i="43"/>
  <c r="AZ58" i="43" s="1"/>
  <c r="R58" i="43"/>
  <c r="S58" i="43"/>
  <c r="Y58" i="43"/>
  <c r="AB58" i="43"/>
  <c r="U58" i="43"/>
  <c r="AE58" i="43" a="1"/>
  <c r="AE58" i="43" s="1"/>
  <c r="AA58" i="43"/>
  <c r="U34" i="43"/>
  <c r="Y34" i="43"/>
  <c r="V34" i="43"/>
  <c r="AY34" i="43" s="1"/>
  <c r="S34" i="43"/>
  <c r="AB34" i="43"/>
  <c r="W34" i="43"/>
  <c r="AU34" i="43"/>
  <c r="R34" i="43"/>
  <c r="Z34" i="43"/>
  <c r="AZ34" i="43" s="1"/>
  <c r="Q34" i="43"/>
  <c r="BA34" i="43" s="1"/>
  <c r="AA34" i="43"/>
  <c r="U103" i="28"/>
  <c r="AU40" i="28"/>
  <c r="AV126" i="28" s="1"/>
  <c r="Z61" i="28"/>
  <c r="AZ61" i="28" s="1"/>
  <c r="AA84" i="44"/>
  <c r="A20" i="44"/>
  <c r="D73" i="44"/>
  <c r="A73" i="44"/>
  <c r="V126" i="44"/>
  <c r="AY126" i="44" s="1"/>
  <c r="U126" i="44"/>
  <c r="AA126" i="44"/>
  <c r="Q126" i="44"/>
  <c r="BA126" i="44" s="1"/>
  <c r="Z126" i="44"/>
  <c r="AZ126" i="44" s="1"/>
  <c r="BB126" i="44" s="1"/>
  <c r="AB126" i="44"/>
  <c r="P126" i="44"/>
  <c r="S126" i="44"/>
  <c r="AA121" i="44"/>
  <c r="Q121" i="44"/>
  <c r="BA121" i="44" s="1"/>
  <c r="BB121" i="44" s="1"/>
  <c r="W121" i="44"/>
  <c r="AE121" i="44" a="1"/>
  <c r="AE121" i="44" s="1"/>
  <c r="Z121" i="44"/>
  <c r="AZ121" i="44" s="1"/>
  <c r="Y121" i="44"/>
  <c r="V121" i="44"/>
  <c r="AY121" i="44" s="1"/>
  <c r="R121" i="44"/>
  <c r="P62" i="44"/>
  <c r="AB62" i="44"/>
  <c r="Z62" i="44"/>
  <c r="AZ62" i="44" s="1"/>
  <c r="AU62" i="44"/>
  <c r="AV30" i="44" s="1"/>
  <c r="U62" i="44"/>
  <c r="W62" i="44"/>
  <c r="AA62" i="44"/>
  <c r="V62" i="44"/>
  <c r="AY62" i="44" s="1"/>
  <c r="Y103" i="28"/>
  <c r="P125" i="28"/>
  <c r="U40" i="28"/>
  <c r="AB40" i="28"/>
  <c r="AU56" i="28"/>
  <c r="W90" i="28"/>
  <c r="R61" i="28"/>
  <c r="Y123" i="28"/>
  <c r="D123" i="28"/>
  <c r="D102" i="45"/>
  <c r="A129" i="46"/>
  <c r="Q15" i="44"/>
  <c r="BA15" i="44" s="1"/>
  <c r="R15" i="44"/>
  <c r="Z15" i="44"/>
  <c r="AZ15" i="44" s="1"/>
  <c r="U15" i="44"/>
  <c r="P15" i="44"/>
  <c r="S15" i="44"/>
  <c r="Y15" i="44"/>
  <c r="AU15" i="44"/>
  <c r="AV105" i="44" s="1"/>
  <c r="W15" i="44"/>
  <c r="D113" i="44"/>
  <c r="A113" i="44"/>
  <c r="S8" i="44"/>
  <c r="Y8" i="44"/>
  <c r="AU8" i="44"/>
  <c r="AA8" i="44"/>
  <c r="W8" i="44"/>
  <c r="Z8" i="44"/>
  <c r="AZ8" i="44" s="1"/>
  <c r="AE8" i="44" a="1"/>
  <c r="AE8" i="44" s="1"/>
  <c r="R8" i="44"/>
  <c r="Q8" i="44"/>
  <c r="BA8" i="44" s="1"/>
  <c r="BB8" i="44" s="1"/>
  <c r="AA9" i="44"/>
  <c r="Q9" i="44"/>
  <c r="BA9" i="44" s="1"/>
  <c r="BB9" i="44" s="1"/>
  <c r="Z9" i="44"/>
  <c r="AZ9" i="44" s="1"/>
  <c r="P9" i="44"/>
  <c r="AE9" i="44" a="1"/>
  <c r="AE9" i="44" s="1"/>
  <c r="U9" i="44"/>
  <c r="S9" i="44"/>
  <c r="Y9" i="44"/>
  <c r="AU9" i="44"/>
  <c r="AB9" i="44"/>
  <c r="A82" i="42"/>
  <c r="D82" i="42"/>
  <c r="AE95" i="45" a="1"/>
  <c r="AE95" i="45" s="1"/>
  <c r="S95" i="45"/>
  <c r="P95" i="45"/>
  <c r="AA95" i="45"/>
  <c r="AB95" i="45"/>
  <c r="Q95" i="45"/>
  <c r="BA95" i="45" s="1"/>
  <c r="BB95" i="45" s="1"/>
  <c r="Y95" i="45"/>
  <c r="W95" i="45"/>
  <c r="U95" i="45"/>
  <c r="A8" i="45"/>
  <c r="D8" i="45"/>
  <c r="S2" i="45"/>
  <c r="AB2" i="45"/>
  <c r="W2" i="45"/>
  <c r="R2" i="45"/>
  <c r="AU2" i="45"/>
  <c r="AA2" i="45"/>
  <c r="Q2" i="45"/>
  <c r="BA2" i="45" s="1"/>
  <c r="Y2" i="45"/>
  <c r="AB10" i="38"/>
  <c r="V10" i="38"/>
  <c r="AY10" i="38" s="1"/>
  <c r="Z104" i="54"/>
  <c r="AZ104" i="54" s="1"/>
  <c r="AE104" i="54" a="1"/>
  <c r="AE104" i="54" s="1"/>
  <c r="Y104" i="54"/>
  <c r="W104" i="54"/>
  <c r="V104" i="54"/>
  <c r="AY104" i="54" s="1"/>
  <c r="R104" i="54"/>
  <c r="U104" i="54"/>
  <c r="Q104" i="54"/>
  <c r="BA104" i="54" s="1"/>
  <c r="BB104" i="54" s="1"/>
  <c r="S104" i="54"/>
  <c r="AB104" i="54"/>
  <c r="AA104" i="54"/>
  <c r="A126" i="45"/>
  <c r="W97" i="44"/>
  <c r="AA97" i="44"/>
  <c r="W58" i="45"/>
  <c r="AU42" i="45"/>
  <c r="G89" i="46"/>
  <c r="G30" i="46"/>
  <c r="G28" i="46"/>
  <c r="AE28" i="46" s="1" a="1"/>
  <c r="AE28" i="46" s="1"/>
  <c r="AD28" i="46" s="1"/>
  <c r="G42" i="46"/>
  <c r="A106" i="43"/>
  <c r="Q97" i="44"/>
  <c r="BA97" i="44" s="1"/>
  <c r="G129" i="46"/>
  <c r="G113" i="46"/>
  <c r="Z97" i="44"/>
  <c r="AZ97" i="44" s="1"/>
  <c r="G128" i="46"/>
  <c r="AE128" i="46" s="1" a="1"/>
  <c r="AE128" i="46" s="1"/>
  <c r="AD128" i="46" s="1"/>
  <c r="U42" i="45"/>
  <c r="P42" i="45"/>
  <c r="R42" i="45"/>
  <c r="AE42" i="45" a="1"/>
  <c r="AE42" i="45" s="1"/>
  <c r="AB42" i="45"/>
  <c r="V42" i="45"/>
  <c r="AY42" i="45" s="1"/>
  <c r="G90" i="46"/>
  <c r="G82" i="46"/>
  <c r="G46" i="46"/>
  <c r="AE46" i="46" s="1" a="1"/>
  <c r="AE46" i="46" s="1"/>
  <c r="AD46" i="46" s="1"/>
  <c r="G35" i="46"/>
  <c r="G108" i="46"/>
  <c r="AE108" i="46" s="1" a="1"/>
  <c r="AE108" i="46" s="1"/>
  <c r="AD108" i="46" s="1"/>
  <c r="G100" i="46"/>
  <c r="G44" i="46"/>
  <c r="G40" i="46"/>
  <c r="G26" i="46"/>
  <c r="AE26" i="46" s="1" a="1"/>
  <c r="AE26" i="46" s="1"/>
  <c r="AD26" i="46" s="1"/>
  <c r="G27" i="46"/>
  <c r="AE27" i="46" s="1" a="1"/>
  <c r="AE27" i="46" s="1"/>
  <c r="AD27" i="46" s="1"/>
  <c r="R25" i="50"/>
  <c r="P34" i="52"/>
  <c r="Y34" i="52"/>
  <c r="U34" i="52"/>
  <c r="R34" i="52"/>
  <c r="S34" i="52"/>
  <c r="R98" i="49"/>
  <c r="AA98" i="49"/>
  <c r="Q98" i="49"/>
  <c r="BA98" i="49" s="1"/>
  <c r="AU49" i="50"/>
  <c r="W78" i="31"/>
  <c r="AB78" i="31"/>
  <c r="U78" i="31"/>
  <c r="Y78" i="31"/>
  <c r="S78" i="31"/>
  <c r="Z78" i="31"/>
  <c r="AZ78" i="31" s="1"/>
  <c r="AA78" i="31"/>
  <c r="V78" i="31"/>
  <c r="AY78" i="31" s="1"/>
  <c r="Q78" i="31"/>
  <c r="BA78" i="31" s="1"/>
  <c r="BB78" i="31" s="1"/>
  <c r="R78" i="31"/>
  <c r="P78" i="31"/>
  <c r="AE78" i="31" a="1"/>
  <c r="AE78" i="31" s="1"/>
  <c r="G5" i="46"/>
  <c r="U98" i="49"/>
  <c r="Q9" i="51"/>
  <c r="BA9" i="51" s="1"/>
  <c r="AE34" i="52" a="1"/>
  <c r="AE34" i="52" s="1"/>
  <c r="Q16" i="30"/>
  <c r="BA16" i="30" s="1"/>
  <c r="U16" i="30"/>
  <c r="Z16" i="30"/>
  <c r="AZ16" i="30" s="1"/>
  <c r="P16" i="30"/>
  <c r="Y16" i="30"/>
  <c r="AU16" i="30"/>
  <c r="AV89" i="30" s="1"/>
  <c r="AB16" i="30"/>
  <c r="W16" i="30"/>
  <c r="R16" i="30"/>
  <c r="S16" i="30"/>
  <c r="AA16" i="30"/>
  <c r="V16" i="30"/>
  <c r="AY16" i="30" s="1"/>
  <c r="G49" i="46"/>
  <c r="Y49" i="50"/>
  <c r="V49" i="50"/>
  <c r="AY49" i="50" s="1"/>
  <c r="Q49" i="50"/>
  <c r="BA49" i="50" s="1"/>
  <c r="S49" i="50"/>
  <c r="U49" i="50"/>
  <c r="AB49" i="50"/>
  <c r="AA49" i="50"/>
  <c r="Z49" i="50"/>
  <c r="AZ49" i="50" s="1"/>
  <c r="U9" i="51"/>
  <c r="Q58" i="52"/>
  <c r="BA58" i="52" s="1"/>
  <c r="AB58" i="52"/>
  <c r="S58" i="52"/>
  <c r="Z58" i="52"/>
  <c r="AZ58" i="52" s="1"/>
  <c r="V58" i="52"/>
  <c r="AY58" i="52" s="1"/>
  <c r="AU58" i="52"/>
  <c r="W58" i="52"/>
  <c r="AA58" i="52"/>
  <c r="U17" i="53"/>
  <c r="AE17" i="53" a="1"/>
  <c r="AE17" i="53" s="1"/>
  <c r="V17" i="53"/>
  <c r="AY17" i="53" s="1"/>
  <c r="P17" i="53"/>
  <c r="AB17" i="53"/>
  <c r="AU17" i="53"/>
  <c r="Y17" i="53"/>
  <c r="S17" i="53"/>
  <c r="P65" i="57"/>
  <c r="W65" i="57"/>
  <c r="Y65" i="57"/>
  <c r="S65" i="57"/>
  <c r="AE65" i="57" a="1"/>
  <c r="AE65" i="57" s="1"/>
  <c r="U65" i="57"/>
  <c r="Q65" i="57"/>
  <c r="BA65" i="57" s="1"/>
  <c r="BB65" i="57" s="1"/>
  <c r="Z65" i="57"/>
  <c r="AZ65" i="57" s="1"/>
  <c r="AB65" i="57"/>
  <c r="AA44" i="31"/>
  <c r="W44" i="31"/>
  <c r="Q44" i="31"/>
  <c r="BA44" i="31" s="1"/>
  <c r="BB44" i="31" s="1"/>
  <c r="P44" i="31"/>
  <c r="AU44" i="31"/>
  <c r="U44" i="31"/>
  <c r="Y44" i="31"/>
  <c r="S44" i="31"/>
  <c r="AE44" i="31" a="1"/>
  <c r="AE44" i="31" s="1"/>
  <c r="AB44" i="31"/>
  <c r="V44" i="31"/>
  <c r="AY44" i="31" s="1"/>
  <c r="R44" i="31"/>
  <c r="Z44" i="31"/>
  <c r="AZ44" i="31" s="1"/>
  <c r="AU18" i="32"/>
  <c r="AV4" i="32" s="1"/>
  <c r="S18" i="32"/>
  <c r="AB18" i="32"/>
  <c r="R18" i="32"/>
  <c r="AB11" i="31"/>
  <c r="AA11" i="31"/>
  <c r="Y39" i="33"/>
  <c r="R39" i="33"/>
  <c r="W39" i="33"/>
  <c r="P39" i="33"/>
  <c r="AB39" i="33"/>
  <c r="V39" i="33"/>
  <c r="AY39" i="33" s="1"/>
  <c r="AU39" i="33"/>
  <c r="Z39" i="33"/>
  <c r="AZ39" i="33" s="1"/>
  <c r="AA39" i="33"/>
  <c r="U39" i="33"/>
  <c r="Q39" i="33"/>
  <c r="BA39" i="33" s="1"/>
  <c r="S39" i="33"/>
  <c r="Y98" i="49"/>
  <c r="V66" i="49"/>
  <c r="AY66" i="49" s="1"/>
  <c r="AS66" i="49"/>
  <c r="AF66" i="49" s="1"/>
  <c r="Q66" i="49"/>
  <c r="BA66" i="49" s="1"/>
  <c r="Z66" i="49"/>
  <c r="AZ66" i="49" s="1"/>
  <c r="P66" i="49"/>
  <c r="W49" i="50"/>
  <c r="V9" i="50"/>
  <c r="AY9" i="50" s="1"/>
  <c r="P9" i="50"/>
  <c r="AB9" i="50"/>
  <c r="AU9" i="50"/>
  <c r="Z34" i="52"/>
  <c r="AZ34" i="52" s="1"/>
  <c r="Q18" i="52"/>
  <c r="BA18" i="52" s="1"/>
  <c r="BB18" i="52" s="1"/>
  <c r="AA18" i="52"/>
  <c r="S18" i="52"/>
  <c r="W18" i="52"/>
  <c r="AE18" i="52" a="1"/>
  <c r="AE18" i="52" s="1"/>
  <c r="P18" i="52"/>
  <c r="U18" i="52"/>
  <c r="Z16" i="54"/>
  <c r="AZ16" i="54" s="1"/>
  <c r="S16" i="54"/>
  <c r="V16" i="54"/>
  <c r="AY16" i="54" s="1"/>
  <c r="AU16" i="54"/>
  <c r="AA16" i="54"/>
  <c r="R16" i="54"/>
  <c r="S47" i="31"/>
  <c r="R47" i="31"/>
  <c r="AA47" i="31"/>
  <c r="AU47" i="31"/>
  <c r="AV98" i="31" s="1"/>
  <c r="Q47" i="31"/>
  <c r="BA47" i="31" s="1"/>
  <c r="BB47" i="31" s="1"/>
  <c r="P47" i="31"/>
  <c r="W47" i="31"/>
  <c r="Y47" i="31"/>
  <c r="AE47" i="31" a="1"/>
  <c r="AE47" i="31" s="1"/>
  <c r="U47" i="31"/>
  <c r="AB47" i="31"/>
  <c r="V47" i="31"/>
  <c r="AY47" i="31" s="1"/>
  <c r="Z47" i="31"/>
  <c r="AZ47" i="31" s="1"/>
  <c r="S106" i="32"/>
  <c r="Q106" i="32"/>
  <c r="BA106" i="32" s="1"/>
  <c r="S9" i="51"/>
  <c r="AB9" i="51"/>
  <c r="R9" i="51"/>
  <c r="V9" i="51"/>
  <c r="AY9" i="51" s="1"/>
  <c r="BB9" i="51" s="1"/>
  <c r="AA9" i="51"/>
  <c r="Y9" i="51"/>
  <c r="U68" i="30"/>
  <c r="AA68" i="30"/>
  <c r="P68" i="30"/>
  <c r="S68" i="30"/>
  <c r="P86" i="31"/>
  <c r="Z86" i="31"/>
  <c r="AZ86" i="31" s="1"/>
  <c r="W86" i="31"/>
  <c r="AS76" i="58"/>
  <c r="AF76" i="58" s="1"/>
  <c r="S41" i="30"/>
  <c r="R41" i="30"/>
  <c r="Q41" i="30"/>
  <c r="BA41" i="30" s="1"/>
  <c r="BB41" i="30" s="1"/>
  <c r="AB41" i="30"/>
  <c r="AE128" i="35" a="1"/>
  <c r="AE128" i="35" s="1"/>
  <c r="P44" i="35"/>
  <c r="AS68" i="35"/>
  <c r="AF68" i="35" s="1"/>
  <c r="P68" i="35"/>
  <c r="V68" i="35"/>
  <c r="AY68" i="35" s="1"/>
  <c r="AA68" i="35"/>
  <c r="P26" i="35"/>
  <c r="S26" i="35"/>
  <c r="AB26" i="35"/>
  <c r="AU36" i="36"/>
  <c r="R36" i="36"/>
  <c r="V46" i="37"/>
  <c r="AY46" i="37" s="1"/>
  <c r="W46" i="37"/>
  <c r="S46" i="37"/>
  <c r="U46" i="37"/>
  <c r="S43" i="37"/>
  <c r="U43" i="37"/>
  <c r="AU43" i="37"/>
  <c r="AE47" i="37" a="1"/>
  <c r="AE47" i="37" s="1"/>
  <c r="W47" i="37"/>
  <c r="U47" i="37"/>
  <c r="AA83" i="43"/>
  <c r="S83" i="43"/>
  <c r="Z83" i="43"/>
  <c r="AZ83" i="43" s="1"/>
  <c r="BB83" i="43" s="1"/>
  <c r="Q83" i="43"/>
  <c r="BA83" i="43" s="1"/>
  <c r="BA82" i="12"/>
  <c r="BB82" i="12" s="1"/>
  <c r="Q126" i="12"/>
  <c r="BA126" i="12" s="1"/>
  <c r="M31" i="12"/>
  <c r="L31" i="12"/>
  <c r="BD32" i="12" s="1" a="1"/>
  <c r="BD32" i="12" s="1"/>
  <c r="N31" i="12"/>
  <c r="D81" i="31"/>
  <c r="A73" i="36"/>
  <c r="A122" i="37"/>
  <c r="A87" i="30"/>
  <c r="A45" i="30"/>
  <c r="Q98" i="30"/>
  <c r="BA98" i="30" s="1"/>
  <c r="BB98" i="30" s="1"/>
  <c r="U31" i="30"/>
  <c r="P44" i="30"/>
  <c r="AE65" i="31" a="1"/>
  <c r="AE65" i="31" s="1"/>
  <c r="A80" i="31"/>
  <c r="W46" i="31"/>
  <c r="AA46" i="31"/>
  <c r="AE58" i="31" a="1"/>
  <c r="AE58" i="31" s="1"/>
  <c r="AA118" i="31"/>
  <c r="P128" i="32"/>
  <c r="U93" i="32"/>
  <c r="R93" i="32"/>
  <c r="Y106" i="33"/>
  <c r="R61" i="34"/>
  <c r="Z61" i="34"/>
  <c r="AZ61" i="34" s="1"/>
  <c r="BB61" i="34" s="1"/>
  <c r="U8" i="34"/>
  <c r="Z108" i="35"/>
  <c r="AZ108" i="35" s="1"/>
  <c r="AB108" i="35"/>
  <c r="Y68" i="35"/>
  <c r="Q26" i="35"/>
  <c r="BA26" i="35" s="1"/>
  <c r="BB26" i="35" s="1"/>
  <c r="AA14" i="35"/>
  <c r="U36" i="36"/>
  <c r="W79" i="36"/>
  <c r="P46" i="37"/>
  <c r="Q47" i="37"/>
  <c r="BA47" i="37" s="1"/>
  <c r="BB47" i="37" s="1"/>
  <c r="Z41" i="30"/>
  <c r="AZ41" i="30" s="1"/>
  <c r="A58" i="31"/>
  <c r="R25" i="34"/>
  <c r="Z25" i="34"/>
  <c r="AZ25" i="34" s="1"/>
  <c r="V128" i="37"/>
  <c r="AY128" i="37" s="1"/>
  <c r="Z128" i="37"/>
  <c r="AZ128" i="37" s="1"/>
  <c r="U128" i="37"/>
  <c r="Y128" i="37"/>
  <c r="V97" i="31"/>
  <c r="AY97" i="31" s="1"/>
  <c r="U97" i="31"/>
  <c r="AB97" i="31"/>
  <c r="R92" i="31"/>
  <c r="Q92" i="31"/>
  <c r="BA92" i="31" s="1"/>
  <c r="BB92" i="31" s="1"/>
  <c r="AU25" i="53"/>
  <c r="AV40" i="53" s="1"/>
  <c r="A66" i="36"/>
  <c r="D90" i="37"/>
  <c r="A78" i="40"/>
  <c r="D109" i="35"/>
  <c r="A96" i="37"/>
  <c r="R98" i="30"/>
  <c r="V31" i="30"/>
  <c r="AY31" i="30" s="1"/>
  <c r="Z44" i="30"/>
  <c r="AZ44" i="30" s="1"/>
  <c r="BB44" i="30" s="1"/>
  <c r="Y65" i="31"/>
  <c r="Z46" i="31"/>
  <c r="AZ46" i="31" s="1"/>
  <c r="R46" i="31"/>
  <c r="Y58" i="31"/>
  <c r="Z118" i="31"/>
  <c r="AZ118" i="31" s="1"/>
  <c r="R118" i="31"/>
  <c r="Z111" i="31"/>
  <c r="AZ111" i="31" s="1"/>
  <c r="Y128" i="32"/>
  <c r="P93" i="32"/>
  <c r="AB93" i="32"/>
  <c r="AB61" i="34"/>
  <c r="AU61" i="34"/>
  <c r="AV121" i="34" s="1"/>
  <c r="Y8" i="34"/>
  <c r="AE8" i="34" a="1"/>
  <c r="AE8" i="34" s="1"/>
  <c r="S108" i="35"/>
  <c r="R68" i="35"/>
  <c r="AE44" i="35" a="1"/>
  <c r="AE44" i="35" s="1"/>
  <c r="AB128" i="35"/>
  <c r="AA26" i="35"/>
  <c r="S36" i="36"/>
  <c r="R46" i="37"/>
  <c r="R47" i="37"/>
  <c r="AA47" i="37"/>
  <c r="AA41" i="30"/>
  <c r="A104" i="33"/>
  <c r="S44" i="34"/>
  <c r="V120" i="35"/>
  <c r="AY120" i="35" s="1"/>
  <c r="Z120" i="35"/>
  <c r="AZ120" i="35" s="1"/>
  <c r="U120" i="35"/>
  <c r="P120" i="35"/>
  <c r="S88" i="35"/>
  <c r="P83" i="35"/>
  <c r="S83" i="35"/>
  <c r="Z83" i="35"/>
  <c r="AZ83" i="35" s="1"/>
  <c r="Q83" i="35"/>
  <c r="BA83" i="35" s="1"/>
  <c r="AU22" i="36"/>
  <c r="Q22" i="36"/>
  <c r="BA22" i="36" s="1"/>
  <c r="BB22" i="36" s="1"/>
  <c r="W22" i="36"/>
  <c r="Z6" i="36"/>
  <c r="AZ6" i="36" s="1"/>
  <c r="U6" i="36"/>
  <c r="Z99" i="37"/>
  <c r="AZ99" i="37" s="1"/>
  <c r="W99" i="37"/>
  <c r="S99" i="37"/>
  <c r="P103" i="37"/>
  <c r="AB103" i="37"/>
  <c r="W103" i="37"/>
  <c r="R95" i="37"/>
  <c r="S95" i="37"/>
  <c r="AA95" i="37"/>
  <c r="AE95" i="37" a="1"/>
  <c r="AE95" i="37" s="1"/>
  <c r="S32" i="37"/>
  <c r="R32" i="37"/>
  <c r="AA24" i="37"/>
  <c r="W24" i="37"/>
  <c r="AA6" i="37"/>
  <c r="AU6" i="37"/>
  <c r="Q6" i="37"/>
  <c r="BA6" i="37" s="1"/>
  <c r="M56" i="28"/>
  <c r="AG56" i="28" s="1"/>
  <c r="L56" i="28"/>
  <c r="N56" i="28"/>
  <c r="D120" i="43"/>
  <c r="AB49" i="30"/>
  <c r="V49" i="30"/>
  <c r="AY49" i="30" s="1"/>
  <c r="W98" i="30"/>
  <c r="U98" i="30"/>
  <c r="S31" i="30"/>
  <c r="W31" i="30"/>
  <c r="Y44" i="30"/>
  <c r="P65" i="31"/>
  <c r="V46" i="31"/>
  <c r="AY46" i="31" s="1"/>
  <c r="AB46" i="31"/>
  <c r="W58" i="31"/>
  <c r="P58" i="31"/>
  <c r="V8" i="31"/>
  <c r="AY8" i="31" s="1"/>
  <c r="S118" i="31"/>
  <c r="AB118" i="31"/>
  <c r="V128" i="32"/>
  <c r="AY128" i="32" s="1"/>
  <c r="V93" i="32"/>
  <c r="AY93" i="32" s="1"/>
  <c r="W93" i="32"/>
  <c r="AE106" i="33" a="1"/>
  <c r="AE106" i="33" s="1"/>
  <c r="Q61" i="34"/>
  <c r="BA61" i="34" s="1"/>
  <c r="W61" i="34"/>
  <c r="P8" i="34"/>
  <c r="W8" i="34"/>
  <c r="U108" i="35"/>
  <c r="AB68" i="35"/>
  <c r="AU14" i="35"/>
  <c r="AU46" i="37"/>
  <c r="AU47" i="37"/>
  <c r="V47" i="37"/>
  <c r="AY47" i="37" s="1"/>
  <c r="P41" i="30"/>
  <c r="D49" i="30"/>
  <c r="A49" i="30"/>
  <c r="AA49" i="32"/>
  <c r="U49" i="32"/>
  <c r="Z49" i="32"/>
  <c r="AZ49" i="32" s="1"/>
  <c r="P49" i="32"/>
  <c r="AU49" i="32"/>
  <c r="AB49" i="32"/>
  <c r="AA55" i="34"/>
  <c r="V55" i="34"/>
  <c r="AY55" i="34" s="1"/>
  <c r="AA22" i="34"/>
  <c r="U52" i="35"/>
  <c r="S52" i="35"/>
  <c r="Y20" i="35"/>
  <c r="R20" i="35"/>
  <c r="AU20" i="35"/>
  <c r="Q20" i="35"/>
  <c r="BA20" i="35" s="1"/>
  <c r="W119" i="36"/>
  <c r="AA119" i="36"/>
  <c r="AE119" i="36" a="1"/>
  <c r="AE119" i="36" s="1"/>
  <c r="Z119" i="36"/>
  <c r="AZ119" i="36" s="1"/>
  <c r="AA65" i="36"/>
  <c r="W65" i="36"/>
  <c r="AA12" i="36"/>
  <c r="AU12" i="36"/>
  <c r="Q12" i="36"/>
  <c r="BA12" i="36" s="1"/>
  <c r="P112" i="37"/>
  <c r="W112" i="37"/>
  <c r="AB112" i="37"/>
  <c r="R94" i="37"/>
  <c r="P94" i="37"/>
  <c r="V94" i="37"/>
  <c r="AY94" i="37" s="1"/>
  <c r="AA94" i="37"/>
  <c r="S22" i="37"/>
  <c r="AB22" i="37"/>
  <c r="Y19" i="37"/>
  <c r="AA19" i="37"/>
  <c r="AU19" i="37"/>
  <c r="Q19" i="37"/>
  <c r="BA19" i="37" s="1"/>
  <c r="AA51" i="43"/>
  <c r="S118" i="32"/>
  <c r="Q118" i="32"/>
  <c r="BA118" i="32" s="1"/>
  <c r="BB118" i="32" s="1"/>
  <c r="Z118" i="32"/>
  <c r="AZ118" i="32" s="1"/>
  <c r="P118" i="32"/>
  <c r="AB118" i="32"/>
  <c r="Y118" i="32"/>
  <c r="R118" i="32"/>
  <c r="U76" i="33"/>
  <c r="S76" i="33"/>
  <c r="R76" i="33"/>
  <c r="Z76" i="33"/>
  <c r="AZ76" i="33" s="1"/>
  <c r="AA76" i="33"/>
  <c r="AB76" i="33"/>
  <c r="Q76" i="33"/>
  <c r="BA76" i="33" s="1"/>
  <c r="BB76" i="33" s="1"/>
  <c r="W76" i="33"/>
  <c r="Y76" i="33"/>
  <c r="AE76" i="33" a="1"/>
  <c r="AE76" i="33" s="1"/>
  <c r="D81" i="35"/>
  <c r="AA49" i="30"/>
  <c r="W49" i="30"/>
  <c r="AA98" i="30"/>
  <c r="Z98" i="30"/>
  <c r="AZ98" i="30" s="1"/>
  <c r="Z31" i="30"/>
  <c r="AZ31" i="30" s="1"/>
  <c r="AU44" i="30"/>
  <c r="U65" i="31"/>
  <c r="Z65" i="31"/>
  <c r="AZ65" i="31" s="1"/>
  <c r="S58" i="31"/>
  <c r="Z58" i="31"/>
  <c r="AZ58" i="31" s="1"/>
  <c r="P118" i="31"/>
  <c r="AE111" i="31" a="1"/>
  <c r="AE111" i="31" s="1"/>
  <c r="Y93" i="32"/>
  <c r="P61" i="34"/>
  <c r="Z8" i="34"/>
  <c r="AZ8" i="34" s="1"/>
  <c r="AU8" i="34"/>
  <c r="V108" i="35"/>
  <c r="AY108" i="35" s="1"/>
  <c r="S68" i="35"/>
  <c r="U128" i="35"/>
  <c r="AU26" i="35"/>
  <c r="P47" i="37"/>
  <c r="D93" i="37"/>
  <c r="A93" i="37"/>
  <c r="P83" i="43"/>
  <c r="V41" i="30"/>
  <c r="AY41" i="30" s="1"/>
  <c r="L49" i="30"/>
  <c r="AA65" i="32"/>
  <c r="AB65" i="32"/>
  <c r="V65" i="32"/>
  <c r="AY65" i="32" s="1"/>
  <c r="R116" i="36"/>
  <c r="Z116" i="36"/>
  <c r="AZ116" i="36" s="1"/>
  <c r="AA116" i="36"/>
  <c r="U116" i="36"/>
  <c r="AU50" i="36"/>
  <c r="V50" i="36"/>
  <c r="AY50" i="36" s="1"/>
  <c r="AA50" i="36"/>
  <c r="Z64" i="37"/>
  <c r="AZ64" i="37" s="1"/>
  <c r="AU64" i="37"/>
  <c r="P64" i="37"/>
  <c r="W64" i="37"/>
  <c r="U36" i="12"/>
  <c r="AU36" i="12"/>
  <c r="AB36" i="12"/>
  <c r="AE36" i="12" a="1"/>
  <c r="AE36" i="12" s="1"/>
  <c r="AA36" i="12"/>
  <c r="Z36" i="12"/>
  <c r="AZ36" i="12" s="1"/>
  <c r="W36" i="12"/>
  <c r="Y36" i="12"/>
  <c r="L48" i="12"/>
  <c r="BD44" i="12" s="1" a="1"/>
  <c r="BD44" i="12" s="1"/>
  <c r="N48" i="12"/>
  <c r="M48" i="12"/>
  <c r="AG48" i="12" s="1"/>
  <c r="R124" i="32"/>
  <c r="Q124" i="32"/>
  <c r="BA124" i="32" s="1"/>
  <c r="V105" i="36"/>
  <c r="AY105" i="36" s="1"/>
  <c r="AA25" i="53"/>
  <c r="Y49" i="30"/>
  <c r="AB98" i="30"/>
  <c r="S98" i="30"/>
  <c r="R31" i="30"/>
  <c r="Q44" i="30"/>
  <c r="BA44" i="30" s="1"/>
  <c r="W65" i="31"/>
  <c r="Q65" i="31"/>
  <c r="BA65" i="31" s="1"/>
  <c r="AE46" i="31" a="1"/>
  <c r="AE46" i="31" s="1"/>
  <c r="AU58" i="31"/>
  <c r="Q58" i="31"/>
  <c r="BA58" i="31" s="1"/>
  <c r="BB58" i="31" s="1"/>
  <c r="V118" i="31"/>
  <c r="AY118" i="31" s="1"/>
  <c r="U118" i="31"/>
  <c r="W111" i="31"/>
  <c r="AB23" i="32"/>
  <c r="AA61" i="34"/>
  <c r="Q8" i="34"/>
  <c r="BA8" i="34" s="1"/>
  <c r="BB8" i="34" s="1"/>
  <c r="W108" i="35"/>
  <c r="W68" i="35"/>
  <c r="R26" i="35"/>
  <c r="U26" i="35"/>
  <c r="V14" i="35"/>
  <c r="AY14" i="35" s="1"/>
  <c r="R39" i="36"/>
  <c r="AE46" i="37" a="1"/>
  <c r="AE46" i="37" s="1"/>
  <c r="S47" i="37"/>
  <c r="AE41" i="30" a="1"/>
  <c r="AE41" i="30" s="1"/>
  <c r="M49" i="30"/>
  <c r="AG49" i="30" s="1"/>
  <c r="P65" i="32"/>
  <c r="D56" i="33"/>
  <c r="A56" i="33"/>
  <c r="AB39" i="34"/>
  <c r="Z39" i="34"/>
  <c r="AZ39" i="34" s="1"/>
  <c r="Q31" i="35"/>
  <c r="BA31" i="35" s="1"/>
  <c r="AE31" i="35" a="1"/>
  <c r="AE31" i="35" s="1"/>
  <c r="Z31" i="35"/>
  <c r="AZ31" i="35" s="1"/>
  <c r="W108" i="36"/>
  <c r="P108" i="36"/>
  <c r="V108" i="36"/>
  <c r="AY108" i="36" s="1"/>
  <c r="Y103" i="36"/>
  <c r="Q103" i="36"/>
  <c r="BA103" i="36" s="1"/>
  <c r="BB103" i="36" s="1"/>
  <c r="AE103" i="36" a="1"/>
  <c r="AE103" i="36" s="1"/>
  <c r="P103" i="36"/>
  <c r="P57" i="36"/>
  <c r="Y57" i="36"/>
  <c r="AU57" i="36"/>
  <c r="AV72" i="36" s="1"/>
  <c r="W49" i="36"/>
  <c r="S49" i="36"/>
  <c r="P49" i="36"/>
  <c r="AB49" i="36"/>
  <c r="AB4" i="36"/>
  <c r="AU4" i="36"/>
  <c r="AV127" i="36" s="1"/>
  <c r="D127" i="36" s="1"/>
  <c r="R4" i="36"/>
  <c r="AU45" i="12"/>
  <c r="S45" i="12"/>
  <c r="R45" i="12"/>
  <c r="W45" i="12"/>
  <c r="V45" i="12"/>
  <c r="AY45" i="12" s="1"/>
  <c r="P45" i="12"/>
  <c r="Z45" i="12"/>
  <c r="AZ45" i="12" s="1"/>
  <c r="AB45" i="12"/>
  <c r="Q45" i="12"/>
  <c r="BA45" i="12" s="1"/>
  <c r="S77" i="28"/>
  <c r="R77" i="28"/>
  <c r="V77" i="28"/>
  <c r="AY77" i="28" s="1"/>
  <c r="R25" i="53"/>
  <c r="A118" i="34"/>
  <c r="P98" i="30"/>
  <c r="V98" i="30"/>
  <c r="AY98" i="30" s="1"/>
  <c r="AA31" i="30"/>
  <c r="AE15" i="31" a="1"/>
  <c r="AE15" i="31" s="1"/>
  <c r="S65" i="31"/>
  <c r="AA65" i="31"/>
  <c r="S46" i="31"/>
  <c r="Y46" i="31"/>
  <c r="U58" i="31"/>
  <c r="AA58" i="31"/>
  <c r="A112" i="31"/>
  <c r="W118" i="31"/>
  <c r="Q111" i="31"/>
  <c r="BA111" i="31" s="1"/>
  <c r="BB111" i="31" s="1"/>
  <c r="A74" i="31"/>
  <c r="Z93" i="32"/>
  <c r="AZ93" i="32" s="1"/>
  <c r="S61" i="34"/>
  <c r="R8" i="34"/>
  <c r="Q108" i="35"/>
  <c r="BA108" i="35" s="1"/>
  <c r="BB108" i="35" s="1"/>
  <c r="U68" i="35"/>
  <c r="P128" i="35"/>
  <c r="Y26" i="35"/>
  <c r="V26" i="35"/>
  <c r="AY26" i="35" s="1"/>
  <c r="AE112" i="35" a="1"/>
  <c r="AE112" i="35" s="1"/>
  <c r="W39" i="36"/>
  <c r="Y46" i="37"/>
  <c r="Q46" i="37"/>
  <c r="BA46" i="37" s="1"/>
  <c r="BB46" i="37" s="1"/>
  <c r="Y47" i="37"/>
  <c r="Y41" i="30"/>
  <c r="P10" i="31"/>
  <c r="AE10" i="31" a="1"/>
  <c r="AE10" i="31" s="1"/>
  <c r="W10" i="31"/>
  <c r="Z10" i="31"/>
  <c r="AZ10" i="31" s="1"/>
  <c r="Q10" i="31"/>
  <c r="BA10" i="31" s="1"/>
  <c r="BB10" i="31" s="1"/>
  <c r="U10" i="31"/>
  <c r="AU10" i="31"/>
  <c r="S65" i="32"/>
  <c r="AA50" i="35"/>
  <c r="W50" i="35"/>
  <c r="P50" i="35"/>
  <c r="S37" i="35"/>
  <c r="R37" i="35"/>
  <c r="P15" i="35"/>
  <c r="U15" i="35"/>
  <c r="Z15" i="35"/>
  <c r="AZ15" i="35" s="1"/>
  <c r="W8" i="35"/>
  <c r="R72" i="38"/>
  <c r="Z72" i="38"/>
  <c r="AZ72" i="38" s="1"/>
  <c r="AA72" i="38"/>
  <c r="Y72" i="38"/>
  <c r="V31" i="40"/>
  <c r="AY31" i="40" s="1"/>
  <c r="BB31" i="40" s="1"/>
  <c r="U31" i="40"/>
  <c r="R31" i="40"/>
  <c r="W81" i="28"/>
  <c r="U81" i="28"/>
  <c r="S81" i="28"/>
  <c r="Y81" i="28"/>
  <c r="Q81" i="28"/>
  <c r="BA81" i="28" s="1"/>
  <c r="BB81" i="28" s="1"/>
  <c r="P81" i="28"/>
  <c r="AB81" i="28"/>
  <c r="AA81" i="28"/>
  <c r="AE81" i="28" a="1"/>
  <c r="AE81" i="28" s="1"/>
  <c r="V81" i="28"/>
  <c r="AY81" i="28" s="1"/>
  <c r="R81" i="28"/>
  <c r="Z81" i="28"/>
  <c r="AZ81" i="28" s="1"/>
  <c r="S5" i="31"/>
  <c r="P5" i="31"/>
  <c r="Y5" i="31"/>
  <c r="AU5" i="31"/>
  <c r="AB25" i="53"/>
  <c r="AA15" i="31"/>
  <c r="V65" i="31"/>
  <c r="AY65" i="31" s="1"/>
  <c r="U46" i="31"/>
  <c r="V58" i="31"/>
  <c r="AY58" i="31" s="1"/>
  <c r="Y118" i="31"/>
  <c r="Q93" i="32"/>
  <c r="BA93" i="32" s="1"/>
  <c r="AB8" i="34"/>
  <c r="P108" i="35"/>
  <c r="AA108" i="35"/>
  <c r="Z68" i="35"/>
  <c r="AZ68" i="35" s="1"/>
  <c r="Z26" i="35"/>
  <c r="AZ26" i="35" s="1"/>
  <c r="AB14" i="35"/>
  <c r="P39" i="36"/>
  <c r="Z46" i="37"/>
  <c r="AZ46" i="37" s="1"/>
  <c r="AA46" i="37"/>
  <c r="Z47" i="37"/>
  <c r="AZ47" i="37" s="1"/>
  <c r="AU41" i="30"/>
  <c r="U65" i="32"/>
  <c r="Q65" i="32"/>
  <c r="BA65" i="32" s="1"/>
  <c r="Z59" i="37"/>
  <c r="AZ59" i="37" s="1"/>
  <c r="AB59" i="37"/>
  <c r="W59" i="37"/>
  <c r="Y59" i="37"/>
  <c r="R61" i="37"/>
  <c r="S61" i="37"/>
  <c r="P61" i="37"/>
  <c r="AU14" i="37"/>
  <c r="AV36" i="37" s="1"/>
  <c r="V14" i="37"/>
  <c r="AY14" i="37" s="1"/>
  <c r="AB14" i="37"/>
  <c r="S53" i="42"/>
  <c r="Y53" i="42"/>
  <c r="U53" i="42"/>
  <c r="AB71" i="12"/>
  <c r="Y71" i="12"/>
  <c r="AA71" i="12"/>
  <c r="AE71" i="12" a="1"/>
  <c r="AE71" i="12" s="1"/>
  <c r="Z71" i="12"/>
  <c r="AZ71" i="12" s="1"/>
  <c r="W71" i="12"/>
  <c r="U71" i="12"/>
  <c r="N86" i="12"/>
  <c r="M86" i="12"/>
  <c r="L86" i="12"/>
  <c r="S80" i="12"/>
  <c r="AZ34" i="12"/>
  <c r="AY34" i="12"/>
  <c r="AU34" i="12"/>
  <c r="W115" i="12"/>
  <c r="AE115" i="12" a="1"/>
  <c r="AE115" i="12" s="1"/>
  <c r="AB115" i="12"/>
  <c r="Y115" i="12"/>
  <c r="P115" i="12"/>
  <c r="R115" i="12"/>
  <c r="Q115" i="12"/>
  <c r="BA115" i="12" s="1"/>
  <c r="U44" i="12"/>
  <c r="R44" i="12"/>
  <c r="AB119" i="12"/>
  <c r="Y119" i="12"/>
  <c r="P119" i="12"/>
  <c r="S119" i="12"/>
  <c r="W119" i="12"/>
  <c r="Q119" i="12"/>
  <c r="BA119" i="12" s="1"/>
  <c r="Z119" i="12"/>
  <c r="AZ119" i="12" s="1"/>
  <c r="U119" i="12"/>
  <c r="AE119" i="12" a="1"/>
  <c r="AE119" i="12" s="1"/>
  <c r="AA119" i="12"/>
  <c r="Z70" i="12"/>
  <c r="AZ70" i="12" s="1"/>
  <c r="AB87" i="12"/>
  <c r="Q87" i="12"/>
  <c r="BA87" i="12" s="1"/>
  <c r="AE87" i="12" a="1"/>
  <c r="AE87" i="12" s="1"/>
  <c r="Z87" i="12"/>
  <c r="AZ87" i="12" s="1"/>
  <c r="Y87" i="12"/>
  <c r="AA87" i="12"/>
  <c r="U87" i="12"/>
  <c r="F13" i="12"/>
  <c r="G13" i="12" s="1"/>
  <c r="AH13" i="12"/>
  <c r="S116" i="12"/>
  <c r="AB116" i="12"/>
  <c r="V116" i="12"/>
  <c r="AY116" i="12" s="1"/>
  <c r="U116" i="12"/>
  <c r="F101" i="12"/>
  <c r="G101" i="12" s="1"/>
  <c r="Q67" i="12"/>
  <c r="BA67" i="12" s="1"/>
  <c r="AA67" i="12"/>
  <c r="U67" i="12"/>
  <c r="W67" i="12"/>
  <c r="AB67" i="12"/>
  <c r="Y67" i="12"/>
  <c r="S67" i="12"/>
  <c r="AE67" i="12" a="1"/>
  <c r="AE67" i="12" s="1"/>
  <c r="Z67" i="12"/>
  <c r="AZ67" i="12" s="1"/>
  <c r="R67" i="12"/>
  <c r="AU56" i="12"/>
  <c r="M11" i="12"/>
  <c r="AG11" i="12" s="1"/>
  <c r="N11" i="12"/>
  <c r="M6" i="12"/>
  <c r="L6" i="12"/>
  <c r="BD3" i="12" s="1" a="1"/>
  <c r="BD3" i="12" s="1"/>
  <c r="N123" i="12"/>
  <c r="L123" i="12"/>
  <c r="BD128" i="12" s="1" a="1"/>
  <c r="BD128" i="12" s="1"/>
  <c r="M82" i="12"/>
  <c r="L82" i="12"/>
  <c r="BD87" i="12" s="1" a="1"/>
  <c r="BD87" i="12" s="1"/>
  <c r="N82" i="12"/>
  <c r="N44" i="12"/>
  <c r="M44" i="12"/>
  <c r="AG44" i="12" s="1"/>
  <c r="A9" i="28"/>
  <c r="D9" i="28"/>
  <c r="Q34" i="28"/>
  <c r="BA34" i="28" s="1"/>
  <c r="AU34" i="28"/>
  <c r="W34" i="28"/>
  <c r="Y34" i="28"/>
  <c r="AA34" i="28"/>
  <c r="Z34" i="28"/>
  <c r="AZ34" i="28" s="1"/>
  <c r="U34" i="28"/>
  <c r="S34" i="28"/>
  <c r="U60" i="28"/>
  <c r="D43" i="28"/>
  <c r="A43" i="28"/>
  <c r="AH30" i="28"/>
  <c r="F30" i="28"/>
  <c r="G30" i="28" s="1"/>
  <c r="U51" i="28"/>
  <c r="W51" i="28"/>
  <c r="V51" i="28"/>
  <c r="AY51" i="28" s="1"/>
  <c r="L51" i="28"/>
  <c r="BD55" i="28" s="1" a="1"/>
  <c r="BD55" i="28" s="1"/>
  <c r="AU44" i="32"/>
  <c r="S44" i="32"/>
  <c r="AA92" i="35"/>
  <c r="Z92" i="35"/>
  <c r="AZ92" i="35" s="1"/>
  <c r="N12" i="37"/>
  <c r="L12" i="37"/>
  <c r="M12" i="37"/>
  <c r="S107" i="51"/>
  <c r="R107" i="51"/>
  <c r="N85" i="51"/>
  <c r="U85" i="51"/>
  <c r="N19" i="51"/>
  <c r="M19" i="51"/>
  <c r="AG19" i="51" s="1"/>
  <c r="L19" i="51"/>
  <c r="S83" i="52"/>
  <c r="R83" i="52"/>
  <c r="R94" i="53"/>
  <c r="S48" i="37"/>
  <c r="AB39" i="37"/>
  <c r="AS98" i="35"/>
  <c r="AF98" i="35" s="1"/>
  <c r="R92" i="35"/>
  <c r="N83" i="37"/>
  <c r="A93" i="28"/>
  <c r="D93" i="28"/>
  <c r="Z115" i="12"/>
  <c r="AZ115" i="12" s="1"/>
  <c r="R54" i="12"/>
  <c r="Q54" i="12"/>
  <c r="BA54" i="12" s="1"/>
  <c r="AB54" i="12"/>
  <c r="V54" i="12"/>
  <c r="AY54" i="12" s="1"/>
  <c r="AU54" i="12"/>
  <c r="V30" i="12"/>
  <c r="AY30" i="12" s="1"/>
  <c r="U30" i="12"/>
  <c r="Q30" i="12"/>
  <c r="BA30" i="12" s="1"/>
  <c r="Y30" i="12"/>
  <c r="AB30" i="12"/>
  <c r="R30" i="12"/>
  <c r="AU30" i="12"/>
  <c r="S30" i="12"/>
  <c r="A43" i="12"/>
  <c r="D43" i="12"/>
  <c r="M123" i="12"/>
  <c r="AS97" i="12"/>
  <c r="AF97" i="12" s="1"/>
  <c r="AA97" i="12"/>
  <c r="R27" i="12"/>
  <c r="P27" i="12"/>
  <c r="AA4" i="12"/>
  <c r="U85" i="12"/>
  <c r="Y85" i="12"/>
  <c r="R85" i="12"/>
  <c r="W85" i="12"/>
  <c r="P85" i="12"/>
  <c r="Z85" i="12"/>
  <c r="AZ85" i="12" s="1"/>
  <c r="AB85" i="12"/>
  <c r="AA41" i="12"/>
  <c r="AU41" i="12"/>
  <c r="W41" i="12"/>
  <c r="V41" i="12"/>
  <c r="AY41" i="12" s="1"/>
  <c r="AB86" i="12"/>
  <c r="S86" i="12"/>
  <c r="A64" i="12"/>
  <c r="D64" i="12"/>
  <c r="AH17" i="12"/>
  <c r="F17" i="12"/>
  <c r="G17" i="12" s="1"/>
  <c r="AE17" i="12" s="1" a="1"/>
  <c r="AE17" i="12" s="1"/>
  <c r="AD17" i="12" s="1"/>
  <c r="AC17" i="12" s="1"/>
  <c r="AA123" i="12"/>
  <c r="AS123" i="12"/>
  <c r="AF123" i="12" s="1"/>
  <c r="Z123" i="12"/>
  <c r="AZ123" i="12" s="1"/>
  <c r="W123" i="12"/>
  <c r="R123" i="12"/>
  <c r="Q123" i="12"/>
  <c r="BA123" i="12" s="1"/>
  <c r="Y123" i="12"/>
  <c r="U123" i="12"/>
  <c r="P123" i="12"/>
  <c r="D104" i="12"/>
  <c r="A104" i="12"/>
  <c r="AH33" i="12"/>
  <c r="F26" i="12"/>
  <c r="G26" i="12" s="1"/>
  <c r="AH26" i="12"/>
  <c r="AH19" i="12"/>
  <c r="F19" i="12"/>
  <c r="G19" i="12" s="1"/>
  <c r="N91" i="12"/>
  <c r="M91" i="12"/>
  <c r="L91" i="12"/>
  <c r="AB106" i="28"/>
  <c r="S106" i="28"/>
  <c r="AA106" i="28"/>
  <c r="W48" i="28"/>
  <c r="V48" i="28"/>
  <c r="AY48" i="28" s="1"/>
  <c r="AE48" i="28" a="1"/>
  <c r="AE48" i="28" s="1"/>
  <c r="AA48" i="28"/>
  <c r="Y48" i="28"/>
  <c r="S48" i="28"/>
  <c r="Q19" i="28"/>
  <c r="BA19" i="28" s="1"/>
  <c r="N62" i="28"/>
  <c r="M62" i="28"/>
  <c r="L62" i="28"/>
  <c r="BD59" i="28" s="1" a="1"/>
  <c r="BD59" i="28" s="1"/>
  <c r="L50" i="28"/>
  <c r="BD54" i="28" s="1" a="1"/>
  <c r="BD54" i="28" s="1"/>
  <c r="M50" i="28"/>
  <c r="AG50" i="28" s="1"/>
  <c r="A6" i="30"/>
  <c r="D6" i="30"/>
  <c r="F12" i="30"/>
  <c r="G12" i="30" s="1"/>
  <c r="AH12" i="30"/>
  <c r="N78" i="31"/>
  <c r="M78" i="31"/>
  <c r="L87" i="31"/>
  <c r="F27" i="31"/>
  <c r="G27" i="31" s="1"/>
  <c r="M5" i="32"/>
  <c r="N5" i="32"/>
  <c r="N101" i="33"/>
  <c r="M101" i="33"/>
  <c r="N13" i="33"/>
  <c r="M13" i="33"/>
  <c r="L6" i="33"/>
  <c r="M6" i="33"/>
  <c r="AG6" i="33" s="1"/>
  <c r="W38" i="37"/>
  <c r="Z38" i="37"/>
  <c r="AZ38" i="37" s="1"/>
  <c r="S69" i="39"/>
  <c r="Z69" i="39"/>
  <c r="AZ69" i="39" s="1"/>
  <c r="U72" i="39"/>
  <c r="P72" i="39"/>
  <c r="Q72" i="39"/>
  <c r="BA72" i="39" s="1"/>
  <c r="L117" i="40"/>
  <c r="N117" i="40"/>
  <c r="M117" i="40"/>
  <c r="V117" i="40"/>
  <c r="AY117" i="40" s="1"/>
  <c r="W68" i="41"/>
  <c r="Z68" i="41"/>
  <c r="AZ68" i="41" s="1"/>
  <c r="W10" i="34"/>
  <c r="S10" i="34"/>
  <c r="AU10" i="34"/>
  <c r="U92" i="35"/>
  <c r="M19" i="35"/>
  <c r="AG19" i="35" s="1"/>
  <c r="L83" i="37"/>
  <c r="AA54" i="12"/>
  <c r="V34" i="28"/>
  <c r="AY34" i="28" s="1"/>
  <c r="AA115" i="12"/>
  <c r="AE116" i="12" a="1"/>
  <c r="AE116" i="12" s="1"/>
  <c r="AU42" i="12"/>
  <c r="S94" i="12"/>
  <c r="F109" i="12"/>
  <c r="G109" i="12" s="1"/>
  <c r="AE109" i="12" s="1" a="1"/>
  <c r="AE109" i="12" s="1"/>
  <c r="AD109" i="12" s="1"/>
  <c r="AC109" i="12" s="1"/>
  <c r="AE104" i="12" a="1"/>
  <c r="AE104" i="12" s="1"/>
  <c r="Q104" i="12"/>
  <c r="BA104" i="12" s="1"/>
  <c r="P104" i="12"/>
  <c r="W104" i="12"/>
  <c r="P100" i="12"/>
  <c r="F81" i="12"/>
  <c r="G81" i="12" s="1"/>
  <c r="Q65" i="12"/>
  <c r="BA65" i="12" s="1"/>
  <c r="R65" i="12"/>
  <c r="AA65" i="12"/>
  <c r="U65" i="12"/>
  <c r="AH25" i="12"/>
  <c r="AE18" i="12" a="1"/>
  <c r="AE18" i="12" s="1"/>
  <c r="BA18" i="12"/>
  <c r="N90" i="12"/>
  <c r="M90" i="12"/>
  <c r="L90" i="12"/>
  <c r="Y51" i="28"/>
  <c r="D35" i="28"/>
  <c r="AU57" i="28"/>
  <c r="Y57" i="28"/>
  <c r="P57" i="28"/>
  <c r="R57" i="28"/>
  <c r="Z57" i="28"/>
  <c r="AZ57" i="28" s="1"/>
  <c r="W57" i="28"/>
  <c r="Q57" i="28"/>
  <c r="BA57" i="28" s="1"/>
  <c r="AB57" i="28"/>
  <c r="M72" i="28"/>
  <c r="N72" i="28"/>
  <c r="L72" i="28"/>
  <c r="BD71" i="28" s="1" a="1"/>
  <c r="BD71" i="28" s="1"/>
  <c r="N61" i="28"/>
  <c r="L61" i="28"/>
  <c r="BD64" i="28" s="1" a="1"/>
  <c r="BD64" i="28" s="1"/>
  <c r="M61" i="28"/>
  <c r="N40" i="28"/>
  <c r="L40" i="28"/>
  <c r="BD37" i="28" s="1" a="1"/>
  <c r="BD37" i="28" s="1"/>
  <c r="AH64" i="31"/>
  <c r="F57" i="31"/>
  <c r="G57" i="31" s="1"/>
  <c r="L127" i="31"/>
  <c r="N127" i="31"/>
  <c r="N13" i="32"/>
  <c r="L13" i="32"/>
  <c r="M13" i="32"/>
  <c r="AG13" i="32" s="1"/>
  <c r="D21" i="33"/>
  <c r="A21" i="33"/>
  <c r="AH35" i="33"/>
  <c r="F35" i="33"/>
  <c r="G35" i="33" s="1"/>
  <c r="P11" i="35"/>
  <c r="AU11" i="35"/>
  <c r="R104" i="39"/>
  <c r="U102" i="40"/>
  <c r="AB102" i="40"/>
  <c r="S95" i="40"/>
  <c r="U95" i="40"/>
  <c r="AH49" i="41"/>
  <c r="F49" i="41"/>
  <c r="G49" i="41" s="1"/>
  <c r="F41" i="41"/>
  <c r="G41" i="41" s="1"/>
  <c r="AH41" i="41"/>
  <c r="F4" i="42"/>
  <c r="G4" i="42" s="1"/>
  <c r="AH4" i="42"/>
  <c r="Y125" i="43"/>
  <c r="W125" i="43"/>
  <c r="U125" i="43"/>
  <c r="AB125" i="43"/>
  <c r="AB98" i="35"/>
  <c r="Q92" i="35"/>
  <c r="BA92" i="35" s="1"/>
  <c r="BB92" i="35" s="1"/>
  <c r="P30" i="12"/>
  <c r="AE54" i="12" a="1"/>
  <c r="AE54" i="12" s="1"/>
  <c r="AB34" i="28"/>
  <c r="U115" i="12"/>
  <c r="AU27" i="12"/>
  <c r="L11" i="12"/>
  <c r="BD14" i="12" s="1" a="1"/>
  <c r="BD14" i="12" s="1"/>
  <c r="V87" i="12"/>
  <c r="AY87" i="12" s="1"/>
  <c r="R87" i="12"/>
  <c r="P48" i="12"/>
  <c r="U48" i="12"/>
  <c r="R48" i="12"/>
  <c r="V67" i="12"/>
  <c r="AY67" i="12" s="1"/>
  <c r="Y38" i="12"/>
  <c r="W38" i="12"/>
  <c r="Q38" i="12"/>
  <c r="BA38" i="12" s="1"/>
  <c r="BB38" i="12" s="1"/>
  <c r="AE38" i="12" a="1"/>
  <c r="AE38" i="12" s="1"/>
  <c r="AU38" i="12"/>
  <c r="V38" i="12"/>
  <c r="AY38" i="12" s="1"/>
  <c r="U38" i="12"/>
  <c r="S38" i="12"/>
  <c r="R8" i="12"/>
  <c r="AH5" i="12"/>
  <c r="F5" i="12"/>
  <c r="G5" i="12" s="1"/>
  <c r="L106" i="12"/>
  <c r="BD111" i="12" s="1" a="1"/>
  <c r="BD111" i="12" s="1"/>
  <c r="M106" i="12"/>
  <c r="N106" i="12"/>
  <c r="N95" i="12"/>
  <c r="M95" i="12"/>
  <c r="AE91" i="28" a="1"/>
  <c r="AE91" i="28" s="1"/>
  <c r="Y91" i="28"/>
  <c r="Q41" i="28"/>
  <c r="BA41" i="28" s="1"/>
  <c r="U41" i="28"/>
  <c r="V24" i="28"/>
  <c r="AY24" i="28" s="1"/>
  <c r="BB24" i="28" s="1"/>
  <c r="U24" i="28"/>
  <c r="AA24" i="28"/>
  <c r="R24" i="28"/>
  <c r="W24" i="28"/>
  <c r="Q24" i="28"/>
  <c r="BA24" i="28" s="1"/>
  <c r="AB105" i="28"/>
  <c r="W105" i="28"/>
  <c r="R105" i="28"/>
  <c r="AA105" i="28"/>
  <c r="Y105" i="28"/>
  <c r="V105" i="28"/>
  <c r="AY105" i="28" s="1"/>
  <c r="BB105" i="28" s="1"/>
  <c r="S105" i="28"/>
  <c r="U105" i="28"/>
  <c r="M23" i="28"/>
  <c r="AG23" i="28" s="1"/>
  <c r="N23" i="28"/>
  <c r="L23" i="28"/>
  <c r="BD18" i="28" s="1" a="1"/>
  <c r="BD18" i="28" s="1"/>
  <c r="V68" i="28"/>
  <c r="AY68" i="28" s="1"/>
  <c r="A105" i="28"/>
  <c r="D105" i="28"/>
  <c r="L101" i="28"/>
  <c r="BD104" i="28" s="1" a="1"/>
  <c r="BD104" i="28" s="1"/>
  <c r="N101" i="28"/>
  <c r="AH24" i="32"/>
  <c r="F24" i="32"/>
  <c r="G24" i="32" s="1"/>
  <c r="M31" i="39"/>
  <c r="N31" i="39"/>
  <c r="L31" i="39"/>
  <c r="S51" i="39"/>
  <c r="AU51" i="39"/>
  <c r="AB51" i="39"/>
  <c r="R51" i="39"/>
  <c r="Y51" i="39"/>
  <c r="AA51" i="39"/>
  <c r="V122" i="33"/>
  <c r="AY122" i="33" s="1"/>
  <c r="AB122" i="33"/>
  <c r="V10" i="34"/>
  <c r="AY10" i="34" s="1"/>
  <c r="AB92" i="35"/>
  <c r="D17" i="37"/>
  <c r="A34" i="39"/>
  <c r="D34" i="39"/>
  <c r="AA30" i="12"/>
  <c r="Y54" i="12"/>
  <c r="P34" i="28"/>
  <c r="V115" i="12"/>
  <c r="AY115" i="12" s="1"/>
  <c r="S27" i="12"/>
  <c r="A15" i="12"/>
  <c r="W87" i="12"/>
  <c r="S87" i="12"/>
  <c r="V123" i="12"/>
  <c r="AY123" i="12" s="1"/>
  <c r="P44" i="12"/>
  <c r="V89" i="12"/>
  <c r="AY89" i="12" s="1"/>
  <c r="P112" i="12"/>
  <c r="W112" i="12"/>
  <c r="V112" i="12"/>
  <c r="AY112" i="12" s="1"/>
  <c r="AA108" i="12"/>
  <c r="P108" i="12"/>
  <c r="Y108" i="12"/>
  <c r="U108" i="12"/>
  <c r="V108" i="12"/>
  <c r="AY108" i="12" s="1"/>
  <c r="BB108" i="12" s="1"/>
  <c r="Q108" i="12"/>
  <c r="BA108" i="12" s="1"/>
  <c r="AB108" i="12"/>
  <c r="Y117" i="12"/>
  <c r="U16" i="12"/>
  <c r="F113" i="12"/>
  <c r="G113" i="12" s="1"/>
  <c r="P69" i="12"/>
  <c r="AG31" i="12"/>
  <c r="N115" i="12"/>
  <c r="M115" i="12"/>
  <c r="L115" i="12"/>
  <c r="M64" i="12"/>
  <c r="AG64" i="12" s="1"/>
  <c r="L64" i="12"/>
  <c r="BD60" i="12" s="1" a="1"/>
  <c r="BD60" i="12" s="1"/>
  <c r="L8" i="28"/>
  <c r="BD5" i="28" s="1" a="1"/>
  <c r="BD5" i="28" s="1"/>
  <c r="N8" i="28"/>
  <c r="M8" i="28"/>
  <c r="AG8" i="28" s="1"/>
  <c r="M17" i="28"/>
  <c r="L17" i="28"/>
  <c r="BD17" i="28" s="1" a="1"/>
  <c r="BD17" i="28" s="1"/>
  <c r="L27" i="28"/>
  <c r="BD31" i="28" s="1" a="1"/>
  <c r="BD31" i="28" s="1"/>
  <c r="P27" i="28"/>
  <c r="V27" i="28"/>
  <c r="AY27" i="28" s="1"/>
  <c r="R27" i="28"/>
  <c r="Q27" i="28"/>
  <c r="BA27" i="28" s="1"/>
  <c r="BB27" i="28" s="1"/>
  <c r="N27" i="28"/>
  <c r="M27" i="28"/>
  <c r="F97" i="28"/>
  <c r="G97" i="28" s="1"/>
  <c r="U76" i="28"/>
  <c r="L117" i="28"/>
  <c r="BD120" i="28" s="1" a="1"/>
  <c r="BD120" i="28" s="1"/>
  <c r="N117" i="28"/>
  <c r="M117" i="28"/>
  <c r="P124" i="30"/>
  <c r="V124" i="30"/>
  <c r="AY124" i="30" s="1"/>
  <c r="F52" i="30"/>
  <c r="G52" i="30" s="1"/>
  <c r="S126" i="31"/>
  <c r="W126" i="31"/>
  <c r="S110" i="31"/>
  <c r="Z110" i="31"/>
  <c r="AZ110" i="31" s="1"/>
  <c r="U125" i="32"/>
  <c r="AS125" i="32"/>
  <c r="AF125" i="32" s="1"/>
  <c r="M82" i="34"/>
  <c r="L82" i="34"/>
  <c r="AE2" i="34" a="1"/>
  <c r="AE2" i="34" s="1"/>
  <c r="S92" i="35"/>
  <c r="A25" i="41"/>
  <c r="W30" i="12"/>
  <c r="Z54" i="12"/>
  <c r="AZ54" i="12" s="1"/>
  <c r="R34" i="28"/>
  <c r="S115" i="12"/>
  <c r="BA34" i="12"/>
  <c r="BB34" i="12" s="1"/>
  <c r="P87" i="12"/>
  <c r="AY98" i="12"/>
  <c r="Y44" i="12"/>
  <c r="AS127" i="12"/>
  <c r="AF127" i="12" s="1"/>
  <c r="Q127" i="12"/>
  <c r="BA127" i="12" s="1"/>
  <c r="R127" i="12"/>
  <c r="S127" i="12"/>
  <c r="P127" i="12"/>
  <c r="R120" i="12"/>
  <c r="Y120" i="12"/>
  <c r="S120" i="12"/>
  <c r="W6" i="12"/>
  <c r="S6" i="12"/>
  <c r="AU6" i="12"/>
  <c r="AA15" i="12"/>
  <c r="AB15" i="12"/>
  <c r="U15" i="12"/>
  <c r="Q15" i="12"/>
  <c r="BA15" i="12" s="1"/>
  <c r="W15" i="12"/>
  <c r="AU15" i="12"/>
  <c r="S15" i="12"/>
  <c r="D14" i="12"/>
  <c r="AH41" i="12"/>
  <c r="N110" i="12"/>
  <c r="M110" i="12"/>
  <c r="N104" i="12"/>
  <c r="M104" i="12"/>
  <c r="L104" i="12"/>
  <c r="BD100" i="12" s="1" a="1"/>
  <c r="BD100" i="12" s="1"/>
  <c r="L68" i="12"/>
  <c r="N68" i="12"/>
  <c r="P68" i="12"/>
  <c r="M68" i="12"/>
  <c r="L17" i="12"/>
  <c r="BD17" i="12" s="1" a="1"/>
  <c r="BD17" i="12" s="1"/>
  <c r="M17" i="12"/>
  <c r="AG17" i="12" s="1"/>
  <c r="AH5" i="28"/>
  <c r="F5" i="28"/>
  <c r="G5" i="28" s="1"/>
  <c r="L122" i="28"/>
  <c r="BD126" i="28" s="1" a="1"/>
  <c r="BD126" i="28" s="1"/>
  <c r="N122" i="28"/>
  <c r="L116" i="28"/>
  <c r="BD116" i="28" s="1" a="1"/>
  <c r="BD116" i="28" s="1"/>
  <c r="M116" i="28"/>
  <c r="N116" i="28"/>
  <c r="L37" i="28"/>
  <c r="BD40" i="28" s="1" a="1"/>
  <c r="BD40" i="28" s="1"/>
  <c r="N37" i="28"/>
  <c r="M37" i="28"/>
  <c r="AG37" i="28" s="1"/>
  <c r="M25" i="28"/>
  <c r="AG25" i="28" s="1"/>
  <c r="L25" i="28"/>
  <c r="N25" i="28"/>
  <c r="L19" i="28"/>
  <c r="BD23" i="28" s="1" a="1"/>
  <c r="BD23" i="28" s="1"/>
  <c r="M19" i="28"/>
  <c r="AG19" i="28" s="1"/>
  <c r="L9" i="28"/>
  <c r="BD9" i="28" s="1" a="1"/>
  <c r="BD9" i="28" s="1"/>
  <c r="M9" i="28"/>
  <c r="N9" i="28"/>
  <c r="V19" i="32"/>
  <c r="AY19" i="32" s="1"/>
  <c r="U19" i="32"/>
  <c r="F78" i="32"/>
  <c r="G78" i="32" s="1"/>
  <c r="AE78" i="32" s="1" a="1"/>
  <c r="AE78" i="32" s="1"/>
  <c r="AD78" i="32" s="1"/>
  <c r="AC78" i="32" s="1"/>
  <c r="AG45" i="32"/>
  <c r="AG30" i="32"/>
  <c r="F30" i="32"/>
  <c r="G30" i="32" s="1"/>
  <c r="P86" i="33"/>
  <c r="W86" i="33"/>
  <c r="M92" i="42"/>
  <c r="L92" i="42"/>
  <c r="AE122" i="33" a="1"/>
  <c r="AE122" i="33" s="1"/>
  <c r="A6" i="34"/>
  <c r="V92" i="35"/>
  <c r="AY92" i="35" s="1"/>
  <c r="Z30" i="12"/>
  <c r="AZ30" i="12" s="1"/>
  <c r="P67" i="12"/>
  <c r="S24" i="12"/>
  <c r="Y24" i="12"/>
  <c r="Q24" i="12"/>
  <c r="BA24" i="12" s="1"/>
  <c r="Z24" i="12"/>
  <c r="AZ24" i="12" s="1"/>
  <c r="AU24" i="12"/>
  <c r="AB24" i="12"/>
  <c r="V24" i="12"/>
  <c r="AY24" i="12" s="1"/>
  <c r="W24" i="12"/>
  <c r="R24" i="12"/>
  <c r="P24" i="12"/>
  <c r="AA24" i="12"/>
  <c r="V25" i="12"/>
  <c r="AY25" i="12" s="1"/>
  <c r="Y33" i="12"/>
  <c r="R33" i="12"/>
  <c r="AS107" i="12"/>
  <c r="AF107" i="12" s="1"/>
  <c r="W79" i="12"/>
  <c r="U79" i="12"/>
  <c r="V79" i="12"/>
  <c r="AY79" i="12" s="1"/>
  <c r="R79" i="12"/>
  <c r="AB79" i="12"/>
  <c r="Y79" i="12"/>
  <c r="Q79" i="12"/>
  <c r="BA79" i="12" s="1"/>
  <c r="S79" i="12"/>
  <c r="P79" i="12"/>
  <c r="Z79" i="12"/>
  <c r="AZ79" i="12" s="1"/>
  <c r="W55" i="12"/>
  <c r="D60" i="12"/>
  <c r="A60" i="12"/>
  <c r="F9" i="12"/>
  <c r="G9" i="12" s="1"/>
  <c r="U118" i="12"/>
  <c r="AB91" i="12"/>
  <c r="R91" i="12"/>
  <c r="Z91" i="12"/>
  <c r="AZ91" i="12" s="1"/>
  <c r="U91" i="12"/>
  <c r="AS91" i="12"/>
  <c r="AF91" i="12" s="1"/>
  <c r="Y91" i="12"/>
  <c r="S91" i="12"/>
  <c r="AH63" i="12"/>
  <c r="F63" i="12"/>
  <c r="G63" i="12" s="1"/>
  <c r="AE63" i="12" s="1" a="1"/>
  <c r="AE63" i="12" s="1"/>
  <c r="AD63" i="12" s="1"/>
  <c r="AC63" i="12" s="1"/>
  <c r="AH58" i="12"/>
  <c r="F58" i="12"/>
  <c r="G58" i="12" s="1"/>
  <c r="AE58" i="12" s="1" a="1"/>
  <c r="AE58" i="12" s="1"/>
  <c r="AD58" i="12" s="1"/>
  <c r="F52" i="12"/>
  <c r="G52" i="12" s="1"/>
  <c r="F47" i="12"/>
  <c r="G47" i="12" s="1"/>
  <c r="A41" i="12"/>
  <c r="D41" i="12"/>
  <c r="A36" i="12"/>
  <c r="D36" i="12"/>
  <c r="N21" i="12"/>
  <c r="M21" i="12"/>
  <c r="L21" i="12"/>
  <c r="V70" i="28"/>
  <c r="AY70" i="28" s="1"/>
  <c r="BB70" i="28" s="1"/>
  <c r="AB70" i="28"/>
  <c r="U46" i="28"/>
  <c r="W46" i="28"/>
  <c r="AB46" i="28"/>
  <c r="V46" i="28"/>
  <c r="AY46" i="28" s="1"/>
  <c r="R46" i="28"/>
  <c r="AA46" i="28"/>
  <c r="Y46" i="28"/>
  <c r="AU46" i="28"/>
  <c r="AE46" i="28" a="1"/>
  <c r="AE46" i="28" s="1"/>
  <c r="S46" i="28"/>
  <c r="Q46" i="28"/>
  <c r="BA46" i="28" s="1"/>
  <c r="BB46" i="28" s="1"/>
  <c r="W47" i="28"/>
  <c r="R47" i="28"/>
  <c r="D124" i="28"/>
  <c r="A124" i="28"/>
  <c r="V119" i="28"/>
  <c r="AY119" i="28" s="1"/>
  <c r="AA119" i="28"/>
  <c r="F4" i="28"/>
  <c r="G4" i="28" s="1"/>
  <c r="AH4" i="28"/>
  <c r="AG4" i="28"/>
  <c r="L121" i="28"/>
  <c r="BD121" i="28" s="1" a="1"/>
  <c r="BD121" i="28" s="1"/>
  <c r="N121" i="28"/>
  <c r="AB121" i="28"/>
  <c r="M110" i="28"/>
  <c r="N110" i="28"/>
  <c r="L110" i="28"/>
  <c r="BD107" i="28" s="1" a="1"/>
  <c r="BD107" i="28" s="1"/>
  <c r="P110" i="31"/>
  <c r="M122" i="32"/>
  <c r="L122" i="32"/>
  <c r="S91" i="41"/>
  <c r="Q91" i="41"/>
  <c r="BA91" i="41" s="1"/>
  <c r="BB91" i="41" s="1"/>
  <c r="P91" i="41"/>
  <c r="R96" i="41"/>
  <c r="S96" i="41"/>
  <c r="AB96" i="41"/>
  <c r="U96" i="41"/>
  <c r="W96" i="41"/>
  <c r="A49" i="41"/>
  <c r="D49" i="41"/>
  <c r="AE34" i="12" a="1"/>
  <c r="AE34" i="12" s="1"/>
  <c r="AB123" i="12"/>
  <c r="AY90" i="12"/>
  <c r="AS90" i="12"/>
  <c r="AF90" i="12" s="1"/>
  <c r="R103" i="12"/>
  <c r="Z103" i="12"/>
  <c r="AZ103" i="12" s="1"/>
  <c r="AA103" i="12"/>
  <c r="R119" i="12"/>
  <c r="AH8" i="12"/>
  <c r="AB83" i="12"/>
  <c r="F57" i="12"/>
  <c r="G57" i="12" s="1"/>
  <c r="AH57" i="12"/>
  <c r="W40" i="12"/>
  <c r="U40" i="12"/>
  <c r="N128" i="12"/>
  <c r="M128" i="12"/>
  <c r="L128" i="12"/>
  <c r="N118" i="12"/>
  <c r="M118" i="12"/>
  <c r="L118" i="12"/>
  <c r="AA128" i="28"/>
  <c r="U128" i="28"/>
  <c r="AE128" i="28" a="1"/>
  <c r="AE128" i="28" s="1"/>
  <c r="S128" i="28"/>
  <c r="S73" i="28"/>
  <c r="AA73" i="28"/>
  <c r="Y73" i="28"/>
  <c r="Q73" i="28"/>
  <c r="BA73" i="28" s="1"/>
  <c r="P73" i="28"/>
  <c r="AA68" i="31"/>
  <c r="AH23" i="31"/>
  <c r="F23" i="31"/>
  <c r="G23" i="31" s="1"/>
  <c r="N123" i="34"/>
  <c r="M123" i="34"/>
  <c r="L123" i="34"/>
  <c r="F38" i="35"/>
  <c r="G38" i="35" s="1"/>
  <c r="AE38" i="35" s="1" a="1"/>
  <c r="AE38" i="35" s="1"/>
  <c r="AD38" i="35" s="1"/>
  <c r="AC38" i="35" s="1"/>
  <c r="AH38" i="35"/>
  <c r="D56" i="37"/>
  <c r="A56" i="37"/>
  <c r="M58" i="37"/>
  <c r="N58" i="37"/>
  <c r="L126" i="40"/>
  <c r="N126" i="40"/>
  <c r="M126" i="40"/>
  <c r="W15" i="41"/>
  <c r="Y15" i="41"/>
  <c r="F30" i="34"/>
  <c r="G30" i="34" s="1"/>
  <c r="AG30" i="34"/>
  <c r="L69" i="37"/>
  <c r="N69" i="37"/>
  <c r="M69" i="37"/>
  <c r="G18" i="46"/>
  <c r="U93" i="46"/>
  <c r="R93" i="46"/>
  <c r="N62" i="39"/>
  <c r="S72" i="41"/>
  <c r="AB109" i="42"/>
  <c r="AB102" i="42"/>
  <c r="S109" i="42"/>
  <c r="AA109" i="42"/>
  <c r="V64" i="42"/>
  <c r="AY64" i="42" s="1"/>
  <c r="Q64" i="42"/>
  <c r="BA64" i="42" s="1"/>
  <c r="Q102" i="42"/>
  <c r="BA102" i="42" s="1"/>
  <c r="BB102" i="42" s="1"/>
  <c r="R108" i="28"/>
  <c r="M76" i="28"/>
  <c r="AA64" i="12"/>
  <c r="Q64" i="12"/>
  <c r="BA64" i="12" s="1"/>
  <c r="AS96" i="12"/>
  <c r="AF96" i="12" s="1"/>
  <c r="A32" i="12"/>
  <c r="AA14" i="12"/>
  <c r="D46" i="12"/>
  <c r="AA21" i="12"/>
  <c r="D16" i="12"/>
  <c r="Z75" i="12"/>
  <c r="AZ75" i="12" s="1"/>
  <c r="M76" i="12"/>
  <c r="N42" i="12"/>
  <c r="N46" i="12"/>
  <c r="AG16" i="12"/>
  <c r="L33" i="12"/>
  <c r="BD33" i="12" s="1" a="1"/>
  <c r="BD33" i="12" s="1"/>
  <c r="M29" i="12"/>
  <c r="AG29" i="12" s="1"/>
  <c r="D4" i="12"/>
  <c r="A45" i="12"/>
  <c r="AH31" i="12"/>
  <c r="A34" i="12"/>
  <c r="BC34" i="12" s="1"/>
  <c r="V54" i="28"/>
  <c r="AY54" i="28" s="1"/>
  <c r="A69" i="12"/>
  <c r="AH56" i="12"/>
  <c r="AH40" i="12"/>
  <c r="AH36" i="12"/>
  <c r="N72" i="12"/>
  <c r="L67" i="12"/>
  <c r="R111" i="28"/>
  <c r="L54" i="28"/>
  <c r="BD51" i="28" s="1" a="1"/>
  <c r="BD51" i="28" s="1"/>
  <c r="R12" i="28"/>
  <c r="N2" i="28"/>
  <c r="M2" i="28"/>
  <c r="AG2" i="28" s="1"/>
  <c r="R118" i="28"/>
  <c r="AA118" i="28"/>
  <c r="AA114" i="28"/>
  <c r="P114" i="28"/>
  <c r="R114" i="28"/>
  <c r="Q114" i="28"/>
  <c r="BA114" i="28" s="1"/>
  <c r="P85" i="28"/>
  <c r="Y85" i="28"/>
  <c r="V85" i="28"/>
  <c r="AY85" i="28" s="1"/>
  <c r="AH59" i="28"/>
  <c r="F59" i="28"/>
  <c r="G59" i="28" s="1"/>
  <c r="F9" i="28"/>
  <c r="G9" i="28" s="1"/>
  <c r="L13" i="28"/>
  <c r="BD16" i="28" s="1" a="1"/>
  <c r="BD16" i="28" s="1"/>
  <c r="N13" i="28"/>
  <c r="D35" i="30"/>
  <c r="A35" i="30"/>
  <c r="L83" i="31"/>
  <c r="M83" i="31"/>
  <c r="AH22" i="32"/>
  <c r="F23" i="34"/>
  <c r="G23" i="34" s="1"/>
  <c r="AH23" i="34"/>
  <c r="L70" i="35"/>
  <c r="M70" i="35"/>
  <c r="M98" i="36"/>
  <c r="N98" i="36"/>
  <c r="AB68" i="41"/>
  <c r="U33" i="28"/>
  <c r="Y33" i="28"/>
  <c r="W129" i="28"/>
  <c r="V129" i="28"/>
  <c r="AY129" i="28" s="1"/>
  <c r="R129" i="28"/>
  <c r="AA129" i="28"/>
  <c r="S129" i="28"/>
  <c r="V62" i="28"/>
  <c r="AY62" i="28" s="1"/>
  <c r="W126" i="28"/>
  <c r="U126" i="28"/>
  <c r="L53" i="28"/>
  <c r="BD56" i="28" s="1" a="1"/>
  <c r="BD56" i="28" s="1"/>
  <c r="M53" i="28"/>
  <c r="AG53" i="28" s="1"/>
  <c r="L95" i="28"/>
  <c r="BD90" i="28" s="1" a="1"/>
  <c r="BD90" i="28" s="1"/>
  <c r="N95" i="28"/>
  <c r="AB108" i="28"/>
  <c r="U108" i="28"/>
  <c r="Z108" i="28"/>
  <c r="AZ108" i="28" s="1"/>
  <c r="F96" i="28"/>
  <c r="G96" i="28" s="1"/>
  <c r="N120" i="28"/>
  <c r="M120" i="28"/>
  <c r="N115" i="28"/>
  <c r="M115" i="28"/>
  <c r="N81" i="28"/>
  <c r="M81" i="28"/>
  <c r="N66" i="28"/>
  <c r="L66" i="28"/>
  <c r="L45" i="28"/>
  <c r="BD48" i="28" s="1" a="1"/>
  <c r="BD48" i="28" s="1"/>
  <c r="N45" i="28"/>
  <c r="F22" i="30"/>
  <c r="G22" i="30" s="1"/>
  <c r="AH22" i="30"/>
  <c r="D36" i="31"/>
  <c r="A36" i="31"/>
  <c r="N21" i="32"/>
  <c r="M21" i="32"/>
  <c r="Z38" i="32"/>
  <c r="AZ38" i="32" s="1"/>
  <c r="W38" i="32"/>
  <c r="F112" i="32"/>
  <c r="G112" i="32" s="1"/>
  <c r="AH58" i="32"/>
  <c r="F58" i="32"/>
  <c r="G58" i="32" s="1"/>
  <c r="AH43" i="32"/>
  <c r="AG15" i="32"/>
  <c r="F64" i="34"/>
  <c r="G64" i="34" s="1"/>
  <c r="AH64" i="34"/>
  <c r="N29" i="34"/>
  <c r="L29" i="34"/>
  <c r="M29" i="34"/>
  <c r="AG29" i="34" s="1"/>
  <c r="S47" i="35"/>
  <c r="W47" i="35"/>
  <c r="A55" i="35"/>
  <c r="D55" i="35"/>
  <c r="F41" i="36"/>
  <c r="G41" i="36" s="1"/>
  <c r="AH41" i="36"/>
  <c r="D16" i="38"/>
  <c r="A16" i="38"/>
  <c r="N53" i="28"/>
  <c r="L49" i="28"/>
  <c r="BD49" i="28" s="1" a="1"/>
  <c r="BD49" i="28" s="1"/>
  <c r="AB64" i="12"/>
  <c r="Q96" i="12"/>
  <c r="BA96" i="12" s="1"/>
  <c r="R32" i="12"/>
  <c r="N67" i="12"/>
  <c r="M54" i="12"/>
  <c r="L94" i="12"/>
  <c r="U12" i="28"/>
  <c r="Z54" i="28"/>
  <c r="AZ54" i="28" s="1"/>
  <c r="Z126" i="28"/>
  <c r="AZ126" i="28" s="1"/>
  <c r="AE129" i="28" a="1"/>
  <c r="AE129" i="28" s="1"/>
  <c r="N29" i="28"/>
  <c r="A24" i="28"/>
  <c r="A46" i="28"/>
  <c r="D46" i="28"/>
  <c r="AH18" i="28"/>
  <c r="AH13" i="28"/>
  <c r="M104" i="28"/>
  <c r="N104" i="28"/>
  <c r="N65" i="28"/>
  <c r="M65" i="28"/>
  <c r="L65" i="28"/>
  <c r="BD65" i="28" s="1" a="1"/>
  <c r="BD65" i="28" s="1"/>
  <c r="AG16" i="30"/>
  <c r="AH16" i="30"/>
  <c r="L75" i="31"/>
  <c r="AH39" i="31"/>
  <c r="AG39" i="31"/>
  <c r="AH32" i="31"/>
  <c r="L21" i="32"/>
  <c r="M110" i="32"/>
  <c r="L110" i="32"/>
  <c r="AG65" i="32"/>
  <c r="N53" i="33"/>
  <c r="M53" i="33"/>
  <c r="AG53" i="33" s="1"/>
  <c r="F19" i="33"/>
  <c r="G19" i="33" s="1"/>
  <c r="AG19" i="33"/>
  <c r="L49" i="33"/>
  <c r="N49" i="33"/>
  <c r="F92" i="34"/>
  <c r="G92" i="34" s="1"/>
  <c r="AH7" i="34"/>
  <c r="F7" i="34"/>
  <c r="G7" i="34" s="1"/>
  <c r="AG20" i="35"/>
  <c r="M14" i="35"/>
  <c r="L14" i="35"/>
  <c r="N14" i="35"/>
  <c r="F42" i="37"/>
  <c r="G42" i="37" s="1"/>
  <c r="AH42" i="37"/>
  <c r="AH26" i="37"/>
  <c r="F26" i="37"/>
  <c r="G26" i="37" s="1"/>
  <c r="N6" i="38"/>
  <c r="L6" i="38"/>
  <c r="M6" i="38"/>
  <c r="M40" i="44"/>
  <c r="N40" i="44"/>
  <c r="M97" i="47"/>
  <c r="L97" i="47"/>
  <c r="N97" i="47"/>
  <c r="Q63" i="47"/>
  <c r="BA63" i="47" s="1"/>
  <c r="BB63" i="47" s="1"/>
  <c r="AU63" i="47"/>
  <c r="Q58" i="47"/>
  <c r="BA58" i="47" s="1"/>
  <c r="BB58" i="47" s="1"/>
  <c r="AU58" i="47"/>
  <c r="W14" i="48"/>
  <c r="AU19" i="39"/>
  <c r="V62" i="39"/>
  <c r="AY62" i="39" s="1"/>
  <c r="P72" i="41"/>
  <c r="V102" i="42"/>
  <c r="AY102" i="42" s="1"/>
  <c r="V109" i="42"/>
  <c r="AY109" i="42" s="1"/>
  <c r="Y64" i="42"/>
  <c r="P64" i="42"/>
  <c r="Z33" i="28"/>
  <c r="AZ33" i="28" s="1"/>
  <c r="S65" i="28"/>
  <c r="U129" i="28"/>
  <c r="R64" i="12"/>
  <c r="F11" i="12"/>
  <c r="G11" i="12" s="1"/>
  <c r="AE11" i="12" s="1" a="1"/>
  <c r="AE11" i="12" s="1"/>
  <c r="AD11" i="12" s="1"/>
  <c r="AC11" i="12" s="1"/>
  <c r="V93" i="12"/>
  <c r="AY93" i="12" s="1"/>
  <c r="L117" i="12"/>
  <c r="AE21" i="12" a="1"/>
  <c r="AE21" i="12" s="1"/>
  <c r="L113" i="12"/>
  <c r="BD113" i="12" s="1" a="1"/>
  <c r="BD113" i="12" s="1"/>
  <c r="D55" i="12"/>
  <c r="P75" i="12"/>
  <c r="U75" i="12"/>
  <c r="W21" i="12"/>
  <c r="Q75" i="12"/>
  <c r="BA75" i="12" s="1"/>
  <c r="P60" i="12"/>
  <c r="L99" i="12"/>
  <c r="M94" i="12"/>
  <c r="L72" i="12"/>
  <c r="L93" i="12"/>
  <c r="BD90" i="12" s="1" a="1"/>
  <c r="BD90" i="12" s="1"/>
  <c r="F31" i="12"/>
  <c r="G31" i="12" s="1"/>
  <c r="AE31" i="12" s="1" a="1"/>
  <c r="AE31" i="12" s="1"/>
  <c r="AD31" i="12" s="1"/>
  <c r="AC31" i="12" s="1"/>
  <c r="F111" i="12"/>
  <c r="G111" i="12" s="1"/>
  <c r="AE111" i="12" s="1" a="1"/>
  <c r="AE111" i="12" s="1"/>
  <c r="AD111" i="12" s="1"/>
  <c r="AC111" i="12" s="1"/>
  <c r="S12" i="28"/>
  <c r="AB126" i="28"/>
  <c r="Y129" i="28"/>
  <c r="L86" i="28"/>
  <c r="W104" i="28"/>
  <c r="R62" i="28"/>
  <c r="AA62" i="28"/>
  <c r="R104" i="28"/>
  <c r="AB104" i="28"/>
  <c r="AA104" i="28"/>
  <c r="U104" i="28"/>
  <c r="AU16" i="28"/>
  <c r="AB16" i="28"/>
  <c r="Z16" i="28"/>
  <c r="AZ16" i="28" s="1"/>
  <c r="U16" i="28"/>
  <c r="AG52" i="28"/>
  <c r="D28" i="28"/>
  <c r="A28" i="28"/>
  <c r="N129" i="28"/>
  <c r="M129" i="28"/>
  <c r="N75" i="28"/>
  <c r="L75" i="28"/>
  <c r="BD69" i="28" s="1" a="1"/>
  <c r="BD69" i="28" s="1"/>
  <c r="L7" i="30"/>
  <c r="F38" i="31"/>
  <c r="G38" i="31" s="1"/>
  <c r="AH38" i="31"/>
  <c r="F18" i="31"/>
  <c r="G18" i="31" s="1"/>
  <c r="AH5" i="31"/>
  <c r="AH13" i="32"/>
  <c r="AG58" i="32"/>
  <c r="F41" i="34"/>
  <c r="G41" i="34" s="1"/>
  <c r="AH41" i="34"/>
  <c r="S77" i="35"/>
  <c r="F100" i="37"/>
  <c r="G100" i="37" s="1"/>
  <c r="AH12" i="44"/>
  <c r="F12" i="44"/>
  <c r="G12" i="44" s="1"/>
  <c r="N37" i="41"/>
  <c r="M37" i="41"/>
  <c r="AG37" i="41" s="1"/>
  <c r="N29" i="39"/>
  <c r="L29" i="39"/>
  <c r="Z72" i="41"/>
  <c r="AZ72" i="41" s="1"/>
  <c r="Y102" i="42"/>
  <c r="W109" i="42"/>
  <c r="Z64" i="42"/>
  <c r="AZ64" i="42" s="1"/>
  <c r="D22" i="12"/>
  <c r="A70" i="28"/>
  <c r="AU33" i="28"/>
  <c r="AG9" i="28"/>
  <c r="P108" i="28"/>
  <c r="Q129" i="28"/>
  <c r="BA129" i="28" s="1"/>
  <c r="BB129" i="28" s="1"/>
  <c r="P64" i="12"/>
  <c r="S21" i="12"/>
  <c r="U102" i="12"/>
  <c r="V75" i="12"/>
  <c r="AY75" i="12" s="1"/>
  <c r="Q93" i="12"/>
  <c r="BA93" i="12" s="1"/>
  <c r="AA37" i="12"/>
  <c r="R93" i="12"/>
  <c r="M99" i="12"/>
  <c r="M93" i="12"/>
  <c r="F3" i="12"/>
  <c r="G3" i="12" s="1"/>
  <c r="Q29" i="28"/>
  <c r="BA29" i="28" s="1"/>
  <c r="BB29" i="28" s="1"/>
  <c r="P129" i="28"/>
  <c r="L115" i="28"/>
  <c r="BD119" i="28" s="1" a="1"/>
  <c r="BD119" i="28" s="1"/>
  <c r="M86" i="28"/>
  <c r="L81" i="28"/>
  <c r="BD81" i="28" s="1" a="1"/>
  <c r="BD81" i="28" s="1"/>
  <c r="AB62" i="28"/>
  <c r="M28" i="28"/>
  <c r="M5" i="28"/>
  <c r="AG5" i="28" s="1"/>
  <c r="F13" i="28"/>
  <c r="G13" i="28" s="1"/>
  <c r="F100" i="28"/>
  <c r="G100" i="28" s="1"/>
  <c r="AE100" i="28" s="1" a="1"/>
  <c r="AE100" i="28" s="1"/>
  <c r="AD100" i="28" s="1"/>
  <c r="AC100" i="28" s="1"/>
  <c r="AU23" i="28"/>
  <c r="N102" i="28"/>
  <c r="M102" i="28"/>
  <c r="L97" i="28"/>
  <c r="BD97" i="28" s="1" a="1"/>
  <c r="BD97" i="28" s="1"/>
  <c r="M97" i="28"/>
  <c r="N38" i="28"/>
  <c r="M38" i="28"/>
  <c r="AG38" i="28" s="1"/>
  <c r="L38" i="28"/>
  <c r="BD35" i="28" s="1" a="1"/>
  <c r="BD35" i="28" s="1"/>
  <c r="M68" i="30"/>
  <c r="F39" i="30"/>
  <c r="G39" i="30" s="1"/>
  <c r="L86" i="30"/>
  <c r="N86" i="30"/>
  <c r="N77" i="31"/>
  <c r="AG37" i="31"/>
  <c r="R100" i="32"/>
  <c r="F48" i="32"/>
  <c r="G48" i="32" s="1"/>
  <c r="AE48" i="32" s="1" a="1"/>
  <c r="AE48" i="32" s="1"/>
  <c r="AD48" i="32" s="1"/>
  <c r="AC48" i="32" s="1"/>
  <c r="M91" i="32"/>
  <c r="L91" i="32"/>
  <c r="F71" i="33"/>
  <c r="G71" i="33" s="1"/>
  <c r="F17" i="33"/>
  <c r="G17" i="33" s="1"/>
  <c r="AH17" i="33"/>
  <c r="N102" i="34"/>
  <c r="L102" i="34"/>
  <c r="L95" i="34"/>
  <c r="F40" i="35"/>
  <c r="G40" i="35" s="1"/>
  <c r="F46" i="36"/>
  <c r="G46" i="36" s="1"/>
  <c r="F59" i="39"/>
  <c r="G59" i="39" s="1"/>
  <c r="AH59" i="39"/>
  <c r="R62" i="39"/>
  <c r="W64" i="42"/>
  <c r="L60" i="42"/>
  <c r="P3" i="28"/>
  <c r="Q65" i="28"/>
  <c r="BA65" i="28" s="1"/>
  <c r="BB65" i="28" s="1"/>
  <c r="AZ122" i="12"/>
  <c r="S64" i="12"/>
  <c r="R21" i="12"/>
  <c r="Z62" i="12"/>
  <c r="AZ62" i="12" s="1"/>
  <c r="M9" i="12"/>
  <c r="F99" i="12"/>
  <c r="G99" i="12" s="1"/>
  <c r="Y117" i="28"/>
  <c r="AE126" i="28" a="1"/>
  <c r="AE126" i="28" s="1"/>
  <c r="Z129" i="28"/>
  <c r="AZ129" i="28" s="1"/>
  <c r="V127" i="28"/>
  <c r="AY127" i="28" s="1"/>
  <c r="S85" i="28"/>
  <c r="AB85" i="28"/>
  <c r="M29" i="28"/>
  <c r="N28" i="28"/>
  <c r="N5" i="28"/>
  <c r="F18" i="28"/>
  <c r="G18" i="28" s="1"/>
  <c r="AA51" i="28"/>
  <c r="Z51" i="28"/>
  <c r="AZ51" i="28" s="1"/>
  <c r="AB51" i="28"/>
  <c r="S51" i="28"/>
  <c r="F50" i="28"/>
  <c r="G50" i="28" s="1"/>
  <c r="AE50" i="28" s="1" a="1"/>
  <c r="AE50" i="28" s="1"/>
  <c r="AD50" i="28" s="1"/>
  <c r="AC50" i="28" s="1"/>
  <c r="M90" i="28"/>
  <c r="L90" i="28"/>
  <c r="BD94" i="28" s="1" a="1"/>
  <c r="BD94" i="28" s="1"/>
  <c r="F54" i="30"/>
  <c r="G54" i="30" s="1"/>
  <c r="AG13" i="30"/>
  <c r="D24" i="31"/>
  <c r="A24" i="31"/>
  <c r="AG24" i="31"/>
  <c r="F24" i="31"/>
  <c r="G24" i="31" s="1"/>
  <c r="AE24" i="31" s="1" a="1"/>
  <c r="AE24" i="31" s="1"/>
  <c r="AD24" i="31" s="1"/>
  <c r="AC24" i="31" s="1"/>
  <c r="AH24" i="31"/>
  <c r="L69" i="33"/>
  <c r="M69" i="33"/>
  <c r="N69" i="33"/>
  <c r="M59" i="33"/>
  <c r="L59" i="33"/>
  <c r="M40" i="33"/>
  <c r="AG40" i="33" s="1"/>
  <c r="N40" i="33"/>
  <c r="A43" i="34"/>
  <c r="D43" i="34"/>
  <c r="F97" i="34"/>
  <c r="G97" i="34" s="1"/>
  <c r="F87" i="35"/>
  <c r="G87" i="35" s="1"/>
  <c r="F45" i="35"/>
  <c r="G45" i="35" s="1"/>
  <c r="AH45" i="35"/>
  <c r="L42" i="36"/>
  <c r="M42" i="36"/>
  <c r="AG42" i="36" s="1"/>
  <c r="M78" i="36"/>
  <c r="L78" i="36"/>
  <c r="N78" i="36"/>
  <c r="L110" i="36"/>
  <c r="R75" i="37"/>
  <c r="AA75" i="37"/>
  <c r="F31" i="37"/>
  <c r="G31" i="37" s="1"/>
  <c r="F62" i="45"/>
  <c r="G62" i="45" s="1"/>
  <c r="F54" i="45"/>
  <c r="G54" i="45" s="1"/>
  <c r="AH54" i="45"/>
  <c r="G8" i="46"/>
  <c r="Q50" i="48"/>
  <c r="BA50" i="48" s="1"/>
  <c r="BB50" i="48" s="1"/>
  <c r="S50" i="48"/>
  <c r="AG20" i="49"/>
  <c r="AH60" i="28"/>
  <c r="F30" i="30"/>
  <c r="G30" i="30" s="1"/>
  <c r="AH55" i="34"/>
  <c r="D16" i="35"/>
  <c r="A16" i="35"/>
  <c r="F85" i="35"/>
  <c r="G85" i="35" s="1"/>
  <c r="N14" i="36"/>
  <c r="M14" i="36"/>
  <c r="AG14" i="36" s="1"/>
  <c r="M23" i="36"/>
  <c r="N23" i="36"/>
  <c r="L23" i="36"/>
  <c r="M70" i="36"/>
  <c r="N70" i="36"/>
  <c r="AH54" i="36"/>
  <c r="AH60" i="37"/>
  <c r="F60" i="37"/>
  <c r="G60" i="37" s="1"/>
  <c r="L60" i="40"/>
  <c r="M60" i="40"/>
  <c r="AG60" i="40" s="1"/>
  <c r="N60" i="40"/>
  <c r="M23" i="43"/>
  <c r="AG23" i="43" s="1"/>
  <c r="N23" i="43"/>
  <c r="M36" i="43"/>
  <c r="AG36" i="43" s="1"/>
  <c r="L36" i="43"/>
  <c r="F4" i="44"/>
  <c r="G4" i="44" s="1"/>
  <c r="G112" i="46"/>
  <c r="G15" i="46"/>
  <c r="L67" i="33"/>
  <c r="M67" i="33"/>
  <c r="AU43" i="35"/>
  <c r="L37" i="36"/>
  <c r="M37" i="36"/>
  <c r="A21" i="37"/>
  <c r="D21" i="37"/>
  <c r="AH16" i="37"/>
  <c r="F16" i="37"/>
  <c r="G16" i="37" s="1"/>
  <c r="AH8" i="37"/>
  <c r="F8" i="37"/>
  <c r="G8" i="37" s="1"/>
  <c r="L15" i="38"/>
  <c r="N15" i="38"/>
  <c r="M15" i="38"/>
  <c r="AG15" i="38" s="1"/>
  <c r="N23" i="39"/>
  <c r="M23" i="39"/>
  <c r="AG23" i="39" s="1"/>
  <c r="N30" i="39"/>
  <c r="M30" i="39"/>
  <c r="A45" i="40"/>
  <c r="D45" i="40"/>
  <c r="D24" i="41"/>
  <c r="A24" i="41"/>
  <c r="W92" i="41"/>
  <c r="P92" i="41"/>
  <c r="N59" i="42"/>
  <c r="F64" i="39"/>
  <c r="G64" i="39" s="1"/>
  <c r="AH56" i="39"/>
  <c r="F56" i="39"/>
  <c r="G56" i="39" s="1"/>
  <c r="AH3" i="39"/>
  <c r="F3" i="39"/>
  <c r="G3" i="39" s="1"/>
  <c r="F56" i="41"/>
  <c r="G56" i="41" s="1"/>
  <c r="F39" i="44"/>
  <c r="G39" i="44" s="1"/>
  <c r="D29" i="28"/>
  <c r="F17" i="28"/>
  <c r="G17" i="28" s="1"/>
  <c r="L6" i="32"/>
  <c r="D15" i="32"/>
  <c r="D29" i="32"/>
  <c r="AB100" i="32"/>
  <c r="A101" i="33"/>
  <c r="F73" i="33"/>
  <c r="G73" i="33" s="1"/>
  <c r="A24" i="34"/>
  <c r="S86" i="34"/>
  <c r="AH13" i="35"/>
  <c r="AH53" i="35"/>
  <c r="L15" i="36"/>
  <c r="N15" i="36"/>
  <c r="N99" i="36"/>
  <c r="M99" i="36"/>
  <c r="U66" i="37"/>
  <c r="F51" i="37"/>
  <c r="G51" i="37" s="1"/>
  <c r="AE51" i="37" s="1" a="1"/>
  <c r="AE51" i="37" s="1"/>
  <c r="AD51" i="37" s="1"/>
  <c r="AC51" i="37" s="1"/>
  <c r="AH51" i="37"/>
  <c r="L27" i="38"/>
  <c r="M27" i="38"/>
  <c r="AG27" i="38" s="1"/>
  <c r="M15" i="43"/>
  <c r="N15" i="43"/>
  <c r="M23" i="46"/>
  <c r="N23" i="46"/>
  <c r="AG51" i="43"/>
  <c r="F36" i="43"/>
  <c r="G36" i="43" s="1"/>
  <c r="AE36" i="43" s="1" a="1"/>
  <c r="AE36" i="43" s="1"/>
  <c r="AD36" i="43" s="1"/>
  <c r="AC36" i="43" s="1"/>
  <c r="AH36" i="43"/>
  <c r="AH20" i="43"/>
  <c r="F12" i="43"/>
  <c r="G12" i="43" s="1"/>
  <c r="AH12" i="43"/>
  <c r="F4" i="43"/>
  <c r="G4" i="43" s="1"/>
  <c r="AH4" i="43"/>
  <c r="M69" i="44"/>
  <c r="G33" i="46"/>
  <c r="F14" i="33"/>
  <c r="G14" i="33" s="1"/>
  <c r="V110" i="34"/>
  <c r="AY110" i="34" s="1"/>
  <c r="AH61" i="35"/>
  <c r="F61" i="35"/>
  <c r="G61" i="35" s="1"/>
  <c r="F76" i="36"/>
  <c r="G76" i="36" s="1"/>
  <c r="AE76" i="36" s="1" a="1"/>
  <c r="AE76" i="36" s="1"/>
  <c r="AD76" i="36" s="1"/>
  <c r="AC76" i="36" s="1"/>
  <c r="AH29" i="36"/>
  <c r="F29" i="36"/>
  <c r="G29" i="36" s="1"/>
  <c r="AE29" i="36" s="1" a="1"/>
  <c r="AE29" i="36" s="1"/>
  <c r="AD29" i="36" s="1"/>
  <c r="AC29" i="36" s="1"/>
  <c r="M6" i="37"/>
  <c r="AG6" i="37" s="1"/>
  <c r="N6" i="37"/>
  <c r="L52" i="37"/>
  <c r="N52" i="37"/>
  <c r="N53" i="37"/>
  <c r="M53" i="37"/>
  <c r="AG53" i="37" s="1"/>
  <c r="L53" i="37"/>
  <c r="V109" i="37"/>
  <c r="AY109" i="37" s="1"/>
  <c r="F21" i="37"/>
  <c r="G21" i="37" s="1"/>
  <c r="AH21" i="37"/>
  <c r="N110" i="38"/>
  <c r="M110" i="38"/>
  <c r="L15" i="39"/>
  <c r="N15" i="39"/>
  <c r="M40" i="39"/>
  <c r="AG40" i="39" s="1"/>
  <c r="L40" i="39"/>
  <c r="V75" i="35"/>
  <c r="AY75" i="35" s="1"/>
  <c r="AG41" i="35"/>
  <c r="M95" i="36"/>
  <c r="L95" i="36"/>
  <c r="M43" i="37"/>
  <c r="L43" i="37"/>
  <c r="N43" i="37"/>
  <c r="M103" i="37"/>
  <c r="L103" i="37"/>
  <c r="F2" i="37"/>
  <c r="G2" i="37" s="1"/>
  <c r="AG20" i="37"/>
  <c r="F20" i="37"/>
  <c r="G20" i="37" s="1"/>
  <c r="AE20" i="37" s="1" a="1"/>
  <c r="AE20" i="37" s="1"/>
  <c r="AD20" i="37" s="1"/>
  <c r="AC20" i="37" s="1"/>
  <c r="M109" i="38"/>
  <c r="L109" i="38"/>
  <c r="A3" i="39"/>
  <c r="D3" i="39"/>
  <c r="R56" i="40"/>
  <c r="N96" i="40"/>
  <c r="L96" i="40"/>
  <c r="M96" i="40"/>
  <c r="S103" i="40"/>
  <c r="Z103" i="40"/>
  <c r="AZ103" i="40" s="1"/>
  <c r="G52" i="46"/>
  <c r="G71" i="46"/>
  <c r="AH61" i="41"/>
  <c r="M22" i="45"/>
  <c r="AG22" i="45" s="1"/>
  <c r="N22" i="45"/>
  <c r="G127" i="46"/>
  <c r="G75" i="46"/>
  <c r="AE75" i="46" s="1" a="1"/>
  <c r="AE75" i="46" s="1"/>
  <c r="AD75" i="46" s="1"/>
  <c r="G68" i="46"/>
  <c r="Z119" i="48"/>
  <c r="AZ119" i="48" s="1"/>
  <c r="S125" i="49"/>
  <c r="AA125" i="49"/>
  <c r="AH6" i="43"/>
  <c r="AH21" i="44"/>
  <c r="D59" i="45"/>
  <c r="AH59" i="45" s="1"/>
  <c r="A59" i="45"/>
  <c r="V123" i="42"/>
  <c r="AY123" i="42" s="1"/>
  <c r="G114" i="46"/>
  <c r="L96" i="47"/>
  <c r="M96" i="47"/>
  <c r="AA120" i="47"/>
  <c r="AX87" i="48"/>
  <c r="F87" i="48"/>
  <c r="G87" i="48" s="1"/>
  <c r="AX79" i="48"/>
  <c r="F79" i="48"/>
  <c r="G79" i="48" s="1"/>
  <c r="AE79" i="48" s="1" a="1"/>
  <c r="AE79" i="48" s="1"/>
  <c r="AD79" i="48" s="1"/>
  <c r="AC79" i="48" s="1"/>
  <c r="AG40" i="49"/>
  <c r="F45" i="34"/>
  <c r="G45" i="34" s="1"/>
  <c r="F7" i="35"/>
  <c r="G7" i="35" s="1"/>
  <c r="AG51" i="35"/>
  <c r="F27" i="36"/>
  <c r="G27" i="36" s="1"/>
  <c r="AE27" i="36" s="1" a="1"/>
  <c r="AE27" i="36" s="1"/>
  <c r="AD27" i="36" s="1"/>
  <c r="AC27" i="36" s="1"/>
  <c r="F28" i="36"/>
  <c r="G28" i="36" s="1"/>
  <c r="F43" i="36"/>
  <c r="G43" i="36" s="1"/>
  <c r="L12" i="40"/>
  <c r="L85" i="45"/>
  <c r="M85" i="45"/>
  <c r="G85" i="46"/>
  <c r="G92" i="46"/>
  <c r="AG55" i="45"/>
  <c r="F55" i="45"/>
  <c r="G55" i="45" s="1"/>
  <c r="AH40" i="45"/>
  <c r="F40" i="45"/>
  <c r="G40" i="45" s="1"/>
  <c r="AE40" i="45" s="1" a="1"/>
  <c r="AE40" i="45" s="1"/>
  <c r="AD40" i="45" s="1"/>
  <c r="AC40" i="45" s="1"/>
  <c r="G125" i="46"/>
  <c r="AE125" i="46" s="1" a="1"/>
  <c r="AE125" i="46" s="1"/>
  <c r="AD125" i="46" s="1"/>
  <c r="G41" i="46"/>
  <c r="S109" i="47"/>
  <c r="F37" i="47"/>
  <c r="G37" i="47" s="1"/>
  <c r="AE37" i="47" s="1" a="1"/>
  <c r="AE37" i="47" s="1"/>
  <c r="AD37" i="47" s="1"/>
  <c r="AC37" i="47" s="1"/>
  <c r="AH37" i="47"/>
  <c r="W64" i="48"/>
  <c r="W64" i="49"/>
  <c r="M64" i="35"/>
  <c r="F47" i="36"/>
  <c r="G47" i="36" s="1"/>
  <c r="AH14" i="43"/>
  <c r="N67" i="43"/>
  <c r="M67" i="43"/>
  <c r="G16" i="46"/>
  <c r="AE16" i="46" s="1" a="1"/>
  <c r="AE16" i="46" s="1"/>
  <c r="AD16" i="46" s="1"/>
  <c r="F45" i="46"/>
  <c r="G83" i="46"/>
  <c r="G109" i="46"/>
  <c r="W87" i="41"/>
  <c r="AG55" i="43"/>
  <c r="Y82" i="44"/>
  <c r="Z82" i="44"/>
  <c r="AZ82" i="44" s="1"/>
  <c r="G111" i="46"/>
  <c r="G87" i="46"/>
  <c r="M62" i="47"/>
  <c r="N62" i="47"/>
  <c r="M25" i="47"/>
  <c r="AG25" i="47" s="1"/>
  <c r="N25" i="47"/>
  <c r="AG60" i="47"/>
  <c r="F60" i="47"/>
  <c r="G60" i="47" s="1"/>
  <c r="D19" i="47"/>
  <c r="A19" i="47"/>
  <c r="F3" i="47"/>
  <c r="G3" i="47" s="1"/>
  <c r="M48" i="48"/>
  <c r="AG48" i="48" s="1"/>
  <c r="N48" i="48"/>
  <c r="N93" i="49"/>
  <c r="M93" i="49"/>
  <c r="L87" i="49"/>
  <c r="M87" i="49"/>
  <c r="L49" i="49"/>
  <c r="N49" i="49"/>
  <c r="AA68" i="51"/>
  <c r="Y68" i="51"/>
  <c r="AG47" i="36"/>
  <c r="AH39" i="42"/>
  <c r="L67" i="43"/>
  <c r="M84" i="44"/>
  <c r="G24" i="46"/>
  <c r="G31" i="46"/>
  <c r="G43" i="46"/>
  <c r="N52" i="46"/>
  <c r="G79" i="46"/>
  <c r="G80" i="46"/>
  <c r="AG44" i="44"/>
  <c r="F21" i="44"/>
  <c r="G21" i="44" s="1"/>
  <c r="G86" i="46"/>
  <c r="L62" i="47"/>
  <c r="R65" i="47"/>
  <c r="A89" i="47"/>
  <c r="D89" i="47"/>
  <c r="M116" i="47"/>
  <c r="L116" i="47"/>
  <c r="AG18" i="47"/>
  <c r="W106" i="48"/>
  <c r="S106" i="48"/>
  <c r="AX36" i="49"/>
  <c r="AG36" i="49"/>
  <c r="F36" i="49"/>
  <c r="G36" i="49" s="1"/>
  <c r="AE36" i="49" s="1" a="1"/>
  <c r="AE36" i="49" s="1"/>
  <c r="AD36" i="49" s="1"/>
  <c r="AC36" i="49" s="1"/>
  <c r="AX28" i="49"/>
  <c r="F28" i="49"/>
  <c r="G28" i="49" s="1"/>
  <c r="AH28" i="49"/>
  <c r="AX20" i="49"/>
  <c r="AH20" i="49"/>
  <c r="Y46" i="50"/>
  <c r="R46" i="50"/>
  <c r="G19" i="46"/>
  <c r="N72" i="46"/>
  <c r="M72" i="46"/>
  <c r="G103" i="46"/>
  <c r="G117" i="46"/>
  <c r="F30" i="43"/>
  <c r="G30" i="43" s="1"/>
  <c r="AH28" i="44"/>
  <c r="M65" i="47"/>
  <c r="N65" i="47"/>
  <c r="AB70" i="47"/>
  <c r="Z26" i="48"/>
  <c r="AZ26" i="48" s="1"/>
  <c r="N115" i="48"/>
  <c r="L115" i="48"/>
  <c r="Q115" i="48"/>
  <c r="BA115" i="48" s="1"/>
  <c r="BB115" i="48" s="1"/>
  <c r="M99" i="48"/>
  <c r="N99" i="48"/>
  <c r="L38" i="48"/>
  <c r="N38" i="48"/>
  <c r="W30" i="49"/>
  <c r="AA30" i="49"/>
  <c r="P30" i="49"/>
  <c r="R83" i="49"/>
  <c r="AA83" i="49"/>
  <c r="W107" i="49"/>
  <c r="V107" i="49"/>
  <c r="AY107" i="49" s="1"/>
  <c r="AX51" i="49"/>
  <c r="AG51" i="49"/>
  <c r="F51" i="49"/>
  <c r="G51" i="49" s="1"/>
  <c r="AH51" i="49"/>
  <c r="M76" i="45"/>
  <c r="N76" i="45"/>
  <c r="AE6" i="46" a="1"/>
  <c r="AE6" i="46" s="1"/>
  <c r="G23" i="46"/>
  <c r="G38" i="46"/>
  <c r="M52" i="46"/>
  <c r="G69" i="46"/>
  <c r="G126" i="46"/>
  <c r="F58" i="46"/>
  <c r="L65" i="47"/>
  <c r="F114" i="47"/>
  <c r="G114" i="47" s="1"/>
  <c r="AE114" i="47" s="1" a="1"/>
  <c r="AE114" i="47" s="1"/>
  <c r="AD114" i="47" s="1"/>
  <c r="AC114" i="47" s="1"/>
  <c r="AG24" i="47"/>
  <c r="S23" i="48"/>
  <c r="L60" i="48"/>
  <c r="N60" i="48"/>
  <c r="M60" i="48"/>
  <c r="AG60" i="48" s="1"/>
  <c r="AG18" i="49"/>
  <c r="M76" i="49"/>
  <c r="L76" i="49"/>
  <c r="AX76" i="50"/>
  <c r="F76" i="50"/>
  <c r="G76" i="50" s="1"/>
  <c r="AX68" i="50"/>
  <c r="F68" i="50"/>
  <c r="G68" i="50" s="1"/>
  <c r="AX60" i="50"/>
  <c r="AH60" i="50"/>
  <c r="AX101" i="48"/>
  <c r="F101" i="48"/>
  <c r="G101" i="48" s="1"/>
  <c r="AX62" i="48"/>
  <c r="F62" i="48"/>
  <c r="G62" i="48" s="1"/>
  <c r="AX48" i="48"/>
  <c r="AX41" i="48"/>
  <c r="F41" i="48"/>
  <c r="G41" i="48" s="1"/>
  <c r="AX18" i="48"/>
  <c r="F18" i="48"/>
  <c r="G18" i="48" s="1"/>
  <c r="AU49" i="49"/>
  <c r="AH56" i="49"/>
  <c r="V116" i="49"/>
  <c r="AY116" i="49" s="1"/>
  <c r="BB116" i="49" s="1"/>
  <c r="AX127" i="49"/>
  <c r="F127" i="49"/>
  <c r="G127" i="49" s="1"/>
  <c r="AX119" i="49"/>
  <c r="F119" i="49"/>
  <c r="G119" i="49" s="1"/>
  <c r="AX111" i="49"/>
  <c r="F111" i="49"/>
  <c r="G111" i="49" s="1"/>
  <c r="AX81" i="49"/>
  <c r="F81" i="49"/>
  <c r="G81" i="49" s="1"/>
  <c r="AX73" i="49"/>
  <c r="F73" i="49"/>
  <c r="G73" i="49" s="1"/>
  <c r="AE73" i="49" s="1" a="1"/>
  <c r="AE73" i="49" s="1"/>
  <c r="AD73" i="49" s="1"/>
  <c r="AC73" i="49" s="1"/>
  <c r="AG73" i="49"/>
  <c r="AX65" i="49"/>
  <c r="AH65" i="49"/>
  <c r="AG65" i="49"/>
  <c r="F65" i="49"/>
  <c r="G65" i="49" s="1"/>
  <c r="S72" i="50"/>
  <c r="AB72" i="50"/>
  <c r="R72" i="50"/>
  <c r="AB95" i="50"/>
  <c r="L103" i="50"/>
  <c r="N103" i="50"/>
  <c r="M103" i="50"/>
  <c r="L116" i="50"/>
  <c r="N116" i="50"/>
  <c r="AX111" i="50"/>
  <c r="F111" i="50"/>
  <c r="G111" i="50" s="1"/>
  <c r="AX82" i="50"/>
  <c r="F82" i="50"/>
  <c r="G82" i="50" s="1"/>
  <c r="AX31" i="50"/>
  <c r="BB31" i="50" s="1"/>
  <c r="AG31" i="50"/>
  <c r="AX23" i="50"/>
  <c r="AH23" i="50"/>
  <c r="AX15" i="50"/>
  <c r="BB15" i="50" s="1"/>
  <c r="AH15" i="50"/>
  <c r="AG15" i="50"/>
  <c r="S112" i="51"/>
  <c r="P112" i="51"/>
  <c r="Y112" i="51"/>
  <c r="N102" i="51"/>
  <c r="L102" i="51"/>
  <c r="M102" i="51"/>
  <c r="AB91" i="52"/>
  <c r="Y91" i="52"/>
  <c r="W91" i="52"/>
  <c r="Q59" i="53"/>
  <c r="BA59" i="53" s="1"/>
  <c r="BB59" i="53" s="1"/>
  <c r="V59" i="53"/>
  <c r="AY59" i="53" s="1"/>
  <c r="G73" i="46"/>
  <c r="G67" i="46"/>
  <c r="AH39" i="47"/>
  <c r="F51" i="47"/>
  <c r="G51" i="47" s="1"/>
  <c r="L75" i="47"/>
  <c r="AG63" i="47"/>
  <c r="AG22" i="47"/>
  <c r="F68" i="48"/>
  <c r="G68" i="48" s="1"/>
  <c r="N78" i="48"/>
  <c r="F86" i="48"/>
  <c r="G86" i="48" s="1"/>
  <c r="M88" i="48"/>
  <c r="F128" i="48"/>
  <c r="G128" i="48" s="1"/>
  <c r="AX129" i="48"/>
  <c r="F129" i="48"/>
  <c r="G129" i="48" s="1"/>
  <c r="AG31" i="48"/>
  <c r="L22" i="49"/>
  <c r="M47" i="49"/>
  <c r="N47" i="49"/>
  <c r="F56" i="49"/>
  <c r="G56" i="49" s="1"/>
  <c r="N113" i="49"/>
  <c r="M113" i="49"/>
  <c r="L113" i="49"/>
  <c r="AX103" i="49"/>
  <c r="F103" i="49"/>
  <c r="G103" i="49" s="1"/>
  <c r="AX88" i="49"/>
  <c r="F88" i="49"/>
  <c r="G88" i="49" s="1"/>
  <c r="AX80" i="49"/>
  <c r="F80" i="49"/>
  <c r="G80" i="49" s="1"/>
  <c r="AX50" i="49"/>
  <c r="F50" i="49"/>
  <c r="G50" i="49" s="1"/>
  <c r="AE50" i="49" s="1" a="1"/>
  <c r="AE50" i="49" s="1"/>
  <c r="AD50" i="49" s="1"/>
  <c r="AC50" i="49" s="1"/>
  <c r="AG64" i="49"/>
  <c r="AX117" i="50"/>
  <c r="F117" i="50"/>
  <c r="G117" i="50" s="1"/>
  <c r="AX102" i="50"/>
  <c r="F102" i="50"/>
  <c r="G102" i="50" s="1"/>
  <c r="AX37" i="50"/>
  <c r="F37" i="50"/>
  <c r="G37" i="50" s="1"/>
  <c r="N89" i="50"/>
  <c r="M89" i="50"/>
  <c r="U70" i="51"/>
  <c r="U102" i="51"/>
  <c r="AX66" i="51"/>
  <c r="F66" i="51"/>
  <c r="G66" i="51" s="1"/>
  <c r="AX50" i="51"/>
  <c r="F50" i="51"/>
  <c r="G50" i="51" s="1"/>
  <c r="AE50" i="51" s="1" a="1"/>
  <c r="AE50" i="51" s="1"/>
  <c r="AD50" i="51" s="1"/>
  <c r="AC50" i="51" s="1"/>
  <c r="AH50" i="51"/>
  <c r="AG50" i="51"/>
  <c r="Y75" i="52"/>
  <c r="M54" i="52"/>
  <c r="L54" i="52"/>
  <c r="AA126" i="54"/>
  <c r="AB15" i="48"/>
  <c r="L119" i="48"/>
  <c r="N119" i="48"/>
  <c r="M121" i="48"/>
  <c r="L121" i="48"/>
  <c r="N128" i="48"/>
  <c r="M128" i="48"/>
  <c r="AX114" i="48"/>
  <c r="F114" i="48"/>
  <c r="G114" i="48" s="1"/>
  <c r="AX46" i="48"/>
  <c r="F46" i="48"/>
  <c r="G46" i="48" s="1"/>
  <c r="AE46" i="48" s="1" a="1"/>
  <c r="AE46" i="48" s="1"/>
  <c r="AD46" i="48" s="1"/>
  <c r="AC46" i="48" s="1"/>
  <c r="N21" i="49"/>
  <c r="M21" i="49"/>
  <c r="AG21" i="49" s="1"/>
  <c r="L28" i="49"/>
  <c r="N28" i="49"/>
  <c r="AX102" i="49"/>
  <c r="F102" i="49"/>
  <c r="G102" i="49" s="1"/>
  <c r="AE102" i="49" s="1" a="1"/>
  <c r="AE102" i="49" s="1"/>
  <c r="AD102" i="49" s="1"/>
  <c r="AC102" i="49" s="1"/>
  <c r="AX94" i="49"/>
  <c r="F94" i="49"/>
  <c r="G94" i="49" s="1"/>
  <c r="AX18" i="49"/>
  <c r="F18" i="49"/>
  <c r="G18" i="49" s="1"/>
  <c r="AE18" i="49" s="1" a="1"/>
  <c r="AE18" i="49" s="1"/>
  <c r="AD18" i="49" s="1"/>
  <c r="AC18" i="49" s="1"/>
  <c r="N68" i="50"/>
  <c r="M68" i="50"/>
  <c r="N111" i="50"/>
  <c r="M111" i="50"/>
  <c r="AX50" i="50"/>
  <c r="F50" i="50"/>
  <c r="G50" i="50" s="1"/>
  <c r="AX43" i="50"/>
  <c r="AG43" i="50"/>
  <c r="Y82" i="51"/>
  <c r="AA82" i="51"/>
  <c r="L38" i="51"/>
  <c r="N38" i="51"/>
  <c r="AX104" i="51"/>
  <c r="F104" i="51"/>
  <c r="G104" i="51" s="1"/>
  <c r="AX80" i="51"/>
  <c r="F80" i="51"/>
  <c r="G80" i="51" s="1"/>
  <c r="S22" i="52"/>
  <c r="N93" i="52"/>
  <c r="U93" i="52"/>
  <c r="M115" i="53"/>
  <c r="U115" i="53"/>
  <c r="AH22" i="47"/>
  <c r="M75" i="47"/>
  <c r="AH26" i="48"/>
  <c r="W71" i="48"/>
  <c r="M78" i="48"/>
  <c r="M86" i="48"/>
  <c r="AX98" i="48"/>
  <c r="F98" i="48"/>
  <c r="G98" i="48" s="1"/>
  <c r="AX90" i="48"/>
  <c r="F90" i="48"/>
  <c r="G90" i="48" s="1"/>
  <c r="AE90" i="48" s="1" a="1"/>
  <c r="AE90" i="48" s="1"/>
  <c r="AD90" i="48" s="1"/>
  <c r="AC90" i="48" s="1"/>
  <c r="AG28" i="48"/>
  <c r="V16" i="49"/>
  <c r="AY16" i="49" s="1"/>
  <c r="U16" i="49"/>
  <c r="P16" i="49"/>
  <c r="L21" i="49"/>
  <c r="M28" i="49"/>
  <c r="AX78" i="49"/>
  <c r="F78" i="49"/>
  <c r="G78" i="49" s="1"/>
  <c r="AX70" i="49"/>
  <c r="AG70" i="49"/>
  <c r="F70" i="49"/>
  <c r="G70" i="49" s="1"/>
  <c r="AX62" i="49"/>
  <c r="BB62" i="49" s="1"/>
  <c r="AG62" i="49"/>
  <c r="AH62" i="49"/>
  <c r="AX40" i="49"/>
  <c r="BB40" i="49" s="1"/>
  <c r="AH40" i="49"/>
  <c r="AX32" i="49"/>
  <c r="F32" i="49"/>
  <c r="G32" i="49" s="1"/>
  <c r="AH32" i="49"/>
  <c r="AG4" i="49"/>
  <c r="AG60" i="49"/>
  <c r="V38" i="50"/>
  <c r="AY38" i="50" s="1"/>
  <c r="AX122" i="50"/>
  <c r="F122" i="50"/>
  <c r="G122" i="50" s="1"/>
  <c r="AX28" i="50"/>
  <c r="AG28" i="50"/>
  <c r="F28" i="50"/>
  <c r="G28" i="50" s="1"/>
  <c r="AH28" i="50"/>
  <c r="AX12" i="50"/>
  <c r="AG12" i="50"/>
  <c r="F12" i="50"/>
  <c r="G12" i="50" s="1"/>
  <c r="L56" i="51"/>
  <c r="N56" i="51"/>
  <c r="M56" i="51"/>
  <c r="AG56" i="51" s="1"/>
  <c r="N62" i="51"/>
  <c r="M62" i="51"/>
  <c r="L62" i="51"/>
  <c r="AX129" i="51"/>
  <c r="F129" i="51"/>
  <c r="G129" i="51" s="1"/>
  <c r="AX109" i="51"/>
  <c r="F109" i="51"/>
  <c r="G109" i="51" s="1"/>
  <c r="W40" i="52"/>
  <c r="R40" i="52"/>
  <c r="G97" i="46"/>
  <c r="G53" i="46"/>
  <c r="N105" i="47"/>
  <c r="AH18" i="48"/>
  <c r="L30" i="48"/>
  <c r="F48" i="48"/>
  <c r="G48" i="48" s="1"/>
  <c r="AE48" i="48" s="1" a="1"/>
  <c r="AE48" i="48" s="1"/>
  <c r="AD48" i="48" s="1"/>
  <c r="AC48" i="48" s="1"/>
  <c r="F52" i="48"/>
  <c r="G52" i="48" s="1"/>
  <c r="L59" i="48"/>
  <c r="F70" i="48"/>
  <c r="G70" i="48" s="1"/>
  <c r="N86" i="48"/>
  <c r="AX126" i="48"/>
  <c r="F126" i="48"/>
  <c r="G126" i="48" s="1"/>
  <c r="AE126" i="48" s="1" a="1"/>
  <c r="AE126" i="48" s="1"/>
  <c r="AD126" i="48" s="1"/>
  <c r="AC126" i="48" s="1"/>
  <c r="AX82" i="48"/>
  <c r="F82" i="48"/>
  <c r="G82" i="48" s="1"/>
  <c r="AX74" i="48"/>
  <c r="F74" i="48"/>
  <c r="G74" i="48" s="1"/>
  <c r="AG26" i="48"/>
  <c r="AH12" i="49"/>
  <c r="M64" i="49"/>
  <c r="S75" i="49"/>
  <c r="U86" i="49"/>
  <c r="AX100" i="49"/>
  <c r="F100" i="49"/>
  <c r="G100" i="49" s="1"/>
  <c r="AE100" i="49" s="1" a="1"/>
  <c r="AE100" i="49" s="1"/>
  <c r="AD100" i="49" s="1"/>
  <c r="AC100" i="49" s="1"/>
  <c r="AX92" i="49"/>
  <c r="F92" i="49"/>
  <c r="G92" i="49" s="1"/>
  <c r="AX54" i="49"/>
  <c r="AG54" i="49"/>
  <c r="F54" i="49"/>
  <c r="G54" i="49" s="1"/>
  <c r="AG58" i="49"/>
  <c r="AG34" i="49"/>
  <c r="N29" i="50"/>
  <c r="M29" i="50"/>
  <c r="AG29" i="50" s="1"/>
  <c r="L29" i="50"/>
  <c r="AH43" i="50"/>
  <c r="N79" i="50"/>
  <c r="M79" i="50"/>
  <c r="W92" i="50"/>
  <c r="AB92" i="50"/>
  <c r="N113" i="50"/>
  <c r="M113" i="50"/>
  <c r="AA119" i="50"/>
  <c r="AX63" i="50"/>
  <c r="AG63" i="50"/>
  <c r="F63" i="50"/>
  <c r="G63" i="50" s="1"/>
  <c r="AH63" i="50"/>
  <c r="Z19" i="51"/>
  <c r="AZ19" i="51" s="1"/>
  <c r="L61" i="51"/>
  <c r="N61" i="51"/>
  <c r="L22" i="51"/>
  <c r="M22" i="51"/>
  <c r="AG22" i="51" s="1"/>
  <c r="U35" i="53"/>
  <c r="AU35" i="53"/>
  <c r="Z35" i="53"/>
  <c r="AZ35" i="53" s="1"/>
  <c r="R71" i="53"/>
  <c r="U102" i="54"/>
  <c r="Z27" i="48"/>
  <c r="AZ27" i="48" s="1"/>
  <c r="AA64" i="48"/>
  <c r="F84" i="48"/>
  <c r="G84" i="48" s="1"/>
  <c r="AX104" i="48"/>
  <c r="F104" i="48"/>
  <c r="G104" i="48" s="1"/>
  <c r="AX96" i="48"/>
  <c r="F96" i="48"/>
  <c r="G96" i="48" s="1"/>
  <c r="AE96" i="48" s="1" a="1"/>
  <c r="AE96" i="48" s="1"/>
  <c r="AD96" i="48" s="1"/>
  <c r="AC96" i="48" s="1"/>
  <c r="AX73" i="48"/>
  <c r="F73" i="48"/>
  <c r="G73" i="48" s="1"/>
  <c r="AX65" i="48"/>
  <c r="AG65" i="48"/>
  <c r="AX43" i="48"/>
  <c r="AG43" i="48"/>
  <c r="AG15" i="48"/>
  <c r="Q16" i="49"/>
  <c r="BA16" i="49" s="1"/>
  <c r="BB16" i="49" s="1"/>
  <c r="AU59" i="49"/>
  <c r="AV37" i="49" s="1"/>
  <c r="V59" i="49"/>
  <c r="AY59" i="49" s="1"/>
  <c r="W86" i="49"/>
  <c r="AX84" i="49"/>
  <c r="F84" i="49"/>
  <c r="G84" i="49" s="1"/>
  <c r="AX76" i="49"/>
  <c r="F76" i="49"/>
  <c r="G76" i="49" s="1"/>
  <c r="AX68" i="49"/>
  <c r="F68" i="49"/>
  <c r="G68" i="49" s="1"/>
  <c r="AE68" i="49" s="1" a="1"/>
  <c r="AE68" i="49" s="1"/>
  <c r="AD68" i="49" s="1"/>
  <c r="AC68" i="49" s="1"/>
  <c r="AX7" i="49"/>
  <c r="AG7" i="49"/>
  <c r="AG72" i="49"/>
  <c r="AG56" i="49"/>
  <c r="F43" i="50"/>
  <c r="G43" i="50" s="1"/>
  <c r="AE43" i="50" s="1" a="1"/>
  <c r="AE43" i="50" s="1"/>
  <c r="AD43" i="50" s="1"/>
  <c r="AC43" i="50" s="1"/>
  <c r="AH50" i="50"/>
  <c r="F96" i="50"/>
  <c r="G96" i="50" s="1"/>
  <c r="AE96" i="50" s="1" a="1"/>
  <c r="AE96" i="50" s="1"/>
  <c r="AD96" i="50" s="1"/>
  <c r="AC96" i="50" s="1"/>
  <c r="AX85" i="50"/>
  <c r="F85" i="50"/>
  <c r="G85" i="50" s="1"/>
  <c r="AX55" i="50"/>
  <c r="F55" i="50"/>
  <c r="G55" i="50" s="1"/>
  <c r="AX48" i="50"/>
  <c r="F48" i="50"/>
  <c r="G48" i="50" s="1"/>
  <c r="AE48" i="50" s="1" a="1"/>
  <c r="AE48" i="50" s="1"/>
  <c r="AD48" i="50" s="1"/>
  <c r="AC48" i="50" s="1"/>
  <c r="AG48" i="50"/>
  <c r="N5" i="52"/>
  <c r="M5" i="52"/>
  <c r="U46" i="55"/>
  <c r="P27" i="48"/>
  <c r="AH52" i="48"/>
  <c r="AH62" i="48"/>
  <c r="V64" i="48"/>
  <c r="AY64" i="48" s="1"/>
  <c r="AX124" i="48"/>
  <c r="F124" i="48"/>
  <c r="G124" i="48" s="1"/>
  <c r="AE124" i="48" s="1" a="1"/>
  <c r="AE124" i="48" s="1"/>
  <c r="AD124" i="48" s="1"/>
  <c r="AC124" i="48" s="1"/>
  <c r="AX118" i="48"/>
  <c r="F118" i="48"/>
  <c r="G118" i="48" s="1"/>
  <c r="AX64" i="48"/>
  <c r="AG64" i="48"/>
  <c r="AX35" i="48"/>
  <c r="F35" i="48"/>
  <c r="G35" i="48" s="1"/>
  <c r="AH35" i="48"/>
  <c r="AG46" i="48"/>
  <c r="L11" i="49"/>
  <c r="M11" i="49"/>
  <c r="L53" i="49"/>
  <c r="N53" i="49"/>
  <c r="P75" i="49"/>
  <c r="AX129" i="49"/>
  <c r="F129" i="49"/>
  <c r="G129" i="49" s="1"/>
  <c r="AX106" i="49"/>
  <c r="F106" i="49"/>
  <c r="G106" i="49" s="1"/>
  <c r="AX45" i="49"/>
  <c r="F45" i="49"/>
  <c r="G45" i="49" s="1"/>
  <c r="AH45" i="49"/>
  <c r="AX37" i="49"/>
  <c r="AH37" i="49"/>
  <c r="F37" i="49"/>
  <c r="G37" i="49" s="1"/>
  <c r="AE37" i="49" s="1" a="1"/>
  <c r="AE37" i="49" s="1"/>
  <c r="AD37" i="49" s="1"/>
  <c r="AC37" i="49" s="1"/>
  <c r="AX29" i="49"/>
  <c r="AH29" i="49"/>
  <c r="F29" i="49"/>
  <c r="G29" i="49" s="1"/>
  <c r="AX21" i="49"/>
  <c r="F21" i="49"/>
  <c r="G21" i="49" s="1"/>
  <c r="AE21" i="49" s="1" a="1"/>
  <c r="AE21" i="49" s="1"/>
  <c r="AD21" i="49" s="1"/>
  <c r="AC21" i="49" s="1"/>
  <c r="AH21" i="49"/>
  <c r="AX14" i="49"/>
  <c r="F14" i="49"/>
  <c r="G14" i="49" s="1"/>
  <c r="AX6" i="49"/>
  <c r="BB6" i="49" s="1"/>
  <c r="AG6" i="49"/>
  <c r="AH6" i="49"/>
  <c r="AH5" i="50"/>
  <c r="U59" i="50"/>
  <c r="AA59" i="50"/>
  <c r="L67" i="50"/>
  <c r="N67" i="50"/>
  <c r="M67" i="50"/>
  <c r="Z78" i="50"/>
  <c r="AZ78" i="50" s="1"/>
  <c r="BB78" i="50" s="1"/>
  <c r="Y78" i="50"/>
  <c r="L121" i="50"/>
  <c r="N121" i="50"/>
  <c r="AX105" i="50"/>
  <c r="F105" i="50"/>
  <c r="G105" i="50" s="1"/>
  <c r="M76" i="50"/>
  <c r="N76" i="50"/>
  <c r="AU13" i="52"/>
  <c r="R76" i="54"/>
  <c r="W61" i="52"/>
  <c r="AX129" i="52"/>
  <c r="F129" i="52"/>
  <c r="G129" i="52" s="1"/>
  <c r="AX48" i="52"/>
  <c r="AG48" i="52"/>
  <c r="AX17" i="53"/>
  <c r="BB17" i="53" s="1"/>
  <c r="AH17" i="53"/>
  <c r="AX3" i="53"/>
  <c r="F3" i="53"/>
  <c r="G3" i="53" s="1"/>
  <c r="AH3" i="53"/>
  <c r="N49" i="54"/>
  <c r="L49" i="54"/>
  <c r="L41" i="54"/>
  <c r="M41" i="54"/>
  <c r="L4" i="54"/>
  <c r="N4" i="54"/>
  <c r="AX48" i="54"/>
  <c r="F48" i="54"/>
  <c r="G48" i="54" s="1"/>
  <c r="AE48" i="54" s="1" a="1"/>
  <c r="AE48" i="54" s="1"/>
  <c r="AD48" i="54" s="1"/>
  <c r="AC48" i="54" s="1"/>
  <c r="Z96" i="55"/>
  <c r="AZ96" i="55" s="1"/>
  <c r="V96" i="55"/>
  <c r="AY96" i="55" s="1"/>
  <c r="AX33" i="55"/>
  <c r="F33" i="55"/>
  <c r="G33" i="55" s="1"/>
  <c r="L84" i="55"/>
  <c r="N84" i="55"/>
  <c r="M28" i="56"/>
  <c r="AG28" i="56" s="1"/>
  <c r="N28" i="56"/>
  <c r="L28" i="56"/>
  <c r="AX25" i="56"/>
  <c r="AH25" i="56"/>
  <c r="F25" i="56"/>
  <c r="G25" i="56" s="1"/>
  <c r="L68" i="57"/>
  <c r="M68" i="57"/>
  <c r="N94" i="57"/>
  <c r="M94" i="57"/>
  <c r="L94" i="57"/>
  <c r="N109" i="57"/>
  <c r="M109" i="57"/>
  <c r="L109" i="57"/>
  <c r="AX126" i="57"/>
  <c r="F126" i="57"/>
  <c r="G126" i="57" s="1"/>
  <c r="AX36" i="57"/>
  <c r="BB36" i="57" s="1"/>
  <c r="AG36" i="57"/>
  <c r="AG2" i="59"/>
  <c r="AH11" i="51"/>
  <c r="AH28" i="52"/>
  <c r="F54" i="52"/>
  <c r="G54" i="52" s="1"/>
  <c r="N56" i="52"/>
  <c r="AA61" i="52"/>
  <c r="AG62" i="52"/>
  <c r="L67" i="52"/>
  <c r="L7" i="53"/>
  <c r="M36" i="53"/>
  <c r="AG36" i="53" s="1"/>
  <c r="L36" i="53"/>
  <c r="AX16" i="53"/>
  <c r="F16" i="53"/>
  <c r="G16" i="53" s="1"/>
  <c r="AX2" i="53"/>
  <c r="F2" i="53"/>
  <c r="G2" i="53" s="1"/>
  <c r="L15" i="54"/>
  <c r="F34" i="54"/>
  <c r="G34" i="54" s="1"/>
  <c r="L47" i="54"/>
  <c r="L68" i="54"/>
  <c r="AX54" i="54"/>
  <c r="F54" i="54"/>
  <c r="G54" i="54" s="1"/>
  <c r="AX47" i="54"/>
  <c r="BB47" i="54" s="1"/>
  <c r="AH47" i="54"/>
  <c r="AX33" i="54"/>
  <c r="AH33" i="54"/>
  <c r="AX61" i="55"/>
  <c r="AG61" i="55"/>
  <c r="F61" i="55"/>
  <c r="G61" i="55" s="1"/>
  <c r="AX55" i="55"/>
  <c r="AG55" i="55"/>
  <c r="AX47" i="55"/>
  <c r="F47" i="55"/>
  <c r="G47" i="55" s="1"/>
  <c r="AX39" i="55"/>
  <c r="AH39" i="55"/>
  <c r="AG39" i="55"/>
  <c r="F39" i="55"/>
  <c r="G39" i="55" s="1"/>
  <c r="AE39" i="55" s="1" a="1"/>
  <c r="AE39" i="55" s="1"/>
  <c r="AD39" i="55" s="1"/>
  <c r="AC39" i="55" s="1"/>
  <c r="AX91" i="56"/>
  <c r="F91" i="56"/>
  <c r="G91" i="56" s="1"/>
  <c r="AX83" i="56"/>
  <c r="F83" i="56"/>
  <c r="G83" i="56" s="1"/>
  <c r="AX31" i="56"/>
  <c r="F31" i="56"/>
  <c r="G31" i="56" s="1"/>
  <c r="AE31" i="56" s="1" a="1"/>
  <c r="AE31" i="56" s="1"/>
  <c r="AD31" i="56" s="1"/>
  <c r="AC31" i="56" s="1"/>
  <c r="AH31" i="56"/>
  <c r="Y60" i="56"/>
  <c r="N60" i="56"/>
  <c r="M60" i="56"/>
  <c r="AG60" i="56" s="1"/>
  <c r="Q13" i="57"/>
  <c r="BA13" i="57" s="1"/>
  <c r="BB13" i="57" s="1"/>
  <c r="AU60" i="57"/>
  <c r="AV102" i="57" s="1"/>
  <c r="W64" i="57"/>
  <c r="AU64" i="57"/>
  <c r="AX119" i="57"/>
  <c r="F119" i="57"/>
  <c r="G119" i="57" s="1"/>
  <c r="AE119" i="57" s="1" a="1"/>
  <c r="AE119" i="57" s="1"/>
  <c r="AD119" i="57" s="1"/>
  <c r="AC119" i="57" s="1"/>
  <c r="N11" i="57"/>
  <c r="M11" i="57"/>
  <c r="AX66" i="58"/>
  <c r="F66" i="58"/>
  <c r="G66" i="58" s="1"/>
  <c r="AX29" i="58"/>
  <c r="BB29" i="58" s="1"/>
  <c r="AG29" i="58"/>
  <c r="N69" i="58"/>
  <c r="M69" i="58"/>
  <c r="AG45" i="48"/>
  <c r="AG13" i="48"/>
  <c r="AG67" i="49"/>
  <c r="AG59" i="49"/>
  <c r="AG35" i="49"/>
  <c r="AG19" i="49"/>
  <c r="AH10" i="50"/>
  <c r="F18" i="50"/>
  <c r="G18" i="50" s="1"/>
  <c r="AH46" i="50"/>
  <c r="F53" i="50"/>
  <c r="G53" i="50" s="1"/>
  <c r="F88" i="50"/>
  <c r="G88" i="50" s="1"/>
  <c r="AG46" i="50"/>
  <c r="AG30" i="50"/>
  <c r="AG14" i="50"/>
  <c r="AH62" i="50"/>
  <c r="F24" i="51"/>
  <c r="G24" i="51" s="1"/>
  <c r="AE24" i="51" s="1" a="1"/>
  <c r="AE24" i="51" s="1"/>
  <c r="AD24" i="51" s="1"/>
  <c r="AC24" i="51" s="1"/>
  <c r="AH38" i="51"/>
  <c r="AH43" i="51"/>
  <c r="M54" i="51"/>
  <c r="AG54" i="51" s="1"/>
  <c r="M67" i="51"/>
  <c r="F103" i="51"/>
  <c r="G103" i="51" s="1"/>
  <c r="AE103" i="51" s="1" a="1"/>
  <c r="AE103" i="51" s="1"/>
  <c r="AD103" i="51" s="1"/>
  <c r="AC103" i="51" s="1"/>
  <c r="AG57" i="51"/>
  <c r="AG41" i="51"/>
  <c r="AH3" i="52"/>
  <c r="AH31" i="52"/>
  <c r="AB56" i="52"/>
  <c r="AH57" i="52"/>
  <c r="AH61" i="52"/>
  <c r="AH62" i="52"/>
  <c r="M67" i="52"/>
  <c r="L68" i="52"/>
  <c r="F73" i="52"/>
  <c r="G73" i="52" s="1"/>
  <c r="L92" i="52"/>
  <c r="F105" i="52"/>
  <c r="G105" i="52" s="1"/>
  <c r="M118" i="52"/>
  <c r="Y26" i="52"/>
  <c r="AG43" i="52"/>
  <c r="Y54" i="53"/>
  <c r="M65" i="53"/>
  <c r="Y83" i="53"/>
  <c r="AX23" i="53"/>
  <c r="F23" i="53"/>
  <c r="G23" i="53" s="1"/>
  <c r="AH23" i="53"/>
  <c r="AG23" i="53"/>
  <c r="AG9" i="53"/>
  <c r="AG57" i="53"/>
  <c r="M15" i="54"/>
  <c r="AG15" i="54" s="1"/>
  <c r="AH34" i="54"/>
  <c r="N41" i="54"/>
  <c r="M68" i="54"/>
  <c r="AA81" i="54"/>
  <c r="AS81" i="54"/>
  <c r="AF81" i="54" s="1"/>
  <c r="AX129" i="54"/>
  <c r="F129" i="54"/>
  <c r="G129" i="54" s="1"/>
  <c r="AE129" i="54" s="1" a="1"/>
  <c r="AE129" i="54" s="1"/>
  <c r="AD129" i="54" s="1"/>
  <c r="AC129" i="54" s="1"/>
  <c r="AX122" i="54"/>
  <c r="F122" i="54"/>
  <c r="G122" i="54" s="1"/>
  <c r="AX106" i="54"/>
  <c r="F106" i="54"/>
  <c r="G106" i="54" s="1"/>
  <c r="AX98" i="54"/>
  <c r="F98" i="54"/>
  <c r="G98" i="54" s="1"/>
  <c r="AX82" i="54"/>
  <c r="F82" i="54"/>
  <c r="G82" i="54" s="1"/>
  <c r="AX69" i="54"/>
  <c r="F69" i="54"/>
  <c r="G69" i="54" s="1"/>
  <c r="AX61" i="54"/>
  <c r="BB61" i="54" s="1"/>
  <c r="AH61" i="54"/>
  <c r="AG61" i="54"/>
  <c r="AX53" i="54"/>
  <c r="F53" i="54"/>
  <c r="G53" i="54" s="1"/>
  <c r="Y32" i="54"/>
  <c r="AX2" i="54"/>
  <c r="F2" i="54"/>
  <c r="G2" i="54" s="1"/>
  <c r="AA17" i="55"/>
  <c r="S89" i="55"/>
  <c r="P89" i="55"/>
  <c r="M99" i="55"/>
  <c r="AX129" i="55"/>
  <c r="F129" i="55"/>
  <c r="G129" i="55" s="1"/>
  <c r="AX121" i="55"/>
  <c r="F121" i="55"/>
  <c r="G121" i="55" s="1"/>
  <c r="AE121" i="55" s="1" a="1"/>
  <c r="AE121" i="55" s="1"/>
  <c r="AD121" i="55" s="1"/>
  <c r="AC121" i="55" s="1"/>
  <c r="AX113" i="55"/>
  <c r="F113" i="55"/>
  <c r="G113" i="55" s="1"/>
  <c r="N38" i="56"/>
  <c r="M38" i="56"/>
  <c r="L38" i="56"/>
  <c r="S54" i="56"/>
  <c r="V60" i="56"/>
  <c r="AY60" i="56" s="1"/>
  <c r="N71" i="56"/>
  <c r="M71" i="56"/>
  <c r="L71" i="56"/>
  <c r="S86" i="56"/>
  <c r="V115" i="56"/>
  <c r="AY115" i="56" s="1"/>
  <c r="AA115" i="56"/>
  <c r="AX105" i="56"/>
  <c r="F105" i="56"/>
  <c r="G105" i="56" s="1"/>
  <c r="Q82" i="56"/>
  <c r="BA82" i="56" s="1"/>
  <c r="BB82" i="56" s="1"/>
  <c r="M78" i="56"/>
  <c r="N78" i="56"/>
  <c r="W67" i="57"/>
  <c r="L84" i="57"/>
  <c r="N84" i="57"/>
  <c r="AX103" i="57"/>
  <c r="F103" i="57"/>
  <c r="G103" i="57" s="1"/>
  <c r="AX42" i="57"/>
  <c r="BB42" i="57" s="1"/>
  <c r="AH42" i="57"/>
  <c r="N102" i="57"/>
  <c r="M102" i="57"/>
  <c r="L102" i="57"/>
  <c r="M71" i="58"/>
  <c r="N71" i="58"/>
  <c r="AH7" i="51"/>
  <c r="F14" i="51"/>
  <c r="G14" i="51" s="1"/>
  <c r="L64" i="51"/>
  <c r="F118" i="51"/>
  <c r="G118" i="51" s="1"/>
  <c r="F127" i="51"/>
  <c r="G127" i="51" s="1"/>
  <c r="AG40" i="51"/>
  <c r="AG24" i="51"/>
  <c r="L18" i="52"/>
  <c r="F28" i="52"/>
  <c r="G28" i="52" s="1"/>
  <c r="AE28" i="52" s="1" a="1"/>
  <c r="AE28" i="52" s="1"/>
  <c r="AD28" i="52" s="1"/>
  <c r="AC28" i="52" s="1"/>
  <c r="F48" i="52"/>
  <c r="G48" i="52" s="1"/>
  <c r="F65" i="52"/>
  <c r="G65" i="52" s="1"/>
  <c r="AE65" i="52" s="1" a="1"/>
  <c r="AE65" i="52" s="1"/>
  <c r="AD65" i="52" s="1"/>
  <c r="AC65" i="52" s="1"/>
  <c r="M68" i="52"/>
  <c r="F86" i="52"/>
  <c r="G86" i="52" s="1"/>
  <c r="F104" i="52"/>
  <c r="G104" i="52" s="1"/>
  <c r="AX126" i="52"/>
  <c r="F126" i="52"/>
  <c r="G126" i="52" s="1"/>
  <c r="AE126" i="52" s="1" a="1"/>
  <c r="AE126" i="52" s="1"/>
  <c r="AD126" i="52" s="1"/>
  <c r="AC126" i="52" s="1"/>
  <c r="AG12" i="52"/>
  <c r="N55" i="53"/>
  <c r="L84" i="53"/>
  <c r="F92" i="53"/>
  <c r="G92" i="53" s="1"/>
  <c r="S102" i="53"/>
  <c r="AX89" i="53"/>
  <c r="F89" i="53"/>
  <c r="G89" i="53" s="1"/>
  <c r="AE89" i="53" s="1" a="1"/>
  <c r="AE89" i="53" s="1"/>
  <c r="AD89" i="53" s="1"/>
  <c r="AC89" i="53" s="1"/>
  <c r="AX44" i="53"/>
  <c r="F44" i="53"/>
  <c r="G44" i="53" s="1"/>
  <c r="AX37" i="53"/>
  <c r="BB37" i="53" s="1"/>
  <c r="AG37" i="53"/>
  <c r="AX22" i="53"/>
  <c r="F22" i="53"/>
  <c r="G22" i="53" s="1"/>
  <c r="AE22" i="53" s="1" a="1"/>
  <c r="AE22" i="53" s="1"/>
  <c r="AD22" i="53" s="1"/>
  <c r="AC22" i="53" s="1"/>
  <c r="AG22" i="53"/>
  <c r="AH22" i="53"/>
  <c r="AX8" i="53"/>
  <c r="F8" i="53"/>
  <c r="G8" i="53" s="1"/>
  <c r="AE8" i="53" s="1" a="1"/>
  <c r="AE8" i="53" s="1"/>
  <c r="AD8" i="53" s="1"/>
  <c r="AC8" i="53" s="1"/>
  <c r="AG8" i="53"/>
  <c r="AG24" i="53"/>
  <c r="F33" i="54"/>
  <c r="G33" i="54" s="1"/>
  <c r="AX24" i="54"/>
  <c r="AH24" i="54"/>
  <c r="F24" i="54"/>
  <c r="G24" i="54" s="1"/>
  <c r="AX16" i="54"/>
  <c r="AH16" i="54"/>
  <c r="AG48" i="54"/>
  <c r="U4" i="55"/>
  <c r="F80" i="55"/>
  <c r="G80" i="55" s="1"/>
  <c r="Q96" i="55"/>
  <c r="BA96" i="55" s="1"/>
  <c r="BB96" i="55" s="1"/>
  <c r="W116" i="55"/>
  <c r="AX67" i="55"/>
  <c r="BB67" i="55" s="1"/>
  <c r="AG67" i="55"/>
  <c r="AX117" i="56"/>
  <c r="F117" i="56"/>
  <c r="G117" i="56" s="1"/>
  <c r="AX58" i="56"/>
  <c r="F58" i="56"/>
  <c r="G58" i="56" s="1"/>
  <c r="S56" i="57"/>
  <c r="AA56" i="57"/>
  <c r="L25" i="58"/>
  <c r="AX88" i="58"/>
  <c r="F88" i="58"/>
  <c r="G88" i="58" s="1"/>
  <c r="AX80" i="58"/>
  <c r="F80" i="58"/>
  <c r="G80" i="58" s="1"/>
  <c r="AE80" i="58" s="1" a="1"/>
  <c r="AE80" i="58" s="1"/>
  <c r="AD80" i="58" s="1"/>
  <c r="AC80" i="58" s="1"/>
  <c r="AX72" i="58"/>
  <c r="F72" i="58"/>
  <c r="G72" i="58" s="1"/>
  <c r="AG72" i="58"/>
  <c r="AX61" i="48"/>
  <c r="F61" i="48"/>
  <c r="G61" i="48" s="1"/>
  <c r="AE61" i="48" s="1" a="1"/>
  <c r="AE61" i="48" s="1"/>
  <c r="AD61" i="48" s="1"/>
  <c r="AC61" i="48" s="1"/>
  <c r="AG11" i="48"/>
  <c r="AG9" i="49"/>
  <c r="AG57" i="49"/>
  <c r="AG41" i="49"/>
  <c r="AG25" i="49"/>
  <c r="AH7" i="50"/>
  <c r="F10" i="50"/>
  <c r="G10" i="50" s="1"/>
  <c r="AE10" i="50" s="1" a="1"/>
  <c r="AE10" i="50" s="1"/>
  <c r="AD10" i="50" s="1"/>
  <c r="AC10" i="50" s="1"/>
  <c r="AH26" i="50"/>
  <c r="AH36" i="50"/>
  <c r="AH42" i="50"/>
  <c r="F94" i="50"/>
  <c r="G94" i="50" s="1"/>
  <c r="F100" i="50"/>
  <c r="G100" i="50" s="1"/>
  <c r="N105" i="50"/>
  <c r="F11" i="51"/>
  <c r="G11" i="51" s="1"/>
  <c r="AH23" i="51"/>
  <c r="F91" i="51"/>
  <c r="G91" i="51" s="1"/>
  <c r="F95" i="51"/>
  <c r="G95" i="51" s="1"/>
  <c r="F41" i="51"/>
  <c r="G41" i="51" s="1"/>
  <c r="AE41" i="51" s="1" a="1"/>
  <c r="AE41" i="51" s="1"/>
  <c r="AD41" i="51" s="1"/>
  <c r="AC41" i="51" s="1"/>
  <c r="AG7" i="51"/>
  <c r="AG55" i="51"/>
  <c r="AG23" i="51"/>
  <c r="L82" i="52"/>
  <c r="F114" i="52"/>
  <c r="G114" i="52" s="1"/>
  <c r="AX125" i="52"/>
  <c r="F125" i="52"/>
  <c r="G125" i="52" s="1"/>
  <c r="AE125" i="52" s="1" a="1"/>
  <c r="AE125" i="52" s="1"/>
  <c r="AD125" i="52" s="1"/>
  <c r="AC125" i="52" s="1"/>
  <c r="AX58" i="52"/>
  <c r="AH58" i="52"/>
  <c r="AX32" i="52"/>
  <c r="BB32" i="52" s="1"/>
  <c r="AG32" i="52"/>
  <c r="AG11" i="52"/>
  <c r="AH2" i="53"/>
  <c r="AX88" i="53"/>
  <c r="F88" i="53"/>
  <c r="G88" i="53" s="1"/>
  <c r="F73" i="53"/>
  <c r="G73" i="53" s="1"/>
  <c r="AX50" i="53"/>
  <c r="F50" i="53"/>
  <c r="G50" i="53" s="1"/>
  <c r="AX36" i="53"/>
  <c r="BB36" i="53" s="1"/>
  <c r="AX21" i="53"/>
  <c r="AG21" i="53"/>
  <c r="F21" i="53"/>
  <c r="G21" i="53" s="1"/>
  <c r="AG3" i="53"/>
  <c r="AG51" i="53"/>
  <c r="L12" i="54"/>
  <c r="AH22" i="54"/>
  <c r="N33" i="54"/>
  <c r="M33" i="54"/>
  <c r="AG33" i="54" s="1"/>
  <c r="Y62" i="54"/>
  <c r="N94" i="54"/>
  <c r="L94" i="54"/>
  <c r="AX80" i="54"/>
  <c r="F80" i="54"/>
  <c r="G80" i="54" s="1"/>
  <c r="AX59" i="54"/>
  <c r="F59" i="54"/>
  <c r="G59" i="54" s="1"/>
  <c r="AE59" i="54" s="1" a="1"/>
  <c r="AE59" i="54" s="1"/>
  <c r="AD59" i="54" s="1"/>
  <c r="AC59" i="54" s="1"/>
  <c r="AX8" i="54"/>
  <c r="F8" i="54"/>
  <c r="G8" i="54" s="1"/>
  <c r="AG47" i="54"/>
  <c r="N16" i="55"/>
  <c r="L16" i="55"/>
  <c r="N26" i="55"/>
  <c r="AH33" i="55"/>
  <c r="M74" i="55"/>
  <c r="N74" i="55"/>
  <c r="L116" i="55"/>
  <c r="N116" i="55"/>
  <c r="M116" i="55"/>
  <c r="L119" i="56"/>
  <c r="N119" i="56"/>
  <c r="Q15" i="57"/>
  <c r="BA15" i="57" s="1"/>
  <c r="BB15" i="57" s="1"/>
  <c r="AU15" i="57"/>
  <c r="W15" i="57"/>
  <c r="AX68" i="57"/>
  <c r="F68" i="57"/>
  <c r="G68" i="57" s="1"/>
  <c r="AE68" i="57" s="1" a="1"/>
  <c r="AE68" i="57" s="1"/>
  <c r="AD68" i="57" s="1"/>
  <c r="AC68" i="57" s="1"/>
  <c r="AG68" i="57"/>
  <c r="AX61" i="57"/>
  <c r="F61" i="57"/>
  <c r="G61" i="57" s="1"/>
  <c r="AX55" i="57"/>
  <c r="AG55" i="57"/>
  <c r="F55" i="57"/>
  <c r="G55" i="57" s="1"/>
  <c r="M39" i="57"/>
  <c r="AG39" i="57" s="1"/>
  <c r="L39" i="57"/>
  <c r="N39" i="57"/>
  <c r="M47" i="58"/>
  <c r="AG47" i="58" s="1"/>
  <c r="S60" i="58"/>
  <c r="R69" i="58"/>
  <c r="AH4" i="51"/>
  <c r="AH24" i="51"/>
  <c r="F38" i="51"/>
  <c r="G38" i="51" s="1"/>
  <c r="AG38" i="51"/>
  <c r="W15" i="52"/>
  <c r="F77" i="52"/>
  <c r="G77" i="52" s="1"/>
  <c r="AE77" i="52" s="1" a="1"/>
  <c r="AE77" i="52" s="1"/>
  <c r="AD77" i="52" s="1"/>
  <c r="AC77" i="52" s="1"/>
  <c r="F85" i="52"/>
  <c r="G85" i="52" s="1"/>
  <c r="F121" i="52"/>
  <c r="G121" i="52" s="1"/>
  <c r="AX31" i="52"/>
  <c r="BB31" i="52" s="1"/>
  <c r="AX17" i="52"/>
  <c r="BB17" i="52" s="1"/>
  <c r="AG17" i="52"/>
  <c r="Y14" i="53"/>
  <c r="W100" i="53"/>
  <c r="U100" i="53"/>
  <c r="M62" i="53"/>
  <c r="L62" i="53"/>
  <c r="AX122" i="53"/>
  <c r="F122" i="53"/>
  <c r="G122" i="53" s="1"/>
  <c r="AX101" i="53"/>
  <c r="F101" i="53"/>
  <c r="G101" i="53" s="1"/>
  <c r="AX79" i="53"/>
  <c r="F79" i="53"/>
  <c r="G79" i="53" s="1"/>
  <c r="AX65" i="53"/>
  <c r="BB65" i="53" s="1"/>
  <c r="AH65" i="53"/>
  <c r="AX35" i="53"/>
  <c r="AH35" i="53"/>
  <c r="AG2" i="53"/>
  <c r="AX111" i="54"/>
  <c r="F111" i="54"/>
  <c r="G111" i="54" s="1"/>
  <c r="AE111" i="54" s="1" a="1"/>
  <c r="AE111" i="54" s="1"/>
  <c r="AD111" i="54" s="1"/>
  <c r="AC111" i="54" s="1"/>
  <c r="AX87" i="54"/>
  <c r="F87" i="54"/>
  <c r="G87" i="54" s="1"/>
  <c r="AX79" i="54"/>
  <c r="F79" i="54"/>
  <c r="G79" i="54" s="1"/>
  <c r="AE79" i="54" s="1" a="1"/>
  <c r="AE79" i="54" s="1"/>
  <c r="AD79" i="54" s="1"/>
  <c r="AC79" i="54" s="1"/>
  <c r="AX66" i="54"/>
  <c r="F66" i="54"/>
  <c r="G66" i="54" s="1"/>
  <c r="AX58" i="54"/>
  <c r="AG58" i="54"/>
  <c r="AX14" i="54"/>
  <c r="F14" i="54"/>
  <c r="G14" i="54" s="1"/>
  <c r="AX7" i="54"/>
  <c r="AH7" i="54"/>
  <c r="S72" i="55"/>
  <c r="P101" i="55"/>
  <c r="M76" i="56"/>
  <c r="N76" i="56"/>
  <c r="L76" i="56"/>
  <c r="AX123" i="56"/>
  <c r="F123" i="56"/>
  <c r="G123" i="56" s="1"/>
  <c r="AE123" i="56" s="1" a="1"/>
  <c r="AE123" i="56" s="1"/>
  <c r="AD123" i="56" s="1"/>
  <c r="AC123" i="56" s="1"/>
  <c r="AX64" i="56"/>
  <c r="F64" i="56"/>
  <c r="G64" i="56" s="1"/>
  <c r="R37" i="57"/>
  <c r="AX11" i="57"/>
  <c r="F11" i="57"/>
  <c r="G11" i="57" s="1"/>
  <c r="AX2" i="58"/>
  <c r="F2" i="58"/>
  <c r="G2" i="58" s="1"/>
  <c r="N5" i="58"/>
  <c r="L5" i="58"/>
  <c r="F110" i="48"/>
  <c r="G110" i="48" s="1"/>
  <c r="AG49" i="48"/>
  <c r="AG33" i="48"/>
  <c r="F90" i="49"/>
  <c r="G90" i="49" s="1"/>
  <c r="AG71" i="49"/>
  <c r="AG63" i="49"/>
  <c r="AG55" i="49"/>
  <c r="AG39" i="49"/>
  <c r="AG23" i="49"/>
  <c r="F116" i="50"/>
  <c r="G116" i="50" s="1"/>
  <c r="F127" i="50"/>
  <c r="G127" i="50" s="1"/>
  <c r="F129" i="50"/>
  <c r="G129" i="50" s="1"/>
  <c r="AE129" i="50" s="1" a="1"/>
  <c r="AE129" i="50" s="1"/>
  <c r="AD129" i="50" s="1"/>
  <c r="AC129" i="50" s="1"/>
  <c r="AH9" i="50"/>
  <c r="AG42" i="50"/>
  <c r="AG26" i="50"/>
  <c r="AG10" i="50"/>
  <c r="AH58" i="50"/>
  <c r="AH14" i="51"/>
  <c r="AH53" i="51"/>
  <c r="F114" i="51"/>
  <c r="G114" i="51" s="1"/>
  <c r="AE114" i="51" s="1" a="1"/>
  <c r="AE114" i="51" s="1"/>
  <c r="AD114" i="51" s="1"/>
  <c r="AC114" i="51" s="1"/>
  <c r="AG53" i="51"/>
  <c r="AG37" i="51"/>
  <c r="F3" i="52"/>
  <c r="G3" i="52" s="1"/>
  <c r="Y27" i="52"/>
  <c r="Q61" i="52"/>
  <c r="BA61" i="52" s="1"/>
  <c r="F62" i="52"/>
  <c r="G62" i="52" s="1"/>
  <c r="AH65" i="52"/>
  <c r="L71" i="52"/>
  <c r="M82" i="52"/>
  <c r="AX16" i="52"/>
  <c r="N62" i="53"/>
  <c r="AX121" i="53"/>
  <c r="F121" i="53"/>
  <c r="G121" i="53" s="1"/>
  <c r="AX64" i="53"/>
  <c r="F64" i="53"/>
  <c r="G64" i="53" s="1"/>
  <c r="AH64" i="53"/>
  <c r="AX56" i="53"/>
  <c r="F56" i="53"/>
  <c r="G56" i="53" s="1"/>
  <c r="AG65" i="53"/>
  <c r="L79" i="54"/>
  <c r="M79" i="54"/>
  <c r="L96" i="54"/>
  <c r="N6" i="54"/>
  <c r="M6" i="54"/>
  <c r="L6" i="54"/>
  <c r="AX42" i="54"/>
  <c r="AH42" i="54"/>
  <c r="F42" i="54"/>
  <c r="G42" i="54" s="1"/>
  <c r="AX36" i="54"/>
  <c r="F36" i="54"/>
  <c r="G36" i="54" s="1"/>
  <c r="AX29" i="54"/>
  <c r="BB29" i="54" s="1"/>
  <c r="AH29" i="54"/>
  <c r="AG29" i="54"/>
  <c r="AX13" i="54"/>
  <c r="F13" i="54"/>
  <c r="G13" i="54" s="1"/>
  <c r="L23" i="55"/>
  <c r="N53" i="55"/>
  <c r="L53" i="55"/>
  <c r="AH61" i="55"/>
  <c r="S124" i="55"/>
  <c r="Z44" i="56"/>
  <c r="AZ44" i="56" s="1"/>
  <c r="Y44" i="56"/>
  <c r="P44" i="56"/>
  <c r="Q69" i="57"/>
  <c r="BA69" i="57" s="1"/>
  <c r="AA69" i="57"/>
  <c r="R85" i="57"/>
  <c r="Q85" i="57"/>
  <c r="BA85" i="57" s="1"/>
  <c r="AX114" i="57"/>
  <c r="F114" i="57"/>
  <c r="G114" i="57" s="1"/>
  <c r="AE114" i="57" s="1" a="1"/>
  <c r="AE114" i="57" s="1"/>
  <c r="AD114" i="57" s="1"/>
  <c r="AC114" i="57" s="1"/>
  <c r="AX32" i="57"/>
  <c r="AH32" i="57"/>
  <c r="F32" i="57"/>
  <c r="G32" i="57" s="1"/>
  <c r="M22" i="57"/>
  <c r="AG22" i="57" s="1"/>
  <c r="L22" i="57"/>
  <c r="R23" i="58"/>
  <c r="AG32" i="48"/>
  <c r="AG16" i="48"/>
  <c r="AG38" i="49"/>
  <c r="AG22" i="49"/>
  <c r="F26" i="50"/>
  <c r="G26" i="50" s="1"/>
  <c r="F104" i="50"/>
  <c r="G104" i="50" s="1"/>
  <c r="F110" i="50"/>
  <c r="G110" i="50" s="1"/>
  <c r="AG33" i="50"/>
  <c r="AG17" i="50"/>
  <c r="AH65" i="50"/>
  <c r="F4" i="51"/>
  <c r="G4" i="51" s="1"/>
  <c r="F7" i="51"/>
  <c r="G7" i="51" s="1"/>
  <c r="F37" i="51"/>
  <c r="G37" i="51" s="1"/>
  <c r="F99" i="51"/>
  <c r="G99" i="51" s="1"/>
  <c r="P17" i="51"/>
  <c r="AG4" i="51"/>
  <c r="AG52" i="51"/>
  <c r="AG36" i="51"/>
  <c r="AG20" i="51"/>
  <c r="AH17" i="52"/>
  <c r="F38" i="52"/>
  <c r="G38" i="52" s="1"/>
  <c r="AH54" i="52"/>
  <c r="F57" i="52"/>
  <c r="G57" i="52" s="1"/>
  <c r="AG61" i="52"/>
  <c r="F70" i="52"/>
  <c r="G70" i="52" s="1"/>
  <c r="F81" i="52"/>
  <c r="G81" i="52" s="1"/>
  <c r="AE81" i="52" s="1" a="1"/>
  <c r="AE81" i="52" s="1"/>
  <c r="AD81" i="52" s="1"/>
  <c r="AC81" i="52" s="1"/>
  <c r="F122" i="52"/>
  <c r="G122" i="52" s="1"/>
  <c r="AX49" i="52"/>
  <c r="N36" i="53"/>
  <c r="AU54" i="53"/>
  <c r="U83" i="53"/>
  <c r="F95" i="53"/>
  <c r="G95" i="53" s="1"/>
  <c r="V100" i="53"/>
  <c r="AY100" i="53" s="1"/>
  <c r="AX120" i="53"/>
  <c r="F120" i="53"/>
  <c r="G120" i="53" s="1"/>
  <c r="AG64" i="53"/>
  <c r="Q35" i="54"/>
  <c r="BA35" i="54" s="1"/>
  <c r="BB35" i="54" s="1"/>
  <c r="AX56" i="54"/>
  <c r="F56" i="54"/>
  <c r="G56" i="54" s="1"/>
  <c r="AX28" i="54"/>
  <c r="BB28" i="54" s="1"/>
  <c r="AG28" i="54"/>
  <c r="AH28" i="54"/>
  <c r="L22" i="55"/>
  <c r="M22" i="55"/>
  <c r="AG22" i="55" s="1"/>
  <c r="AH47" i="55"/>
  <c r="AX94" i="55"/>
  <c r="F94" i="55"/>
  <c r="G94" i="55" s="1"/>
  <c r="AX86" i="55"/>
  <c r="F86" i="55"/>
  <c r="G86" i="55" s="1"/>
  <c r="AX26" i="55"/>
  <c r="BB26" i="55" s="1"/>
  <c r="AH26" i="55"/>
  <c r="AX18" i="55"/>
  <c r="AG18" i="55"/>
  <c r="W69" i="56"/>
  <c r="AX78" i="56"/>
  <c r="F78" i="56"/>
  <c r="G78" i="56" s="1"/>
  <c r="AX70" i="56"/>
  <c r="F70" i="56"/>
  <c r="G70" i="56" s="1"/>
  <c r="AG70" i="56"/>
  <c r="AX18" i="56"/>
  <c r="AH18" i="56"/>
  <c r="F18" i="56"/>
  <c r="G18" i="56" s="1"/>
  <c r="AX4" i="56"/>
  <c r="BB4" i="56" s="1"/>
  <c r="AH4" i="56"/>
  <c r="AA3" i="57"/>
  <c r="W3" i="57"/>
  <c r="AU3" i="57"/>
  <c r="S3" i="57"/>
  <c r="U109" i="57"/>
  <c r="M97" i="57"/>
  <c r="N97" i="57"/>
  <c r="W67" i="58"/>
  <c r="U67" i="58"/>
  <c r="F94" i="54"/>
  <c r="G94" i="54" s="1"/>
  <c r="AE94" i="54" s="1" a="1"/>
  <c r="AE94" i="54" s="1"/>
  <c r="AD94" i="54" s="1"/>
  <c r="AC94" i="54" s="1"/>
  <c r="AG49" i="54"/>
  <c r="F23" i="55"/>
  <c r="G23" i="55" s="1"/>
  <c r="AE23" i="55" s="1" a="1"/>
  <c r="AE23" i="55" s="1"/>
  <c r="AD23" i="55" s="1"/>
  <c r="AC23" i="55" s="1"/>
  <c r="AG59" i="55"/>
  <c r="AG51" i="55"/>
  <c r="AG35" i="55"/>
  <c r="AG19" i="55"/>
  <c r="F55" i="56"/>
  <c r="G55" i="56" s="1"/>
  <c r="F102" i="56"/>
  <c r="G102" i="56" s="1"/>
  <c r="AG46" i="56"/>
  <c r="AG30" i="56"/>
  <c r="AG14" i="56"/>
  <c r="F116" i="57"/>
  <c r="G116" i="57" s="1"/>
  <c r="AE116" i="57" s="1" a="1"/>
  <c r="AE116" i="57" s="1"/>
  <c r="AD116" i="57" s="1"/>
  <c r="AC116" i="57" s="1"/>
  <c r="AG3" i="57"/>
  <c r="AG50" i="57"/>
  <c r="AG34" i="57"/>
  <c r="F85" i="58"/>
  <c r="G85" i="58" s="1"/>
  <c r="AX122" i="58"/>
  <c r="F122" i="58"/>
  <c r="G122" i="58" s="1"/>
  <c r="AE122" i="58" s="1" a="1"/>
  <c r="AE122" i="58" s="1"/>
  <c r="AD122" i="58" s="1"/>
  <c r="AC122" i="58" s="1"/>
  <c r="AX49" i="58"/>
  <c r="BB49" i="58" s="1"/>
  <c r="AG49" i="58"/>
  <c r="AX42" i="58"/>
  <c r="AG42" i="58"/>
  <c r="AX28" i="58"/>
  <c r="BB28" i="58" s="1"/>
  <c r="F91" i="55"/>
  <c r="G91" i="55" s="1"/>
  <c r="N108" i="55"/>
  <c r="F110" i="55"/>
  <c r="G110" i="55" s="1"/>
  <c r="F66" i="55"/>
  <c r="G66" i="55" s="1"/>
  <c r="AG2" i="55"/>
  <c r="AG58" i="55"/>
  <c r="AG34" i="55"/>
  <c r="AG66" i="55"/>
  <c r="F101" i="56"/>
  <c r="G101" i="56" s="1"/>
  <c r="F104" i="56"/>
  <c r="G104" i="56" s="1"/>
  <c r="M122" i="56"/>
  <c r="F122" i="56"/>
  <c r="G122" i="56" s="1"/>
  <c r="F42" i="56"/>
  <c r="G42" i="56" s="1"/>
  <c r="AG29" i="56"/>
  <c r="AG13" i="56"/>
  <c r="L42" i="57"/>
  <c r="L77" i="57"/>
  <c r="M79" i="57"/>
  <c r="F96" i="57"/>
  <c r="G96" i="57" s="1"/>
  <c r="F115" i="57"/>
  <c r="G115" i="57" s="1"/>
  <c r="AE115" i="57" s="1" a="1"/>
  <c r="AE115" i="57" s="1"/>
  <c r="AD115" i="57" s="1"/>
  <c r="AC115" i="57" s="1"/>
  <c r="F122" i="57"/>
  <c r="G122" i="57" s="1"/>
  <c r="F106" i="57"/>
  <c r="G106" i="57" s="1"/>
  <c r="F90" i="57"/>
  <c r="G90" i="57" s="1"/>
  <c r="F41" i="57"/>
  <c r="G41" i="57" s="1"/>
  <c r="AH9" i="57"/>
  <c r="AG57" i="57"/>
  <c r="AG25" i="57"/>
  <c r="M7" i="58"/>
  <c r="L74" i="58"/>
  <c r="M83" i="58"/>
  <c r="F92" i="58"/>
  <c r="G92" i="58" s="1"/>
  <c r="N103" i="58"/>
  <c r="N119" i="58"/>
  <c r="N122" i="58"/>
  <c r="F114" i="58"/>
  <c r="G114" i="58" s="1"/>
  <c r="AG16" i="58"/>
  <c r="AG9" i="57"/>
  <c r="AX12" i="58"/>
  <c r="BB12" i="58" s="1"/>
  <c r="AG12" i="58"/>
  <c r="AG7" i="53"/>
  <c r="AG63" i="53"/>
  <c r="AG55" i="53"/>
  <c r="AH15" i="55"/>
  <c r="AH44" i="55"/>
  <c r="AG72" i="55"/>
  <c r="AH9" i="56"/>
  <c r="AH55" i="56"/>
  <c r="AG27" i="56"/>
  <c r="AH23" i="57"/>
  <c r="M42" i="57"/>
  <c r="M77" i="57"/>
  <c r="L103" i="57"/>
  <c r="AG8" i="57"/>
  <c r="AG23" i="57"/>
  <c r="M74" i="58"/>
  <c r="F100" i="58"/>
  <c r="G100" i="58" s="1"/>
  <c r="L122" i="58"/>
  <c r="AX33" i="58"/>
  <c r="BB33" i="58" s="1"/>
  <c r="AG33" i="58"/>
  <c r="AX26" i="58"/>
  <c r="BB26" i="58" s="1"/>
  <c r="AG26" i="58"/>
  <c r="AG13" i="58"/>
  <c r="Q2" i="59"/>
  <c r="BA2" i="59" s="1"/>
  <c r="U2" i="59"/>
  <c r="Z2" i="59"/>
  <c r="AZ2" i="59" s="1"/>
  <c r="N127" i="52"/>
  <c r="AG33" i="52"/>
  <c r="F7" i="53"/>
  <c r="G7" i="53" s="1"/>
  <c r="AH48" i="53"/>
  <c r="F33" i="53"/>
  <c r="G33" i="53" s="1"/>
  <c r="AG6" i="53"/>
  <c r="AG62" i="53"/>
  <c r="AG54" i="53"/>
  <c r="AG38" i="53"/>
  <c r="F12" i="54"/>
  <c r="G12" i="54" s="1"/>
  <c r="L31" i="54"/>
  <c r="F78" i="54"/>
  <c r="G78" i="54" s="1"/>
  <c r="AE78" i="54" s="1" a="1"/>
  <c r="AE78" i="54" s="1"/>
  <c r="AD78" i="54" s="1"/>
  <c r="AC78" i="54" s="1"/>
  <c r="L121" i="54"/>
  <c r="F7" i="55"/>
  <c r="G7" i="55" s="1"/>
  <c r="F83" i="55"/>
  <c r="G83" i="55" s="1"/>
  <c r="L91" i="55"/>
  <c r="M106" i="55"/>
  <c r="F82" i="55"/>
  <c r="G82" i="55" s="1"/>
  <c r="AE82" i="55" s="1" a="1"/>
  <c r="AE82" i="55" s="1"/>
  <c r="AD82" i="55" s="1"/>
  <c r="AC82" i="55" s="1"/>
  <c r="AG7" i="55"/>
  <c r="AG63" i="55"/>
  <c r="AG23" i="55"/>
  <c r="AG71" i="55"/>
  <c r="W11" i="56"/>
  <c r="M15" i="56"/>
  <c r="AG15" i="56" s="1"/>
  <c r="N70" i="56"/>
  <c r="F121" i="56"/>
  <c r="G121" i="56" s="1"/>
  <c r="F66" i="56"/>
  <c r="G66" i="56" s="1"/>
  <c r="AG42" i="56"/>
  <c r="AG26" i="56"/>
  <c r="AG10" i="56"/>
  <c r="L12" i="57"/>
  <c r="F23" i="57"/>
  <c r="G23" i="57" s="1"/>
  <c r="F29" i="57"/>
  <c r="G29" i="57" s="1"/>
  <c r="AH46" i="57"/>
  <c r="M103" i="57"/>
  <c r="F121" i="57"/>
  <c r="G121" i="57" s="1"/>
  <c r="F105" i="57"/>
  <c r="G105" i="57" s="1"/>
  <c r="AE105" i="57" s="1" a="1"/>
  <c r="AE105" i="57" s="1"/>
  <c r="AD105" i="57" s="1"/>
  <c r="AC105" i="57" s="1"/>
  <c r="AG54" i="57"/>
  <c r="AG38" i="57"/>
  <c r="L2" i="58"/>
  <c r="L75" i="58"/>
  <c r="L89" i="58"/>
  <c r="AX18" i="58"/>
  <c r="F18" i="58"/>
  <c r="G18" i="58" s="1"/>
  <c r="F82" i="52"/>
  <c r="G82" i="52" s="1"/>
  <c r="F55" i="53"/>
  <c r="G55" i="53" s="1"/>
  <c r="AG61" i="53"/>
  <c r="AG53" i="53"/>
  <c r="AH27" i="54"/>
  <c r="M31" i="54"/>
  <c r="AG31" i="54" s="1"/>
  <c r="AG44" i="54"/>
  <c r="AH36" i="55"/>
  <c r="AG62" i="55"/>
  <c r="AG54" i="55"/>
  <c r="AG38" i="55"/>
  <c r="AG70" i="55"/>
  <c r="F28" i="56"/>
  <c r="G28" i="56" s="1"/>
  <c r="F88" i="56"/>
  <c r="G88" i="56" s="1"/>
  <c r="F96" i="56"/>
  <c r="G96" i="56" s="1"/>
  <c r="AG49" i="56"/>
  <c r="AG33" i="56"/>
  <c r="AG17" i="56"/>
  <c r="AH52" i="57"/>
  <c r="F84" i="57"/>
  <c r="G84" i="57" s="1"/>
  <c r="F111" i="57"/>
  <c r="G111" i="57" s="1"/>
  <c r="F125" i="57"/>
  <c r="G125" i="57" s="1"/>
  <c r="F123" i="57"/>
  <c r="G123" i="57" s="1"/>
  <c r="F98" i="57"/>
  <c r="G98" i="57" s="1"/>
  <c r="AG53" i="57"/>
  <c r="AG37" i="57"/>
  <c r="AG21" i="57"/>
  <c r="M2" i="58"/>
  <c r="F19" i="58"/>
  <c r="G19" i="58" s="1"/>
  <c r="L46" i="58"/>
  <c r="F125" i="58"/>
  <c r="G125" i="58" s="1"/>
  <c r="AE125" i="58" s="1" a="1"/>
  <c r="AE125" i="58" s="1"/>
  <c r="AD125" i="58" s="1"/>
  <c r="AC125" i="58" s="1"/>
  <c r="F126" i="58"/>
  <c r="G126" i="58" s="1"/>
  <c r="AE126" i="58" s="1" a="1"/>
  <c r="AE126" i="58" s="1"/>
  <c r="AD126" i="58" s="1"/>
  <c r="AC126" i="58" s="1"/>
  <c r="AX17" i="58"/>
  <c r="AG17" i="58"/>
  <c r="AG45" i="58"/>
  <c r="AG47" i="52"/>
  <c r="AG4" i="53"/>
  <c r="AG60" i="53"/>
  <c r="AG52" i="53"/>
  <c r="AG20" i="53"/>
  <c r="AH46" i="54"/>
  <c r="F57" i="54"/>
  <c r="G57" i="54" s="1"/>
  <c r="AG43" i="54"/>
  <c r="AG27" i="54"/>
  <c r="AH23" i="55"/>
  <c r="F65" i="55"/>
  <c r="G65" i="55" s="1"/>
  <c r="F103" i="55"/>
  <c r="G103" i="55" s="1"/>
  <c r="F104" i="55"/>
  <c r="G104" i="55" s="1"/>
  <c r="F118" i="55"/>
  <c r="G118" i="55" s="1"/>
  <c r="AE118" i="55" s="1" a="1"/>
  <c r="AE118" i="55" s="1"/>
  <c r="AD118" i="55" s="1"/>
  <c r="AC118" i="55" s="1"/>
  <c r="AG5" i="55"/>
  <c r="AG53" i="55"/>
  <c r="AG37" i="55"/>
  <c r="AG69" i="55"/>
  <c r="AH22" i="56"/>
  <c r="F87" i="56"/>
  <c r="G87" i="56" s="1"/>
  <c r="F110" i="56"/>
  <c r="G110" i="56" s="1"/>
  <c r="AG48" i="56"/>
  <c r="AG32" i="56"/>
  <c r="AG16" i="56"/>
  <c r="AG5" i="57"/>
  <c r="AG52" i="57"/>
  <c r="AG20" i="57"/>
  <c r="AH6" i="58"/>
  <c r="AX43" i="58"/>
  <c r="AX10" i="58"/>
  <c r="BB10" i="58" s="1"/>
  <c r="AG32" i="58"/>
  <c r="N50" i="59"/>
  <c r="L50" i="59"/>
  <c r="M50" i="59"/>
  <c r="AG50" i="59" s="1"/>
  <c r="AX2" i="59"/>
  <c r="AX122" i="59"/>
  <c r="AX98" i="59"/>
  <c r="AG27" i="58"/>
  <c r="F85" i="59"/>
  <c r="G85" i="59" s="1"/>
  <c r="M90" i="59"/>
  <c r="AX89" i="59"/>
  <c r="AX49" i="59"/>
  <c r="F76" i="59"/>
  <c r="G76" i="59" s="1"/>
  <c r="AG71" i="59"/>
  <c r="AG59" i="59"/>
  <c r="AH24" i="59"/>
  <c r="AX128" i="59"/>
  <c r="BB128" i="59" s="1"/>
  <c r="AX80" i="59"/>
  <c r="AX103" i="59"/>
  <c r="AX55" i="59"/>
  <c r="AX46" i="59"/>
  <c r="AG31" i="58"/>
  <c r="AG15" i="58"/>
  <c r="AH52" i="59"/>
  <c r="F91" i="59"/>
  <c r="G91" i="59" s="1"/>
  <c r="AX125" i="59"/>
  <c r="AX52" i="59"/>
  <c r="BB52" i="59" s="1"/>
  <c r="A35" i="45"/>
  <c r="A60" i="45"/>
  <c r="A38" i="45"/>
  <c r="AW55" i="46"/>
  <c r="AW50" i="46"/>
  <c r="AW25" i="46"/>
  <c r="AW18" i="46"/>
  <c r="AW23" i="46"/>
  <c r="AW20" i="46"/>
  <c r="AW21" i="46"/>
  <c r="AW57" i="46"/>
  <c r="AW52" i="46"/>
  <c r="A29" i="46"/>
  <c r="A55" i="46"/>
  <c r="A57" i="46"/>
  <c r="D53" i="46"/>
  <c r="D56" i="46"/>
  <c r="A47" i="47"/>
  <c r="A24" i="47"/>
  <c r="A25" i="47"/>
  <c r="D42" i="47"/>
  <c r="AH42" i="47" s="1"/>
  <c r="A48" i="47"/>
  <c r="AP99" i="59"/>
  <c r="AP83" i="47"/>
  <c r="AV14" i="48"/>
  <c r="AV99" i="45"/>
  <c r="AV63" i="47"/>
  <c r="AP96" i="47"/>
  <c r="AS96" i="47" s="1"/>
  <c r="AF96" i="47" s="1"/>
  <c r="AV49" i="51"/>
  <c r="AP80" i="54"/>
  <c r="AV40" i="58"/>
  <c r="AP116" i="47"/>
  <c r="AV37" i="47"/>
  <c r="AV121" i="50"/>
  <c r="AV114" i="44"/>
  <c r="D114" i="44" s="1"/>
  <c r="AP123" i="12"/>
  <c r="AV50" i="30"/>
  <c r="AP104" i="30"/>
  <c r="AS104" i="30" s="1"/>
  <c r="AF104" i="30" s="1"/>
  <c r="AP85" i="31"/>
  <c r="AV97" i="33"/>
  <c r="AP99" i="37"/>
  <c r="AV96" i="38"/>
  <c r="AP92" i="41"/>
  <c r="AS92" i="41" s="1"/>
  <c r="AF92" i="41" s="1"/>
  <c r="AD92" i="41" s="1"/>
  <c r="AC92" i="41" s="1"/>
  <c r="AV50" i="42"/>
  <c r="AV123" i="45"/>
  <c r="AP103" i="46"/>
  <c r="AS103" i="46" s="1"/>
  <c r="AF103" i="46" s="1"/>
  <c r="AP109" i="46"/>
  <c r="AV103" i="51"/>
  <c r="D103" i="51" s="1"/>
  <c r="AV113" i="53"/>
  <c r="A113" i="53" s="1"/>
  <c r="AP120" i="57"/>
  <c r="AV89" i="59"/>
  <c r="AE42" i="44" a="1"/>
  <c r="AE42" i="44" s="1"/>
  <c r="AD42" i="44" s="1"/>
  <c r="AC42" i="44" s="1"/>
  <c r="AP124" i="32"/>
  <c r="AP90" i="32"/>
  <c r="AP77" i="33"/>
  <c r="AS77" i="33" s="1"/>
  <c r="AF77" i="33" s="1"/>
  <c r="AP68" i="33"/>
  <c r="AV89" i="34"/>
  <c r="AV110" i="35"/>
  <c r="AV43" i="37"/>
  <c r="AV72" i="41"/>
  <c r="AP108" i="43"/>
  <c r="AS108" i="43" s="1"/>
  <c r="AF108" i="43" s="1"/>
  <c r="AP69" i="43"/>
  <c r="AV86" i="44"/>
  <c r="AV61" i="44"/>
  <c r="AV123" i="44"/>
  <c r="AV22" i="44"/>
  <c r="AV68" i="44"/>
  <c r="AV34" i="44"/>
  <c r="AV25" i="44"/>
  <c r="AV74" i="44"/>
  <c r="AV92" i="44"/>
  <c r="A92" i="44" s="1"/>
  <c r="AV70" i="44"/>
  <c r="AV36" i="44"/>
  <c r="AV102" i="44"/>
  <c r="AV42" i="44"/>
  <c r="AV110" i="44"/>
  <c r="AV113" i="44"/>
  <c r="AV55" i="44"/>
  <c r="AP76" i="44"/>
  <c r="AP97" i="44"/>
  <c r="AP98" i="44"/>
  <c r="AP68" i="44"/>
  <c r="AP110" i="44"/>
  <c r="AP89" i="44"/>
  <c r="AS89" i="44" s="1"/>
  <c r="AF89" i="44" s="1"/>
  <c r="AD89" i="44" s="1"/>
  <c r="AC89" i="44" s="1"/>
  <c r="AV117" i="45"/>
  <c r="AV42" i="45"/>
  <c r="AV24" i="45"/>
  <c r="AV63" i="45"/>
  <c r="AV53" i="45"/>
  <c r="AV75" i="45"/>
  <c r="D75" i="45" s="1"/>
  <c r="AV72" i="45"/>
  <c r="AV76" i="45"/>
  <c r="D76" i="45" s="1"/>
  <c r="AV87" i="45"/>
  <c r="AV96" i="45"/>
  <c r="AV126" i="45"/>
  <c r="AV52" i="45"/>
  <c r="AP91" i="45"/>
  <c r="AS91" i="45" s="1"/>
  <c r="AF91" i="45" s="1"/>
  <c r="AP120" i="45"/>
  <c r="AP94" i="45"/>
  <c r="AS94" i="45" s="1"/>
  <c r="AF94" i="45" s="1"/>
  <c r="AD94" i="45" s="1"/>
  <c r="AC94" i="45" s="1"/>
  <c r="AP81" i="45"/>
  <c r="AP96" i="45"/>
  <c r="AS96" i="45" s="1"/>
  <c r="AF96" i="45" s="1"/>
  <c r="AV124" i="45"/>
  <c r="AV6" i="46"/>
  <c r="AP79" i="46"/>
  <c r="AP73" i="46"/>
  <c r="AS73" i="46" s="1"/>
  <c r="AF73" i="46" s="1"/>
  <c r="AP98" i="46"/>
  <c r="AS98" i="46" s="1"/>
  <c r="AF98" i="46" s="1"/>
  <c r="AP117" i="46"/>
  <c r="AS117" i="46" s="1"/>
  <c r="AF117" i="46" s="1"/>
  <c r="AP114" i="46"/>
  <c r="AS114" i="46" s="1"/>
  <c r="AF114" i="46" s="1"/>
  <c r="AP93" i="46"/>
  <c r="AP83" i="46"/>
  <c r="AS83" i="46" s="1"/>
  <c r="AF83" i="46" s="1"/>
  <c r="AP92" i="46"/>
  <c r="AP87" i="46"/>
  <c r="AS87" i="46" s="1"/>
  <c r="AF87" i="46" s="1"/>
  <c r="AP120" i="46"/>
  <c r="AS120" i="46" s="1"/>
  <c r="AF120" i="46" s="1"/>
  <c r="AP99" i="46"/>
  <c r="AS99" i="46" s="1"/>
  <c r="AF99" i="46" s="1"/>
  <c r="AP72" i="46"/>
  <c r="AS72" i="46" s="1"/>
  <c r="AF72" i="46" s="1"/>
  <c r="AP74" i="46"/>
  <c r="AP110" i="46"/>
  <c r="AP129" i="46"/>
  <c r="AV10" i="47"/>
  <c r="AV79" i="47"/>
  <c r="AV110" i="47"/>
  <c r="AV92" i="47"/>
  <c r="D92" i="47" s="1"/>
  <c r="AV36" i="47"/>
  <c r="AV76" i="47"/>
  <c r="AV105" i="47"/>
  <c r="D105" i="47" s="1"/>
  <c r="AV67" i="47"/>
  <c r="A67" i="47" s="1"/>
  <c r="AV78" i="47"/>
  <c r="AV47" i="47"/>
  <c r="AV129" i="47"/>
  <c r="A129" i="47" s="1"/>
  <c r="AV17" i="47"/>
  <c r="AV114" i="47"/>
  <c r="AV71" i="47"/>
  <c r="D71" i="47" s="1"/>
  <c r="AV18" i="47"/>
  <c r="AV25" i="47"/>
  <c r="AP84" i="47"/>
  <c r="AP106" i="47"/>
  <c r="AS106" i="47" s="1"/>
  <c r="AF106" i="47" s="1"/>
  <c r="AP121" i="47"/>
  <c r="AP99" i="47"/>
  <c r="AP67" i="47"/>
  <c r="AP105" i="47"/>
  <c r="AP110" i="47"/>
  <c r="AS110" i="47" s="1"/>
  <c r="AF110" i="47" s="1"/>
  <c r="AP66" i="47"/>
  <c r="AP70" i="47"/>
  <c r="AP125" i="47"/>
  <c r="AS125" i="47" s="1"/>
  <c r="AF125" i="47" s="1"/>
  <c r="AP80" i="47"/>
  <c r="AS80" i="47" s="1"/>
  <c r="AF80" i="47" s="1"/>
  <c r="AP98" i="47"/>
  <c r="AP127" i="47"/>
  <c r="AS127" i="47" s="1"/>
  <c r="AF127" i="47" s="1"/>
  <c r="AD127" i="47" s="1"/>
  <c r="AC127" i="47" s="1"/>
  <c r="AP107" i="47"/>
  <c r="AS107" i="47" s="1"/>
  <c r="AF107" i="47" s="1"/>
  <c r="AD107" i="47" s="1"/>
  <c r="AC107" i="47" s="1"/>
  <c r="AV86" i="47"/>
  <c r="AP90" i="47"/>
  <c r="AS90" i="47" s="1"/>
  <c r="AF90" i="47" s="1"/>
  <c r="AV100" i="47"/>
  <c r="AP111" i="47"/>
  <c r="AS111" i="47" s="1"/>
  <c r="AF111" i="47" s="1"/>
  <c r="AD111" i="47" s="1"/>
  <c r="AC111" i="47" s="1"/>
  <c r="AV120" i="47"/>
  <c r="AV26" i="48"/>
  <c r="AV75" i="48"/>
  <c r="AV76" i="48"/>
  <c r="AV86" i="48"/>
  <c r="D86" i="48" s="1"/>
  <c r="AP72" i="48"/>
  <c r="AS72" i="48" s="1"/>
  <c r="AF72" i="48" s="1"/>
  <c r="AP96" i="48"/>
  <c r="AP87" i="48"/>
  <c r="AS87" i="48" s="1"/>
  <c r="AF87" i="48" s="1"/>
  <c r="AP103" i="48"/>
  <c r="AP82" i="48"/>
  <c r="AP92" i="48"/>
  <c r="AP120" i="48"/>
  <c r="AS120" i="48" s="1"/>
  <c r="AF120" i="48" s="1"/>
  <c r="AP97" i="48"/>
  <c r="AP68" i="48"/>
  <c r="AP101" i="48"/>
  <c r="AS101" i="48" s="1"/>
  <c r="AF101" i="48" s="1"/>
  <c r="AV58" i="49"/>
  <c r="AV73" i="49"/>
  <c r="AV86" i="49"/>
  <c r="A86" i="49" s="1"/>
  <c r="AV92" i="49"/>
  <c r="AV14" i="50"/>
  <c r="AV95" i="50"/>
  <c r="AV77" i="51"/>
  <c r="AV6" i="51"/>
  <c r="AV84" i="51"/>
  <c r="AV124" i="51"/>
  <c r="AV26" i="51"/>
  <c r="AV46" i="51"/>
  <c r="AV63" i="51"/>
  <c r="AV84" i="52"/>
  <c r="A84" i="52" s="1"/>
  <c r="AV15" i="52"/>
  <c r="AV11" i="52"/>
  <c r="AV114" i="53"/>
  <c r="D114" i="53" s="1"/>
  <c r="AV52" i="53"/>
  <c r="AV94" i="53"/>
  <c r="AV48" i="53"/>
  <c r="AV79" i="53"/>
  <c r="A79" i="53" s="1"/>
  <c r="AP87" i="53"/>
  <c r="AP71" i="53"/>
  <c r="AP81" i="53"/>
  <c r="AS81" i="53" s="1"/>
  <c r="AF81" i="53" s="1"/>
  <c r="AV59" i="54"/>
  <c r="AP107" i="54"/>
  <c r="AP114" i="54"/>
  <c r="AP101" i="54"/>
  <c r="AS101" i="54" s="1"/>
  <c r="AF101" i="54" s="1"/>
  <c r="AP110" i="54"/>
  <c r="AV72" i="55"/>
  <c r="D72" i="55" s="1"/>
  <c r="AV118" i="55"/>
  <c r="AP124" i="55"/>
  <c r="AP105" i="55"/>
  <c r="AP75" i="55"/>
  <c r="AS75" i="55" s="1"/>
  <c r="AF75" i="55" s="1"/>
  <c r="AP112" i="55"/>
  <c r="AV89" i="56"/>
  <c r="A89" i="56" s="1"/>
  <c r="AV36" i="56"/>
  <c r="AV6" i="57"/>
  <c r="AV119" i="57"/>
  <c r="AV113" i="58"/>
  <c r="D113" i="58" s="1"/>
  <c r="AV53" i="58"/>
  <c r="AV43" i="58"/>
  <c r="AV34" i="58"/>
  <c r="AP110" i="58"/>
  <c r="AP79" i="58"/>
  <c r="AP114" i="58"/>
  <c r="AP107" i="58"/>
  <c r="AV86" i="59"/>
  <c r="AV4" i="59"/>
  <c r="AP78" i="59"/>
  <c r="AS78" i="59" s="1"/>
  <c r="AF78" i="59" s="1"/>
  <c r="AD78" i="59" s="1"/>
  <c r="AC78" i="59" s="1"/>
  <c r="AP102" i="59"/>
  <c r="AP100" i="59"/>
  <c r="AP110" i="59"/>
  <c r="AP121" i="59"/>
  <c r="AP129" i="59"/>
  <c r="AS129" i="59" s="1"/>
  <c r="AF129" i="59" s="1"/>
  <c r="AP108" i="59"/>
  <c r="AP127" i="59"/>
  <c r="AS127" i="59" s="1"/>
  <c r="AF127" i="59" s="1"/>
  <c r="AP108" i="44"/>
  <c r="AP106" i="46"/>
  <c r="AP89" i="47"/>
  <c r="AP124" i="46"/>
  <c r="AP126" i="46"/>
  <c r="AP77" i="59"/>
  <c r="AS77" i="59" s="1"/>
  <c r="AF77" i="59" s="1"/>
  <c r="AD77" i="59" s="1"/>
  <c r="AC77" i="59" s="1"/>
  <c r="AV111" i="51"/>
  <c r="AV36" i="54"/>
  <c r="AV58" i="47"/>
  <c r="AP112" i="43"/>
  <c r="AV41" i="53"/>
  <c r="AV89" i="45"/>
  <c r="AP97" i="47"/>
  <c r="AS97" i="47" s="1"/>
  <c r="AF97" i="47" s="1"/>
  <c r="AV122" i="55"/>
  <c r="A122" i="55" s="1"/>
  <c r="AV107" i="47"/>
  <c r="AP74" i="48"/>
  <c r="AV118" i="58"/>
  <c r="AV78" i="57"/>
  <c r="AP101" i="47"/>
  <c r="AV75" i="35"/>
  <c r="AV98" i="51"/>
  <c r="D98" i="51" s="1"/>
  <c r="AV34" i="59"/>
  <c r="AV109" i="59"/>
  <c r="AV114" i="49"/>
  <c r="A114" i="49" s="1"/>
  <c r="AP79" i="48"/>
  <c r="AP69" i="58"/>
  <c r="AS69" i="58" s="1"/>
  <c r="AF69" i="58" s="1"/>
  <c r="AD69" i="58" s="1"/>
  <c r="AC69" i="58" s="1"/>
  <c r="AP84" i="55"/>
  <c r="AP95" i="48"/>
  <c r="AV43" i="44"/>
  <c r="AV20" i="49"/>
  <c r="AV62" i="46"/>
  <c r="AV28" i="59"/>
  <c r="AP71" i="47"/>
  <c r="AV48" i="47"/>
  <c r="AV129" i="45"/>
  <c r="AP104" i="43"/>
  <c r="AV15" i="55"/>
  <c r="AV55" i="51"/>
  <c r="AP105" i="48"/>
  <c r="AS105" i="48" s="1"/>
  <c r="AF105" i="48" s="1"/>
  <c r="AD105" i="48" s="1"/>
  <c r="AC105" i="48" s="1"/>
  <c r="AE91" i="34" a="1"/>
  <c r="AE91" i="34" s="1"/>
  <c r="AD91" i="34" s="1"/>
  <c r="AC91" i="34" s="1"/>
  <c r="AE98" i="37" a="1"/>
  <c r="AE98" i="37" s="1"/>
  <c r="AD98" i="37" s="1"/>
  <c r="AC98" i="37" s="1"/>
  <c r="AE17" i="42" a="1"/>
  <c r="AE17" i="42" s="1"/>
  <c r="AD17" i="42" s="1"/>
  <c r="AC17" i="42" s="1"/>
  <c r="AE40" i="35" a="1"/>
  <c r="AE40" i="35" s="1"/>
  <c r="AD40" i="35" s="1"/>
  <c r="AC40" i="35" s="1"/>
  <c r="AE51" i="51" a="1"/>
  <c r="AE51" i="51" s="1"/>
  <c r="AD51" i="51" s="1"/>
  <c r="AC51" i="51" s="1"/>
  <c r="AE45" i="36" a="1"/>
  <c r="AE45" i="36" s="1"/>
  <c r="AD45" i="36" s="1"/>
  <c r="AC45" i="36" s="1"/>
  <c r="AE91" i="54" a="1"/>
  <c r="AE91" i="54" s="1"/>
  <c r="AD91" i="54" s="1"/>
  <c r="AC91" i="54" s="1"/>
  <c r="AE36" i="37" a="1"/>
  <c r="AE36" i="37" s="1"/>
  <c r="AD36" i="37" s="1"/>
  <c r="AC36" i="37" s="1"/>
  <c r="AP125" i="12"/>
  <c r="AV51" i="31"/>
  <c r="AP112" i="31"/>
  <c r="AS112" i="31" s="1"/>
  <c r="AF112" i="31" s="1"/>
  <c r="AD112" i="31" s="1"/>
  <c r="AC112" i="31" s="1"/>
  <c r="AP98" i="31"/>
  <c r="AV11" i="32"/>
  <c r="AV109" i="32"/>
  <c r="AV129" i="32"/>
  <c r="D129" i="32" s="1"/>
  <c r="AP114" i="32"/>
  <c r="AS114" i="32" s="1"/>
  <c r="AF114" i="32" s="1"/>
  <c r="AD114" i="32" s="1"/>
  <c r="AC114" i="32" s="1"/>
  <c r="AP121" i="32"/>
  <c r="AS121" i="32" s="1"/>
  <c r="AF121" i="32" s="1"/>
  <c r="AV111" i="33"/>
  <c r="A111" i="33" s="1"/>
  <c r="AV109" i="33"/>
  <c r="A109" i="33" s="1"/>
  <c r="AV8" i="33"/>
  <c r="AP107" i="33"/>
  <c r="AS107" i="33" s="1"/>
  <c r="AF107" i="33" s="1"/>
  <c r="AP117" i="33"/>
  <c r="AP96" i="33"/>
  <c r="AS96" i="33" s="1"/>
  <c r="AF96" i="33" s="1"/>
  <c r="AP115" i="33"/>
  <c r="AP126" i="33"/>
  <c r="AS126" i="33" s="1"/>
  <c r="AF126" i="33" s="1"/>
  <c r="AP127" i="33"/>
  <c r="AS127" i="33" s="1"/>
  <c r="AF127" i="33" s="1"/>
  <c r="AV77" i="33"/>
  <c r="AV114" i="34"/>
  <c r="AV32" i="34"/>
  <c r="AV81" i="34"/>
  <c r="D81" i="34" s="1"/>
  <c r="AV45" i="41"/>
  <c r="AV91" i="41"/>
  <c r="AV107" i="41"/>
  <c r="AP112" i="41"/>
  <c r="AS112" i="41" s="1"/>
  <c r="AF112" i="41" s="1"/>
  <c r="AD112" i="41" s="1"/>
  <c r="AC112" i="41" s="1"/>
  <c r="AP122" i="41"/>
  <c r="AS122" i="41" s="1"/>
  <c r="AF122" i="41" s="1"/>
  <c r="AD122" i="41" s="1"/>
  <c r="AC122" i="41" s="1"/>
  <c r="AV103" i="42"/>
  <c r="AV127" i="42"/>
  <c r="AV104" i="42"/>
  <c r="AP107" i="42"/>
  <c r="AP117" i="42"/>
  <c r="AS117" i="42" s="1"/>
  <c r="AF117" i="42" s="1"/>
  <c r="AP86" i="42"/>
  <c r="AV69" i="44"/>
  <c r="AV19" i="44"/>
  <c r="AV52" i="44"/>
  <c r="AV24" i="44"/>
  <c r="AV91" i="44"/>
  <c r="A91" i="44" s="1"/>
  <c r="AV33" i="44"/>
  <c r="AV64" i="44"/>
  <c r="AV15" i="44"/>
  <c r="AV90" i="44"/>
  <c r="D90" i="44" s="1"/>
  <c r="AV12" i="44"/>
  <c r="AV50" i="44"/>
  <c r="AV115" i="44"/>
  <c r="AV72" i="44"/>
  <c r="AV46" i="44"/>
  <c r="AP104" i="44"/>
  <c r="AS104" i="44" s="1"/>
  <c r="AF104" i="44" s="1"/>
  <c r="AD104" i="44" s="1"/>
  <c r="AC104" i="44" s="1"/>
  <c r="AP84" i="44"/>
  <c r="AS84" i="44" s="1"/>
  <c r="AF84" i="44" s="1"/>
  <c r="AD84" i="44" s="1"/>
  <c r="AC84" i="44" s="1"/>
  <c r="AP78" i="44"/>
  <c r="AP80" i="44"/>
  <c r="AP101" i="44"/>
  <c r="AS101" i="44" s="1"/>
  <c r="AF101" i="44" s="1"/>
  <c r="AP115" i="44"/>
  <c r="AP77" i="44"/>
  <c r="AP99" i="44"/>
  <c r="AS99" i="44" s="1"/>
  <c r="AF99" i="44" s="1"/>
  <c r="AD99" i="44" s="1"/>
  <c r="AC99" i="44" s="1"/>
  <c r="AP75" i="44"/>
  <c r="AP111" i="44"/>
  <c r="AP96" i="44"/>
  <c r="AP67" i="44"/>
  <c r="AS67" i="44" s="1"/>
  <c r="AF67" i="44" s="1"/>
  <c r="AP91" i="44"/>
  <c r="AV97" i="44"/>
  <c r="AP123" i="44"/>
  <c r="AV73" i="45"/>
  <c r="AV43" i="45"/>
  <c r="AV55" i="45"/>
  <c r="AV4" i="45"/>
  <c r="AV19" i="45"/>
  <c r="AV11" i="45"/>
  <c r="AV45" i="45"/>
  <c r="AP85" i="45"/>
  <c r="AP106" i="45"/>
  <c r="AP71" i="45"/>
  <c r="AP110" i="45"/>
  <c r="AV110" i="45"/>
  <c r="AV9" i="46"/>
  <c r="AP76" i="46"/>
  <c r="AP70" i="46"/>
  <c r="AS70" i="46" s="1"/>
  <c r="AF70" i="46" s="1"/>
  <c r="AP108" i="46"/>
  <c r="AP66" i="46"/>
  <c r="AS66" i="46" s="1"/>
  <c r="AF66" i="46" s="1"/>
  <c r="AP112" i="46"/>
  <c r="AP107" i="46"/>
  <c r="AP97" i="46"/>
  <c r="AP85" i="46"/>
  <c r="AS85" i="46" s="1"/>
  <c r="AF85" i="46" s="1"/>
  <c r="AP94" i="46"/>
  <c r="AP95" i="46"/>
  <c r="AP86" i="46"/>
  <c r="AS86" i="46" s="1"/>
  <c r="AF86" i="46" s="1"/>
  <c r="AP128" i="46"/>
  <c r="AP104" i="46"/>
  <c r="AS104" i="46" s="1"/>
  <c r="AF104" i="46" s="1"/>
  <c r="AP102" i="46"/>
  <c r="AS102" i="46" s="1"/>
  <c r="AF102" i="46" s="1"/>
  <c r="AP123" i="46"/>
  <c r="AP111" i="46"/>
  <c r="AP96" i="46"/>
  <c r="AP71" i="46"/>
  <c r="AS71" i="46" s="1"/>
  <c r="AF71" i="46" s="1"/>
  <c r="AP118" i="46"/>
  <c r="AS118" i="46" s="1"/>
  <c r="AF118" i="46" s="1"/>
  <c r="AV69" i="47"/>
  <c r="D69" i="47" s="1"/>
  <c r="AV19" i="47"/>
  <c r="AV15" i="47"/>
  <c r="AV2" i="47"/>
  <c r="AV84" i="47"/>
  <c r="AV106" i="47"/>
  <c r="AV61" i="47"/>
  <c r="AV125" i="47"/>
  <c r="A125" i="47" s="1"/>
  <c r="AV24" i="47"/>
  <c r="AV111" i="47"/>
  <c r="AV6" i="47"/>
  <c r="AV55" i="47"/>
  <c r="AV7" i="47"/>
  <c r="AV42" i="47"/>
  <c r="AV72" i="47"/>
  <c r="A72" i="47" s="1"/>
  <c r="AP81" i="47"/>
  <c r="AS81" i="47" s="1"/>
  <c r="AF81" i="47" s="1"/>
  <c r="AP100" i="47"/>
  <c r="AP104" i="47"/>
  <c r="AP118" i="47"/>
  <c r="AP75" i="47"/>
  <c r="AS75" i="47" s="1"/>
  <c r="AF75" i="47" s="1"/>
  <c r="AP120" i="47"/>
  <c r="AP95" i="47"/>
  <c r="AS95" i="47" s="1"/>
  <c r="AF95" i="47" s="1"/>
  <c r="AP86" i="47"/>
  <c r="AP113" i="47"/>
  <c r="AS113" i="47" s="1"/>
  <c r="AF113" i="47" s="1"/>
  <c r="AP115" i="47"/>
  <c r="AP77" i="47"/>
  <c r="AS77" i="47" s="1"/>
  <c r="AF77" i="47" s="1"/>
  <c r="AP82" i="47"/>
  <c r="AP108" i="47"/>
  <c r="AS108" i="47" s="1"/>
  <c r="AF108" i="47" s="1"/>
  <c r="AP109" i="47"/>
  <c r="AS109" i="47" s="1"/>
  <c r="AF109" i="47" s="1"/>
  <c r="AP122" i="47"/>
  <c r="AS122" i="47" s="1"/>
  <c r="AF122" i="47" s="1"/>
  <c r="AV129" i="48"/>
  <c r="A129" i="48" s="1"/>
  <c r="AV84" i="48"/>
  <c r="AV40" i="48"/>
  <c r="AV51" i="48"/>
  <c r="AV48" i="48"/>
  <c r="AV121" i="48"/>
  <c r="AV69" i="48"/>
  <c r="AV100" i="48"/>
  <c r="AP78" i="48"/>
  <c r="AP76" i="48"/>
  <c r="AP66" i="48"/>
  <c r="AS66" i="48" s="1"/>
  <c r="AF66" i="48" s="1"/>
  <c r="AP117" i="48"/>
  <c r="AP88" i="48"/>
  <c r="AS88" i="48" s="1"/>
  <c r="AF88" i="48" s="1"/>
  <c r="AP110" i="48"/>
  <c r="AP69" i="48"/>
  <c r="AS69" i="48" s="1"/>
  <c r="AF69" i="48" s="1"/>
  <c r="AP98" i="48"/>
  <c r="AP121" i="48"/>
  <c r="AP94" i="48"/>
  <c r="AP114" i="48"/>
  <c r="AP124" i="48"/>
  <c r="AP111" i="48"/>
  <c r="AP122" i="48"/>
  <c r="AP77" i="48"/>
  <c r="AV39" i="50"/>
  <c r="AV45" i="50"/>
  <c r="AV57" i="51"/>
  <c r="AV22" i="51"/>
  <c r="AV80" i="51"/>
  <c r="AV31" i="51"/>
  <c r="AV10" i="51"/>
  <c r="AV89" i="51"/>
  <c r="AV110" i="51"/>
  <c r="AV76" i="51"/>
  <c r="AV58" i="51"/>
  <c r="AV86" i="51"/>
  <c r="AV36" i="51"/>
  <c r="AV87" i="51"/>
  <c r="AV70" i="51"/>
  <c r="AV81" i="52"/>
  <c r="AV50" i="52"/>
  <c r="AV92" i="53"/>
  <c r="AV76" i="53"/>
  <c r="A76" i="53" s="1"/>
  <c r="AV70" i="53"/>
  <c r="AV69" i="53"/>
  <c r="AV92" i="12"/>
  <c r="AV60" i="12"/>
  <c r="AE33" i="38" a="1"/>
  <c r="AE33" i="38" s="1"/>
  <c r="AD33" i="38" s="1"/>
  <c r="AC33" i="38" s="1"/>
  <c r="AE34" i="39" a="1"/>
  <c r="AE34" i="39" s="1"/>
  <c r="AD34" i="39" s="1"/>
  <c r="AC34" i="39" s="1"/>
  <c r="AE106" i="42" a="1"/>
  <c r="AE106" i="42" s="1"/>
  <c r="AD106" i="42" s="1"/>
  <c r="AC106" i="42" s="1"/>
  <c r="AE111" i="52" a="1"/>
  <c r="AE111" i="52" s="1"/>
  <c r="AD111" i="52" s="1"/>
  <c r="AC111" i="52" s="1"/>
  <c r="AE110" i="44" a="1"/>
  <c r="AE110" i="44" s="1"/>
  <c r="AD110" i="44" s="1"/>
  <c r="AC110" i="44" s="1"/>
  <c r="AE24" i="49" a="1"/>
  <c r="AE24" i="49" s="1"/>
  <c r="AD24" i="49" s="1"/>
  <c r="AC24" i="49" s="1"/>
  <c r="AE127" i="56" a="1"/>
  <c r="AE127" i="56" s="1"/>
  <c r="AD127" i="56" s="1"/>
  <c r="AC127" i="56" s="1"/>
  <c r="AE95" i="56" a="1"/>
  <c r="AE95" i="56" s="1"/>
  <c r="AD95" i="56" s="1"/>
  <c r="AC95" i="56" s="1"/>
  <c r="AE56" i="35" a="1"/>
  <c r="AE56" i="35" s="1"/>
  <c r="AD56" i="35" s="1"/>
  <c r="AC56" i="35" s="1"/>
  <c r="AE75" i="56" a="1"/>
  <c r="AE75" i="56" s="1"/>
  <c r="AD75" i="56" s="1"/>
  <c r="AC75" i="56" s="1"/>
  <c r="AE2" i="37" a="1"/>
  <c r="AE2" i="37" s="1"/>
  <c r="AE78" i="52" a="1"/>
  <c r="AE78" i="52" s="1"/>
  <c r="AD78" i="52" s="1"/>
  <c r="AC78" i="52" s="1"/>
  <c r="AE86" i="59" a="1"/>
  <c r="AE86" i="59" s="1"/>
  <c r="AD86" i="59" s="1"/>
  <c r="AC86" i="59" s="1"/>
  <c r="AE4" i="57" a="1"/>
  <c r="AE4" i="57" s="1"/>
  <c r="AD4" i="57" s="1"/>
  <c r="AC4" i="57" s="1"/>
  <c r="AE86" i="37" a="1"/>
  <c r="AE86" i="37" s="1"/>
  <c r="AD86" i="37" s="1"/>
  <c r="AC86" i="37" s="1"/>
  <c r="AE24" i="28" a="1"/>
  <c r="AE24" i="28" s="1"/>
  <c r="AD24" i="28" s="1"/>
  <c r="AC24" i="28" s="1"/>
  <c r="AE14" i="44" a="1"/>
  <c r="AE14" i="44" s="1"/>
  <c r="AD14" i="44" s="1"/>
  <c r="AC14" i="44" s="1"/>
  <c r="AE73" i="47" a="1"/>
  <c r="AE73" i="47" s="1"/>
  <c r="AD73" i="47" s="1"/>
  <c r="AC73" i="47" s="1"/>
  <c r="AE46" i="54" a="1"/>
  <c r="AE46" i="54" s="1"/>
  <c r="AD46" i="54" s="1"/>
  <c r="AC46" i="54" s="1"/>
  <c r="AE23" i="31" a="1"/>
  <c r="AE23" i="31" s="1"/>
  <c r="AD23" i="31" s="1"/>
  <c r="AC23" i="31" s="1"/>
  <c r="AE18" i="45" a="1"/>
  <c r="AE18" i="45" s="1"/>
  <c r="AD18" i="45" s="1"/>
  <c r="AC18" i="45" s="1"/>
  <c r="AE80" i="52" a="1"/>
  <c r="AE80" i="52" s="1"/>
  <c r="AD80" i="52" s="1"/>
  <c r="AC80" i="52" s="1"/>
  <c r="AE37" i="37" a="1"/>
  <c r="AE37" i="37" s="1"/>
  <c r="AD37" i="37" s="1"/>
  <c r="AC37" i="37" s="1"/>
  <c r="AE47" i="52" a="1"/>
  <c r="AE47" i="52" s="1"/>
  <c r="AD47" i="52" s="1"/>
  <c r="AC47" i="52" s="1"/>
  <c r="AE9" i="45" a="1"/>
  <c r="AE9" i="45" s="1"/>
  <c r="AD9" i="45" s="1"/>
  <c r="AC9" i="45" s="1"/>
  <c r="AE5" i="53" a="1"/>
  <c r="AE5" i="53" s="1"/>
  <c r="AD5" i="53" s="1"/>
  <c r="AC5" i="53" s="1"/>
  <c r="AE75" i="36" a="1"/>
  <c r="AE75" i="36" s="1"/>
  <c r="AD75" i="36" s="1"/>
  <c r="AC75" i="36" s="1"/>
  <c r="AE88" i="55" a="1"/>
  <c r="AE88" i="55" s="1"/>
  <c r="AD88" i="55" s="1"/>
  <c r="AC88" i="55" s="1"/>
  <c r="AE85" i="35" a="1"/>
  <c r="AE85" i="35" s="1"/>
  <c r="AD85" i="35" s="1"/>
  <c r="AC85" i="35" s="1"/>
  <c r="AE21" i="35" a="1"/>
  <c r="AE21" i="35" s="1"/>
  <c r="AD21" i="35" s="1"/>
  <c r="AC21" i="35" s="1"/>
  <c r="AE97" i="54" a="1"/>
  <c r="AE97" i="54" s="1"/>
  <c r="AD97" i="54" s="1"/>
  <c r="AC97" i="54" s="1"/>
  <c r="AE15" i="52" a="1"/>
  <c r="AE15" i="52" s="1"/>
  <c r="AD15" i="52" s="1"/>
  <c r="AC15" i="52" s="1"/>
  <c r="AE79" i="34" a="1"/>
  <c r="AE79" i="34" s="1"/>
  <c r="AD79" i="34" s="1"/>
  <c r="AC79" i="34" s="1"/>
  <c r="AE117" i="35" a="1"/>
  <c r="AE117" i="35" s="1"/>
  <c r="AD117" i="35" s="1"/>
  <c r="AC117" i="35" s="1"/>
  <c r="AE110" i="50" a="1"/>
  <c r="AE110" i="50" s="1"/>
  <c r="AD110" i="50" s="1"/>
  <c r="AC110" i="50" s="1"/>
  <c r="AE74" i="44" a="1"/>
  <c r="AE74" i="44" s="1"/>
  <c r="AD74" i="44" s="1"/>
  <c r="AC74" i="44" s="1"/>
  <c r="AE15" i="12" a="1"/>
  <c r="AE15" i="12" s="1"/>
  <c r="AD15" i="12" s="1"/>
  <c r="AC15" i="12" s="1"/>
  <c r="AE34" i="35" a="1"/>
  <c r="AE34" i="35" s="1"/>
  <c r="AD34" i="35" s="1"/>
  <c r="AC34" i="35" s="1"/>
  <c r="AE63" i="36" a="1"/>
  <c r="AE63" i="36" s="1"/>
  <c r="AD63" i="36" s="1"/>
  <c r="AC63" i="36" s="1"/>
  <c r="AE113" i="52" a="1"/>
  <c r="AE113" i="52" s="1"/>
  <c r="AD113" i="52" s="1"/>
  <c r="AC113" i="52" s="1"/>
  <c r="AE111" i="58" a="1"/>
  <c r="AE111" i="58" s="1"/>
  <c r="AD111" i="58" s="1"/>
  <c r="AC111" i="58" s="1"/>
  <c r="AE96" i="54" a="1"/>
  <c r="AE96" i="54" s="1"/>
  <c r="AD96" i="54" s="1"/>
  <c r="AC96" i="54" s="1"/>
  <c r="AE5" i="31" a="1"/>
  <c r="AE5" i="31" s="1"/>
  <c r="AD5" i="31" s="1"/>
  <c r="AC5" i="31" s="1"/>
  <c r="AE125" i="56" a="1"/>
  <c r="AE125" i="56" s="1"/>
  <c r="AD125" i="56" s="1"/>
  <c r="AC125" i="56" s="1"/>
  <c r="AE9" i="37" a="1"/>
  <c r="AE9" i="37" s="1"/>
  <c r="AD9" i="37" s="1"/>
  <c r="AC9" i="37" s="1"/>
  <c r="AE31" i="58" a="1"/>
  <c r="AE31" i="58" s="1"/>
  <c r="AD31" i="58" s="1"/>
  <c r="AC31" i="58" s="1"/>
  <c r="AE121" i="37" a="1"/>
  <c r="AE121" i="37" s="1"/>
  <c r="AD121" i="37" s="1"/>
  <c r="AC121" i="37" s="1"/>
  <c r="AE112" i="52" a="1"/>
  <c r="AE112" i="52" s="1"/>
  <c r="AD112" i="52" s="1"/>
  <c r="AC112" i="52" s="1"/>
  <c r="AE78" i="44" a="1"/>
  <c r="AE78" i="44" s="1"/>
  <c r="AD78" i="44" s="1"/>
  <c r="AC78" i="44" s="1"/>
  <c r="AE119" i="31" a="1"/>
  <c r="AE119" i="31" s="1"/>
  <c r="AD119" i="31" s="1"/>
  <c r="AC119" i="31" s="1"/>
  <c r="AE10" i="44" a="1"/>
  <c r="AE10" i="44" s="1"/>
  <c r="AD10" i="44" s="1"/>
  <c r="AC10" i="44" s="1"/>
  <c r="AE73" i="51" a="1"/>
  <c r="AE73" i="51" s="1"/>
  <c r="AD73" i="51" s="1"/>
  <c r="AC73" i="51" s="1"/>
  <c r="AE47" i="42" a="1"/>
  <c r="AE47" i="42" s="1"/>
  <c r="AD47" i="42" s="1"/>
  <c r="AC47" i="42" s="1"/>
  <c r="AE56" i="55" a="1"/>
  <c r="AE56" i="55" s="1"/>
  <c r="AD56" i="55" s="1"/>
  <c r="AC56" i="55" s="1"/>
  <c r="AE74" i="36" a="1"/>
  <c r="AE74" i="36" s="1"/>
  <c r="AD74" i="36" s="1"/>
  <c r="AC74" i="36" s="1"/>
  <c r="AE62" i="54" a="1"/>
  <c r="AE62" i="54" s="1"/>
  <c r="AD62" i="54" s="1"/>
  <c r="AC62" i="54" s="1"/>
  <c r="AE3" i="28" a="1"/>
  <c r="AE3" i="28" s="1"/>
  <c r="AD3" i="28" s="1"/>
  <c r="AC3" i="28" s="1"/>
  <c r="AE4" i="51" a="1"/>
  <c r="AE4" i="51" s="1"/>
  <c r="AD4" i="51" s="1"/>
  <c r="AC4" i="51" s="1"/>
  <c r="AE101" i="33" a="1"/>
  <c r="AE101" i="33" s="1"/>
  <c r="AD101" i="33" s="1"/>
  <c r="AC101" i="33" s="1"/>
  <c r="AE49" i="40" a="1"/>
  <c r="AE49" i="40" s="1"/>
  <c r="AD49" i="40" s="1"/>
  <c r="AC49" i="40" s="1"/>
  <c r="AE58" i="58" a="1"/>
  <c r="AE58" i="58" s="1"/>
  <c r="AD58" i="58" s="1"/>
  <c r="AC58" i="58" s="1"/>
  <c r="AE98" i="53" a="1"/>
  <c r="AE98" i="53" s="1"/>
  <c r="AD98" i="53" s="1"/>
  <c r="AC98" i="53" s="1"/>
  <c r="AE80" i="48" a="1"/>
  <c r="AE80" i="48" s="1"/>
  <c r="AD80" i="48" s="1"/>
  <c r="AC80" i="48" s="1"/>
  <c r="AE87" i="55" a="1"/>
  <c r="AE87" i="55" s="1"/>
  <c r="AD87" i="55" s="1"/>
  <c r="AC87" i="55" s="1"/>
  <c r="AE112" i="54" a="1"/>
  <c r="AE112" i="54" s="1"/>
  <c r="AD112" i="54" s="1"/>
  <c r="AC112" i="54" s="1"/>
  <c r="AE62" i="30" a="1"/>
  <c r="AE62" i="30" s="1"/>
  <c r="AD62" i="30" s="1"/>
  <c r="AC62" i="30" s="1"/>
  <c r="AE61" i="34" a="1"/>
  <c r="AE61" i="34" s="1"/>
  <c r="AD61" i="34" s="1"/>
  <c r="AC61" i="34" s="1"/>
  <c r="AE120" i="57" a="1"/>
  <c r="AE120" i="57" s="1"/>
  <c r="AD120" i="57" s="1"/>
  <c r="AC120" i="57" s="1"/>
  <c r="AE38" i="55" a="1"/>
  <c r="AE38" i="55" s="1"/>
  <c r="AD38" i="55" s="1"/>
  <c r="AC38" i="55" s="1"/>
  <c r="AE95" i="32" a="1"/>
  <c r="AE95" i="32" s="1"/>
  <c r="AD95" i="32" s="1"/>
  <c r="AC95" i="32" s="1"/>
  <c r="AE98" i="33" a="1"/>
  <c r="AE98" i="33" s="1"/>
  <c r="AD98" i="33" s="1"/>
  <c r="AC98" i="33" s="1"/>
  <c r="AE30" i="32" a="1"/>
  <c r="AE30" i="32" s="1"/>
  <c r="AD30" i="32" s="1"/>
  <c r="AC30" i="32" s="1"/>
  <c r="AE9" i="49" a="1"/>
  <c r="AE9" i="49" s="1"/>
  <c r="AD9" i="49" s="1"/>
  <c r="AC9" i="49" s="1"/>
  <c r="AE33" i="58" a="1"/>
  <c r="AE33" i="58" s="1"/>
  <c r="AD33" i="58" s="1"/>
  <c r="AC33" i="58" s="1"/>
  <c r="AE69" i="55" a="1"/>
  <c r="AE69" i="55" s="1"/>
  <c r="AD69" i="55" s="1"/>
  <c r="AC69" i="55" s="1"/>
  <c r="AE68" i="55" a="1"/>
  <c r="AE68" i="55" s="1"/>
  <c r="AD68" i="55" s="1"/>
  <c r="AC68" i="55" s="1"/>
  <c r="AE90" i="38" a="1"/>
  <c r="AE90" i="38" s="1"/>
  <c r="AD90" i="38" s="1"/>
  <c r="AC90" i="38" s="1"/>
  <c r="AE105" i="55" a="1"/>
  <c r="AE105" i="55" s="1"/>
  <c r="AD105" i="55" s="1"/>
  <c r="AC105" i="55" s="1"/>
  <c r="AE122" i="50" a="1"/>
  <c r="AE122" i="50" s="1"/>
  <c r="AD122" i="50" s="1"/>
  <c r="AC122" i="50" s="1"/>
  <c r="AE82" i="43" a="1"/>
  <c r="AE82" i="43" s="1"/>
  <c r="AD82" i="43" s="1"/>
  <c r="AC82" i="43" s="1"/>
  <c r="AE8" i="45" a="1"/>
  <c r="AE8" i="45" s="1"/>
  <c r="AD8" i="45" s="1"/>
  <c r="AC8" i="45" s="1"/>
  <c r="AE30" i="54" a="1"/>
  <c r="AE30" i="54" s="1"/>
  <c r="AD30" i="54" s="1"/>
  <c r="AC30" i="54" s="1"/>
  <c r="AE102" i="55" a="1"/>
  <c r="AE102" i="55" s="1"/>
  <c r="AD102" i="55" s="1"/>
  <c r="AC102" i="55" s="1"/>
  <c r="AE66" i="37" a="1"/>
  <c r="AE66" i="37" s="1"/>
  <c r="AD66" i="37" s="1"/>
  <c r="AC66" i="37" s="1"/>
  <c r="AE13" i="42" a="1"/>
  <c r="AE13" i="42" s="1"/>
  <c r="AD13" i="42" s="1"/>
  <c r="AC13" i="42" s="1"/>
  <c r="AE54" i="47" a="1"/>
  <c r="AE54" i="47" s="1"/>
  <c r="AD54" i="47" s="1"/>
  <c r="AC54" i="47" s="1"/>
  <c r="AE114" i="37" a="1"/>
  <c r="AE114" i="37" s="1"/>
  <c r="AD114" i="37" s="1"/>
  <c r="AC114" i="37" s="1"/>
  <c r="AE13" i="46" a="1"/>
  <c r="AE13" i="46" s="1"/>
  <c r="AD13" i="46" s="1"/>
  <c r="AE98" i="59" a="1"/>
  <c r="AE98" i="59" s="1"/>
  <c r="AD98" i="59" s="1"/>
  <c r="AC98" i="59" s="1"/>
  <c r="AE7" i="37" a="1"/>
  <c r="AE7" i="37" s="1"/>
  <c r="AD7" i="37" s="1"/>
  <c r="AC7" i="37" s="1"/>
  <c r="AE2" i="53" a="1"/>
  <c r="AE2" i="53" s="1"/>
  <c r="AE55" i="37" a="1"/>
  <c r="AE55" i="37" s="1"/>
  <c r="AD55" i="37" s="1"/>
  <c r="AC55" i="37" s="1"/>
  <c r="AE9" i="39" a="1"/>
  <c r="AE9" i="39" s="1"/>
  <c r="AD9" i="39" s="1"/>
  <c r="AC9" i="39" s="1"/>
  <c r="AE105" i="35" a="1"/>
  <c r="AE105" i="35" s="1"/>
  <c r="AD105" i="35" s="1"/>
  <c r="AC105" i="35" s="1"/>
  <c r="AE67" i="31" a="1"/>
  <c r="AE67" i="31" s="1"/>
  <c r="AD67" i="31" s="1"/>
  <c r="AC67" i="31" s="1"/>
  <c r="AE56" i="31" a="1"/>
  <c r="AE56" i="31" s="1"/>
  <c r="AD56" i="31" s="1"/>
  <c r="AC56" i="31" s="1"/>
  <c r="AE25" i="39" a="1"/>
  <c r="AE25" i="39" s="1"/>
  <c r="AD25" i="39" s="1"/>
  <c r="AC25" i="39" s="1"/>
  <c r="AE58" i="34" a="1"/>
  <c r="AE58" i="34" s="1"/>
  <c r="AD58" i="34" s="1"/>
  <c r="AC58" i="34" s="1"/>
  <c r="AE4" i="53" a="1"/>
  <c r="AE4" i="53" s="1"/>
  <c r="AD4" i="53" s="1"/>
  <c r="AC4" i="53" s="1"/>
  <c r="AE34" i="33" a="1"/>
  <c r="AE34" i="33" s="1"/>
  <c r="AD34" i="33" s="1"/>
  <c r="AC34" i="33" s="1"/>
  <c r="AE77" i="44" a="1"/>
  <c r="AE77" i="44" s="1"/>
  <c r="AD77" i="44" s="1"/>
  <c r="AC77" i="44" s="1"/>
  <c r="AE97" i="32" a="1"/>
  <c r="AE97" i="32" s="1"/>
  <c r="AD97" i="32" s="1"/>
  <c r="AC97" i="32" s="1"/>
  <c r="AE56" i="57" a="1"/>
  <c r="AE56" i="57" s="1"/>
  <c r="AD56" i="57" s="1"/>
  <c r="AC56" i="57" s="1"/>
  <c r="AE3" i="37" a="1"/>
  <c r="AE3" i="37" s="1"/>
  <c r="AD3" i="37" s="1"/>
  <c r="AC3" i="37" s="1"/>
  <c r="AE29" i="30" a="1"/>
  <c r="AE29" i="30" s="1"/>
  <c r="AD29" i="30" s="1"/>
  <c r="AC29" i="30" s="1"/>
  <c r="AE49" i="52" a="1"/>
  <c r="AE49" i="52" s="1"/>
  <c r="AD49" i="52" s="1"/>
  <c r="AC49" i="52" s="1"/>
  <c r="AE119" i="28" a="1"/>
  <c r="AE119" i="28" s="1"/>
  <c r="AD119" i="28" s="1"/>
  <c r="AC119" i="28" s="1"/>
  <c r="AE55" i="49" a="1"/>
  <c r="AE55" i="49" s="1"/>
  <c r="AD55" i="49" s="1"/>
  <c r="AC55" i="49" s="1"/>
  <c r="AE85" i="31" a="1"/>
  <c r="AE85" i="31" s="1"/>
  <c r="AD85" i="31" s="1"/>
  <c r="AC85" i="31" s="1"/>
  <c r="AE104" i="49" a="1"/>
  <c r="AE104" i="49" s="1"/>
  <c r="AD104" i="49" s="1"/>
  <c r="AC104" i="49" s="1"/>
  <c r="AE90" i="54" a="1"/>
  <c r="AE90" i="54" s="1"/>
  <c r="AD90" i="54" s="1"/>
  <c r="AC90" i="54" s="1"/>
  <c r="AE7" i="47" a="1"/>
  <c r="AE7" i="47" s="1"/>
  <c r="AD7" i="47" s="1"/>
  <c r="AC7" i="47" s="1"/>
  <c r="AE7" i="35" a="1"/>
  <c r="AE7" i="35" s="1"/>
  <c r="AD7" i="35" s="1"/>
  <c r="AC7" i="35" s="1"/>
  <c r="AE45" i="56" a="1"/>
  <c r="AE45" i="56" s="1"/>
  <c r="AD45" i="56" s="1"/>
  <c r="AC45" i="56" s="1"/>
  <c r="AE58" i="54" a="1"/>
  <c r="AE58" i="54" s="1"/>
  <c r="AD58" i="54" s="1"/>
  <c r="AC58" i="54" s="1"/>
  <c r="AE50" i="53" a="1"/>
  <c r="AE50" i="53" s="1"/>
  <c r="AD50" i="53" s="1"/>
  <c r="AC50" i="53" s="1"/>
  <c r="AE122" i="32" a="1"/>
  <c r="AE122" i="32" s="1"/>
  <c r="AD122" i="32" s="1"/>
  <c r="AC122" i="32" s="1"/>
  <c r="AE109" i="44" a="1"/>
  <c r="AE109" i="44" s="1"/>
  <c r="AD109" i="44" s="1"/>
  <c r="AC109" i="44" s="1"/>
  <c r="AE114" i="53" a="1"/>
  <c r="AE114" i="53" s="1"/>
  <c r="AD114" i="53" s="1"/>
  <c r="AC114" i="53" s="1"/>
  <c r="AE32" i="56" a="1"/>
  <c r="AE32" i="56" s="1"/>
  <c r="AD32" i="56" s="1"/>
  <c r="AC32" i="56" s="1"/>
  <c r="AE103" i="35" a="1"/>
  <c r="AE103" i="35" s="1"/>
  <c r="AD103" i="35" s="1"/>
  <c r="AC103" i="35" s="1"/>
  <c r="AE85" i="33" a="1"/>
  <c r="AE85" i="33" s="1"/>
  <c r="AD85" i="33" s="1"/>
  <c r="AC85" i="33" s="1"/>
  <c r="AE106" i="12" a="1"/>
  <c r="AE106" i="12" s="1"/>
  <c r="AD106" i="12" s="1"/>
  <c r="AE57" i="39" a="1"/>
  <c r="AE57" i="39" s="1"/>
  <c r="AD57" i="39" s="1"/>
  <c r="AC57" i="39" s="1"/>
  <c r="AE26" i="44" a="1"/>
  <c r="AE26" i="44" s="1"/>
  <c r="AD26" i="44" s="1"/>
  <c r="AC26" i="44" s="1"/>
  <c r="AE21" i="57" a="1"/>
  <c r="AE21" i="57" s="1"/>
  <c r="AD21" i="57" s="1"/>
  <c r="AC21" i="57" s="1"/>
  <c r="AE34" i="41" a="1"/>
  <c r="AE34" i="41" s="1"/>
  <c r="AD34" i="41" s="1"/>
  <c r="AC34" i="41" s="1"/>
  <c r="AE90" i="42" a="1"/>
  <c r="AE90" i="42" s="1"/>
  <c r="AD90" i="42" s="1"/>
  <c r="AC90" i="42" s="1"/>
  <c r="AE75" i="52" a="1"/>
  <c r="AE75" i="52" s="1"/>
  <c r="AD75" i="52" s="1"/>
  <c r="AC75" i="52" s="1"/>
  <c r="AE38" i="59" a="1"/>
  <c r="AE38" i="59" s="1"/>
  <c r="AD38" i="59" s="1"/>
  <c r="AC38" i="59" s="1"/>
  <c r="AE62" i="56" a="1"/>
  <c r="AE62" i="56" s="1"/>
  <c r="AD62" i="56" s="1"/>
  <c r="AC62" i="56" s="1"/>
  <c r="AE8" i="51" a="1"/>
  <c r="AE8" i="51" s="1"/>
  <c r="AD8" i="51" s="1"/>
  <c r="AC8" i="51" s="1"/>
  <c r="AE11" i="30" a="1"/>
  <c r="AE11" i="30" s="1"/>
  <c r="AD11" i="30" s="1"/>
  <c r="AC11" i="30" s="1"/>
  <c r="AE85" i="47" a="1"/>
  <c r="AE85" i="47" s="1"/>
  <c r="AD85" i="47" s="1"/>
  <c r="AC85" i="47" s="1"/>
  <c r="AE103" i="45" a="1"/>
  <c r="AE103" i="45" s="1"/>
  <c r="AD103" i="45" s="1"/>
  <c r="AC103" i="45" s="1"/>
  <c r="AE86" i="33" a="1"/>
  <c r="AE86" i="33" s="1"/>
  <c r="AD86" i="33" s="1"/>
  <c r="AC86" i="33" s="1"/>
  <c r="AE13" i="54" a="1"/>
  <c r="AE13" i="54" s="1"/>
  <c r="AD13" i="54" s="1"/>
  <c r="AC13" i="54" s="1"/>
  <c r="AE79" i="12" a="1"/>
  <c r="AE79" i="12" s="1"/>
  <c r="AD79" i="12" s="1"/>
  <c r="AC79" i="12" s="1"/>
  <c r="AE86" i="53" a="1"/>
  <c r="AE86" i="53" s="1"/>
  <c r="AD86" i="53" s="1"/>
  <c r="AC86" i="53" s="1"/>
  <c r="AE68" i="59" a="1"/>
  <c r="AE68" i="59" s="1"/>
  <c r="AD68" i="59" s="1"/>
  <c r="AC68" i="59" s="1"/>
  <c r="AE32" i="36" a="1"/>
  <c r="AE32" i="36" s="1"/>
  <c r="AD32" i="36" s="1"/>
  <c r="AC32" i="36" s="1"/>
  <c r="AE14" i="54" a="1"/>
  <c r="AE14" i="54" s="1"/>
  <c r="AD14" i="54" s="1"/>
  <c r="AC14" i="54" s="1"/>
  <c r="AE71" i="28" a="1"/>
  <c r="AE71" i="28" s="1"/>
  <c r="AD71" i="28" s="1"/>
  <c r="AC71" i="28" s="1"/>
  <c r="AE112" i="34" a="1"/>
  <c r="AE112" i="34" s="1"/>
  <c r="AD112" i="34" s="1"/>
  <c r="AC112" i="34" s="1"/>
  <c r="AE126" i="44" a="1"/>
  <c r="AE126" i="44" s="1"/>
  <c r="AD126" i="44" s="1"/>
  <c r="AC126" i="44" s="1"/>
  <c r="AE42" i="32" a="1"/>
  <c r="AE42" i="32" s="1"/>
  <c r="AD42" i="32" s="1"/>
  <c r="AC42" i="32" s="1"/>
  <c r="AE111" i="32" a="1"/>
  <c r="AE111" i="32" s="1"/>
  <c r="AD111" i="32" s="1"/>
  <c r="AC111" i="32" s="1"/>
  <c r="AE42" i="46" a="1"/>
  <c r="AE42" i="46" s="1"/>
  <c r="AD42" i="46" s="1"/>
  <c r="AE80" i="34" a="1"/>
  <c r="AE80" i="34" s="1"/>
  <c r="AD80" i="34" s="1"/>
  <c r="AC80" i="34" s="1"/>
  <c r="AE54" i="59" a="1"/>
  <c r="AE54" i="59" s="1"/>
  <c r="AD54" i="59" s="1"/>
  <c r="AC54" i="59" s="1"/>
  <c r="AE94" i="44" a="1"/>
  <c r="AE94" i="44" s="1"/>
  <c r="AD94" i="44" s="1"/>
  <c r="AC94" i="44" s="1"/>
  <c r="AE6" i="31" a="1"/>
  <c r="AE6" i="31" s="1"/>
  <c r="AD6" i="31" s="1"/>
  <c r="AC6" i="31" s="1"/>
  <c r="AE6" i="59" a="1"/>
  <c r="AE6" i="59" s="1"/>
  <c r="AD6" i="59" s="1"/>
  <c r="AC6" i="59" s="1"/>
  <c r="AE54" i="37" a="1"/>
  <c r="AE54" i="37" s="1"/>
  <c r="AD54" i="37" s="1"/>
  <c r="AC54" i="37" s="1"/>
  <c r="AE14" i="52" a="1"/>
  <c r="AE14" i="52" s="1"/>
  <c r="AD14" i="52" s="1"/>
  <c r="AC14" i="52" s="1"/>
  <c r="AE112" i="44" a="1"/>
  <c r="AE112" i="44" s="1"/>
  <c r="AD112" i="44" s="1"/>
  <c r="AC112" i="44" s="1"/>
  <c r="AE61" i="52" a="1"/>
  <c r="AE61" i="52" s="1"/>
  <c r="AD61" i="52" s="1"/>
  <c r="AC61" i="52" s="1"/>
  <c r="AE128" i="38" a="1"/>
  <c r="AE128" i="38" s="1"/>
  <c r="AD128" i="38" s="1"/>
  <c r="AC128" i="38" s="1"/>
  <c r="AE25" i="45" a="1"/>
  <c r="AE25" i="45" s="1"/>
  <c r="AD25" i="45" s="1"/>
  <c r="AC25" i="45" s="1"/>
  <c r="AE73" i="59" a="1"/>
  <c r="AE73" i="59" s="1"/>
  <c r="AD73" i="59" s="1"/>
  <c r="AC73" i="59" s="1"/>
  <c r="AE32" i="34" a="1"/>
  <c r="AE32" i="34" s="1"/>
  <c r="AD32" i="34" s="1"/>
  <c r="AC32" i="34" s="1"/>
  <c r="AE50" i="35" a="1"/>
  <c r="AE50" i="35" s="1"/>
  <c r="AD50" i="35" s="1"/>
  <c r="AC50" i="35" s="1"/>
  <c r="AE104" i="51" a="1"/>
  <c r="AE104" i="51" s="1"/>
  <c r="AD104" i="51" s="1"/>
  <c r="AC104" i="51" s="1"/>
  <c r="AE103" i="55" a="1"/>
  <c r="AE103" i="55" s="1"/>
  <c r="AD103" i="55" s="1"/>
  <c r="AC103" i="55" s="1"/>
  <c r="AE57" i="31" a="1"/>
  <c r="AE57" i="31" s="1"/>
  <c r="AD57" i="31" s="1"/>
  <c r="AC57" i="31" s="1"/>
  <c r="AE128" i="54" a="1"/>
  <c r="AE128" i="54" s="1"/>
  <c r="AD128" i="54" s="1"/>
  <c r="AC128" i="54" s="1"/>
  <c r="AE68" i="31" a="1"/>
  <c r="AE68" i="31" s="1"/>
  <c r="AD68" i="31" s="1"/>
  <c r="AC68" i="31" s="1"/>
  <c r="AE37" i="55" a="1"/>
  <c r="AE37" i="55" s="1"/>
  <c r="AD37" i="55" s="1"/>
  <c r="AC37" i="55" s="1"/>
  <c r="AE95" i="54" a="1"/>
  <c r="AE95" i="54" s="1"/>
  <c r="AD95" i="54" s="1"/>
  <c r="AC95" i="54" s="1"/>
  <c r="AE9" i="57" a="1"/>
  <c r="AE9" i="57" s="1"/>
  <c r="AD9" i="57" s="1"/>
  <c r="AC9" i="57" s="1"/>
  <c r="AE104" i="55" a="1"/>
  <c r="AE104" i="55" s="1"/>
  <c r="AD104" i="55" s="1"/>
  <c r="AC104" i="55" s="1"/>
  <c r="AE93" i="34" a="1"/>
  <c r="AE93" i="34" s="1"/>
  <c r="AD93" i="34" s="1"/>
  <c r="AC93" i="34" s="1"/>
  <c r="AE75" i="34" a="1"/>
  <c r="AE75" i="34" s="1"/>
  <c r="AD75" i="34" s="1"/>
  <c r="AC75" i="34" s="1"/>
  <c r="AE61" i="50" a="1"/>
  <c r="AE61" i="50" s="1"/>
  <c r="AD61" i="50" s="1"/>
  <c r="AC61" i="50" s="1"/>
  <c r="AE79" i="50" a="1"/>
  <c r="AE79" i="50" s="1"/>
  <c r="AD79" i="50" s="1"/>
  <c r="AC79" i="50" s="1"/>
  <c r="AE21" i="37" a="1"/>
  <c r="AE21" i="37" s="1"/>
  <c r="AD21" i="37" s="1"/>
  <c r="AC21" i="37" s="1"/>
  <c r="AE13" i="56" a="1"/>
  <c r="AE13" i="56" s="1"/>
  <c r="AD13" i="56" s="1"/>
  <c r="AC13" i="56" s="1"/>
  <c r="AE31" i="36" a="1"/>
  <c r="AE31" i="36" s="1"/>
  <c r="AD31" i="36" s="1"/>
  <c r="AC31" i="36" s="1"/>
  <c r="AE96" i="34" a="1"/>
  <c r="AE96" i="34" s="1"/>
  <c r="AD96" i="34" s="1"/>
  <c r="AC96" i="34" s="1"/>
  <c r="AE39" i="33" a="1"/>
  <c r="AE39" i="33" s="1"/>
  <c r="AD39" i="33" s="1"/>
  <c r="AC39" i="33" s="1"/>
  <c r="AE29" i="46" a="1"/>
  <c r="AE29" i="46" s="1"/>
  <c r="AD29" i="46" s="1"/>
  <c r="AE32" i="44" a="1"/>
  <c r="AE32" i="44" s="1"/>
  <c r="AD32" i="44" s="1"/>
  <c r="AC32" i="44" s="1"/>
  <c r="AE16" i="50" a="1"/>
  <c r="AE16" i="50" s="1"/>
  <c r="AD16" i="50" s="1"/>
  <c r="AC16" i="50" s="1"/>
  <c r="AE8" i="31" a="1"/>
  <c r="AE8" i="31" s="1"/>
  <c r="AD8" i="31" s="1"/>
  <c r="AC8" i="31" s="1"/>
  <c r="AE32" i="52" a="1"/>
  <c r="AE32" i="52" s="1"/>
  <c r="AD32" i="52" s="1"/>
  <c r="AC32" i="52" s="1"/>
  <c r="AE74" i="46" a="1"/>
  <c r="AE74" i="46" s="1"/>
  <c r="AD74" i="46" s="1"/>
  <c r="AE33" i="40" a="1"/>
  <c r="AE33" i="40" s="1"/>
  <c r="AD33" i="40" s="1"/>
  <c r="AC33" i="40" s="1"/>
  <c r="AE64" i="12" a="1"/>
  <c r="AE64" i="12" s="1"/>
  <c r="AD64" i="12" s="1"/>
  <c r="AC64" i="12" s="1"/>
  <c r="AE11" i="44" a="1"/>
  <c r="AE11" i="44" s="1"/>
  <c r="AD11" i="44" s="1"/>
  <c r="AC11" i="44" s="1"/>
  <c r="AE34" i="31" a="1"/>
  <c r="AE34" i="31" s="1"/>
  <c r="AD34" i="31" s="1"/>
  <c r="AC34" i="31" s="1"/>
  <c r="AE82" i="33" a="1"/>
  <c r="AE82" i="33" s="1"/>
  <c r="AD82" i="33" s="1"/>
  <c r="AC82" i="33" s="1"/>
  <c r="AE53" i="43" a="1"/>
  <c r="AE53" i="43" s="1"/>
  <c r="AD53" i="43" s="1"/>
  <c r="AC53" i="43" s="1"/>
  <c r="AE64" i="32" a="1"/>
  <c r="AE64" i="32" s="1"/>
  <c r="AD64" i="32" s="1"/>
  <c r="AC64" i="32" s="1"/>
  <c r="AE50" i="55" a="1"/>
  <c r="AE50" i="55" s="1"/>
  <c r="AD50" i="55" s="1"/>
  <c r="AC50" i="55" s="1"/>
  <c r="AE53" i="57" a="1"/>
  <c r="AE53" i="57" s="1"/>
  <c r="AD53" i="57" s="1"/>
  <c r="AC53" i="57" s="1"/>
  <c r="AE72" i="47" a="1"/>
  <c r="AE72" i="47" s="1"/>
  <c r="AD72" i="47" s="1"/>
  <c r="AC72" i="47" s="1"/>
  <c r="AE2" i="28" a="1"/>
  <c r="AE2" i="28" s="1"/>
  <c r="AD2" i="28" s="1"/>
  <c r="AC2" i="28" s="1"/>
  <c r="AE21" i="31" a="1"/>
  <c r="AE21" i="31" s="1"/>
  <c r="AD21" i="31" s="1"/>
  <c r="AC21" i="31" s="1"/>
  <c r="AE75" i="54" a="1"/>
  <c r="AE75" i="54" s="1"/>
  <c r="AD75" i="54" s="1"/>
  <c r="AC75" i="54" s="1"/>
  <c r="AE31" i="48" a="1"/>
  <c r="AE31" i="48" s="1"/>
  <c r="AD31" i="48" s="1"/>
  <c r="AC31" i="48" s="1"/>
  <c r="AE53" i="37" a="1"/>
  <c r="AE53" i="37" s="1"/>
  <c r="AD53" i="37" s="1"/>
  <c r="AC53" i="37" s="1"/>
  <c r="AE120" i="28" a="1"/>
  <c r="AE120" i="28" s="1"/>
  <c r="AD120" i="28" s="1"/>
  <c r="AC120" i="28" s="1"/>
  <c r="AE14" i="34" a="1"/>
  <c r="AE14" i="34" s="1"/>
  <c r="AD14" i="34" s="1"/>
  <c r="AC14" i="34" s="1"/>
  <c r="AE110" i="34" a="1"/>
  <c r="AE110" i="34" s="1"/>
  <c r="AD110" i="34" s="1"/>
  <c r="AC110" i="34" s="1"/>
  <c r="AE71" i="35" a="1"/>
  <c r="AE71" i="35" s="1"/>
  <c r="AD71" i="35" s="1"/>
  <c r="AC71" i="35" s="1"/>
  <c r="AE21" i="33" a="1"/>
  <c r="AE21" i="33" s="1"/>
  <c r="AD21" i="33" s="1"/>
  <c r="AC21" i="33" s="1"/>
  <c r="AE55" i="31" a="1"/>
  <c r="AE55" i="31" s="1"/>
  <c r="AD55" i="31" s="1"/>
  <c r="AC55" i="31" s="1"/>
  <c r="AE97" i="44" a="1"/>
  <c r="AE97" i="44" s="1"/>
  <c r="AD97" i="44" s="1"/>
  <c r="AC97" i="44" s="1"/>
  <c r="AE111" i="36" a="1"/>
  <c r="AE111" i="36" s="1"/>
  <c r="AD111" i="36" s="1"/>
  <c r="AC111" i="36" s="1"/>
  <c r="AE125" i="54" a="1"/>
  <c r="AE125" i="54" s="1"/>
  <c r="AD125" i="54" s="1"/>
  <c r="AC125" i="54" s="1"/>
  <c r="AE64" i="52" a="1"/>
  <c r="AE64" i="52" s="1"/>
  <c r="AD64" i="52" s="1"/>
  <c r="AC64" i="52" s="1"/>
  <c r="AE3" i="51" a="1"/>
  <c r="AE3" i="51" s="1"/>
  <c r="AD3" i="51" s="1"/>
  <c r="AC3" i="51" s="1"/>
  <c r="AE22" i="35" a="1"/>
  <c r="AE22" i="35" s="1"/>
  <c r="AD22" i="35" s="1"/>
  <c r="AC22" i="35" s="1"/>
  <c r="AE93" i="54" a="1"/>
  <c r="AE93" i="54" s="1"/>
  <c r="AD93" i="54" s="1"/>
  <c r="AC93" i="54" s="1"/>
  <c r="AE3" i="59" a="1"/>
  <c r="AE3" i="59" s="1"/>
  <c r="AD3" i="59" s="1"/>
  <c r="AC3" i="59" s="1"/>
  <c r="AE66" i="49" a="1"/>
  <c r="AE66" i="49" s="1"/>
  <c r="AD66" i="49" s="1"/>
  <c r="AC66" i="49" s="1"/>
  <c r="AE54" i="51" a="1"/>
  <c r="AE54" i="51" s="1"/>
  <c r="AD54" i="51" s="1"/>
  <c r="AC54" i="51" s="1"/>
  <c r="AE30" i="12" a="1"/>
  <c r="AE30" i="12" s="1"/>
  <c r="AD30" i="12" s="1"/>
  <c r="AC30" i="12" s="1"/>
  <c r="AE66" i="47" a="1"/>
  <c r="AE66" i="47" s="1"/>
  <c r="AD66" i="47" s="1"/>
  <c r="AC66" i="47" s="1"/>
  <c r="AE10" i="52" a="1"/>
  <c r="AE10" i="52" s="1"/>
  <c r="AD10" i="52" s="1"/>
  <c r="AC10" i="52" s="1"/>
  <c r="AE41" i="45" a="1"/>
  <c r="AE41" i="45" s="1"/>
  <c r="AD41" i="45" s="1"/>
  <c r="AC41" i="45" s="1"/>
  <c r="AE72" i="37" a="1"/>
  <c r="AE72" i="37" s="1"/>
  <c r="AD72" i="37" s="1"/>
  <c r="AC72" i="37" s="1"/>
  <c r="AE24" i="39" a="1"/>
  <c r="AE24" i="39" s="1"/>
  <c r="AD24" i="39" s="1"/>
  <c r="AC24" i="39" s="1"/>
  <c r="AE3" i="45" a="1"/>
  <c r="AE3" i="45" s="1"/>
  <c r="AD3" i="45" s="1"/>
  <c r="AC3" i="45" s="1"/>
  <c r="AE128" i="52" a="1"/>
  <c r="AE128" i="52" s="1"/>
  <c r="AD128" i="52" s="1"/>
  <c r="AC128" i="52" s="1"/>
  <c r="AE94" i="52" a="1"/>
  <c r="AE94" i="52" s="1"/>
  <c r="AD94" i="52" s="1"/>
  <c r="AC94" i="52" s="1"/>
  <c r="AE70" i="53" a="1"/>
  <c r="AE70" i="53" s="1"/>
  <c r="AD70" i="53" s="1"/>
  <c r="AC70" i="53" s="1"/>
  <c r="AE6" i="45" a="1"/>
  <c r="AE6" i="45" s="1"/>
  <c r="AD6" i="45" s="1"/>
  <c r="AC6" i="45" s="1"/>
  <c r="AE41" i="53" a="1"/>
  <c r="AE41" i="53" s="1"/>
  <c r="AD41" i="53" s="1"/>
  <c r="AC41" i="53" s="1"/>
  <c r="AE123" i="50" a="1"/>
  <c r="AE123" i="50" s="1"/>
  <c r="AD123" i="50" s="1"/>
  <c r="AC123" i="50" s="1"/>
  <c r="AE101" i="57" a="1"/>
  <c r="AE101" i="57" s="1"/>
  <c r="AD101" i="57" s="1"/>
  <c r="AC101" i="57" s="1"/>
  <c r="AE56" i="53" a="1"/>
  <c r="AE56" i="53" s="1"/>
  <c r="AD56" i="53" s="1"/>
  <c r="AC56" i="53" s="1"/>
  <c r="AE29" i="50" a="1"/>
  <c r="AE29" i="50" s="1"/>
  <c r="AD29" i="50" s="1"/>
  <c r="AC29" i="50" s="1"/>
  <c r="AE9" i="35" a="1"/>
  <c r="AE9" i="35" s="1"/>
  <c r="AD9" i="35" s="1"/>
  <c r="AC9" i="35" s="1"/>
  <c r="AE85" i="49" a="1"/>
  <c r="AE85" i="49" s="1"/>
  <c r="AD85" i="49" s="1"/>
  <c r="AC85" i="49" s="1"/>
  <c r="AE31" i="44" a="1"/>
  <c r="AE31" i="44" s="1"/>
  <c r="AD31" i="44" s="1"/>
  <c r="AC31" i="44" s="1"/>
  <c r="AE50" i="37" a="1"/>
  <c r="AE50" i="37" s="1"/>
  <c r="AD50" i="37" s="1"/>
  <c r="AC50" i="37" s="1"/>
  <c r="AE106" i="56" a="1"/>
  <c r="AE106" i="56" s="1"/>
  <c r="AD106" i="56" s="1"/>
  <c r="AC106" i="56" s="1"/>
  <c r="AE64" i="54" a="1"/>
  <c r="AE64" i="54" s="1"/>
  <c r="AD64" i="54" s="1"/>
  <c r="AC64" i="54" s="1"/>
  <c r="AE114" i="49" a="1"/>
  <c r="AE114" i="49" s="1"/>
  <c r="AD114" i="49" s="1"/>
  <c r="AC114" i="49" s="1"/>
  <c r="AE34" i="28" a="1"/>
  <c r="AE34" i="28" s="1"/>
  <c r="AD34" i="28" s="1"/>
  <c r="AC34" i="28" s="1"/>
  <c r="AE82" i="57" a="1"/>
  <c r="AE82" i="57" s="1"/>
  <c r="AD82" i="57" s="1"/>
  <c r="AC82" i="57" s="1"/>
  <c r="AE47" i="54" a="1"/>
  <c r="AE47" i="54" s="1"/>
  <c r="AD47" i="54" s="1"/>
  <c r="AC47" i="54" s="1"/>
  <c r="AE77" i="36" a="1"/>
  <c r="AE77" i="36" s="1"/>
  <c r="AD77" i="36" s="1"/>
  <c r="AC77" i="36" s="1"/>
  <c r="AE74" i="30" a="1"/>
  <c r="AE74" i="30" s="1"/>
  <c r="AD74" i="30" s="1"/>
  <c r="AC74" i="30" s="1"/>
  <c r="AE17" i="50" a="1"/>
  <c r="AE17" i="50" s="1"/>
  <c r="AD17" i="50" s="1"/>
  <c r="AC17" i="50" s="1"/>
  <c r="AE106" i="34" a="1"/>
  <c r="AE106" i="34" s="1"/>
  <c r="AD106" i="34" s="1"/>
  <c r="AC106" i="34" s="1"/>
  <c r="AE64" i="50" a="1"/>
  <c r="AE64" i="50" s="1"/>
  <c r="AD64" i="50" s="1"/>
  <c r="AC64" i="50" s="1"/>
  <c r="AE85" i="28" a="1"/>
  <c r="AE85" i="28" s="1"/>
  <c r="AD85" i="28" s="1"/>
  <c r="AC85" i="28" s="1"/>
  <c r="AE104" i="33" a="1"/>
  <c r="AE104" i="33" s="1"/>
  <c r="AD104" i="33" s="1"/>
  <c r="AC104" i="33" s="1"/>
  <c r="AE34" i="37" a="1"/>
  <c r="AE34" i="37" s="1"/>
  <c r="AD34" i="37" s="1"/>
  <c r="AC34" i="37" s="1"/>
  <c r="AE61" i="56" a="1"/>
  <c r="AE61" i="56" s="1"/>
  <c r="AD61" i="56" s="1"/>
  <c r="AC61" i="56" s="1"/>
  <c r="AE2" i="57" a="1"/>
  <c r="AE2" i="57" s="1"/>
  <c r="AE56" i="28" a="1"/>
  <c r="AE56" i="28" s="1"/>
  <c r="AD56" i="28" s="1"/>
  <c r="AC56" i="28" s="1"/>
  <c r="AE71" i="33" a="1"/>
  <c r="AE71" i="33" s="1"/>
  <c r="AD71" i="33" s="1"/>
  <c r="AC71" i="33" s="1"/>
  <c r="AE31" i="52" a="1"/>
  <c r="AE31" i="52" s="1"/>
  <c r="AD31" i="52" s="1"/>
  <c r="AC31" i="52" s="1"/>
  <c r="AE88" i="59" a="1"/>
  <c r="AE88" i="59" s="1"/>
  <c r="AD88" i="59" s="1"/>
  <c r="AC88" i="59" s="1"/>
  <c r="AE4" i="31" a="1"/>
  <c r="AE4" i="31" s="1"/>
  <c r="AD4" i="31" s="1"/>
  <c r="AC4" i="31" s="1"/>
  <c r="AE89" i="33" a="1"/>
  <c r="AE89" i="33" s="1"/>
  <c r="AD89" i="33" s="1"/>
  <c r="AC89" i="33" s="1"/>
  <c r="AE114" i="59" a="1"/>
  <c r="AE114" i="59" s="1"/>
  <c r="AD114" i="59" s="1"/>
  <c r="AC114" i="59" s="1"/>
  <c r="AE112" i="36" a="1"/>
  <c r="AE112" i="36" s="1"/>
  <c r="AD112" i="36" s="1"/>
  <c r="AC112" i="36" s="1"/>
  <c r="AE31" i="32" a="1"/>
  <c r="AE31" i="32" s="1"/>
  <c r="AD31" i="32" s="1"/>
  <c r="AC31" i="32" s="1"/>
  <c r="AE93" i="44" a="1"/>
  <c r="AE93" i="44" s="1"/>
  <c r="AD93" i="44" s="1"/>
  <c r="AC93" i="44" s="1"/>
  <c r="AE69" i="57" a="1"/>
  <c r="AE69" i="57" s="1"/>
  <c r="AD69" i="57" s="1"/>
  <c r="AC69" i="57" s="1"/>
  <c r="AE67" i="55" a="1"/>
  <c r="AE67" i="55" s="1"/>
  <c r="AD67" i="55" s="1"/>
  <c r="AC67" i="55" s="1"/>
  <c r="AE69" i="53" a="1"/>
  <c r="AE69" i="53" s="1"/>
  <c r="AD69" i="53" s="1"/>
  <c r="AC69" i="53" s="1"/>
  <c r="AE77" i="34" a="1"/>
  <c r="AE77" i="34" s="1"/>
  <c r="AD77" i="34" s="1"/>
  <c r="AC77" i="34" s="1"/>
  <c r="AE112" i="56" a="1"/>
  <c r="AE112" i="56" s="1"/>
  <c r="AD112" i="56" s="1"/>
  <c r="AC112" i="56" s="1"/>
  <c r="AE77" i="58" a="1"/>
  <c r="AE77" i="58" s="1"/>
  <c r="AD77" i="58" s="1"/>
  <c r="AC77" i="58" s="1"/>
  <c r="AE3" i="55" a="1"/>
  <c r="AE3" i="55" s="1"/>
  <c r="AD3" i="55" s="1"/>
  <c r="AC3" i="55" s="1"/>
  <c r="AE39" i="35" a="1"/>
  <c r="AE39" i="35" s="1"/>
  <c r="AD39" i="35" s="1"/>
  <c r="AC39" i="35" s="1"/>
  <c r="AE24" i="35" a="1"/>
  <c r="AE24" i="35" s="1"/>
  <c r="AD24" i="35" s="1"/>
  <c r="AC24" i="35" s="1"/>
  <c r="AE85" i="55" a="1"/>
  <c r="AE85" i="55" s="1"/>
  <c r="AD85" i="55" s="1"/>
  <c r="AC85" i="55" s="1"/>
  <c r="AE29" i="34" a="1"/>
  <c r="AE29" i="34" s="1"/>
  <c r="AD29" i="34" s="1"/>
  <c r="AC29" i="34" s="1"/>
  <c r="AE103" i="31" a="1"/>
  <c r="AE103" i="31" s="1"/>
  <c r="AD103" i="31" s="1"/>
  <c r="AC103" i="31" s="1"/>
  <c r="AE37" i="45" a="1"/>
  <c r="AE37" i="45" s="1"/>
  <c r="AD37" i="45" s="1"/>
  <c r="AC37" i="45" s="1"/>
  <c r="AE53" i="31" a="1"/>
  <c r="AE53" i="31" s="1"/>
  <c r="AD53" i="31" s="1"/>
  <c r="AC53" i="31" s="1"/>
  <c r="AE47" i="56" a="1"/>
  <c r="AE47" i="56" s="1"/>
  <c r="AD47" i="56" s="1"/>
  <c r="AC47" i="56" s="1"/>
  <c r="AE128" i="56" a="1"/>
  <c r="AE128" i="56" s="1"/>
  <c r="AD128" i="56" s="1"/>
  <c r="AC128" i="56" s="1"/>
  <c r="AE106" i="32" a="1"/>
  <c r="AE106" i="32" s="1"/>
  <c r="AD106" i="32" s="1"/>
  <c r="AC106" i="32" s="1"/>
  <c r="AE2" i="35" a="1"/>
  <c r="AE2" i="35" s="1"/>
  <c r="AE77" i="32" a="1"/>
  <c r="AE77" i="32" s="1"/>
  <c r="AD77" i="32" s="1"/>
  <c r="AC77" i="32" s="1"/>
  <c r="AE32" i="58" a="1"/>
  <c r="AE32" i="58" s="1"/>
  <c r="AD32" i="58" s="1"/>
  <c r="AC32" i="58" s="1"/>
  <c r="AE49" i="44" a="1"/>
  <c r="AE49" i="44" s="1"/>
  <c r="AD49" i="44" s="1"/>
  <c r="AC49" i="44" s="1"/>
  <c r="AE72" i="55" a="1"/>
  <c r="AE72" i="55" s="1"/>
  <c r="AD72" i="55" s="1"/>
  <c r="AC72" i="55" s="1"/>
  <c r="AE117" i="53" a="1"/>
  <c r="AE117" i="53" s="1"/>
  <c r="AD117" i="53" s="1"/>
  <c r="AC117" i="53" s="1"/>
  <c r="AE18" i="43" a="1"/>
  <c r="AE18" i="43" s="1"/>
  <c r="AD18" i="43" s="1"/>
  <c r="AC18" i="43" s="1"/>
  <c r="AE41" i="39" a="1"/>
  <c r="AE41" i="39" s="1"/>
  <c r="AD41" i="39" s="1"/>
  <c r="AC41" i="39" s="1"/>
  <c r="AE14" i="50" a="1"/>
  <c r="AE14" i="50" s="1"/>
  <c r="AD14" i="50" s="1"/>
  <c r="AC14" i="50" s="1"/>
  <c r="AE96" i="56" a="1"/>
  <c r="AE96" i="56" s="1"/>
  <c r="AD96" i="56" s="1"/>
  <c r="AC96" i="56" s="1"/>
  <c r="AE87" i="33" a="1"/>
  <c r="AE87" i="33" s="1"/>
  <c r="AD87" i="33" s="1"/>
  <c r="AC87" i="33" s="1"/>
  <c r="AE17" i="52" a="1"/>
  <c r="AE17" i="52" s="1"/>
  <c r="AD17" i="52" s="1"/>
  <c r="AC17" i="52" s="1"/>
  <c r="AE102" i="33" a="1"/>
  <c r="AE102" i="33" s="1"/>
  <c r="AD102" i="33" s="1"/>
  <c r="AC102" i="33" s="1"/>
  <c r="AE62" i="52" a="1"/>
  <c r="AE62" i="52" s="1"/>
  <c r="AD62" i="52" s="1"/>
  <c r="AC62" i="52" s="1"/>
  <c r="AE40" i="33" a="1"/>
  <c r="AE40" i="33" s="1"/>
  <c r="AD40" i="33" s="1"/>
  <c r="AC40" i="33" s="1"/>
  <c r="AE79" i="56" a="1"/>
  <c r="AE79" i="56" s="1"/>
  <c r="AD79" i="56" s="1"/>
  <c r="AC79" i="56" s="1"/>
  <c r="AE39" i="49" a="1"/>
  <c r="AE39" i="49" s="1"/>
  <c r="AD39" i="49" s="1"/>
  <c r="AC39" i="49" s="1"/>
  <c r="AE80" i="36" a="1"/>
  <c r="AE80" i="36" s="1"/>
  <c r="AD80" i="36" s="1"/>
  <c r="AC80" i="36" s="1"/>
  <c r="AE62" i="50" a="1"/>
  <c r="AE62" i="50" s="1"/>
  <c r="AD62" i="50" s="1"/>
  <c r="AC62" i="50" s="1"/>
  <c r="AE10" i="38" a="1"/>
  <c r="AE10" i="38" s="1"/>
  <c r="AD10" i="38" s="1"/>
  <c r="AC10" i="38" s="1"/>
  <c r="AE66" i="28" a="1"/>
  <c r="AE66" i="28" s="1"/>
  <c r="AD66" i="28" s="1"/>
  <c r="AC66" i="28" s="1"/>
  <c r="AE67" i="57" a="1"/>
  <c r="AE67" i="57" s="1"/>
  <c r="AD67" i="57" s="1"/>
  <c r="AC67" i="57" s="1"/>
  <c r="AE86" i="35" a="1"/>
  <c r="AE86" i="35" s="1"/>
  <c r="AD86" i="35" s="1"/>
  <c r="AC86" i="35" s="1"/>
  <c r="AE41" i="33" a="1"/>
  <c r="AE41" i="33" s="1"/>
  <c r="AD41" i="33" s="1"/>
  <c r="AC41" i="33" s="1"/>
  <c r="AE15" i="30" a="1"/>
  <c r="AE15" i="30" s="1"/>
  <c r="AD15" i="30" s="1"/>
  <c r="AC15" i="30" s="1"/>
  <c r="AE25" i="37" a="1"/>
  <c r="AE25" i="37" s="1"/>
  <c r="AD25" i="37" s="1"/>
  <c r="AC25" i="37" s="1"/>
  <c r="AE71" i="59" a="1"/>
  <c r="AE71" i="59" s="1"/>
  <c r="AD71" i="59" s="1"/>
  <c r="AC71" i="59" s="1"/>
  <c r="AE78" i="46" a="1"/>
  <c r="AE78" i="46" s="1"/>
  <c r="AD78" i="46" s="1"/>
  <c r="AE46" i="36" a="1"/>
  <c r="AE46" i="36" s="1"/>
  <c r="AD46" i="36" s="1"/>
  <c r="AC46" i="36" s="1"/>
  <c r="AE41" i="31" a="1"/>
  <c r="AE41" i="31" s="1"/>
  <c r="AD41" i="31" s="1"/>
  <c r="AC41" i="31" s="1"/>
  <c r="AE87" i="45" a="1"/>
  <c r="AE87" i="45" s="1"/>
  <c r="AD87" i="45" s="1"/>
  <c r="AC87" i="45" s="1"/>
  <c r="AE2" i="55" a="1"/>
  <c r="AE2" i="55" s="1"/>
  <c r="AE40" i="53" a="1"/>
  <c r="AE40" i="53" s="1"/>
  <c r="AD40" i="53" s="1"/>
  <c r="AC40" i="53" s="1"/>
  <c r="AE114" i="55" a="1"/>
  <c r="AE114" i="55" s="1"/>
  <c r="AD114" i="55" s="1"/>
  <c r="AC114" i="55" s="1"/>
  <c r="AE98" i="57" a="1"/>
  <c r="AE98" i="57" s="1"/>
  <c r="AD98" i="57" s="1"/>
  <c r="AC98" i="57" s="1"/>
  <c r="AE11" i="32" a="1"/>
  <c r="AE11" i="32" s="1"/>
  <c r="AD11" i="32" s="1"/>
  <c r="AC11" i="32" s="1"/>
  <c r="AE113" i="12" a="1"/>
  <c r="AE113" i="12" s="1"/>
  <c r="AD113" i="12" s="1"/>
  <c r="AC113" i="12" s="1"/>
  <c r="AE5" i="37" a="1"/>
  <c r="AE5" i="37" s="1"/>
  <c r="AD5" i="37" s="1"/>
  <c r="AC5" i="37" s="1"/>
  <c r="AE45" i="48" a="1"/>
  <c r="AE45" i="48" s="1"/>
  <c r="AD45" i="48" s="1"/>
  <c r="AC45" i="48" s="1"/>
  <c r="AE47" i="44" a="1"/>
  <c r="AE47" i="44" s="1"/>
  <c r="AD47" i="44" s="1"/>
  <c r="AC47" i="44" s="1"/>
  <c r="AE11" i="36" a="1"/>
  <c r="AE11" i="36" s="1"/>
  <c r="AD11" i="36" s="1"/>
  <c r="AC11" i="36" s="1"/>
  <c r="AE122" i="34" a="1"/>
  <c r="AE122" i="34" s="1"/>
  <c r="AD122" i="34" s="1"/>
  <c r="AC122" i="34" s="1"/>
  <c r="AE4" i="49" a="1"/>
  <c r="AE4" i="49" s="1"/>
  <c r="AD4" i="49" s="1"/>
  <c r="AC4" i="49" s="1"/>
  <c r="AE4" i="37" a="1"/>
  <c r="AE4" i="37" s="1"/>
  <c r="AD4" i="37" s="1"/>
  <c r="AC4" i="37" s="1"/>
  <c r="AE33" i="36" a="1"/>
  <c r="AE33" i="36" s="1"/>
  <c r="AD33" i="36" s="1"/>
  <c r="AC33" i="36" s="1"/>
  <c r="AE3" i="33" a="1"/>
  <c r="AE3" i="33" s="1"/>
  <c r="AD3" i="33" s="1"/>
  <c r="AC3" i="33" s="1"/>
  <c r="AE16" i="56" a="1"/>
  <c r="AE16" i="56" s="1"/>
  <c r="AD16" i="56" s="1"/>
  <c r="AC16" i="56" s="1"/>
  <c r="AE24" i="59" a="1"/>
  <c r="AE24" i="59" s="1"/>
  <c r="AD24" i="59" s="1"/>
  <c r="AC24" i="59" s="1"/>
  <c r="AE16" i="34" a="1"/>
  <c r="AE16" i="34" s="1"/>
  <c r="AD16" i="34" s="1"/>
  <c r="AC16" i="34" s="1"/>
  <c r="AE5" i="51" a="1"/>
  <c r="AE5" i="51" s="1"/>
  <c r="AD5" i="51" s="1"/>
  <c r="AC5" i="51" s="1"/>
  <c r="AE129" i="46" a="1"/>
  <c r="AE129" i="46" s="1"/>
  <c r="AD129" i="46" s="1"/>
  <c r="AE25" i="47" a="1"/>
  <c r="AE25" i="47" s="1"/>
  <c r="AD25" i="47" s="1"/>
  <c r="AC25" i="47" s="1"/>
  <c r="AE120" i="45" a="1"/>
  <c r="AE120" i="45" s="1"/>
  <c r="AD120" i="45" s="1"/>
  <c r="AC120" i="45" s="1"/>
  <c r="AE23" i="59" a="1"/>
  <c r="AE23" i="59" s="1"/>
  <c r="AD23" i="59" s="1"/>
  <c r="AC23" i="59" s="1"/>
  <c r="AE82" i="59" a="1"/>
  <c r="AE82" i="59" s="1"/>
  <c r="AD82" i="59" s="1"/>
  <c r="AC82" i="59" s="1"/>
  <c r="AE40" i="37" a="1"/>
  <c r="AE40" i="37" s="1"/>
  <c r="AD40" i="37" s="1"/>
  <c r="AC40" i="37" s="1"/>
  <c r="AE65" i="44" a="1"/>
  <c r="AE65" i="44" s="1"/>
  <c r="AD65" i="44" s="1"/>
  <c r="AC65" i="44" s="1"/>
  <c r="AE122" i="44" a="1"/>
  <c r="AE122" i="44" s="1"/>
  <c r="AD122" i="44" s="1"/>
  <c r="AC122" i="44" s="1"/>
  <c r="AE26" i="38" a="1"/>
  <c r="AE26" i="38" s="1"/>
  <c r="AD26" i="38" s="1"/>
  <c r="AC26" i="38" s="1"/>
  <c r="AE111" i="56" a="1"/>
  <c r="AE111" i="56" s="1"/>
  <c r="AD111" i="56" s="1"/>
  <c r="AC111" i="56" s="1"/>
  <c r="AE81" i="32" a="1"/>
  <c r="AE81" i="32" s="1"/>
  <c r="AD81" i="32" s="1"/>
  <c r="AC81" i="32" s="1"/>
  <c r="AE73" i="45" a="1"/>
  <c r="AE73" i="45" s="1"/>
  <c r="AD73" i="45" s="1"/>
  <c r="AC73" i="45" s="1"/>
  <c r="AE23" i="51" a="1"/>
  <c r="AE23" i="51" s="1"/>
  <c r="AD23" i="51" s="1"/>
  <c r="AC23" i="51" s="1"/>
  <c r="AE17" i="54" a="1"/>
  <c r="AE17" i="54" s="1"/>
  <c r="AD17" i="54" s="1"/>
  <c r="AC17" i="54" s="1"/>
  <c r="AE33" i="42" a="1"/>
  <c r="AE33" i="42" s="1"/>
  <c r="AD33" i="42" s="1"/>
  <c r="AC33" i="42" s="1"/>
  <c r="AE121" i="47" a="1"/>
  <c r="AE121" i="47" s="1"/>
  <c r="AD121" i="47" s="1"/>
  <c r="AC121" i="47" s="1"/>
  <c r="AE114" i="33" a="1"/>
  <c r="AE114" i="33" s="1"/>
  <c r="AD114" i="33" s="1"/>
  <c r="AC114" i="33" s="1"/>
  <c r="AE106" i="52" a="1"/>
  <c r="AE106" i="52" s="1"/>
  <c r="AD106" i="52" s="1"/>
  <c r="AC106" i="52" s="1"/>
  <c r="AE82" i="45" a="1"/>
  <c r="AE82" i="45" s="1"/>
  <c r="AD82" i="45" s="1"/>
  <c r="AC82" i="45" s="1"/>
  <c r="AE37" i="33" a="1"/>
  <c r="AE37" i="33" s="1"/>
  <c r="AD37" i="33" s="1"/>
  <c r="AC37" i="33" s="1"/>
  <c r="AE13" i="30" a="1"/>
  <c r="AE13" i="30" s="1"/>
  <c r="AD13" i="30" s="1"/>
  <c r="AC13" i="30" s="1"/>
  <c r="AE63" i="56" a="1"/>
  <c r="AE63" i="56" s="1"/>
  <c r="AD63" i="56" s="1"/>
  <c r="AC63" i="56" s="1"/>
  <c r="AE48" i="34" a="1"/>
  <c r="AE48" i="34" s="1"/>
  <c r="AD48" i="34" s="1"/>
  <c r="AC48" i="34" s="1"/>
  <c r="AE75" i="58" a="1"/>
  <c r="AE75" i="58" s="1"/>
  <c r="AD75" i="58" s="1"/>
  <c r="AC75" i="58" s="1"/>
  <c r="AE55" i="55" a="1"/>
  <c r="AE55" i="55" s="1"/>
  <c r="AD55" i="55" s="1"/>
  <c r="AC55" i="55" s="1"/>
  <c r="AE30" i="52" a="1"/>
  <c r="AE30" i="52" s="1"/>
  <c r="AD30" i="52" s="1"/>
  <c r="AC30" i="52" s="1"/>
  <c r="AE68" i="35" a="1"/>
  <c r="AE68" i="35" s="1"/>
  <c r="AD68" i="35" s="1"/>
  <c r="AC68" i="35" s="1"/>
  <c r="AE16" i="44" a="1"/>
  <c r="AE16" i="44" s="1"/>
  <c r="AD16" i="44" s="1"/>
  <c r="AC16" i="44" s="1"/>
  <c r="AE39" i="45" a="1"/>
  <c r="AE39" i="45" s="1"/>
  <c r="AD39" i="45" s="1"/>
  <c r="AC39" i="45" s="1"/>
  <c r="AE14" i="30" a="1"/>
  <c r="AE14" i="30" s="1"/>
  <c r="AD14" i="30" s="1"/>
  <c r="AC14" i="30" s="1"/>
  <c r="AE29" i="44" a="1"/>
  <c r="AE29" i="44" s="1"/>
  <c r="AD29" i="44" s="1"/>
  <c r="AC29" i="44" s="1"/>
  <c r="AE74" i="56" a="1"/>
  <c r="AE74" i="56" s="1"/>
  <c r="AD74" i="56" s="1"/>
  <c r="AC74" i="56" s="1"/>
  <c r="AE62" i="44" a="1"/>
  <c r="AE62" i="44" s="1"/>
  <c r="AD62" i="44" s="1"/>
  <c r="AC62" i="44" s="1"/>
  <c r="AE81" i="56" a="1"/>
  <c r="AE81" i="56" s="1"/>
  <c r="AD81" i="56" s="1"/>
  <c r="AC81" i="56" s="1"/>
  <c r="AE89" i="37" a="1"/>
  <c r="AE89" i="37" s="1"/>
  <c r="AD89" i="37" s="1"/>
  <c r="AC89" i="37" s="1"/>
  <c r="AE65" i="54" a="1"/>
  <c r="AE65" i="54" s="1"/>
  <c r="AD65" i="54" s="1"/>
  <c r="AC65" i="54" s="1"/>
  <c r="AE17" i="34" a="1"/>
  <c r="AE17" i="34" s="1"/>
  <c r="AD17" i="34" s="1"/>
  <c r="AC17" i="34" s="1"/>
  <c r="AE22" i="59" a="1"/>
  <c r="AE22" i="59" s="1"/>
  <c r="AD22" i="59" s="1"/>
  <c r="AC22" i="59" s="1"/>
  <c r="AE69" i="33" a="1"/>
  <c r="AE69" i="33" s="1"/>
  <c r="AD69" i="33" s="1"/>
  <c r="AC69" i="33" s="1"/>
  <c r="AE14" i="36" a="1"/>
  <c r="AE14" i="36" s="1"/>
  <c r="AD14" i="36" s="1"/>
  <c r="AC14" i="36" s="1"/>
  <c r="AE50" i="43" a="1"/>
  <c r="AE50" i="43" s="1"/>
  <c r="AD50" i="43" s="1"/>
  <c r="AC50" i="43" s="1"/>
  <c r="AE86" i="55" a="1"/>
  <c r="AE86" i="55" s="1"/>
  <c r="AD86" i="55" s="1"/>
  <c r="AC86" i="55" s="1"/>
  <c r="AE70" i="59" a="1"/>
  <c r="AE70" i="59" s="1"/>
  <c r="AD70" i="59" s="1"/>
  <c r="AC70" i="59" s="1"/>
  <c r="AE123" i="46" a="1"/>
  <c r="AE123" i="46" s="1"/>
  <c r="AD123" i="46" s="1"/>
  <c r="AE22" i="28" a="1"/>
  <c r="AE22" i="28" s="1"/>
  <c r="AD22" i="28" s="1"/>
  <c r="AC22" i="28" s="1"/>
  <c r="AE66" i="53" a="1"/>
  <c r="AE66" i="53" s="1"/>
  <c r="AD66" i="53" s="1"/>
  <c r="AC66" i="53" s="1"/>
  <c r="AE10" i="54" a="1"/>
  <c r="AE10" i="54" s="1"/>
  <c r="AD10" i="54" s="1"/>
  <c r="AC10" i="54" s="1"/>
  <c r="AE75" i="40" a="1"/>
  <c r="AE75" i="40" s="1"/>
  <c r="AD75" i="40" s="1"/>
  <c r="AC75" i="40" s="1"/>
  <c r="AE6" i="33" a="1"/>
  <c r="AE6" i="33" s="1"/>
  <c r="AD6" i="33" s="1"/>
  <c r="AC6" i="33" s="1"/>
  <c r="AE57" i="37" a="1"/>
  <c r="AE57" i="37" s="1"/>
  <c r="AD57" i="37" s="1"/>
  <c r="AC57" i="37" s="1"/>
  <c r="AE85" i="57" a="1"/>
  <c r="AE85" i="57" s="1"/>
  <c r="AD85" i="57" s="1"/>
  <c r="AC85" i="57" s="1"/>
  <c r="AE3" i="49" a="1"/>
  <c r="AE3" i="49" s="1"/>
  <c r="AD3" i="49" s="1"/>
  <c r="AC3" i="49" s="1"/>
  <c r="AE58" i="36" a="1"/>
  <c r="AE58" i="36" s="1"/>
  <c r="AD58" i="36" s="1"/>
  <c r="AC58" i="36" s="1"/>
  <c r="AE66" i="51" a="1"/>
  <c r="AE66" i="51" s="1"/>
  <c r="AD66" i="51" s="1"/>
  <c r="AC66" i="51" s="1"/>
  <c r="AE73" i="55" a="1"/>
  <c r="AE73" i="55" s="1"/>
  <c r="AD73" i="55" s="1"/>
  <c r="AC73" i="55" s="1"/>
  <c r="AE82" i="49" a="1"/>
  <c r="AE82" i="49" s="1"/>
  <c r="AD82" i="49" s="1"/>
  <c r="AC82" i="49" s="1"/>
  <c r="AE34" i="51" a="1"/>
  <c r="AE34" i="51" s="1"/>
  <c r="AD34" i="51" s="1"/>
  <c r="AC34" i="51" s="1"/>
  <c r="AE21" i="53" a="1"/>
  <c r="AE21" i="53" s="1"/>
  <c r="AD21" i="53" s="1"/>
  <c r="AC21" i="53" s="1"/>
  <c r="AE49" i="30" a="1"/>
  <c r="AE49" i="30" s="1"/>
  <c r="AD49" i="30" s="1"/>
  <c r="AC49" i="30" s="1"/>
  <c r="AE18" i="55" a="1"/>
  <c r="AE18" i="55" s="1"/>
  <c r="AD18" i="55" s="1"/>
  <c r="AC18" i="55" s="1"/>
  <c r="AE7" i="28" a="1"/>
  <c r="AE7" i="28" s="1"/>
  <c r="AD7" i="28" s="1"/>
  <c r="AC7" i="28" s="1"/>
  <c r="AE61" i="32" a="1"/>
  <c r="AE61" i="32" s="1"/>
  <c r="AD61" i="32" s="1"/>
  <c r="AC61" i="32" s="1"/>
  <c r="AE15" i="56" a="1"/>
  <c r="AE15" i="56" s="1"/>
  <c r="AD15" i="56" s="1"/>
  <c r="AC15" i="56" s="1"/>
  <c r="AE18" i="53" a="1"/>
  <c r="AE18" i="53" s="1"/>
  <c r="AD18" i="53" s="1"/>
  <c r="AC18" i="53" s="1"/>
  <c r="AE129" i="44" a="1"/>
  <c r="AE129" i="44" s="1"/>
  <c r="AD129" i="44" s="1"/>
  <c r="AC129" i="44" s="1"/>
  <c r="AE67" i="37" a="1"/>
  <c r="AE67" i="37" s="1"/>
  <c r="AD67" i="37" s="1"/>
  <c r="AC67" i="37" s="1"/>
  <c r="AE49" i="58" a="1"/>
  <c r="AE49" i="58" s="1"/>
  <c r="AD49" i="58" s="1"/>
  <c r="AC49" i="58" s="1"/>
  <c r="AE15" i="44" a="1"/>
  <c r="AE15" i="44" s="1"/>
  <c r="AD15" i="44" s="1"/>
  <c r="AC15" i="44" s="1"/>
  <c r="AE120" i="51" a="1"/>
  <c r="AE120" i="51" s="1"/>
  <c r="AD120" i="51" s="1"/>
  <c r="AC120" i="51" s="1"/>
  <c r="AE8" i="59" a="1"/>
  <c r="AE8" i="59" s="1"/>
  <c r="AD8" i="59" s="1"/>
  <c r="AC8" i="59" s="1"/>
  <c r="AE13" i="58" a="1"/>
  <c r="AE13" i="58" s="1"/>
  <c r="AD13" i="58" s="1"/>
  <c r="AC13" i="58" s="1"/>
  <c r="AE73" i="37" a="1"/>
  <c r="AE73" i="37" s="1"/>
  <c r="AD73" i="37" s="1"/>
  <c r="AC73" i="37" s="1"/>
  <c r="AE67" i="53" a="1"/>
  <c r="AE67" i="53" s="1"/>
  <c r="AD67" i="53" s="1"/>
  <c r="AC67" i="53" s="1"/>
  <c r="AE122" i="56" a="1"/>
  <c r="AE122" i="56" s="1"/>
  <c r="AD122" i="56" s="1"/>
  <c r="AC122" i="56" s="1"/>
  <c r="AE64" i="56" a="1"/>
  <c r="AE64" i="56" s="1"/>
  <c r="AD64" i="56" s="1"/>
  <c r="AC64" i="56" s="1"/>
  <c r="AE9" i="55" a="1"/>
  <c r="AE9" i="55" s="1"/>
  <c r="AD9" i="55" s="1"/>
  <c r="AC9" i="55" s="1"/>
  <c r="AE71" i="53" a="1"/>
  <c r="AE71" i="53" s="1"/>
  <c r="AD71" i="53" s="1"/>
  <c r="AC71" i="53" s="1"/>
  <c r="AE56" i="51" a="1"/>
  <c r="AE56" i="51" s="1"/>
  <c r="AD56" i="51" s="1"/>
  <c r="AC56" i="51" s="1"/>
  <c r="AE101" i="59" a="1"/>
  <c r="AE101" i="59" s="1"/>
  <c r="AD101" i="59" s="1"/>
  <c r="AC101" i="59" s="1"/>
  <c r="AE9" i="31" a="1"/>
  <c r="AE9" i="31" s="1"/>
  <c r="AD9" i="31" s="1"/>
  <c r="AC9" i="31" s="1"/>
  <c r="AE18" i="33" a="1"/>
  <c r="AE18" i="33" s="1"/>
  <c r="AD18" i="33" s="1"/>
  <c r="AC18" i="33" s="1"/>
  <c r="AE80" i="50" a="1"/>
  <c r="AE80" i="50" s="1"/>
  <c r="AD80" i="50" s="1"/>
  <c r="AC80" i="50" s="1"/>
  <c r="AE31" i="34" a="1"/>
  <c r="AE31" i="34" s="1"/>
  <c r="AD31" i="34" s="1"/>
  <c r="AC31" i="34" s="1"/>
  <c r="AE90" i="58" a="1"/>
  <c r="AE90" i="58" s="1"/>
  <c r="AD90" i="58" s="1"/>
  <c r="AC90" i="58" s="1"/>
  <c r="AE77" i="30" a="1"/>
  <c r="AE77" i="30" s="1"/>
  <c r="AD77" i="30" s="1"/>
  <c r="AC77" i="30" s="1"/>
  <c r="AE24" i="47" a="1"/>
  <c r="AE24" i="47" s="1"/>
  <c r="AD24" i="47" s="1"/>
  <c r="AC24" i="47" s="1"/>
  <c r="AE120" i="53" a="1"/>
  <c r="AE120" i="53" s="1"/>
  <c r="AD120" i="53" s="1"/>
  <c r="AC120" i="53" s="1"/>
  <c r="AE71" i="55" a="1"/>
  <c r="AE71" i="55" s="1"/>
  <c r="AD71" i="55" s="1"/>
  <c r="AC71" i="55" s="1"/>
  <c r="AE42" i="54" a="1"/>
  <c r="AE42" i="54" s="1"/>
  <c r="AD42" i="54" s="1"/>
  <c r="AC42" i="54" s="1"/>
  <c r="AE63" i="40" a="1"/>
  <c r="AE63" i="40" s="1"/>
  <c r="AD63" i="40" s="1"/>
  <c r="AC63" i="40" s="1"/>
  <c r="AE11" i="56" a="1"/>
  <c r="AE11" i="56" s="1"/>
  <c r="AD11" i="56" s="1"/>
  <c r="AC11" i="56" s="1"/>
  <c r="AE79" i="30" a="1"/>
  <c r="AE79" i="30" s="1"/>
  <c r="AD79" i="30" s="1"/>
  <c r="AC79" i="30" s="1"/>
  <c r="AE94" i="36" a="1"/>
  <c r="AE94" i="36" s="1"/>
  <c r="AD94" i="36" s="1"/>
  <c r="AC94" i="36" s="1"/>
  <c r="AE90" i="36" a="1"/>
  <c r="AE90" i="36" s="1"/>
  <c r="AD90" i="36" s="1"/>
  <c r="AC90" i="36" s="1"/>
  <c r="AE61" i="30" a="1"/>
  <c r="AE61" i="30" s="1"/>
  <c r="AD61" i="30" s="1"/>
  <c r="AC61" i="30" s="1"/>
  <c r="AE103" i="47" a="1"/>
  <c r="AE103" i="47" s="1"/>
  <c r="AD103" i="47" s="1"/>
  <c r="AC103" i="47" s="1"/>
  <c r="AE118" i="59" a="1"/>
  <c r="AE118" i="59" s="1"/>
  <c r="AD118" i="59" s="1"/>
  <c r="AC118" i="59" s="1"/>
  <c r="AE30" i="44" a="1"/>
  <c r="AE30" i="44" s="1"/>
  <c r="AD30" i="44" s="1"/>
  <c r="AC30" i="44" s="1"/>
  <c r="AE82" i="53" a="1"/>
  <c r="AE82" i="53" s="1"/>
  <c r="AD82" i="53" s="1"/>
  <c r="AC82" i="53" s="1"/>
  <c r="AE125" i="32" a="1"/>
  <c r="AE125" i="32" s="1"/>
  <c r="AD125" i="32" s="1"/>
  <c r="AC125" i="32" s="1"/>
  <c r="AE10" i="56" a="1"/>
  <c r="AE10" i="56" s="1"/>
  <c r="AD10" i="56" s="1"/>
  <c r="AC10" i="56" s="1"/>
  <c r="AE121" i="45" a="1"/>
  <c r="AE121" i="45" s="1"/>
  <c r="AD121" i="45" s="1"/>
  <c r="AC121" i="45" s="1"/>
  <c r="AE78" i="36" a="1"/>
  <c r="AE78" i="36" s="1"/>
  <c r="AD78" i="36" s="1"/>
  <c r="AC78" i="36" s="1"/>
  <c r="AE110" i="56" a="1"/>
  <c r="AE110" i="56" s="1"/>
  <c r="AD110" i="56" s="1"/>
  <c r="AC110" i="56" s="1"/>
  <c r="AE122" i="30" a="1"/>
  <c r="AE122" i="30" s="1"/>
  <c r="AD122" i="30" s="1"/>
  <c r="AC122" i="30" s="1"/>
  <c r="AE127" i="58" a="1"/>
  <c r="AE127" i="58" s="1"/>
  <c r="AD127" i="58" s="1"/>
  <c r="AC127" i="58" s="1"/>
  <c r="AE96" i="46" a="1"/>
  <c r="AE96" i="46" s="1"/>
  <c r="AD96" i="46" s="1"/>
  <c r="AE102" i="51" a="1"/>
  <c r="AE102" i="51" s="1"/>
  <c r="AD102" i="51" s="1"/>
  <c r="AC102" i="51" s="1"/>
  <c r="AE126" i="56" a="1"/>
  <c r="AE126" i="56" s="1"/>
  <c r="AD126" i="56" s="1"/>
  <c r="AC126" i="56" s="1"/>
  <c r="AE42" i="58" a="1"/>
  <c r="AE42" i="58" s="1"/>
  <c r="AD42" i="58" s="1"/>
  <c r="AC42" i="58" s="1"/>
  <c r="AE42" i="52" a="1"/>
  <c r="AE42" i="52" s="1"/>
  <c r="AD42" i="52" s="1"/>
  <c r="AC42" i="52" s="1"/>
  <c r="AE54" i="55" a="1"/>
  <c r="AE54" i="55" s="1"/>
  <c r="AD54" i="55" s="1"/>
  <c r="AC54" i="55" s="1"/>
  <c r="AE40" i="55" a="1"/>
  <c r="AE40" i="55" s="1"/>
  <c r="AD40" i="55" s="1"/>
  <c r="AC40" i="55" s="1"/>
  <c r="AE29" i="32" a="1"/>
  <c r="AE29" i="32" s="1"/>
  <c r="AD29" i="32" s="1"/>
  <c r="AC29" i="32" s="1"/>
  <c r="AE112" i="58" a="1"/>
  <c r="AE112" i="58" s="1"/>
  <c r="AD112" i="58" s="1"/>
  <c r="AC112" i="58" s="1"/>
  <c r="AE34" i="43" a="1"/>
  <c r="AE34" i="43" s="1"/>
  <c r="AD34" i="43" s="1"/>
  <c r="AC34" i="43" s="1"/>
  <c r="AE37" i="51" a="1"/>
  <c r="AE37" i="51" s="1"/>
  <c r="AD37" i="51" s="1"/>
  <c r="AC37" i="51" s="1"/>
  <c r="AE2" i="59" a="1"/>
  <c r="AE2" i="59" s="1"/>
  <c r="AE93" i="12" a="1"/>
  <c r="AE93" i="12" s="1"/>
  <c r="AD93" i="12" s="1"/>
  <c r="AC93" i="12" s="1"/>
  <c r="AE50" i="57" a="1"/>
  <c r="AE50" i="57" s="1"/>
  <c r="AD50" i="57" s="1"/>
  <c r="AC50" i="57" s="1"/>
  <c r="AE117" i="33" a="1"/>
  <c r="AE117" i="33" s="1"/>
  <c r="AD117" i="33" s="1"/>
  <c r="AC117" i="33" s="1"/>
  <c r="AE88" i="37" a="1"/>
  <c r="AE88" i="37" s="1"/>
  <c r="AD88" i="37" s="1"/>
  <c r="AC88" i="37" s="1"/>
  <c r="AE2" i="51" a="1"/>
  <c r="AE2" i="51" s="1"/>
  <c r="AE7" i="53" a="1"/>
  <c r="AE7" i="53" s="1"/>
  <c r="AD7" i="53" s="1"/>
  <c r="AC7" i="53" s="1"/>
  <c r="AE61" i="36" a="1"/>
  <c r="AE61" i="36" s="1"/>
  <c r="AD61" i="36" s="1"/>
  <c r="AC61" i="36" s="1"/>
  <c r="AE34" i="55" a="1"/>
  <c r="AE34" i="55" s="1"/>
  <c r="AD34" i="55" s="1"/>
  <c r="AC34" i="55" s="1"/>
  <c r="AE128" i="36" a="1"/>
  <c r="AE128" i="36" s="1"/>
  <c r="AD128" i="36" s="1"/>
  <c r="AC128" i="36" s="1"/>
  <c r="AE55" i="53" a="1"/>
  <c r="AE55" i="53" s="1"/>
  <c r="AD55" i="53" s="1"/>
  <c r="AC55" i="53" s="1"/>
  <c r="AE66" i="55" a="1"/>
  <c r="AE66" i="55" s="1"/>
  <c r="AD66" i="55" s="1"/>
  <c r="AC66" i="55" s="1"/>
  <c r="AE80" i="44" a="1"/>
  <c r="AE80" i="44" s="1"/>
  <c r="AD80" i="44" s="1"/>
  <c r="AC80" i="44" s="1"/>
  <c r="AE101" i="53" a="1"/>
  <c r="AE101" i="53" s="1"/>
  <c r="AD101" i="53" s="1"/>
  <c r="AC101" i="53" s="1"/>
  <c r="AE89" i="31" a="1"/>
  <c r="AE89" i="31" s="1"/>
  <c r="AD89" i="31" s="1"/>
  <c r="AC89" i="31" s="1"/>
  <c r="AE90" i="50" a="1"/>
  <c r="AE90" i="50" s="1"/>
  <c r="AD90" i="50" s="1"/>
  <c r="AC90" i="50" s="1"/>
  <c r="AE58" i="38" a="1"/>
  <c r="AE58" i="38" s="1"/>
  <c r="AD58" i="38" s="1"/>
  <c r="AC58" i="38" s="1"/>
  <c r="AE45" i="52" a="1"/>
  <c r="AE45" i="52" s="1"/>
  <c r="AD45" i="52" s="1"/>
  <c r="AC45" i="52" s="1"/>
  <c r="AE93" i="36" a="1"/>
  <c r="AE93" i="36" s="1"/>
  <c r="AD93" i="36" s="1"/>
  <c r="AC93" i="36" s="1"/>
  <c r="AE56" i="33" a="1"/>
  <c r="AE56" i="33" s="1"/>
  <c r="AD56" i="33" s="1"/>
  <c r="AC56" i="33" s="1"/>
  <c r="AE114" i="35" a="1"/>
  <c r="AE114" i="35" s="1"/>
  <c r="AD114" i="35" s="1"/>
  <c r="AC114" i="35" s="1"/>
  <c r="AE119" i="47" a="1"/>
  <c r="AE119" i="47" s="1"/>
  <c r="AD119" i="47" s="1"/>
  <c r="AC119" i="47" s="1"/>
  <c r="AE7" i="59" a="1"/>
  <c r="AE7" i="59" s="1"/>
  <c r="AD7" i="59" s="1"/>
  <c r="AC7" i="59" s="1"/>
  <c r="AE122" i="52" a="1"/>
  <c r="AE122" i="52" s="1"/>
  <c r="AD122" i="52" s="1"/>
  <c r="AC122" i="52" s="1"/>
  <c r="AE3" i="57" a="1"/>
  <c r="AE3" i="57" s="1"/>
  <c r="AD3" i="57" s="1"/>
  <c r="AC3" i="57" s="1"/>
  <c r="AE7" i="49" a="1"/>
  <c r="AE7" i="49" s="1"/>
  <c r="AD7" i="49" s="1"/>
  <c r="AC7" i="49" s="1"/>
  <c r="AE96" i="52" a="1"/>
  <c r="AE96" i="52" s="1"/>
  <c r="AD96" i="52" s="1"/>
  <c r="AC96" i="52" s="1"/>
  <c r="AE101" i="51" a="1"/>
  <c r="AE101" i="51" s="1"/>
  <c r="AD101" i="51" s="1"/>
  <c r="AC101" i="51" s="1"/>
  <c r="AE10" i="36" a="1"/>
  <c r="AE10" i="36" s="1"/>
  <c r="AD10" i="36" s="1"/>
  <c r="AC10" i="36" s="1"/>
  <c r="AE125" i="36" a="1"/>
  <c r="AE125" i="36" s="1"/>
  <c r="AD125" i="36" s="1"/>
  <c r="AC125" i="36" s="1"/>
  <c r="AE45" i="50" a="1"/>
  <c r="AE45" i="50" s="1"/>
  <c r="AD45" i="50" s="1"/>
  <c r="AC45" i="50" s="1"/>
  <c r="AE58" i="32" a="1"/>
  <c r="AE58" i="32" s="1"/>
  <c r="AD58" i="32" s="1"/>
  <c r="AC58" i="32" s="1"/>
  <c r="AE93" i="58" a="1"/>
  <c r="AE93" i="58" s="1"/>
  <c r="AD93" i="58" s="1"/>
  <c r="AC93" i="58" s="1"/>
  <c r="AE127" i="44" a="1"/>
  <c r="AE127" i="44" s="1"/>
  <c r="AD127" i="44" s="1"/>
  <c r="AC127" i="44" s="1"/>
  <c r="AE109" i="36" a="1"/>
  <c r="AE109" i="36" s="1"/>
  <c r="AD109" i="36" s="1"/>
  <c r="AC109" i="36" s="1"/>
  <c r="AE117" i="37" a="1"/>
  <c r="AE117" i="37" s="1"/>
  <c r="AD117" i="37" s="1"/>
  <c r="AC117" i="37" s="1"/>
  <c r="AE55" i="35" a="1"/>
  <c r="AE55" i="35" s="1"/>
  <c r="AD55" i="35" s="1"/>
  <c r="AC55" i="35" s="1"/>
  <c r="AE87" i="53" a="1"/>
  <c r="AE87" i="53" s="1"/>
  <c r="AD87" i="53" s="1"/>
  <c r="AC87" i="53" s="1"/>
  <c r="AE17" i="30" a="1"/>
  <c r="AE17" i="30" s="1"/>
  <c r="AD17" i="30" s="1"/>
  <c r="AC17" i="30" s="1"/>
  <c r="AE127" i="54" a="1"/>
  <c r="AE127" i="54" s="1"/>
  <c r="AD127" i="54" s="1"/>
  <c r="AC127" i="54" s="1"/>
  <c r="AE65" i="42" a="1"/>
  <c r="AE65" i="42" s="1"/>
  <c r="AD65" i="42" s="1"/>
  <c r="AC65" i="42" s="1"/>
  <c r="AE21" i="51" a="1"/>
  <c r="AE21" i="51" s="1"/>
  <c r="AD21" i="51" s="1"/>
  <c r="AC21" i="51" s="1"/>
  <c r="AE101" i="37" a="1"/>
  <c r="AE101" i="37" s="1"/>
  <c r="AD101" i="37" s="1"/>
  <c r="AC101" i="37" s="1"/>
  <c r="AE21" i="45" a="1"/>
  <c r="AE21" i="45" s="1"/>
  <c r="AD21" i="45" s="1"/>
  <c r="AC21" i="45" s="1"/>
  <c r="AE22" i="37" a="1"/>
  <c r="AE22" i="37" s="1"/>
  <c r="AD22" i="37" s="1"/>
  <c r="AC22" i="37" s="1"/>
  <c r="AE65" i="40" a="1"/>
  <c r="AE65" i="40" s="1"/>
  <c r="AD65" i="40" s="1"/>
  <c r="AC65" i="40" s="1"/>
  <c r="AE106" i="54" a="1"/>
  <c r="AE106" i="54" s="1"/>
  <c r="AD106" i="54" s="1"/>
  <c r="AC106" i="54" s="1"/>
  <c r="AE8" i="37" a="1"/>
  <c r="AE8" i="37" s="1"/>
  <c r="AD8" i="37" s="1"/>
  <c r="AC8" i="37" s="1"/>
  <c r="AE93" i="52" a="1"/>
  <c r="AE93" i="52" s="1"/>
  <c r="AD93" i="52" s="1"/>
  <c r="AC93" i="52" s="1"/>
  <c r="AE97" i="34" a="1"/>
  <c r="AE97" i="34" s="1"/>
  <c r="AD97" i="34" s="1"/>
  <c r="AC97" i="34" s="1"/>
  <c r="AE42" i="36" a="1"/>
  <c r="AE42" i="36" s="1"/>
  <c r="AD42" i="36" s="1"/>
  <c r="AC42" i="36" s="1"/>
  <c r="AE31" i="54" a="1"/>
  <c r="AE31" i="54" s="1"/>
  <c r="AD31" i="54" s="1"/>
  <c r="AC31" i="54" s="1"/>
  <c r="AE33" i="48" a="1"/>
  <c r="AE33" i="48" s="1"/>
  <c r="AD33" i="48" s="1"/>
  <c r="AC33" i="48" s="1"/>
  <c r="AE34" i="49" a="1"/>
  <c r="AE34" i="49" s="1"/>
  <c r="AD34" i="49" s="1"/>
  <c r="AC34" i="49" s="1"/>
  <c r="AE53" i="55" a="1"/>
  <c r="AE53" i="55" s="1"/>
  <c r="AD53" i="55" s="1"/>
  <c r="AC53" i="55" s="1"/>
  <c r="AE117" i="57" a="1"/>
  <c r="AE117" i="57" s="1"/>
  <c r="AD117" i="57" s="1"/>
  <c r="AC117" i="57" s="1"/>
  <c r="AE98" i="28" a="1"/>
  <c r="AE98" i="28" s="1"/>
  <c r="AD98" i="28" s="1"/>
  <c r="AC98" i="28" s="1"/>
  <c r="AE57" i="51" a="1"/>
  <c r="AE57" i="51" s="1"/>
  <c r="AD57" i="51" s="1"/>
  <c r="AC57" i="51" s="1"/>
  <c r="AE128" i="50" a="1"/>
  <c r="AE128" i="50" s="1"/>
  <c r="AD128" i="50" s="1"/>
  <c r="AC128" i="50" s="1"/>
  <c r="AE11" i="34" a="1"/>
  <c r="AE11" i="34" s="1"/>
  <c r="AD11" i="34" s="1"/>
  <c r="AC11" i="34" s="1"/>
  <c r="AE46" i="44" a="1"/>
  <c r="AE46" i="44" s="1"/>
  <c r="AD46" i="44" s="1"/>
  <c r="AC46" i="44" s="1"/>
  <c r="AE78" i="50" a="1"/>
  <c r="AE78" i="50" s="1"/>
  <c r="AD78" i="50" s="1"/>
  <c r="AC78" i="50" s="1"/>
  <c r="AE118" i="35" a="1"/>
  <c r="AE118" i="35" s="1"/>
  <c r="AD118" i="35" s="1"/>
  <c r="AC118" i="35" s="1"/>
  <c r="AE18" i="35" a="1"/>
  <c r="AE18" i="35" s="1"/>
  <c r="AD18" i="35" s="1"/>
  <c r="AC18" i="35" s="1"/>
  <c r="AE68" i="28" a="1"/>
  <c r="AE68" i="28" s="1"/>
  <c r="AD68" i="28" s="1"/>
  <c r="AC68" i="28" s="1"/>
  <c r="AE70" i="57" a="1"/>
  <c r="AE70" i="57" s="1"/>
  <c r="AD70" i="57" s="1"/>
  <c r="AC70" i="57" s="1"/>
  <c r="AE123" i="52" a="1"/>
  <c r="AE123" i="52" s="1"/>
  <c r="AD123" i="52" s="1"/>
  <c r="AC123" i="52" s="1"/>
  <c r="AE59" i="44" a="1"/>
  <c r="AE59" i="44" s="1"/>
  <c r="AD59" i="44" s="1"/>
  <c r="AC59" i="44" s="1"/>
  <c r="AE51" i="53" a="1"/>
  <c r="AE51" i="53" s="1"/>
  <c r="AD51" i="53" s="1"/>
  <c r="AC51" i="53" s="1"/>
  <c r="AE43" i="36" a="1"/>
  <c r="AE43" i="36" s="1"/>
  <c r="AD43" i="36" s="1"/>
  <c r="AC43" i="36" s="1"/>
  <c r="AE107" i="44" a="1"/>
  <c r="AE107" i="44" s="1"/>
  <c r="AD107" i="44" s="1"/>
  <c r="AC107" i="44" s="1"/>
  <c r="AE99" i="59" a="1"/>
  <c r="AE99" i="59" s="1"/>
  <c r="AD99" i="59" s="1"/>
  <c r="AC99" i="59" s="1"/>
  <c r="AE27" i="58" a="1"/>
  <c r="AE27" i="58" s="1"/>
  <c r="AD27" i="58" s="1"/>
  <c r="AC27" i="58" s="1"/>
  <c r="AE91" i="58" a="1"/>
  <c r="AE91" i="58" s="1"/>
  <c r="AD91" i="58" s="1"/>
  <c r="AC91" i="58" s="1"/>
  <c r="AE19" i="53" a="1"/>
  <c r="AE19" i="53" s="1"/>
  <c r="AD19" i="53" s="1"/>
  <c r="AC19" i="53" s="1"/>
  <c r="AE56" i="59" a="1"/>
  <c r="AE56" i="59" s="1"/>
  <c r="AD56" i="59" s="1"/>
  <c r="AC56" i="59" s="1"/>
  <c r="AE104" i="28" a="1"/>
  <c r="AE104" i="28" s="1"/>
  <c r="AD104" i="28" s="1"/>
  <c r="AC104" i="28" s="1"/>
  <c r="AE13" i="32" a="1"/>
  <c r="AE13" i="32" s="1"/>
  <c r="AD13" i="32" s="1"/>
  <c r="AC13" i="32" s="1"/>
  <c r="AE25" i="31" a="1"/>
  <c r="AE25" i="31" s="1"/>
  <c r="AD25" i="31" s="1"/>
  <c r="AC25" i="31" s="1"/>
  <c r="AE37" i="35" a="1"/>
  <c r="AE37" i="35" s="1"/>
  <c r="AD37" i="35" s="1"/>
  <c r="AC37" i="35" s="1"/>
  <c r="AE34" i="53" a="1"/>
  <c r="AE34" i="53" s="1"/>
  <c r="AD34" i="53" s="1"/>
  <c r="AC34" i="53" s="1"/>
  <c r="AE10" i="48" a="1"/>
  <c r="AE10" i="48" s="1"/>
  <c r="AD10" i="48" s="1"/>
  <c r="AC10" i="48" s="1"/>
  <c r="AE57" i="53" a="1"/>
  <c r="AE57" i="53" s="1"/>
  <c r="AD57" i="53" s="1"/>
  <c r="AC57" i="53" s="1"/>
  <c r="AE75" i="12" a="1"/>
  <c r="AE75" i="12" s="1"/>
  <c r="AD75" i="12" s="1"/>
  <c r="AC75" i="12" s="1"/>
  <c r="AE57" i="35" a="1"/>
  <c r="AE57" i="35" s="1"/>
  <c r="AD57" i="35" s="1"/>
  <c r="AC57" i="35" s="1"/>
  <c r="AE16" i="30" a="1"/>
  <c r="AE16" i="30" s="1"/>
  <c r="AD16" i="30" s="1"/>
  <c r="AC16" i="30" s="1"/>
  <c r="AE102" i="35" a="1"/>
  <c r="AE102" i="35" s="1"/>
  <c r="AD102" i="35" s="1"/>
  <c r="AC102" i="35" s="1"/>
  <c r="AE53" i="28" a="1"/>
  <c r="AE53" i="28" s="1"/>
  <c r="AD53" i="28" s="1"/>
  <c r="AC53" i="28" s="1"/>
  <c r="AE112" i="32" a="1"/>
  <c r="AE112" i="32" s="1"/>
  <c r="AD112" i="32" s="1"/>
  <c r="AC112" i="32" s="1"/>
  <c r="AE30" i="34" a="1"/>
  <c r="AE30" i="34" s="1"/>
  <c r="AD30" i="34" s="1"/>
  <c r="AC30" i="34" s="1"/>
  <c r="AE63" i="50" a="1"/>
  <c r="AE63" i="50" s="1"/>
  <c r="AD63" i="50" s="1"/>
  <c r="AC63" i="50" s="1"/>
  <c r="AE11" i="46" a="1"/>
  <c r="AE11" i="46" s="1"/>
  <c r="AD11" i="46" s="1"/>
  <c r="AE57" i="47" a="1"/>
  <c r="AE57" i="47" s="1"/>
  <c r="AD57" i="47" s="1"/>
  <c r="AC57" i="47" s="1"/>
  <c r="AE33" i="34" a="1"/>
  <c r="AE33" i="34" s="1"/>
  <c r="AD33" i="34" s="1"/>
  <c r="AC33" i="34" s="1"/>
  <c r="AE6" i="53" a="1"/>
  <c r="AE6" i="53" s="1"/>
  <c r="AD6" i="53" s="1"/>
  <c r="AC6" i="53" s="1"/>
  <c r="AE123" i="34" a="1"/>
  <c r="AE123" i="34" s="1"/>
  <c r="AD123" i="34" s="1"/>
  <c r="AC123" i="34" s="1"/>
  <c r="AE115" i="37" a="1"/>
  <c r="AE115" i="37" s="1"/>
  <c r="AD115" i="37" s="1"/>
  <c r="AC115" i="37" s="1"/>
  <c r="AE107" i="36" a="1"/>
  <c r="AE107" i="36" s="1"/>
  <c r="AD107" i="36" s="1"/>
  <c r="AC107" i="36" s="1"/>
  <c r="AE99" i="31" a="1"/>
  <c r="AE99" i="31" s="1"/>
  <c r="AD99" i="31" s="1"/>
  <c r="AC99" i="31" s="1"/>
  <c r="AE35" i="55" a="1"/>
  <c r="AE35" i="55" s="1"/>
  <c r="AD35" i="55" s="1"/>
  <c r="AC35" i="55" s="1"/>
  <c r="AE83" i="47" a="1"/>
  <c r="AE83" i="47" s="1"/>
  <c r="AD83" i="47" s="1"/>
  <c r="AC83" i="47" s="1"/>
  <c r="AE126" i="34" a="1"/>
  <c r="AE126" i="34" s="1"/>
  <c r="AD126" i="34" s="1"/>
  <c r="AC126" i="34" s="1"/>
  <c r="AE74" i="50" a="1"/>
  <c r="AE74" i="50" s="1"/>
  <c r="AD74" i="50" s="1"/>
  <c r="AC74" i="50" s="1"/>
  <c r="AE18" i="41" a="1"/>
  <c r="AE18" i="41" s="1"/>
  <c r="AD18" i="41" s="1"/>
  <c r="AC18" i="41" s="1"/>
  <c r="AE117" i="55" a="1"/>
  <c r="AE117" i="55" s="1"/>
  <c r="AD117" i="55" s="1"/>
  <c r="AC117" i="55" s="1"/>
  <c r="AE98" i="51" a="1"/>
  <c r="AE98" i="51" s="1"/>
  <c r="AD98" i="51" s="1"/>
  <c r="AC98" i="51" s="1"/>
  <c r="AE9" i="53" a="1"/>
  <c r="AE9" i="53" s="1"/>
  <c r="AD9" i="53" s="1"/>
  <c r="AC9" i="53" s="1"/>
  <c r="AE58" i="56" a="1"/>
  <c r="AE58" i="56" s="1"/>
  <c r="AD58" i="56" s="1"/>
  <c r="AC58" i="56" s="1"/>
  <c r="AE71" i="57" a="1"/>
  <c r="AE71" i="57" s="1"/>
  <c r="AD71" i="57" s="1"/>
  <c r="AC71" i="57" s="1"/>
  <c r="AE65" i="56" a="1"/>
  <c r="AE65" i="56" s="1"/>
  <c r="AD65" i="56" s="1"/>
  <c r="AC65" i="56" s="1"/>
  <c r="AE34" i="59" a="1"/>
  <c r="AE34" i="59" s="1"/>
  <c r="AD34" i="59" s="1"/>
  <c r="AC34" i="59" s="1"/>
  <c r="AE85" i="53" a="1"/>
  <c r="AE85" i="53" s="1"/>
  <c r="AD85" i="53" s="1"/>
  <c r="AC85" i="53" s="1"/>
  <c r="AE120" i="37" a="1"/>
  <c r="AE120" i="37" s="1"/>
  <c r="AD120" i="37" s="1"/>
  <c r="AC120" i="37" s="1"/>
  <c r="AE87" i="57" a="1"/>
  <c r="AE87" i="57" s="1"/>
  <c r="AD87" i="57" s="1"/>
  <c r="AC87" i="57" s="1"/>
  <c r="AE29" i="58" a="1"/>
  <c r="AE29" i="58" s="1"/>
  <c r="AD29" i="58" s="1"/>
  <c r="AC29" i="58" s="1"/>
  <c r="AE118" i="33" a="1"/>
  <c r="AE118" i="33" s="1"/>
  <c r="AD118" i="33" s="1"/>
  <c r="AC118" i="33" s="1"/>
  <c r="AE78" i="12" a="1"/>
  <c r="AE78" i="12" s="1"/>
  <c r="AD78" i="12" s="1"/>
  <c r="AC78" i="12" s="1"/>
  <c r="AE16" i="54" a="1"/>
  <c r="AE16" i="54" s="1"/>
  <c r="AD16" i="54" s="1"/>
  <c r="AC16" i="54" s="1"/>
  <c r="AE63" i="48" a="1"/>
  <c r="AE63" i="48" s="1"/>
  <c r="AD63" i="48" s="1"/>
  <c r="AC63" i="48" s="1"/>
  <c r="AE46" i="56" a="1"/>
  <c r="AE46" i="56" s="1"/>
  <c r="AD46" i="56" s="1"/>
  <c r="AC46" i="56" s="1"/>
  <c r="AE48" i="56" a="1"/>
  <c r="AE48" i="56" s="1"/>
  <c r="AD48" i="56" s="1"/>
  <c r="AC48" i="56" s="1"/>
  <c r="AE22" i="51" a="1"/>
  <c r="AE22" i="51" s="1"/>
  <c r="AD22" i="51" s="1"/>
  <c r="AC22" i="51" s="1"/>
  <c r="AE47" i="34" a="1"/>
  <c r="AE47" i="34" s="1"/>
  <c r="AD47" i="34" s="1"/>
  <c r="AC47" i="34" s="1"/>
  <c r="AE113" i="34" a="1"/>
  <c r="AE113" i="34" s="1"/>
  <c r="AD113" i="34" s="1"/>
  <c r="AC113" i="34" s="1"/>
  <c r="AE125" i="34" a="1"/>
  <c r="AE125" i="34" s="1"/>
  <c r="AD125" i="34" s="1"/>
  <c r="AC125" i="34" s="1"/>
  <c r="AE110" i="36" a="1"/>
  <c r="AE110" i="36" s="1"/>
  <c r="AD110" i="36" s="1"/>
  <c r="AC110" i="36" s="1"/>
  <c r="AE123" i="58" a="1"/>
  <c r="AE123" i="58" s="1"/>
  <c r="AD123" i="58" s="1"/>
  <c r="AC123" i="58" s="1"/>
  <c r="AE43" i="54" a="1"/>
  <c r="AE43" i="54" s="1"/>
  <c r="AD43" i="54" s="1"/>
  <c r="AC43" i="54" s="1"/>
  <c r="AE99" i="47" a="1"/>
  <c r="AE99" i="47" s="1"/>
  <c r="AD99" i="47" s="1"/>
  <c r="AC99" i="47" s="1"/>
  <c r="AE99" i="53" a="1"/>
  <c r="AE99" i="53" s="1"/>
  <c r="AD99" i="53" s="1"/>
  <c r="AC99" i="53" s="1"/>
  <c r="AE91" i="32" a="1"/>
  <c r="AE91" i="32" s="1"/>
  <c r="AD91" i="32" s="1"/>
  <c r="AC91" i="32" s="1"/>
  <c r="AE83" i="59" a="1"/>
  <c r="AE83" i="59" s="1"/>
  <c r="AD83" i="59" s="1"/>
  <c r="AC83" i="59" s="1"/>
  <c r="AE117" i="31" a="1"/>
  <c r="AE117" i="31" s="1"/>
  <c r="AD117" i="31" s="1"/>
  <c r="AC117" i="31" s="1"/>
  <c r="AE9" i="28" a="1"/>
  <c r="AE9" i="28" s="1"/>
  <c r="AD9" i="28" s="1"/>
  <c r="AC9" i="28" s="1"/>
  <c r="AE5" i="45" a="1"/>
  <c r="AE5" i="45" s="1"/>
  <c r="AD5" i="45" s="1"/>
  <c r="AC5" i="45" s="1"/>
  <c r="AE128" i="58" a="1"/>
  <c r="AE128" i="58" s="1"/>
  <c r="AD128" i="58" s="1"/>
  <c r="AC128" i="58" s="1"/>
  <c r="AE122" i="38" a="1"/>
  <c r="AE122" i="38" s="1"/>
  <c r="AD122" i="38" s="1"/>
  <c r="AC122" i="38" s="1"/>
  <c r="AE39" i="59" a="1"/>
  <c r="AE39" i="59" s="1"/>
  <c r="AD39" i="59" s="1"/>
  <c r="AC39" i="59" s="1"/>
  <c r="AE74" i="52" a="1"/>
  <c r="AE74" i="52" s="1"/>
  <c r="AD74" i="52" s="1"/>
  <c r="AC74" i="52" s="1"/>
  <c r="AE64" i="44" a="1"/>
  <c r="AE64" i="44" s="1"/>
  <c r="AD64" i="44" s="1"/>
  <c r="AC64" i="44" s="1"/>
  <c r="AE120" i="33" a="1"/>
  <c r="AE120" i="33" s="1"/>
  <c r="AD120" i="33" s="1"/>
  <c r="AC120" i="33" s="1"/>
  <c r="AE8" i="28" a="1"/>
  <c r="AE8" i="28" s="1"/>
  <c r="AD8" i="28" s="1"/>
  <c r="AC8" i="28" s="1"/>
  <c r="AE22" i="45" a="1"/>
  <c r="AE22" i="45" s="1"/>
  <c r="AD22" i="45" s="1"/>
  <c r="AC22" i="45" s="1"/>
  <c r="AE22" i="55" a="1"/>
  <c r="AE22" i="55" s="1"/>
  <c r="AD22" i="55" s="1"/>
  <c r="AC22" i="55" s="1"/>
  <c r="AE3" i="43" a="1"/>
  <c r="AE3" i="43" s="1"/>
  <c r="AD3" i="43" s="1"/>
  <c r="AC3" i="43" s="1"/>
  <c r="AE16" i="36" a="1"/>
  <c r="AE16" i="36" s="1"/>
  <c r="AD16" i="36" s="1"/>
  <c r="AC16" i="36" s="1"/>
  <c r="AE3" i="53" a="1"/>
  <c r="AE3" i="53" s="1"/>
  <c r="AD3" i="53" s="1"/>
  <c r="AC3" i="53" s="1"/>
  <c r="AE90" i="46" a="1"/>
  <c r="AE90" i="46" s="1"/>
  <c r="AD90" i="46" s="1"/>
  <c r="AE110" i="58" a="1"/>
  <c r="AE110" i="58" s="1"/>
  <c r="AD110" i="58" s="1"/>
  <c r="AC110" i="58" s="1"/>
  <c r="AE66" i="35" a="1"/>
  <c r="AE66" i="35" s="1"/>
  <c r="AD66" i="35" s="1"/>
  <c r="AC66" i="35" s="1"/>
  <c r="AE17" i="40" a="1"/>
  <c r="AE17" i="40" s="1"/>
  <c r="AD17" i="40" s="1"/>
  <c r="AC17" i="40" s="1"/>
  <c r="AE30" i="58" a="1"/>
  <c r="AE30" i="58" s="1"/>
  <c r="AD30" i="58" s="1"/>
  <c r="AC30" i="58" s="1"/>
  <c r="AE8" i="57" a="1"/>
  <c r="AE8" i="57" s="1"/>
  <c r="AD8" i="57" s="1"/>
  <c r="AC8" i="57" s="1"/>
  <c r="AE7" i="33" a="1"/>
  <c r="AE7" i="33" s="1"/>
  <c r="AD7" i="33" s="1"/>
  <c r="AC7" i="33" s="1"/>
  <c r="AE38" i="37" a="1"/>
  <c r="AE38" i="37" s="1"/>
  <c r="AD38" i="37" s="1"/>
  <c r="AC38" i="37" s="1"/>
  <c r="AE59" i="36" a="1"/>
  <c r="AE59" i="36" s="1"/>
  <c r="AD59" i="36" s="1"/>
  <c r="AC59" i="36" s="1"/>
  <c r="AE59" i="56" a="1"/>
  <c r="AE59" i="56" s="1"/>
  <c r="AD59" i="56" s="1"/>
  <c r="AC59" i="56" s="1"/>
  <c r="AE51" i="57" a="1"/>
  <c r="AE51" i="57" s="1"/>
  <c r="AD51" i="57" s="1"/>
  <c r="AC51" i="57" s="1"/>
  <c r="AE43" i="44" a="1"/>
  <c r="AE43" i="44" s="1"/>
  <c r="AD43" i="44" s="1"/>
  <c r="AC43" i="44" s="1"/>
  <c r="AE35" i="33" a="1"/>
  <c r="AE35" i="33" s="1"/>
  <c r="AD35" i="33" s="1"/>
  <c r="AC35" i="33" s="1"/>
  <c r="AE27" i="52" a="1"/>
  <c r="AE27" i="52" s="1"/>
  <c r="AD27" i="52" s="1"/>
  <c r="AC27" i="52" s="1"/>
  <c r="AE91" i="30" a="1"/>
  <c r="AE91" i="30" s="1"/>
  <c r="AD91" i="30" s="1"/>
  <c r="AC91" i="30" s="1"/>
  <c r="AE19" i="35" a="1"/>
  <c r="AE19" i="35" s="1"/>
  <c r="AD19" i="35" s="1"/>
  <c r="AC19" i="35" s="1"/>
  <c r="AE96" i="36" a="1"/>
  <c r="AE96" i="36" s="1"/>
  <c r="AD96" i="36" s="1"/>
  <c r="AC96" i="36" s="1"/>
  <c r="AE93" i="56" a="1"/>
  <c r="AE93" i="56" s="1"/>
  <c r="AD93" i="56" s="1"/>
  <c r="AC93" i="56" s="1"/>
  <c r="AE105" i="33" a="1"/>
  <c r="AE105" i="33" s="1"/>
  <c r="AD105" i="33" s="1"/>
  <c r="AC105" i="33" s="1"/>
  <c r="AE120" i="43" a="1"/>
  <c r="AE120" i="43" s="1"/>
  <c r="AD120" i="43" s="1"/>
  <c r="AC120" i="43" s="1"/>
  <c r="AE50" i="41" a="1"/>
  <c r="AE50" i="41" s="1"/>
  <c r="AD50" i="41" s="1"/>
  <c r="AC50" i="41" s="1"/>
  <c r="AE13" i="44" a="1"/>
  <c r="AE13" i="44" s="1"/>
  <c r="AD13" i="44" s="1"/>
  <c r="AC13" i="44" s="1"/>
  <c r="AE74" i="58" a="1"/>
  <c r="AE74" i="58" s="1"/>
  <c r="AD74" i="58" s="1"/>
  <c r="AC74" i="58" s="1"/>
  <c r="AE90" i="56" a="1"/>
  <c r="AE90" i="56" s="1"/>
  <c r="AD90" i="56" s="1"/>
  <c r="AC90" i="56" s="1"/>
  <c r="AE72" i="57" a="1"/>
  <c r="AE72" i="57" s="1"/>
  <c r="AD72" i="57" s="1"/>
  <c r="AC72" i="57" s="1"/>
  <c r="AE50" i="47" a="1"/>
  <c r="AE50" i="47" s="1"/>
  <c r="AD50" i="47" s="1"/>
  <c r="AC50" i="47" s="1"/>
  <c r="AE96" i="32" a="1"/>
  <c r="AE96" i="32" s="1"/>
  <c r="AD96" i="32" s="1"/>
  <c r="AC96" i="32" s="1"/>
  <c r="AE30" i="48" a="1"/>
  <c r="AE30" i="48" s="1"/>
  <c r="AD30" i="48" s="1"/>
  <c r="AC30" i="48" s="1"/>
  <c r="AE11" i="50" a="1"/>
  <c r="AE11" i="50" s="1"/>
  <c r="AD11" i="50" s="1"/>
  <c r="AC11" i="50" s="1"/>
  <c r="AE105" i="49" a="1"/>
  <c r="AE105" i="49" s="1"/>
  <c r="AD105" i="49" s="1"/>
  <c r="AC105" i="49" s="1"/>
  <c r="AE65" i="32" a="1"/>
  <c r="AE65" i="32" s="1"/>
  <c r="AD65" i="32" s="1"/>
  <c r="AC65" i="32" s="1"/>
  <c r="AE97" i="36" a="1"/>
  <c r="AE97" i="36" s="1"/>
  <c r="AD97" i="36" s="1"/>
  <c r="AC97" i="36" s="1"/>
  <c r="AE113" i="44" a="1"/>
  <c r="AE113" i="44" s="1"/>
  <c r="AD113" i="44" s="1"/>
  <c r="AC113" i="44" s="1"/>
  <c r="AE6" i="28" a="1"/>
  <c r="AE6" i="28" s="1"/>
  <c r="AD6" i="28" s="1"/>
  <c r="AC6" i="28" s="1"/>
  <c r="AE123" i="54" a="1"/>
  <c r="AE123" i="54" s="1"/>
  <c r="AD123" i="54" s="1"/>
  <c r="AC123" i="54" s="1"/>
  <c r="AE115" i="45" a="1"/>
  <c r="AE115" i="45" s="1"/>
  <c r="AD115" i="45" s="1"/>
  <c r="AC115" i="45" s="1"/>
  <c r="AE35" i="57" a="1"/>
  <c r="AE35" i="57" s="1"/>
  <c r="AD35" i="57" s="1"/>
  <c r="AC35" i="57" s="1"/>
  <c r="AE27" i="34" a="1"/>
  <c r="AE27" i="34" s="1"/>
  <c r="AD27" i="34" s="1"/>
  <c r="AC27" i="34" s="1"/>
  <c r="AE27" i="38" a="1"/>
  <c r="AE27" i="38" s="1"/>
  <c r="AD27" i="38" s="1"/>
  <c r="AC27" i="38" s="1"/>
  <c r="AE83" i="28" a="1"/>
  <c r="AE83" i="28" s="1"/>
  <c r="AD83" i="28" s="1"/>
  <c r="AC83" i="28" s="1"/>
  <c r="AE19" i="45" a="1"/>
  <c r="AE19" i="45" s="1"/>
  <c r="AD19" i="45" s="1"/>
  <c r="AC19" i="45" s="1"/>
  <c r="AE101" i="31" a="1"/>
  <c r="AE101" i="31" s="1"/>
  <c r="AD101" i="31" s="1"/>
  <c r="AC101" i="31" s="1"/>
  <c r="AE103" i="28" a="1"/>
  <c r="AE103" i="28" s="1"/>
  <c r="AD103" i="28" s="1"/>
  <c r="AC103" i="28" s="1"/>
  <c r="AE66" i="41" a="1"/>
  <c r="AE66" i="41" s="1"/>
  <c r="AD66" i="41" s="1"/>
  <c r="AC66" i="41" s="1"/>
  <c r="AE129" i="36" a="1"/>
  <c r="AE129" i="36" s="1"/>
  <c r="AD129" i="36" s="1"/>
  <c r="AC129" i="36" s="1"/>
  <c r="AE24" i="55" a="1"/>
  <c r="AE24" i="55" s="1"/>
  <c r="AD24" i="55" s="1"/>
  <c r="AC24" i="55" s="1"/>
  <c r="AE23" i="37" a="1"/>
  <c r="AE23" i="37" s="1"/>
  <c r="AD23" i="37" s="1"/>
  <c r="AC23" i="37" s="1"/>
  <c r="AE18" i="57" a="1"/>
  <c r="AE18" i="57" s="1"/>
  <c r="AD18" i="57" s="1"/>
  <c r="AC18" i="57" s="1"/>
  <c r="AE95" i="34" a="1"/>
  <c r="AE95" i="34" s="1"/>
  <c r="AD95" i="34" s="1"/>
  <c r="AC95" i="34" s="1"/>
  <c r="AE68" i="33" a="1"/>
  <c r="AE68" i="33" s="1"/>
  <c r="AD68" i="33" s="1"/>
  <c r="AC68" i="33" s="1"/>
  <c r="AE42" i="38" a="1"/>
  <c r="AE42" i="38" s="1"/>
  <c r="AD42" i="38" s="1"/>
  <c r="AC42" i="38" s="1"/>
  <c r="AE106" i="30" a="1"/>
  <c r="AE106" i="30" s="1"/>
  <c r="AD106" i="30" s="1"/>
  <c r="AC106" i="30" s="1"/>
  <c r="AE120" i="49" a="1"/>
  <c r="AE120" i="49" s="1"/>
  <c r="AD120" i="49" s="1"/>
  <c r="AC120" i="49" s="1"/>
  <c r="AE64" i="46" a="1"/>
  <c r="AE64" i="46" s="1"/>
  <c r="AD64" i="46" s="1"/>
  <c r="AE46" i="50" a="1"/>
  <c r="AE46" i="50" s="1"/>
  <c r="AD46" i="50" s="1"/>
  <c r="AC46" i="50" s="1"/>
  <c r="AE14" i="58" a="1"/>
  <c r="AE14" i="58" s="1"/>
  <c r="AD14" i="58" s="1"/>
  <c r="AC14" i="58" s="1"/>
  <c r="AE119" i="35" a="1"/>
  <c r="AE119" i="35" s="1"/>
  <c r="AD119" i="35" s="1"/>
  <c r="AC119" i="35" s="1"/>
  <c r="AE104" i="37" a="1"/>
  <c r="AE104" i="37" s="1"/>
  <c r="AD104" i="37" s="1"/>
  <c r="AC104" i="37" s="1"/>
  <c r="AE42" i="30" a="1"/>
  <c r="AE42" i="30" s="1"/>
  <c r="AD42" i="30" s="1"/>
  <c r="AC42" i="30" s="1"/>
  <c r="AE5" i="35" a="1"/>
  <c r="AE5" i="35" s="1"/>
  <c r="AD5" i="35" s="1"/>
  <c r="AC5" i="35" s="1"/>
  <c r="AE15" i="46" a="1"/>
  <c r="AE15" i="46" s="1"/>
  <c r="AD15" i="46" s="1"/>
  <c r="AE104" i="53" a="1"/>
  <c r="AE104" i="53" s="1"/>
  <c r="AD104" i="53" s="1"/>
  <c r="AC104" i="53" s="1"/>
  <c r="AE14" i="56" a="1"/>
  <c r="AE14" i="56" s="1"/>
  <c r="AD14" i="56" s="1"/>
  <c r="AC14" i="56" s="1"/>
  <c r="AE70" i="35" a="1"/>
  <c r="AE70" i="35" s="1"/>
  <c r="AD70" i="35" s="1"/>
  <c r="AC70" i="35" s="1"/>
  <c r="AE70" i="47" a="1"/>
  <c r="AE70" i="47" s="1"/>
  <c r="AD70" i="47" s="1"/>
  <c r="AC70" i="47" s="1"/>
  <c r="AE115" i="53" a="1"/>
  <c r="AE115" i="53" s="1"/>
  <c r="AD115" i="53" s="1"/>
  <c r="AC115" i="53" s="1"/>
  <c r="AE115" i="55" a="1"/>
  <c r="AE115" i="55" s="1"/>
  <c r="AD115" i="55" s="1"/>
  <c r="AC115" i="55" s="1"/>
  <c r="AE43" i="32" a="1"/>
  <c r="AE43" i="32" s="1"/>
  <c r="AD43" i="32" s="1"/>
  <c r="AC43" i="32" s="1"/>
  <c r="AE43" i="48" a="1"/>
  <c r="AE43" i="48" s="1"/>
  <c r="AD43" i="48" s="1"/>
  <c r="AC43" i="48" s="1"/>
  <c r="AE99" i="55" a="1"/>
  <c r="AE99" i="55" s="1"/>
  <c r="AD99" i="55" s="1"/>
  <c r="AC99" i="55" s="1"/>
  <c r="AE91" i="52" a="1"/>
  <c r="AE91" i="52" s="1"/>
  <c r="AD91" i="52" s="1"/>
  <c r="AC91" i="52" s="1"/>
  <c r="AE27" i="54" a="1"/>
  <c r="AE27" i="54" s="1"/>
  <c r="AD27" i="54" s="1"/>
  <c r="AC27" i="54" s="1"/>
  <c r="AE19" i="51" a="1"/>
  <c r="AE19" i="51" s="1"/>
  <c r="AD19" i="51" s="1"/>
  <c r="AC19" i="51" s="1"/>
  <c r="AE19" i="31" a="1"/>
  <c r="AE19" i="31" s="1"/>
  <c r="AD19" i="31" s="1"/>
  <c r="AC19" i="31" s="1"/>
  <c r="AE45" i="12" a="1"/>
  <c r="AE45" i="12" s="1"/>
  <c r="AD45" i="12" s="1"/>
  <c r="AC45" i="12" s="1"/>
  <c r="AE95" i="48" a="1"/>
  <c r="AE95" i="48" s="1"/>
  <c r="AD95" i="48" s="1"/>
  <c r="AC95" i="48" s="1"/>
  <c r="AE24" i="53" a="1"/>
  <c r="AE24" i="53" s="1"/>
  <c r="AD24" i="53" s="1"/>
  <c r="AC24" i="53" s="1"/>
  <c r="AE29" i="54" a="1"/>
  <c r="AE29" i="54" s="1"/>
  <c r="AD29" i="54" s="1"/>
  <c r="AC29" i="54" s="1"/>
  <c r="AE103" i="57" a="1"/>
  <c r="AE103" i="57" s="1"/>
  <c r="AD103" i="57" s="1"/>
  <c r="AC103" i="57" s="1"/>
  <c r="AE23" i="49" a="1"/>
  <c r="AE23" i="49" s="1"/>
  <c r="AD23" i="49" s="1"/>
  <c r="AC23" i="49" s="1"/>
  <c r="AE10" i="58" a="1"/>
  <c r="AE10" i="58" s="1"/>
  <c r="AD10" i="58" s="1"/>
  <c r="AC10" i="58" s="1"/>
  <c r="AE121" i="35" a="1"/>
  <c r="AE121" i="35" s="1"/>
  <c r="AD121" i="35" s="1"/>
  <c r="AC121" i="35" s="1"/>
  <c r="AE67" i="45" a="1"/>
  <c r="AE67" i="45" s="1"/>
  <c r="AD67" i="45" s="1"/>
  <c r="AC67" i="45" s="1"/>
  <c r="AE30" i="56" a="1"/>
  <c r="AE30" i="56" s="1"/>
  <c r="AD30" i="56" s="1"/>
  <c r="AC30" i="56" s="1"/>
  <c r="AE39" i="53" a="1"/>
  <c r="AE39" i="53" s="1"/>
  <c r="AD39" i="53" s="1"/>
  <c r="AC39" i="53" s="1"/>
  <c r="AE54" i="31" a="1"/>
  <c r="AE54" i="31" s="1"/>
  <c r="AD54" i="31" s="1"/>
  <c r="AC54" i="31" s="1"/>
  <c r="AE103" i="53" a="1"/>
  <c r="AE103" i="53" s="1"/>
  <c r="AD103" i="53" s="1"/>
  <c r="AC103" i="53" s="1"/>
  <c r="AE96" i="58" a="1"/>
  <c r="AE96" i="58" s="1"/>
  <c r="AD96" i="58" s="1"/>
  <c r="AC96" i="58" s="1"/>
  <c r="AE18" i="37" a="1"/>
  <c r="AE18" i="37" s="1"/>
  <c r="AD18" i="37" s="1"/>
  <c r="AC18" i="37" s="1"/>
  <c r="AE11" i="54" a="1"/>
  <c r="AE11" i="54" s="1"/>
  <c r="AD11" i="54" s="1"/>
  <c r="AC11" i="54" s="1"/>
  <c r="AE38" i="33" a="1"/>
  <c r="AE38" i="33" s="1"/>
  <c r="AD38" i="33" s="1"/>
  <c r="AC38" i="33" s="1"/>
  <c r="AE122" i="12" a="1"/>
  <c r="AE122" i="12" s="1"/>
  <c r="AD122" i="12" s="1"/>
  <c r="AE26" i="58" a="1"/>
  <c r="AE26" i="58" s="1"/>
  <c r="AD26" i="58" s="1"/>
  <c r="AC26" i="58" s="1"/>
  <c r="AE90" i="34" a="1"/>
  <c r="AE90" i="34" s="1"/>
  <c r="AD90" i="34" s="1"/>
  <c r="AC90" i="34" s="1"/>
  <c r="AE78" i="56" a="1"/>
  <c r="AE78" i="56" s="1"/>
  <c r="AD78" i="56" s="1"/>
  <c r="AC78" i="56" s="1"/>
  <c r="AE6" i="49" a="1"/>
  <c r="AE6" i="49" s="1"/>
  <c r="AD6" i="49" s="1"/>
  <c r="AC6" i="49" s="1"/>
  <c r="AE70" i="28" a="1"/>
  <c r="AE70" i="28" s="1"/>
  <c r="AD70" i="28" s="1"/>
  <c r="AC70" i="28" s="1"/>
  <c r="AE115" i="51" a="1"/>
  <c r="AE115" i="51" s="1"/>
  <c r="AD115" i="51" s="1"/>
  <c r="AC115" i="51" s="1"/>
  <c r="AE51" i="55" a="1"/>
  <c r="AE51" i="55" s="1"/>
  <c r="AD51" i="55" s="1"/>
  <c r="AC51" i="55" s="1"/>
  <c r="AE107" i="54" a="1"/>
  <c r="AE107" i="54" s="1"/>
  <c r="AD107" i="54" s="1"/>
  <c r="AC107" i="54" s="1"/>
  <c r="AE43" i="56" a="1"/>
  <c r="AE43" i="56" s="1"/>
  <c r="AD43" i="56" s="1"/>
  <c r="AC43" i="56" s="1"/>
  <c r="AE99" i="28" a="1"/>
  <c r="AE99" i="28" s="1"/>
  <c r="AD99" i="28" s="1"/>
  <c r="AC99" i="28" s="1"/>
  <c r="AE91" i="56" a="1"/>
  <c r="AE91" i="56" s="1"/>
  <c r="AD91" i="56" s="1"/>
  <c r="AC91" i="56" s="1"/>
  <c r="AE91" i="12" a="1"/>
  <c r="AE91" i="12" s="1"/>
  <c r="AD91" i="12" s="1"/>
  <c r="AC91" i="12" s="1"/>
  <c r="AE124" i="44" a="1"/>
  <c r="AE124" i="44" s="1"/>
  <c r="AD124" i="44" s="1"/>
  <c r="AC124" i="44" s="1"/>
  <c r="AE124" i="52" a="1"/>
  <c r="AE124" i="52" s="1"/>
  <c r="AD124" i="52" s="1"/>
  <c r="AC124" i="52" s="1"/>
  <c r="AE60" i="54" a="1"/>
  <c r="AE60" i="54" s="1"/>
  <c r="AD60" i="54" s="1"/>
  <c r="AC60" i="54" s="1"/>
  <c r="AE124" i="54" a="1"/>
  <c r="AE124" i="54" s="1"/>
  <c r="AD124" i="54" s="1"/>
  <c r="AC124" i="54" s="1"/>
  <c r="AE60" i="50" a="1"/>
  <c r="AE60" i="50" s="1"/>
  <c r="AD60" i="50" s="1"/>
  <c r="AC60" i="50" s="1"/>
  <c r="AE60" i="44" a="1"/>
  <c r="AE60" i="44" s="1"/>
  <c r="AD60" i="44" s="1"/>
  <c r="AC60" i="44" s="1"/>
  <c r="AE124" i="34" a="1"/>
  <c r="AE124" i="34" s="1"/>
  <c r="AD124" i="34" s="1"/>
  <c r="AC124" i="34" s="1"/>
  <c r="AE60" i="52" a="1"/>
  <c r="AE60" i="52" s="1"/>
  <c r="AD60" i="52" s="1"/>
  <c r="AC60" i="52" s="1"/>
  <c r="AE124" i="56" a="1"/>
  <c r="AE124" i="56" s="1"/>
  <c r="AD124" i="56" s="1"/>
  <c r="AC124" i="56" s="1"/>
  <c r="AE60" i="56" a="1"/>
  <c r="AE60" i="56" s="1"/>
  <c r="AD60" i="56" s="1"/>
  <c r="AC60" i="56" s="1"/>
  <c r="AE124" i="32" a="1"/>
  <c r="AE124" i="32" s="1"/>
  <c r="AD124" i="32" s="1"/>
  <c r="AC124" i="32" s="1"/>
  <c r="AE60" i="48" a="1"/>
  <c r="AE60" i="48" s="1"/>
  <c r="AD60" i="48" s="1"/>
  <c r="AC60" i="48" s="1"/>
  <c r="AE60" i="58" a="1"/>
  <c r="AE60" i="58" s="1"/>
  <c r="AD60" i="58" s="1"/>
  <c r="AC60" i="58" s="1"/>
  <c r="AE52" i="53" a="1"/>
  <c r="AE52" i="53" s="1"/>
  <c r="AD52" i="53" s="1"/>
  <c r="AC52" i="53" s="1"/>
  <c r="AE52" i="47" a="1"/>
  <c r="AE52" i="47" s="1"/>
  <c r="AD52" i="47" s="1"/>
  <c r="AC52" i="47" s="1"/>
  <c r="AE116" i="53" a="1"/>
  <c r="AE116" i="53" s="1"/>
  <c r="AD116" i="53" s="1"/>
  <c r="AC116" i="53" s="1"/>
  <c r="AE52" i="28" a="1"/>
  <c r="AE52" i="28" s="1"/>
  <c r="AD52" i="28" s="1"/>
  <c r="AC52" i="28" s="1"/>
  <c r="AE52" i="57" a="1"/>
  <c r="AE52" i="57" s="1"/>
  <c r="AD52" i="57" s="1"/>
  <c r="AC52" i="57" s="1"/>
  <c r="AE52" i="31" a="1"/>
  <c r="AE52" i="31" s="1"/>
  <c r="AD52" i="31" s="1"/>
  <c r="AC52" i="31" s="1"/>
  <c r="AE116" i="35" a="1"/>
  <c r="AE116" i="35" s="1"/>
  <c r="AD116" i="35" s="1"/>
  <c r="AC116" i="35" s="1"/>
  <c r="AE116" i="49" a="1"/>
  <c r="AE116" i="49" s="1"/>
  <c r="AD116" i="49" s="1"/>
  <c r="AC116" i="49" s="1"/>
  <c r="AE52" i="59" a="1"/>
  <c r="AE52" i="59" s="1"/>
  <c r="AD52" i="59" s="1"/>
  <c r="AC52" i="59" s="1"/>
  <c r="AE116" i="51" a="1"/>
  <c r="AE116" i="51" s="1"/>
  <c r="AD116" i="51" s="1"/>
  <c r="AC116" i="51" s="1"/>
  <c r="AE116" i="37" a="1"/>
  <c r="AE116" i="37" s="1"/>
  <c r="AD116" i="37" s="1"/>
  <c r="AC116" i="37" s="1"/>
  <c r="AE116" i="55" a="1"/>
  <c r="AE116" i="55" s="1"/>
  <c r="AD116" i="55" s="1"/>
  <c r="AC116" i="55" s="1"/>
  <c r="AE52" i="33" a="1"/>
  <c r="AE52" i="33" s="1"/>
  <c r="AD52" i="33" s="1"/>
  <c r="AC52" i="33" s="1"/>
  <c r="AE116" i="59" a="1"/>
  <c r="AE116" i="59" s="1"/>
  <c r="AD116" i="59" s="1"/>
  <c r="AC116" i="59" s="1"/>
  <c r="AE52" i="35" a="1"/>
  <c r="AE52" i="35" s="1"/>
  <c r="AD52" i="35" s="1"/>
  <c r="AC52" i="35" s="1"/>
  <c r="AE116" i="28" a="1"/>
  <c r="AE116" i="28" s="1"/>
  <c r="AD116" i="28" s="1"/>
  <c r="AC116" i="28" s="1"/>
  <c r="AE52" i="37" a="1"/>
  <c r="AE52" i="37" s="1"/>
  <c r="AD52" i="37" s="1"/>
  <c r="AC52" i="37" s="1"/>
  <c r="AE116" i="33" a="1"/>
  <c r="AE116" i="33" s="1"/>
  <c r="AD116" i="33" s="1"/>
  <c r="AC116" i="33" s="1"/>
  <c r="AE108" i="36" a="1"/>
  <c r="AE108" i="36" s="1"/>
  <c r="AD108" i="36" s="1"/>
  <c r="AC108" i="36" s="1"/>
  <c r="AE44" i="42" a="1"/>
  <c r="AE44" i="42" s="1"/>
  <c r="AD44" i="42" s="1"/>
  <c r="AC44" i="42" s="1"/>
  <c r="AE108" i="34" a="1"/>
  <c r="AE108" i="34" s="1"/>
  <c r="AD108" i="34" s="1"/>
  <c r="AC108" i="34" s="1"/>
  <c r="AE44" i="30" a="1"/>
  <c r="AE44" i="30" s="1"/>
  <c r="AD44" i="30" s="1"/>
  <c r="AC44" i="30" s="1"/>
  <c r="AE44" i="36" a="1"/>
  <c r="AE44" i="36" s="1"/>
  <c r="AD44" i="36" s="1"/>
  <c r="AC44" i="36" s="1"/>
  <c r="AE108" i="58" a="1"/>
  <c r="AE108" i="58" s="1"/>
  <c r="AD108" i="58" s="1"/>
  <c r="AC108" i="58" s="1"/>
  <c r="AE44" i="46" a="1"/>
  <c r="AE44" i="46" s="1"/>
  <c r="AD44" i="46" s="1"/>
  <c r="AE44" i="56" a="1"/>
  <c r="AE44" i="56" s="1"/>
  <c r="AD44" i="56" s="1"/>
  <c r="AC44" i="56" s="1"/>
  <c r="AE108" i="56" a="1"/>
  <c r="AE108" i="56" s="1"/>
  <c r="AD108" i="56" s="1"/>
  <c r="AC108" i="56" s="1"/>
  <c r="AE108" i="54" a="1"/>
  <c r="AE108" i="54" s="1"/>
  <c r="AD108" i="54" s="1"/>
  <c r="AC108" i="54" s="1"/>
  <c r="AE44" i="54" a="1"/>
  <c r="AE44" i="54" s="1"/>
  <c r="AD44" i="54" s="1"/>
  <c r="AC44" i="54" s="1"/>
  <c r="AE108" i="12" a="1"/>
  <c r="AE108" i="12" s="1"/>
  <c r="AD108" i="12" s="1"/>
  <c r="AC108" i="12" s="1"/>
  <c r="AE44" i="44" a="1"/>
  <c r="AE44" i="44" s="1"/>
  <c r="AD44" i="44" s="1"/>
  <c r="AC44" i="44" s="1"/>
  <c r="AE36" i="35" a="1"/>
  <c r="AE36" i="35" s="1"/>
  <c r="AD36" i="35" s="1"/>
  <c r="AC36" i="35" s="1"/>
  <c r="AE100" i="47" a="1"/>
  <c r="AE100" i="47" s="1"/>
  <c r="AD100" i="47" s="1"/>
  <c r="AC100" i="47" s="1"/>
  <c r="AE100" i="55" a="1"/>
  <c r="AE100" i="55" s="1"/>
  <c r="AD100" i="55" s="1"/>
  <c r="AC100" i="55" s="1"/>
  <c r="AE36" i="28" a="1"/>
  <c r="AE36" i="28" s="1"/>
  <c r="AD36" i="28" s="1"/>
  <c r="AC36" i="28" s="1"/>
  <c r="AE100" i="31" a="1"/>
  <c r="AE100" i="31" s="1"/>
  <c r="AD100" i="31" s="1"/>
  <c r="AC100" i="31" s="1"/>
  <c r="AE36" i="45" a="1"/>
  <c r="AE36" i="45" s="1"/>
  <c r="AD36" i="45" s="1"/>
  <c r="AC36" i="45" s="1"/>
  <c r="AE100" i="57" a="1"/>
  <c r="AE100" i="57" s="1"/>
  <c r="AD100" i="57" s="1"/>
  <c r="AC100" i="57" s="1"/>
  <c r="AE36" i="57" a="1"/>
  <c r="AE36" i="57" s="1"/>
  <c r="AD36" i="57" s="1"/>
  <c r="AC36" i="57" s="1"/>
  <c r="AE100" i="43" a="1"/>
  <c r="AE100" i="43" s="1"/>
  <c r="AD100" i="43" s="1"/>
  <c r="AC100" i="43" s="1"/>
  <c r="AE36" i="53" a="1"/>
  <c r="AE36" i="53" s="1"/>
  <c r="AD36" i="53" s="1"/>
  <c r="AC36" i="53" s="1"/>
  <c r="AE100" i="53" a="1"/>
  <c r="AE100" i="53" s="1"/>
  <c r="AD100" i="53" s="1"/>
  <c r="AC100" i="53" s="1"/>
  <c r="AE100" i="37" a="1"/>
  <c r="AE100" i="37" s="1"/>
  <c r="AD100" i="37" s="1"/>
  <c r="AC100" i="37" s="1"/>
  <c r="AE100" i="51" a="1"/>
  <c r="AE100" i="51" s="1"/>
  <c r="AD100" i="51" s="1"/>
  <c r="AC100" i="51" s="1"/>
  <c r="AE100" i="45" a="1"/>
  <c r="AE100" i="45" s="1"/>
  <c r="AD100" i="45" s="1"/>
  <c r="AC100" i="45" s="1"/>
  <c r="AE36" i="55" a="1"/>
  <c r="AE36" i="55" s="1"/>
  <c r="AD36" i="55" s="1"/>
  <c r="AC36" i="55" s="1"/>
  <c r="AE100" i="33" a="1"/>
  <c r="AE100" i="33" s="1"/>
  <c r="AD100" i="33" s="1"/>
  <c r="AC100" i="33" s="1"/>
  <c r="AE28" i="56" a="1"/>
  <c r="AE28" i="56" s="1"/>
  <c r="AD28" i="56" s="1"/>
  <c r="AC28" i="56" s="1"/>
  <c r="AE92" i="48" a="1"/>
  <c r="AE92" i="48" s="1"/>
  <c r="AD92" i="48" s="1"/>
  <c r="AC92" i="48" s="1"/>
  <c r="AE28" i="54" a="1"/>
  <c r="AE28" i="54" s="1"/>
  <c r="AD28" i="54" s="1"/>
  <c r="AC28" i="54" s="1"/>
  <c r="AE92" i="32" a="1"/>
  <c r="AE92" i="32" s="1"/>
  <c r="AD92" i="32" s="1"/>
  <c r="AC92" i="32" s="1"/>
  <c r="AE92" i="44" a="1"/>
  <c r="AE92" i="44" s="1"/>
  <c r="AD92" i="44" s="1"/>
  <c r="AC92" i="44" s="1"/>
  <c r="AE92" i="58" a="1"/>
  <c r="AE92" i="58" s="1"/>
  <c r="AD92" i="58" s="1"/>
  <c r="AC92" i="58" s="1"/>
  <c r="AE28" i="50" a="1"/>
  <c r="AE28" i="50" s="1"/>
  <c r="AD28" i="50" s="1"/>
  <c r="AC28" i="50" s="1"/>
  <c r="AE92" i="54" a="1"/>
  <c r="AE92" i="54" s="1"/>
  <c r="AD92" i="54" s="1"/>
  <c r="AC92" i="54" s="1"/>
  <c r="AE28" i="32" a="1"/>
  <c r="AE28" i="32" s="1"/>
  <c r="AD28" i="32" s="1"/>
  <c r="AC28" i="32" s="1"/>
  <c r="AE92" i="52" a="1"/>
  <c r="AE92" i="52" s="1"/>
  <c r="AD92" i="52" s="1"/>
  <c r="AC92" i="52" s="1"/>
  <c r="AE28" i="44" a="1"/>
  <c r="AE28" i="44" s="1"/>
  <c r="AD28" i="44" s="1"/>
  <c r="AC28" i="44" s="1"/>
  <c r="AE28" i="58" a="1"/>
  <c r="AE28" i="58" s="1"/>
  <c r="AD28" i="58" s="1"/>
  <c r="AC28" i="58" s="1"/>
  <c r="AE92" i="36" a="1"/>
  <c r="AE92" i="36" s="1"/>
  <c r="AD92" i="36" s="1"/>
  <c r="AC92" i="36" s="1"/>
  <c r="AE28" i="36" a="1"/>
  <c r="AE28" i="36" s="1"/>
  <c r="AD28" i="36" s="1"/>
  <c r="AC28" i="36" s="1"/>
  <c r="AE20" i="57" a="1"/>
  <c r="AE20" i="57" s="1"/>
  <c r="AD20" i="57" s="1"/>
  <c r="AC20" i="57" s="1"/>
  <c r="AE84" i="37" a="1"/>
  <c r="AE84" i="37" s="1"/>
  <c r="AD84" i="37" s="1"/>
  <c r="AC84" i="37" s="1"/>
  <c r="AE20" i="49" a="1"/>
  <c r="AE20" i="49" s="1"/>
  <c r="AD20" i="49" s="1"/>
  <c r="AC20" i="49" s="1"/>
  <c r="AE20" i="51" a="1"/>
  <c r="AE20" i="51" s="1"/>
  <c r="AD20" i="51" s="1"/>
  <c r="AC20" i="51" s="1"/>
  <c r="AE20" i="28" a="1"/>
  <c r="AE20" i="28" s="1"/>
  <c r="AD20" i="28" s="1"/>
  <c r="AC20" i="28" s="1"/>
  <c r="AE20" i="59" a="1"/>
  <c r="AE20" i="59" s="1"/>
  <c r="AD20" i="59" s="1"/>
  <c r="AC20" i="59" s="1"/>
  <c r="AE20" i="55" a="1"/>
  <c r="AE20" i="55" s="1"/>
  <c r="AD20" i="55" s="1"/>
  <c r="AC20" i="55" s="1"/>
  <c r="AE20" i="33" a="1"/>
  <c r="AE20" i="33" s="1"/>
  <c r="AD20" i="33" s="1"/>
  <c r="AC20" i="33" s="1"/>
  <c r="AE84" i="31" a="1"/>
  <c r="AE84" i="31" s="1"/>
  <c r="AD84" i="31" s="1"/>
  <c r="AC84" i="31" s="1"/>
  <c r="AE84" i="57" a="1"/>
  <c r="AE84" i="57" s="1"/>
  <c r="AD84" i="57" s="1"/>
  <c r="AC84" i="57" s="1"/>
  <c r="AE84" i="35" a="1"/>
  <c r="AE84" i="35" s="1"/>
  <c r="AD84" i="35" s="1"/>
  <c r="AC84" i="35" s="1"/>
  <c r="AE84" i="59" a="1"/>
  <c r="AE84" i="59" s="1"/>
  <c r="AD84" i="59" s="1"/>
  <c r="AC84" i="59" s="1"/>
  <c r="AE84" i="55" a="1"/>
  <c r="AE84" i="55" s="1"/>
  <c r="AD84" i="55" s="1"/>
  <c r="AC84" i="55" s="1"/>
  <c r="AE20" i="53" a="1"/>
  <c r="AE20" i="53" s="1"/>
  <c r="AD20" i="53" s="1"/>
  <c r="AC20" i="53" s="1"/>
  <c r="AE20" i="31" a="1"/>
  <c r="AE20" i="31" s="1"/>
  <c r="AD20" i="31" s="1"/>
  <c r="AC20" i="31" s="1"/>
  <c r="AE84" i="53" a="1"/>
  <c r="AE84" i="53" s="1"/>
  <c r="AD84" i="53" s="1"/>
  <c r="AC84" i="53" s="1"/>
  <c r="AE76" i="54" a="1"/>
  <c r="AE76" i="54" s="1"/>
  <c r="AD76" i="54" s="1"/>
  <c r="AC76" i="54" s="1"/>
  <c r="AE76" i="32" a="1"/>
  <c r="AE76" i="32" s="1"/>
  <c r="AD76" i="32" s="1"/>
  <c r="AC76" i="32" s="1"/>
  <c r="AE12" i="44" a="1"/>
  <c r="AE12" i="44" s="1"/>
  <c r="AD12" i="44" s="1"/>
  <c r="AC12" i="44" s="1"/>
  <c r="AE76" i="56" a="1"/>
  <c r="AE76" i="56" s="1"/>
  <c r="AD76" i="56" s="1"/>
  <c r="AC76" i="56" s="1"/>
  <c r="AE76" i="44" a="1"/>
  <c r="AE76" i="44" s="1"/>
  <c r="AD76" i="44" s="1"/>
  <c r="AC76" i="44" s="1"/>
  <c r="AE12" i="52" a="1"/>
  <c r="AE12" i="52" s="1"/>
  <c r="AD12" i="52" s="1"/>
  <c r="AC12" i="52" s="1"/>
  <c r="AE76" i="58" a="1"/>
  <c r="AE76" i="58" s="1"/>
  <c r="AD76" i="58" s="1"/>
  <c r="AC76" i="58" s="1"/>
  <c r="AE12" i="58" a="1"/>
  <c r="AE12" i="58" s="1"/>
  <c r="AD12" i="58" s="1"/>
  <c r="AC12" i="58" s="1"/>
  <c r="AE76" i="52" a="1"/>
  <c r="AE76" i="52" s="1"/>
  <c r="AD76" i="52" s="1"/>
  <c r="AC76" i="52" s="1"/>
  <c r="AE76" i="42" a="1"/>
  <c r="AE76" i="42" s="1"/>
  <c r="AD76" i="42" s="1"/>
  <c r="AC76" i="42" s="1"/>
  <c r="AE12" i="48" a="1"/>
  <c r="AE12" i="48" s="1"/>
  <c r="AD12" i="48" s="1"/>
  <c r="AC12" i="48" s="1"/>
  <c r="AE12" i="36" a="1"/>
  <c r="AE12" i="36" s="1"/>
  <c r="AD12" i="36" s="1"/>
  <c r="AC12" i="36" s="1"/>
  <c r="AE12" i="38" a="1"/>
  <c r="AE12" i="38" s="1"/>
  <c r="AD12" i="38" s="1"/>
  <c r="AC12" i="38" s="1"/>
  <c r="AE12" i="46" a="1"/>
  <c r="AE12" i="46" s="1"/>
  <c r="AD12" i="46" s="1"/>
  <c r="AE12" i="34" a="1"/>
  <c r="AE12" i="34" s="1"/>
  <c r="AD12" i="34" s="1"/>
  <c r="AC12" i="34" s="1"/>
  <c r="AE12" i="56" a="1"/>
  <c r="AE12" i="56" s="1"/>
  <c r="AD12" i="56" s="1"/>
  <c r="AC12" i="56" s="1"/>
  <c r="AE76" i="30" a="1"/>
  <c r="AE76" i="30" s="1"/>
  <c r="AD76" i="30" s="1"/>
  <c r="AC76" i="30" s="1"/>
  <c r="AE76" i="50" a="1"/>
  <c r="AE76" i="50" s="1"/>
  <c r="AD76" i="50" s="1"/>
  <c r="AC76" i="50" s="1"/>
  <c r="AE12" i="32" a="1"/>
  <c r="AE12" i="32" s="1"/>
  <c r="AD12" i="32" s="1"/>
  <c r="AC12" i="32" s="1"/>
  <c r="AP107" i="12"/>
  <c r="AP99" i="12"/>
  <c r="AP91" i="12"/>
  <c r="AP75" i="12"/>
  <c r="AP71" i="12"/>
  <c r="AS71" i="12" s="1"/>
  <c r="AF71" i="12" s="1"/>
  <c r="AP82" i="12"/>
  <c r="AP74" i="12"/>
  <c r="AP72" i="12"/>
  <c r="AP84" i="12"/>
  <c r="AP95" i="12"/>
  <c r="AP128" i="12"/>
  <c r="AP88" i="12"/>
  <c r="AP77" i="12"/>
  <c r="AP80" i="12"/>
  <c r="AP98" i="12"/>
  <c r="AP85" i="12"/>
  <c r="AS85" i="12" s="1"/>
  <c r="AF85" i="12" s="1"/>
  <c r="AP124" i="12"/>
  <c r="AP120" i="12"/>
  <c r="AP90" i="12"/>
  <c r="AP87" i="12"/>
  <c r="AS87" i="12" s="1"/>
  <c r="AF87" i="12" s="1"/>
  <c r="AD87" i="12" s="1"/>
  <c r="AC87" i="12" s="1"/>
  <c r="AP111" i="12"/>
  <c r="AP109" i="12"/>
  <c r="AP116" i="12"/>
  <c r="AP70" i="12"/>
  <c r="AP117" i="12"/>
  <c r="AP81" i="12"/>
  <c r="AP119" i="12"/>
  <c r="AS119" i="12" s="1"/>
  <c r="AF119" i="12" s="1"/>
  <c r="AP68" i="12"/>
  <c r="AS68" i="12" s="1"/>
  <c r="AF68" i="12" s="1"/>
  <c r="AP86" i="12"/>
  <c r="AP96" i="12"/>
  <c r="AP79" i="12"/>
  <c r="AP104" i="12"/>
  <c r="AS104" i="12" s="1"/>
  <c r="AF104" i="12" s="1"/>
  <c r="AD104" i="12" s="1"/>
  <c r="AC104" i="12" s="1"/>
  <c r="AP67" i="12"/>
  <c r="AS67" i="12" s="1"/>
  <c r="AF67" i="12" s="1"/>
  <c r="AP103" i="12"/>
  <c r="AS103" i="12" s="1"/>
  <c r="AF103" i="12" s="1"/>
  <c r="AP114" i="12"/>
  <c r="AV52" i="28"/>
  <c r="AV91" i="28"/>
  <c r="AV85" i="28"/>
  <c r="AV2" i="28"/>
  <c r="AV3" i="28"/>
  <c r="AV104" i="28"/>
  <c r="AV8" i="28"/>
  <c r="AV71" i="28"/>
  <c r="AV24" i="28"/>
  <c r="AV40" i="28"/>
  <c r="AV106" i="28"/>
  <c r="AV99" i="28"/>
  <c r="AV46" i="28"/>
  <c r="AV74" i="28"/>
  <c r="AV89" i="28"/>
  <c r="AV55" i="28"/>
  <c r="AV72" i="28"/>
  <c r="AV108" i="28"/>
  <c r="AV27" i="28"/>
  <c r="AV76" i="28"/>
  <c r="AV32" i="28"/>
  <c r="AV118" i="28"/>
  <c r="AV10" i="28"/>
  <c r="AV105" i="28"/>
  <c r="AV17" i="28"/>
  <c r="AV11" i="28"/>
  <c r="AV5" i="28"/>
  <c r="AV43" i="28"/>
  <c r="AP106" i="28"/>
  <c r="AS106" i="28" s="1"/>
  <c r="AF106" i="28" s="1"/>
  <c r="AP85" i="28"/>
  <c r="AS85" i="28" s="1"/>
  <c r="AF85" i="28" s="1"/>
  <c r="AP75" i="28"/>
  <c r="AS75" i="28" s="1"/>
  <c r="AF75" i="28" s="1"/>
  <c r="AP100" i="28"/>
  <c r="AS100" i="28" s="1"/>
  <c r="AF100" i="28" s="1"/>
  <c r="AP89" i="28"/>
  <c r="AS89" i="28" s="1"/>
  <c r="AF89" i="28" s="1"/>
  <c r="AP78" i="28"/>
  <c r="AS78" i="28" s="1"/>
  <c r="AF78" i="28" s="1"/>
  <c r="AP73" i="28"/>
  <c r="AS73" i="28" s="1"/>
  <c r="AF73" i="28" s="1"/>
  <c r="AP91" i="28"/>
  <c r="AS91" i="28" s="1"/>
  <c r="AF91" i="28" s="1"/>
  <c r="AP110" i="28"/>
  <c r="AS110" i="28" s="1"/>
  <c r="AF110" i="28" s="1"/>
  <c r="AP98" i="28"/>
  <c r="AS98" i="28" s="1"/>
  <c r="AF98" i="28" s="1"/>
  <c r="AV77" i="28"/>
  <c r="AV93" i="28"/>
  <c r="AP105" i="28"/>
  <c r="AS105" i="28" s="1"/>
  <c r="AF105" i="28" s="1"/>
  <c r="AP111" i="28"/>
  <c r="AS111" i="28" s="1"/>
  <c r="AF111" i="28" s="1"/>
  <c r="AV81" i="30"/>
  <c r="AV112" i="30"/>
  <c r="AV54" i="30"/>
  <c r="AV12" i="30"/>
  <c r="AV18" i="30"/>
  <c r="AP100" i="30"/>
  <c r="AP68" i="30"/>
  <c r="AP91" i="30"/>
  <c r="AP122" i="30"/>
  <c r="AP120" i="30"/>
  <c r="AS120" i="30" s="1"/>
  <c r="AF120" i="30" s="1"/>
  <c r="AP73" i="30"/>
  <c r="AP86" i="30"/>
  <c r="AP74" i="30"/>
  <c r="AP107" i="30"/>
  <c r="AP79" i="30"/>
  <c r="AV115" i="31"/>
  <c r="AV22" i="31"/>
  <c r="AV28" i="31"/>
  <c r="AV48" i="31"/>
  <c r="AV125" i="31"/>
  <c r="AV46" i="31"/>
  <c r="AV2" i="31"/>
  <c r="AV38" i="31"/>
  <c r="AV103" i="31"/>
  <c r="AV9" i="31"/>
  <c r="AV73" i="31"/>
  <c r="AV121" i="31"/>
  <c r="AV85" i="31"/>
  <c r="AV66" i="31"/>
  <c r="AV129" i="31"/>
  <c r="D129" i="31" s="1"/>
  <c r="AV84" i="31"/>
  <c r="AV93" i="31"/>
  <c r="A93" i="31" s="1"/>
  <c r="AV95" i="31"/>
  <c r="D95" i="31" s="1"/>
  <c r="AV19" i="31"/>
  <c r="AV114" i="31"/>
  <c r="AV54" i="31"/>
  <c r="AV78" i="31"/>
  <c r="AV107" i="31"/>
  <c r="AV108" i="31"/>
  <c r="AV128" i="31"/>
  <c r="AV57" i="31"/>
  <c r="AV119" i="31"/>
  <c r="AV69" i="31"/>
  <c r="AV75" i="31"/>
  <c r="AV43" i="31"/>
  <c r="AV34" i="31"/>
  <c r="AV112" i="31"/>
  <c r="AV44" i="31"/>
  <c r="AV109" i="31"/>
  <c r="AV88" i="31"/>
  <c r="AV21" i="31"/>
  <c r="AV59" i="31"/>
  <c r="AV89" i="31"/>
  <c r="AV31" i="31"/>
  <c r="AV71" i="31"/>
  <c r="AV70" i="31"/>
  <c r="AV91" i="31"/>
  <c r="D91" i="31" s="1"/>
  <c r="AV17" i="31"/>
  <c r="AV125" i="30"/>
  <c r="AE59" i="52" a="1"/>
  <c r="AE59" i="52" s="1"/>
  <c r="AD59" i="52" s="1"/>
  <c r="AC59" i="52" s="1"/>
  <c r="AE63" i="58" a="1"/>
  <c r="AE63" i="58" s="1"/>
  <c r="AD63" i="58" s="1"/>
  <c r="AC63" i="58" s="1"/>
  <c r="AE34" i="57" a="1"/>
  <c r="AE34" i="57" s="1"/>
  <c r="AD34" i="57" s="1"/>
  <c r="AC34" i="57" s="1"/>
  <c r="AE25" i="33" a="1"/>
  <c r="AE25" i="33" s="1"/>
  <c r="AD25" i="33" s="1"/>
  <c r="AC25" i="33" s="1"/>
  <c r="AP123" i="28"/>
  <c r="AS123" i="28" s="1"/>
  <c r="AF123" i="28" s="1"/>
  <c r="AD123" i="28" s="1"/>
  <c r="AC123" i="28" s="1"/>
  <c r="AE35" i="35" a="1"/>
  <c r="AE35" i="35" s="1"/>
  <c r="AD35" i="35" s="1"/>
  <c r="AC35" i="35" s="1"/>
  <c r="AE22" i="33" a="1"/>
  <c r="AE22" i="33" s="1"/>
  <c r="AD22" i="33" s="1"/>
  <c r="AC22" i="33" s="1"/>
  <c r="AE9" i="59" a="1"/>
  <c r="AE9" i="59" s="1"/>
  <c r="AD9" i="59" s="1"/>
  <c r="AC9" i="59" s="1"/>
  <c r="AE69" i="59" a="1"/>
  <c r="AE69" i="59" s="1"/>
  <c r="AD69" i="59" s="1"/>
  <c r="AC69" i="59" s="1"/>
  <c r="AE17" i="46" a="1"/>
  <c r="AE17" i="46" s="1"/>
  <c r="AD17" i="46" s="1"/>
  <c r="AE65" i="34" a="1"/>
  <c r="AE65" i="34" s="1"/>
  <c r="AD65" i="34" s="1"/>
  <c r="AC65" i="34" s="1"/>
  <c r="AV63" i="31"/>
  <c r="AV31" i="28"/>
  <c r="AP66" i="12"/>
  <c r="AS66" i="12" s="1"/>
  <c r="AF66" i="12" s="1"/>
  <c r="AE43" i="52" a="1"/>
  <c r="AE43" i="52" s="1"/>
  <c r="AD43" i="52" s="1"/>
  <c r="AC43" i="52" s="1"/>
  <c r="AE120" i="59" a="1"/>
  <c r="AE120" i="59" s="1"/>
  <c r="AD120" i="59" s="1"/>
  <c r="AC120" i="59" s="1"/>
  <c r="AE7" i="57" a="1"/>
  <c r="AE7" i="57" s="1"/>
  <c r="AD7" i="57" s="1"/>
  <c r="AC7" i="57" s="1"/>
  <c r="AP108" i="12"/>
  <c r="AE7" i="55" a="1"/>
  <c r="AE7" i="55" s="1"/>
  <c r="AD7" i="55" s="1"/>
  <c r="AC7" i="55" s="1"/>
  <c r="AE84" i="28" a="1"/>
  <c r="AE84" i="28" s="1"/>
  <c r="AD84" i="28" s="1"/>
  <c r="AC84" i="28" s="1"/>
  <c r="AE58" i="30" a="1"/>
  <c r="AE58" i="30" s="1"/>
  <c r="AD58" i="30" s="1"/>
  <c r="AC58" i="30" s="1"/>
  <c r="AV30" i="31"/>
  <c r="AP102" i="12"/>
  <c r="AS102" i="12" s="1"/>
  <c r="AF102" i="12" s="1"/>
  <c r="AE115" i="33" a="1"/>
  <c r="AE115" i="33" s="1"/>
  <c r="AD115" i="33" s="1"/>
  <c r="AC115" i="33" s="1"/>
  <c r="AE98" i="43" a="1"/>
  <c r="AE98" i="43" s="1"/>
  <c r="AD98" i="43" s="1"/>
  <c r="AC98" i="43" s="1"/>
  <c r="AE94" i="56" a="1"/>
  <c r="AE94" i="56" s="1"/>
  <c r="AD94" i="56" s="1"/>
  <c r="AC94" i="56" s="1"/>
  <c r="AV25" i="31"/>
  <c r="AV36" i="31"/>
  <c r="AV56" i="31"/>
  <c r="AP106" i="31"/>
  <c r="AS106" i="31" s="1"/>
  <c r="AF106" i="31" s="1"/>
  <c r="AP114" i="31"/>
  <c r="AP107" i="31"/>
  <c r="AS107" i="31" s="1"/>
  <c r="AF107" i="31" s="1"/>
  <c r="AP80" i="31"/>
  <c r="AS80" i="31" s="1"/>
  <c r="AF80" i="31" s="1"/>
  <c r="AP95" i="31"/>
  <c r="AS95" i="31" s="1"/>
  <c r="AF95" i="31" s="1"/>
  <c r="AP94" i="31"/>
  <c r="AP104" i="31"/>
  <c r="AP75" i="31"/>
  <c r="AS75" i="31" s="1"/>
  <c r="AF75" i="31" s="1"/>
  <c r="AD75" i="31" s="1"/>
  <c r="AC75" i="31" s="1"/>
  <c r="AP86" i="31"/>
  <c r="AP96" i="31"/>
  <c r="AP110" i="31"/>
  <c r="AS110" i="31" s="1"/>
  <c r="AF110" i="31" s="1"/>
  <c r="AP70" i="31"/>
  <c r="AP77" i="31"/>
  <c r="AS77" i="31" s="1"/>
  <c r="AF77" i="31" s="1"/>
  <c r="AD77" i="31" s="1"/>
  <c r="AC77" i="31" s="1"/>
  <c r="AP125" i="31"/>
  <c r="AS125" i="31" s="1"/>
  <c r="AF125" i="31" s="1"/>
  <c r="AP74" i="31"/>
  <c r="AS74" i="31" s="1"/>
  <c r="AF74" i="31" s="1"/>
  <c r="AP101" i="31"/>
  <c r="AP127" i="31"/>
  <c r="AS127" i="31" s="1"/>
  <c r="AF127" i="31" s="1"/>
  <c r="AP126" i="31"/>
  <c r="AS126" i="31" s="1"/>
  <c r="AF126" i="31" s="1"/>
  <c r="AP102" i="31"/>
  <c r="AP71" i="31"/>
  <c r="AP73" i="31"/>
  <c r="AP93" i="31"/>
  <c r="AS93" i="31" s="1"/>
  <c r="AF93" i="31" s="1"/>
  <c r="AP123" i="31"/>
  <c r="AS123" i="31" s="1"/>
  <c r="AF123" i="31" s="1"/>
  <c r="AP83" i="31"/>
  <c r="AP87" i="31"/>
  <c r="AP81" i="31"/>
  <c r="AP68" i="31"/>
  <c r="AP79" i="31"/>
  <c r="AS79" i="31" s="1"/>
  <c r="AF79" i="31" s="1"/>
  <c r="AD79" i="31" s="1"/>
  <c r="AC79" i="31" s="1"/>
  <c r="AP82" i="31"/>
  <c r="AP89" i="31"/>
  <c r="AV97" i="31"/>
  <c r="AP100" i="31"/>
  <c r="AV105" i="31"/>
  <c r="AV113" i="31"/>
  <c r="AV123" i="31"/>
  <c r="AP128" i="31"/>
  <c r="AS128" i="31" s="1"/>
  <c r="AF128" i="31" s="1"/>
  <c r="AV56" i="32"/>
  <c r="AV51" i="32"/>
  <c r="AV95" i="32"/>
  <c r="AV125" i="32"/>
  <c r="AV83" i="32"/>
  <c r="AV116" i="32"/>
  <c r="AV128" i="32"/>
  <c r="AV88" i="32"/>
  <c r="AV23" i="32"/>
  <c r="AV118" i="32"/>
  <c r="AV46" i="32"/>
  <c r="AV15" i="32"/>
  <c r="AV21" i="32"/>
  <c r="AV70" i="32"/>
  <c r="AV9" i="32"/>
  <c r="AV119" i="32"/>
  <c r="AV76" i="32"/>
  <c r="AV103" i="32"/>
  <c r="AV10" i="32"/>
  <c r="AV5" i="32"/>
  <c r="AV72" i="32"/>
  <c r="AV3" i="32"/>
  <c r="AV28" i="32"/>
  <c r="AV123" i="32"/>
  <c r="A123" i="32" s="1"/>
  <c r="AV96" i="32"/>
  <c r="AV91" i="32"/>
  <c r="AV37" i="32"/>
  <c r="AV54" i="32"/>
  <c r="AV39" i="32"/>
  <c r="AV115" i="32"/>
  <c r="AV36" i="32"/>
  <c r="AP123" i="32"/>
  <c r="AP115" i="32"/>
  <c r="AP116" i="32"/>
  <c r="AP110" i="32"/>
  <c r="AP93" i="32"/>
  <c r="AP86" i="32"/>
  <c r="AS86" i="32" s="1"/>
  <c r="AF86" i="32" s="1"/>
  <c r="AP77" i="32"/>
  <c r="AP112" i="32"/>
  <c r="AP79" i="32"/>
  <c r="AP127" i="32"/>
  <c r="AP85" i="32"/>
  <c r="AP99" i="32"/>
  <c r="AS99" i="32" s="1"/>
  <c r="AF99" i="32" s="1"/>
  <c r="AP73" i="32"/>
  <c r="AS73" i="32" s="1"/>
  <c r="AF73" i="32" s="1"/>
  <c r="AP126" i="32"/>
  <c r="AP108" i="32"/>
  <c r="AP101" i="32"/>
  <c r="AS101" i="32" s="1"/>
  <c r="AF101" i="32" s="1"/>
  <c r="AP67" i="32"/>
  <c r="AP78" i="32"/>
  <c r="AP107" i="32"/>
  <c r="AP122" i="32"/>
  <c r="AP81" i="32"/>
  <c r="AP75" i="32"/>
  <c r="AP66" i="32"/>
  <c r="AS66" i="32" s="1"/>
  <c r="AF66" i="32" s="1"/>
  <c r="AD66" i="32" s="1"/>
  <c r="AC66" i="32" s="1"/>
  <c r="AP98" i="32"/>
  <c r="AP125" i="32"/>
  <c r="AP71" i="32"/>
  <c r="AS71" i="32" s="1"/>
  <c r="AF71" i="32" s="1"/>
  <c r="AP84" i="32"/>
  <c r="AS84" i="32" s="1"/>
  <c r="AF84" i="32" s="1"/>
  <c r="AP111" i="32"/>
  <c r="AP105" i="32"/>
  <c r="AS105" i="32" s="1"/>
  <c r="AF105" i="32" s="1"/>
  <c r="AP87" i="32"/>
  <c r="AP69" i="32"/>
  <c r="AS69" i="32" s="1"/>
  <c r="AF69" i="32" s="1"/>
  <c r="AV73" i="32"/>
  <c r="AP74" i="32"/>
  <c r="AV78" i="32"/>
  <c r="AV92" i="32"/>
  <c r="AP97" i="32"/>
  <c r="AV98" i="32"/>
  <c r="AP119" i="32"/>
  <c r="AS119" i="32" s="1"/>
  <c r="AF119" i="32" s="1"/>
  <c r="AD119" i="32" s="1"/>
  <c r="AC119" i="32" s="1"/>
  <c r="AV60" i="33"/>
  <c r="AV100" i="33"/>
  <c r="AV53" i="33"/>
  <c r="AV99" i="33"/>
  <c r="AV80" i="33"/>
  <c r="AV81" i="33"/>
  <c r="AV95" i="33"/>
  <c r="AV61" i="33"/>
  <c r="AV41" i="33"/>
  <c r="AV122" i="33"/>
  <c r="AV92" i="33"/>
  <c r="AV38" i="33"/>
  <c r="AV27" i="33"/>
  <c r="AV108" i="33"/>
  <c r="AV90" i="33"/>
  <c r="AV87" i="33"/>
  <c r="A87" i="33" s="1"/>
  <c r="AV72" i="33"/>
  <c r="AV29" i="33"/>
  <c r="AV64" i="33"/>
  <c r="AV26" i="33"/>
  <c r="AV93" i="33"/>
  <c r="AV65" i="33"/>
  <c r="AV40" i="33"/>
  <c r="AV128" i="33"/>
  <c r="AV74" i="33"/>
  <c r="A74" i="33" s="1"/>
  <c r="AV117" i="33"/>
  <c r="A117" i="33" s="1"/>
  <c r="AV69" i="33"/>
  <c r="AV37" i="33"/>
  <c r="AV59" i="33"/>
  <c r="AV118" i="33"/>
  <c r="AV66" i="33"/>
  <c r="AV31" i="33"/>
  <c r="AV34" i="33"/>
  <c r="AV54" i="33"/>
  <c r="AP128" i="33"/>
  <c r="AS128" i="33" s="1"/>
  <c r="AF128" i="33" s="1"/>
  <c r="AP91" i="33"/>
  <c r="AS91" i="33" s="1"/>
  <c r="AF91" i="33" s="1"/>
  <c r="AD91" i="33" s="1"/>
  <c r="AC91" i="33" s="1"/>
  <c r="AP88" i="33"/>
  <c r="AP67" i="33"/>
  <c r="AP94" i="33"/>
  <c r="AP120" i="33"/>
  <c r="AP84" i="33"/>
  <c r="AP125" i="33"/>
  <c r="AS125" i="33" s="1"/>
  <c r="AF125" i="33" s="1"/>
  <c r="AP101" i="33"/>
  <c r="AP83" i="33"/>
  <c r="AP66" i="33"/>
  <c r="AP111" i="33"/>
  <c r="AS111" i="33" s="1"/>
  <c r="AF111" i="33" s="1"/>
  <c r="AP69" i="33"/>
  <c r="AP75" i="33"/>
  <c r="AS75" i="33" s="1"/>
  <c r="AF75" i="33" s="1"/>
  <c r="AP72" i="33"/>
  <c r="AP85" i="33"/>
  <c r="AP70" i="33"/>
  <c r="AP118" i="33"/>
  <c r="AP105" i="33"/>
  <c r="AP121" i="33"/>
  <c r="AP90" i="33"/>
  <c r="AS90" i="33" s="1"/>
  <c r="AF90" i="33" s="1"/>
  <c r="AP103" i="33"/>
  <c r="AP113" i="33"/>
  <c r="AS113" i="33" s="1"/>
  <c r="AF113" i="33" s="1"/>
  <c r="AD113" i="33" s="1"/>
  <c r="AC113" i="33" s="1"/>
  <c r="AP92" i="33"/>
  <c r="AP97" i="33"/>
  <c r="AP129" i="33"/>
  <c r="AS129" i="33" s="1"/>
  <c r="AF129" i="33" s="1"/>
  <c r="AD129" i="33" s="1"/>
  <c r="AC129" i="33" s="1"/>
  <c r="AP106" i="33"/>
  <c r="AS106" i="33" s="1"/>
  <c r="AF106" i="33" s="1"/>
  <c r="AP93" i="33"/>
  <c r="AS93" i="33" s="1"/>
  <c r="AF93" i="33" s="1"/>
  <c r="AP110" i="33"/>
  <c r="AS110" i="33" s="1"/>
  <c r="AF110" i="33" s="1"/>
  <c r="AP99" i="33"/>
  <c r="AP116" i="33"/>
  <c r="AP78" i="33"/>
  <c r="AS78" i="33" s="1"/>
  <c r="AF78" i="33" s="1"/>
  <c r="AD78" i="33" s="1"/>
  <c r="AC78" i="33" s="1"/>
  <c r="AP108" i="33"/>
  <c r="AS108" i="33" s="1"/>
  <c r="AF108" i="33" s="1"/>
  <c r="AP124" i="33"/>
  <c r="AP81" i="33"/>
  <c r="AS81" i="33" s="1"/>
  <c r="AF81" i="33" s="1"/>
  <c r="AP123" i="33"/>
  <c r="AS123" i="33" s="1"/>
  <c r="AF123" i="33" s="1"/>
  <c r="AP104" i="33"/>
  <c r="AP100" i="33"/>
  <c r="AP87" i="33"/>
  <c r="AP79" i="33"/>
  <c r="AS79" i="33" s="1"/>
  <c r="AF79" i="33" s="1"/>
  <c r="AP98" i="33"/>
  <c r="AP114" i="33"/>
  <c r="AP86" i="33"/>
  <c r="AP82" i="33"/>
  <c r="AP122" i="33"/>
  <c r="AS122" i="33" s="1"/>
  <c r="AF122" i="33" s="1"/>
  <c r="AP73" i="33"/>
  <c r="AP74" i="33"/>
  <c r="AS74" i="33" s="1"/>
  <c r="AF74" i="33" s="1"/>
  <c r="AP76" i="33"/>
  <c r="AS76" i="33" s="1"/>
  <c r="AF76" i="33" s="1"/>
  <c r="AV78" i="33"/>
  <c r="AP80" i="33"/>
  <c r="AS80" i="33" s="1"/>
  <c r="AF80" i="33" s="1"/>
  <c r="AD80" i="33" s="1"/>
  <c r="AC80" i="33" s="1"/>
  <c r="AV84" i="33"/>
  <c r="AV86" i="33"/>
  <c r="AP89" i="33"/>
  <c r="AP95" i="33"/>
  <c r="AP102" i="33"/>
  <c r="AP112" i="33"/>
  <c r="AS112" i="33" s="1"/>
  <c r="AF112" i="33" s="1"/>
  <c r="AD112" i="33" s="1"/>
  <c r="AC112" i="33" s="1"/>
  <c r="AV115" i="33"/>
  <c r="AP119" i="33"/>
  <c r="AV127" i="33"/>
  <c r="AV17" i="34"/>
  <c r="AV60" i="34"/>
  <c r="AV63" i="34"/>
  <c r="AV34" i="34"/>
  <c r="AV125" i="34"/>
  <c r="AV127" i="34"/>
  <c r="AV83" i="34"/>
  <c r="AV38" i="34"/>
  <c r="AV10" i="34"/>
  <c r="AV31" i="34"/>
  <c r="AV49" i="34"/>
  <c r="AV5" i="34"/>
  <c r="AV12" i="34"/>
  <c r="AV35" i="34"/>
  <c r="AV128" i="34"/>
  <c r="AV78" i="34"/>
  <c r="AV41" i="34"/>
  <c r="AV102" i="34"/>
  <c r="AV55" i="34"/>
  <c r="AV87" i="34"/>
  <c r="AV19" i="34"/>
  <c r="AV92" i="34"/>
  <c r="AV65" i="34"/>
  <c r="AV6" i="34"/>
  <c r="AV111" i="34"/>
  <c r="A111" i="34" s="1"/>
  <c r="AV9" i="34"/>
  <c r="AV29" i="34"/>
  <c r="AV69" i="34"/>
  <c r="AV43" i="34"/>
  <c r="AV73" i="34"/>
  <c r="D73" i="34" s="1"/>
  <c r="AV42" i="34"/>
  <c r="AV39" i="34"/>
  <c r="AV8" i="34"/>
  <c r="AV16" i="34"/>
  <c r="AV79" i="34"/>
  <c r="A79" i="34" s="1"/>
  <c r="AV7" i="34"/>
  <c r="AV2" i="34"/>
  <c r="AV113" i="34"/>
  <c r="A113" i="34" s="1"/>
  <c r="AV13" i="34"/>
  <c r="AV74" i="34"/>
  <c r="D74" i="34" s="1"/>
  <c r="AV24" i="34"/>
  <c r="AV14" i="34"/>
  <c r="AV40" i="34"/>
  <c r="AV44" i="34"/>
  <c r="AV50" i="34"/>
  <c r="AV58" i="34"/>
  <c r="AP128" i="34"/>
  <c r="AP79" i="34"/>
  <c r="AP88" i="34"/>
  <c r="AS88" i="34" s="1"/>
  <c r="AF88" i="34" s="1"/>
  <c r="AP99" i="34"/>
  <c r="AS99" i="34" s="1"/>
  <c r="AF99" i="34" s="1"/>
  <c r="AP123" i="34"/>
  <c r="AP73" i="34"/>
  <c r="AP126" i="34"/>
  <c r="AP83" i="34"/>
  <c r="AS83" i="34" s="1"/>
  <c r="AF83" i="34" s="1"/>
  <c r="AD83" i="34" s="1"/>
  <c r="AC83" i="34" s="1"/>
  <c r="AP118" i="34"/>
  <c r="AS118" i="34" s="1"/>
  <c r="AF118" i="34" s="1"/>
  <c r="AP84" i="34"/>
  <c r="AS84" i="34" s="1"/>
  <c r="AF84" i="34" s="1"/>
  <c r="AP111" i="34"/>
  <c r="AP70" i="34"/>
  <c r="AS70" i="34" s="1"/>
  <c r="AF70" i="34" s="1"/>
  <c r="AP94" i="34"/>
  <c r="AP129" i="34"/>
  <c r="AP95" i="34"/>
  <c r="AP69" i="34"/>
  <c r="AS69" i="34" s="1"/>
  <c r="AF69" i="34" s="1"/>
  <c r="AD69" i="34" s="1"/>
  <c r="AC69" i="34" s="1"/>
  <c r="AP90" i="34"/>
  <c r="AP97" i="34"/>
  <c r="AP76" i="34"/>
  <c r="AP105" i="34"/>
  <c r="AS105" i="34" s="1"/>
  <c r="AF105" i="34" s="1"/>
  <c r="AD105" i="34" s="1"/>
  <c r="AC105" i="34" s="1"/>
  <c r="AP89" i="34"/>
  <c r="AS89" i="34" s="1"/>
  <c r="AF89" i="34" s="1"/>
  <c r="AP108" i="34"/>
  <c r="AP81" i="34"/>
  <c r="AP120" i="34"/>
  <c r="AS120" i="34" s="1"/>
  <c r="AF120" i="34" s="1"/>
  <c r="AP122" i="34"/>
  <c r="AP104" i="34"/>
  <c r="AS104" i="34" s="1"/>
  <c r="AF104" i="34" s="1"/>
  <c r="AD104" i="34" s="1"/>
  <c r="AC104" i="34" s="1"/>
  <c r="AP119" i="34"/>
  <c r="AS119" i="34" s="1"/>
  <c r="AF119" i="34" s="1"/>
  <c r="AP75" i="34"/>
  <c r="AP91" i="34"/>
  <c r="AP124" i="34"/>
  <c r="AP86" i="34"/>
  <c r="AS86" i="34" s="1"/>
  <c r="AF86" i="34" s="1"/>
  <c r="AD86" i="34" s="1"/>
  <c r="AC86" i="34" s="1"/>
  <c r="AP77" i="34"/>
  <c r="AP114" i="34"/>
  <c r="AS114" i="34" s="1"/>
  <c r="AF114" i="34" s="1"/>
  <c r="AD114" i="34" s="1"/>
  <c r="AC114" i="34" s="1"/>
  <c r="AP106" i="34"/>
  <c r="AP67" i="34"/>
  <c r="AP116" i="34"/>
  <c r="AS116" i="34" s="1"/>
  <c r="AF116" i="34" s="1"/>
  <c r="AP78" i="34"/>
  <c r="AP127" i="34"/>
  <c r="AP125" i="34"/>
  <c r="AP80" i="34"/>
  <c r="AP112" i="34"/>
  <c r="AP98" i="34"/>
  <c r="AS98" i="34" s="1"/>
  <c r="AF98" i="34" s="1"/>
  <c r="AD98" i="34" s="1"/>
  <c r="AC98" i="34" s="1"/>
  <c r="AP121" i="34"/>
  <c r="AS121" i="34" s="1"/>
  <c r="AF121" i="34" s="1"/>
  <c r="AP100" i="34"/>
  <c r="AS100" i="34" s="1"/>
  <c r="AF100" i="34" s="1"/>
  <c r="AP96" i="34"/>
  <c r="AP117" i="34"/>
  <c r="AP66" i="34"/>
  <c r="AS66" i="34" s="1"/>
  <c r="AF66" i="34" s="1"/>
  <c r="AP113" i="34"/>
  <c r="AP72" i="34"/>
  <c r="AS72" i="34" s="1"/>
  <c r="AF72" i="34" s="1"/>
  <c r="AD72" i="34" s="1"/>
  <c r="AC72" i="34" s="1"/>
  <c r="AP68" i="34"/>
  <c r="AS68" i="34" s="1"/>
  <c r="AF68" i="34" s="1"/>
  <c r="AP74" i="34"/>
  <c r="AV76" i="34"/>
  <c r="AV91" i="34"/>
  <c r="AP93" i="34"/>
  <c r="AV99" i="34"/>
  <c r="AP102" i="34"/>
  <c r="AS102" i="34" s="1"/>
  <c r="AF102" i="34" s="1"/>
  <c r="AV103" i="34"/>
  <c r="AP110" i="34"/>
  <c r="AP115" i="34"/>
  <c r="AS115" i="34" s="1"/>
  <c r="AF115" i="34" s="1"/>
  <c r="AV120" i="34"/>
  <c r="AV25" i="35"/>
  <c r="AV88" i="35"/>
  <c r="AV7" i="35"/>
  <c r="AV30" i="35"/>
  <c r="AV45" i="35"/>
  <c r="AV64" i="35"/>
  <c r="AV106" i="35"/>
  <c r="AV114" i="35"/>
  <c r="AV19" i="35"/>
  <c r="AV122" i="35"/>
  <c r="AV48" i="35"/>
  <c r="AV92" i="35"/>
  <c r="AV97" i="35"/>
  <c r="AV66" i="35"/>
  <c r="AV103" i="35"/>
  <c r="AV54" i="35"/>
  <c r="AV89" i="35"/>
  <c r="AV33" i="35"/>
  <c r="AV126" i="35"/>
  <c r="AV17" i="35"/>
  <c r="AV95" i="35"/>
  <c r="AV2" i="35"/>
  <c r="AV44" i="35"/>
  <c r="AV67" i="35"/>
  <c r="AV127" i="35"/>
  <c r="AV51" i="35"/>
  <c r="AV15" i="35"/>
  <c r="AV12" i="35"/>
  <c r="AV85" i="35"/>
  <c r="AV23" i="35"/>
  <c r="AV72" i="35"/>
  <c r="AV52" i="35"/>
  <c r="AV96" i="35"/>
  <c r="AV4" i="35"/>
  <c r="AV9" i="35"/>
  <c r="AV59" i="35"/>
  <c r="AV31" i="35"/>
  <c r="AV83" i="35"/>
  <c r="AV43" i="35"/>
  <c r="AV118" i="35"/>
  <c r="AV101" i="35"/>
  <c r="AV49" i="35"/>
  <c r="AV74" i="35"/>
  <c r="AV120" i="35"/>
  <c r="AV100" i="35"/>
  <c r="D100" i="35" s="1"/>
  <c r="AV6" i="35"/>
  <c r="AV10" i="35"/>
  <c r="AV28" i="35"/>
  <c r="AP121" i="35"/>
  <c r="AP90" i="35"/>
  <c r="AP103" i="35"/>
  <c r="AP86" i="35"/>
  <c r="AP119" i="35"/>
  <c r="AP89" i="35"/>
  <c r="AP71" i="35"/>
  <c r="AP96" i="35"/>
  <c r="AP99" i="35"/>
  <c r="AP81" i="35"/>
  <c r="AS81" i="35" s="1"/>
  <c r="AF81" i="35" s="1"/>
  <c r="AD81" i="35" s="1"/>
  <c r="AC81" i="35" s="1"/>
  <c r="AP116" i="35"/>
  <c r="AP77" i="35"/>
  <c r="AS77" i="35" s="1"/>
  <c r="AF77" i="35" s="1"/>
  <c r="AP109" i="35"/>
  <c r="AS109" i="35" s="1"/>
  <c r="AF109" i="35" s="1"/>
  <c r="AP127" i="35"/>
  <c r="AP82" i="35"/>
  <c r="AP92" i="35"/>
  <c r="AS92" i="35" s="1"/>
  <c r="AF92" i="35" s="1"/>
  <c r="AD92" i="35" s="1"/>
  <c r="AC92" i="35" s="1"/>
  <c r="AP104" i="35"/>
  <c r="AP84" i="35"/>
  <c r="AP120" i="35"/>
  <c r="AP74" i="35"/>
  <c r="AS74" i="35" s="1"/>
  <c r="AF74" i="35" s="1"/>
  <c r="AP67" i="35"/>
  <c r="AP126" i="35"/>
  <c r="AP95" i="35"/>
  <c r="AS95" i="35" s="1"/>
  <c r="AF95" i="35" s="1"/>
  <c r="AP112" i="35"/>
  <c r="AP125" i="35"/>
  <c r="AS125" i="35" s="1"/>
  <c r="AF125" i="35" s="1"/>
  <c r="AP79" i="35"/>
  <c r="AS79" i="35" s="1"/>
  <c r="AF79" i="35" s="1"/>
  <c r="AP97" i="35"/>
  <c r="AP66" i="35"/>
  <c r="AP128" i="35"/>
  <c r="AS128" i="35" s="1"/>
  <c r="AF128" i="35" s="1"/>
  <c r="AD128" i="35" s="1"/>
  <c r="AC128" i="35" s="1"/>
  <c r="AP78" i="35"/>
  <c r="AS78" i="35" s="1"/>
  <c r="AF78" i="35" s="1"/>
  <c r="AP69" i="35"/>
  <c r="AP83" i="35"/>
  <c r="AP98" i="35"/>
  <c r="AP117" i="35"/>
  <c r="AP129" i="35"/>
  <c r="AP124" i="35"/>
  <c r="AP76" i="35"/>
  <c r="AS76" i="35" s="1"/>
  <c r="AF76" i="35" s="1"/>
  <c r="AD76" i="35" s="1"/>
  <c r="AC76" i="35" s="1"/>
  <c r="AP102" i="35"/>
  <c r="AP91" i="35"/>
  <c r="AS91" i="35" s="1"/>
  <c r="AF91" i="35" s="1"/>
  <c r="AD91" i="35" s="1"/>
  <c r="AC91" i="35" s="1"/>
  <c r="AP123" i="35"/>
  <c r="AS123" i="35" s="1"/>
  <c r="AF123" i="35" s="1"/>
  <c r="AP105" i="35"/>
  <c r="AP93" i="35"/>
  <c r="AP110" i="35"/>
  <c r="AS110" i="35" s="1"/>
  <c r="AF110" i="35" s="1"/>
  <c r="AP115" i="35"/>
  <c r="AP80" i="35"/>
  <c r="AS80" i="35" s="1"/>
  <c r="AF80" i="35" s="1"/>
  <c r="AD80" i="35" s="1"/>
  <c r="AC80" i="35" s="1"/>
  <c r="AP118" i="35"/>
  <c r="AP68" i="35"/>
  <c r="AV70" i="35"/>
  <c r="AV71" i="35"/>
  <c r="A71" i="35" s="1"/>
  <c r="AV76" i="35"/>
  <c r="AP85" i="35"/>
  <c r="AP101" i="35"/>
  <c r="AP106" i="35"/>
  <c r="AS106" i="35" s="1"/>
  <c r="AF106" i="35" s="1"/>
  <c r="AD106" i="35" s="1"/>
  <c r="AC106" i="35" s="1"/>
  <c r="AV117" i="35"/>
  <c r="AV81" i="36"/>
  <c r="AV59" i="36"/>
  <c r="AV31" i="36"/>
  <c r="AV87" i="36"/>
  <c r="AV12" i="36"/>
  <c r="AV75" i="36"/>
  <c r="AV68" i="36"/>
  <c r="AV125" i="36"/>
  <c r="AV65" i="36"/>
  <c r="AV48" i="36"/>
  <c r="AV113" i="36"/>
  <c r="AV52" i="36"/>
  <c r="AV66" i="36"/>
  <c r="AV124" i="36"/>
  <c r="AV83" i="36"/>
  <c r="AV93" i="36"/>
  <c r="AV25" i="36"/>
  <c r="AV8" i="36"/>
  <c r="AV71" i="36"/>
  <c r="AV2" i="36"/>
  <c r="AV123" i="36"/>
  <c r="AV117" i="36"/>
  <c r="AV98" i="36"/>
  <c r="AV53" i="36"/>
  <c r="AV40" i="36"/>
  <c r="AV114" i="36"/>
  <c r="AV13" i="36"/>
  <c r="AV86" i="36"/>
  <c r="AV120" i="36"/>
  <c r="AV33" i="36"/>
  <c r="AV100" i="36"/>
  <c r="AV64" i="36"/>
  <c r="AV17" i="36"/>
  <c r="AV14" i="36"/>
  <c r="AV94" i="36"/>
  <c r="AV26" i="36"/>
  <c r="AV37" i="36"/>
  <c r="AV43" i="36"/>
  <c r="AV45" i="36"/>
  <c r="AV46" i="36"/>
  <c r="AV50" i="36"/>
  <c r="AP107" i="36"/>
  <c r="AP79" i="36"/>
  <c r="AP87" i="36"/>
  <c r="AP67" i="36"/>
  <c r="AS67" i="36" s="1"/>
  <c r="AF67" i="36" s="1"/>
  <c r="AD67" i="36" s="1"/>
  <c r="AC67" i="36" s="1"/>
  <c r="AP122" i="36"/>
  <c r="AP88" i="36"/>
  <c r="AS88" i="36" s="1"/>
  <c r="AF88" i="36" s="1"/>
  <c r="AD88" i="36" s="1"/>
  <c r="AC88" i="36" s="1"/>
  <c r="AP76" i="36"/>
  <c r="AP106" i="36"/>
  <c r="AP77" i="36"/>
  <c r="AP66" i="36"/>
  <c r="AP81" i="36"/>
  <c r="AP70" i="36"/>
  <c r="AS70" i="36" s="1"/>
  <c r="AF70" i="36" s="1"/>
  <c r="AP92" i="36"/>
  <c r="AP100" i="36"/>
  <c r="AS100" i="36" s="1"/>
  <c r="AF100" i="36" s="1"/>
  <c r="AP84" i="36"/>
  <c r="AS84" i="36" s="1"/>
  <c r="AF84" i="36" s="1"/>
  <c r="AP129" i="36"/>
  <c r="AP117" i="36"/>
  <c r="AS117" i="36" s="1"/>
  <c r="AF117" i="36" s="1"/>
  <c r="AP78" i="36"/>
  <c r="AP126" i="36"/>
  <c r="AP91" i="36"/>
  <c r="AP99" i="36"/>
  <c r="AS99" i="36" s="1"/>
  <c r="AF99" i="36" s="1"/>
  <c r="AD99" i="36" s="1"/>
  <c r="AC99" i="36" s="1"/>
  <c r="AP83" i="36"/>
  <c r="AS83" i="36" s="1"/>
  <c r="AF83" i="36" s="1"/>
  <c r="AP115" i="36"/>
  <c r="AS115" i="36" s="1"/>
  <c r="AF115" i="36" s="1"/>
  <c r="AP113" i="36"/>
  <c r="AP101" i="36"/>
  <c r="AS101" i="36" s="1"/>
  <c r="AF101" i="36" s="1"/>
  <c r="AP105" i="36"/>
  <c r="AP123" i="36"/>
  <c r="AP96" i="36"/>
  <c r="AP112" i="36"/>
  <c r="AP109" i="36"/>
  <c r="AP75" i="36"/>
  <c r="AP97" i="36"/>
  <c r="AP116" i="36"/>
  <c r="AS116" i="36" s="1"/>
  <c r="AF116" i="36" s="1"/>
  <c r="AD116" i="36" s="1"/>
  <c r="AC116" i="36" s="1"/>
  <c r="AP103" i="36"/>
  <c r="AS103" i="36" s="1"/>
  <c r="AF103" i="36" s="1"/>
  <c r="AP125" i="36"/>
  <c r="AP93" i="36"/>
  <c r="AP120" i="36"/>
  <c r="AS120" i="36" s="1"/>
  <c r="AF120" i="36" s="1"/>
  <c r="AD120" i="36" s="1"/>
  <c r="AC120" i="36" s="1"/>
  <c r="AP110" i="36"/>
  <c r="AP114" i="36"/>
  <c r="AS114" i="36" s="1"/>
  <c r="AF114" i="36" s="1"/>
  <c r="AD114" i="36" s="1"/>
  <c r="AC114" i="36" s="1"/>
  <c r="AP111" i="36"/>
  <c r="AP80" i="36"/>
  <c r="AP118" i="36"/>
  <c r="AP71" i="36"/>
  <c r="AS71" i="36" s="1"/>
  <c r="AF71" i="36" s="1"/>
  <c r="AD71" i="36" s="1"/>
  <c r="AC71" i="36" s="1"/>
  <c r="AP82" i="36"/>
  <c r="AS82" i="36" s="1"/>
  <c r="AF82" i="36" s="1"/>
  <c r="AP86" i="36"/>
  <c r="AP95" i="36"/>
  <c r="AP102" i="36"/>
  <c r="AS102" i="36" s="1"/>
  <c r="AF102" i="36" s="1"/>
  <c r="AD102" i="36" s="1"/>
  <c r="AC102" i="36" s="1"/>
  <c r="AP119" i="36"/>
  <c r="AS119" i="36" s="1"/>
  <c r="AF119" i="36" s="1"/>
  <c r="AP121" i="36"/>
  <c r="AS121" i="36" s="1"/>
  <c r="AF121" i="36" s="1"/>
  <c r="AP127" i="36"/>
  <c r="AV49" i="37"/>
  <c r="AV24" i="37"/>
  <c r="AV65" i="37"/>
  <c r="AV7" i="37"/>
  <c r="AV116" i="37"/>
  <c r="AV80" i="37"/>
  <c r="AV117" i="37"/>
  <c r="AV122" i="37"/>
  <c r="AV46" i="37"/>
  <c r="AV42" i="37"/>
  <c r="AV3" i="37"/>
  <c r="AV109" i="37"/>
  <c r="AV111" i="37"/>
  <c r="AV91" i="37"/>
  <c r="AV28" i="37"/>
  <c r="AV93" i="37"/>
  <c r="AV126" i="37"/>
  <c r="AV27" i="37"/>
  <c r="AV82" i="37"/>
  <c r="AV44" i="37"/>
  <c r="AV8" i="37"/>
  <c r="AV70" i="37"/>
  <c r="AV88" i="37"/>
  <c r="AV85" i="37"/>
  <c r="AV66" i="37"/>
  <c r="AV9" i="37"/>
  <c r="AV120" i="37"/>
  <c r="AV25" i="37"/>
  <c r="AV67" i="37"/>
  <c r="AV15" i="37"/>
  <c r="AV78" i="37"/>
  <c r="AV83" i="37"/>
  <c r="AV38" i="37"/>
  <c r="AV105" i="37"/>
  <c r="AV97" i="37"/>
  <c r="AV41" i="37"/>
  <c r="AV60" i="37"/>
  <c r="AV90" i="37"/>
  <c r="AV123" i="37"/>
  <c r="AP71" i="37"/>
  <c r="AP92" i="37"/>
  <c r="AS92" i="37" s="1"/>
  <c r="AF92" i="37" s="1"/>
  <c r="AP79" i="37"/>
  <c r="AS79" i="37" s="1"/>
  <c r="AF79" i="37" s="1"/>
  <c r="AP67" i="37"/>
  <c r="AP93" i="37"/>
  <c r="AS93" i="37" s="1"/>
  <c r="AF93" i="37" s="1"/>
  <c r="AP117" i="37"/>
  <c r="AP113" i="37"/>
  <c r="AS113" i="37" s="1"/>
  <c r="AF113" i="37" s="1"/>
  <c r="AP124" i="37"/>
  <c r="AS124" i="37" s="1"/>
  <c r="AF124" i="37" s="1"/>
  <c r="AP126" i="37"/>
  <c r="AP88" i="37"/>
  <c r="AP112" i="37"/>
  <c r="AS112" i="37" s="1"/>
  <c r="AF112" i="37" s="1"/>
  <c r="AD112" i="37" s="1"/>
  <c r="AC112" i="37" s="1"/>
  <c r="AP72" i="37"/>
  <c r="AP123" i="37"/>
  <c r="AS123" i="37" s="1"/>
  <c r="AF123" i="37" s="1"/>
  <c r="AD123" i="37" s="1"/>
  <c r="AC123" i="37" s="1"/>
  <c r="AP101" i="37"/>
  <c r="AP90" i="37"/>
  <c r="AS90" i="37" s="1"/>
  <c r="AF90" i="37" s="1"/>
  <c r="AP118" i="37"/>
  <c r="AP83" i="37"/>
  <c r="AP76" i="37"/>
  <c r="AS76" i="37" s="1"/>
  <c r="AF76" i="37" s="1"/>
  <c r="AD76" i="37" s="1"/>
  <c r="AC76" i="37" s="1"/>
  <c r="AP108" i="37"/>
  <c r="AS108" i="37" s="1"/>
  <c r="AF108" i="37" s="1"/>
  <c r="AP116" i="37"/>
  <c r="AP86" i="37"/>
  <c r="AP102" i="37"/>
  <c r="AP109" i="37"/>
  <c r="AS109" i="37" s="1"/>
  <c r="AF109" i="37" s="1"/>
  <c r="AD109" i="37" s="1"/>
  <c r="AC109" i="37" s="1"/>
  <c r="AP80" i="37"/>
  <c r="AS80" i="37" s="1"/>
  <c r="AF80" i="37" s="1"/>
  <c r="AP84" i="37"/>
  <c r="AP111" i="37"/>
  <c r="AS111" i="37" s="1"/>
  <c r="AF111" i="37" s="1"/>
  <c r="AP81" i="37"/>
  <c r="AS81" i="37" s="1"/>
  <c r="AF81" i="37" s="1"/>
  <c r="AD81" i="37" s="1"/>
  <c r="AC81" i="37" s="1"/>
  <c r="AP74" i="37"/>
  <c r="AS74" i="37" s="1"/>
  <c r="AF74" i="37" s="1"/>
  <c r="AP78" i="37"/>
  <c r="AS78" i="37" s="1"/>
  <c r="AF78" i="37" s="1"/>
  <c r="AP70" i="37"/>
  <c r="AP128" i="37"/>
  <c r="AS128" i="37" s="1"/>
  <c r="AF128" i="37" s="1"/>
  <c r="AD128" i="37" s="1"/>
  <c r="AC128" i="37" s="1"/>
  <c r="AP75" i="37"/>
  <c r="AS75" i="37" s="1"/>
  <c r="AF75" i="37" s="1"/>
  <c r="AP91" i="37"/>
  <c r="AS91" i="37" s="1"/>
  <c r="AF91" i="37" s="1"/>
  <c r="AD91" i="37" s="1"/>
  <c r="AC91" i="37" s="1"/>
  <c r="AP122" i="37"/>
  <c r="AP114" i="37"/>
  <c r="AP68" i="37"/>
  <c r="AP105" i="37"/>
  <c r="AP77" i="37"/>
  <c r="AS77" i="37" s="1"/>
  <c r="AF77" i="37" s="1"/>
  <c r="AP97" i="37"/>
  <c r="AS97" i="37" s="1"/>
  <c r="AF97" i="37" s="1"/>
  <c r="AD97" i="37" s="1"/>
  <c r="AC97" i="37" s="1"/>
  <c r="AP120" i="37"/>
  <c r="AP85" i="37"/>
  <c r="AP87" i="37"/>
  <c r="AP89" i="37"/>
  <c r="AP107" i="37"/>
  <c r="AS107" i="37" s="1"/>
  <c r="AF107" i="37" s="1"/>
  <c r="AD107" i="37" s="1"/>
  <c r="AC107" i="37" s="1"/>
  <c r="AP110" i="37"/>
  <c r="AS110" i="37" s="1"/>
  <c r="AF110" i="37" s="1"/>
  <c r="AP129" i="37"/>
  <c r="AS129" i="37" s="1"/>
  <c r="AF129" i="37" s="1"/>
  <c r="AV48" i="38"/>
  <c r="AV21" i="38"/>
  <c r="AV43" i="38"/>
  <c r="AV20" i="38"/>
  <c r="AV103" i="38"/>
  <c r="A103" i="38" s="1"/>
  <c r="AV71" i="38"/>
  <c r="AV68" i="38"/>
  <c r="AV6" i="38"/>
  <c r="AV10" i="38"/>
  <c r="AV5" i="38"/>
  <c r="AV87" i="38"/>
  <c r="AV9" i="38"/>
  <c r="AV47" i="38"/>
  <c r="AV24" i="38"/>
  <c r="AV76" i="38"/>
  <c r="AV113" i="38"/>
  <c r="AV81" i="38"/>
  <c r="AV94" i="38"/>
  <c r="AV89" i="38"/>
  <c r="AV25" i="38"/>
  <c r="AV101" i="38"/>
  <c r="AV80" i="38"/>
  <c r="AV115" i="38"/>
  <c r="AV114" i="38"/>
  <c r="AV8" i="38"/>
  <c r="AV52" i="38"/>
  <c r="AV82" i="38"/>
  <c r="AV34" i="38"/>
  <c r="AV91" i="38"/>
  <c r="AV118" i="38"/>
  <c r="AV92" i="38"/>
  <c r="AV60" i="38"/>
  <c r="AV110" i="38"/>
  <c r="AV75" i="38"/>
  <c r="AV42" i="38"/>
  <c r="AV2" i="38"/>
  <c r="AV14" i="38"/>
  <c r="AV77" i="38"/>
  <c r="AV116" i="38"/>
  <c r="AV57" i="38"/>
  <c r="AV109" i="38"/>
  <c r="AV40" i="38"/>
  <c r="AV108" i="38"/>
  <c r="AV15" i="38"/>
  <c r="AV66" i="38"/>
  <c r="AV121" i="38"/>
  <c r="AV32" i="38"/>
  <c r="AV120" i="38"/>
  <c r="AV26" i="38"/>
  <c r="AV105" i="38"/>
  <c r="AV100" i="38"/>
  <c r="AV78" i="38"/>
  <c r="AV62" i="38"/>
  <c r="AV23" i="38"/>
  <c r="AV27" i="38"/>
  <c r="AV33" i="38"/>
  <c r="AV46" i="38"/>
  <c r="AV49" i="38"/>
  <c r="AV55" i="38"/>
  <c r="AV69" i="38"/>
  <c r="AP110" i="38"/>
  <c r="AP79" i="38"/>
  <c r="AP100" i="38"/>
  <c r="AS100" i="38" s="1"/>
  <c r="AF100" i="38" s="1"/>
  <c r="AD100" i="38" s="1"/>
  <c r="AC100" i="38" s="1"/>
  <c r="AP126" i="38"/>
  <c r="AP73" i="38"/>
  <c r="AS73" i="38" s="1"/>
  <c r="AF73" i="38" s="1"/>
  <c r="AP120" i="38"/>
  <c r="AP87" i="38"/>
  <c r="AP70" i="38"/>
  <c r="AS70" i="38" s="1"/>
  <c r="AF70" i="38" s="1"/>
  <c r="AP80" i="38"/>
  <c r="AP82" i="38"/>
  <c r="AS82" i="38" s="1"/>
  <c r="AF82" i="38" s="1"/>
  <c r="AP113" i="38"/>
  <c r="AP76" i="38"/>
  <c r="AP69" i="38"/>
  <c r="AS69" i="38" s="1"/>
  <c r="AF69" i="38" s="1"/>
  <c r="AP112" i="38"/>
  <c r="AP81" i="38"/>
  <c r="AP94" i="38"/>
  <c r="AP71" i="38"/>
  <c r="AS71" i="38" s="1"/>
  <c r="AF71" i="38" s="1"/>
  <c r="AP86" i="38"/>
  <c r="AS86" i="38" s="1"/>
  <c r="AF86" i="38" s="1"/>
  <c r="AD86" i="38" s="1"/>
  <c r="AC86" i="38" s="1"/>
  <c r="AP109" i="38"/>
  <c r="AP114" i="38"/>
  <c r="AS114" i="38" s="1"/>
  <c r="AF114" i="38" s="1"/>
  <c r="AP111" i="38"/>
  <c r="AP107" i="38"/>
  <c r="AP74" i="38"/>
  <c r="AP91" i="38"/>
  <c r="AP90" i="38"/>
  <c r="AP115" i="38"/>
  <c r="AS115" i="38" s="1"/>
  <c r="AF115" i="38" s="1"/>
  <c r="AD115" i="38" s="1"/>
  <c r="AC115" i="38" s="1"/>
  <c r="AP108" i="38"/>
  <c r="AP77" i="38"/>
  <c r="AP99" i="38"/>
  <c r="AS99" i="38" s="1"/>
  <c r="AF99" i="38" s="1"/>
  <c r="AD99" i="38" s="1"/>
  <c r="AC99" i="38" s="1"/>
  <c r="AP121" i="38"/>
  <c r="AP66" i="38"/>
  <c r="AP95" i="38"/>
  <c r="AP93" i="38"/>
  <c r="AP118" i="38"/>
  <c r="AS118" i="38" s="1"/>
  <c r="AF118" i="38" s="1"/>
  <c r="AP102" i="38"/>
  <c r="AP128" i="38"/>
  <c r="AP106" i="38"/>
  <c r="AP122" i="38"/>
  <c r="AP123" i="38"/>
  <c r="AP67" i="38"/>
  <c r="AS67" i="38" s="1"/>
  <c r="AF67" i="38" s="1"/>
  <c r="AP119" i="38"/>
  <c r="AS119" i="38" s="1"/>
  <c r="AF119" i="38" s="1"/>
  <c r="AD119" i="38" s="1"/>
  <c r="AC119" i="38" s="1"/>
  <c r="AP127" i="38"/>
  <c r="AP88" i="38"/>
  <c r="AS88" i="38" s="1"/>
  <c r="AF88" i="38" s="1"/>
  <c r="AP68" i="38"/>
  <c r="AS68" i="38" s="1"/>
  <c r="AF68" i="38" s="1"/>
  <c r="AD68" i="38" s="1"/>
  <c r="AC68" i="38" s="1"/>
  <c r="AP96" i="38"/>
  <c r="AP104" i="38"/>
  <c r="AS104" i="38" s="1"/>
  <c r="AF104" i="38" s="1"/>
  <c r="AP125" i="38"/>
  <c r="AV93" i="38"/>
  <c r="AP98" i="38"/>
  <c r="AS98" i="38" s="1"/>
  <c r="AF98" i="38" s="1"/>
  <c r="AD98" i="38" s="1"/>
  <c r="AC98" i="38" s="1"/>
  <c r="AP101" i="38"/>
  <c r="AS101" i="38" s="1"/>
  <c r="AF101" i="38" s="1"/>
  <c r="AP117" i="38"/>
  <c r="AS117" i="38" s="1"/>
  <c r="AF117" i="38" s="1"/>
  <c r="AV123" i="38"/>
  <c r="AV128" i="38"/>
  <c r="AV60" i="39"/>
  <c r="AV80" i="39"/>
  <c r="AV16" i="39"/>
  <c r="AV49" i="39"/>
  <c r="AV30" i="39"/>
  <c r="AV108" i="39"/>
  <c r="AV33" i="39"/>
  <c r="AV41" i="39"/>
  <c r="AV19" i="39"/>
  <c r="AV117" i="39"/>
  <c r="AV95" i="39"/>
  <c r="AV11" i="39"/>
  <c r="AV25" i="39"/>
  <c r="AV17" i="39"/>
  <c r="AV123" i="39"/>
  <c r="AV112" i="39"/>
  <c r="AV39" i="39"/>
  <c r="AV121" i="39"/>
  <c r="AV15" i="39"/>
  <c r="AP121" i="39"/>
  <c r="AP93" i="39"/>
  <c r="AS93" i="39" s="1"/>
  <c r="AF93" i="39" s="1"/>
  <c r="AP111" i="39"/>
  <c r="AS111" i="39" s="1"/>
  <c r="AF111" i="39" s="1"/>
  <c r="AD111" i="39" s="1"/>
  <c r="AC111" i="39" s="1"/>
  <c r="AP78" i="39"/>
  <c r="AS78" i="39" s="1"/>
  <c r="AF78" i="39" s="1"/>
  <c r="AD78" i="39" s="1"/>
  <c r="AC78" i="39" s="1"/>
  <c r="AP98" i="39"/>
  <c r="AP89" i="39"/>
  <c r="AP88" i="39"/>
  <c r="AP79" i="39"/>
  <c r="AS79" i="39" s="1"/>
  <c r="AF79" i="39" s="1"/>
  <c r="AP104" i="39"/>
  <c r="AP66" i="39"/>
  <c r="AP81" i="39"/>
  <c r="AS81" i="39" s="1"/>
  <c r="AF81" i="39" s="1"/>
  <c r="AP105" i="39"/>
  <c r="AP82" i="39"/>
  <c r="AP129" i="39"/>
  <c r="AS129" i="39" s="1"/>
  <c r="AF129" i="39" s="1"/>
  <c r="AD129" i="39" s="1"/>
  <c r="AC129" i="39" s="1"/>
  <c r="AP71" i="39"/>
  <c r="AP126" i="39"/>
  <c r="AS126" i="39" s="1"/>
  <c r="AF126" i="39" s="1"/>
  <c r="AP77" i="39"/>
  <c r="AS77" i="39" s="1"/>
  <c r="AF77" i="39" s="1"/>
  <c r="AP122" i="39"/>
  <c r="AS122" i="39" s="1"/>
  <c r="AF122" i="39" s="1"/>
  <c r="AP85" i="39"/>
  <c r="AP123" i="39"/>
  <c r="AS123" i="39" s="1"/>
  <c r="AF123" i="39" s="1"/>
  <c r="AV45" i="40"/>
  <c r="AV98" i="40"/>
  <c r="AV76" i="40"/>
  <c r="AV62" i="40"/>
  <c r="AV56" i="40"/>
  <c r="AV30" i="40"/>
  <c r="AV37" i="40"/>
  <c r="AV113" i="40"/>
  <c r="AV112" i="40"/>
  <c r="AV51" i="40"/>
  <c r="AV20" i="40"/>
  <c r="AV41" i="40"/>
  <c r="AV88" i="40"/>
  <c r="A88" i="40" s="1"/>
  <c r="AV28" i="40"/>
  <c r="AV115" i="40"/>
  <c r="AV93" i="40"/>
  <c r="AV19" i="40"/>
  <c r="AV91" i="40"/>
  <c r="AV59" i="40"/>
  <c r="AV2" i="40"/>
  <c r="AV3" i="40"/>
  <c r="AV7" i="40"/>
  <c r="AV24" i="40"/>
  <c r="AV57" i="40"/>
  <c r="AV63" i="40"/>
  <c r="AV108" i="40"/>
  <c r="AV13" i="40"/>
  <c r="AV10" i="40"/>
  <c r="AV39" i="40"/>
  <c r="AV127" i="40"/>
  <c r="AV48" i="40"/>
  <c r="AV92" i="40"/>
  <c r="AV74" i="40"/>
  <c r="AV47" i="40"/>
  <c r="AV69" i="40"/>
  <c r="AV9" i="40"/>
  <c r="AV119" i="40"/>
  <c r="A119" i="40" s="1"/>
  <c r="AV73" i="40"/>
  <c r="AV36" i="40"/>
  <c r="AV80" i="40"/>
  <c r="AV65" i="40"/>
  <c r="AV128" i="40"/>
  <c r="AV104" i="40"/>
  <c r="AV34" i="40"/>
  <c r="AV72" i="40"/>
  <c r="AV99" i="40"/>
  <c r="AV8" i="40"/>
  <c r="AV52" i="40"/>
  <c r="AV58" i="40"/>
  <c r="AV60" i="40"/>
  <c r="AV64" i="40"/>
  <c r="AV68" i="40"/>
  <c r="AP99" i="40"/>
  <c r="AS99" i="40" s="1"/>
  <c r="AF99" i="40" s="1"/>
  <c r="AP97" i="40"/>
  <c r="AP67" i="40"/>
  <c r="AS67" i="40" s="1"/>
  <c r="AF67" i="40" s="1"/>
  <c r="AD67" i="40" s="1"/>
  <c r="AC67" i="40" s="1"/>
  <c r="AP90" i="40"/>
  <c r="AP84" i="40"/>
  <c r="AS84" i="40" s="1"/>
  <c r="AF84" i="40" s="1"/>
  <c r="AP114" i="40"/>
  <c r="AS114" i="40" s="1"/>
  <c r="AF114" i="40" s="1"/>
  <c r="AP78" i="40"/>
  <c r="AP80" i="40"/>
  <c r="AP129" i="40"/>
  <c r="AP83" i="40"/>
  <c r="AS83" i="40" s="1"/>
  <c r="AF83" i="40" s="1"/>
  <c r="AD83" i="40" s="1"/>
  <c r="AC83" i="40" s="1"/>
  <c r="AP98" i="40"/>
  <c r="AS98" i="40" s="1"/>
  <c r="AF98" i="40" s="1"/>
  <c r="AD98" i="40" s="1"/>
  <c r="AC98" i="40" s="1"/>
  <c r="AP123" i="40"/>
  <c r="AP106" i="40"/>
  <c r="AP103" i="40"/>
  <c r="AS103" i="40" s="1"/>
  <c r="AF103" i="40" s="1"/>
  <c r="AP127" i="40"/>
  <c r="AP73" i="40"/>
  <c r="AS73" i="40" s="1"/>
  <c r="AF73" i="40" s="1"/>
  <c r="AP74" i="40"/>
  <c r="AP121" i="40"/>
  <c r="AS121" i="40" s="1"/>
  <c r="AF121" i="40" s="1"/>
  <c r="AD121" i="40" s="1"/>
  <c r="AC121" i="40" s="1"/>
  <c r="AP110" i="40"/>
  <c r="AP71" i="40"/>
  <c r="AS71" i="40" s="1"/>
  <c r="AF71" i="40" s="1"/>
  <c r="AP100" i="40"/>
  <c r="AS100" i="40" s="1"/>
  <c r="AF100" i="40" s="1"/>
  <c r="AD100" i="40" s="1"/>
  <c r="AC100" i="40" s="1"/>
  <c r="AP92" i="40"/>
  <c r="AP107" i="40"/>
  <c r="AP66" i="40"/>
  <c r="AS66" i="40" s="1"/>
  <c r="AF66" i="40" s="1"/>
  <c r="AD66" i="40" s="1"/>
  <c r="AC66" i="40" s="1"/>
  <c r="AP115" i="40"/>
  <c r="AS115" i="40" s="1"/>
  <c r="AF115" i="40" s="1"/>
  <c r="AD115" i="40" s="1"/>
  <c r="AC115" i="40" s="1"/>
  <c r="AP91" i="40"/>
  <c r="AP75" i="40"/>
  <c r="AP102" i="40"/>
  <c r="AS102" i="40" s="1"/>
  <c r="AF102" i="40" s="1"/>
  <c r="AP86" i="40"/>
  <c r="AP82" i="40"/>
  <c r="AS82" i="40" s="1"/>
  <c r="AF82" i="40" s="1"/>
  <c r="AD82" i="40" s="1"/>
  <c r="AC82" i="40" s="1"/>
  <c r="AP124" i="40"/>
  <c r="AP70" i="40"/>
  <c r="AS70" i="40" s="1"/>
  <c r="AF70" i="40" s="1"/>
  <c r="AP68" i="40"/>
  <c r="AS68" i="40" s="1"/>
  <c r="AF68" i="40" s="1"/>
  <c r="AP77" i="40"/>
  <c r="AP87" i="40"/>
  <c r="AS87" i="40" s="1"/>
  <c r="AF87" i="40" s="1"/>
  <c r="AP116" i="40"/>
  <c r="AS116" i="40" s="1"/>
  <c r="AF116" i="40" s="1"/>
  <c r="AP113" i="40"/>
  <c r="AP94" i="40"/>
  <c r="AP95" i="40"/>
  <c r="AP111" i="40"/>
  <c r="AP79" i="40"/>
  <c r="AV83" i="40"/>
  <c r="AV97" i="40"/>
  <c r="AV106" i="40"/>
  <c r="AV129" i="40"/>
  <c r="AV18" i="41"/>
  <c r="AV112" i="41"/>
  <c r="AV129" i="41"/>
  <c r="AV20" i="41"/>
  <c r="AV93" i="41"/>
  <c r="AV54" i="41"/>
  <c r="AV101" i="41"/>
  <c r="AV11" i="41"/>
  <c r="AV102" i="41"/>
  <c r="AV77" i="41"/>
  <c r="AV71" i="41"/>
  <c r="AV14" i="41"/>
  <c r="AV49" i="41"/>
  <c r="AV43" i="41"/>
  <c r="AV13" i="41"/>
  <c r="AV92" i="41"/>
  <c r="AV57" i="41"/>
  <c r="AV82" i="41"/>
  <c r="AV67" i="41"/>
  <c r="AV5" i="41"/>
  <c r="AV51" i="41"/>
  <c r="AV9" i="41"/>
  <c r="AV81" i="41"/>
  <c r="AV39" i="41"/>
  <c r="AV47" i="41"/>
  <c r="AV58" i="41"/>
  <c r="AV8" i="41"/>
  <c r="AP90" i="41"/>
  <c r="AS90" i="41" s="1"/>
  <c r="AF90" i="41" s="1"/>
  <c r="AP120" i="41"/>
  <c r="AP104" i="41"/>
  <c r="AP96" i="41"/>
  <c r="AS96" i="41" s="1"/>
  <c r="AF96" i="41" s="1"/>
  <c r="AD96" i="41" s="1"/>
  <c r="AC96" i="41" s="1"/>
  <c r="AP125" i="41"/>
  <c r="AS125" i="41" s="1"/>
  <c r="AF125" i="41" s="1"/>
  <c r="AD125" i="41" s="1"/>
  <c r="AC125" i="41" s="1"/>
  <c r="AP106" i="41"/>
  <c r="AP88" i="41"/>
  <c r="AP129" i="41"/>
  <c r="AS129" i="41" s="1"/>
  <c r="AF129" i="41" s="1"/>
  <c r="AP84" i="41"/>
  <c r="AP101" i="41"/>
  <c r="AP85" i="41"/>
  <c r="AP102" i="41"/>
  <c r="AP73" i="41"/>
  <c r="AP82" i="41"/>
  <c r="AP127" i="41"/>
  <c r="AS127" i="41" s="1"/>
  <c r="AF127" i="41" s="1"/>
  <c r="AP93" i="41"/>
  <c r="AS93" i="41" s="1"/>
  <c r="AF93" i="41" s="1"/>
  <c r="AP95" i="41"/>
  <c r="AS95" i="41" s="1"/>
  <c r="AF95" i="41" s="1"/>
  <c r="AD95" i="41" s="1"/>
  <c r="AC95" i="41" s="1"/>
  <c r="AP124" i="41"/>
  <c r="AS124" i="41" s="1"/>
  <c r="AF124" i="41" s="1"/>
  <c r="AP123" i="41"/>
  <c r="AS123" i="41" s="1"/>
  <c r="AF123" i="41" s="1"/>
  <c r="AD123" i="41" s="1"/>
  <c r="AC123" i="41" s="1"/>
  <c r="AP66" i="41"/>
  <c r="AP72" i="41"/>
  <c r="AP70" i="41"/>
  <c r="AP79" i="41"/>
  <c r="AS79" i="41" s="1"/>
  <c r="AF79" i="41" s="1"/>
  <c r="AV89" i="41"/>
  <c r="AV103" i="41"/>
  <c r="AP105" i="41"/>
  <c r="AP107" i="41"/>
  <c r="AS107" i="41" s="1"/>
  <c r="AF107" i="41" s="1"/>
  <c r="AV108" i="41"/>
  <c r="AP111" i="41"/>
  <c r="AS111" i="41" s="1"/>
  <c r="AF111" i="41" s="1"/>
  <c r="AV125" i="42"/>
  <c r="AV21" i="42"/>
  <c r="AV116" i="42"/>
  <c r="AV26" i="42"/>
  <c r="AV113" i="42"/>
  <c r="AV33" i="42"/>
  <c r="AV58" i="42"/>
  <c r="AV122" i="42"/>
  <c r="AV14" i="42"/>
  <c r="AV73" i="42"/>
  <c r="AV47" i="42"/>
  <c r="AV98" i="42"/>
  <c r="AV56" i="42"/>
  <c r="AV81" i="42"/>
  <c r="AV42" i="42"/>
  <c r="AV52" i="42"/>
  <c r="AP75" i="42"/>
  <c r="AP128" i="42"/>
  <c r="AP120" i="42"/>
  <c r="AS120" i="42" s="1"/>
  <c r="AF120" i="42" s="1"/>
  <c r="AD120" i="42" s="1"/>
  <c r="AC120" i="42" s="1"/>
  <c r="AP123" i="42"/>
  <c r="AP71" i="42"/>
  <c r="AS71" i="42" s="1"/>
  <c r="AF71" i="42" s="1"/>
  <c r="AP98" i="42"/>
  <c r="AS98" i="42" s="1"/>
  <c r="AF98" i="42" s="1"/>
  <c r="AD98" i="42" s="1"/>
  <c r="AC98" i="42" s="1"/>
  <c r="AP68" i="42"/>
  <c r="AS68" i="42" s="1"/>
  <c r="AF68" i="42" s="1"/>
  <c r="AP70" i="42"/>
  <c r="AS70" i="42" s="1"/>
  <c r="AF70" i="42" s="1"/>
  <c r="AD70" i="42" s="1"/>
  <c r="AC70" i="42" s="1"/>
  <c r="AP105" i="42"/>
  <c r="AS105" i="42" s="1"/>
  <c r="AF105" i="42" s="1"/>
  <c r="AP114" i="42"/>
  <c r="AS114" i="42" s="1"/>
  <c r="AF114" i="42" s="1"/>
  <c r="AP79" i="42"/>
  <c r="AP101" i="42"/>
  <c r="AS101" i="42" s="1"/>
  <c r="AF101" i="42" s="1"/>
  <c r="AD101" i="42" s="1"/>
  <c r="AC101" i="42" s="1"/>
  <c r="AP109" i="42"/>
  <c r="AP82" i="42"/>
  <c r="AS82" i="42" s="1"/>
  <c r="AF82" i="42" s="1"/>
  <c r="AD82" i="42" s="1"/>
  <c r="AC82" i="42" s="1"/>
  <c r="AP119" i="42"/>
  <c r="AS119" i="42" s="1"/>
  <c r="AF119" i="42" s="1"/>
  <c r="AP81" i="42"/>
  <c r="AP103" i="42"/>
  <c r="AS103" i="42" s="1"/>
  <c r="AF103" i="42" s="1"/>
  <c r="AP94" i="42"/>
  <c r="AP104" i="42"/>
  <c r="AS104" i="42" s="1"/>
  <c r="AF104" i="42" s="1"/>
  <c r="AP121" i="42"/>
  <c r="AS121" i="42" s="1"/>
  <c r="AF121" i="42" s="1"/>
  <c r="AP127" i="42"/>
  <c r="AV89" i="43"/>
  <c r="AV13" i="43"/>
  <c r="AV123" i="43"/>
  <c r="AV23" i="43"/>
  <c r="AV79" i="43"/>
  <c r="AV2" i="43"/>
  <c r="AV29" i="43"/>
  <c r="AV56" i="43"/>
  <c r="AV42" i="43"/>
  <c r="AP100" i="43"/>
  <c r="AP107" i="43"/>
  <c r="AP123" i="43"/>
  <c r="AS123" i="43" s="1"/>
  <c r="AF123" i="43" s="1"/>
  <c r="AP106" i="43"/>
  <c r="AS106" i="43" s="1"/>
  <c r="AF106" i="43" s="1"/>
  <c r="AP113" i="43"/>
  <c r="AS113" i="43" s="1"/>
  <c r="AF113" i="43" s="1"/>
  <c r="AP93" i="43"/>
  <c r="AS93" i="43" s="1"/>
  <c r="AF93" i="43" s="1"/>
  <c r="AP78" i="43"/>
  <c r="AS78" i="43" s="1"/>
  <c r="AF78" i="43" s="1"/>
  <c r="AP94" i="43"/>
  <c r="AS94" i="43" s="1"/>
  <c r="AF94" i="43" s="1"/>
  <c r="AD94" i="43" s="1"/>
  <c r="AC94" i="43" s="1"/>
  <c r="AP68" i="43"/>
  <c r="AP86" i="43"/>
  <c r="AP102" i="43"/>
  <c r="AP119" i="43"/>
  <c r="AP77" i="43"/>
  <c r="AS77" i="43" s="1"/>
  <c r="AF77" i="43" s="1"/>
  <c r="AP79" i="43"/>
  <c r="AS79" i="43" s="1"/>
  <c r="AF79" i="43" s="1"/>
  <c r="AD79" i="43" s="1"/>
  <c r="AC79" i="43" s="1"/>
  <c r="AP70" i="43"/>
  <c r="AP98" i="43"/>
  <c r="AV70" i="43"/>
  <c r="AP97" i="43"/>
  <c r="AS97" i="43" s="1"/>
  <c r="AF97" i="43" s="1"/>
  <c r="AP124" i="43"/>
  <c r="AS124" i="43" s="1"/>
  <c r="AF124" i="43" s="1"/>
  <c r="AV125" i="43"/>
  <c r="A125" i="43" s="1"/>
  <c r="AV96" i="44"/>
  <c r="AV58" i="44"/>
  <c r="AV79" i="44"/>
  <c r="AV16" i="44"/>
  <c r="AV108" i="44"/>
  <c r="AV20" i="44"/>
  <c r="AV120" i="44"/>
  <c r="AV66" i="44"/>
  <c r="AV103" i="44"/>
  <c r="AV101" i="44"/>
  <c r="AV11" i="44"/>
  <c r="AV124" i="44"/>
  <c r="AV14" i="44"/>
  <c r="AP125" i="44"/>
  <c r="AP100" i="44"/>
  <c r="AS100" i="44" s="1"/>
  <c r="AF100" i="44" s="1"/>
  <c r="AP129" i="44"/>
  <c r="AP81" i="44"/>
  <c r="AP86" i="44"/>
  <c r="AP71" i="44"/>
  <c r="AS71" i="44" s="1"/>
  <c r="AF71" i="44" s="1"/>
  <c r="AP85" i="44"/>
  <c r="AP92" i="44"/>
  <c r="AP119" i="44"/>
  <c r="AS119" i="44" s="1"/>
  <c r="AF119" i="44" s="1"/>
  <c r="AD119" i="44" s="1"/>
  <c r="AC119" i="44" s="1"/>
  <c r="AV10" i="45"/>
  <c r="AV84" i="45"/>
  <c r="AV54" i="45"/>
  <c r="AV83" i="45"/>
  <c r="AV35" i="45"/>
  <c r="AV116" i="45"/>
  <c r="AV94" i="45"/>
  <c r="AV58" i="45"/>
  <c r="AV29" i="45"/>
  <c r="AV85" i="45"/>
  <c r="AV67" i="45"/>
  <c r="AV68" i="45"/>
  <c r="AV62" i="45"/>
  <c r="AP66" i="45"/>
  <c r="AP108" i="45"/>
  <c r="AS108" i="45" s="1"/>
  <c r="AF108" i="45" s="1"/>
  <c r="AP124" i="45"/>
  <c r="AS124" i="45" s="1"/>
  <c r="AF124" i="45" s="1"/>
  <c r="AD124" i="45" s="1"/>
  <c r="AC124" i="45" s="1"/>
  <c r="AP111" i="45"/>
  <c r="AS111" i="45" s="1"/>
  <c r="AF111" i="45" s="1"/>
  <c r="AP112" i="45"/>
  <c r="AS112" i="45" s="1"/>
  <c r="AF112" i="45" s="1"/>
  <c r="AP73" i="45"/>
  <c r="AP93" i="45"/>
  <c r="AS93" i="45" s="1"/>
  <c r="AF93" i="45" s="1"/>
  <c r="AD93" i="45" s="1"/>
  <c r="AC93" i="45" s="1"/>
  <c r="AP114" i="45"/>
  <c r="AP84" i="45"/>
  <c r="AV84" i="46"/>
  <c r="AV50" i="46"/>
  <c r="AP119" i="46"/>
  <c r="AS119" i="46" s="1"/>
  <c r="AF119" i="46" s="1"/>
  <c r="AP78" i="46"/>
  <c r="AP75" i="46"/>
  <c r="AP80" i="46"/>
  <c r="AV99" i="47"/>
  <c r="AV119" i="47"/>
  <c r="AV41" i="47"/>
  <c r="AV94" i="47"/>
  <c r="AV40" i="47"/>
  <c r="AV126" i="47"/>
  <c r="AV89" i="47"/>
  <c r="AV28" i="47"/>
  <c r="AV53" i="47"/>
  <c r="AV103" i="47"/>
  <c r="AP119" i="47"/>
  <c r="AP112" i="47"/>
  <c r="AS112" i="47" s="1"/>
  <c r="AF112" i="47" s="1"/>
  <c r="AP91" i="47"/>
  <c r="AS91" i="47" s="1"/>
  <c r="AF91" i="47" s="1"/>
  <c r="AV87" i="47"/>
  <c r="AV89" i="48"/>
  <c r="AV85" i="48"/>
  <c r="AV15" i="48"/>
  <c r="AV11" i="48"/>
  <c r="AV88" i="48"/>
  <c r="AV49" i="49"/>
  <c r="AV14" i="49"/>
  <c r="AV44" i="49"/>
  <c r="AV4" i="49"/>
  <c r="AV69" i="50"/>
  <c r="AV100" i="50"/>
  <c r="AV122" i="50"/>
  <c r="AV41" i="50"/>
  <c r="AV10" i="50"/>
  <c r="AV15" i="51"/>
  <c r="AV69" i="51"/>
  <c r="AV73" i="51"/>
  <c r="AV8" i="51"/>
  <c r="AV100" i="51"/>
  <c r="AV101" i="51"/>
  <c r="AV11" i="51"/>
  <c r="AV126" i="51"/>
  <c r="AV86" i="52"/>
  <c r="AV56" i="52"/>
  <c r="AV121" i="52"/>
  <c r="AV43" i="52"/>
  <c r="AV9" i="52"/>
  <c r="AV49" i="52"/>
  <c r="AV109" i="53"/>
  <c r="AV84" i="53"/>
  <c r="AV72" i="53"/>
  <c r="AV86" i="53"/>
  <c r="AV33" i="53"/>
  <c r="AV50" i="53"/>
  <c r="AV67" i="53"/>
  <c r="AV117" i="54"/>
  <c r="AP128" i="54"/>
  <c r="AP86" i="54"/>
  <c r="AS86" i="54" s="1"/>
  <c r="AF86" i="54" s="1"/>
  <c r="AV73" i="55"/>
  <c r="AV85" i="55"/>
  <c r="AV36" i="55"/>
  <c r="AV24" i="55"/>
  <c r="AV19" i="56"/>
  <c r="AV32" i="56"/>
  <c r="AV6" i="56"/>
  <c r="AV66" i="56"/>
  <c r="AV15" i="56"/>
  <c r="AV103" i="56"/>
  <c r="AV21" i="56"/>
  <c r="AV117" i="56"/>
  <c r="AV11" i="56"/>
  <c r="AV70" i="56"/>
  <c r="AP67" i="56"/>
  <c r="AS67" i="56" s="1"/>
  <c r="AF67" i="56" s="1"/>
  <c r="AD67" i="56" s="1"/>
  <c r="AC67" i="56" s="1"/>
  <c r="AP74" i="56"/>
  <c r="AP86" i="56"/>
  <c r="AS86" i="56" s="1"/>
  <c r="AF86" i="56" s="1"/>
  <c r="AP110" i="56"/>
  <c r="AV99" i="57"/>
  <c r="AV51" i="57"/>
  <c r="AV35" i="57"/>
  <c r="AV95" i="57"/>
  <c r="AV31" i="57"/>
  <c r="AP89" i="57"/>
  <c r="AP77" i="57"/>
  <c r="AP80" i="57"/>
  <c r="AS80" i="57" s="1"/>
  <c r="AF80" i="57" s="1"/>
  <c r="AV67" i="58"/>
  <c r="AV23" i="58"/>
  <c r="AV57" i="58"/>
  <c r="AV85" i="58"/>
  <c r="AV108" i="58"/>
  <c r="AV126" i="58"/>
  <c r="AV123" i="58"/>
  <c r="AV83" i="58"/>
  <c r="AV2" i="58"/>
  <c r="AV54" i="58"/>
  <c r="AV107" i="58"/>
  <c r="AV73" i="58"/>
  <c r="AV35" i="58"/>
  <c r="AV69" i="59"/>
  <c r="AV102" i="59"/>
  <c r="AP70" i="59"/>
  <c r="AP95" i="59"/>
  <c r="AS95" i="59" s="1"/>
  <c r="AF95" i="59" s="1"/>
  <c r="AP124" i="59"/>
  <c r="AS124" i="59" s="1"/>
  <c r="AF124" i="59" s="1"/>
  <c r="AP122" i="59"/>
  <c r="AS122" i="59" s="1"/>
  <c r="AF122" i="59" s="1"/>
  <c r="AD122" i="59" s="1"/>
  <c r="AC122" i="59" s="1"/>
  <c r="AP114" i="59"/>
  <c r="AP67" i="59"/>
  <c r="AP86" i="59"/>
  <c r="AV109" i="40"/>
  <c r="AP66" i="55"/>
  <c r="AP82" i="32"/>
  <c r="AS82" i="32" s="1"/>
  <c r="AF82" i="32" s="1"/>
  <c r="AD82" i="32" s="1"/>
  <c r="AC82" i="32" s="1"/>
  <c r="AV13" i="44"/>
  <c r="AP69" i="44"/>
  <c r="AP107" i="44"/>
  <c r="AP94" i="44"/>
  <c r="AP73" i="44"/>
  <c r="AS73" i="44" s="1"/>
  <c r="AF73" i="44" s="1"/>
  <c r="AD73" i="44" s="1"/>
  <c r="AC73" i="44" s="1"/>
  <c r="AP120" i="44"/>
  <c r="AS120" i="44" s="1"/>
  <c r="AF120" i="44" s="1"/>
  <c r="AP112" i="44"/>
  <c r="AP102" i="44"/>
  <c r="AS102" i="44" s="1"/>
  <c r="AF102" i="44" s="1"/>
  <c r="AP66" i="44"/>
  <c r="AS66" i="44" s="1"/>
  <c r="AF66" i="44" s="1"/>
  <c r="AP114" i="44"/>
  <c r="AP122" i="44"/>
  <c r="AP103" i="44"/>
  <c r="AS103" i="44" s="1"/>
  <c r="AF103" i="44" s="1"/>
  <c r="AD103" i="44" s="1"/>
  <c r="AC103" i="44" s="1"/>
  <c r="AP90" i="44"/>
  <c r="AP116" i="44"/>
  <c r="AS116" i="44" s="1"/>
  <c r="AF116" i="44" s="1"/>
  <c r="AD116" i="44" s="1"/>
  <c r="AC116" i="44" s="1"/>
  <c r="AP74" i="44"/>
  <c r="AP70" i="44"/>
  <c r="AS70" i="44" s="1"/>
  <c r="AF70" i="44" s="1"/>
  <c r="AP124" i="44"/>
  <c r="AP113" i="44"/>
  <c r="AP93" i="44"/>
  <c r="AP126" i="44"/>
  <c r="AV4" i="54"/>
  <c r="AV74" i="54"/>
  <c r="AV128" i="54"/>
  <c r="AV100" i="54"/>
  <c r="AV45" i="54"/>
  <c r="AV15" i="54"/>
  <c r="AV44" i="54"/>
  <c r="AP76" i="54"/>
  <c r="AP105" i="54"/>
  <c r="AP115" i="54"/>
  <c r="AS115" i="54" s="1"/>
  <c r="AF115" i="54" s="1"/>
  <c r="AD115" i="54" s="1"/>
  <c r="AC115" i="54" s="1"/>
  <c r="AP73" i="54"/>
  <c r="AS73" i="54" s="1"/>
  <c r="AF73" i="54" s="1"/>
  <c r="AP99" i="54"/>
  <c r="AS99" i="54" s="1"/>
  <c r="AF99" i="54" s="1"/>
  <c r="AD99" i="54" s="1"/>
  <c r="AC99" i="54" s="1"/>
  <c r="AV100" i="55"/>
  <c r="AV116" i="55"/>
  <c r="AV114" i="55"/>
  <c r="AV88" i="55"/>
  <c r="AV119" i="55"/>
  <c r="AV5" i="55"/>
  <c r="AV45" i="55"/>
  <c r="AV109" i="55"/>
  <c r="AV25" i="55"/>
  <c r="AV86" i="55"/>
  <c r="AV70" i="55"/>
  <c r="AV103" i="55"/>
  <c r="AV125" i="55"/>
  <c r="AV63" i="55"/>
  <c r="AV48" i="55"/>
  <c r="AV47" i="56"/>
  <c r="AP75" i="56"/>
  <c r="AP120" i="56"/>
  <c r="AS120" i="56" s="1"/>
  <c r="AF120" i="56" s="1"/>
  <c r="AD120" i="56" s="1"/>
  <c r="AC120" i="56" s="1"/>
  <c r="AP92" i="56"/>
  <c r="AP119" i="56"/>
  <c r="AS119" i="56" s="1"/>
  <c r="AF119" i="56" s="1"/>
  <c r="AD119" i="56" s="1"/>
  <c r="AC119" i="56" s="1"/>
  <c r="AP106" i="56"/>
  <c r="AP98" i="56"/>
  <c r="AP122" i="56"/>
  <c r="AP78" i="56"/>
  <c r="AP115" i="56"/>
  <c r="AS115" i="56" s="1"/>
  <c r="AF115" i="56" s="1"/>
  <c r="AP89" i="56"/>
  <c r="AS89" i="56" s="1"/>
  <c r="AF89" i="56" s="1"/>
  <c r="AD89" i="56" s="1"/>
  <c r="AC89" i="56" s="1"/>
  <c r="AV106" i="56"/>
  <c r="AV53" i="57"/>
  <c r="AP100" i="57"/>
  <c r="AP106" i="57"/>
  <c r="AP81" i="57"/>
  <c r="AS81" i="57" s="1"/>
  <c r="AF81" i="57" s="1"/>
  <c r="AP127" i="57"/>
  <c r="AS127" i="57" s="1"/>
  <c r="AF127" i="57" s="1"/>
  <c r="AD127" i="57" s="1"/>
  <c r="AC127" i="57" s="1"/>
  <c r="AP94" i="57"/>
  <c r="AS94" i="57" s="1"/>
  <c r="AF94" i="57" s="1"/>
  <c r="AD94" i="57" s="1"/>
  <c r="AC94" i="57" s="1"/>
  <c r="AP101" i="57"/>
  <c r="AP91" i="57"/>
  <c r="AP68" i="57"/>
  <c r="AP118" i="57"/>
  <c r="AP123" i="57"/>
  <c r="AV88" i="58"/>
  <c r="AV90" i="58"/>
  <c r="AV61" i="58"/>
  <c r="AV112" i="58"/>
  <c r="AV127" i="58"/>
  <c r="AV102" i="58"/>
  <c r="AV8" i="58"/>
  <c r="AV5" i="58"/>
  <c r="AV128" i="58"/>
  <c r="AV46" i="58"/>
  <c r="AV77" i="58"/>
  <c r="AV95" i="58"/>
  <c r="AV59" i="58"/>
  <c r="AV4" i="58"/>
  <c r="AV14" i="58"/>
  <c r="AV66" i="58"/>
  <c r="AP66" i="58"/>
  <c r="AS66" i="58" s="1"/>
  <c r="AF66" i="58" s="1"/>
  <c r="AP108" i="58"/>
  <c r="AP71" i="58"/>
  <c r="AS71" i="58" s="1"/>
  <c r="AF71" i="58" s="1"/>
  <c r="AP116" i="58"/>
  <c r="AS116" i="58" s="1"/>
  <c r="AF116" i="58" s="1"/>
  <c r="AD116" i="58" s="1"/>
  <c r="AC116" i="58" s="1"/>
  <c r="AP113" i="58"/>
  <c r="AV81" i="58"/>
  <c r="AP85" i="58"/>
  <c r="AV22" i="59"/>
  <c r="AP120" i="59"/>
  <c r="AP101" i="59"/>
  <c r="AP87" i="59"/>
  <c r="AP97" i="59"/>
  <c r="AS97" i="59" s="1"/>
  <c r="AF97" i="59" s="1"/>
  <c r="AD97" i="59" s="1"/>
  <c r="AC97" i="59" s="1"/>
  <c r="AP81" i="59"/>
  <c r="AS81" i="59" s="1"/>
  <c r="AF81" i="59" s="1"/>
  <c r="AD81" i="59" s="1"/>
  <c r="AC81" i="59" s="1"/>
  <c r="AP75" i="59"/>
  <c r="AS75" i="59" s="1"/>
  <c r="AF75" i="59" s="1"/>
  <c r="AP71" i="59"/>
  <c r="AP119" i="59"/>
  <c r="AP92" i="59"/>
  <c r="AS92" i="59" s="1"/>
  <c r="AF92" i="59" s="1"/>
  <c r="AP90" i="59"/>
  <c r="AS90" i="59" s="1"/>
  <c r="AF90" i="59" s="1"/>
  <c r="AP112" i="59"/>
  <c r="AP125" i="59"/>
  <c r="AS125" i="59" s="1"/>
  <c r="AF125" i="59" s="1"/>
  <c r="AD125" i="59" s="1"/>
  <c r="AC125" i="59" s="1"/>
  <c r="AP80" i="59"/>
  <c r="AS80" i="59" s="1"/>
  <c r="AF80" i="59" s="1"/>
  <c r="AD80" i="59" s="1"/>
  <c r="AC80" i="59" s="1"/>
  <c r="AP105" i="59"/>
  <c r="AV78" i="59"/>
  <c r="AP83" i="59"/>
  <c r="AP91" i="59"/>
  <c r="AS91" i="59" s="1"/>
  <c r="AF91" i="59" s="1"/>
  <c r="AP106" i="12"/>
  <c r="AV75" i="39"/>
  <c r="AV60" i="41"/>
  <c r="AV28" i="41"/>
  <c r="AV47" i="43"/>
  <c r="AP92" i="43"/>
  <c r="AS92" i="43" s="1"/>
  <c r="AF92" i="43" s="1"/>
  <c r="AP84" i="43"/>
  <c r="AP91" i="43"/>
  <c r="AP87" i="43"/>
  <c r="AP109" i="43"/>
  <c r="AS109" i="43" s="1"/>
  <c r="AF109" i="43" s="1"/>
  <c r="AP117" i="43"/>
  <c r="AP118" i="43"/>
  <c r="AP129" i="43"/>
  <c r="AP101" i="43"/>
  <c r="AP71" i="43"/>
  <c r="AP76" i="43"/>
  <c r="AP128" i="43"/>
  <c r="AS128" i="43" s="1"/>
  <c r="AF128" i="43" s="1"/>
  <c r="AP125" i="43"/>
  <c r="AS125" i="43" s="1"/>
  <c r="AF125" i="43" s="1"/>
  <c r="AP116" i="43"/>
  <c r="AP126" i="43"/>
  <c r="AS126" i="43" s="1"/>
  <c r="AF126" i="43" s="1"/>
  <c r="AD126" i="43" s="1"/>
  <c r="AC126" i="43" s="1"/>
  <c r="AP67" i="43"/>
  <c r="AP75" i="43"/>
  <c r="AP80" i="43"/>
  <c r="AS80" i="43" s="1"/>
  <c r="AF80" i="43" s="1"/>
  <c r="AV82" i="43"/>
  <c r="AP110" i="43"/>
  <c r="AS110" i="43" s="1"/>
  <c r="AF110" i="43" s="1"/>
  <c r="AP115" i="43"/>
  <c r="AV121" i="44"/>
  <c r="AV6" i="44"/>
  <c r="AV119" i="44"/>
  <c r="AV60" i="44"/>
  <c r="AV89" i="44"/>
  <c r="AV37" i="44"/>
  <c r="AV107" i="44"/>
  <c r="AV54" i="44"/>
  <c r="AV9" i="44"/>
  <c r="AV57" i="44"/>
  <c r="AP87" i="44"/>
  <c r="AS87" i="44" s="1"/>
  <c r="AF87" i="44" s="1"/>
  <c r="AD87" i="44" s="1"/>
  <c r="AC87" i="44" s="1"/>
  <c r="AP105" i="44"/>
  <c r="AP109" i="44"/>
  <c r="AP121" i="44"/>
  <c r="AS121" i="44" s="1"/>
  <c r="AF121" i="44" s="1"/>
  <c r="AV54" i="54"/>
  <c r="AV86" i="54"/>
  <c r="AV13" i="55"/>
  <c r="AV3" i="56"/>
  <c r="AV44" i="56"/>
  <c r="AV119" i="56"/>
  <c r="AV88" i="56"/>
  <c r="AV126" i="56"/>
  <c r="AV53" i="56"/>
  <c r="AV73" i="56"/>
  <c r="AV62" i="56"/>
  <c r="AV81" i="56"/>
  <c r="AV18" i="56"/>
  <c r="AV7" i="56"/>
  <c r="AV55" i="56"/>
  <c r="AV92" i="56"/>
  <c r="AV58" i="56"/>
  <c r="AP105" i="56"/>
  <c r="AS105" i="56" s="1"/>
  <c r="AF105" i="56" s="1"/>
  <c r="AV127" i="56"/>
  <c r="AV107" i="57"/>
  <c r="AV72" i="57"/>
  <c r="AV68" i="57"/>
  <c r="AV63" i="57"/>
  <c r="AV113" i="57"/>
  <c r="AV103" i="57"/>
  <c r="AV19" i="57"/>
  <c r="AV66" i="57"/>
  <c r="AV26" i="57"/>
  <c r="AV22" i="57"/>
  <c r="AV96" i="57"/>
  <c r="AV116" i="57"/>
  <c r="AV29" i="57"/>
  <c r="AV52" i="58"/>
  <c r="AP120" i="58"/>
  <c r="AS120" i="58" s="1"/>
  <c r="AF120" i="58" s="1"/>
  <c r="AD120" i="58" s="1"/>
  <c r="AC120" i="58" s="1"/>
  <c r="AV12" i="59"/>
  <c r="AV91" i="59"/>
  <c r="AV114" i="59"/>
  <c r="AV11" i="59"/>
  <c r="AV56" i="59"/>
  <c r="AV123" i="59"/>
  <c r="AV26" i="59"/>
  <c r="AP74" i="59"/>
  <c r="AP111" i="59"/>
  <c r="AS111" i="59" s="1"/>
  <c r="AF111" i="59" s="1"/>
  <c r="AP128" i="59"/>
  <c r="AS128" i="59" s="1"/>
  <c r="AF128" i="59" s="1"/>
  <c r="AD128" i="59" s="1"/>
  <c r="AC128" i="59" s="1"/>
  <c r="AV18" i="12"/>
  <c r="AE33" i="56" a="1"/>
  <c r="AE33" i="56" s="1"/>
  <c r="AD33" i="56" s="1"/>
  <c r="AC33" i="56" s="1"/>
  <c r="AE43" i="40" a="1"/>
  <c r="AE43" i="40" s="1"/>
  <c r="AD43" i="40" s="1"/>
  <c r="AC43" i="40" s="1"/>
  <c r="AE15" i="54" a="1"/>
  <c r="AE15" i="54" s="1"/>
  <c r="AD15" i="54" s="1"/>
  <c r="AC15" i="54" s="1"/>
  <c r="AE52" i="45" a="1"/>
  <c r="AE52" i="45" s="1"/>
  <c r="AD52" i="45" s="1"/>
  <c r="AC52" i="45" s="1"/>
  <c r="AE86" i="47" a="1"/>
  <c r="AE86" i="47" s="1"/>
  <c r="AD86" i="47" s="1"/>
  <c r="AC86" i="47" s="1"/>
  <c r="AE8" i="39" a="1"/>
  <c r="AE8" i="39" s="1"/>
  <c r="AD8" i="39" s="1"/>
  <c r="AC8" i="39" s="1"/>
  <c r="AE66" i="43" a="1"/>
  <c r="AE66" i="43" s="1"/>
  <c r="AD66" i="43" s="1"/>
  <c r="AC66" i="43" s="1"/>
  <c r="AE31" i="40" a="1"/>
  <c r="AE31" i="40" s="1"/>
  <c r="AD31" i="40" s="1"/>
  <c r="AC31" i="40" s="1"/>
  <c r="AE51" i="31" a="1"/>
  <c r="AE51" i="31" s="1"/>
  <c r="AD51" i="31" s="1"/>
  <c r="AC51" i="31" s="1"/>
  <c r="AE127" i="50" a="1"/>
  <c r="AE127" i="50" s="1"/>
  <c r="AD127" i="50" s="1"/>
  <c r="AC127" i="50" s="1"/>
  <c r="AE20" i="39" a="1"/>
  <c r="AE20" i="39" s="1"/>
  <c r="AD20" i="39" s="1"/>
  <c r="AC20" i="39" s="1"/>
  <c r="AE60" i="42" a="1"/>
  <c r="AE60" i="42" s="1"/>
  <c r="AD60" i="42" s="1"/>
  <c r="AC60" i="42" s="1"/>
  <c r="AE21" i="43" a="1"/>
  <c r="AE21" i="43" s="1"/>
  <c r="AD21" i="43" s="1"/>
  <c r="AC21" i="43" s="1"/>
  <c r="AE33" i="32" a="1"/>
  <c r="AE33" i="32" s="1"/>
  <c r="AD33" i="32" s="1"/>
  <c r="AC33" i="32" s="1"/>
  <c r="AE23" i="47" a="1"/>
  <c r="AE23" i="47" s="1"/>
  <c r="AD23" i="47" s="1"/>
  <c r="AC23" i="47" s="1"/>
  <c r="AE27" i="30" a="1"/>
  <c r="AE27" i="30" s="1"/>
  <c r="AD27" i="30" s="1"/>
  <c r="AC27" i="30" s="1"/>
  <c r="AE89" i="43" a="1"/>
  <c r="AE89" i="43" s="1"/>
  <c r="AD89" i="43" s="1"/>
  <c r="AC89" i="43" s="1"/>
  <c r="AE83" i="45" a="1"/>
  <c r="AE83" i="45" s="1"/>
  <c r="AD83" i="45" s="1"/>
  <c r="AC83" i="45" s="1"/>
  <c r="AE51" i="49" a="1"/>
  <c r="AE51" i="49" s="1"/>
  <c r="AD51" i="49" s="1"/>
  <c r="AC51" i="49" s="1"/>
  <c r="AE9" i="33" a="1"/>
  <c r="AE9" i="33" s="1"/>
  <c r="AD9" i="33" s="1"/>
  <c r="AC9" i="33" s="1"/>
  <c r="AE73" i="33" a="1"/>
  <c r="AE73" i="33" s="1"/>
  <c r="AD73" i="33" s="1"/>
  <c r="AC73" i="33" s="1"/>
  <c r="AE127" i="46" a="1"/>
  <c r="AE127" i="46" s="1"/>
  <c r="AD127" i="46" s="1"/>
  <c r="AE55" i="57" a="1"/>
  <c r="AE55" i="57" s="1"/>
  <c r="AD55" i="57" s="1"/>
  <c r="AC55" i="57" s="1"/>
  <c r="AE69" i="37" a="1"/>
  <c r="AE69" i="37" s="1"/>
  <c r="AD69" i="37" s="1"/>
  <c r="AC69" i="37" s="1"/>
  <c r="AE68" i="41" a="1"/>
  <c r="AE68" i="41" s="1"/>
  <c r="AD68" i="41" s="1"/>
  <c r="AC68" i="41" s="1"/>
  <c r="AE122" i="42" a="1"/>
  <c r="AE122" i="42" s="1"/>
  <c r="AD122" i="42" s="1"/>
  <c r="AC122" i="42" s="1"/>
  <c r="AE125" i="48" a="1"/>
  <c r="AE125" i="48" s="1"/>
  <c r="AD125" i="48" s="1"/>
  <c r="AC125" i="48" s="1"/>
  <c r="AE99" i="37" a="1"/>
  <c r="AE99" i="37" s="1"/>
  <c r="AD99" i="37" s="1"/>
  <c r="AC99" i="37" s="1"/>
  <c r="AE94" i="50" a="1"/>
  <c r="AE94" i="50" s="1"/>
  <c r="AD94" i="50" s="1"/>
  <c r="AC94" i="50" s="1"/>
  <c r="AE125" i="38" a="1"/>
  <c r="AE125" i="38" s="1"/>
  <c r="AD125" i="38" s="1"/>
  <c r="AC125" i="38" s="1"/>
  <c r="AE107" i="58" a="1"/>
  <c r="AE107" i="58" s="1"/>
  <c r="AD107" i="58" s="1"/>
  <c r="AC107" i="58" s="1"/>
  <c r="AE37" i="39" a="1"/>
  <c r="AE37" i="39" s="1"/>
  <c r="AD37" i="39" s="1"/>
  <c r="AC37" i="39" s="1"/>
  <c r="AE99" i="51" a="1"/>
  <c r="AE99" i="51" s="1"/>
  <c r="AD99" i="51" s="1"/>
  <c r="AC99" i="51" s="1"/>
  <c r="AE29" i="48" a="1"/>
  <c r="AE29" i="48" s="1"/>
  <c r="AD29" i="48" s="1"/>
  <c r="AC29" i="48" s="1"/>
  <c r="AE37" i="43" a="1"/>
  <c r="AE37" i="43" s="1"/>
  <c r="AD37" i="43" s="1"/>
  <c r="AC37" i="43" s="1"/>
  <c r="AE116" i="43" a="1"/>
  <c r="AE116" i="43" s="1"/>
  <c r="AD116" i="43" s="1"/>
  <c r="AC116" i="43" s="1"/>
  <c r="AE65" i="50" a="1"/>
  <c r="AE65" i="50" s="1"/>
  <c r="AD65" i="50" s="1"/>
  <c r="AC65" i="50" s="1"/>
  <c r="AE109" i="38" a="1"/>
  <c r="AE109" i="38" s="1"/>
  <c r="AD109" i="38" s="1"/>
  <c r="AC109" i="38" s="1"/>
  <c r="AE72" i="51" a="1"/>
  <c r="AE72" i="51" s="1"/>
  <c r="AD72" i="51" s="1"/>
  <c r="AC72" i="51" s="1"/>
  <c r="AE115" i="31" a="1"/>
  <c r="AE115" i="31" s="1"/>
  <c r="AD115" i="31" s="1"/>
  <c r="AC115" i="31" s="1"/>
  <c r="AE101" i="45" a="1"/>
  <c r="AE101" i="45" s="1"/>
  <c r="AD101" i="45" s="1"/>
  <c r="AC101" i="45" s="1"/>
  <c r="AE115" i="49" a="1"/>
  <c r="AE115" i="49" s="1"/>
  <c r="AD115" i="49" s="1"/>
  <c r="AC115" i="49" s="1"/>
  <c r="AE101" i="28" a="1"/>
  <c r="AE101" i="28" s="1"/>
  <c r="AD101" i="28" s="1"/>
  <c r="AC101" i="28" s="1"/>
  <c r="AE53" i="47" a="1"/>
  <c r="AE53" i="47" s="1"/>
  <c r="AD53" i="47" s="1"/>
  <c r="AC53" i="47" s="1"/>
  <c r="AE98" i="47" a="1"/>
  <c r="AE98" i="47" s="1"/>
  <c r="AD98" i="47" s="1"/>
  <c r="AC98" i="47" s="1"/>
  <c r="AE129" i="48" a="1"/>
  <c r="AE129" i="48" s="1"/>
  <c r="AD129" i="48" s="1"/>
  <c r="AC129" i="48" s="1"/>
  <c r="AE109" i="42" a="1"/>
  <c r="AE109" i="42" s="1"/>
  <c r="AD109" i="42" s="1"/>
  <c r="AC109" i="42" s="1"/>
  <c r="AE108" i="50" a="1"/>
  <c r="AE108" i="50" s="1"/>
  <c r="AD108" i="50" s="1"/>
  <c r="AC108" i="50" s="1"/>
  <c r="AE61" i="58" a="1"/>
  <c r="AE61" i="58" s="1"/>
  <c r="AD61" i="58" s="1"/>
  <c r="AC61" i="58" s="1"/>
  <c r="AE63" i="42" a="1"/>
  <c r="AE63" i="42" s="1"/>
  <c r="AD63" i="42" s="1"/>
  <c r="AC63" i="42" s="1"/>
  <c r="AE44" i="34" a="1"/>
  <c r="AE44" i="34" s="1"/>
  <c r="AD44" i="34" s="1"/>
  <c r="AC44" i="34" s="1"/>
  <c r="AE78" i="42" a="1"/>
  <c r="AE78" i="42" s="1"/>
  <c r="AD78" i="42" s="1"/>
  <c r="AC78" i="42" s="1"/>
  <c r="AE22" i="41" a="1"/>
  <c r="AE22" i="41" s="1"/>
  <c r="AD22" i="41" s="1"/>
  <c r="AC22" i="41" s="1"/>
  <c r="AE27" i="32" a="1"/>
  <c r="AE27" i="32" s="1"/>
  <c r="AD27" i="32" s="1"/>
  <c r="AC27" i="32" s="1"/>
  <c r="AE51" i="39" a="1"/>
  <c r="AE51" i="39" s="1"/>
  <c r="AD51" i="39" s="1"/>
  <c r="AC51" i="39" s="1"/>
  <c r="AE37" i="28" a="1"/>
  <c r="AE37" i="28" s="1"/>
  <c r="AD37" i="28" s="1"/>
  <c r="AC37" i="28" s="1"/>
  <c r="AE99" i="41" a="1"/>
  <c r="AE99" i="41" s="1"/>
  <c r="AD99" i="41" s="1"/>
  <c r="AC99" i="41" s="1"/>
  <c r="AE85" i="43" a="1"/>
  <c r="AE85" i="43" s="1"/>
  <c r="AD85" i="43" s="1"/>
  <c r="AC85" i="43" s="1"/>
  <c r="AE114" i="45" a="1"/>
  <c r="AE114" i="45" s="1"/>
  <c r="AD114" i="45" s="1"/>
  <c r="AC114" i="45" s="1"/>
  <c r="AE17" i="58" a="1"/>
  <c r="AE17" i="58" s="1"/>
  <c r="AD17" i="58" s="1"/>
  <c r="AC17" i="58" s="1"/>
  <c r="AE69" i="39" a="1"/>
  <c r="AE69" i="39" s="1"/>
  <c r="AD69" i="39" s="1"/>
  <c r="AC69" i="39" s="1"/>
  <c r="AE45" i="38" a="1"/>
  <c r="AE45" i="38" s="1"/>
  <c r="AD45" i="38" s="1"/>
  <c r="AC45" i="38" s="1"/>
  <c r="AE31" i="30" a="1"/>
  <c r="AE31" i="30" s="1"/>
  <c r="AD31" i="30" s="1"/>
  <c r="AC31" i="30" s="1"/>
  <c r="AE91" i="50" a="1"/>
  <c r="AE91" i="50" s="1"/>
  <c r="AD91" i="50" s="1"/>
  <c r="AC91" i="50" s="1"/>
  <c r="AE117" i="41" a="1"/>
  <c r="AE117" i="41" s="1"/>
  <c r="AD117" i="41" s="1"/>
  <c r="AC117" i="41" s="1"/>
  <c r="AE17" i="38" a="1"/>
  <c r="AE17" i="38" s="1"/>
  <c r="AD17" i="38" s="1"/>
  <c r="AC17" i="38" s="1"/>
  <c r="AE109" i="50" a="1"/>
  <c r="AE109" i="50" s="1"/>
  <c r="AD109" i="50" s="1"/>
  <c r="AC109" i="50" s="1"/>
  <c r="AE49" i="56" a="1"/>
  <c r="AE49" i="56" s="1"/>
  <c r="AD49" i="56" s="1"/>
  <c r="AC49" i="56" s="1"/>
  <c r="AE113" i="46" a="1"/>
  <c r="AE113" i="46" s="1"/>
  <c r="AD113" i="46" s="1"/>
  <c r="AE73" i="28" a="1"/>
  <c r="AE73" i="28" s="1"/>
  <c r="AD73" i="28" s="1"/>
  <c r="AC73" i="28" s="1"/>
  <c r="AE57" i="33" a="1"/>
  <c r="AE57" i="33" s="1"/>
  <c r="AD57" i="33" s="1"/>
  <c r="AC57" i="33" s="1"/>
  <c r="AE43" i="12" a="1"/>
  <c r="AE43" i="12" s="1"/>
  <c r="AD43" i="12" s="1"/>
  <c r="AC43" i="12" s="1"/>
  <c r="AE91" i="44" a="1"/>
  <c r="AE91" i="44" s="1"/>
  <c r="AD91" i="44" s="1"/>
  <c r="AC91" i="44" s="1"/>
  <c r="AE62" i="34" a="1"/>
  <c r="AE62" i="34" s="1"/>
  <c r="AD62" i="34" s="1"/>
  <c r="AC62" i="34" s="1"/>
  <c r="AE26" i="42" a="1"/>
  <c r="AE26" i="42" s="1"/>
  <c r="AD26" i="42" s="1"/>
  <c r="AC26" i="42" s="1"/>
  <c r="AE71" i="49" a="1"/>
  <c r="AE71" i="49" s="1"/>
  <c r="AD71" i="49" s="1"/>
  <c r="AC71" i="49" s="1"/>
  <c r="AE93" i="32" a="1"/>
  <c r="AE93" i="32" s="1"/>
  <c r="AD93" i="32" s="1"/>
  <c r="AC93" i="32" s="1"/>
  <c r="AE22" i="39" a="1"/>
  <c r="AE22" i="39" s="1"/>
  <c r="AD22" i="39" s="1"/>
  <c r="AC22" i="39" s="1"/>
  <c r="AE103" i="33" a="1"/>
  <c r="AE103" i="33" s="1"/>
  <c r="AD103" i="33" s="1"/>
  <c r="AC103" i="33" s="1"/>
  <c r="AE109" i="54" a="1"/>
  <c r="AE109" i="54" s="1"/>
  <c r="AD109" i="54" s="1"/>
  <c r="AC109" i="54" s="1"/>
  <c r="AE79" i="38" a="1"/>
  <c r="AE79" i="38" s="1"/>
  <c r="AD79" i="38" s="1"/>
  <c r="AC79" i="38" s="1"/>
  <c r="AE92" i="30" a="1"/>
  <c r="AE92" i="30" s="1"/>
  <c r="AD92" i="30" s="1"/>
  <c r="AC92" i="30" s="1"/>
  <c r="AE53" i="39" a="1"/>
  <c r="AE53" i="39" s="1"/>
  <c r="AD53" i="39" s="1"/>
  <c r="AC53" i="39" s="1"/>
  <c r="AE121" i="31" a="1"/>
  <c r="AE121" i="31" s="1"/>
  <c r="AD121" i="31" s="1"/>
  <c r="AC121" i="31" s="1"/>
  <c r="AE62" i="58" a="1"/>
  <c r="AE62" i="58" s="1"/>
  <c r="AD62" i="58" s="1"/>
  <c r="AC62" i="58" s="1"/>
  <c r="AE50" i="39" a="1"/>
  <c r="AE50" i="39" s="1"/>
  <c r="AD50" i="39" s="1"/>
  <c r="AC50" i="39" s="1"/>
  <c r="AE103" i="49" a="1"/>
  <c r="AE103" i="49" s="1"/>
  <c r="AD103" i="49" s="1"/>
  <c r="AC103" i="49" s="1"/>
  <c r="AE117" i="47" a="1"/>
  <c r="AE117" i="47" s="1"/>
  <c r="AD117" i="47" s="1"/>
  <c r="AC117" i="47" s="1"/>
  <c r="AE77" i="42" a="1"/>
  <c r="AE77" i="42" s="1"/>
  <c r="AD77" i="42" s="1"/>
  <c r="AC77" i="42" s="1"/>
  <c r="AE59" i="42" a="1"/>
  <c r="AE59" i="42" s="1"/>
  <c r="AD59" i="42" s="1"/>
  <c r="AC59" i="42" s="1"/>
  <c r="AE85" i="51" a="1"/>
  <c r="AE85" i="51" s="1"/>
  <c r="AD85" i="51" s="1"/>
  <c r="AC85" i="51" s="1"/>
  <c r="AE121" i="33" a="1"/>
  <c r="AE121" i="33" s="1"/>
  <c r="AD121" i="33" s="1"/>
  <c r="AC121" i="33" s="1"/>
  <c r="AE57" i="55" a="1"/>
  <c r="AE57" i="55" s="1"/>
  <c r="AD57" i="55" s="1"/>
  <c r="AC57" i="55" s="1"/>
  <c r="AE127" i="34" a="1"/>
  <c r="AE127" i="34" s="1"/>
  <c r="AD127" i="34" s="1"/>
  <c r="AC127" i="34" s="1"/>
  <c r="AE38" i="51" a="1"/>
  <c r="AE38" i="51" s="1"/>
  <c r="AD38" i="51" s="1"/>
  <c r="AC38" i="51" s="1"/>
  <c r="AE93" i="42" a="1"/>
  <c r="AE93" i="42" s="1"/>
  <c r="AD93" i="42" s="1"/>
  <c r="AC93" i="42" s="1"/>
  <c r="AE92" i="38" a="1"/>
  <c r="AE92" i="38" s="1"/>
  <c r="AD92" i="38" s="1"/>
  <c r="AC92" i="38" s="1"/>
  <c r="AE54" i="45" a="1"/>
  <c r="AE54" i="45" s="1"/>
  <c r="AD54" i="45" s="1"/>
  <c r="AC54" i="45" s="1"/>
  <c r="AE28" i="42" a="1"/>
  <c r="AE28" i="42" s="1"/>
  <c r="AD28" i="42" s="1"/>
  <c r="AC28" i="42" s="1"/>
  <c r="AE129" i="32" a="1"/>
  <c r="AE129" i="32" s="1"/>
  <c r="AD129" i="32" s="1"/>
  <c r="AC129" i="32" s="1"/>
  <c r="AE42" i="42" a="1"/>
  <c r="AE42" i="42" s="1"/>
  <c r="AD42" i="42" s="1"/>
  <c r="AC42" i="42" s="1"/>
  <c r="AE65" i="30" a="1"/>
  <c r="AE65" i="30" s="1"/>
  <c r="AD65" i="30" s="1"/>
  <c r="AC65" i="30" s="1"/>
  <c r="AE107" i="32" a="1"/>
  <c r="AE107" i="32" s="1"/>
  <c r="AD107" i="32" s="1"/>
  <c r="AC107" i="32" s="1"/>
  <c r="AE61" i="54" a="1"/>
  <c r="AE61" i="54" s="1"/>
  <c r="AD61" i="54" s="1"/>
  <c r="AC61" i="54" s="1"/>
  <c r="AE93" i="46" a="1"/>
  <c r="AE93" i="46" s="1"/>
  <c r="AD93" i="46" s="1"/>
  <c r="AE86" i="39" a="1"/>
  <c r="AE86" i="39" s="1"/>
  <c r="AD86" i="39" s="1"/>
  <c r="AC86" i="39" s="1"/>
  <c r="AE89" i="41" a="1"/>
  <c r="AE89" i="41" s="1"/>
  <c r="AD89" i="41" s="1"/>
  <c r="AC89" i="41" s="1"/>
  <c r="AE117" i="39" a="1"/>
  <c r="AE117" i="39" s="1"/>
  <c r="AD117" i="39" s="1"/>
  <c r="AC117" i="39" s="1"/>
  <c r="AE53" i="33" a="1"/>
  <c r="AE53" i="33" s="1"/>
  <c r="AD53" i="33" s="1"/>
  <c r="AC53" i="33" s="1"/>
  <c r="AE125" i="50" a="1"/>
  <c r="AE125" i="50" s="1"/>
  <c r="AD125" i="50" s="1"/>
  <c r="AC125" i="50" s="1"/>
  <c r="AE77" i="38" a="1"/>
  <c r="AE77" i="38" s="1"/>
  <c r="AD77" i="38" s="1"/>
  <c r="AC77" i="38" s="1"/>
  <c r="AE81" i="54" a="1"/>
  <c r="AE81" i="54" s="1"/>
  <c r="AD81" i="54" s="1"/>
  <c r="AC81" i="54" s="1"/>
  <c r="AE118" i="41" a="1"/>
  <c r="AE118" i="41" s="1"/>
  <c r="AD118" i="41" s="1"/>
  <c r="AC118" i="41" s="1"/>
  <c r="AE29" i="42" a="1"/>
  <c r="AE29" i="42" s="1"/>
  <c r="AD29" i="42" s="1"/>
  <c r="AC29" i="42" s="1"/>
  <c r="AE66" i="45" a="1"/>
  <c r="AE66" i="45" s="1"/>
  <c r="AD66" i="45" s="1"/>
  <c r="AC66" i="45" s="1"/>
  <c r="AE110" i="40" a="1"/>
  <c r="AE110" i="40" s="1"/>
  <c r="AD110" i="40" s="1"/>
  <c r="AC110" i="40" s="1"/>
  <c r="AE101" i="39" a="1"/>
  <c r="AE101" i="39" s="1"/>
  <c r="AD101" i="39" s="1"/>
  <c r="AC101" i="39" s="1"/>
  <c r="AE5" i="33" a="1"/>
  <c r="AE5" i="33" s="1"/>
  <c r="AD5" i="33" s="1"/>
  <c r="AC5" i="33" s="1"/>
  <c r="AE92" i="46" a="1"/>
  <c r="AE92" i="46" s="1"/>
  <c r="AD92" i="46" s="1"/>
  <c r="AE97" i="46" a="1"/>
  <c r="AE97" i="46" s="1"/>
  <c r="AD97" i="46" s="1"/>
  <c r="AE82" i="51" a="1"/>
  <c r="AE82" i="51" s="1"/>
  <c r="AD82" i="51" s="1"/>
  <c r="AC82" i="51" s="1"/>
  <c r="AE97" i="56" a="1"/>
  <c r="AE97" i="56" s="1"/>
  <c r="AD97" i="56" s="1"/>
  <c r="AC97" i="56" s="1"/>
  <c r="AE39" i="39" a="1"/>
  <c r="AE39" i="39" s="1"/>
  <c r="AD39" i="39" s="1"/>
  <c r="AC39" i="39" s="1"/>
  <c r="AE82" i="41" a="1"/>
  <c r="AE82" i="41" s="1"/>
  <c r="AD82" i="41" s="1"/>
  <c r="AC82" i="41" s="1"/>
  <c r="AE7" i="43" a="1"/>
  <c r="AE7" i="43" s="1"/>
  <c r="AD7" i="43" s="1"/>
  <c r="AC7" i="43" s="1"/>
  <c r="AE117" i="51" a="1"/>
  <c r="AE117" i="51" s="1"/>
  <c r="AD117" i="51" s="1"/>
  <c r="AC117" i="51" s="1"/>
  <c r="AE5" i="41" a="1"/>
  <c r="AE5" i="41" s="1"/>
  <c r="AD5" i="41" s="1"/>
  <c r="AC5" i="41" s="1"/>
  <c r="AE71" i="41" a="1"/>
  <c r="AE71" i="41" s="1"/>
  <c r="AD71" i="41" s="1"/>
  <c r="AC71" i="41" s="1"/>
  <c r="AE15" i="50" a="1"/>
  <c r="AE15" i="50" s="1"/>
  <c r="AD15" i="50" s="1"/>
  <c r="AC15" i="50" s="1"/>
  <c r="AE54" i="41" a="1"/>
  <c r="AE54" i="41" s="1"/>
  <c r="AD54" i="41" s="1"/>
  <c r="AC54" i="41" s="1"/>
  <c r="AE53" i="41" a="1"/>
  <c r="AE53" i="41" s="1"/>
  <c r="AD53" i="41" s="1"/>
  <c r="AC53" i="41" s="1"/>
  <c r="AE2" i="33" a="1"/>
  <c r="AE2" i="33" s="1"/>
  <c r="AE102" i="47" a="1"/>
  <c r="AE102" i="47" s="1"/>
  <c r="AD102" i="47" s="1"/>
  <c r="AC102" i="47" s="1"/>
  <c r="AE46" i="30" a="1"/>
  <c r="AE46" i="30" s="1"/>
  <c r="AD46" i="30" s="1"/>
  <c r="AC46" i="30" s="1"/>
  <c r="AE93" i="48" a="1"/>
  <c r="AE93" i="48" s="1"/>
  <c r="AD93" i="48" s="1"/>
  <c r="AC93" i="48" s="1"/>
  <c r="AE86" i="51" a="1"/>
  <c r="AE86" i="51" s="1"/>
  <c r="AD86" i="51" s="1"/>
  <c r="AC86" i="51" s="1"/>
  <c r="AE20" i="43" a="1"/>
  <c r="AE20" i="43" s="1"/>
  <c r="AD20" i="43" s="1"/>
  <c r="AC20" i="43" s="1"/>
  <c r="AE44" i="32" a="1"/>
  <c r="AE44" i="32" s="1"/>
  <c r="AD44" i="32" s="1"/>
  <c r="AC44" i="32" s="1"/>
  <c r="AE14" i="46" a="1"/>
  <c r="AE14" i="46" s="1"/>
  <c r="AD14" i="46" s="1"/>
  <c r="AE119" i="43" a="1"/>
  <c r="AE119" i="43" s="1"/>
  <c r="AD119" i="43" s="1"/>
  <c r="AC119" i="43" s="1"/>
  <c r="AE38" i="49" a="1"/>
  <c r="AE38" i="49" s="1"/>
  <c r="AD38" i="49" s="1"/>
  <c r="AC38" i="49" s="1"/>
  <c r="AE10" i="30" a="1"/>
  <c r="AE10" i="30" s="1"/>
  <c r="AD10" i="30" s="1"/>
  <c r="AC10" i="30" s="1"/>
  <c r="AE37" i="53" a="1"/>
  <c r="AE37" i="53" s="1"/>
  <c r="AD37" i="53" s="1"/>
  <c r="AC37" i="53" s="1"/>
  <c r="AE4" i="47" a="1"/>
  <c r="AE4" i="47" s="1"/>
  <c r="AD4" i="47" s="1"/>
  <c r="AC4" i="47" s="1"/>
  <c r="AE10" i="46" a="1"/>
  <c r="AE10" i="46" s="1"/>
  <c r="AD10" i="46" s="1"/>
  <c r="AE68" i="43" a="1"/>
  <c r="AE68" i="43" s="1"/>
  <c r="AD68" i="43" s="1"/>
  <c r="AC68" i="43" s="1"/>
  <c r="AE59" i="32" a="1"/>
  <c r="AE59" i="32" s="1"/>
  <c r="AD59" i="32" s="1"/>
  <c r="AC59" i="32" s="1"/>
  <c r="AE17" i="56" a="1"/>
  <c r="AE17" i="56" s="1"/>
  <c r="AD17" i="56" s="1"/>
  <c r="AC17" i="56" s="1"/>
  <c r="AE19" i="47" a="1"/>
  <c r="AE19" i="47" s="1"/>
  <c r="AD19" i="47" s="1"/>
  <c r="AC19" i="47" s="1"/>
  <c r="AE53" i="53" a="1"/>
  <c r="AE53" i="53" s="1"/>
  <c r="AD53" i="53" s="1"/>
  <c r="AC53" i="53" s="1"/>
  <c r="AE5" i="28" a="1"/>
  <c r="AE5" i="28" s="1"/>
  <c r="AD5" i="28" s="1"/>
  <c r="AC5" i="28" s="1"/>
  <c r="AE125" i="42" a="1"/>
  <c r="AE125" i="42" s="1"/>
  <c r="AD125" i="42" s="1"/>
  <c r="AC125" i="42" s="1"/>
  <c r="AE21" i="41" a="1"/>
  <c r="AE21" i="41" s="1"/>
  <c r="AD21" i="41" s="1"/>
  <c r="AC21" i="41" s="1"/>
  <c r="AE105" i="43" a="1"/>
  <c r="AE105" i="43" s="1"/>
  <c r="AD105" i="43" s="1"/>
  <c r="AC105" i="43" s="1"/>
  <c r="AE85" i="59" a="1"/>
  <c r="AE85" i="59" s="1"/>
  <c r="AD85" i="59" s="1"/>
  <c r="AC85" i="59" s="1"/>
  <c r="AE61" i="38" a="1"/>
  <c r="AE61" i="38" s="1"/>
  <c r="AD61" i="38" s="1"/>
  <c r="AC61" i="38" s="1"/>
  <c r="AE76" i="46" a="1"/>
  <c r="AE76" i="46" s="1"/>
  <c r="AD76" i="46" s="1"/>
  <c r="AE89" i="59" a="1"/>
  <c r="AE89" i="59" s="1"/>
  <c r="AD89" i="59" s="1"/>
  <c r="AC89" i="59" s="1"/>
  <c r="AE52" i="49" a="1"/>
  <c r="AE52" i="49" s="1"/>
  <c r="AD52" i="49" s="1"/>
  <c r="AC52" i="49" s="1"/>
  <c r="AE110" i="12" a="1"/>
  <c r="AE110" i="12" s="1"/>
  <c r="AD110" i="12" s="1"/>
  <c r="AC110" i="12" s="1"/>
  <c r="AE109" i="56" a="1"/>
  <c r="AE109" i="56" s="1"/>
  <c r="AD109" i="56" s="1"/>
  <c r="AC109" i="56" s="1"/>
  <c r="AE98" i="39" a="1"/>
  <c r="AE98" i="39" s="1"/>
  <c r="AD98" i="39" s="1"/>
  <c r="AC98" i="39" s="1"/>
  <c r="AE77" i="40" a="1"/>
  <c r="AE77" i="40" s="1"/>
  <c r="AD77" i="40" s="1"/>
  <c r="AC77" i="40" s="1"/>
  <c r="AE46" i="40" a="1"/>
  <c r="AE46" i="40" s="1"/>
  <c r="AD46" i="40" s="1"/>
  <c r="AC46" i="40" s="1"/>
  <c r="AE81" i="46" a="1"/>
  <c r="AE81" i="46" s="1"/>
  <c r="AD81" i="46" s="1"/>
  <c r="AE113" i="48" a="1"/>
  <c r="AE113" i="48" s="1"/>
  <c r="AD113" i="48" s="1"/>
  <c r="AC113" i="48" s="1"/>
  <c r="AE124" i="38" a="1"/>
  <c r="AE124" i="38" s="1"/>
  <c r="AD124" i="38" s="1"/>
  <c r="AC124" i="38" s="1"/>
  <c r="AE92" i="34" a="1"/>
  <c r="AE92" i="34" s="1"/>
  <c r="AD92" i="34" s="1"/>
  <c r="AC92" i="34" s="1"/>
  <c r="AE30" i="36" a="1"/>
  <c r="AE30" i="36" s="1"/>
  <c r="AD30" i="36" s="1"/>
  <c r="AC30" i="36" s="1"/>
  <c r="AE12" i="30" a="1"/>
  <c r="AE12" i="30" s="1"/>
  <c r="AD12" i="30" s="1"/>
  <c r="AC12" i="30" s="1"/>
  <c r="AE18" i="28" a="1"/>
  <c r="AE18" i="28" s="1"/>
  <c r="AD18" i="28" s="1"/>
  <c r="AC18" i="28" s="1"/>
  <c r="AE8" i="49" a="1"/>
  <c r="AE8" i="49" s="1"/>
  <c r="AD8" i="49" s="1"/>
  <c r="AC8" i="49" s="1"/>
  <c r="AE81" i="36" a="1"/>
  <c r="AE81" i="36" s="1"/>
  <c r="AD81" i="36" s="1"/>
  <c r="AC81" i="36" s="1"/>
  <c r="AE62" i="42" a="1"/>
  <c r="AE62" i="42" s="1"/>
  <c r="AD62" i="42" s="1"/>
  <c r="AC62" i="42" s="1"/>
  <c r="AE4" i="55" a="1"/>
  <c r="AE4" i="55" s="1"/>
  <c r="AD4" i="55" s="1"/>
  <c r="AC4" i="55" s="1"/>
  <c r="AE25" i="49" a="1"/>
  <c r="AE25" i="49" s="1"/>
  <c r="AD25" i="49" s="1"/>
  <c r="AC25" i="49" s="1"/>
  <c r="AE98" i="49" a="1"/>
  <c r="AE98" i="49" s="1"/>
  <c r="AD98" i="49" s="1"/>
  <c r="AC98" i="49" s="1"/>
  <c r="AE44" i="50" a="1"/>
  <c r="AE44" i="50" s="1"/>
  <c r="AD44" i="50" s="1"/>
  <c r="AC44" i="50" s="1"/>
  <c r="AE102" i="39" a="1"/>
  <c r="AE102" i="39" s="1"/>
  <c r="AD102" i="39" s="1"/>
  <c r="AC102" i="39" s="1"/>
  <c r="AE47" i="40" a="1"/>
  <c r="AE47" i="40" s="1"/>
  <c r="AD47" i="40" s="1"/>
  <c r="AC47" i="40" s="1"/>
  <c r="AE15" i="38" a="1"/>
  <c r="AE15" i="38" s="1"/>
  <c r="AD15" i="38" s="1"/>
  <c r="AC15" i="38" s="1"/>
  <c r="AE75" i="50" a="1"/>
  <c r="AE75" i="50" s="1"/>
  <c r="AD75" i="50" s="1"/>
  <c r="AC75" i="50" s="1"/>
  <c r="AE58" i="50" a="1"/>
  <c r="AE58" i="50" s="1"/>
  <c r="AD58" i="50" s="1"/>
  <c r="AC58" i="50" s="1"/>
  <c r="AE70" i="45" a="1"/>
  <c r="AE70" i="45" s="1"/>
  <c r="AD70" i="45" s="1"/>
  <c r="AC70" i="45" s="1"/>
  <c r="AE123" i="44" a="1"/>
  <c r="AE123" i="44" s="1"/>
  <c r="AD123" i="44" s="1"/>
  <c r="AC123" i="44" s="1"/>
  <c r="AE43" i="34" a="1"/>
  <c r="AE43" i="34" s="1"/>
  <c r="AD43" i="34" s="1"/>
  <c r="AC43" i="34" s="1"/>
  <c r="AE107" i="42" a="1"/>
  <c r="AE107" i="42" s="1"/>
  <c r="AD107" i="42" s="1"/>
  <c r="AC107" i="42" s="1"/>
  <c r="AE101" i="49" a="1"/>
  <c r="AE101" i="49" s="1"/>
  <c r="AD101" i="49" s="1"/>
  <c r="AC101" i="49" s="1"/>
  <c r="AE30" i="50" a="1"/>
  <c r="AE30" i="50" s="1"/>
  <c r="AD30" i="50" s="1"/>
  <c r="AC30" i="50" s="1"/>
  <c r="AE110" i="48" a="1"/>
  <c r="AE110" i="48" s="1"/>
  <c r="AD110" i="48" s="1"/>
  <c r="AC110" i="48" s="1"/>
  <c r="AE55" i="41" a="1"/>
  <c r="AE55" i="41" s="1"/>
  <c r="AD55" i="41" s="1"/>
  <c r="AC55" i="41" s="1"/>
  <c r="AE127" i="12" a="1"/>
  <c r="AE127" i="12" s="1"/>
  <c r="AD127" i="12" s="1"/>
  <c r="AC127" i="12" s="1"/>
  <c r="AE84" i="49" a="1"/>
  <c r="AE84" i="49" s="1"/>
  <c r="AD84" i="49" s="1"/>
  <c r="AC84" i="49" s="1"/>
  <c r="AE124" i="40" a="1"/>
  <c r="AE124" i="40" s="1"/>
  <c r="AD124" i="40" s="1"/>
  <c r="AC124" i="40" s="1"/>
  <c r="AE53" i="35" a="1"/>
  <c r="AE53" i="35" s="1"/>
  <c r="AD53" i="35" s="1"/>
  <c r="AC53" i="35" s="1"/>
  <c r="AE54" i="35" a="1"/>
  <c r="AE54" i="35" s="1"/>
  <c r="AD54" i="35" s="1"/>
  <c r="AC54" i="35" s="1"/>
  <c r="AE110" i="38" a="1"/>
  <c r="AE110" i="38" s="1"/>
  <c r="AD110" i="38" s="1"/>
  <c r="AC110" i="38" s="1"/>
  <c r="AE81" i="38" a="1"/>
  <c r="AE81" i="38" s="1"/>
  <c r="AD81" i="38" s="1"/>
  <c r="AC81" i="38" s="1"/>
  <c r="AE36" i="51" a="1"/>
  <c r="AE36" i="51" s="1"/>
  <c r="AD36" i="51" s="1"/>
  <c r="AC36" i="51" s="1"/>
  <c r="AE49" i="38" a="1"/>
  <c r="AE49" i="38" s="1"/>
  <c r="AD49" i="38" s="1"/>
  <c r="AC49" i="38" s="1"/>
  <c r="AE25" i="53" a="1"/>
  <c r="AE25" i="53" s="1"/>
  <c r="AD25" i="53" s="1"/>
  <c r="AC25" i="53" s="1"/>
  <c r="AE25" i="59" a="1"/>
  <c r="AE25" i="59" s="1"/>
  <c r="AD25" i="59" s="1"/>
  <c r="AC25" i="59" s="1"/>
  <c r="AE108" i="40" a="1"/>
  <c r="AE108" i="40" s="1"/>
  <c r="AD108" i="40" s="1"/>
  <c r="AC108" i="40" s="1"/>
  <c r="AE31" i="50" a="1"/>
  <c r="AE31" i="50" s="1"/>
  <c r="AD31" i="50" s="1"/>
  <c r="AC31" i="50" s="1"/>
  <c r="AE101" i="41" a="1"/>
  <c r="AE101" i="41" s="1"/>
  <c r="AD101" i="41" s="1"/>
  <c r="AC101" i="41" s="1"/>
  <c r="AE82" i="39" a="1"/>
  <c r="AE82" i="39" s="1"/>
  <c r="AD82" i="39" s="1"/>
  <c r="AC82" i="39" s="1"/>
  <c r="AE105" i="28" a="1"/>
  <c r="AE105" i="28" s="1"/>
  <c r="AD105" i="28" s="1"/>
  <c r="AC105" i="28" s="1"/>
  <c r="AE6" i="37" a="1"/>
  <c r="AE6" i="37" s="1"/>
  <c r="AD6" i="37" s="1"/>
  <c r="AC6" i="37" s="1"/>
  <c r="AE99" i="33" a="1"/>
  <c r="AE99" i="33" s="1"/>
  <c r="AD99" i="33" s="1"/>
  <c r="AC99" i="33" s="1"/>
  <c r="AE99" i="49" a="1"/>
  <c r="AE99" i="49" s="1"/>
  <c r="AD99" i="49" s="1"/>
  <c r="AC99" i="49" s="1"/>
  <c r="AE83" i="39" a="1"/>
  <c r="AE83" i="39" s="1"/>
  <c r="AD83" i="39" s="1"/>
  <c r="AC83" i="39" s="1"/>
  <c r="AE95" i="38" a="1"/>
  <c r="AE95" i="38" s="1"/>
  <c r="AD95" i="38" s="1"/>
  <c r="AC95" i="38" s="1"/>
  <c r="AE38" i="47" a="1"/>
  <c r="AE38" i="47" s="1"/>
  <c r="AD38" i="47" s="1"/>
  <c r="AC38" i="47" s="1"/>
  <c r="AE113" i="38" a="1"/>
  <c r="AE113" i="38" s="1"/>
  <c r="AD113" i="38" s="1"/>
  <c r="AC113" i="38" s="1"/>
  <c r="AE119" i="39" a="1"/>
  <c r="AE119" i="39" s="1"/>
  <c r="AD119" i="39" s="1"/>
  <c r="AC119" i="39" s="1"/>
  <c r="AE63" i="34" a="1"/>
  <c r="AE63" i="34" s="1"/>
  <c r="AD63" i="34" s="1"/>
  <c r="AC63" i="34" s="1"/>
  <c r="AE2" i="41" a="1"/>
  <c r="AE2" i="41" s="1"/>
  <c r="AE65" i="58" a="1"/>
  <c r="AE65" i="58" s="1"/>
  <c r="AD65" i="58" s="1"/>
  <c r="AC65" i="58" s="1"/>
  <c r="AE94" i="38" a="1"/>
  <c r="AE94" i="38" s="1"/>
  <c r="AD94" i="38" s="1"/>
  <c r="AC94" i="38" s="1"/>
  <c r="AE22" i="57" a="1"/>
  <c r="AE22" i="57" s="1"/>
  <c r="AD22" i="57" s="1"/>
  <c r="AC22" i="57" s="1"/>
  <c r="AE129" i="34" a="1"/>
  <c r="AE129" i="34" s="1"/>
  <c r="AD129" i="34" s="1"/>
  <c r="AC129" i="34" s="1"/>
  <c r="AE71" i="51" a="1"/>
  <c r="AE71" i="51" s="1"/>
  <c r="AD71" i="51" s="1"/>
  <c r="AC71" i="51" s="1"/>
  <c r="AE97" i="52" a="1"/>
  <c r="AE97" i="52" s="1"/>
  <c r="AD97" i="52" s="1"/>
  <c r="AC97" i="52" s="1"/>
  <c r="AE38" i="43" a="1"/>
  <c r="AE38" i="43" s="1"/>
  <c r="AD38" i="43" s="1"/>
  <c r="AC38" i="43" s="1"/>
  <c r="AE65" i="12" a="1"/>
  <c r="AE65" i="12" s="1"/>
  <c r="AD65" i="12" s="1"/>
  <c r="AC65" i="12" s="1"/>
  <c r="AE47" i="38" a="1"/>
  <c r="AE47" i="38" s="1"/>
  <c r="AD47" i="38" s="1"/>
  <c r="AC47" i="38" s="1"/>
  <c r="AE47" i="46" a="1"/>
  <c r="AE47" i="46" s="1"/>
  <c r="AD47" i="46" s="1"/>
  <c r="AE23" i="39" a="1"/>
  <c r="AE23" i="39" s="1"/>
  <c r="AD23" i="39" s="1"/>
  <c r="AC23" i="39" s="1"/>
  <c r="AE49" i="32" a="1"/>
  <c r="AE49" i="32" s="1"/>
  <c r="AD49" i="32" s="1"/>
  <c r="AC49" i="32" s="1"/>
  <c r="AE87" i="47" a="1"/>
  <c r="AE87" i="47" s="1"/>
  <c r="AD87" i="47" s="1"/>
  <c r="AC87" i="47" s="1"/>
  <c r="AE70" i="49" a="1"/>
  <c r="AE70" i="49" s="1"/>
  <c r="AD70" i="49" s="1"/>
  <c r="AC70" i="49" s="1"/>
  <c r="AE123" i="12" a="1"/>
  <c r="AE123" i="12" s="1"/>
  <c r="AD123" i="12" s="1"/>
  <c r="AC123" i="12" s="1"/>
  <c r="AE51" i="47" a="1"/>
  <c r="AE51" i="47" s="1"/>
  <c r="AD51" i="47" s="1"/>
  <c r="AC51" i="47" s="1"/>
  <c r="AE35" i="37" a="1"/>
  <c r="AE35" i="37" s="1"/>
  <c r="AD35" i="37" s="1"/>
  <c r="AC35" i="37" s="1"/>
  <c r="AE99" i="57" a="1"/>
  <c r="AE99" i="57" s="1"/>
  <c r="AD99" i="57" s="1"/>
  <c r="AC99" i="57" s="1"/>
  <c r="AE83" i="35" a="1"/>
  <c r="AE83" i="35" s="1"/>
  <c r="AD83" i="35" s="1"/>
  <c r="AC83" i="35" s="1"/>
  <c r="AE38" i="31" a="1"/>
  <c r="AE38" i="31" s="1"/>
  <c r="AD38" i="31" s="1"/>
  <c r="AC38" i="31" s="1"/>
  <c r="AE13" i="38" a="1"/>
  <c r="AE13" i="38" s="1"/>
  <c r="AD13" i="38" s="1"/>
  <c r="AC13" i="38" s="1"/>
  <c r="AE8" i="41" a="1"/>
  <c r="AE8" i="41" s="1"/>
  <c r="AD8" i="41" s="1"/>
  <c r="AC8" i="41" s="1"/>
  <c r="AE13" i="40" a="1"/>
  <c r="AE13" i="40" s="1"/>
  <c r="AD13" i="40" s="1"/>
  <c r="AC13" i="40" s="1"/>
  <c r="AE36" i="41" a="1"/>
  <c r="AE36" i="41" s="1"/>
  <c r="AD36" i="41" s="1"/>
  <c r="AC36" i="41" s="1"/>
  <c r="AE87" i="35" a="1"/>
  <c r="AE87" i="35" s="1"/>
  <c r="AD87" i="35" s="1"/>
  <c r="AC87" i="35" s="1"/>
  <c r="AE102" i="41" a="1"/>
  <c r="AE102" i="41" s="1"/>
  <c r="AD102" i="41" s="1"/>
  <c r="AC102" i="41" s="1"/>
  <c r="AE73" i="35" a="1"/>
  <c r="AE73" i="35" s="1"/>
  <c r="AD73" i="35" s="1"/>
  <c r="AC73" i="35" s="1"/>
  <c r="AE10" i="40" a="1"/>
  <c r="AE10" i="40" s="1"/>
  <c r="AD10" i="40" s="1"/>
  <c r="AC10" i="40" s="1"/>
  <c r="AE58" i="52" a="1"/>
  <c r="AE58" i="52" s="1"/>
  <c r="AD58" i="52" s="1"/>
  <c r="AC58" i="52" s="1"/>
  <c r="AE39" i="57" a="1"/>
  <c r="AE39" i="57" s="1"/>
  <c r="AD39" i="57" s="1"/>
  <c r="AC39" i="57" s="1"/>
  <c r="AE81" i="50" a="1"/>
  <c r="AE81" i="50" s="1"/>
  <c r="AD81" i="50" s="1"/>
  <c r="AC81" i="50" s="1"/>
  <c r="AE45" i="32" a="1"/>
  <c r="AE45" i="32" s="1"/>
  <c r="AD45" i="32" s="1"/>
  <c r="AC45" i="32" s="1"/>
  <c r="AE75" i="48" a="1"/>
  <c r="AE75" i="48" s="1"/>
  <c r="AD75" i="48" s="1"/>
  <c r="AC75" i="48" s="1"/>
  <c r="AE90" i="12" a="1"/>
  <c r="AE90" i="12" s="1"/>
  <c r="AD90" i="12" s="1"/>
  <c r="AE126" i="38" a="1"/>
  <c r="AE126" i="38" s="1"/>
  <c r="AD126" i="38" s="1"/>
  <c r="AC126" i="38" s="1"/>
  <c r="AE85" i="41" a="1"/>
  <c r="AE85" i="41" s="1"/>
  <c r="AD85" i="41" s="1"/>
  <c r="AC85" i="41" s="1"/>
  <c r="AE82" i="47" a="1"/>
  <c r="AE82" i="47" s="1"/>
  <c r="AD82" i="47" s="1"/>
  <c r="AC82" i="47" s="1"/>
  <c r="AE106" i="40" a="1"/>
  <c r="AE106" i="40" s="1"/>
  <c r="AD106" i="40" s="1"/>
  <c r="AC106" i="40" s="1"/>
  <c r="AE39" i="41" a="1"/>
  <c r="AE39" i="41" s="1"/>
  <c r="AD39" i="41" s="1"/>
  <c r="AC39" i="41" s="1"/>
  <c r="AE121" i="51" a="1"/>
  <c r="AE121" i="51" s="1"/>
  <c r="AD121" i="51" s="1"/>
  <c r="AC121" i="51" s="1"/>
  <c r="AE59" i="38" a="1"/>
  <c r="AE59" i="38" s="1"/>
  <c r="AD59" i="38" s="1"/>
  <c r="AC59" i="38" s="1"/>
  <c r="AE123" i="40" a="1"/>
  <c r="AE123" i="40" s="1"/>
  <c r="AD123" i="40" s="1"/>
  <c r="AC123" i="40" s="1"/>
  <c r="AE107" i="50" a="1"/>
  <c r="AE107" i="50" s="1"/>
  <c r="AD107" i="50" s="1"/>
  <c r="AC107" i="50" s="1"/>
  <c r="AE27" i="56" a="1"/>
  <c r="AE27" i="56" s="1"/>
  <c r="AD27" i="56" s="1"/>
  <c r="AC27" i="56" s="1"/>
  <c r="AE21" i="39" a="1"/>
  <c r="AE21" i="39" s="1"/>
  <c r="AD21" i="39" s="1"/>
  <c r="AC21" i="39" s="1"/>
  <c r="AE113" i="32" a="1"/>
  <c r="AE113" i="32" s="1"/>
  <c r="AD113" i="32" s="1"/>
  <c r="AC113" i="32" s="1"/>
  <c r="AE45" i="30" a="1"/>
  <c r="AE45" i="30" s="1"/>
  <c r="AD45" i="30" s="1"/>
  <c r="AC45" i="30" s="1"/>
  <c r="AE127" i="38" a="1"/>
  <c r="AE127" i="38" s="1"/>
  <c r="AD127" i="38" s="1"/>
  <c r="AC127" i="38" s="1"/>
  <c r="AE113" i="56" a="1"/>
  <c r="AE113" i="56" s="1"/>
  <c r="AD113" i="56" s="1"/>
  <c r="AC113" i="56" s="1"/>
  <c r="AE30" i="30" a="1"/>
  <c r="AE30" i="30" s="1"/>
  <c r="AD30" i="30" s="1"/>
  <c r="AC30" i="30" s="1"/>
  <c r="AE49" i="46" a="1"/>
  <c r="AE49" i="46" s="1"/>
  <c r="AD49" i="46" s="1"/>
  <c r="AE119" i="51" a="1"/>
  <c r="AE119" i="51" s="1"/>
  <c r="AD119" i="51" s="1"/>
  <c r="AC119" i="51" s="1"/>
  <c r="AE82" i="28" a="1"/>
  <c r="AE82" i="28" s="1"/>
  <c r="AD82" i="28" s="1"/>
  <c r="AC82" i="28" s="1"/>
  <c r="AE81" i="30" a="1"/>
  <c r="AE81" i="30" s="1"/>
  <c r="AD81" i="30" s="1"/>
  <c r="AC81" i="30" s="1"/>
  <c r="AE127" i="40" a="1"/>
  <c r="AE127" i="40" s="1"/>
  <c r="AD127" i="40" s="1"/>
  <c r="AC127" i="40" s="1"/>
  <c r="AE11" i="38" a="1"/>
  <c r="AE11" i="38" s="1"/>
  <c r="AD11" i="38" s="1"/>
  <c r="AC11" i="38" s="1"/>
  <c r="AE45" i="34" a="1"/>
  <c r="AE45" i="34" s="1"/>
  <c r="AD45" i="34" s="1"/>
  <c r="AC45" i="34" s="1"/>
  <c r="AE81" i="42" a="1"/>
  <c r="AE81" i="42" s="1"/>
  <c r="AD81" i="42" s="1"/>
  <c r="AC81" i="42" s="1"/>
  <c r="AE118" i="31" a="1"/>
  <c r="AE118" i="31" s="1"/>
  <c r="AD118" i="31" s="1"/>
  <c r="AC118" i="31" s="1"/>
  <c r="AE57" i="41" a="1"/>
  <c r="AE57" i="41" s="1"/>
  <c r="AD57" i="41" s="1"/>
  <c r="AC57" i="41" s="1"/>
  <c r="AE4" i="39" a="1"/>
  <c r="AE4" i="39" s="1"/>
  <c r="AD4" i="39" s="1"/>
  <c r="AC4" i="39" s="1"/>
  <c r="AE62" i="40" a="1"/>
  <c r="AE62" i="40" s="1"/>
  <c r="AD62" i="40" s="1"/>
  <c r="AC62" i="40" s="1"/>
  <c r="AE127" i="36" a="1"/>
  <c r="AE127" i="36" s="1"/>
  <c r="AD127" i="36" s="1"/>
  <c r="AC127" i="36" s="1"/>
  <c r="AE89" i="47" a="1"/>
  <c r="AE89" i="47" s="1"/>
  <c r="AD89" i="47" s="1"/>
  <c r="AC89" i="47" s="1"/>
  <c r="AE19" i="37" a="1"/>
  <c r="AE19" i="37" s="1"/>
  <c r="AD19" i="37" s="1"/>
  <c r="AC19" i="37" s="1"/>
  <c r="AE126" i="40" a="1"/>
  <c r="AE126" i="40" s="1"/>
  <c r="AD126" i="40" s="1"/>
  <c r="AC126" i="40" s="1"/>
  <c r="AE53" i="49" a="1"/>
  <c r="AE53" i="49" s="1"/>
  <c r="AD53" i="49" s="1"/>
  <c r="AC53" i="49" s="1"/>
  <c r="AE74" i="32" a="1"/>
  <c r="AE74" i="32" s="1"/>
  <c r="AD74" i="32" s="1"/>
  <c r="AC74" i="32" s="1"/>
  <c r="AE53" i="45" a="1"/>
  <c r="AE53" i="45" s="1"/>
  <c r="AD53" i="45" s="1"/>
  <c r="AC53" i="45" s="1"/>
  <c r="AE25" i="51" a="1"/>
  <c r="AE25" i="51" s="1"/>
  <c r="AD25" i="51" s="1"/>
  <c r="AC25" i="51" s="1"/>
  <c r="AE49" i="50" a="1"/>
  <c r="AE49" i="50" s="1"/>
  <c r="AD49" i="50" s="1"/>
  <c r="AC49" i="50" s="1"/>
  <c r="AE60" i="38" a="1"/>
  <c r="AE60" i="38" s="1"/>
  <c r="AD60" i="38" s="1"/>
  <c r="AC60" i="38" s="1"/>
  <c r="AE126" i="36" a="1"/>
  <c r="AE126" i="36" s="1"/>
  <c r="AD126" i="36" s="1"/>
  <c r="AC126" i="36" s="1"/>
  <c r="AE118" i="51" a="1"/>
  <c r="AE118" i="51" s="1"/>
  <c r="AD118" i="51" s="1"/>
  <c r="AC118" i="51" s="1"/>
  <c r="AE39" i="28" a="1"/>
  <c r="AE39" i="28" s="1"/>
  <c r="AD39" i="28" s="1"/>
  <c r="AC39" i="28" s="1"/>
  <c r="AE79" i="46" a="1"/>
  <c r="AE79" i="46" s="1"/>
  <c r="AD79" i="46" s="1"/>
  <c r="AE54" i="33" a="1"/>
  <c r="AE54" i="33" s="1"/>
  <c r="AD54" i="33" s="1"/>
  <c r="AC54" i="33" s="1"/>
  <c r="AE46" i="12" a="1"/>
  <c r="AE46" i="12" s="1"/>
  <c r="AD46" i="12" s="1"/>
  <c r="AC46" i="12" s="1"/>
  <c r="AE121" i="43" a="1"/>
  <c r="AE121" i="43" s="1"/>
  <c r="AD121" i="43" s="1"/>
  <c r="AC121" i="43" s="1"/>
  <c r="AE49" i="54" a="1"/>
  <c r="AE49" i="54" s="1"/>
  <c r="AD49" i="54" s="1"/>
  <c r="AC49" i="54" s="1"/>
  <c r="AE118" i="43" a="1"/>
  <c r="AE118" i="43" s="1"/>
  <c r="AD118" i="43" s="1"/>
  <c r="AC118" i="43" s="1"/>
  <c r="AE119" i="49" a="1"/>
  <c r="AE119" i="49" s="1"/>
  <c r="AD119" i="49" s="1"/>
  <c r="AC119" i="49" s="1"/>
  <c r="AE18" i="47" a="1"/>
  <c r="AE18" i="47" s="1"/>
  <c r="AD18" i="47" s="1"/>
  <c r="AC18" i="47" s="1"/>
  <c r="AE119" i="33" a="1"/>
  <c r="AE119" i="33" s="1"/>
  <c r="AD119" i="33" s="1"/>
  <c r="AC119" i="33" s="1"/>
  <c r="AE124" i="42" a="1"/>
  <c r="AE124" i="42" s="1"/>
  <c r="AD124" i="42" s="1"/>
  <c r="AC124" i="42" s="1"/>
  <c r="AE44" i="40" a="1"/>
  <c r="AE44" i="40" s="1"/>
  <c r="AD44" i="40" s="1"/>
  <c r="AC44" i="40" s="1"/>
  <c r="AE62" i="12" a="1"/>
  <c r="AE62" i="12" s="1"/>
  <c r="AD62" i="12" s="1"/>
  <c r="AC62" i="12" s="1"/>
  <c r="AE122" i="40" a="1"/>
  <c r="AE122" i="40" s="1"/>
  <c r="AD122" i="40" s="1"/>
  <c r="AC122" i="40" s="1"/>
  <c r="AE20" i="47" a="1"/>
  <c r="AE20" i="47" s="1"/>
  <c r="AD20" i="47" s="1"/>
  <c r="AC20" i="47" s="1"/>
  <c r="AE123" i="48" a="1"/>
  <c r="AE123" i="48" s="1"/>
  <c r="AD123" i="48" s="1"/>
  <c r="AC123" i="48" s="1"/>
  <c r="AE35" i="39" a="1"/>
  <c r="AE35" i="39" s="1"/>
  <c r="AD35" i="39" s="1"/>
  <c r="AC35" i="39" s="1"/>
  <c r="AE27" i="42" a="1"/>
  <c r="AE27" i="42" s="1"/>
  <c r="AD27" i="42" s="1"/>
  <c r="AC27" i="42" s="1"/>
  <c r="AE19" i="41" a="1"/>
  <c r="AE19" i="41" s="1"/>
  <c r="AD19" i="41" s="1"/>
  <c r="AC19" i="41" s="1"/>
  <c r="AE69" i="31" a="1"/>
  <c r="AE69" i="31" s="1"/>
  <c r="AD69" i="31" s="1"/>
  <c r="AC69" i="31" s="1"/>
  <c r="AE29" i="40" a="1"/>
  <c r="AE29" i="40" s="1"/>
  <c r="AD29" i="40" s="1"/>
  <c r="AC29" i="40" s="1"/>
  <c r="AE78" i="30" a="1"/>
  <c r="AE78" i="30" s="1"/>
  <c r="AD78" i="30" s="1"/>
  <c r="AC78" i="30" s="1"/>
  <c r="AE86" i="45" a="1"/>
  <c r="AE86" i="45" s="1"/>
  <c r="AD86" i="45" s="1"/>
  <c r="AC86" i="45" s="1"/>
  <c r="AE106" i="38" a="1"/>
  <c r="AE106" i="38" s="1"/>
  <c r="AD106" i="38" s="1"/>
  <c r="AC106" i="38" s="1"/>
  <c r="AE38" i="45" a="1"/>
  <c r="AE38" i="45" s="1"/>
  <c r="AD38" i="45" s="1"/>
  <c r="AC38" i="45" s="1"/>
  <c r="AE57" i="57" a="1"/>
  <c r="AE57" i="57" s="1"/>
  <c r="AD57" i="57" s="1"/>
  <c r="AC57" i="57" s="1"/>
  <c r="AE52" i="39" a="1"/>
  <c r="AE52" i="39" s="1"/>
  <c r="AD52" i="39" s="1"/>
  <c r="AC52" i="39" s="1"/>
  <c r="AE26" i="48" a="1"/>
  <c r="AE26" i="48" s="1"/>
  <c r="AD26" i="48" s="1"/>
  <c r="AC26" i="48" s="1"/>
  <c r="AE2" i="49" a="1"/>
  <c r="AE2" i="49" s="1"/>
  <c r="AE4" i="28" a="1"/>
  <c r="AE4" i="28" s="1"/>
  <c r="AD4" i="28" s="1"/>
  <c r="AC4" i="28" s="1"/>
  <c r="AE4" i="45" a="1"/>
  <c r="AE4" i="45" s="1"/>
  <c r="AD4" i="45" s="1"/>
  <c r="AC4" i="45" s="1"/>
  <c r="AE28" i="48" a="1"/>
  <c r="AE28" i="48" s="1"/>
  <c r="AD28" i="48" s="1"/>
  <c r="AC28" i="48" s="1"/>
  <c r="AE71" i="39" a="1"/>
  <c r="AE71" i="39" s="1"/>
  <c r="AD71" i="39" s="1"/>
  <c r="AC71" i="39" s="1"/>
  <c r="AE86" i="49" a="1"/>
  <c r="AE86" i="49" s="1"/>
  <c r="AD86" i="49" s="1"/>
  <c r="AC86" i="49" s="1"/>
  <c r="AE58" i="48" a="1"/>
  <c r="AE58" i="48" s="1"/>
  <c r="AD58" i="48" s="1"/>
  <c r="AC58" i="48" s="1"/>
  <c r="AE61" i="42" a="1"/>
  <c r="AE61" i="42" s="1"/>
  <c r="AD61" i="42" s="1"/>
  <c r="AC61" i="42" s="1"/>
  <c r="AE100" i="41" a="1"/>
  <c r="AE100" i="41" s="1"/>
  <c r="AD100" i="41" s="1"/>
  <c r="AC100" i="41" s="1"/>
  <c r="AE41" i="41" a="1"/>
  <c r="AE41" i="41" s="1"/>
  <c r="AD41" i="41" s="1"/>
  <c r="AC41" i="41" s="1"/>
  <c r="AE86" i="41" a="1"/>
  <c r="AE86" i="41" s="1"/>
  <c r="AD86" i="41" s="1"/>
  <c r="AC86" i="41" s="1"/>
  <c r="AE89" i="49" a="1"/>
  <c r="AE89" i="49" s="1"/>
  <c r="AD89" i="49" s="1"/>
  <c r="AC89" i="49" s="1"/>
  <c r="AE119" i="41" a="1"/>
  <c r="AE119" i="41" s="1"/>
  <c r="AD119" i="41" s="1"/>
  <c r="AC119" i="41" s="1"/>
  <c r="AE123" i="30" a="1"/>
  <c r="AE123" i="30" s="1"/>
  <c r="AD123" i="30" s="1"/>
  <c r="AC123" i="30" s="1"/>
  <c r="AE51" i="45" a="1"/>
  <c r="AE51" i="45" s="1"/>
  <c r="AD51" i="45" s="1"/>
  <c r="AC51" i="45" s="1"/>
  <c r="AE107" i="40" a="1"/>
  <c r="AE107" i="40" s="1"/>
  <c r="AD107" i="40" s="1"/>
  <c r="AC107" i="40" s="1"/>
  <c r="AE35" i="47" a="1"/>
  <c r="AE35" i="47" s="1"/>
  <c r="AD35" i="47" s="1"/>
  <c r="AC35" i="47" s="1"/>
  <c r="AE118" i="45" a="1"/>
  <c r="AE118" i="45" s="1"/>
  <c r="AD118" i="45" s="1"/>
  <c r="AC118" i="45" s="1"/>
  <c r="AE79" i="42" a="1"/>
  <c r="AE79" i="42" s="1"/>
  <c r="AD79" i="42" s="1"/>
  <c r="AC79" i="42" s="1"/>
  <c r="AE89" i="57" a="1"/>
  <c r="AE89" i="57" s="1"/>
  <c r="AD89" i="57" s="1"/>
  <c r="AC89" i="57" s="1"/>
  <c r="AE28" i="40" a="1"/>
  <c r="AE28" i="40" s="1"/>
  <c r="AD28" i="40" s="1"/>
  <c r="AC28" i="40" s="1"/>
  <c r="AE102" i="28" a="1"/>
  <c r="AE102" i="28" s="1"/>
  <c r="AD102" i="28" s="1"/>
  <c r="AC102" i="28" s="1"/>
  <c r="AE114" i="43" a="1"/>
  <c r="AE114" i="43" s="1"/>
  <c r="AD114" i="43" s="1"/>
  <c r="AC114" i="43" s="1"/>
  <c r="AE5" i="47" a="1"/>
  <c r="AE5" i="47" s="1"/>
  <c r="AD5" i="47" s="1"/>
  <c r="AC5" i="47" s="1"/>
  <c r="AE5" i="43" a="1"/>
  <c r="AE5" i="43" s="1"/>
  <c r="AD5" i="43" s="1"/>
  <c r="AC5" i="43" s="1"/>
  <c r="AE15" i="32" a="1"/>
  <c r="AE15" i="32" s="1"/>
  <c r="AD15" i="32" s="1"/>
  <c r="AC15" i="32" s="1"/>
  <c r="AE55" i="39" a="1"/>
  <c r="AE55" i="39" s="1"/>
  <c r="AD55" i="39" s="1"/>
  <c r="AC55" i="39" s="1"/>
  <c r="AE35" i="53" a="1"/>
  <c r="AE35" i="53" s="1"/>
  <c r="AD35" i="53" s="1"/>
  <c r="AC35" i="53" s="1"/>
  <c r="AE83" i="55" a="1"/>
  <c r="AE83" i="55" s="1"/>
  <c r="AD83" i="55" s="1"/>
  <c r="AC83" i="55" s="1"/>
  <c r="AE71" i="47" a="1"/>
  <c r="AE71" i="47" s="1"/>
  <c r="AD71" i="47" s="1"/>
  <c r="AC71" i="47" s="1"/>
  <c r="AE115" i="39" a="1"/>
  <c r="AE115" i="39" s="1"/>
  <c r="AD115" i="39" s="1"/>
  <c r="AC115" i="39" s="1"/>
  <c r="AE11" i="48" a="1"/>
  <c r="AE11" i="48" s="1"/>
  <c r="AD11" i="48" s="1"/>
  <c r="AC11" i="48" s="1"/>
  <c r="AE106" i="44" a="1"/>
  <c r="AE106" i="44" s="1"/>
  <c r="AD106" i="44" s="1"/>
  <c r="AC106" i="44" s="1"/>
  <c r="AE6" i="43" a="1"/>
  <c r="AE6" i="43" s="1"/>
  <c r="AD6" i="43" s="1"/>
  <c r="AC6" i="43" s="1"/>
  <c r="AE35" i="45" a="1"/>
  <c r="AE35" i="45" s="1"/>
  <c r="AD35" i="45" s="1"/>
  <c r="AC35" i="45" s="1"/>
  <c r="AE19" i="49" a="1"/>
  <c r="AE19" i="49" s="1"/>
  <c r="AD19" i="49" s="1"/>
  <c r="AC19" i="49" s="1"/>
  <c r="AE121" i="59" a="1"/>
  <c r="AE121" i="59" s="1"/>
  <c r="AD121" i="59" s="1"/>
  <c r="AC121" i="59" s="1"/>
  <c r="AE13" i="34" a="1"/>
  <c r="AE13" i="34" s="1"/>
  <c r="AD13" i="34" s="1"/>
  <c r="AC13" i="34" s="1"/>
  <c r="AE121" i="28" a="1"/>
  <c r="AE121" i="28" s="1"/>
  <c r="AD121" i="28" s="1"/>
  <c r="AC121" i="28" s="1"/>
  <c r="AE84" i="39" a="1"/>
  <c r="AE84" i="39" s="1"/>
  <c r="AD84" i="39" s="1"/>
  <c r="AC84" i="39" s="1"/>
  <c r="AE3" i="47" a="1"/>
  <c r="AE3" i="47" s="1"/>
  <c r="AD3" i="47" s="1"/>
  <c r="AC3" i="47" s="1"/>
  <c r="AE33" i="52" a="1"/>
  <c r="AE33" i="52" s="1"/>
  <c r="AD33" i="52" s="1"/>
  <c r="AC33" i="52" s="1"/>
  <c r="AE129" i="56" a="1"/>
  <c r="AE129" i="56" s="1"/>
  <c r="AD129" i="56" s="1"/>
  <c r="AC129" i="56" s="1"/>
  <c r="AE6" i="35" a="1"/>
  <c r="AE6" i="35" s="1"/>
  <c r="AD6" i="35" s="1"/>
  <c r="AC6" i="35" s="1"/>
  <c r="AE102" i="31" a="1"/>
  <c r="AE102" i="31" s="1"/>
  <c r="AD102" i="31" s="1"/>
  <c r="AC102" i="31" s="1"/>
  <c r="AE11" i="42" a="1"/>
  <c r="AE11" i="42" s="1"/>
  <c r="AD11" i="42" s="1"/>
  <c r="AC11" i="42" s="1"/>
  <c r="AE87" i="31" a="1"/>
  <c r="AE87" i="31" s="1"/>
  <c r="AD87" i="31" s="1"/>
  <c r="AC87" i="31" s="1"/>
  <c r="AE97" i="42" a="1"/>
  <c r="AE97" i="42" s="1"/>
  <c r="AD97" i="42" s="1"/>
  <c r="AC97" i="42" s="1"/>
  <c r="AE119" i="53" a="1"/>
  <c r="AE119" i="53" s="1"/>
  <c r="AD119" i="53" s="1"/>
  <c r="AC119" i="53" s="1"/>
  <c r="AE105" i="53" a="1"/>
  <c r="AE105" i="53" s="1"/>
  <c r="AD105" i="53" s="1"/>
  <c r="AC105" i="53" s="1"/>
  <c r="AE59" i="46" a="1"/>
  <c r="AE59" i="46" s="1"/>
  <c r="AD59" i="46" s="1"/>
  <c r="AE27" i="44" a="1"/>
  <c r="AE27" i="44" s="1"/>
  <c r="AD27" i="44" s="1"/>
  <c r="AC27" i="44" s="1"/>
  <c r="AE110" i="42" a="1"/>
  <c r="AE110" i="42" s="1"/>
  <c r="AD110" i="42" s="1"/>
  <c r="AC110" i="42" s="1"/>
  <c r="AE79" i="36" a="1"/>
  <c r="AE79" i="36" s="1"/>
  <c r="AD79" i="36" s="1"/>
  <c r="AC79" i="36" s="1"/>
  <c r="AE95" i="44" a="1"/>
  <c r="AE95" i="44" s="1"/>
  <c r="AD95" i="44" s="1"/>
  <c r="AC95" i="44" s="1"/>
  <c r="AE36" i="59" a="1"/>
  <c r="AE36" i="59" s="1"/>
  <c r="AD36" i="59" s="1"/>
  <c r="AC36" i="59" s="1"/>
  <c r="AE33" i="30" a="1"/>
  <c r="AE33" i="30" s="1"/>
  <c r="AD33" i="30" s="1"/>
  <c r="AC33" i="30" s="1"/>
  <c r="AE59" i="34" a="1"/>
  <c r="AE59" i="34" s="1"/>
  <c r="AD59" i="34" s="1"/>
  <c r="AC59" i="34" s="1"/>
  <c r="AE27" i="50" a="1"/>
  <c r="AE27" i="50" s="1"/>
  <c r="AD27" i="50" s="1"/>
  <c r="AC27" i="50" s="1"/>
  <c r="AE6" i="39" a="1"/>
  <c r="AE6" i="39" s="1"/>
  <c r="AD6" i="39" s="1"/>
  <c r="AC6" i="39" s="1"/>
  <c r="AE34" i="45" a="1"/>
  <c r="AE34" i="45" s="1"/>
  <c r="AD34" i="45" s="1"/>
  <c r="AC34" i="45" s="1"/>
  <c r="AE79" i="32" a="1"/>
  <c r="AE79" i="32" s="1"/>
  <c r="AD79" i="32" s="1"/>
  <c r="AC79" i="32" s="1"/>
  <c r="AE22" i="31" a="1"/>
  <c r="AE22" i="31" s="1"/>
  <c r="AD22" i="31" s="1"/>
  <c r="AC22" i="31" s="1"/>
  <c r="AE93" i="50" a="1"/>
  <c r="AE93" i="50" s="1"/>
  <c r="AD93" i="50" s="1"/>
  <c r="AC93" i="50" s="1"/>
  <c r="AE67" i="49" a="1"/>
  <c r="AE67" i="49" s="1"/>
  <c r="AD67" i="49" s="1"/>
  <c r="AC67" i="49" s="1"/>
  <c r="AE62" i="32" a="1"/>
  <c r="AE62" i="32" s="1"/>
  <c r="AD62" i="32" s="1"/>
  <c r="AC62" i="32" s="1"/>
  <c r="AE115" i="28" a="1"/>
  <c r="AE115" i="28" s="1"/>
  <c r="AD115" i="28" s="1"/>
  <c r="AC115" i="28" s="1"/>
  <c r="AE83" i="51" a="1"/>
  <c r="AE83" i="51" s="1"/>
  <c r="AD83" i="51" s="1"/>
  <c r="AC83" i="51" s="1"/>
  <c r="AE10" i="34" a="1"/>
  <c r="AE10" i="34" s="1"/>
  <c r="AD10" i="34" s="1"/>
  <c r="AC10" i="34" s="1"/>
  <c r="AE23" i="53" a="1"/>
  <c r="AE23" i="53" s="1"/>
  <c r="AD23" i="53" s="1"/>
  <c r="AC23" i="53" s="1"/>
  <c r="AE116" i="31" a="1"/>
  <c r="AE116" i="31" s="1"/>
  <c r="AD116" i="31" s="1"/>
  <c r="AC116" i="31" s="1"/>
  <c r="AE2" i="39" a="1"/>
  <c r="AE2" i="39" s="1"/>
  <c r="AE9" i="47" a="1"/>
  <c r="AE9" i="47" s="1"/>
  <c r="AD9" i="47" s="1"/>
  <c r="AC9" i="47" s="1"/>
  <c r="AE94" i="42" a="1"/>
  <c r="AE94" i="42" s="1"/>
  <c r="AD94" i="42" s="1"/>
  <c r="AC94" i="42" s="1"/>
  <c r="AE68" i="51" a="1"/>
  <c r="AE68" i="51" s="1"/>
  <c r="AD68" i="51" s="1"/>
  <c r="AC68" i="51" s="1"/>
  <c r="AE35" i="51" a="1"/>
  <c r="AE35" i="51" s="1"/>
  <c r="AD35" i="51" s="1"/>
  <c r="AC35" i="51" s="1"/>
  <c r="AE22" i="47" a="1"/>
  <c r="AE22" i="47" s="1"/>
  <c r="AD22" i="47" s="1"/>
  <c r="AC22" i="47" s="1"/>
  <c r="AE103" i="41" a="1"/>
  <c r="AE103" i="41" s="1"/>
  <c r="AD103" i="41" s="1"/>
  <c r="AC103" i="41" s="1"/>
  <c r="AE73" i="41" a="1"/>
  <c r="AE73" i="41" s="1"/>
  <c r="AD73" i="41" s="1"/>
  <c r="AC73" i="41" s="1"/>
  <c r="AE83" i="43" a="1"/>
  <c r="AE83" i="43" s="1"/>
  <c r="AD83" i="43" s="1"/>
  <c r="AC83" i="43" s="1"/>
  <c r="AE49" i="34" a="1"/>
  <c r="AE49" i="34" s="1"/>
  <c r="AD49" i="34" s="1"/>
  <c r="AC49" i="34" s="1"/>
  <c r="AE83" i="53" a="1"/>
  <c r="AE83" i="53" s="1"/>
  <c r="AD83" i="53" s="1"/>
  <c r="AC83" i="53" s="1"/>
  <c r="AE6" i="41" a="1"/>
  <c r="AE6" i="41" s="1"/>
  <c r="AD6" i="41" s="1"/>
  <c r="AC6" i="41" s="1"/>
  <c r="AE21" i="55" a="1"/>
  <c r="AE21" i="55" s="1"/>
  <c r="AD21" i="55" s="1"/>
  <c r="AC21" i="55" s="1"/>
  <c r="AE39" i="43" a="1"/>
  <c r="AE39" i="43" s="1"/>
  <c r="AD39" i="43" s="1"/>
  <c r="AC39" i="43" s="1"/>
  <c r="AE128" i="42" a="1"/>
  <c r="AE128" i="42" s="1"/>
  <c r="AD128" i="42" s="1"/>
  <c r="AC128" i="42" s="1"/>
  <c r="AE128" i="30" a="1"/>
  <c r="AE128" i="30" s="1"/>
  <c r="AD128" i="30" s="1"/>
  <c r="AC128" i="30" s="1"/>
  <c r="AE128" i="40" a="1"/>
  <c r="AE128" i="40" s="1"/>
  <c r="AD128" i="40" s="1"/>
  <c r="AC128" i="40" s="1"/>
  <c r="AE64" i="48" a="1"/>
  <c r="AE64" i="48" s="1"/>
  <c r="AD64" i="48" s="1"/>
  <c r="AC64" i="48" s="1"/>
  <c r="AE128" i="48" a="1"/>
  <c r="AE128" i="48" s="1"/>
  <c r="AD128" i="48" s="1"/>
  <c r="AC128" i="48" s="1"/>
  <c r="AE128" i="32" a="1"/>
  <c r="AE128" i="32" s="1"/>
  <c r="AD128" i="32" s="1"/>
  <c r="AC128" i="32" s="1"/>
  <c r="AE64" i="42" a="1"/>
  <c r="AE64" i="42" s="1"/>
  <c r="AD64" i="42" s="1"/>
  <c r="AC64" i="42" s="1"/>
  <c r="AE64" i="40" a="1"/>
  <c r="AE64" i="40" s="1"/>
  <c r="AD64" i="40" s="1"/>
  <c r="AC64" i="40" s="1"/>
  <c r="AE64" i="30" a="1"/>
  <c r="AE64" i="30" s="1"/>
  <c r="AD64" i="30" s="1"/>
  <c r="AC64" i="30" s="1"/>
  <c r="AE120" i="35" a="1"/>
  <c r="AE120" i="35" s="1"/>
  <c r="AD120" i="35" s="1"/>
  <c r="AC120" i="35" s="1"/>
  <c r="AE56" i="45" a="1"/>
  <c r="AE56" i="45" s="1"/>
  <c r="AD56" i="45" s="1"/>
  <c r="AC56" i="45" s="1"/>
  <c r="AE56" i="47" a="1"/>
  <c r="AE56" i="47" s="1"/>
  <c r="AD56" i="47" s="1"/>
  <c r="AC56" i="47" s="1"/>
  <c r="AE56" i="49" a="1"/>
  <c r="AE56" i="49" s="1"/>
  <c r="AD56" i="49" s="1"/>
  <c r="AC56" i="49" s="1"/>
  <c r="AE120" i="41" a="1"/>
  <c r="AE120" i="41" s="1"/>
  <c r="AD120" i="41" s="1"/>
  <c r="AC120" i="41" s="1"/>
  <c r="AE120" i="47" a="1"/>
  <c r="AE120" i="47" s="1"/>
  <c r="AD120" i="47" s="1"/>
  <c r="AC120" i="47" s="1"/>
  <c r="AE48" i="30" a="1"/>
  <c r="AE48" i="30" s="1"/>
  <c r="AD48" i="30" s="1"/>
  <c r="AC48" i="30" s="1"/>
  <c r="AE48" i="40" a="1"/>
  <c r="AE48" i="40" s="1"/>
  <c r="AD48" i="40" s="1"/>
  <c r="AC48" i="40" s="1"/>
  <c r="AE48" i="36" a="1"/>
  <c r="AE48" i="36" s="1"/>
  <c r="AD48" i="36" s="1"/>
  <c r="AC48" i="36" s="1"/>
  <c r="AE112" i="46" a="1"/>
  <c r="AE112" i="46" s="1"/>
  <c r="AD112" i="46" s="1"/>
  <c r="AE112" i="38" a="1"/>
  <c r="AE112" i="38" s="1"/>
  <c r="AD112" i="38" s="1"/>
  <c r="AC112" i="38" s="1"/>
  <c r="AE40" i="59" a="1"/>
  <c r="AE40" i="59" s="1"/>
  <c r="AD40" i="59" s="1"/>
  <c r="AC40" i="59" s="1"/>
  <c r="AE104" i="57" a="1"/>
  <c r="AE104" i="57" s="1"/>
  <c r="AD104" i="57" s="1"/>
  <c r="AC104" i="57" s="1"/>
  <c r="AE104" i="41" a="1"/>
  <c r="AE104" i="41" s="1"/>
  <c r="AD104" i="41" s="1"/>
  <c r="AC104" i="41" s="1"/>
  <c r="AE40" i="43" a="1"/>
  <c r="AE40" i="43" s="1"/>
  <c r="AD40" i="43" s="1"/>
  <c r="AC40" i="43" s="1"/>
  <c r="AE40" i="49" a="1"/>
  <c r="AE40" i="49" s="1"/>
  <c r="AD40" i="49" s="1"/>
  <c r="AC40" i="49" s="1"/>
  <c r="AE32" i="54" a="1"/>
  <c r="AE32" i="54" s="1"/>
  <c r="AD32" i="54" s="1"/>
  <c r="AC32" i="54" s="1"/>
  <c r="AE32" i="32" a="1"/>
  <c r="AE32" i="32" s="1"/>
  <c r="AD32" i="32" s="1"/>
  <c r="AC32" i="32" s="1"/>
  <c r="AE32" i="40" a="1"/>
  <c r="AE32" i="40" s="1"/>
  <c r="AD32" i="40" s="1"/>
  <c r="AC32" i="40" s="1"/>
  <c r="AE32" i="50" a="1"/>
  <c r="AE32" i="50" s="1"/>
  <c r="AD32" i="50" s="1"/>
  <c r="AC32" i="50" s="1"/>
  <c r="AE96" i="42" a="1"/>
  <c r="AE96" i="42" s="1"/>
  <c r="AD96" i="42" s="1"/>
  <c r="AC96" i="42" s="1"/>
  <c r="AE96" i="40" a="1"/>
  <c r="AE96" i="40" s="1"/>
  <c r="AD96" i="40" s="1"/>
  <c r="AC96" i="40" s="1"/>
  <c r="AE32" i="12" a="1"/>
  <c r="AE32" i="12" s="1"/>
  <c r="AD32" i="12" s="1"/>
  <c r="AC32" i="12" s="1"/>
  <c r="AE88" i="45" a="1"/>
  <c r="AE88" i="45" s="1"/>
  <c r="AD88" i="45" s="1"/>
  <c r="AC88" i="45" s="1"/>
  <c r="AE88" i="47" a="1"/>
  <c r="AE88" i="47" s="1"/>
  <c r="AD88" i="47" s="1"/>
  <c r="AC88" i="47" s="1"/>
  <c r="AE88" i="31" a="1"/>
  <c r="AE88" i="31" s="1"/>
  <c r="AD88" i="31" s="1"/>
  <c r="AC88" i="31" s="1"/>
  <c r="AE88" i="53" a="1"/>
  <c r="AE88" i="53" s="1"/>
  <c r="AD88" i="53" s="1"/>
  <c r="AC88" i="53" s="1"/>
  <c r="AE88" i="49" a="1"/>
  <c r="AE88" i="49" s="1"/>
  <c r="AD88" i="49" s="1"/>
  <c r="AC88" i="49" s="1"/>
  <c r="AE24" i="33" a="1"/>
  <c r="AE24" i="33" s="1"/>
  <c r="AD24" i="33" s="1"/>
  <c r="AC24" i="33" s="1"/>
  <c r="AE80" i="30" a="1"/>
  <c r="AE80" i="30" s="1"/>
  <c r="AD80" i="30" s="1"/>
  <c r="AC80" i="30" s="1"/>
  <c r="AE80" i="56" a="1"/>
  <c r="AE80" i="56" s="1"/>
  <c r="AD80" i="56" s="1"/>
  <c r="AC80" i="56" s="1"/>
  <c r="AE80" i="40" a="1"/>
  <c r="AE80" i="40" s="1"/>
  <c r="AD80" i="40" s="1"/>
  <c r="AC80" i="40" s="1"/>
  <c r="AE16" i="40" a="1"/>
  <c r="AE16" i="40" s="1"/>
  <c r="AD16" i="40" s="1"/>
  <c r="AC16" i="40" s="1"/>
  <c r="AE80" i="46" a="1"/>
  <c r="AE80" i="46" s="1"/>
  <c r="AD80" i="46" s="1"/>
  <c r="AP122" i="12"/>
  <c r="AP121" i="12"/>
  <c r="AP76" i="12"/>
  <c r="AP94" i="12"/>
  <c r="AP89" i="12"/>
  <c r="AP113" i="12"/>
  <c r="AP129" i="12"/>
  <c r="AP105" i="12"/>
  <c r="AS105" i="12" s="1"/>
  <c r="AF105" i="12" s="1"/>
  <c r="AP126" i="12"/>
  <c r="AP118" i="12"/>
  <c r="AP110" i="12"/>
  <c r="AP83" i="12"/>
  <c r="AP78" i="12"/>
  <c r="AP115" i="12"/>
  <c r="AS115" i="12" s="1"/>
  <c r="AF115" i="12" s="1"/>
  <c r="AD115" i="12" s="1"/>
  <c r="AC115" i="12" s="1"/>
  <c r="AP101" i="12"/>
  <c r="AP93" i="12"/>
  <c r="AP100" i="12"/>
  <c r="AS100" i="12" s="1"/>
  <c r="AF100" i="12" s="1"/>
  <c r="AP73" i="12"/>
  <c r="AP112" i="12"/>
  <c r="AP92" i="12"/>
  <c r="AP69" i="12"/>
  <c r="AV98" i="28"/>
  <c r="AV67" i="28"/>
  <c r="AV48" i="28"/>
  <c r="AV116" i="28"/>
  <c r="AV115" i="28"/>
  <c r="AV128" i="28"/>
  <c r="AV54" i="28"/>
  <c r="AV70" i="28"/>
  <c r="AV56" i="28"/>
  <c r="AV37" i="28"/>
  <c r="AV64" i="28"/>
  <c r="AP118" i="28"/>
  <c r="AS118" i="28" s="1"/>
  <c r="AF118" i="28" s="1"/>
  <c r="AP114" i="28"/>
  <c r="AS114" i="28" s="1"/>
  <c r="AF114" i="28" s="1"/>
  <c r="AP126" i="28"/>
  <c r="AS126" i="28" s="1"/>
  <c r="AF126" i="28" s="1"/>
  <c r="AD126" i="28" s="1"/>
  <c r="AC126" i="28" s="1"/>
  <c r="AP102" i="28"/>
  <c r="AS102" i="28" s="1"/>
  <c r="AF102" i="28" s="1"/>
  <c r="AP122" i="28"/>
  <c r="AS122" i="28" s="1"/>
  <c r="AF122" i="28" s="1"/>
  <c r="AP94" i="28"/>
  <c r="AS94" i="28" s="1"/>
  <c r="AF94" i="28" s="1"/>
  <c r="AD94" i="28" s="1"/>
  <c r="AC94" i="28" s="1"/>
  <c r="AP96" i="28"/>
  <c r="AS96" i="28" s="1"/>
  <c r="AF96" i="28" s="1"/>
  <c r="AP87" i="28"/>
  <c r="AS87" i="28" s="1"/>
  <c r="AF87" i="28" s="1"/>
  <c r="AP72" i="28"/>
  <c r="AS72" i="28" s="1"/>
  <c r="AF72" i="28" s="1"/>
  <c r="AP93" i="28"/>
  <c r="AS93" i="28" s="1"/>
  <c r="AF93" i="28" s="1"/>
  <c r="AD93" i="28" s="1"/>
  <c r="AC93" i="28" s="1"/>
  <c r="AP125" i="28"/>
  <c r="AS125" i="28" s="1"/>
  <c r="AF125" i="28" s="1"/>
  <c r="AD125" i="28" s="1"/>
  <c r="AC125" i="28" s="1"/>
  <c r="AP70" i="28"/>
  <c r="AS70" i="28" s="1"/>
  <c r="AF70" i="28" s="1"/>
  <c r="AP112" i="28"/>
  <c r="AS112" i="28" s="1"/>
  <c r="AF112" i="28" s="1"/>
  <c r="AP128" i="28"/>
  <c r="AS128" i="28" s="1"/>
  <c r="AF128" i="28" s="1"/>
  <c r="AD128" i="28" s="1"/>
  <c r="AC128" i="28" s="1"/>
  <c r="AP129" i="28"/>
  <c r="AS129" i="28" s="1"/>
  <c r="AF129" i="28" s="1"/>
  <c r="AP74" i="28"/>
  <c r="AS74" i="28" s="1"/>
  <c r="AF74" i="28" s="1"/>
  <c r="AP104" i="28"/>
  <c r="AS104" i="28" s="1"/>
  <c r="AF104" i="28" s="1"/>
  <c r="AP121" i="28"/>
  <c r="AS121" i="28" s="1"/>
  <c r="AF121" i="28" s="1"/>
  <c r="AP69" i="28"/>
  <c r="AS69" i="28" s="1"/>
  <c r="AF69" i="28" s="1"/>
  <c r="AP86" i="28"/>
  <c r="AS86" i="28" s="1"/>
  <c r="AF86" i="28" s="1"/>
  <c r="AP119" i="28"/>
  <c r="AS119" i="28" s="1"/>
  <c r="AF119" i="28" s="1"/>
  <c r="AP109" i="28"/>
  <c r="AS109" i="28" s="1"/>
  <c r="AF109" i="28" s="1"/>
  <c r="AP77" i="28"/>
  <c r="AS77" i="28" s="1"/>
  <c r="AF77" i="28" s="1"/>
  <c r="AD77" i="28" s="1"/>
  <c r="AC77" i="28" s="1"/>
  <c r="AP116" i="28"/>
  <c r="AS116" i="28" s="1"/>
  <c r="AF116" i="28" s="1"/>
  <c r="AP84" i="28"/>
  <c r="AS84" i="28" s="1"/>
  <c r="AF84" i="28" s="1"/>
  <c r="AP124" i="28"/>
  <c r="AS124" i="28" s="1"/>
  <c r="AF124" i="28" s="1"/>
  <c r="AD124" i="28" s="1"/>
  <c r="AC124" i="28" s="1"/>
  <c r="AP90" i="28"/>
  <c r="AS90" i="28" s="1"/>
  <c r="AF90" i="28" s="1"/>
  <c r="AP95" i="28"/>
  <c r="AS95" i="28" s="1"/>
  <c r="AF95" i="28" s="1"/>
  <c r="AP76" i="28"/>
  <c r="AS76" i="28" s="1"/>
  <c r="AF76" i="28" s="1"/>
  <c r="AP92" i="28"/>
  <c r="AS92" i="28" s="1"/>
  <c r="AF92" i="28" s="1"/>
  <c r="AD92" i="28" s="1"/>
  <c r="AC92" i="28" s="1"/>
  <c r="AP115" i="28"/>
  <c r="AS115" i="28" s="1"/>
  <c r="AF115" i="28" s="1"/>
  <c r="AP67" i="28"/>
  <c r="AS67" i="28" s="1"/>
  <c r="AF67" i="28" s="1"/>
  <c r="AP80" i="28"/>
  <c r="AS80" i="28" s="1"/>
  <c r="AF80" i="28" s="1"/>
  <c r="AD80" i="28" s="1"/>
  <c r="AC80" i="28" s="1"/>
  <c r="AP82" i="28"/>
  <c r="AS82" i="28" s="1"/>
  <c r="AF82" i="28" s="1"/>
  <c r="AP83" i="28"/>
  <c r="AS83" i="28" s="1"/>
  <c r="AF83" i="28" s="1"/>
  <c r="AP81" i="28"/>
  <c r="AS81" i="28" s="1"/>
  <c r="AF81" i="28" s="1"/>
  <c r="AP88" i="28"/>
  <c r="AS88" i="28" s="1"/>
  <c r="AF88" i="28" s="1"/>
  <c r="AP107" i="28"/>
  <c r="AS107" i="28" s="1"/>
  <c r="AF107" i="28" s="1"/>
  <c r="AP113" i="28"/>
  <c r="AS113" i="28" s="1"/>
  <c r="AF113" i="28" s="1"/>
  <c r="AP120" i="28"/>
  <c r="AS120" i="28" s="1"/>
  <c r="AF120" i="28" s="1"/>
  <c r="AV121" i="30"/>
  <c r="AV124" i="30"/>
  <c r="AV29" i="30"/>
  <c r="AV118" i="30"/>
  <c r="AV85" i="30"/>
  <c r="AV100" i="30"/>
  <c r="AV20" i="30"/>
  <c r="AV38" i="30"/>
  <c r="AV30" i="30"/>
  <c r="AV47" i="30"/>
  <c r="AV58" i="30"/>
  <c r="AV61" i="30"/>
  <c r="AV82" i="30"/>
  <c r="AV6" i="30"/>
  <c r="AV128" i="30"/>
  <c r="AV60" i="30"/>
  <c r="AV4" i="30"/>
  <c r="AV80" i="30"/>
  <c r="AV40" i="30"/>
  <c r="AV72" i="30"/>
  <c r="AV22" i="30"/>
  <c r="AV34" i="30"/>
  <c r="AV101" i="30"/>
  <c r="AV37" i="30"/>
  <c r="AV107" i="30"/>
  <c r="AV15" i="30"/>
  <c r="AV19" i="30"/>
  <c r="AV21" i="30"/>
  <c r="AV49" i="30"/>
  <c r="AV63" i="30"/>
  <c r="AV71" i="30"/>
  <c r="AP72" i="30"/>
  <c r="AS72" i="30" s="1"/>
  <c r="AF72" i="30" s="1"/>
  <c r="AD72" i="30" s="1"/>
  <c r="AC72" i="30" s="1"/>
  <c r="AP108" i="30"/>
  <c r="AP94" i="30"/>
  <c r="AP129" i="30"/>
  <c r="AP88" i="30"/>
  <c r="AS88" i="30" s="1"/>
  <c r="AF88" i="30" s="1"/>
  <c r="AP117" i="30"/>
  <c r="AP101" i="30"/>
  <c r="AS101" i="30" s="1"/>
  <c r="AF101" i="30" s="1"/>
  <c r="AP127" i="30"/>
  <c r="AP77" i="30"/>
  <c r="AP106" i="30"/>
  <c r="AP119" i="30"/>
  <c r="AS119" i="30" s="1"/>
  <c r="AF119" i="30" s="1"/>
  <c r="AP125" i="30"/>
  <c r="AP112" i="30"/>
  <c r="AP114" i="30"/>
  <c r="AP96" i="30"/>
  <c r="AP70" i="30"/>
  <c r="AS70" i="30" s="1"/>
  <c r="AF70" i="30" s="1"/>
  <c r="AP102" i="30"/>
  <c r="AS102" i="30" s="1"/>
  <c r="AF102" i="30" s="1"/>
  <c r="AP85" i="30"/>
  <c r="AS85" i="30" s="1"/>
  <c r="AF85" i="30" s="1"/>
  <c r="AD85" i="30" s="1"/>
  <c r="AC85" i="30" s="1"/>
  <c r="AP103" i="30"/>
  <c r="AS103" i="30" s="1"/>
  <c r="AF103" i="30" s="1"/>
  <c r="AD103" i="30" s="1"/>
  <c r="AC103" i="30" s="1"/>
  <c r="AP97" i="30"/>
  <c r="AP111" i="30"/>
  <c r="AP92" i="30"/>
  <c r="AP109" i="30"/>
  <c r="AP71" i="30"/>
  <c r="AS71" i="30" s="1"/>
  <c r="AF71" i="30" s="1"/>
  <c r="AD71" i="30" s="1"/>
  <c r="AC71" i="30" s="1"/>
  <c r="AP82" i="30"/>
  <c r="AS82" i="30" s="1"/>
  <c r="AF82" i="30" s="1"/>
  <c r="AP76" i="30"/>
  <c r="AP113" i="30"/>
  <c r="AP123" i="30"/>
  <c r="AP115" i="30"/>
  <c r="AS115" i="30" s="1"/>
  <c r="AF115" i="30" s="1"/>
  <c r="AP84" i="30"/>
  <c r="AP105" i="30"/>
  <c r="AS105" i="30" s="1"/>
  <c r="AF105" i="30" s="1"/>
  <c r="AP99" i="30"/>
  <c r="AS99" i="30" s="1"/>
  <c r="AF99" i="30" s="1"/>
  <c r="AP75" i="30"/>
  <c r="AP81" i="30"/>
  <c r="AP67" i="30"/>
  <c r="AS67" i="30" s="1"/>
  <c r="AF67" i="30" s="1"/>
  <c r="AD67" i="30" s="1"/>
  <c r="AC67" i="30" s="1"/>
  <c r="AP80" i="30"/>
  <c r="AP93" i="30"/>
  <c r="AP95" i="30"/>
  <c r="AV102" i="30"/>
  <c r="AP110" i="30"/>
  <c r="AP116" i="30"/>
  <c r="AS116" i="30" s="1"/>
  <c r="AF116" i="30" s="1"/>
  <c r="AV122" i="30"/>
  <c r="AP126" i="30"/>
  <c r="AP128" i="30"/>
  <c r="AV122" i="31"/>
  <c r="AV67" i="31"/>
  <c r="AV52" i="31"/>
  <c r="AV42" i="31"/>
  <c r="AV126" i="31"/>
  <c r="AV87" i="31"/>
  <c r="AV76" i="31"/>
  <c r="AV117" i="31"/>
  <c r="AV92" i="31"/>
  <c r="AV64" i="31"/>
  <c r="AV79" i="31"/>
  <c r="AV18" i="31"/>
  <c r="AP105" i="31"/>
  <c r="AP124" i="31"/>
  <c r="AS124" i="31" s="1"/>
  <c r="AF124" i="31" s="1"/>
  <c r="AP72" i="31"/>
  <c r="AP120" i="31"/>
  <c r="AP66" i="31"/>
  <c r="AP69" i="31"/>
  <c r="AP109" i="31"/>
  <c r="AS109" i="31" s="1"/>
  <c r="AF109" i="31" s="1"/>
  <c r="AP118" i="31"/>
  <c r="AP117" i="31"/>
  <c r="AP113" i="31"/>
  <c r="AS113" i="31" s="1"/>
  <c r="AF113" i="31" s="1"/>
  <c r="AD113" i="31" s="1"/>
  <c r="AC113" i="31" s="1"/>
  <c r="AP116" i="31"/>
  <c r="AP103" i="31"/>
  <c r="AP122" i="31"/>
  <c r="AS122" i="31" s="1"/>
  <c r="AF122" i="31" s="1"/>
  <c r="AD122" i="31" s="1"/>
  <c r="AC122" i="31" s="1"/>
  <c r="AP67" i="31"/>
  <c r="AP111" i="31"/>
  <c r="AS111" i="31" s="1"/>
  <c r="AF111" i="31" s="1"/>
  <c r="AD111" i="31" s="1"/>
  <c r="AC111" i="31" s="1"/>
  <c r="AP91" i="31"/>
  <c r="AS91" i="31" s="1"/>
  <c r="AF91" i="31" s="1"/>
  <c r="AP88" i="31"/>
  <c r="AP115" i="31"/>
  <c r="AP97" i="31"/>
  <c r="AS97" i="31" s="1"/>
  <c r="AF97" i="31" s="1"/>
  <c r="AP92" i="31"/>
  <c r="AP129" i="31"/>
  <c r="AS129" i="31" s="1"/>
  <c r="AF129" i="31" s="1"/>
  <c r="AD129" i="31" s="1"/>
  <c r="AC129" i="31" s="1"/>
  <c r="AP108" i="31"/>
  <c r="AS108" i="31" s="1"/>
  <c r="AF108" i="31" s="1"/>
  <c r="AD108" i="31" s="1"/>
  <c r="AC108" i="31" s="1"/>
  <c r="AV80" i="31"/>
  <c r="AP84" i="31"/>
  <c r="AP119" i="31"/>
  <c r="AV127" i="31"/>
  <c r="AV18" i="32"/>
  <c r="AV87" i="32"/>
  <c r="AV48" i="32"/>
  <c r="AV101" i="32"/>
  <c r="AV34" i="32"/>
  <c r="AV32" i="32"/>
  <c r="AV90" i="32"/>
  <c r="AV65" i="32"/>
  <c r="AV110" i="32"/>
  <c r="AV20" i="32"/>
  <c r="AV25" i="32"/>
  <c r="AV127" i="32"/>
  <c r="AV113" i="32"/>
  <c r="AV40" i="32"/>
  <c r="AV85" i="32"/>
  <c r="AV67" i="32"/>
  <c r="AV69" i="32"/>
  <c r="AV58" i="32"/>
  <c r="AV71" i="32"/>
  <c r="AV60" i="32"/>
  <c r="AV117" i="32"/>
  <c r="AV84" i="32"/>
  <c r="AV124" i="32"/>
  <c r="AP100" i="32"/>
  <c r="AS100" i="32" s="1"/>
  <c r="AF100" i="32" s="1"/>
  <c r="AD100" i="32" s="1"/>
  <c r="AC100" i="32" s="1"/>
  <c r="AP103" i="32"/>
  <c r="AS103" i="32" s="1"/>
  <c r="AF103" i="32" s="1"/>
  <c r="AP94" i="32"/>
  <c r="AP102" i="32"/>
  <c r="AP109" i="32"/>
  <c r="AP91" i="32"/>
  <c r="AP68" i="32"/>
  <c r="AS68" i="32" s="1"/>
  <c r="AF68" i="32" s="1"/>
  <c r="AP72" i="32"/>
  <c r="AS72" i="32" s="1"/>
  <c r="AF72" i="32" s="1"/>
  <c r="AP89" i="32"/>
  <c r="AS89" i="32" s="1"/>
  <c r="AF89" i="32" s="1"/>
  <c r="AP92" i="32"/>
  <c r="AP96" i="32"/>
  <c r="AP106" i="32"/>
  <c r="AP113" i="32"/>
  <c r="AP70" i="32"/>
  <c r="AS70" i="32" s="1"/>
  <c r="AF70" i="32" s="1"/>
  <c r="AP104" i="32"/>
  <c r="AS104" i="32" s="1"/>
  <c r="AF104" i="32" s="1"/>
  <c r="AP117" i="32"/>
  <c r="AS117" i="32" s="1"/>
  <c r="AF117" i="32" s="1"/>
  <c r="AP80" i="32"/>
  <c r="AP118" i="32"/>
  <c r="AS118" i="32" s="1"/>
  <c r="AF118" i="32" s="1"/>
  <c r="AV93" i="32"/>
  <c r="AV108" i="32"/>
  <c r="AP120" i="32"/>
  <c r="AS120" i="32" s="1"/>
  <c r="AF120" i="32" s="1"/>
  <c r="AD120" i="32" s="1"/>
  <c r="AC120" i="32" s="1"/>
  <c r="AV113" i="33"/>
  <c r="AV110" i="33"/>
  <c r="AV123" i="33"/>
  <c r="AV129" i="33"/>
  <c r="AV96" i="33"/>
  <c r="AV124" i="33"/>
  <c r="AV47" i="33"/>
  <c r="AV6" i="33"/>
  <c r="AV20" i="33"/>
  <c r="AV39" i="33"/>
  <c r="AV3" i="33"/>
  <c r="AV67" i="33"/>
  <c r="AV18" i="33"/>
  <c r="AP71" i="33"/>
  <c r="AP109" i="33"/>
  <c r="AS109" i="33" s="1"/>
  <c r="AF109" i="33" s="1"/>
  <c r="AV83" i="33"/>
  <c r="AV94" i="34"/>
  <c r="AV95" i="34"/>
  <c r="AV48" i="34"/>
  <c r="AV98" i="34"/>
  <c r="AV51" i="34"/>
  <c r="AV62" i="34"/>
  <c r="AV33" i="34"/>
  <c r="AP92" i="34"/>
  <c r="AP107" i="34"/>
  <c r="AP71" i="34"/>
  <c r="AS71" i="34" s="1"/>
  <c r="AF71" i="34" s="1"/>
  <c r="AD71" i="34" s="1"/>
  <c r="AC71" i="34" s="1"/>
  <c r="AP109" i="34"/>
  <c r="AP101" i="34"/>
  <c r="AS101" i="34" s="1"/>
  <c r="AF101" i="34" s="1"/>
  <c r="AD101" i="34" s="1"/>
  <c r="AC101" i="34" s="1"/>
  <c r="AP103" i="34"/>
  <c r="AS103" i="34" s="1"/>
  <c r="AF103" i="34" s="1"/>
  <c r="AD103" i="34" s="1"/>
  <c r="AC103" i="34" s="1"/>
  <c r="AP82" i="34"/>
  <c r="AS82" i="34" s="1"/>
  <c r="AF82" i="34" s="1"/>
  <c r="AP85" i="34"/>
  <c r="AS85" i="34" s="1"/>
  <c r="AF85" i="34" s="1"/>
  <c r="AP87" i="34"/>
  <c r="AS87" i="34" s="1"/>
  <c r="AF87" i="34" s="1"/>
  <c r="AD87" i="34" s="1"/>
  <c r="AC87" i="34" s="1"/>
  <c r="AV97" i="34"/>
  <c r="AV100" i="34"/>
  <c r="AV113" i="35"/>
  <c r="AV87" i="35"/>
  <c r="AV90" i="35"/>
  <c r="AV5" i="35"/>
  <c r="AV91" i="35"/>
  <c r="AV124" i="35"/>
  <c r="AV38" i="35"/>
  <c r="AV109" i="35"/>
  <c r="AV14" i="35"/>
  <c r="AV93" i="35"/>
  <c r="AV77" i="35"/>
  <c r="AV125" i="35"/>
  <c r="AV69" i="35"/>
  <c r="AV99" i="35"/>
  <c r="AP94" i="35"/>
  <c r="AS94" i="35" s="1"/>
  <c r="AF94" i="35" s="1"/>
  <c r="AD94" i="35" s="1"/>
  <c r="AC94" i="35" s="1"/>
  <c r="AP100" i="35"/>
  <c r="AP70" i="35"/>
  <c r="AP114" i="35"/>
  <c r="AP73" i="35"/>
  <c r="AP72" i="35"/>
  <c r="AP108" i="35"/>
  <c r="AS108" i="35" s="1"/>
  <c r="AF108" i="35" s="1"/>
  <c r="AD108" i="35" s="1"/>
  <c r="AC108" i="35" s="1"/>
  <c r="AP111" i="35"/>
  <c r="AS111" i="35" s="1"/>
  <c r="AF111" i="35" s="1"/>
  <c r="AD111" i="35" s="1"/>
  <c r="AC111" i="35" s="1"/>
  <c r="AP122" i="35"/>
  <c r="AS122" i="35" s="1"/>
  <c r="AF122" i="35" s="1"/>
  <c r="AP87" i="35"/>
  <c r="AP88" i="35"/>
  <c r="AP113" i="35"/>
  <c r="AP107" i="35"/>
  <c r="AS107" i="35" s="1"/>
  <c r="AF107" i="35" s="1"/>
  <c r="AD107" i="35" s="1"/>
  <c r="AC107" i="35" s="1"/>
  <c r="AV90" i="36"/>
  <c r="AV105" i="36"/>
  <c r="AV115" i="36"/>
  <c r="AV60" i="36"/>
  <c r="AV18" i="36"/>
  <c r="AV61" i="36"/>
  <c r="AV22" i="36"/>
  <c r="AV103" i="36"/>
  <c r="AV11" i="36"/>
  <c r="AV108" i="36"/>
  <c r="AV49" i="36"/>
  <c r="AV51" i="36"/>
  <c r="AV3" i="36"/>
  <c r="AV58" i="36"/>
  <c r="AP85" i="36"/>
  <c r="AS85" i="36" s="1"/>
  <c r="AF85" i="36" s="1"/>
  <c r="AP90" i="36"/>
  <c r="AP98" i="36"/>
  <c r="AS98" i="36" s="1"/>
  <c r="AF98" i="36" s="1"/>
  <c r="AD98" i="36" s="1"/>
  <c r="AC98" i="36" s="1"/>
  <c r="AP68" i="36"/>
  <c r="AP74" i="36"/>
  <c r="AP72" i="36"/>
  <c r="AP108" i="36"/>
  <c r="AP69" i="36"/>
  <c r="AS69" i="36" s="1"/>
  <c r="AF69" i="36" s="1"/>
  <c r="AP124" i="36"/>
  <c r="AP104" i="36"/>
  <c r="AP73" i="36"/>
  <c r="AS73" i="36" s="1"/>
  <c r="AF73" i="36" s="1"/>
  <c r="AD73" i="36" s="1"/>
  <c r="AC73" i="36" s="1"/>
  <c r="AP94" i="36"/>
  <c r="AP89" i="36"/>
  <c r="AS89" i="36" s="1"/>
  <c r="AF89" i="36" s="1"/>
  <c r="AD89" i="36" s="1"/>
  <c r="AC89" i="36" s="1"/>
  <c r="AV104" i="36"/>
  <c r="AP128" i="36"/>
  <c r="AV89" i="37"/>
  <c r="AV112" i="37"/>
  <c r="AV121" i="37"/>
  <c r="AV59" i="37"/>
  <c r="AV64" i="37"/>
  <c r="AV86" i="37"/>
  <c r="AV13" i="37"/>
  <c r="AV10" i="37"/>
  <c r="AV62" i="37"/>
  <c r="AV30" i="37"/>
  <c r="AV101" i="37"/>
  <c r="AV106" i="37"/>
  <c r="AV35" i="37"/>
  <c r="AV33" i="37"/>
  <c r="AV124" i="37"/>
  <c r="AP115" i="37"/>
  <c r="AP66" i="37"/>
  <c r="AP73" i="37"/>
  <c r="AP119" i="37"/>
  <c r="AP96" i="37"/>
  <c r="AS96" i="37" s="1"/>
  <c r="AF96" i="37" s="1"/>
  <c r="AP106" i="37"/>
  <c r="AS106" i="37" s="1"/>
  <c r="AF106" i="37" s="1"/>
  <c r="AD106" i="37" s="1"/>
  <c r="AC106" i="37" s="1"/>
  <c r="AP121" i="37"/>
  <c r="AP104" i="37"/>
  <c r="AP125" i="37"/>
  <c r="AS125" i="37" s="1"/>
  <c r="AF125" i="37" s="1"/>
  <c r="AP69" i="37"/>
  <c r="AP127" i="37"/>
  <c r="AP94" i="37"/>
  <c r="AS94" i="37" s="1"/>
  <c r="AF94" i="37" s="1"/>
  <c r="AP100" i="37"/>
  <c r="AP82" i="37"/>
  <c r="AP98" i="37"/>
  <c r="AP95" i="37"/>
  <c r="AS95" i="37" s="1"/>
  <c r="AF95" i="37" s="1"/>
  <c r="AD95" i="37" s="1"/>
  <c r="AC95" i="37" s="1"/>
  <c r="AP103" i="37"/>
  <c r="AV119" i="37"/>
  <c r="AV125" i="38"/>
  <c r="AV90" i="38"/>
  <c r="AV3" i="38"/>
  <c r="AV36" i="38"/>
  <c r="AV106" i="38"/>
  <c r="AV53" i="38"/>
  <c r="AV104" i="38"/>
  <c r="AV16" i="38"/>
  <c r="AV50" i="38"/>
  <c r="AV39" i="38"/>
  <c r="AV74" i="38"/>
  <c r="AV28" i="38"/>
  <c r="AV88" i="38"/>
  <c r="AV59" i="38"/>
  <c r="AV64" i="38"/>
  <c r="AV99" i="38"/>
  <c r="AV126" i="38"/>
  <c r="AV29" i="38"/>
  <c r="AV102" i="38"/>
  <c r="AP83" i="38"/>
  <c r="AS83" i="38" s="1"/>
  <c r="AF83" i="38" s="1"/>
  <c r="AP89" i="38"/>
  <c r="AP78" i="38"/>
  <c r="AP84" i="38"/>
  <c r="AS84" i="38" s="1"/>
  <c r="AF84" i="38" s="1"/>
  <c r="AD84" i="38" s="1"/>
  <c r="AC84" i="38" s="1"/>
  <c r="AP124" i="38"/>
  <c r="AP85" i="38"/>
  <c r="AS85" i="38" s="1"/>
  <c r="AF85" i="38" s="1"/>
  <c r="AP72" i="38"/>
  <c r="AS72" i="38" s="1"/>
  <c r="AF72" i="38" s="1"/>
  <c r="AD72" i="38" s="1"/>
  <c r="AC72" i="38" s="1"/>
  <c r="AP103" i="38"/>
  <c r="AS103" i="38" s="1"/>
  <c r="AF103" i="38" s="1"/>
  <c r="AP105" i="38"/>
  <c r="AS105" i="38" s="1"/>
  <c r="AF105" i="38" s="1"/>
  <c r="AP129" i="38"/>
  <c r="AP92" i="38"/>
  <c r="AP75" i="38"/>
  <c r="AV70" i="38"/>
  <c r="AP97" i="38"/>
  <c r="AV107" i="38"/>
  <c r="AV35" i="39"/>
  <c r="AV89" i="39"/>
  <c r="AV37" i="39"/>
  <c r="AV9" i="39"/>
  <c r="AV105" i="39"/>
  <c r="AV58" i="39"/>
  <c r="AV85" i="39"/>
  <c r="AV14" i="39"/>
  <c r="AV113" i="39"/>
  <c r="AV116" i="39"/>
  <c r="AV29" i="39"/>
  <c r="AV20" i="39"/>
  <c r="AV57" i="39"/>
  <c r="AV18" i="39"/>
  <c r="AV76" i="39"/>
  <c r="AV111" i="39"/>
  <c r="AV34" i="39"/>
  <c r="AV27" i="39"/>
  <c r="AV22" i="39"/>
  <c r="AV118" i="39"/>
  <c r="AV110" i="39"/>
  <c r="AV102" i="39"/>
  <c r="AV115" i="39"/>
  <c r="AV88" i="39"/>
  <c r="AV100" i="39"/>
  <c r="AV32" i="39"/>
  <c r="AV98" i="39"/>
  <c r="AV47" i="39"/>
  <c r="AV93" i="39"/>
  <c r="AV67" i="39"/>
  <c r="AV21" i="39"/>
  <c r="AV124" i="39"/>
  <c r="AV31" i="39"/>
  <c r="AV125" i="39"/>
  <c r="AV40" i="39"/>
  <c r="AV44" i="39"/>
  <c r="AV52" i="39"/>
  <c r="AP125" i="39"/>
  <c r="AS125" i="39" s="1"/>
  <c r="AF125" i="39" s="1"/>
  <c r="AD125" i="39" s="1"/>
  <c r="AC125" i="39" s="1"/>
  <c r="AP73" i="39"/>
  <c r="AP112" i="39"/>
  <c r="AS112" i="39" s="1"/>
  <c r="AF112" i="39" s="1"/>
  <c r="AD112" i="39" s="1"/>
  <c r="AC112" i="39" s="1"/>
  <c r="AP86" i="39"/>
  <c r="AP103" i="39"/>
  <c r="AP114" i="39"/>
  <c r="AP107" i="39"/>
  <c r="AS107" i="39" s="1"/>
  <c r="AF107" i="39" s="1"/>
  <c r="AD107" i="39" s="1"/>
  <c r="AC107" i="39" s="1"/>
  <c r="AP127" i="39"/>
  <c r="AP70" i="39"/>
  <c r="AP110" i="39"/>
  <c r="AS110" i="39" s="1"/>
  <c r="AF110" i="39" s="1"/>
  <c r="AD110" i="39" s="1"/>
  <c r="AC110" i="39" s="1"/>
  <c r="AP76" i="39"/>
  <c r="AS76" i="39" s="1"/>
  <c r="AF76" i="39" s="1"/>
  <c r="AD76" i="39" s="1"/>
  <c r="AC76" i="39" s="1"/>
  <c r="AP102" i="39"/>
  <c r="AP67" i="39"/>
  <c r="AP116" i="39"/>
  <c r="AP94" i="39"/>
  <c r="AS94" i="39" s="1"/>
  <c r="AF94" i="39" s="1"/>
  <c r="AD94" i="39" s="1"/>
  <c r="AC94" i="39" s="1"/>
  <c r="AP95" i="39"/>
  <c r="AS95" i="39" s="1"/>
  <c r="AF95" i="39" s="1"/>
  <c r="AD95" i="39" s="1"/>
  <c r="AC95" i="39" s="1"/>
  <c r="AP118" i="39"/>
  <c r="AP99" i="39"/>
  <c r="AP106" i="39"/>
  <c r="AS106" i="39" s="1"/>
  <c r="AF106" i="39" s="1"/>
  <c r="AP108" i="39"/>
  <c r="AS108" i="39" s="1"/>
  <c r="AF108" i="39" s="1"/>
  <c r="AD108" i="39" s="1"/>
  <c r="AC108" i="39" s="1"/>
  <c r="AP69" i="39"/>
  <c r="AP97" i="39"/>
  <c r="AS97" i="39" s="1"/>
  <c r="AF97" i="39" s="1"/>
  <c r="AD97" i="39" s="1"/>
  <c r="AC97" i="39" s="1"/>
  <c r="AP72" i="39"/>
  <c r="AP115" i="39"/>
  <c r="AP87" i="39"/>
  <c r="AP101" i="39"/>
  <c r="AP113" i="39"/>
  <c r="AP90" i="39"/>
  <c r="AS90" i="39" s="1"/>
  <c r="AF90" i="39" s="1"/>
  <c r="AD90" i="39" s="1"/>
  <c r="AC90" i="39" s="1"/>
  <c r="AP96" i="39"/>
  <c r="AP120" i="39"/>
  <c r="AP91" i="39"/>
  <c r="AP84" i="39"/>
  <c r="AP100" i="39"/>
  <c r="AP83" i="39"/>
  <c r="AP80" i="39"/>
  <c r="AP74" i="39"/>
  <c r="AP68" i="39"/>
  <c r="AP124" i="39"/>
  <c r="AS124" i="39" s="1"/>
  <c r="AF124" i="39" s="1"/>
  <c r="AD124" i="39" s="1"/>
  <c r="AC124" i="39" s="1"/>
  <c r="AP109" i="39"/>
  <c r="AS109" i="39" s="1"/>
  <c r="AF109" i="39" s="1"/>
  <c r="AD109" i="39" s="1"/>
  <c r="AC109" i="39" s="1"/>
  <c r="AP75" i="39"/>
  <c r="AS75" i="39" s="1"/>
  <c r="AF75" i="39" s="1"/>
  <c r="AD75" i="39" s="1"/>
  <c r="AC75" i="39" s="1"/>
  <c r="AP117" i="39"/>
  <c r="AP92" i="39"/>
  <c r="AS92" i="39" s="1"/>
  <c r="AF92" i="39" s="1"/>
  <c r="AV114" i="39"/>
  <c r="AV120" i="39"/>
  <c r="AV122" i="39"/>
  <c r="AP128" i="39"/>
  <c r="AS128" i="39" s="1"/>
  <c r="AF128" i="39" s="1"/>
  <c r="AD128" i="39" s="1"/>
  <c r="AC128" i="39" s="1"/>
  <c r="AV82" i="40"/>
  <c r="AV50" i="40"/>
  <c r="AV116" i="40"/>
  <c r="AV66" i="40"/>
  <c r="AV16" i="40"/>
  <c r="AV21" i="40"/>
  <c r="AV121" i="40"/>
  <c r="AV49" i="40"/>
  <c r="AV79" i="40"/>
  <c r="AV102" i="40"/>
  <c r="AV86" i="40"/>
  <c r="AV87" i="40"/>
  <c r="AV54" i="40"/>
  <c r="AV78" i="40"/>
  <c r="AV4" i="40"/>
  <c r="AV44" i="40"/>
  <c r="AV123" i="40"/>
  <c r="AV120" i="40"/>
  <c r="D120" i="40" s="1"/>
  <c r="AV125" i="40"/>
  <c r="AV11" i="40"/>
  <c r="AV71" i="40"/>
  <c r="AV26" i="40"/>
  <c r="AV95" i="40"/>
  <c r="AV14" i="40"/>
  <c r="AV124" i="40"/>
  <c r="AV114" i="40"/>
  <c r="AV5" i="40"/>
  <c r="AV23" i="40"/>
  <c r="AV77" i="40"/>
  <c r="AV70" i="40"/>
  <c r="AV33" i="40"/>
  <c r="AV43" i="40"/>
  <c r="AV61" i="40"/>
  <c r="AP81" i="40"/>
  <c r="AP96" i="40"/>
  <c r="AP126" i="40"/>
  <c r="AP93" i="40"/>
  <c r="AP105" i="40"/>
  <c r="AS105" i="40" s="1"/>
  <c r="AF105" i="40" s="1"/>
  <c r="AP122" i="40"/>
  <c r="AP69" i="40"/>
  <c r="AS69" i="40" s="1"/>
  <c r="AF69" i="40" s="1"/>
  <c r="AP85" i="40"/>
  <c r="AS85" i="40" s="1"/>
  <c r="AF85" i="40" s="1"/>
  <c r="AP109" i="40"/>
  <c r="AP125" i="40"/>
  <c r="AP118" i="40"/>
  <c r="AP104" i="40"/>
  <c r="AS104" i="40" s="1"/>
  <c r="AF104" i="40" s="1"/>
  <c r="AD104" i="40" s="1"/>
  <c r="AC104" i="40" s="1"/>
  <c r="AP101" i="40"/>
  <c r="AP117" i="40"/>
  <c r="AP76" i="40"/>
  <c r="AP72" i="40"/>
  <c r="AS72" i="40" s="1"/>
  <c r="AF72" i="40" s="1"/>
  <c r="AP108" i="40"/>
  <c r="AP128" i="40"/>
  <c r="AP89" i="40"/>
  <c r="AS89" i="40" s="1"/>
  <c r="AF89" i="40" s="1"/>
  <c r="AD89" i="40" s="1"/>
  <c r="AC89" i="40" s="1"/>
  <c r="AP119" i="40"/>
  <c r="AS119" i="40" s="1"/>
  <c r="AF119" i="40" s="1"/>
  <c r="AP120" i="40"/>
  <c r="AS120" i="40" s="1"/>
  <c r="AF120" i="40" s="1"/>
  <c r="AV81" i="40"/>
  <c r="AV85" i="40"/>
  <c r="AP88" i="40"/>
  <c r="AS88" i="40" s="1"/>
  <c r="AF88" i="40" s="1"/>
  <c r="AV100" i="40"/>
  <c r="AV103" i="40"/>
  <c r="AV105" i="40"/>
  <c r="AV110" i="40"/>
  <c r="AP112" i="40"/>
  <c r="AV118" i="40"/>
  <c r="AV126" i="40"/>
  <c r="AV66" i="41"/>
  <c r="AV88" i="41"/>
  <c r="AV37" i="41"/>
  <c r="AV74" i="41"/>
  <c r="AV10" i="41"/>
  <c r="AV86" i="41"/>
  <c r="AV80" i="41"/>
  <c r="AV3" i="41"/>
  <c r="AV95" i="41"/>
  <c r="AV121" i="41"/>
  <c r="AV79" i="41"/>
  <c r="AV96" i="41"/>
  <c r="AV119" i="41"/>
  <c r="AV50" i="41"/>
  <c r="AV98" i="41"/>
  <c r="AV61" i="41"/>
  <c r="AV36" i="41"/>
  <c r="AV27" i="41"/>
  <c r="AV30" i="41"/>
  <c r="AV85" i="41"/>
  <c r="AV41" i="41"/>
  <c r="AV125" i="41"/>
  <c r="AV64" i="41"/>
  <c r="AV70" i="41"/>
  <c r="AV65" i="41"/>
  <c r="AV40" i="41"/>
  <c r="AV87" i="41"/>
  <c r="AV111" i="41"/>
  <c r="AV118" i="41"/>
  <c r="AV55" i="41"/>
  <c r="AV63" i="41"/>
  <c r="AV126" i="41"/>
  <c r="AV2" i="41"/>
  <c r="AV97" i="41"/>
  <c r="AV52" i="41"/>
  <c r="AV42" i="41"/>
  <c r="AV109" i="41"/>
  <c r="AV73" i="41"/>
  <c r="AV94" i="41"/>
  <c r="AV24" i="41"/>
  <c r="AP119" i="41"/>
  <c r="AP110" i="41"/>
  <c r="AS110" i="41" s="1"/>
  <c r="AF110" i="41" s="1"/>
  <c r="AP103" i="41"/>
  <c r="AP113" i="41"/>
  <c r="AS113" i="41" s="1"/>
  <c r="AF113" i="41" s="1"/>
  <c r="AP91" i="41"/>
  <c r="AS91" i="41" s="1"/>
  <c r="AF91" i="41" s="1"/>
  <c r="AD91" i="41" s="1"/>
  <c r="AC91" i="41" s="1"/>
  <c r="AP108" i="41"/>
  <c r="AS108" i="41" s="1"/>
  <c r="AF108" i="41" s="1"/>
  <c r="AD108" i="41" s="1"/>
  <c r="AC108" i="41" s="1"/>
  <c r="AP99" i="41"/>
  <c r="AP94" i="41"/>
  <c r="AS94" i="41" s="1"/>
  <c r="AF94" i="41" s="1"/>
  <c r="AD94" i="41" s="1"/>
  <c r="AC94" i="41" s="1"/>
  <c r="AP76" i="41"/>
  <c r="AS76" i="41" s="1"/>
  <c r="AF76" i="41" s="1"/>
  <c r="AP126" i="41"/>
  <c r="AS126" i="41" s="1"/>
  <c r="AF126" i="41" s="1"/>
  <c r="AD126" i="41" s="1"/>
  <c r="AC126" i="41" s="1"/>
  <c r="AP67" i="41"/>
  <c r="AP121" i="41"/>
  <c r="AP74" i="41"/>
  <c r="AS74" i="41" s="1"/>
  <c r="AF74" i="41" s="1"/>
  <c r="AD74" i="41" s="1"/>
  <c r="AC74" i="41" s="1"/>
  <c r="AP100" i="41"/>
  <c r="AP89" i="41"/>
  <c r="AP71" i="41"/>
  <c r="AP109" i="41"/>
  <c r="AS109" i="41" s="1"/>
  <c r="AF109" i="41" s="1"/>
  <c r="AD109" i="41" s="1"/>
  <c r="AC109" i="41" s="1"/>
  <c r="AP68" i="41"/>
  <c r="AP75" i="41"/>
  <c r="AS75" i="41" s="1"/>
  <c r="AF75" i="41" s="1"/>
  <c r="AP115" i="41"/>
  <c r="AP80" i="41"/>
  <c r="AS80" i="41" s="1"/>
  <c r="AF80" i="41" s="1"/>
  <c r="AD80" i="41" s="1"/>
  <c r="AC80" i="41" s="1"/>
  <c r="AP87" i="41"/>
  <c r="AP97" i="41"/>
  <c r="AS97" i="41" s="1"/>
  <c r="AF97" i="41" s="1"/>
  <c r="AD97" i="41" s="1"/>
  <c r="AC97" i="41" s="1"/>
  <c r="AP117" i="41"/>
  <c r="AP128" i="41"/>
  <c r="AP69" i="41"/>
  <c r="AP118" i="41"/>
  <c r="AP77" i="41"/>
  <c r="AS77" i="41" s="1"/>
  <c r="AF77" i="41" s="1"/>
  <c r="AD77" i="41" s="1"/>
  <c r="AC77" i="41" s="1"/>
  <c r="AP78" i="41"/>
  <c r="AS78" i="41" s="1"/>
  <c r="AF78" i="41" s="1"/>
  <c r="AD78" i="41" s="1"/>
  <c r="AC78" i="41" s="1"/>
  <c r="AP114" i="41"/>
  <c r="AP81" i="41"/>
  <c r="AP83" i="41"/>
  <c r="AP86" i="41"/>
  <c r="AP98" i="41"/>
  <c r="AV67" i="42"/>
  <c r="AV44" i="42"/>
  <c r="AV71" i="42"/>
  <c r="AV6" i="42"/>
  <c r="AV79" i="42"/>
  <c r="AV94" i="42"/>
  <c r="AV59" i="42"/>
  <c r="AV93" i="42"/>
  <c r="AV25" i="42"/>
  <c r="AV115" i="42"/>
  <c r="AV35" i="42"/>
  <c r="AV15" i="42"/>
  <c r="AV74" i="42"/>
  <c r="AV4" i="42"/>
  <c r="AV111" i="42"/>
  <c r="AV88" i="42"/>
  <c r="AV120" i="42"/>
  <c r="AV68" i="42"/>
  <c r="AV89" i="42"/>
  <c r="AV30" i="42"/>
  <c r="AV63" i="42"/>
  <c r="AV108" i="42"/>
  <c r="AV129" i="42"/>
  <c r="AV112" i="42"/>
  <c r="AV75" i="42"/>
  <c r="AV24" i="42"/>
  <c r="AV20" i="42"/>
  <c r="AV9" i="42"/>
  <c r="AV92" i="42"/>
  <c r="AV2" i="42"/>
  <c r="AV5" i="42"/>
  <c r="AV82" i="42"/>
  <c r="AV64" i="42"/>
  <c r="AV12" i="42"/>
  <c r="AV55" i="42"/>
  <c r="AV78" i="42"/>
  <c r="AV7" i="42"/>
  <c r="AV13" i="42"/>
  <c r="AV53" i="42"/>
  <c r="AP122" i="42"/>
  <c r="AP125" i="42"/>
  <c r="AP90" i="42"/>
  <c r="AP76" i="42"/>
  <c r="AP69" i="42"/>
  <c r="AS69" i="42" s="1"/>
  <c r="AF69" i="42" s="1"/>
  <c r="AD69" i="42" s="1"/>
  <c r="AC69" i="42" s="1"/>
  <c r="AP113" i="42"/>
  <c r="AP115" i="42"/>
  <c r="AS115" i="42" s="1"/>
  <c r="AF115" i="42" s="1"/>
  <c r="AD115" i="42" s="1"/>
  <c r="AC115" i="42" s="1"/>
  <c r="AP92" i="42"/>
  <c r="AP73" i="42"/>
  <c r="AS73" i="42" s="1"/>
  <c r="AF73" i="42" s="1"/>
  <c r="AP91" i="42"/>
  <c r="AP74" i="42"/>
  <c r="AP77" i="42"/>
  <c r="AP66" i="42"/>
  <c r="AS66" i="42" s="1"/>
  <c r="AF66" i="42" s="1"/>
  <c r="AP95" i="42"/>
  <c r="AP108" i="42"/>
  <c r="AP88" i="42"/>
  <c r="AS88" i="42" s="1"/>
  <c r="AF88" i="42" s="1"/>
  <c r="AP124" i="42"/>
  <c r="AP96" i="42"/>
  <c r="AP129" i="42"/>
  <c r="AP100" i="42"/>
  <c r="AS100" i="42" s="1"/>
  <c r="AF100" i="42" s="1"/>
  <c r="AD100" i="42" s="1"/>
  <c r="AC100" i="42" s="1"/>
  <c r="AP126" i="42"/>
  <c r="AP87" i="42"/>
  <c r="AS87" i="42" s="1"/>
  <c r="AF87" i="42" s="1"/>
  <c r="AP78" i="42"/>
  <c r="AP102" i="42"/>
  <c r="AS102" i="42" s="1"/>
  <c r="AF102" i="42" s="1"/>
  <c r="AP72" i="42"/>
  <c r="AP67" i="42"/>
  <c r="AS67" i="42" s="1"/>
  <c r="AF67" i="42" s="1"/>
  <c r="AD67" i="42" s="1"/>
  <c r="AC67" i="42" s="1"/>
  <c r="AP85" i="42"/>
  <c r="AS85" i="42" s="1"/>
  <c r="AF85" i="42" s="1"/>
  <c r="AP97" i="42"/>
  <c r="AP110" i="42"/>
  <c r="AP99" i="42"/>
  <c r="AS99" i="42" s="1"/>
  <c r="AF99" i="42" s="1"/>
  <c r="AP112" i="42"/>
  <c r="AP83" i="42"/>
  <c r="AS83" i="42" s="1"/>
  <c r="AF83" i="42" s="1"/>
  <c r="AD83" i="42" s="1"/>
  <c r="AC83" i="42" s="1"/>
  <c r="AP118" i="42"/>
  <c r="AS118" i="42" s="1"/>
  <c r="AF118" i="42" s="1"/>
  <c r="AD118" i="42" s="1"/>
  <c r="AC118" i="42" s="1"/>
  <c r="AP106" i="42"/>
  <c r="AP80" i="42"/>
  <c r="AP111" i="42"/>
  <c r="AP116" i="42"/>
  <c r="AS116" i="42" s="1"/>
  <c r="AF116" i="42" s="1"/>
  <c r="AD116" i="42" s="1"/>
  <c r="AC116" i="42" s="1"/>
  <c r="AV117" i="42"/>
  <c r="AV119" i="42"/>
  <c r="AV25" i="43"/>
  <c r="AV59" i="43"/>
  <c r="AV40" i="43"/>
  <c r="AV27" i="43"/>
  <c r="AV51" i="43"/>
  <c r="AV36" i="43"/>
  <c r="AV39" i="43"/>
  <c r="AV102" i="43"/>
  <c r="AV54" i="43"/>
  <c r="AV44" i="43"/>
  <c r="AV6" i="43"/>
  <c r="AV28" i="43"/>
  <c r="AV96" i="43"/>
  <c r="AV71" i="43"/>
  <c r="AV64" i="43"/>
  <c r="AV77" i="43"/>
  <c r="AV95" i="43"/>
  <c r="AV3" i="43"/>
  <c r="AV30" i="43"/>
  <c r="AV116" i="43"/>
  <c r="AV19" i="43"/>
  <c r="AV85" i="43"/>
  <c r="AV106" i="43"/>
  <c r="AV17" i="43"/>
  <c r="AV9" i="43"/>
  <c r="AV110" i="43"/>
  <c r="AV31" i="43"/>
  <c r="AV121" i="43"/>
  <c r="AV73" i="43"/>
  <c r="AV60" i="43"/>
  <c r="AV104" i="43"/>
  <c r="AV69" i="43"/>
  <c r="AV63" i="43"/>
  <c r="AV12" i="43"/>
  <c r="AV8" i="43"/>
  <c r="AV34" i="43"/>
  <c r="AV58" i="43"/>
  <c r="AP99" i="43"/>
  <c r="AP85" i="43"/>
  <c r="AP95" i="43"/>
  <c r="AS95" i="43" s="1"/>
  <c r="AF95" i="43" s="1"/>
  <c r="AP89" i="43"/>
  <c r="AP66" i="43"/>
  <c r="AP81" i="43"/>
  <c r="AS81" i="43" s="1"/>
  <c r="AF81" i="43" s="1"/>
  <c r="AP74" i="43"/>
  <c r="AS74" i="43" s="1"/>
  <c r="AF74" i="43" s="1"/>
  <c r="AV90" i="43"/>
  <c r="AV118" i="43"/>
  <c r="AP120" i="43"/>
  <c r="AV99" i="44"/>
  <c r="AV88" i="44"/>
  <c r="AV8" i="44"/>
  <c r="AV76" i="44"/>
  <c r="AV84" i="44"/>
  <c r="AP95" i="44"/>
  <c r="AP127" i="44"/>
  <c r="AP118" i="44"/>
  <c r="AP83" i="44"/>
  <c r="AP128" i="44"/>
  <c r="AP88" i="44"/>
  <c r="AS88" i="44" s="1"/>
  <c r="AF88" i="44" s="1"/>
  <c r="AD88" i="44" s="1"/>
  <c r="AC88" i="44" s="1"/>
  <c r="AP117" i="44"/>
  <c r="AS117" i="44" s="1"/>
  <c r="AF117" i="44" s="1"/>
  <c r="AP79" i="44"/>
  <c r="AP72" i="44"/>
  <c r="AS72" i="44" s="1"/>
  <c r="AF72" i="44" s="1"/>
  <c r="AD72" i="44" s="1"/>
  <c r="AC72" i="44" s="1"/>
  <c r="AP82" i="44"/>
  <c r="AS82" i="44" s="1"/>
  <c r="AF82" i="44" s="1"/>
  <c r="AV107" i="45"/>
  <c r="AV81" i="45"/>
  <c r="AV16" i="45"/>
  <c r="AP123" i="45"/>
  <c r="AS123" i="45" s="1"/>
  <c r="AF123" i="45" s="1"/>
  <c r="AP77" i="45"/>
  <c r="AS77" i="45" s="1"/>
  <c r="AF77" i="45" s="1"/>
  <c r="AD77" i="45" s="1"/>
  <c r="AC77" i="45" s="1"/>
  <c r="AP103" i="45"/>
  <c r="AP117" i="45"/>
  <c r="AV37" i="46"/>
  <c r="AV27" i="46"/>
  <c r="AV44" i="46"/>
  <c r="AV29" i="46"/>
  <c r="AP91" i="46"/>
  <c r="AP122" i="46"/>
  <c r="AV35" i="47"/>
  <c r="AV85" i="47"/>
  <c r="AV115" i="47"/>
  <c r="AP69" i="47"/>
  <c r="AP102" i="47"/>
  <c r="AP78" i="47"/>
  <c r="AV92" i="48"/>
  <c r="AP128" i="48"/>
  <c r="AP116" i="48"/>
  <c r="AS116" i="48" s="1"/>
  <c r="AF116" i="48" s="1"/>
  <c r="AD116" i="48" s="1"/>
  <c r="AC116" i="48" s="1"/>
  <c r="AP99" i="48"/>
  <c r="AS99" i="48" s="1"/>
  <c r="AF99" i="48" s="1"/>
  <c r="AP84" i="48"/>
  <c r="AS84" i="48" s="1"/>
  <c r="AF84" i="48" s="1"/>
  <c r="AP129" i="48"/>
  <c r="AV105" i="49"/>
  <c r="AV124" i="49"/>
  <c r="AV33" i="49"/>
  <c r="AV61" i="49"/>
  <c r="AP105" i="49"/>
  <c r="AP79" i="49"/>
  <c r="AS79" i="49" s="1"/>
  <c r="AF79" i="49" s="1"/>
  <c r="AD79" i="49" s="1"/>
  <c r="AC79" i="49" s="1"/>
  <c r="AP112" i="49"/>
  <c r="AS112" i="49" s="1"/>
  <c r="AF112" i="49" s="1"/>
  <c r="AP86" i="49"/>
  <c r="AP76" i="49"/>
  <c r="AP100" i="49"/>
  <c r="AV94" i="50"/>
  <c r="AV124" i="50"/>
  <c r="AV35" i="50"/>
  <c r="AV97" i="50"/>
  <c r="AV110" i="50"/>
  <c r="AV53" i="50"/>
  <c r="AV85" i="50"/>
  <c r="AV20" i="50"/>
  <c r="AV89" i="50"/>
  <c r="AV112" i="50"/>
  <c r="AV72" i="50"/>
  <c r="AV109" i="50"/>
  <c r="AV102" i="50"/>
  <c r="AV115" i="50"/>
  <c r="AV16" i="50"/>
  <c r="AV120" i="50"/>
  <c r="AV12" i="50"/>
  <c r="AV31" i="50"/>
  <c r="AV23" i="50"/>
  <c r="AP126" i="50"/>
  <c r="AP76" i="50"/>
  <c r="AP79" i="50"/>
  <c r="AP105" i="50"/>
  <c r="AS105" i="50" s="1"/>
  <c r="AF105" i="50" s="1"/>
  <c r="AP109" i="50"/>
  <c r="AP71" i="50"/>
  <c r="AS71" i="50" s="1"/>
  <c r="AF71" i="50" s="1"/>
  <c r="AD71" i="50" s="1"/>
  <c r="AC71" i="50" s="1"/>
  <c r="AP74" i="50"/>
  <c r="AP113" i="50"/>
  <c r="AP80" i="50"/>
  <c r="AP95" i="50"/>
  <c r="AP121" i="50"/>
  <c r="AS121" i="50" s="1"/>
  <c r="AF121" i="50" s="1"/>
  <c r="AD121" i="50" s="1"/>
  <c r="AC121" i="50" s="1"/>
  <c r="AP118" i="50"/>
  <c r="AS118" i="50" s="1"/>
  <c r="AF118" i="50" s="1"/>
  <c r="AD118" i="50" s="1"/>
  <c r="AC118" i="50" s="1"/>
  <c r="AP77" i="50"/>
  <c r="AP89" i="50"/>
  <c r="AS89" i="50" s="1"/>
  <c r="AF89" i="50" s="1"/>
  <c r="AP125" i="50"/>
  <c r="AP116" i="50"/>
  <c r="AS116" i="50" s="1"/>
  <c r="AF116" i="50" s="1"/>
  <c r="AP117" i="50"/>
  <c r="AP98" i="50"/>
  <c r="AS98" i="50" s="1"/>
  <c r="AF98" i="50" s="1"/>
  <c r="AD98" i="50" s="1"/>
  <c r="AC98" i="50" s="1"/>
  <c r="AP69" i="50"/>
  <c r="AS69" i="50" s="1"/>
  <c r="AF69" i="50" s="1"/>
  <c r="AD69" i="50" s="1"/>
  <c r="AC69" i="50" s="1"/>
  <c r="AP110" i="50"/>
  <c r="AP103" i="50"/>
  <c r="AS103" i="50" s="1"/>
  <c r="AF103" i="50" s="1"/>
  <c r="AP97" i="50"/>
  <c r="AP100" i="50"/>
  <c r="AS100" i="50" s="1"/>
  <c r="AF100" i="50" s="1"/>
  <c r="AP122" i="50"/>
  <c r="AP84" i="50"/>
  <c r="AS84" i="50" s="1"/>
  <c r="AF84" i="50" s="1"/>
  <c r="AP108" i="50"/>
  <c r="AP128" i="50"/>
  <c r="AP101" i="50"/>
  <c r="AS101" i="50" s="1"/>
  <c r="AF101" i="50" s="1"/>
  <c r="AP104" i="50"/>
  <c r="AS104" i="50" s="1"/>
  <c r="AF104" i="50" s="1"/>
  <c r="AP106" i="50"/>
  <c r="AP102" i="50"/>
  <c r="AS102" i="50" s="1"/>
  <c r="AF102" i="50" s="1"/>
  <c r="AP81" i="50"/>
  <c r="AV82" i="50"/>
  <c r="AV86" i="50"/>
  <c r="AP92" i="50"/>
  <c r="AP94" i="50"/>
  <c r="AP114" i="50"/>
  <c r="AS114" i="50" s="1"/>
  <c r="AF114" i="50" s="1"/>
  <c r="AV71" i="51"/>
  <c r="AV81" i="51"/>
  <c r="AV62" i="51"/>
  <c r="AV72" i="51"/>
  <c r="AV99" i="51"/>
  <c r="AV83" i="51"/>
  <c r="AV117" i="51"/>
  <c r="AV95" i="51"/>
  <c r="AV88" i="51"/>
  <c r="AV16" i="51"/>
  <c r="AV30" i="51"/>
  <c r="AV79" i="51"/>
  <c r="AV44" i="51"/>
  <c r="AP71" i="51"/>
  <c r="AP124" i="51"/>
  <c r="AS124" i="51" s="1"/>
  <c r="AF124" i="51" s="1"/>
  <c r="AP78" i="51"/>
  <c r="AS78" i="51" s="1"/>
  <c r="AF78" i="51" s="1"/>
  <c r="AP113" i="51"/>
  <c r="AP110" i="51"/>
  <c r="AS110" i="51" s="1"/>
  <c r="AF110" i="51" s="1"/>
  <c r="AP97" i="51"/>
  <c r="AS97" i="51" s="1"/>
  <c r="AF97" i="51" s="1"/>
  <c r="AD97" i="51" s="1"/>
  <c r="AC97" i="51" s="1"/>
  <c r="AP128" i="51"/>
  <c r="AS128" i="51" s="1"/>
  <c r="AF128" i="51" s="1"/>
  <c r="AP92" i="51"/>
  <c r="AS92" i="51" s="1"/>
  <c r="AF92" i="51" s="1"/>
  <c r="AD92" i="51" s="1"/>
  <c r="AC92" i="51" s="1"/>
  <c r="AP114" i="51"/>
  <c r="AP118" i="51"/>
  <c r="AP66" i="51"/>
  <c r="AP129" i="51"/>
  <c r="AP95" i="51"/>
  <c r="AS95" i="51" s="1"/>
  <c r="AF95" i="51" s="1"/>
  <c r="AP123" i="51"/>
  <c r="AP86" i="51"/>
  <c r="AP121" i="51"/>
  <c r="AP99" i="51"/>
  <c r="AP88" i="51"/>
  <c r="AP126" i="51"/>
  <c r="AS126" i="51" s="1"/>
  <c r="AF126" i="51" s="1"/>
  <c r="AP83" i="51"/>
  <c r="AP115" i="51"/>
  <c r="AP68" i="51"/>
  <c r="AP112" i="51"/>
  <c r="AS112" i="51" s="1"/>
  <c r="AF112" i="51" s="1"/>
  <c r="AP82" i="51"/>
  <c r="AP72" i="51"/>
  <c r="AP80" i="51"/>
  <c r="AP127" i="51"/>
  <c r="AP111" i="51"/>
  <c r="AS111" i="51" s="1"/>
  <c r="AF111" i="51" s="1"/>
  <c r="AD111" i="51" s="1"/>
  <c r="AC111" i="51" s="1"/>
  <c r="AP105" i="51"/>
  <c r="AP87" i="51"/>
  <c r="AP119" i="51"/>
  <c r="AP122" i="51"/>
  <c r="AS122" i="51" s="1"/>
  <c r="AF122" i="51" s="1"/>
  <c r="AP100" i="51"/>
  <c r="AP98" i="51"/>
  <c r="AP81" i="51"/>
  <c r="AS81" i="51" s="1"/>
  <c r="AF81" i="51" s="1"/>
  <c r="AP84" i="51"/>
  <c r="AP85" i="51"/>
  <c r="AP101" i="51"/>
  <c r="AP104" i="51"/>
  <c r="AP106" i="51"/>
  <c r="AS106" i="51" s="1"/>
  <c r="AF106" i="51" s="1"/>
  <c r="AP108" i="51"/>
  <c r="AS108" i="51" s="1"/>
  <c r="AF108" i="51" s="1"/>
  <c r="AD108" i="51" s="1"/>
  <c r="AC108" i="51" s="1"/>
  <c r="AV61" i="52"/>
  <c r="AV78" i="52"/>
  <c r="AV69" i="52"/>
  <c r="AV3" i="52"/>
  <c r="AV111" i="52"/>
  <c r="AV100" i="52"/>
  <c r="AV95" i="52"/>
  <c r="AV51" i="52"/>
  <c r="AV45" i="52"/>
  <c r="AV114" i="52"/>
  <c r="AV92" i="52"/>
  <c r="AV8" i="52"/>
  <c r="AV63" i="52"/>
  <c r="AP128" i="52"/>
  <c r="AP113" i="52"/>
  <c r="AP66" i="52"/>
  <c r="AS66" i="52" s="1"/>
  <c r="AF66" i="52" s="1"/>
  <c r="AP84" i="52"/>
  <c r="AS84" i="52" s="1"/>
  <c r="AF84" i="52" s="1"/>
  <c r="AP127" i="52"/>
  <c r="AP119" i="52"/>
  <c r="AS119" i="52" s="1"/>
  <c r="AF119" i="52" s="1"/>
  <c r="AP110" i="52"/>
  <c r="AP108" i="52"/>
  <c r="AP114" i="52"/>
  <c r="AP129" i="52"/>
  <c r="AP70" i="52"/>
  <c r="AS70" i="52" s="1"/>
  <c r="AF70" i="52" s="1"/>
  <c r="AP81" i="52"/>
  <c r="AP98" i="52"/>
  <c r="AS98" i="52" s="1"/>
  <c r="AF98" i="52" s="1"/>
  <c r="AP93" i="52"/>
  <c r="AP99" i="52"/>
  <c r="AP101" i="52"/>
  <c r="AS101" i="52" s="1"/>
  <c r="AF101" i="52" s="1"/>
  <c r="AD101" i="52" s="1"/>
  <c r="AC101" i="52" s="1"/>
  <c r="AP103" i="52"/>
  <c r="AP68" i="52"/>
  <c r="AP125" i="52"/>
  <c r="AP100" i="52"/>
  <c r="AV73" i="52"/>
  <c r="AP79" i="52"/>
  <c r="AP97" i="52"/>
  <c r="AV107" i="52"/>
  <c r="AP115" i="52"/>
  <c r="AS115" i="52" s="1"/>
  <c r="AF115" i="52" s="1"/>
  <c r="AP116" i="52"/>
  <c r="AS116" i="52" s="1"/>
  <c r="AF116" i="52" s="1"/>
  <c r="AP121" i="52"/>
  <c r="AV53" i="53"/>
  <c r="AV3" i="53"/>
  <c r="AV100" i="53"/>
  <c r="AV10" i="53"/>
  <c r="AV77" i="53"/>
  <c r="AV129" i="53"/>
  <c r="AV47" i="53"/>
  <c r="AV102" i="53"/>
  <c r="AV54" i="53"/>
  <c r="AV2" i="53"/>
  <c r="AV82" i="53"/>
  <c r="AV66" i="53"/>
  <c r="AV39" i="53"/>
  <c r="AV106" i="53"/>
  <c r="AV71" i="53"/>
  <c r="AV12" i="53"/>
  <c r="AV7" i="53"/>
  <c r="AV78" i="53"/>
  <c r="AV99" i="53"/>
  <c r="AV83" i="53"/>
  <c r="AV18" i="53"/>
  <c r="AV97" i="53"/>
  <c r="AV9" i="53"/>
  <c r="AV75" i="53"/>
  <c r="AV85" i="53"/>
  <c r="AV80" i="53"/>
  <c r="AV45" i="53"/>
  <c r="AV63" i="53"/>
  <c r="AV49" i="53"/>
  <c r="AV58" i="53"/>
  <c r="AV91" i="53"/>
  <c r="AV122" i="53"/>
  <c r="AV17" i="53"/>
  <c r="AV43" i="53"/>
  <c r="AV55" i="53"/>
  <c r="AV56" i="53"/>
  <c r="AP113" i="53"/>
  <c r="AS113" i="53" s="1"/>
  <c r="AF113" i="53" s="1"/>
  <c r="AD113" i="53" s="1"/>
  <c r="AC113" i="53" s="1"/>
  <c r="AP125" i="53"/>
  <c r="AS125" i="53" s="1"/>
  <c r="AF125" i="53" s="1"/>
  <c r="AD125" i="53" s="1"/>
  <c r="AC125" i="53" s="1"/>
  <c r="AP101" i="53"/>
  <c r="AP111" i="53"/>
  <c r="AS111" i="53" s="1"/>
  <c r="AF111" i="53" s="1"/>
  <c r="AD111" i="53" s="1"/>
  <c r="AC111" i="53" s="1"/>
  <c r="AP84" i="53"/>
  <c r="AP99" i="53"/>
  <c r="AP109" i="53"/>
  <c r="AS109" i="53" s="1"/>
  <c r="AF109" i="53" s="1"/>
  <c r="AP104" i="53"/>
  <c r="AP94" i="53"/>
  <c r="AS94" i="53" s="1"/>
  <c r="AF94" i="53" s="1"/>
  <c r="AD94" i="53" s="1"/>
  <c r="AC94" i="53" s="1"/>
  <c r="AP91" i="53"/>
  <c r="AS91" i="53" s="1"/>
  <c r="AF91" i="53" s="1"/>
  <c r="AD91" i="53" s="1"/>
  <c r="AC91" i="53" s="1"/>
  <c r="AP121" i="53"/>
  <c r="AP103" i="53"/>
  <c r="AP86" i="53"/>
  <c r="AP118" i="53"/>
  <c r="AP93" i="53"/>
  <c r="AS93" i="53" s="1"/>
  <c r="AF93" i="53" s="1"/>
  <c r="AD93" i="53" s="1"/>
  <c r="AC93" i="53" s="1"/>
  <c r="AP79" i="53"/>
  <c r="AS79" i="53" s="1"/>
  <c r="AF79" i="53" s="1"/>
  <c r="AP69" i="53"/>
  <c r="AP106" i="53"/>
  <c r="AS106" i="53" s="1"/>
  <c r="AF106" i="53" s="1"/>
  <c r="AP90" i="53"/>
  <c r="AS90" i="53" s="1"/>
  <c r="AF90" i="53" s="1"/>
  <c r="AP116" i="53"/>
  <c r="AP92" i="53"/>
  <c r="AS92" i="53" s="1"/>
  <c r="AF92" i="53" s="1"/>
  <c r="AP80" i="53"/>
  <c r="AS80" i="53" s="1"/>
  <c r="AF80" i="53" s="1"/>
  <c r="AP119" i="53"/>
  <c r="AP74" i="53"/>
  <c r="AS74" i="53" s="1"/>
  <c r="AF74" i="53" s="1"/>
  <c r="AD74" i="53" s="1"/>
  <c r="AC74" i="53" s="1"/>
  <c r="AP124" i="53"/>
  <c r="AS124" i="53" s="1"/>
  <c r="AF124" i="53" s="1"/>
  <c r="AP97" i="53"/>
  <c r="AS97" i="53" s="1"/>
  <c r="AF97" i="53" s="1"/>
  <c r="AP107" i="53"/>
  <c r="AS107" i="53" s="1"/>
  <c r="AF107" i="53" s="1"/>
  <c r="AD107" i="53" s="1"/>
  <c r="AC107" i="53" s="1"/>
  <c r="AP112" i="53"/>
  <c r="AP77" i="53"/>
  <c r="AS77" i="53" s="1"/>
  <c r="AF77" i="53" s="1"/>
  <c r="AP102" i="53"/>
  <c r="AP85" i="53"/>
  <c r="AP96" i="53"/>
  <c r="AS96" i="53" s="1"/>
  <c r="AF96" i="53" s="1"/>
  <c r="AD96" i="53" s="1"/>
  <c r="AC96" i="53" s="1"/>
  <c r="AP122" i="53"/>
  <c r="AS122" i="53" s="1"/>
  <c r="AF122" i="53" s="1"/>
  <c r="AP128" i="53"/>
  <c r="AS128" i="53" s="1"/>
  <c r="AF128" i="53" s="1"/>
  <c r="AD128" i="53" s="1"/>
  <c r="AC128" i="53" s="1"/>
  <c r="AP78" i="53"/>
  <c r="AS78" i="53" s="1"/>
  <c r="AF78" i="53" s="1"/>
  <c r="AD78" i="53" s="1"/>
  <c r="AC78" i="53" s="1"/>
  <c r="AP68" i="53"/>
  <c r="AP66" i="53"/>
  <c r="AP117" i="53"/>
  <c r="AP95" i="53"/>
  <c r="AS95" i="53" s="1"/>
  <c r="AF95" i="53" s="1"/>
  <c r="AP123" i="53"/>
  <c r="AP120" i="53"/>
  <c r="AP82" i="53"/>
  <c r="AP70" i="53"/>
  <c r="AP75" i="53"/>
  <c r="AS75" i="53" s="1"/>
  <c r="AF75" i="53" s="1"/>
  <c r="AD75" i="53" s="1"/>
  <c r="AC75" i="53" s="1"/>
  <c r="AP73" i="53"/>
  <c r="AP76" i="53"/>
  <c r="AS76" i="53" s="1"/>
  <c r="AF76" i="53" s="1"/>
  <c r="AP89" i="53"/>
  <c r="AP98" i="53"/>
  <c r="AP100" i="53"/>
  <c r="AP105" i="53"/>
  <c r="AP108" i="53"/>
  <c r="AS108" i="53" s="1"/>
  <c r="AF108" i="53" s="1"/>
  <c r="AD108" i="53" s="1"/>
  <c r="AC108" i="53" s="1"/>
  <c r="AP110" i="53"/>
  <c r="AS110" i="53" s="1"/>
  <c r="AF110" i="53" s="1"/>
  <c r="AP114" i="53"/>
  <c r="AP115" i="53"/>
  <c r="AV119" i="53"/>
  <c r="AP126" i="53"/>
  <c r="AS126" i="53" s="1"/>
  <c r="AF126" i="53" s="1"/>
  <c r="AD126" i="53" s="1"/>
  <c r="AC126" i="53" s="1"/>
  <c r="AV123" i="54"/>
  <c r="AV98" i="54"/>
  <c r="AV51" i="54"/>
  <c r="AV55" i="54"/>
  <c r="AV126" i="54"/>
  <c r="AV7" i="54"/>
  <c r="AV103" i="54"/>
  <c r="AV5" i="54"/>
  <c r="AV101" i="54"/>
  <c r="AV116" i="54"/>
  <c r="AV108" i="54"/>
  <c r="AV124" i="54"/>
  <c r="AV41" i="54"/>
  <c r="AV43" i="54"/>
  <c r="AV77" i="54"/>
  <c r="AV106" i="54"/>
  <c r="AV76" i="54"/>
  <c r="AV40" i="54"/>
  <c r="AV120" i="54"/>
  <c r="AV99" i="54"/>
  <c r="AV88" i="54"/>
  <c r="AV37" i="54"/>
  <c r="AV65" i="54"/>
  <c r="AV82" i="54"/>
  <c r="AV84" i="54"/>
  <c r="AV89" i="54"/>
  <c r="AV18" i="54"/>
  <c r="AV27" i="54"/>
  <c r="AV3" i="54"/>
  <c r="AV107" i="54"/>
  <c r="AV97" i="54"/>
  <c r="AV39" i="54"/>
  <c r="AP103" i="54"/>
  <c r="AS103" i="54" s="1"/>
  <c r="AF103" i="54" s="1"/>
  <c r="AP66" i="54"/>
  <c r="AS66" i="54" s="1"/>
  <c r="AF66" i="54" s="1"/>
  <c r="AP88" i="54"/>
  <c r="AS88" i="54" s="1"/>
  <c r="AF88" i="54" s="1"/>
  <c r="AP124" i="54"/>
  <c r="AP104" i="54"/>
  <c r="AS104" i="54" s="1"/>
  <c r="AF104" i="54" s="1"/>
  <c r="AD104" i="54" s="1"/>
  <c r="AC104" i="54" s="1"/>
  <c r="AP69" i="54"/>
  <c r="AS69" i="54" s="1"/>
  <c r="AF69" i="54" s="1"/>
  <c r="AP116" i="54"/>
  <c r="AS116" i="54" s="1"/>
  <c r="AF116" i="54" s="1"/>
  <c r="AD116" i="54" s="1"/>
  <c r="AC116" i="54" s="1"/>
  <c r="AP125" i="54"/>
  <c r="AP100" i="54"/>
  <c r="AS100" i="54" s="1"/>
  <c r="AF100" i="54" s="1"/>
  <c r="AP113" i="54"/>
  <c r="AP81" i="54"/>
  <c r="AP95" i="54"/>
  <c r="AP68" i="54"/>
  <c r="AP93" i="54"/>
  <c r="AP108" i="54"/>
  <c r="AP90" i="54"/>
  <c r="AP87" i="54"/>
  <c r="AS87" i="54" s="1"/>
  <c r="AF87" i="54" s="1"/>
  <c r="AP70" i="54"/>
  <c r="AP129" i="54"/>
  <c r="AP82" i="54"/>
  <c r="AP127" i="54"/>
  <c r="AP112" i="54"/>
  <c r="AP106" i="54"/>
  <c r="AP120" i="54"/>
  <c r="AS120" i="54" s="1"/>
  <c r="AF120" i="54" s="1"/>
  <c r="AD120" i="54" s="1"/>
  <c r="AC120" i="54" s="1"/>
  <c r="AP111" i="54"/>
  <c r="AP102" i="54"/>
  <c r="AS102" i="54" s="1"/>
  <c r="AF102" i="54" s="1"/>
  <c r="AP71" i="54"/>
  <c r="AS71" i="54" s="1"/>
  <c r="AF71" i="54" s="1"/>
  <c r="AD71" i="54" s="1"/>
  <c r="AC71" i="54" s="1"/>
  <c r="AP117" i="54"/>
  <c r="AP91" i="54"/>
  <c r="AP67" i="54"/>
  <c r="AS67" i="54" s="1"/>
  <c r="AF67" i="54" s="1"/>
  <c r="AD67" i="54" s="1"/>
  <c r="AC67" i="54" s="1"/>
  <c r="AP121" i="54"/>
  <c r="AS121" i="54" s="1"/>
  <c r="AF121" i="54" s="1"/>
  <c r="AP94" i="54"/>
  <c r="AP78" i="54"/>
  <c r="AP119" i="54"/>
  <c r="AS119" i="54" s="1"/>
  <c r="AF119" i="54" s="1"/>
  <c r="AD119" i="54" s="1"/>
  <c r="AC119" i="54" s="1"/>
  <c r="AP85" i="54"/>
  <c r="AS85" i="54" s="1"/>
  <c r="AF85" i="54" s="1"/>
  <c r="AP89" i="54"/>
  <c r="AS89" i="54" s="1"/>
  <c r="AF89" i="54" s="1"/>
  <c r="AD89" i="54" s="1"/>
  <c r="AC89" i="54" s="1"/>
  <c r="AP97" i="54"/>
  <c r="AP98" i="54"/>
  <c r="AP75" i="54"/>
  <c r="AP79" i="54"/>
  <c r="AP126" i="54"/>
  <c r="AP84" i="54"/>
  <c r="AP123" i="54"/>
  <c r="AP77" i="54"/>
  <c r="AP74" i="54"/>
  <c r="AP83" i="54"/>
  <c r="AS83" i="54" s="1"/>
  <c r="AF83" i="54" s="1"/>
  <c r="AD83" i="54" s="1"/>
  <c r="AC83" i="54" s="1"/>
  <c r="AP109" i="54"/>
  <c r="AV27" i="55"/>
  <c r="AV110" i="55"/>
  <c r="AV92" i="55"/>
  <c r="AV76" i="55"/>
  <c r="AV35" i="55"/>
  <c r="AV61" i="55"/>
  <c r="AV123" i="55"/>
  <c r="AV69" i="55"/>
  <c r="AV8" i="55"/>
  <c r="AV22" i="55"/>
  <c r="AV4" i="55"/>
  <c r="AV21" i="55"/>
  <c r="AV113" i="55"/>
  <c r="AV97" i="55"/>
  <c r="AV20" i="55"/>
  <c r="AV75" i="55"/>
  <c r="AV60" i="55"/>
  <c r="AV99" i="55"/>
  <c r="AV87" i="55"/>
  <c r="AV18" i="55"/>
  <c r="AV43" i="55"/>
  <c r="AV16" i="55"/>
  <c r="AV40" i="55"/>
  <c r="AV52" i="55"/>
  <c r="AP87" i="55"/>
  <c r="AP77" i="55"/>
  <c r="AS77" i="55" s="1"/>
  <c r="AF77" i="55" s="1"/>
  <c r="AD77" i="55" s="1"/>
  <c r="AC77" i="55" s="1"/>
  <c r="AP79" i="55"/>
  <c r="AS79" i="55" s="1"/>
  <c r="AF79" i="55" s="1"/>
  <c r="AP76" i="55"/>
  <c r="AS76" i="55" s="1"/>
  <c r="AF76" i="55" s="1"/>
  <c r="AP72" i="55"/>
  <c r="AP85" i="55"/>
  <c r="AP93" i="55"/>
  <c r="AS93" i="55" s="1"/>
  <c r="AF93" i="55" s="1"/>
  <c r="AP81" i="55"/>
  <c r="AS81" i="55" s="1"/>
  <c r="AF81" i="55" s="1"/>
  <c r="AD81" i="55" s="1"/>
  <c r="AC81" i="55" s="1"/>
  <c r="AP98" i="55"/>
  <c r="AP122" i="55"/>
  <c r="AS122" i="55" s="1"/>
  <c r="AF122" i="55" s="1"/>
  <c r="AD122" i="55" s="1"/>
  <c r="AC122" i="55" s="1"/>
  <c r="AP70" i="55"/>
  <c r="AP88" i="55"/>
  <c r="AP78" i="55"/>
  <c r="AP123" i="55"/>
  <c r="AS123" i="55" s="1"/>
  <c r="AF123" i="55" s="1"/>
  <c r="AD123" i="55" s="1"/>
  <c r="AC123" i="55" s="1"/>
  <c r="AP108" i="55"/>
  <c r="AS108" i="55" s="1"/>
  <c r="AF108" i="55" s="1"/>
  <c r="AD108" i="55" s="1"/>
  <c r="AC108" i="55" s="1"/>
  <c r="AP91" i="55"/>
  <c r="AP118" i="55"/>
  <c r="AP73" i="55"/>
  <c r="AP89" i="55"/>
  <c r="AP95" i="55"/>
  <c r="AS95" i="55" s="1"/>
  <c r="AF95" i="55" s="1"/>
  <c r="AP127" i="55"/>
  <c r="AS127" i="55" s="1"/>
  <c r="AF127" i="55" s="1"/>
  <c r="AP68" i="55"/>
  <c r="AP114" i="55"/>
  <c r="AP104" i="55"/>
  <c r="AP126" i="55"/>
  <c r="AS126" i="55" s="1"/>
  <c r="AF126" i="55" s="1"/>
  <c r="AP119" i="55"/>
  <c r="AP97" i="55"/>
  <c r="AS97" i="55" s="1"/>
  <c r="AF97" i="55" s="1"/>
  <c r="AD97" i="55" s="1"/>
  <c r="AC97" i="55" s="1"/>
  <c r="AP83" i="55"/>
  <c r="AP117" i="55"/>
  <c r="AP116" i="55"/>
  <c r="AP111" i="55"/>
  <c r="AP71" i="55"/>
  <c r="AP109" i="55"/>
  <c r="AS109" i="55" s="1"/>
  <c r="AF109" i="55" s="1"/>
  <c r="AP100" i="55"/>
  <c r="AP129" i="55"/>
  <c r="AS129" i="55" s="1"/>
  <c r="AF129" i="55" s="1"/>
  <c r="AP67" i="55"/>
  <c r="AP92" i="55"/>
  <c r="AP99" i="55"/>
  <c r="AP82" i="55"/>
  <c r="AP125" i="55"/>
  <c r="AS125" i="55" s="1"/>
  <c r="AF125" i="55" s="1"/>
  <c r="AP103" i="55"/>
  <c r="AP94" i="55"/>
  <c r="AS94" i="55" s="1"/>
  <c r="AF94" i="55" s="1"/>
  <c r="AP113" i="55"/>
  <c r="AP110" i="55"/>
  <c r="AS110" i="55" s="1"/>
  <c r="AF110" i="55" s="1"/>
  <c r="AP115" i="55"/>
  <c r="AP90" i="55"/>
  <c r="AS90" i="55" s="1"/>
  <c r="AF90" i="55" s="1"/>
  <c r="AP74" i="55"/>
  <c r="AS74" i="55" s="1"/>
  <c r="AF74" i="55" s="1"/>
  <c r="AP121" i="55"/>
  <c r="AP96" i="55"/>
  <c r="AS96" i="55" s="1"/>
  <c r="AF96" i="55" s="1"/>
  <c r="AP102" i="55"/>
  <c r="AP86" i="55"/>
  <c r="AV90" i="55"/>
  <c r="AP101" i="55"/>
  <c r="AP106" i="55"/>
  <c r="AS106" i="55" s="1"/>
  <c r="AF106" i="55" s="1"/>
  <c r="AP107" i="55"/>
  <c r="AS107" i="55" s="1"/>
  <c r="AF107" i="55" s="1"/>
  <c r="AD107" i="55" s="1"/>
  <c r="AC107" i="55" s="1"/>
  <c r="AV105" i="56"/>
  <c r="AV34" i="56"/>
  <c r="AV84" i="56"/>
  <c r="AV49" i="56"/>
  <c r="AV37" i="56"/>
  <c r="AV69" i="56"/>
  <c r="AV123" i="56"/>
  <c r="AV46" i="56"/>
  <c r="AV120" i="56"/>
  <c r="AV5" i="56"/>
  <c r="AV86" i="56"/>
  <c r="AV115" i="56"/>
  <c r="AV121" i="56"/>
  <c r="AV10" i="56"/>
  <c r="AV13" i="56"/>
  <c r="AV39" i="56"/>
  <c r="AV26" i="56"/>
  <c r="AV23" i="56"/>
  <c r="AV93" i="56"/>
  <c r="AV48" i="56"/>
  <c r="AV110" i="56"/>
  <c r="AV20" i="56"/>
  <c r="AV98" i="56"/>
  <c r="AV129" i="56"/>
  <c r="AV43" i="56"/>
  <c r="AV40" i="56"/>
  <c r="AP73" i="56"/>
  <c r="AS73" i="56" s="1"/>
  <c r="AF73" i="56" s="1"/>
  <c r="AD73" i="56" s="1"/>
  <c r="AC73" i="56" s="1"/>
  <c r="AP126" i="56"/>
  <c r="AP95" i="56"/>
  <c r="AP72" i="56"/>
  <c r="AS72" i="56" s="1"/>
  <c r="AF72" i="56" s="1"/>
  <c r="AP107" i="56"/>
  <c r="AP104" i="56"/>
  <c r="AS104" i="56" s="1"/>
  <c r="AF104" i="56" s="1"/>
  <c r="AP125" i="56"/>
  <c r="AP109" i="56"/>
  <c r="AP70" i="56"/>
  <c r="AS70" i="56" s="1"/>
  <c r="AF70" i="56" s="1"/>
  <c r="AP128" i="56"/>
  <c r="AP118" i="56"/>
  <c r="AS118" i="56" s="1"/>
  <c r="AF118" i="56" s="1"/>
  <c r="AP83" i="56"/>
  <c r="AS83" i="56" s="1"/>
  <c r="AF83" i="56" s="1"/>
  <c r="AP124" i="56"/>
  <c r="AP103" i="56"/>
  <c r="AS103" i="56" s="1"/>
  <c r="AF103" i="56" s="1"/>
  <c r="AD103" i="56" s="1"/>
  <c r="AC103" i="56" s="1"/>
  <c r="AP71" i="56"/>
  <c r="AS71" i="56" s="1"/>
  <c r="AF71" i="56" s="1"/>
  <c r="AP91" i="56"/>
  <c r="AP127" i="56"/>
  <c r="AP96" i="56"/>
  <c r="AP79" i="56"/>
  <c r="AP68" i="56"/>
  <c r="AS68" i="56" s="1"/>
  <c r="AF68" i="56" s="1"/>
  <c r="AP117" i="56"/>
  <c r="AP129" i="56"/>
  <c r="AP90" i="56"/>
  <c r="AP93" i="56"/>
  <c r="AP121" i="56"/>
  <c r="AS121" i="56" s="1"/>
  <c r="AF121" i="56" s="1"/>
  <c r="AP66" i="56"/>
  <c r="AS66" i="56" s="1"/>
  <c r="AF66" i="56" s="1"/>
  <c r="AP102" i="56"/>
  <c r="AP82" i="56"/>
  <c r="AS82" i="56" s="1"/>
  <c r="AF82" i="56" s="1"/>
  <c r="AP97" i="56"/>
  <c r="AP116" i="56"/>
  <c r="AS116" i="56" s="1"/>
  <c r="AF116" i="56" s="1"/>
  <c r="AD116" i="56" s="1"/>
  <c r="AC116" i="56" s="1"/>
  <c r="AP94" i="56"/>
  <c r="AP101" i="56"/>
  <c r="AS101" i="56" s="1"/>
  <c r="AF101" i="56" s="1"/>
  <c r="AP76" i="56"/>
  <c r="AP111" i="56"/>
  <c r="AP123" i="56"/>
  <c r="AP100" i="56"/>
  <c r="AS100" i="56" s="1"/>
  <c r="AF100" i="56" s="1"/>
  <c r="AD100" i="56" s="1"/>
  <c r="AC100" i="56" s="1"/>
  <c r="AP69" i="56"/>
  <c r="AS69" i="56" s="1"/>
  <c r="AF69" i="56" s="1"/>
  <c r="AP84" i="56"/>
  <c r="AS84" i="56" s="1"/>
  <c r="AF84" i="56" s="1"/>
  <c r="AP113" i="56"/>
  <c r="AP87" i="56"/>
  <c r="AS87" i="56" s="1"/>
  <c r="AF87" i="56" s="1"/>
  <c r="AP85" i="56"/>
  <c r="AS85" i="56" s="1"/>
  <c r="AF85" i="56" s="1"/>
  <c r="AD85" i="56" s="1"/>
  <c r="AC85" i="56" s="1"/>
  <c r="AP77" i="56"/>
  <c r="AP108" i="56"/>
  <c r="AP80" i="56"/>
  <c r="AP99" i="56"/>
  <c r="AS99" i="56" s="1"/>
  <c r="AF99" i="56" s="1"/>
  <c r="AD99" i="56" s="1"/>
  <c r="AC99" i="56" s="1"/>
  <c r="AP112" i="56"/>
  <c r="AP81" i="56"/>
  <c r="AP88" i="56"/>
  <c r="AS88" i="56" s="1"/>
  <c r="AF88" i="56" s="1"/>
  <c r="AP114" i="56"/>
  <c r="AS114" i="56" s="1"/>
  <c r="AF114" i="56" s="1"/>
  <c r="AV24" i="57"/>
  <c r="AV87" i="57"/>
  <c r="AV77" i="57"/>
  <c r="AV34" i="57"/>
  <c r="AV86" i="57"/>
  <c r="AV48" i="57"/>
  <c r="AV43" i="57"/>
  <c r="AV40" i="57"/>
  <c r="AV62" i="57"/>
  <c r="AV52" i="57"/>
  <c r="AV28" i="57"/>
  <c r="AV112" i="57"/>
  <c r="AV36" i="57"/>
  <c r="AV21" i="57"/>
  <c r="AV8" i="57"/>
  <c r="AV110" i="57"/>
  <c r="AV73" i="57"/>
  <c r="AV45" i="57"/>
  <c r="AV111" i="57"/>
  <c r="AV117" i="57"/>
  <c r="AV75" i="57"/>
  <c r="AV46" i="57"/>
  <c r="AV65" i="57"/>
  <c r="AV115" i="57"/>
  <c r="AV37" i="57"/>
  <c r="AV50" i="57"/>
  <c r="AV14" i="57"/>
  <c r="AV16" i="57"/>
  <c r="AV41" i="57"/>
  <c r="AP107" i="57"/>
  <c r="AP73" i="57"/>
  <c r="AP67" i="57"/>
  <c r="AP114" i="57"/>
  <c r="AP75" i="57"/>
  <c r="AS75" i="57" s="1"/>
  <c r="AF75" i="57" s="1"/>
  <c r="AD75" i="57" s="1"/>
  <c r="AC75" i="57" s="1"/>
  <c r="AP129" i="57"/>
  <c r="AS129" i="57" s="1"/>
  <c r="AF129" i="57" s="1"/>
  <c r="AP126" i="57"/>
  <c r="AS126" i="57" s="1"/>
  <c r="AF126" i="57" s="1"/>
  <c r="AP125" i="57"/>
  <c r="AP115" i="57"/>
  <c r="AP124" i="57"/>
  <c r="AS124" i="57" s="1"/>
  <c r="AF124" i="57" s="1"/>
  <c r="AD124" i="57" s="1"/>
  <c r="AC124" i="57" s="1"/>
  <c r="AP104" i="57"/>
  <c r="AP83" i="57"/>
  <c r="AP122" i="57"/>
  <c r="AS122" i="57" s="1"/>
  <c r="AF122" i="57" s="1"/>
  <c r="AP102" i="57"/>
  <c r="AP113" i="57"/>
  <c r="AS113" i="57" s="1"/>
  <c r="AF113" i="57" s="1"/>
  <c r="AD113" i="57" s="1"/>
  <c r="AC113" i="57" s="1"/>
  <c r="AP96" i="57"/>
  <c r="AS96" i="57" s="1"/>
  <c r="AF96" i="57" s="1"/>
  <c r="AP121" i="57"/>
  <c r="AP72" i="57"/>
  <c r="AP103" i="57"/>
  <c r="AP69" i="57"/>
  <c r="AP108" i="57"/>
  <c r="AS108" i="57" s="1"/>
  <c r="AF108" i="57" s="1"/>
  <c r="AD108" i="57" s="1"/>
  <c r="AC108" i="57" s="1"/>
  <c r="AP74" i="57"/>
  <c r="AP95" i="57"/>
  <c r="AS95" i="57" s="1"/>
  <c r="AF95" i="57" s="1"/>
  <c r="AP87" i="57"/>
  <c r="AP71" i="57"/>
  <c r="AP85" i="57"/>
  <c r="AP117" i="57"/>
  <c r="AP76" i="57"/>
  <c r="AP82" i="57"/>
  <c r="AP105" i="57"/>
  <c r="AP110" i="57"/>
  <c r="AS110" i="57" s="1"/>
  <c r="AF110" i="57" s="1"/>
  <c r="AD110" i="57" s="1"/>
  <c r="AC110" i="57" s="1"/>
  <c r="AP112" i="57"/>
  <c r="AS112" i="57" s="1"/>
  <c r="AF112" i="57" s="1"/>
  <c r="AP86" i="57"/>
  <c r="AP92" i="57"/>
  <c r="AP88" i="57"/>
  <c r="AP111" i="57"/>
  <c r="AP93" i="57"/>
  <c r="AS93" i="57" s="1"/>
  <c r="AF93" i="57" s="1"/>
  <c r="AD93" i="57" s="1"/>
  <c r="AC93" i="57" s="1"/>
  <c r="AP66" i="57"/>
  <c r="AP70" i="57"/>
  <c r="AP79" i="57"/>
  <c r="AS79" i="57" s="1"/>
  <c r="AF79" i="57" s="1"/>
  <c r="AD79" i="57" s="1"/>
  <c r="AC79" i="57" s="1"/>
  <c r="AP90" i="57"/>
  <c r="AP84" i="57"/>
  <c r="AV74" i="57"/>
  <c r="AV76" i="57"/>
  <c r="AP78" i="57"/>
  <c r="AS78" i="57" s="1"/>
  <c r="AF78" i="57" s="1"/>
  <c r="AD78" i="57" s="1"/>
  <c r="AC78" i="57" s="1"/>
  <c r="AP98" i="57"/>
  <c r="AP99" i="57"/>
  <c r="AP109" i="57"/>
  <c r="AS109" i="57" s="1"/>
  <c r="AF109" i="57" s="1"/>
  <c r="AP116" i="57"/>
  <c r="AP119" i="57"/>
  <c r="AV125" i="57"/>
  <c r="AP128" i="57"/>
  <c r="AS128" i="57" s="1"/>
  <c r="AF128" i="57" s="1"/>
  <c r="AV16" i="58"/>
  <c r="AV12" i="58"/>
  <c r="AV120" i="58"/>
  <c r="AV55" i="58"/>
  <c r="AV97" i="58"/>
  <c r="AV109" i="58"/>
  <c r="AV38" i="58"/>
  <c r="AV117" i="58"/>
  <c r="AV69" i="58"/>
  <c r="AV19" i="58"/>
  <c r="AV6" i="58"/>
  <c r="AV111" i="58"/>
  <c r="AV26" i="58"/>
  <c r="AV28" i="58"/>
  <c r="AV45" i="58"/>
  <c r="AV82" i="58"/>
  <c r="AV63" i="58"/>
  <c r="AV103" i="58"/>
  <c r="AV119" i="58"/>
  <c r="AV105" i="58"/>
  <c r="AV21" i="58"/>
  <c r="AV65" i="58"/>
  <c r="AV13" i="58"/>
  <c r="AV68" i="58"/>
  <c r="AV71" i="58"/>
  <c r="AV11" i="58"/>
  <c r="AV56" i="58"/>
  <c r="AV129" i="58"/>
  <c r="AV124" i="58"/>
  <c r="AV78" i="58"/>
  <c r="AV100" i="58"/>
  <c r="AV49" i="58"/>
  <c r="AV17" i="58"/>
  <c r="AV50" i="58"/>
  <c r="AV60" i="58"/>
  <c r="AP88" i="58"/>
  <c r="AS88" i="58" s="1"/>
  <c r="AF88" i="58" s="1"/>
  <c r="AP91" i="58"/>
  <c r="AP109" i="58"/>
  <c r="AP72" i="58"/>
  <c r="AS72" i="58" s="1"/>
  <c r="AF72" i="58" s="1"/>
  <c r="AP105" i="58"/>
  <c r="AS105" i="58" s="1"/>
  <c r="AF105" i="58" s="1"/>
  <c r="AP84" i="58"/>
  <c r="AS84" i="58" s="1"/>
  <c r="AF84" i="58" s="1"/>
  <c r="AD84" i="58" s="1"/>
  <c r="AC84" i="58" s="1"/>
  <c r="AP123" i="58"/>
  <c r="AP89" i="58"/>
  <c r="AS89" i="58" s="1"/>
  <c r="AF89" i="58" s="1"/>
  <c r="AP76" i="58"/>
  <c r="AP68" i="58"/>
  <c r="AS68" i="58" s="1"/>
  <c r="AF68" i="58" s="1"/>
  <c r="AP81" i="58"/>
  <c r="AP96" i="58"/>
  <c r="AP75" i="58"/>
  <c r="AP82" i="58"/>
  <c r="AS82" i="58" s="1"/>
  <c r="AF82" i="58" s="1"/>
  <c r="AP111" i="58"/>
  <c r="AP97" i="58"/>
  <c r="AP95" i="58"/>
  <c r="AP98" i="58"/>
  <c r="AS98" i="58" s="1"/>
  <c r="AF98" i="58" s="1"/>
  <c r="AD98" i="58" s="1"/>
  <c r="AC98" i="58" s="1"/>
  <c r="AP127" i="58"/>
  <c r="AP117" i="58"/>
  <c r="AS117" i="58" s="1"/>
  <c r="AF117" i="58" s="1"/>
  <c r="AD117" i="58" s="1"/>
  <c r="AC117" i="58" s="1"/>
  <c r="AP67" i="58"/>
  <c r="AS67" i="58" s="1"/>
  <c r="AF67" i="58" s="1"/>
  <c r="AP70" i="58"/>
  <c r="AS70" i="58" s="1"/>
  <c r="AF70" i="58" s="1"/>
  <c r="AP124" i="58"/>
  <c r="AP93" i="58"/>
  <c r="AP118" i="58"/>
  <c r="AS118" i="58" s="1"/>
  <c r="AF118" i="58" s="1"/>
  <c r="AP101" i="58"/>
  <c r="AS101" i="58" s="1"/>
  <c r="AF101" i="58" s="1"/>
  <c r="AD101" i="58" s="1"/>
  <c r="AC101" i="58" s="1"/>
  <c r="AP128" i="58"/>
  <c r="AP104" i="58"/>
  <c r="AS104" i="58" s="1"/>
  <c r="AF104" i="58" s="1"/>
  <c r="AP92" i="58"/>
  <c r="AP103" i="58"/>
  <c r="AS103" i="58" s="1"/>
  <c r="AF103" i="58" s="1"/>
  <c r="AD103" i="58" s="1"/>
  <c r="AC103" i="58" s="1"/>
  <c r="AP119" i="58"/>
  <c r="AS119" i="58" s="1"/>
  <c r="AF119" i="58" s="1"/>
  <c r="AP94" i="58"/>
  <c r="AP106" i="58"/>
  <c r="AP99" i="58"/>
  <c r="AS99" i="58" s="1"/>
  <c r="AF99" i="58" s="1"/>
  <c r="AP80" i="58"/>
  <c r="AP115" i="58"/>
  <c r="AS115" i="58" s="1"/>
  <c r="AF115" i="58" s="1"/>
  <c r="AP83" i="58"/>
  <c r="AS83" i="58" s="1"/>
  <c r="AF83" i="58" s="1"/>
  <c r="AD83" i="58" s="1"/>
  <c r="AC83" i="58" s="1"/>
  <c r="AP73" i="58"/>
  <c r="AP78" i="58"/>
  <c r="AP74" i="58"/>
  <c r="AP90" i="58"/>
  <c r="AP126" i="58"/>
  <c r="AP129" i="58"/>
  <c r="AV74" i="58"/>
  <c r="AV79" i="58"/>
  <c r="AP86" i="58"/>
  <c r="AS86" i="58" s="1"/>
  <c r="AF86" i="58" s="1"/>
  <c r="AD86" i="58" s="1"/>
  <c r="AC86" i="58" s="1"/>
  <c r="AP87" i="58"/>
  <c r="AS87" i="58" s="1"/>
  <c r="AF87" i="58" s="1"/>
  <c r="AP102" i="58"/>
  <c r="AS102" i="58" s="1"/>
  <c r="AF102" i="58" s="1"/>
  <c r="AP112" i="58"/>
  <c r="AV30" i="59"/>
  <c r="AV117" i="59"/>
  <c r="AV103" i="59"/>
  <c r="AV74" i="59"/>
  <c r="AV108" i="59"/>
  <c r="AV118" i="59"/>
  <c r="AV13" i="59"/>
  <c r="AV125" i="59"/>
  <c r="AV126" i="59"/>
  <c r="AV110" i="59"/>
  <c r="AV96" i="59"/>
  <c r="AV71" i="59"/>
  <c r="AV124" i="59"/>
  <c r="AV67" i="59"/>
  <c r="AP85" i="59"/>
  <c r="AP66" i="59"/>
  <c r="AP88" i="59"/>
  <c r="AP103" i="59"/>
  <c r="AP84" i="59"/>
  <c r="AP79" i="59"/>
  <c r="AS79" i="59" s="1"/>
  <c r="AF79" i="59" s="1"/>
  <c r="AD79" i="59" s="1"/>
  <c r="AC79" i="59" s="1"/>
  <c r="AP115" i="59"/>
  <c r="AP68" i="59"/>
  <c r="AP104" i="59"/>
  <c r="AP72" i="59"/>
  <c r="AP123" i="59"/>
  <c r="AS123" i="59" s="1"/>
  <c r="AF123" i="59" s="1"/>
  <c r="AD123" i="59" s="1"/>
  <c r="AC123" i="59" s="1"/>
  <c r="AP69" i="59"/>
  <c r="AP117" i="59"/>
  <c r="AP126" i="59"/>
  <c r="AS126" i="59" s="1"/>
  <c r="AF126" i="59" s="1"/>
  <c r="AP113" i="59"/>
  <c r="AS113" i="59" s="1"/>
  <c r="AF113" i="59" s="1"/>
  <c r="AD113" i="59" s="1"/>
  <c r="AC113" i="59" s="1"/>
  <c r="AP76" i="59"/>
  <c r="AP106" i="59"/>
  <c r="AS106" i="59" s="1"/>
  <c r="AF106" i="59" s="1"/>
  <c r="AP116" i="59"/>
  <c r="AP98" i="59"/>
  <c r="AP89" i="59"/>
  <c r="AP93" i="59"/>
  <c r="AS93" i="59" s="1"/>
  <c r="AF93" i="59" s="1"/>
  <c r="AP82" i="59"/>
  <c r="AP107" i="59"/>
  <c r="AS107" i="59" s="1"/>
  <c r="AF107" i="59" s="1"/>
  <c r="AD107" i="59" s="1"/>
  <c r="AC107" i="59" s="1"/>
  <c r="AP94" i="59"/>
  <c r="AS94" i="59" s="1"/>
  <c r="AF94" i="59" s="1"/>
  <c r="AD94" i="59" s="1"/>
  <c r="AC94" i="59" s="1"/>
  <c r="AP73" i="59"/>
  <c r="AP96" i="59"/>
  <c r="AS96" i="59" s="1"/>
  <c r="AF96" i="59" s="1"/>
  <c r="AV97" i="59"/>
  <c r="AP118" i="59"/>
  <c r="AV39" i="31"/>
  <c r="AP75" i="35"/>
  <c r="AS75" i="35" s="1"/>
  <c r="AF75" i="35" s="1"/>
  <c r="AV102" i="36"/>
  <c r="AV63" i="44"/>
  <c r="AP106" i="44"/>
  <c r="AV59" i="50"/>
  <c r="AP119" i="50"/>
  <c r="AS119" i="50" s="1"/>
  <c r="AF119" i="50" s="1"/>
  <c r="AV21" i="51"/>
  <c r="AP76" i="51"/>
  <c r="AS76" i="51" s="1"/>
  <c r="AF76" i="51" s="1"/>
  <c r="AD76" i="51" s="1"/>
  <c r="AC76" i="51" s="1"/>
  <c r="A86" i="48"/>
  <c r="AE122" i="48" a="1"/>
  <c r="AE122" i="48" s="1"/>
  <c r="AD122" i="48" s="1"/>
  <c r="AC122" i="48" s="1"/>
  <c r="AE104" i="43" a="1"/>
  <c r="AE104" i="43" s="1"/>
  <c r="AD104" i="43" s="1"/>
  <c r="AC104" i="43" s="1"/>
  <c r="AE36" i="39" a="1"/>
  <c r="AE36" i="39" s="1"/>
  <c r="AD36" i="39" s="1"/>
  <c r="AC36" i="39" s="1"/>
  <c r="AE18" i="39" a="1"/>
  <c r="AE18" i="39" s="1"/>
  <c r="AD18" i="39" s="1"/>
  <c r="AC18" i="39" s="1"/>
  <c r="AE119" i="37" a="1"/>
  <c r="AE119" i="37" s="1"/>
  <c r="AD119" i="37" s="1"/>
  <c r="AC119" i="37" s="1"/>
  <c r="AE78" i="58" a="1"/>
  <c r="AE78" i="58" s="1"/>
  <c r="AD78" i="58" s="1"/>
  <c r="AC78" i="58" s="1"/>
  <c r="AE25" i="28" a="1"/>
  <c r="AE25" i="28" s="1"/>
  <c r="AD25" i="28" s="1"/>
  <c r="AC25" i="28" s="1"/>
  <c r="AE87" i="39" a="1"/>
  <c r="AE87" i="39" s="1"/>
  <c r="AD87" i="39" s="1"/>
  <c r="AC87" i="39" s="1"/>
  <c r="AE7" i="51" a="1"/>
  <c r="AE7" i="51" s="1"/>
  <c r="AD7" i="51" s="1"/>
  <c r="AC7" i="51" s="1"/>
  <c r="AE95" i="52" a="1"/>
  <c r="AE95" i="52" s="1"/>
  <c r="AD95" i="52" s="1"/>
  <c r="AC95" i="52" s="1"/>
  <c r="AE54" i="39" a="1"/>
  <c r="AE54" i="39" s="1"/>
  <c r="AD54" i="39" s="1"/>
  <c r="AC54" i="39" s="1"/>
  <c r="AE124" i="50" a="1"/>
  <c r="AE124" i="50" s="1"/>
  <c r="AD124" i="50" s="1"/>
  <c r="AC124" i="50" s="1"/>
  <c r="AE47" i="36" a="1"/>
  <c r="AE47" i="36" s="1"/>
  <c r="AD47" i="36" s="1"/>
  <c r="AC47" i="36" s="1"/>
  <c r="AE67" i="43" a="1"/>
  <c r="AE67" i="43" s="1"/>
  <c r="AD67" i="43" s="1"/>
  <c r="AC67" i="43" s="1"/>
  <c r="AE48" i="52" a="1"/>
  <c r="AE48" i="52" s="1"/>
  <c r="AD48" i="52" s="1"/>
  <c r="AC48" i="52" s="1"/>
  <c r="AE102" i="57" a="1"/>
  <c r="AE102" i="57" s="1"/>
  <c r="AD102" i="57" s="1"/>
  <c r="AC102" i="57" s="1"/>
  <c r="AE57" i="49" a="1"/>
  <c r="AE57" i="49" s="1"/>
  <c r="AD57" i="49" s="1"/>
  <c r="AC57" i="49" s="1"/>
  <c r="AE55" i="43" a="1"/>
  <c r="AE55" i="43" s="1"/>
  <c r="AD55" i="43" s="1"/>
  <c r="AC55" i="43" s="1"/>
  <c r="AE42" i="40" a="1"/>
  <c r="AE42" i="40" s="1"/>
  <c r="AD42" i="40" s="1"/>
  <c r="AC42" i="40" s="1"/>
  <c r="AE76" i="40" a="1"/>
  <c r="AE76" i="40" s="1"/>
  <c r="AD76" i="40" s="1"/>
  <c r="AC76" i="40" s="1"/>
  <c r="AE112" i="40" a="1"/>
  <c r="AE112" i="40" s="1"/>
  <c r="AD112" i="40" s="1"/>
  <c r="AC112" i="40" s="1"/>
  <c r="AE52" i="41" a="1"/>
  <c r="AE52" i="41" s="1"/>
  <c r="AD52" i="41" s="1"/>
  <c r="AC52" i="41" s="1"/>
  <c r="AE49" i="36" a="1"/>
  <c r="AE49" i="36" s="1"/>
  <c r="AD49" i="36" s="1"/>
  <c r="AC49" i="36" s="1"/>
  <c r="AE24" i="43" a="1"/>
  <c r="AE24" i="43" s="1"/>
  <c r="AD24" i="43" s="1"/>
  <c r="AC24" i="43" s="1"/>
  <c r="AE118" i="39" a="1"/>
  <c r="AE118" i="39" s="1"/>
  <c r="AD118" i="39" s="1"/>
  <c r="AC118" i="39" s="1"/>
  <c r="AE114" i="39" a="1"/>
  <c r="AE114" i="39" s="1"/>
  <c r="AD114" i="39" s="1"/>
  <c r="AC114" i="39" s="1"/>
  <c r="AE73" i="53" a="1"/>
  <c r="AE73" i="53" s="1"/>
  <c r="AD73" i="53" s="1"/>
  <c r="AC73" i="53" s="1"/>
  <c r="AE69" i="28" a="1"/>
  <c r="AE69" i="28" s="1"/>
  <c r="AD69" i="28" s="1"/>
  <c r="AC69" i="28" s="1"/>
  <c r="AE126" i="46" a="1"/>
  <c r="AE126" i="46" s="1"/>
  <c r="AD126" i="46" s="1"/>
  <c r="AE2" i="43" a="1"/>
  <c r="AE2" i="43" s="1"/>
  <c r="AE118" i="49" a="1"/>
  <c r="AE118" i="49" s="1"/>
  <c r="AD118" i="49" s="1"/>
  <c r="AC118" i="49" s="1"/>
  <c r="AE114" i="41" a="1"/>
  <c r="AE114" i="41" s="1"/>
  <c r="AD114" i="41" s="1"/>
  <c r="AC114" i="41" s="1"/>
  <c r="AE95" i="30" a="1"/>
  <c r="AE95" i="30" s="1"/>
  <c r="AD95" i="30" s="1"/>
  <c r="AC95" i="30" s="1"/>
  <c r="AE90" i="30" a="1"/>
  <c r="AE90" i="30" s="1"/>
  <c r="AD90" i="30" s="1"/>
  <c r="AC90" i="30" s="1"/>
  <c r="AE8" i="55" a="1"/>
  <c r="AE8" i="55" s="1"/>
  <c r="AD8" i="55" s="1"/>
  <c r="AC8" i="55" s="1"/>
  <c r="AE52" i="51" a="1"/>
  <c r="AE52" i="51" s="1"/>
  <c r="AD52" i="51" s="1"/>
  <c r="AC52" i="51" s="1"/>
  <c r="AE77" i="50" a="1"/>
  <c r="AE77" i="50" s="1"/>
  <c r="AD77" i="50" s="1"/>
  <c r="AC77" i="50" s="1"/>
  <c r="AE111" i="40" a="1"/>
  <c r="AE111" i="40" s="1"/>
  <c r="AD111" i="40" s="1"/>
  <c r="AC111" i="40" s="1"/>
  <c r="AE23" i="41" a="1"/>
  <c r="AE23" i="41" s="1"/>
  <c r="AD23" i="41" s="1"/>
  <c r="AC23" i="41" s="1"/>
  <c r="AE56" i="43" a="1"/>
  <c r="AE56" i="43" s="1"/>
  <c r="AD56" i="43" s="1"/>
  <c r="AC56" i="43" s="1"/>
  <c r="AE41" i="43" a="1"/>
  <c r="AE41" i="43" s="1"/>
  <c r="AD41" i="43" s="1"/>
  <c r="AC41" i="43" s="1"/>
  <c r="AE31" i="42" a="1"/>
  <c r="AE31" i="42" s="1"/>
  <c r="AD31" i="42" s="1"/>
  <c r="AC31" i="42" s="1"/>
  <c r="AE109" i="40" a="1"/>
  <c r="AE109" i="40" s="1"/>
  <c r="AD109" i="40" s="1"/>
  <c r="AC109" i="40" s="1"/>
  <c r="AE50" i="31" a="1"/>
  <c r="AE50" i="31" s="1"/>
  <c r="AD50" i="31" s="1"/>
  <c r="AC50" i="31" s="1"/>
  <c r="AE47" i="50" a="1"/>
  <c r="AE47" i="50" s="1"/>
  <c r="AD47" i="50" s="1"/>
  <c r="AC47" i="50" s="1"/>
  <c r="AE8" i="43" a="1"/>
  <c r="AE8" i="43" s="1"/>
  <c r="AD8" i="43" s="1"/>
  <c r="AC8" i="43" s="1"/>
  <c r="AE108" i="38" a="1"/>
  <c r="AE108" i="38" s="1"/>
  <c r="AD108" i="38" s="1"/>
  <c r="AC108" i="38" s="1"/>
  <c r="AE40" i="28" a="1"/>
  <c r="AE40" i="28" s="1"/>
  <c r="AD40" i="28" s="1"/>
  <c r="AC40" i="28" s="1"/>
  <c r="AE82" i="35" a="1"/>
  <c r="AE82" i="35" s="1"/>
  <c r="AD82" i="35" s="1"/>
  <c r="AC82" i="35" s="1"/>
  <c r="AE127" i="42" a="1"/>
  <c r="AE127" i="42" s="1"/>
  <c r="AD127" i="42" s="1"/>
  <c r="AC127" i="42" s="1"/>
  <c r="AE13" i="48" a="1"/>
  <c r="AE13" i="48" s="1"/>
  <c r="AD13" i="48" s="1"/>
  <c r="AC13" i="48" s="1"/>
  <c r="AE89" i="39" a="1"/>
  <c r="AE89" i="39" s="1"/>
  <c r="AD89" i="39" s="1"/>
  <c r="AC89" i="39" s="1"/>
  <c r="AE77" i="46" a="1"/>
  <c r="AE77" i="46" s="1"/>
  <c r="AD77" i="46" s="1"/>
  <c r="AE125" i="40" a="1"/>
  <c r="AE125" i="40" s="1"/>
  <c r="AD125" i="40" s="1"/>
  <c r="AC125" i="40" s="1"/>
  <c r="AE74" i="48" a="1"/>
  <c r="AE74" i="48" s="1"/>
  <c r="AD74" i="48" s="1"/>
  <c r="AC74" i="48" s="1"/>
  <c r="AE95" i="42" a="1"/>
  <c r="AE95" i="42" s="1"/>
  <c r="AD95" i="42" s="1"/>
  <c r="AC95" i="42" s="1"/>
  <c r="AE39" i="51" a="1"/>
  <c r="AE39" i="51" s="1"/>
  <c r="AD39" i="51" s="1"/>
  <c r="AC39" i="51" s="1"/>
  <c r="AE33" i="46" a="1"/>
  <c r="AE33" i="46" s="1"/>
  <c r="AD33" i="46" s="1"/>
  <c r="AE78" i="48" a="1"/>
  <c r="AE78" i="48" s="1"/>
  <c r="AD78" i="48" s="1"/>
  <c r="AC78" i="48" s="1"/>
  <c r="AE116" i="41" a="1"/>
  <c r="AE116" i="41" s="1"/>
  <c r="AD116" i="41" s="1"/>
  <c r="AC116" i="41" s="1"/>
  <c r="AE46" i="42" a="1"/>
  <c r="AE46" i="42" s="1"/>
  <c r="AD46" i="42" s="1"/>
  <c r="AC46" i="42" s="1"/>
  <c r="AE7" i="41" a="1"/>
  <c r="AE7" i="41" s="1"/>
  <c r="AD7" i="41" s="1"/>
  <c r="AC7" i="41" s="1"/>
  <c r="AE95" i="50" a="1"/>
  <c r="AE95" i="50" s="1"/>
  <c r="AD95" i="50" s="1"/>
  <c r="AC95" i="50" s="1"/>
  <c r="AE41" i="28" a="1"/>
  <c r="AE41" i="28" s="1"/>
  <c r="AD41" i="28" s="1"/>
  <c r="AC41" i="28" s="1"/>
  <c r="AE26" i="12" a="1"/>
  <c r="AE26" i="12" s="1"/>
  <c r="AD26" i="12" s="1"/>
  <c r="AE55" i="28" a="1"/>
  <c r="AE55" i="28" s="1"/>
  <c r="AD55" i="28" s="1"/>
  <c r="AC55" i="28" s="1"/>
  <c r="AE86" i="43" a="1"/>
  <c r="AE86" i="43" s="1"/>
  <c r="AD86" i="43" s="1"/>
  <c r="AC86" i="43" s="1"/>
  <c r="AE56" i="41" a="1"/>
  <c r="AE56" i="41" s="1"/>
  <c r="AD56" i="41" s="1"/>
  <c r="AC56" i="41" s="1"/>
  <c r="AE55" i="59" a="1"/>
  <c r="AE55" i="59" s="1"/>
  <c r="AD55" i="59" s="1"/>
  <c r="AC55" i="59" s="1"/>
  <c r="AE118" i="28" a="1"/>
  <c r="AE118" i="28" s="1"/>
  <c r="AD118" i="28" s="1"/>
  <c r="AC118" i="28" s="1"/>
  <c r="AE109" i="46" a="1"/>
  <c r="AE109" i="46" s="1"/>
  <c r="AD109" i="46" s="1"/>
  <c r="AE57" i="59" a="1"/>
  <c r="AE57" i="59" s="1"/>
  <c r="AD57" i="59" s="1"/>
  <c r="AC57" i="59" s="1"/>
  <c r="AE100" i="39" a="1"/>
  <c r="AE100" i="39" s="1"/>
  <c r="AD100" i="39" s="1"/>
  <c r="AC100" i="39" s="1"/>
  <c r="AE53" i="51" a="1"/>
  <c r="AE53" i="51" s="1"/>
  <c r="AD53" i="51" s="1"/>
  <c r="AC53" i="51" s="1"/>
  <c r="AE111" i="46" a="1"/>
  <c r="AE111" i="46" s="1"/>
  <c r="AD111" i="46" s="1"/>
  <c r="AE16" i="42" a="1"/>
  <c r="AE16" i="42" s="1"/>
  <c r="AD16" i="42" s="1"/>
  <c r="AC16" i="42" s="1"/>
  <c r="AE69" i="35" a="1"/>
  <c r="AE69" i="35" s="1"/>
  <c r="AD69" i="35" s="1"/>
  <c r="AC69" i="35" s="1"/>
  <c r="AE55" i="45" a="1"/>
  <c r="AE55" i="45" s="1"/>
  <c r="AD55" i="45" s="1"/>
  <c r="AC55" i="45" s="1"/>
  <c r="AE71" i="43" a="1"/>
  <c r="AE71" i="43" s="1"/>
  <c r="AD71" i="43" s="1"/>
  <c r="AC71" i="43" s="1"/>
  <c r="AE33" i="50" a="1"/>
  <c r="AE33" i="50" s="1"/>
  <c r="AD33" i="50" s="1"/>
  <c r="AC33" i="50" s="1"/>
  <c r="AE88" i="41" a="1"/>
  <c r="AE88" i="41" s="1"/>
  <c r="AD88" i="41" s="1"/>
  <c r="AC88" i="41" s="1"/>
  <c r="AE54" i="43" a="1"/>
  <c r="AE54" i="43" s="1"/>
  <c r="AD54" i="43" s="1"/>
  <c r="AC54" i="43" s="1"/>
  <c r="AE92" i="50" a="1"/>
  <c r="AE92" i="50" s="1"/>
  <c r="AD92" i="50" s="1"/>
  <c r="AC92" i="50" s="1"/>
  <c r="AE23" i="43" a="1"/>
  <c r="AE23" i="43" s="1"/>
  <c r="AD23" i="43" s="1"/>
  <c r="AC23" i="43" s="1"/>
  <c r="AE125" i="30" a="1"/>
  <c r="AE125" i="30" s="1"/>
  <c r="AD125" i="30" s="1"/>
  <c r="AC125" i="30" s="1"/>
  <c r="AE29" i="38" a="1"/>
  <c r="AE29" i="38" s="1"/>
  <c r="AD29" i="38" s="1"/>
  <c r="AC29" i="38" s="1"/>
  <c r="AE39" i="31" a="1"/>
  <c r="AE39" i="31" s="1"/>
  <c r="AD39" i="31" s="1"/>
  <c r="AC39" i="31" s="1"/>
  <c r="AE89" i="51" a="1"/>
  <c r="AE89" i="51" s="1"/>
  <c r="AD89" i="51" s="1"/>
  <c r="AC89" i="51" s="1"/>
  <c r="AE40" i="57" a="1"/>
  <c r="AE40" i="57" s="1"/>
  <c r="AD40" i="57" s="1"/>
  <c r="AC40" i="57" s="1"/>
  <c r="AE62" i="38" a="1"/>
  <c r="AE62" i="38" s="1"/>
  <c r="AD62" i="38" s="1"/>
  <c r="AC62" i="38" s="1"/>
  <c r="AE106" i="48" a="1"/>
  <c r="AE106" i="48" s="1"/>
  <c r="AD106" i="48" s="1"/>
  <c r="AC106" i="48" s="1"/>
  <c r="AE114" i="28" a="1"/>
  <c r="AE114" i="28" s="1"/>
  <c r="AD114" i="28" s="1"/>
  <c r="AC114" i="28" s="1"/>
  <c r="AE98" i="45" a="1"/>
  <c r="AE98" i="45" s="1"/>
  <c r="AD98" i="45" s="1"/>
  <c r="AC98" i="45" s="1"/>
  <c r="AE104" i="45" a="1"/>
  <c r="AE104" i="45" s="1"/>
  <c r="AD104" i="45" s="1"/>
  <c r="AC104" i="45" s="1"/>
  <c r="AE111" i="30" a="1"/>
  <c r="AE111" i="30" s="1"/>
  <c r="AD111" i="30" s="1"/>
  <c r="AC111" i="30" s="1"/>
  <c r="AE113" i="40" a="1"/>
  <c r="AE113" i="40" s="1"/>
  <c r="AD113" i="40" s="1"/>
  <c r="AC113" i="40" s="1"/>
  <c r="AE113" i="58" a="1"/>
  <c r="AE113" i="58" s="1"/>
  <c r="AD113" i="58" s="1"/>
  <c r="AC113" i="58" s="1"/>
  <c r="AE73" i="31" a="1"/>
  <c r="AE73" i="31" s="1"/>
  <c r="AD73" i="31" s="1"/>
  <c r="AC73" i="31" s="1"/>
  <c r="AE124" i="30" a="1"/>
  <c r="AE124" i="30" s="1"/>
  <c r="AD124" i="30" s="1"/>
  <c r="AC124" i="30" s="1"/>
  <c r="AE108" i="42" a="1"/>
  <c r="AE108" i="42" s="1"/>
  <c r="AD108" i="42" s="1"/>
  <c r="AC108" i="42" s="1"/>
  <c r="AE84" i="51" a="1"/>
  <c r="AE84" i="51" s="1"/>
  <c r="AD84" i="51" s="1"/>
  <c r="AC84" i="51" s="1"/>
  <c r="AE45" i="42" a="1"/>
  <c r="AE45" i="42" s="1"/>
  <c r="AD45" i="42" s="1"/>
  <c r="AC45" i="42" s="1"/>
  <c r="AE69" i="41" a="1"/>
  <c r="AE69" i="41" s="1"/>
  <c r="AD69" i="41" s="1"/>
  <c r="AC69" i="41" s="1"/>
  <c r="AE117" i="45" a="1"/>
  <c r="AE117" i="45" s="1"/>
  <c r="AD117" i="45" s="1"/>
  <c r="AC117" i="45" s="1"/>
  <c r="AE70" i="51" a="1"/>
  <c r="AE70" i="51" s="1"/>
  <c r="AD70" i="51" s="1"/>
  <c r="AC70" i="51" s="1"/>
  <c r="AE6" i="51" a="1"/>
  <c r="AE6" i="51" s="1"/>
  <c r="AD6" i="51" s="1"/>
  <c r="AC6" i="51" s="1"/>
  <c r="AE70" i="31" a="1"/>
  <c r="AE70" i="31" s="1"/>
  <c r="AD70" i="31" s="1"/>
  <c r="AC70" i="31" s="1"/>
  <c r="AE59" i="30" a="1"/>
  <c r="AE59" i="30" s="1"/>
  <c r="AD59" i="30" s="1"/>
  <c r="AC59" i="30" s="1"/>
  <c r="AE59" i="50" a="1"/>
  <c r="AE59" i="50" s="1"/>
  <c r="AD59" i="50" s="1"/>
  <c r="AC59" i="50" s="1"/>
  <c r="AE51" i="28" a="1"/>
  <c r="AE51" i="28" s="1"/>
  <c r="AD51" i="28" s="1"/>
  <c r="AC51" i="28" s="1"/>
  <c r="AE115" i="41" a="1"/>
  <c r="AE115" i="41" s="1"/>
  <c r="AD115" i="41" s="1"/>
  <c r="AC115" i="41" s="1"/>
  <c r="AE51" i="43" a="1"/>
  <c r="AE51" i="43" s="1"/>
  <c r="AD51" i="43" s="1"/>
  <c r="AC51" i="43" s="1"/>
  <c r="AE115" i="47" a="1"/>
  <c r="AE115" i="47" s="1"/>
  <c r="AD115" i="47" s="1"/>
  <c r="AC115" i="47" s="1"/>
  <c r="AE115" i="43" a="1"/>
  <c r="AE115" i="43" s="1"/>
  <c r="AD115" i="43" s="1"/>
  <c r="AC115" i="43" s="1"/>
  <c r="AE107" i="38" a="1"/>
  <c r="AE107" i="38" s="1"/>
  <c r="AD107" i="38" s="1"/>
  <c r="AC107" i="38" s="1"/>
  <c r="AE43" i="38" a="1"/>
  <c r="AE43" i="38" s="1"/>
  <c r="AD43" i="38" s="1"/>
  <c r="AC43" i="38" s="1"/>
  <c r="AE107" i="56" a="1"/>
  <c r="AE107" i="56" s="1"/>
  <c r="AD107" i="56" s="1"/>
  <c r="AC107" i="56" s="1"/>
  <c r="AE35" i="43" a="1"/>
  <c r="AE35" i="43" s="1"/>
  <c r="AD35" i="43" s="1"/>
  <c r="AC35" i="43" s="1"/>
  <c r="AE27" i="48" a="1"/>
  <c r="AE27" i="48" s="1"/>
  <c r="AD27" i="48" s="1"/>
  <c r="AC27" i="48" s="1"/>
  <c r="AE91" i="40" a="1"/>
  <c r="AE91" i="40" s="1"/>
  <c r="AD91" i="40" s="1"/>
  <c r="AC91" i="40" s="1"/>
  <c r="AE91" i="46" a="1"/>
  <c r="AE91" i="46" s="1"/>
  <c r="AD91" i="46" s="1"/>
  <c r="AE83" i="33" a="1"/>
  <c r="AE83" i="33" s="1"/>
  <c r="AD83" i="33" s="1"/>
  <c r="AC83" i="33" s="1"/>
  <c r="AE83" i="49" a="1"/>
  <c r="AE83" i="49" s="1"/>
  <c r="AD83" i="49" s="1"/>
  <c r="AC83" i="49" s="1"/>
  <c r="AE83" i="41" a="1"/>
  <c r="AE83" i="41" s="1"/>
  <c r="AD83" i="41" s="1"/>
  <c r="AC83" i="41" s="1"/>
  <c r="AE83" i="37" a="1"/>
  <c r="AE83" i="37" s="1"/>
  <c r="AD83" i="37" s="1"/>
  <c r="AC83" i="37" s="1"/>
  <c r="AP97" i="12"/>
  <c r="AP127" i="12"/>
  <c r="AV36" i="28"/>
  <c r="AV90" i="28"/>
  <c r="AP127" i="28"/>
  <c r="AS127" i="28" s="1"/>
  <c r="AF127" i="28" s="1"/>
  <c r="AP103" i="28"/>
  <c r="AS103" i="28" s="1"/>
  <c r="AF103" i="28" s="1"/>
  <c r="AP71" i="28"/>
  <c r="AS71" i="28" s="1"/>
  <c r="AF71" i="28" s="1"/>
  <c r="AP97" i="28"/>
  <c r="AS97" i="28" s="1"/>
  <c r="AF97" i="28" s="1"/>
  <c r="AP99" i="28"/>
  <c r="AS99" i="28" s="1"/>
  <c r="AF99" i="28" s="1"/>
  <c r="AV96" i="30"/>
  <c r="AV95" i="30"/>
  <c r="AV91" i="30"/>
  <c r="AP83" i="30"/>
  <c r="AS83" i="30" s="1"/>
  <c r="AF83" i="30" s="1"/>
  <c r="AP118" i="30"/>
  <c r="AS118" i="30" s="1"/>
  <c r="AF118" i="30" s="1"/>
  <c r="AP121" i="30"/>
  <c r="AS121" i="30" s="1"/>
  <c r="AF121" i="30" s="1"/>
  <c r="AP124" i="30"/>
  <c r="AP76" i="31"/>
  <c r="AS76" i="31" s="1"/>
  <c r="AF76" i="31" s="1"/>
  <c r="AD76" i="31" s="1"/>
  <c r="AC76" i="31" s="1"/>
  <c r="AP78" i="31"/>
  <c r="AS78" i="31" s="1"/>
  <c r="AF78" i="31" s="1"/>
  <c r="AD78" i="31" s="1"/>
  <c r="AC78" i="31" s="1"/>
  <c r="AP121" i="31"/>
  <c r="AP90" i="31"/>
  <c r="AS90" i="31" s="1"/>
  <c r="AF90" i="31" s="1"/>
  <c r="AV74" i="32"/>
  <c r="AV86" i="32"/>
  <c r="AP88" i="32"/>
  <c r="AP76" i="32"/>
  <c r="AP129" i="32"/>
  <c r="AP95" i="32"/>
  <c r="AV3" i="34"/>
  <c r="AV79" i="35"/>
  <c r="AV26" i="35"/>
  <c r="AV61" i="37"/>
  <c r="AV102" i="37"/>
  <c r="AV95" i="37"/>
  <c r="AV53" i="39"/>
  <c r="AV31" i="41"/>
  <c r="AV23" i="41"/>
  <c r="AV62" i="41"/>
  <c r="AV62" i="42"/>
  <c r="AV57" i="42"/>
  <c r="AV106" i="42"/>
  <c r="AV66" i="42"/>
  <c r="AV86" i="42"/>
  <c r="AV109" i="42"/>
  <c r="AV32" i="42"/>
  <c r="AV90" i="42"/>
  <c r="AV102" i="42"/>
  <c r="AV17" i="42"/>
  <c r="AV22" i="42"/>
  <c r="AV39" i="42"/>
  <c r="AV85" i="42"/>
  <c r="AV121" i="42"/>
  <c r="AP84" i="42"/>
  <c r="AS84" i="42" s="1"/>
  <c r="AF84" i="42" s="1"/>
  <c r="AD84" i="42" s="1"/>
  <c r="AC84" i="42" s="1"/>
  <c r="AP93" i="42"/>
  <c r="AV45" i="43"/>
  <c r="AV98" i="43"/>
  <c r="AV112" i="43"/>
  <c r="AV113" i="43"/>
  <c r="AV11" i="43"/>
  <c r="AV18" i="43"/>
  <c r="AV103" i="43"/>
  <c r="AV114" i="43"/>
  <c r="AV93" i="43"/>
  <c r="AV120" i="43"/>
  <c r="AV41" i="43"/>
  <c r="AV88" i="43"/>
  <c r="AP122" i="43"/>
  <c r="AS122" i="43" s="1"/>
  <c r="AF122" i="43" s="1"/>
  <c r="AD122" i="43" s="1"/>
  <c r="AC122" i="43" s="1"/>
  <c r="AP90" i="43"/>
  <c r="AS90" i="43" s="1"/>
  <c r="AF90" i="43" s="1"/>
  <c r="AD90" i="43" s="1"/>
  <c r="AC90" i="43" s="1"/>
  <c r="AP103" i="43"/>
  <c r="AP111" i="43"/>
  <c r="AS111" i="43" s="1"/>
  <c r="AF111" i="43" s="1"/>
  <c r="AD111" i="43" s="1"/>
  <c r="AC111" i="43" s="1"/>
  <c r="AP105" i="43"/>
  <c r="AP72" i="43"/>
  <c r="AP121" i="43"/>
  <c r="AP82" i="43"/>
  <c r="AP127" i="43"/>
  <c r="AS127" i="43" s="1"/>
  <c r="AF127" i="43" s="1"/>
  <c r="AD127" i="43" s="1"/>
  <c r="AC127" i="43" s="1"/>
  <c r="AP88" i="43"/>
  <c r="AP83" i="43"/>
  <c r="AP73" i="43"/>
  <c r="AP114" i="43"/>
  <c r="AV28" i="44"/>
  <c r="AV61" i="45"/>
  <c r="AV71" i="45"/>
  <c r="AV21" i="45"/>
  <c r="AV69" i="45"/>
  <c r="AV8" i="45"/>
  <c r="AV47" i="45"/>
  <c r="AV121" i="45"/>
  <c r="AV78" i="45"/>
  <c r="AV31" i="45"/>
  <c r="AV2" i="45"/>
  <c r="AV70" i="45"/>
  <c r="AV106" i="45"/>
  <c r="AV27" i="45"/>
  <c r="AV48" i="45"/>
  <c r="AV6" i="45"/>
  <c r="AV111" i="45"/>
  <c r="AV90" i="45"/>
  <c r="AV46" i="45"/>
  <c r="AV33" i="45"/>
  <c r="AP121" i="45"/>
  <c r="AP113" i="45"/>
  <c r="AS113" i="45" s="1"/>
  <c r="AF113" i="45" s="1"/>
  <c r="AP107" i="45"/>
  <c r="AS107" i="45" s="1"/>
  <c r="AF107" i="45" s="1"/>
  <c r="AD107" i="45" s="1"/>
  <c r="AC107" i="45" s="1"/>
  <c r="AP87" i="45"/>
  <c r="AP80" i="45"/>
  <c r="AS80" i="45" s="1"/>
  <c r="AF80" i="45" s="1"/>
  <c r="AD80" i="45" s="1"/>
  <c r="AC80" i="45" s="1"/>
  <c r="AP102" i="45"/>
  <c r="AP75" i="45"/>
  <c r="AS75" i="45" s="1"/>
  <c r="AF75" i="45" s="1"/>
  <c r="AP78" i="45"/>
  <c r="AS78" i="45" s="1"/>
  <c r="AF78" i="45" s="1"/>
  <c r="AD78" i="45" s="1"/>
  <c r="AC78" i="45" s="1"/>
  <c r="AP99" i="45"/>
  <c r="AP70" i="45"/>
  <c r="AP69" i="45"/>
  <c r="AP92" i="45"/>
  <c r="AS92" i="45" s="1"/>
  <c r="AF92" i="45" s="1"/>
  <c r="AP95" i="45"/>
  <c r="AS95" i="45" s="1"/>
  <c r="AF95" i="45" s="1"/>
  <c r="AP67" i="45"/>
  <c r="AP100" i="45"/>
  <c r="AP68" i="45"/>
  <c r="AP90" i="45"/>
  <c r="AS90" i="45" s="1"/>
  <c r="AF90" i="45" s="1"/>
  <c r="AP122" i="45"/>
  <c r="AS122" i="45" s="1"/>
  <c r="AF122" i="45" s="1"/>
  <c r="AP109" i="45"/>
  <c r="AS109" i="45" s="1"/>
  <c r="AF109" i="45" s="1"/>
  <c r="AD109" i="45" s="1"/>
  <c r="AC109" i="45" s="1"/>
  <c r="AP88" i="45"/>
  <c r="AP76" i="45"/>
  <c r="AP116" i="45"/>
  <c r="AP129" i="45"/>
  <c r="AS129" i="45" s="1"/>
  <c r="AF129" i="45" s="1"/>
  <c r="AD129" i="45" s="1"/>
  <c r="AC129" i="45" s="1"/>
  <c r="AP127" i="45"/>
  <c r="AS127" i="45" s="1"/>
  <c r="AF127" i="45" s="1"/>
  <c r="AD127" i="45" s="1"/>
  <c r="AC127" i="45" s="1"/>
  <c r="AP83" i="45"/>
  <c r="AP89" i="45"/>
  <c r="AP104" i="45"/>
  <c r="AP115" i="45"/>
  <c r="AP82" i="45"/>
  <c r="AP86" i="45"/>
  <c r="AP74" i="45"/>
  <c r="AS74" i="45" s="1"/>
  <c r="AF74" i="45" s="1"/>
  <c r="AP97" i="45"/>
  <c r="AS97" i="45" s="1"/>
  <c r="AF97" i="45" s="1"/>
  <c r="AD97" i="45" s="1"/>
  <c r="AC97" i="45" s="1"/>
  <c r="AP72" i="45"/>
  <c r="AP79" i="45"/>
  <c r="AS79" i="45" s="1"/>
  <c r="AF79" i="45" s="1"/>
  <c r="AD79" i="45" s="1"/>
  <c r="AC79" i="45" s="1"/>
  <c r="AP119" i="45"/>
  <c r="AP118" i="45"/>
  <c r="AP128" i="45"/>
  <c r="AS128" i="45" s="1"/>
  <c r="AF128" i="45" s="1"/>
  <c r="AD128" i="45" s="1"/>
  <c r="AC128" i="45" s="1"/>
  <c r="AP125" i="45"/>
  <c r="AS125" i="45" s="1"/>
  <c r="AF125" i="45" s="1"/>
  <c r="AV77" i="45"/>
  <c r="AV91" i="45"/>
  <c r="AP98" i="45"/>
  <c r="AP101" i="45"/>
  <c r="AP105" i="45"/>
  <c r="AV118" i="45"/>
  <c r="AV120" i="45"/>
  <c r="AP126" i="45"/>
  <c r="AS126" i="45" s="1"/>
  <c r="AF126" i="45" s="1"/>
  <c r="AP88" i="46"/>
  <c r="AS88" i="46" s="1"/>
  <c r="AF88" i="46" s="1"/>
  <c r="AP100" i="46"/>
  <c r="AS100" i="46" s="1"/>
  <c r="AF100" i="46" s="1"/>
  <c r="AP77" i="46"/>
  <c r="AP121" i="46"/>
  <c r="AS121" i="46" s="1"/>
  <c r="AF121" i="46" s="1"/>
  <c r="AP84" i="46"/>
  <c r="AS84" i="46" s="1"/>
  <c r="AF84" i="46" s="1"/>
  <c r="AP81" i="46"/>
  <c r="AP116" i="46"/>
  <c r="AS116" i="46" s="1"/>
  <c r="AF116" i="46" s="1"/>
  <c r="AP105" i="46"/>
  <c r="AS105" i="46" s="1"/>
  <c r="AF105" i="46" s="1"/>
  <c r="AP89" i="46"/>
  <c r="AS89" i="46" s="1"/>
  <c r="AF89" i="46" s="1"/>
  <c r="AP82" i="46"/>
  <c r="AS82" i="46" s="1"/>
  <c r="AF82" i="46" s="1"/>
  <c r="AP113" i="46"/>
  <c r="AP101" i="46"/>
  <c r="AS101" i="46" s="1"/>
  <c r="AF101" i="46" s="1"/>
  <c r="AP115" i="46"/>
  <c r="AS115" i="46" s="1"/>
  <c r="AF115" i="46" s="1"/>
  <c r="AP68" i="46"/>
  <c r="AS68" i="46" s="1"/>
  <c r="AF68" i="46" s="1"/>
  <c r="AP90" i="46"/>
  <c r="AP69" i="46"/>
  <c r="AS69" i="46" s="1"/>
  <c r="AF69" i="46" s="1"/>
  <c r="AP125" i="46"/>
  <c r="AV5" i="47"/>
  <c r="AV101" i="47"/>
  <c r="AV11" i="47"/>
  <c r="AV74" i="47"/>
  <c r="AV44" i="47"/>
  <c r="AV88" i="47"/>
  <c r="AV82" i="47"/>
  <c r="AV95" i="47"/>
  <c r="AV39" i="47"/>
  <c r="AP117" i="47"/>
  <c r="AP124" i="47"/>
  <c r="AS124" i="47" s="1"/>
  <c r="AF124" i="47" s="1"/>
  <c r="AP88" i="47"/>
  <c r="AP103" i="47"/>
  <c r="AP126" i="47"/>
  <c r="AS126" i="47" s="1"/>
  <c r="AF126" i="47" s="1"/>
  <c r="AP72" i="47"/>
  <c r="AP74" i="47"/>
  <c r="AS74" i="47" s="1"/>
  <c r="AF74" i="47" s="1"/>
  <c r="AD74" i="47" s="1"/>
  <c r="AC74" i="47" s="1"/>
  <c r="AP114" i="47"/>
  <c r="AP129" i="47"/>
  <c r="AS129" i="47" s="1"/>
  <c r="AF129" i="47" s="1"/>
  <c r="AP94" i="47"/>
  <c r="AP68" i="47"/>
  <c r="AP85" i="47"/>
  <c r="AP76" i="47"/>
  <c r="AS76" i="47" s="1"/>
  <c r="AF76" i="47" s="1"/>
  <c r="AP73" i="47"/>
  <c r="AP128" i="47"/>
  <c r="AS128" i="47" s="1"/>
  <c r="AF128" i="47" s="1"/>
  <c r="AD128" i="47" s="1"/>
  <c r="AC128" i="47" s="1"/>
  <c r="AP93" i="47"/>
  <c r="AS93" i="47" s="1"/>
  <c r="AF93" i="47" s="1"/>
  <c r="AV104" i="48"/>
  <c r="AV62" i="48"/>
  <c r="AV112" i="48"/>
  <c r="AP89" i="48"/>
  <c r="AS89" i="48" s="1"/>
  <c r="AF89" i="48" s="1"/>
  <c r="AP70" i="48"/>
  <c r="AP81" i="48"/>
  <c r="AP106" i="48"/>
  <c r="AP85" i="48"/>
  <c r="AS85" i="48" s="1"/>
  <c r="AF85" i="48" s="1"/>
  <c r="AP75" i="48"/>
  <c r="AP83" i="48"/>
  <c r="AS83" i="48" s="1"/>
  <c r="AF83" i="48" s="1"/>
  <c r="AP91" i="48"/>
  <c r="AP118" i="48"/>
  <c r="AS118" i="48" s="1"/>
  <c r="AF118" i="48" s="1"/>
  <c r="AP90" i="48"/>
  <c r="AP104" i="48"/>
  <c r="AP115" i="48"/>
  <c r="AS115" i="48" s="1"/>
  <c r="AF115" i="48" s="1"/>
  <c r="AP113" i="48"/>
  <c r="AP123" i="48"/>
  <c r="AP100" i="48"/>
  <c r="AS100" i="48" s="1"/>
  <c r="AF100" i="48" s="1"/>
  <c r="AD100" i="48" s="1"/>
  <c r="AC100" i="48" s="1"/>
  <c r="AP126" i="48"/>
  <c r="AP108" i="48"/>
  <c r="AP119" i="48"/>
  <c r="AS119" i="48" s="1"/>
  <c r="AF119" i="48" s="1"/>
  <c r="AD119" i="48" s="1"/>
  <c r="AC119" i="48" s="1"/>
  <c r="AP71" i="48"/>
  <c r="AS71" i="48" s="1"/>
  <c r="AF71" i="48" s="1"/>
  <c r="AP67" i="48"/>
  <c r="AP73" i="48"/>
  <c r="AP127" i="48"/>
  <c r="AP80" i="48"/>
  <c r="AP102" i="48"/>
  <c r="AP107" i="48"/>
  <c r="AP125" i="48"/>
  <c r="AV83" i="49"/>
  <c r="AV19" i="49"/>
  <c r="AV5" i="49"/>
  <c r="AV122" i="49"/>
  <c r="AV13" i="49"/>
  <c r="AV109" i="49"/>
  <c r="AV32" i="49"/>
  <c r="AV47" i="49"/>
  <c r="AV125" i="49"/>
  <c r="AV29" i="49"/>
  <c r="AV126" i="49"/>
  <c r="AV10" i="49"/>
  <c r="AV99" i="49"/>
  <c r="AV45" i="49"/>
  <c r="AV9" i="49"/>
  <c r="AV63" i="49"/>
  <c r="AV54" i="49"/>
  <c r="AV94" i="49"/>
  <c r="AV34" i="49"/>
  <c r="AV60" i="49"/>
  <c r="AV91" i="49"/>
  <c r="AV41" i="49"/>
  <c r="AP107" i="49"/>
  <c r="AS107" i="49" s="1"/>
  <c r="AF107" i="49" s="1"/>
  <c r="AD107" i="49" s="1"/>
  <c r="AC107" i="49" s="1"/>
  <c r="AP89" i="49"/>
  <c r="AP66" i="49"/>
  <c r="AP71" i="49"/>
  <c r="AP97" i="49"/>
  <c r="AP116" i="49"/>
  <c r="AP78" i="49"/>
  <c r="AS78" i="49" s="1"/>
  <c r="AF78" i="49" s="1"/>
  <c r="AP118" i="49"/>
  <c r="AP95" i="49"/>
  <c r="AS95" i="49" s="1"/>
  <c r="AF95" i="49" s="1"/>
  <c r="AD95" i="49" s="1"/>
  <c r="AC95" i="49" s="1"/>
  <c r="AP67" i="49"/>
  <c r="AP73" i="49"/>
  <c r="AP127" i="49"/>
  <c r="AP77" i="49"/>
  <c r="AS77" i="49" s="1"/>
  <c r="AF77" i="49" s="1"/>
  <c r="AP93" i="49"/>
  <c r="AS93" i="49" s="1"/>
  <c r="AF93" i="49" s="1"/>
  <c r="AD93" i="49" s="1"/>
  <c r="AC93" i="49" s="1"/>
  <c r="AP69" i="49"/>
  <c r="AP96" i="49"/>
  <c r="AS96" i="49" s="1"/>
  <c r="AF96" i="49" s="1"/>
  <c r="AP114" i="49"/>
  <c r="AP72" i="49"/>
  <c r="AP99" i="49"/>
  <c r="AP82" i="49"/>
  <c r="AP115" i="49"/>
  <c r="AP113" i="49"/>
  <c r="AP128" i="49"/>
  <c r="AS128" i="49" s="1"/>
  <c r="AF128" i="49" s="1"/>
  <c r="AP68" i="49"/>
  <c r="AP102" i="49"/>
  <c r="AP119" i="49"/>
  <c r="AP120" i="49"/>
  <c r="AP87" i="49"/>
  <c r="AP75" i="49"/>
  <c r="AS75" i="49" s="1"/>
  <c r="AF75" i="49" s="1"/>
  <c r="AD75" i="49" s="1"/>
  <c r="AC75" i="49" s="1"/>
  <c r="AP122" i="49"/>
  <c r="AP125" i="49"/>
  <c r="AS125" i="49" s="1"/>
  <c r="AF125" i="49" s="1"/>
  <c r="AD125" i="49" s="1"/>
  <c r="AC125" i="49" s="1"/>
  <c r="AP83" i="49"/>
  <c r="AP108" i="49"/>
  <c r="AS108" i="49" s="1"/>
  <c r="AF108" i="49" s="1"/>
  <c r="AP101" i="49"/>
  <c r="AP109" i="49"/>
  <c r="AS109" i="49" s="1"/>
  <c r="AF109" i="49" s="1"/>
  <c r="AD109" i="49" s="1"/>
  <c r="AC109" i="49" s="1"/>
  <c r="AP74" i="49"/>
  <c r="AP117" i="49"/>
  <c r="AV9" i="51"/>
  <c r="AP124" i="50"/>
  <c r="AP86" i="50"/>
  <c r="AS86" i="50" s="1"/>
  <c r="AF86" i="50" s="1"/>
  <c r="AP85" i="50"/>
  <c r="AS85" i="50" s="1"/>
  <c r="AF85" i="50" s="1"/>
  <c r="AP90" i="50"/>
  <c r="AP123" i="50"/>
  <c r="AE117" i="49" a="1"/>
  <c r="AE117" i="49" s="1"/>
  <c r="AD117" i="49" s="1"/>
  <c r="AC117" i="49" s="1"/>
  <c r="AV65" i="28"/>
  <c r="AP108" i="28"/>
  <c r="AS108" i="28" s="1"/>
  <c r="AF108" i="28" s="1"/>
  <c r="AP98" i="30"/>
  <c r="AS98" i="30" s="1"/>
  <c r="AF98" i="30" s="1"/>
  <c r="AP99" i="31"/>
  <c r="AP128" i="32"/>
  <c r="AV42" i="36"/>
  <c r="AP116" i="38"/>
  <c r="AS116" i="38" s="1"/>
  <c r="AF116" i="38" s="1"/>
  <c r="AD116" i="38" s="1"/>
  <c r="AC116" i="38" s="1"/>
  <c r="AP119" i="39"/>
  <c r="AP89" i="42"/>
  <c r="AS89" i="42" s="1"/>
  <c r="AF89" i="42" s="1"/>
  <c r="AP96" i="43"/>
  <c r="AS96" i="43" s="1"/>
  <c r="AF96" i="43" s="1"/>
  <c r="AP87" i="47"/>
  <c r="AP86" i="48"/>
  <c r="AP109" i="59"/>
  <c r="AS109" i="59" s="1"/>
  <c r="AF109" i="59" s="1"/>
  <c r="AD109" i="59" s="1"/>
  <c r="AC109" i="59" s="1"/>
  <c r="D119" i="48"/>
  <c r="AE68" i="53" a="1"/>
  <c r="AE68" i="53" s="1"/>
  <c r="AD68" i="53" s="1"/>
  <c r="AC68" i="53" s="1"/>
  <c r="AE72" i="53" a="1"/>
  <c r="AE72" i="53" s="1"/>
  <c r="AD72" i="53" s="1"/>
  <c r="AC72" i="53" s="1"/>
  <c r="AE72" i="31" a="1"/>
  <c r="AE72" i="31" s="1"/>
  <c r="AD72" i="31" s="1"/>
  <c r="AC72" i="31" s="1"/>
  <c r="AE72" i="41" a="1"/>
  <c r="AE72" i="41" s="1"/>
  <c r="AD72" i="41" s="1"/>
  <c r="AC72" i="41" s="1"/>
  <c r="AE72" i="39" a="1"/>
  <c r="AE72" i="39" s="1"/>
  <c r="AD72" i="39" s="1"/>
  <c r="AC72" i="39" s="1"/>
  <c r="AE61" i="40" a="1"/>
  <c r="AE61" i="40" s="1"/>
  <c r="AD61" i="40" s="1"/>
  <c r="AC61" i="40" s="1"/>
  <c r="AE45" i="40" a="1"/>
  <c r="AE45" i="40" s="1"/>
  <c r="AD45" i="40" s="1"/>
  <c r="AC45" i="40" s="1"/>
  <c r="AE37" i="41" a="1"/>
  <c r="AE37" i="41" s="1"/>
  <c r="AD37" i="41" s="1"/>
  <c r="AC37" i="41" s="1"/>
  <c r="AE93" i="40" a="1"/>
  <c r="AE93" i="40" s="1"/>
  <c r="AD93" i="40" s="1"/>
  <c r="AC93" i="40" s="1"/>
  <c r="AE21" i="47" a="1"/>
  <c r="AE21" i="47" s="1"/>
  <c r="AD21" i="47" s="1"/>
  <c r="AC21" i="47" s="1"/>
  <c r="AP116" i="41"/>
  <c r="AP127" i="46"/>
  <c r="AP67" i="46"/>
  <c r="AS67" i="46" s="1"/>
  <c r="AF67" i="46" s="1"/>
  <c r="AV71" i="49"/>
  <c r="AV28" i="49"/>
  <c r="AP91" i="49"/>
  <c r="AS91" i="49" s="1"/>
  <c r="AF91" i="49" s="1"/>
  <c r="AD91" i="49" s="1"/>
  <c r="AC91" i="49" s="1"/>
  <c r="AP72" i="50"/>
  <c r="AS72" i="50" s="1"/>
  <c r="AF72" i="50" s="1"/>
  <c r="AP127" i="50"/>
  <c r="AP82" i="50"/>
  <c r="AS82" i="50" s="1"/>
  <c r="AF82" i="50" s="1"/>
  <c r="AP68" i="50"/>
  <c r="AS68" i="50" s="1"/>
  <c r="AF68" i="50" s="1"/>
  <c r="AP96" i="50"/>
  <c r="AP73" i="51"/>
  <c r="AP75" i="51"/>
  <c r="AS75" i="51" s="1"/>
  <c r="AF75" i="51" s="1"/>
  <c r="AV30" i="52"/>
  <c r="AP109" i="52"/>
  <c r="AP123" i="52"/>
  <c r="AP129" i="53"/>
  <c r="AS129" i="53" s="1"/>
  <c r="AF129" i="53" s="1"/>
  <c r="AP83" i="53"/>
  <c r="AP72" i="53"/>
  <c r="AP88" i="53"/>
  <c r="AP127" i="53"/>
  <c r="AS127" i="53" s="1"/>
  <c r="AF127" i="53" s="1"/>
  <c r="AD127" i="53" s="1"/>
  <c r="AC127" i="53" s="1"/>
  <c r="AP72" i="54"/>
  <c r="AS72" i="54" s="1"/>
  <c r="AF72" i="54" s="1"/>
  <c r="AP92" i="54"/>
  <c r="AP96" i="54"/>
  <c r="AP118" i="54"/>
  <c r="AS118" i="54" s="1"/>
  <c r="AF118" i="54" s="1"/>
  <c r="AP122" i="54"/>
  <c r="AV74" i="55"/>
  <c r="AV9" i="55"/>
  <c r="AV111" i="55"/>
  <c r="AV55" i="55"/>
  <c r="AP120" i="55"/>
  <c r="AP128" i="55"/>
  <c r="AP69" i="55"/>
  <c r="AP80" i="55"/>
  <c r="AV91" i="55"/>
  <c r="AP97" i="57"/>
  <c r="AS97" i="57" s="1"/>
  <c r="AF97" i="57" s="1"/>
  <c r="AV114" i="58"/>
  <c r="AV33" i="58"/>
  <c r="AP100" i="58"/>
  <c r="AS100" i="58" s="1"/>
  <c r="AF100" i="58" s="1"/>
  <c r="AP125" i="58"/>
  <c r="AP122" i="58"/>
  <c r="AP77" i="58"/>
  <c r="AP121" i="58"/>
  <c r="AP83" i="32"/>
  <c r="AS83" i="32" s="1"/>
  <c r="AF83" i="32" s="1"/>
  <c r="AP89" i="30"/>
  <c r="AS89" i="30" s="1"/>
  <c r="AF89" i="30" s="1"/>
  <c r="AD89" i="30" s="1"/>
  <c r="AC89" i="30" s="1"/>
  <c r="AV41" i="30"/>
  <c r="AE107" i="12" a="1"/>
  <c r="AE107" i="12" s="1"/>
  <c r="AD107" i="12" s="1"/>
  <c r="AC107" i="12" s="1"/>
  <c r="AE84" i="43" a="1"/>
  <c r="AE84" i="43" s="1"/>
  <c r="AD84" i="43" s="1"/>
  <c r="AC84" i="43" s="1"/>
  <c r="AE41" i="47" a="1"/>
  <c r="AE41" i="47" s="1"/>
  <c r="AD41" i="47" s="1"/>
  <c r="AC41" i="47" s="1"/>
  <c r="AE48" i="42" a="1"/>
  <c r="AE48" i="42" s="1"/>
  <c r="AD48" i="42" s="1"/>
  <c r="AC48" i="42" s="1"/>
  <c r="AE76" i="38" a="1"/>
  <c r="AE76" i="38" s="1"/>
  <c r="AD76" i="38" s="1"/>
  <c r="AC76" i="38" s="1"/>
  <c r="AE56" i="39" a="1"/>
  <c r="AE56" i="39" s="1"/>
  <c r="AD56" i="39" s="1"/>
  <c r="AC56" i="39" s="1"/>
  <c r="AE15" i="48" a="1"/>
  <c r="AE15" i="48" s="1"/>
  <c r="AD15" i="48" s="1"/>
  <c r="AC15" i="48" s="1"/>
  <c r="AE75" i="32" a="1"/>
  <c r="AE75" i="32" s="1"/>
  <c r="AD75" i="32" s="1"/>
  <c r="AC75" i="32" s="1"/>
  <c r="AE112" i="42" a="1"/>
  <c r="AE112" i="42" s="1"/>
  <c r="AD112" i="42" s="1"/>
  <c r="AC112" i="42" s="1"/>
  <c r="AE12" i="42" a="1"/>
  <c r="AE12" i="42" s="1"/>
  <c r="AD12" i="42" s="1"/>
  <c r="AC12" i="42" s="1"/>
  <c r="AE38" i="41" a="1"/>
  <c r="AE38" i="41" s="1"/>
  <c r="AD38" i="41" s="1"/>
  <c r="AC38" i="41" s="1"/>
  <c r="AE111" i="34" a="1"/>
  <c r="AE111" i="34" s="1"/>
  <c r="AD111" i="34" s="1"/>
  <c r="AC111" i="34" s="1"/>
  <c r="AE18" i="51" a="1"/>
  <c r="AE18" i="51" s="1"/>
  <c r="AD18" i="51" s="1"/>
  <c r="AC18" i="51" s="1"/>
  <c r="AE40" i="31" a="1"/>
  <c r="AE40" i="31" s="1"/>
  <c r="AD40" i="31" s="1"/>
  <c r="AC40" i="31" s="1"/>
  <c r="AV16" i="32"/>
  <c r="AV115" i="30"/>
  <c r="AP78" i="30"/>
  <c r="AV66" i="30"/>
  <c r="AE19" i="33" a="1"/>
  <c r="AE19" i="33" s="1"/>
  <c r="AD19" i="33" s="1"/>
  <c r="AC19" i="33" s="1"/>
  <c r="AE27" i="40" a="1"/>
  <c r="AE27" i="40" s="1"/>
  <c r="AD27" i="40" s="1"/>
  <c r="AC27" i="40" s="1"/>
  <c r="AE43" i="46" a="1"/>
  <c r="AE43" i="46" s="1"/>
  <c r="AD43" i="46" s="1"/>
  <c r="AE123" i="38" a="1"/>
  <c r="AE123" i="38" s="1"/>
  <c r="AD123" i="38" s="1"/>
  <c r="AC123" i="38" s="1"/>
  <c r="AE70" i="43" a="1"/>
  <c r="AE70" i="43" s="1"/>
  <c r="AD70" i="43" s="1"/>
  <c r="AC70" i="43" s="1"/>
  <c r="AE72" i="45" a="1"/>
  <c r="AE72" i="45" s="1"/>
  <c r="AD72" i="45" s="1"/>
  <c r="AC72" i="45" s="1"/>
  <c r="AE112" i="12" a="1"/>
  <c r="AE112" i="12" s="1"/>
  <c r="AD112" i="12" s="1"/>
  <c r="AC112" i="12" s="1"/>
  <c r="AE26" i="50" a="1"/>
  <c r="AE26" i="50" s="1"/>
  <c r="AD26" i="50" s="1"/>
  <c r="AC26" i="50" s="1"/>
  <c r="AE24" i="37" a="1"/>
  <c r="AE24" i="37" s="1"/>
  <c r="AD24" i="37" s="1"/>
  <c r="AC24" i="37" s="1"/>
  <c r="AE23" i="45" a="1"/>
  <c r="AE23" i="45" s="1"/>
  <c r="AD23" i="45" s="1"/>
  <c r="AC23" i="45" s="1"/>
  <c r="AE106" i="50" a="1"/>
  <c r="AE106" i="50" s="1"/>
  <c r="AD106" i="50" s="1"/>
  <c r="AC106" i="50" s="1"/>
  <c r="AE72" i="33" a="1"/>
  <c r="AE72" i="33" s="1"/>
  <c r="AD72" i="33" s="1"/>
  <c r="AC72" i="33" s="1"/>
  <c r="AE4" i="35" a="1"/>
  <c r="AE4" i="35" s="1"/>
  <c r="AD4" i="35" s="1"/>
  <c r="AC4" i="35" s="1"/>
  <c r="AE38" i="53" a="1"/>
  <c r="AE38" i="53" s="1"/>
  <c r="AD38" i="53" s="1"/>
  <c r="AC38" i="53" s="1"/>
  <c r="AE41" i="49" a="1"/>
  <c r="AE41" i="49" s="1"/>
  <c r="AD41" i="49" s="1"/>
  <c r="AC41" i="49" s="1"/>
  <c r="AE89" i="55" a="1"/>
  <c r="AE89" i="55" s="1"/>
  <c r="AD89" i="55" s="1"/>
  <c r="AC89" i="55" s="1"/>
  <c r="AE10" i="42" a="1"/>
  <c r="AE10" i="42" s="1"/>
  <c r="AD10" i="42" s="1"/>
  <c r="AC10" i="42" s="1"/>
  <c r="AE25" i="43" a="1"/>
  <c r="AE25" i="43" s="1"/>
  <c r="AD25" i="43" s="1"/>
  <c r="AC25" i="43" s="1"/>
  <c r="AE22" i="43" a="1"/>
  <c r="AE22" i="43" s="1"/>
  <c r="AD22" i="43" s="1"/>
  <c r="AC22" i="43" s="1"/>
  <c r="AE40" i="41" a="1"/>
  <c r="AE40" i="41" s="1"/>
  <c r="AD40" i="41" s="1"/>
  <c r="AC40" i="41" s="1"/>
  <c r="AE87" i="41" a="1"/>
  <c r="AE87" i="41" s="1"/>
  <c r="AD87" i="41" s="1"/>
  <c r="AC87" i="41" s="1"/>
  <c r="AE44" i="52" a="1"/>
  <c r="AE44" i="52" s="1"/>
  <c r="AD44" i="52" s="1"/>
  <c r="AC44" i="52" s="1"/>
  <c r="AE80" i="54" a="1"/>
  <c r="AE80" i="54" s="1"/>
  <c r="AD80" i="54" s="1"/>
  <c r="AC80" i="54" s="1"/>
  <c r="AE34" i="47" a="1"/>
  <c r="AE34" i="47" s="1"/>
  <c r="AD34" i="47" s="1"/>
  <c r="AC34" i="47" s="1"/>
  <c r="AE36" i="47" a="1"/>
  <c r="AE36" i="47" s="1"/>
  <c r="AD36" i="47" s="1"/>
  <c r="AC36" i="47" s="1"/>
  <c r="AE58" i="40" a="1"/>
  <c r="AE58" i="40" s="1"/>
  <c r="AD58" i="40" s="1"/>
  <c r="AC58" i="40" s="1"/>
  <c r="AE44" i="38" a="1"/>
  <c r="AE44" i="38" s="1"/>
  <c r="AD44" i="38" s="1"/>
  <c r="AC44" i="38" s="1"/>
  <c r="AE96" i="30" a="1"/>
  <c r="AE96" i="30" s="1"/>
  <c r="AD96" i="30" s="1"/>
  <c r="AC96" i="30" s="1"/>
  <c r="AE15" i="36" a="1"/>
  <c r="AE15" i="36" s="1"/>
  <c r="AD15" i="36" s="1"/>
  <c r="AC15" i="36" s="1"/>
  <c r="AE103" i="37" a="1"/>
  <c r="AE103" i="37" s="1"/>
  <c r="AD103" i="37" s="1"/>
  <c r="AC103" i="37" s="1"/>
  <c r="AE47" i="30" a="1"/>
  <c r="AE47" i="30" s="1"/>
  <c r="AD47" i="30" s="1"/>
  <c r="AC47" i="30" s="1"/>
  <c r="AE88" i="39" a="1"/>
  <c r="AE88" i="39" s="1"/>
  <c r="AD88" i="39" s="1"/>
  <c r="AC88" i="39" s="1"/>
  <c r="AE46" i="38" a="1"/>
  <c r="AE46" i="38" s="1"/>
  <c r="AD46" i="38" s="1"/>
  <c r="AC46" i="38" s="1"/>
  <c r="AE26" i="34" a="1"/>
  <c r="AE26" i="34" s="1"/>
  <c r="AD26" i="34" s="1"/>
  <c r="AC26" i="34" s="1"/>
  <c r="AE119" i="45" a="1"/>
  <c r="AE119" i="45" s="1"/>
  <c r="AD119" i="45" s="1"/>
  <c r="AC119" i="45" s="1"/>
  <c r="AE74" i="42" a="1"/>
  <c r="AE74" i="42" s="1"/>
  <c r="AD74" i="42" s="1"/>
  <c r="AC74" i="42" s="1"/>
  <c r="AE50" i="33" a="1"/>
  <c r="AE50" i="33" s="1"/>
  <c r="AD50" i="33" s="1"/>
  <c r="AC50" i="33" s="1"/>
  <c r="AE26" i="54" a="1"/>
  <c r="AE26" i="54" s="1"/>
  <c r="AD26" i="54" s="1"/>
  <c r="AC26" i="54" s="1"/>
  <c r="AE2" i="47" a="1"/>
  <c r="AE2" i="47" s="1"/>
  <c r="AE46" i="32" a="1"/>
  <c r="AE46" i="32" s="1"/>
  <c r="AD46" i="32" s="1"/>
  <c r="AC46" i="32" s="1"/>
  <c r="AE122" i="54" a="1"/>
  <c r="AE122" i="54" s="1"/>
  <c r="AD122" i="54" s="1"/>
  <c r="AC122" i="54" s="1"/>
  <c r="AE129" i="12" a="1"/>
  <c r="AE129" i="12" s="1"/>
  <c r="AD129" i="12" s="1"/>
  <c r="AC129" i="12" s="1"/>
  <c r="AE11" i="52" a="1"/>
  <c r="AE11" i="52" s="1"/>
  <c r="AD11" i="52" s="1"/>
  <c r="AC11" i="52" s="1"/>
  <c r="AE54" i="53" a="1"/>
  <c r="AE54" i="53" s="1"/>
  <c r="AD54" i="53" s="1"/>
  <c r="AC54" i="53" s="1"/>
  <c r="AE102" i="43" a="1"/>
  <c r="AE102" i="43" s="1"/>
  <c r="AD102" i="43" s="1"/>
  <c r="AC102" i="43" s="1"/>
  <c r="AE84" i="33" a="1"/>
  <c r="AE84" i="33" s="1"/>
  <c r="AD84" i="33" s="1"/>
  <c r="AC84" i="33" s="1"/>
  <c r="AE16" i="38" a="1"/>
  <c r="AE16" i="38" s="1"/>
  <c r="AD16" i="38" s="1"/>
  <c r="AC16" i="38" s="1"/>
  <c r="AE129" i="52" a="1"/>
  <c r="AE129" i="52" s="1"/>
  <c r="AD129" i="52" s="1"/>
  <c r="AC129" i="52" s="1"/>
  <c r="AE12" i="54" a="1"/>
  <c r="AE12" i="54" s="1"/>
  <c r="AD12" i="54" s="1"/>
  <c r="AC12" i="54" s="1"/>
  <c r="AE42" i="50" a="1"/>
  <c r="AE42" i="50" s="1"/>
  <c r="AD42" i="50" s="1"/>
  <c r="AC42" i="50" s="1"/>
  <c r="AE87" i="43" a="1"/>
  <c r="AE87" i="43" s="1"/>
  <c r="AD87" i="43" s="1"/>
  <c r="AC87" i="43" s="1"/>
  <c r="AE55" i="47" a="1"/>
  <c r="AE55" i="47" s="1"/>
  <c r="AD55" i="47" s="1"/>
  <c r="AC55" i="47" s="1"/>
  <c r="AE9" i="43" a="1"/>
  <c r="AE9" i="43" s="1"/>
  <c r="AD9" i="43" s="1"/>
  <c r="AC9" i="43" s="1"/>
  <c r="AE96" i="12" a="1"/>
  <c r="AE96" i="12" s="1"/>
  <c r="AD96" i="12" s="1"/>
  <c r="AC96" i="12" s="1"/>
  <c r="AE100" i="59" a="1"/>
  <c r="AE100" i="59" s="1"/>
  <c r="AD100" i="59" s="1"/>
  <c r="AC100" i="59" s="1"/>
  <c r="AE39" i="47" a="1"/>
  <c r="AE39" i="47" s="1"/>
  <c r="AD39" i="47" s="1"/>
  <c r="AC39" i="47" s="1"/>
  <c r="AE120" i="31" a="1"/>
  <c r="AE120" i="31" s="1"/>
  <c r="AD120" i="31" s="1"/>
  <c r="AC120" i="31" s="1"/>
  <c r="AE95" i="40" a="1"/>
  <c r="AE95" i="40" s="1"/>
  <c r="AD95" i="40" s="1"/>
  <c r="AC95" i="40" s="1"/>
  <c r="AE80" i="12" a="1"/>
  <c r="AE80" i="12" s="1"/>
  <c r="AD80" i="12" s="1"/>
  <c r="AC80" i="12" s="1"/>
  <c r="AE87" i="37" a="1"/>
  <c r="AE87" i="37" s="1"/>
  <c r="AD87" i="37" s="1"/>
  <c r="AC87" i="37" s="1"/>
  <c r="AE16" i="58" a="1"/>
  <c r="AE16" i="58" s="1"/>
  <c r="AD16" i="58" s="1"/>
  <c r="AC16" i="58" s="1"/>
  <c r="AE113" i="42" a="1"/>
  <c r="AE113" i="42" s="1"/>
  <c r="AD113" i="42" s="1"/>
  <c r="AC113" i="42" s="1"/>
  <c r="AE58" i="42" a="1"/>
  <c r="AE58" i="42" s="1"/>
  <c r="AD58" i="42" s="1"/>
  <c r="AC58" i="42" s="1"/>
  <c r="AE24" i="45" a="1"/>
  <c r="AE24" i="45" s="1"/>
  <c r="AD24" i="45" s="1"/>
  <c r="AC24" i="45" s="1"/>
  <c r="AE118" i="37" a="1"/>
  <c r="AE118" i="37" s="1"/>
  <c r="AD118" i="37" s="1"/>
  <c r="AC118" i="37" s="1"/>
  <c r="AE62" i="48" a="1"/>
  <c r="AE62" i="48" s="1"/>
  <c r="AD62" i="48" s="1"/>
  <c r="AC62" i="48" s="1"/>
  <c r="AE129" i="58" a="1"/>
  <c r="AE129" i="58" s="1"/>
  <c r="AD129" i="58" s="1"/>
  <c r="AC129" i="58" s="1"/>
  <c r="AE30" i="38" a="1"/>
  <c r="AE30" i="38" s="1"/>
  <c r="AD30" i="38" s="1"/>
  <c r="AC30" i="38" s="1"/>
  <c r="AE64" i="38" a="1"/>
  <c r="AE64" i="38" s="1"/>
  <c r="AD64" i="38" s="1"/>
  <c r="AC64" i="38" s="1"/>
  <c r="AE47" i="58" a="1"/>
  <c r="AE47" i="58" s="1"/>
  <c r="AD47" i="58" s="1"/>
  <c r="AC47" i="58" s="1"/>
  <c r="AE79" i="40" a="1"/>
  <c r="AE79" i="40" s="1"/>
  <c r="AD79" i="40" s="1"/>
  <c r="AC79" i="40" s="1"/>
  <c r="AE42" i="48" a="1"/>
  <c r="AE42" i="48" s="1"/>
  <c r="AD42" i="48" s="1"/>
  <c r="AC42" i="48" s="1"/>
  <c r="AE129" i="40" a="1"/>
  <c r="AE129" i="40" s="1"/>
  <c r="AD129" i="40" s="1"/>
  <c r="AC129" i="40" s="1"/>
  <c r="AE110" i="46" a="1"/>
  <c r="AE110" i="46" s="1"/>
  <c r="AD110" i="46" s="1"/>
  <c r="AE14" i="38" a="1"/>
  <c r="AE14" i="38" s="1"/>
  <c r="AD14" i="38" s="1"/>
  <c r="AC14" i="38" s="1"/>
  <c r="AE36" i="31" a="1"/>
  <c r="AE36" i="31" s="1"/>
  <c r="AD36" i="31" s="1"/>
  <c r="AC36" i="31" s="1"/>
  <c r="AE42" i="56" a="1"/>
  <c r="AE42" i="56" s="1"/>
  <c r="AD42" i="56" s="1"/>
  <c r="AC42" i="56" s="1"/>
  <c r="AE104" i="31" a="1"/>
  <c r="AE104" i="31" s="1"/>
  <c r="AD104" i="31" s="1"/>
  <c r="AC104" i="31" s="1"/>
  <c r="AE63" i="38" a="1"/>
  <c r="AE63" i="38" s="1"/>
  <c r="AD63" i="38" s="1"/>
  <c r="AC63" i="38" s="1"/>
  <c r="AE54" i="28" a="1"/>
  <c r="AE54" i="28" s="1"/>
  <c r="AD54" i="28" s="1"/>
  <c r="AC54" i="28" s="1"/>
  <c r="AE12" i="40" a="1"/>
  <c r="AE12" i="40" s="1"/>
  <c r="AD12" i="40" s="1"/>
  <c r="AC12" i="40" s="1"/>
  <c r="AE5" i="49" a="1"/>
  <c r="AE5" i="49" s="1"/>
  <c r="AD5" i="49" s="1"/>
  <c r="AC5" i="49" s="1"/>
  <c r="AE121" i="53" a="1"/>
  <c r="AE121" i="53" s="1"/>
  <c r="AD121" i="53" s="1"/>
  <c r="AC121" i="53" s="1"/>
  <c r="AE57" i="45" a="1"/>
  <c r="AE57" i="45" s="1"/>
  <c r="AD57" i="45" s="1"/>
  <c r="AC57" i="45" s="1"/>
  <c r="AE116" i="39" a="1"/>
  <c r="AE116" i="39" s="1"/>
  <c r="AD116" i="39" s="1"/>
  <c r="AC116" i="39" s="1"/>
  <c r="AE25" i="57" a="1"/>
  <c r="AE25" i="57" s="1"/>
  <c r="AD25" i="57" s="1"/>
  <c r="AC25" i="57" s="1"/>
  <c r="AE112" i="30" a="1"/>
  <c r="AE112" i="30" s="1"/>
  <c r="AD112" i="30" s="1"/>
  <c r="AC112" i="30" s="1"/>
  <c r="AE48" i="46" a="1"/>
  <c r="AE48" i="46" s="1"/>
  <c r="AD48" i="46" s="1"/>
  <c r="AE87" i="49" a="1"/>
  <c r="AE87" i="49" s="1"/>
  <c r="AD87" i="49" s="1"/>
  <c r="AC87" i="49" s="1"/>
  <c r="AE32" i="38" a="1"/>
  <c r="AE32" i="38" s="1"/>
  <c r="AD32" i="38" s="1"/>
  <c r="AC32" i="38" s="1"/>
  <c r="AE67" i="39" a="1"/>
  <c r="AE67" i="39" s="1"/>
  <c r="AD67" i="39" s="1"/>
  <c r="AC67" i="39" s="1"/>
  <c r="AE94" i="40" a="1"/>
  <c r="AE94" i="40" s="1"/>
  <c r="AD94" i="40" s="1"/>
  <c r="AC94" i="40" s="1"/>
  <c r="AE103" i="39" a="1"/>
  <c r="AE103" i="39" s="1"/>
  <c r="AD103" i="39" s="1"/>
  <c r="AC103" i="39" s="1"/>
  <c r="AE3" i="31" a="1"/>
  <c r="AE3" i="31" s="1"/>
  <c r="AD3" i="31" s="1"/>
  <c r="AC3" i="31" s="1"/>
  <c r="AE81" i="12" a="1"/>
  <c r="AE81" i="12" s="1"/>
  <c r="AD81" i="12" s="1"/>
  <c r="AC81" i="12" s="1"/>
  <c r="AE3" i="39" a="1"/>
  <c r="AE3" i="39" s="1"/>
  <c r="AD3" i="39" s="1"/>
  <c r="AC3" i="39" s="1"/>
  <c r="AE105" i="31" a="1"/>
  <c r="AE105" i="31" s="1"/>
  <c r="AD105" i="31" s="1"/>
  <c r="AC105" i="31" s="1"/>
  <c r="AE111" i="42" a="1"/>
  <c r="AE111" i="42" s="1"/>
  <c r="AD111" i="42" s="1"/>
  <c r="AC111" i="42" s="1"/>
  <c r="AE69" i="49" a="1"/>
  <c r="AE69" i="49" s="1"/>
  <c r="AD69" i="49" s="1"/>
  <c r="AC69" i="49" s="1"/>
  <c r="AE94" i="48" a="1"/>
  <c r="AE94" i="48" s="1"/>
  <c r="AD94" i="48" s="1"/>
  <c r="AC94" i="48" s="1"/>
  <c r="AE75" i="30" a="1"/>
  <c r="AE75" i="30" s="1"/>
  <c r="AD75" i="30" s="1"/>
  <c r="AC75" i="30" s="1"/>
  <c r="AE102" i="53" a="1"/>
  <c r="AE102" i="53" s="1"/>
  <c r="AD102" i="53" s="1"/>
  <c r="AC102" i="53" s="1"/>
  <c r="AE89" i="35" a="1"/>
  <c r="AE89" i="35" s="1"/>
  <c r="AD89" i="35" s="1"/>
  <c r="AC89" i="35" s="1"/>
  <c r="AE41" i="57" a="1"/>
  <c r="AE41" i="57" s="1"/>
  <c r="AD41" i="57" s="1"/>
  <c r="AC41" i="57" s="1"/>
  <c r="AE4" i="33" a="1"/>
  <c r="AE4" i="33" s="1"/>
  <c r="AD4" i="33" s="1"/>
  <c r="AC4" i="33" s="1"/>
  <c r="AE32" i="42" a="1"/>
  <c r="AE32" i="42" s="1"/>
  <c r="AD32" i="42" s="1"/>
  <c r="AC32" i="42" s="1"/>
  <c r="AE90" i="40" a="1"/>
  <c r="AE90" i="40" s="1"/>
  <c r="AD90" i="40" s="1"/>
  <c r="AC90" i="40" s="1"/>
  <c r="AE54" i="49" a="1"/>
  <c r="AE54" i="49" s="1"/>
  <c r="AD54" i="49" s="1"/>
  <c r="AC54" i="49" s="1"/>
  <c r="AE118" i="47" a="1"/>
  <c r="AE118" i="47" s="1"/>
  <c r="AD118" i="47" s="1"/>
  <c r="AC118" i="47" s="1"/>
  <c r="AE52" i="43" a="1"/>
  <c r="AE52" i="43" s="1"/>
  <c r="AD52" i="43" s="1"/>
  <c r="AC52" i="43" s="1"/>
  <c r="AE14" i="48" a="1"/>
  <c r="AE14" i="48" s="1"/>
  <c r="AD14" i="48" s="1"/>
  <c r="AC14" i="48" s="1"/>
  <c r="AE66" i="39" a="1"/>
  <c r="AE66" i="39" s="1"/>
  <c r="AD66" i="39" s="1"/>
  <c r="AC66" i="39" s="1"/>
  <c r="AE23" i="57" a="1"/>
  <c r="AE23" i="57" s="1"/>
  <c r="AD23" i="57" s="1"/>
  <c r="AC23" i="57" s="1"/>
  <c r="AE26" i="30" a="1"/>
  <c r="AE26" i="30" s="1"/>
  <c r="AD26" i="30" s="1"/>
  <c r="AC26" i="30" s="1"/>
  <c r="AE128" i="12" a="1"/>
  <c r="AE128" i="12" s="1"/>
  <c r="AD128" i="12" s="1"/>
  <c r="AC128" i="12" s="1"/>
  <c r="AE26" i="52" a="1"/>
  <c r="AE26" i="52" s="1"/>
  <c r="AD26" i="52" s="1"/>
  <c r="AC26" i="52" s="1"/>
  <c r="AE111" i="50" a="1"/>
  <c r="AE111" i="50" s="1"/>
  <c r="AD111" i="50" s="1"/>
  <c r="AC111" i="50" s="1"/>
  <c r="AE31" i="46" a="1"/>
  <c r="AE31" i="46" s="1"/>
  <c r="AD31" i="46" s="1"/>
  <c r="AE30" i="42" a="1"/>
  <c r="AE30" i="42" s="1"/>
  <c r="AD30" i="42" s="1"/>
  <c r="AC30" i="42" s="1"/>
  <c r="AE3" i="41" a="1"/>
  <c r="AE3" i="41" s="1"/>
  <c r="AD3" i="41" s="1"/>
  <c r="AC3" i="41" s="1"/>
  <c r="AE26" i="40" a="1"/>
  <c r="AE26" i="40" s="1"/>
  <c r="AD26" i="40" s="1"/>
  <c r="AC26" i="40" s="1"/>
  <c r="AV107" i="37"/>
  <c r="AV35" i="41"/>
  <c r="AP79" i="47"/>
  <c r="AS79" i="47" s="1"/>
  <c r="AF79" i="47" s="1"/>
  <c r="AD79" i="47" s="1"/>
  <c r="AC79" i="47" s="1"/>
  <c r="AP112" i="48"/>
  <c r="AP109" i="48"/>
  <c r="AP90" i="49"/>
  <c r="AS90" i="49" s="1"/>
  <c r="AF90" i="49" s="1"/>
  <c r="AP94" i="49"/>
  <c r="AS94" i="49" s="1"/>
  <c r="AF94" i="49" s="1"/>
  <c r="AP98" i="49"/>
  <c r="AP80" i="49"/>
  <c r="AS80" i="49" s="1"/>
  <c r="AF80" i="49" s="1"/>
  <c r="AP124" i="49"/>
  <c r="AS124" i="49" s="1"/>
  <c r="AF124" i="49" s="1"/>
  <c r="AP85" i="49"/>
  <c r="AV101" i="50"/>
  <c r="AV37" i="50"/>
  <c r="AV81" i="50"/>
  <c r="AV91" i="50"/>
  <c r="AV17" i="50"/>
  <c r="AV58" i="50"/>
  <c r="AP115" i="50"/>
  <c r="AS115" i="50" s="1"/>
  <c r="AF115" i="50" s="1"/>
  <c r="AD115" i="50" s="1"/>
  <c r="AC115" i="50" s="1"/>
  <c r="AV90" i="51"/>
  <c r="AV12" i="51"/>
  <c r="AP85" i="52"/>
  <c r="AS85" i="52" s="1"/>
  <c r="AF85" i="52" s="1"/>
  <c r="AP92" i="52"/>
  <c r="AP74" i="52"/>
  <c r="AP107" i="52"/>
  <c r="AP102" i="52"/>
  <c r="AS102" i="52" s="1"/>
  <c r="AF102" i="52" s="1"/>
  <c r="AP95" i="52"/>
  <c r="AP72" i="52"/>
  <c r="AS72" i="52" s="1"/>
  <c r="AF72" i="52" s="1"/>
  <c r="AD72" i="52" s="1"/>
  <c r="AC72" i="52" s="1"/>
  <c r="AP86" i="52"/>
  <c r="AS86" i="52" s="1"/>
  <c r="AF86" i="52" s="1"/>
  <c r="AP75" i="52"/>
  <c r="AP120" i="52"/>
  <c r="AS120" i="52" s="1"/>
  <c r="AF120" i="52" s="1"/>
  <c r="AD120" i="52" s="1"/>
  <c r="AC120" i="52" s="1"/>
  <c r="AP122" i="52"/>
  <c r="AV104" i="54"/>
  <c r="AV80" i="55"/>
  <c r="AV8" i="56"/>
  <c r="AV123" i="57"/>
  <c r="AV98" i="59"/>
  <c r="AV41" i="32"/>
  <c r="AP90" i="30"/>
  <c r="AP66" i="28"/>
  <c r="AS66" i="28" s="1"/>
  <c r="AF66" i="28" s="1"/>
  <c r="AE91" i="42" a="1"/>
  <c r="AE91" i="42" s="1"/>
  <c r="AD91" i="42" s="1"/>
  <c r="AC91" i="42" s="1"/>
  <c r="AE43" i="42" a="1"/>
  <c r="AE43" i="42" s="1"/>
  <c r="AD43" i="42" s="1"/>
  <c r="AC43" i="42" s="1"/>
  <c r="AE123" i="42" a="1"/>
  <c r="AE123" i="42" s="1"/>
  <c r="AD123" i="42" s="1"/>
  <c r="AC123" i="42" s="1"/>
  <c r="AE105" i="37" a="1"/>
  <c r="AE105" i="37" s="1"/>
  <c r="AD105" i="37" s="1"/>
  <c r="AC105" i="37" s="1"/>
  <c r="AE33" i="54" a="1"/>
  <c r="AE33" i="54" s="1"/>
  <c r="AD33" i="54" s="1"/>
  <c r="AC33" i="54" s="1"/>
  <c r="AE57" i="43" a="1"/>
  <c r="AE57" i="43" s="1"/>
  <c r="AD57" i="43" s="1"/>
  <c r="AC57" i="43" s="1"/>
  <c r="AE8" i="33" a="1"/>
  <c r="AE8" i="33" s="1"/>
  <c r="AD8" i="33" s="1"/>
  <c r="AC8" i="33" s="1"/>
  <c r="AE113" i="36" a="1"/>
  <c r="AE113" i="36" s="1"/>
  <c r="AD113" i="36" s="1"/>
  <c r="AC113" i="36" s="1"/>
  <c r="AE63" i="30" a="1"/>
  <c r="AE63" i="30" s="1"/>
  <c r="AD63" i="30" s="1"/>
  <c r="AC63" i="30" s="1"/>
  <c r="AE55" i="51" a="1"/>
  <c r="AE55" i="51" s="1"/>
  <c r="AD55" i="51" s="1"/>
  <c r="AC55" i="51" s="1"/>
  <c r="AE62" i="46" a="1"/>
  <c r="AE62" i="46" s="1"/>
  <c r="AD62" i="46" s="1"/>
  <c r="AE28" i="38" a="1"/>
  <c r="AE28" i="38" s="1"/>
  <c r="AD28" i="38" s="1"/>
  <c r="AC28" i="38" s="1"/>
  <c r="AE20" i="35" a="1"/>
  <c r="AE20" i="35" s="1"/>
  <c r="AD20" i="35" s="1"/>
  <c r="AC20" i="35" s="1"/>
  <c r="AV79" i="32"/>
  <c r="AP66" i="30"/>
  <c r="AS66" i="30" s="1"/>
  <c r="AF66" i="30" s="1"/>
  <c r="AD66" i="30" s="1"/>
  <c r="AC66" i="30" s="1"/>
  <c r="AP87" i="30"/>
  <c r="AS87" i="30" s="1"/>
  <c r="AF87" i="30" s="1"/>
  <c r="AP117" i="28"/>
  <c r="AS117" i="28" s="1"/>
  <c r="AF117" i="28" s="1"/>
  <c r="AE19" i="39" a="1"/>
  <c r="AE19" i="39" s="1"/>
  <c r="AD19" i="39" s="1"/>
  <c r="AC19" i="39" s="1"/>
  <c r="AE99" i="43" a="1"/>
  <c r="AE99" i="43" s="1"/>
  <c r="AD99" i="43" s="1"/>
  <c r="AC99" i="43" s="1"/>
  <c r="AE43" i="58" a="1"/>
  <c r="AE43" i="58" s="1"/>
  <c r="AD43" i="58" s="1"/>
  <c r="AC43" i="58" s="1"/>
  <c r="AE39" i="37" a="1"/>
  <c r="AE39" i="37" s="1"/>
  <c r="AD39" i="37" s="1"/>
  <c r="AC39" i="37" s="1"/>
  <c r="AE7" i="45" a="1"/>
  <c r="AE7" i="45" s="1"/>
  <c r="AD7" i="45" s="1"/>
  <c r="AC7" i="45" s="1"/>
  <c r="AE9" i="41" a="1"/>
  <c r="AE9" i="41" s="1"/>
  <c r="AD9" i="41" s="1"/>
  <c r="AC9" i="41" s="1"/>
  <c r="AE84" i="45" a="1"/>
  <c r="AE84" i="45" s="1"/>
  <c r="AD84" i="45" s="1"/>
  <c r="AC84" i="45" s="1"/>
  <c r="AE92" i="42" a="1"/>
  <c r="AE92" i="42" s="1"/>
  <c r="AD92" i="42" s="1"/>
  <c r="AC92" i="42" s="1"/>
  <c r="AE60" i="40" a="1"/>
  <c r="AE60" i="40" s="1"/>
  <c r="AD60" i="40" s="1"/>
  <c r="AC60" i="40" s="1"/>
  <c r="AE87" i="28" a="1"/>
  <c r="AE87" i="28" s="1"/>
  <c r="AD87" i="28" s="1"/>
  <c r="AC87" i="28" s="1"/>
  <c r="AE112" i="50" a="1"/>
  <c r="AE112" i="50" s="1"/>
  <c r="AD112" i="50" s="1"/>
  <c r="AC112" i="50" s="1"/>
  <c r="AE72" i="35" a="1"/>
  <c r="AE72" i="35" s="1"/>
  <c r="AD72" i="35" s="1"/>
  <c r="AC72" i="35" s="1"/>
  <c r="AE80" i="42" a="1"/>
  <c r="AE80" i="42" s="1"/>
  <c r="AD80" i="42" s="1"/>
  <c r="AC80" i="42" s="1"/>
  <c r="AE110" i="30" a="1"/>
  <c r="AE110" i="30" s="1"/>
  <c r="AD110" i="30" s="1"/>
  <c r="AC110" i="30" s="1"/>
  <c r="AE103" i="59" a="1"/>
  <c r="AE103" i="59" s="1"/>
  <c r="AD103" i="59" s="1"/>
  <c r="AC103" i="59" s="1"/>
  <c r="AE105" i="51" a="1"/>
  <c r="AE105" i="51" s="1"/>
  <c r="AD105" i="51" s="1"/>
  <c r="AC105" i="51" s="1"/>
  <c r="AE12" i="50" a="1"/>
  <c r="AE12" i="50" s="1"/>
  <c r="AD12" i="50" s="1"/>
  <c r="AC12" i="50" s="1"/>
  <c r="AE25" i="41" a="1"/>
  <c r="AE25" i="41" s="1"/>
  <c r="AD25" i="41" s="1"/>
  <c r="AC25" i="41" s="1"/>
  <c r="AE46" i="34" a="1"/>
  <c r="AE46" i="34" s="1"/>
  <c r="AD46" i="34" s="1"/>
  <c r="AC46" i="34" s="1"/>
  <c r="AP68" i="28"/>
  <c r="AS68" i="28" s="1"/>
  <c r="AF68" i="28" s="1"/>
  <c r="AE91" i="38" a="1"/>
  <c r="AE91" i="38" s="1"/>
  <c r="AD91" i="38" s="1"/>
  <c r="AC91" i="38" s="1"/>
  <c r="AE51" i="41" a="1"/>
  <c r="AE51" i="41" s="1"/>
  <c r="AD51" i="41" s="1"/>
  <c r="AC51" i="41" s="1"/>
  <c r="AE59" i="40" a="1"/>
  <c r="AE59" i="40" s="1"/>
  <c r="AD59" i="40" s="1"/>
  <c r="AC59" i="40" s="1"/>
  <c r="AE120" i="39" a="1"/>
  <c r="AE120" i="39" s="1"/>
  <c r="AD120" i="39" s="1"/>
  <c r="AC120" i="39" s="1"/>
  <c r="AE68" i="47" a="1"/>
  <c r="AE68" i="47" s="1"/>
  <c r="AD68" i="47" s="1"/>
  <c r="AC68" i="47" s="1"/>
  <c r="AE15" i="42" a="1"/>
  <c r="AE15" i="42" s="1"/>
  <c r="AD15" i="42" s="1"/>
  <c r="AC15" i="42" s="1"/>
  <c r="AE32" i="46" a="1"/>
  <c r="AE32" i="46" s="1"/>
  <c r="AD32" i="46" s="1"/>
  <c r="AE40" i="47" a="1"/>
  <c r="AE40" i="47" s="1"/>
  <c r="AD40" i="47" s="1"/>
  <c r="AC40" i="47" s="1"/>
  <c r="AE11" i="40" a="1"/>
  <c r="AE11" i="40" s="1"/>
  <c r="AD11" i="40" s="1"/>
  <c r="AC11" i="40" s="1"/>
  <c r="AE4" i="43" a="1"/>
  <c r="AE4" i="43" s="1"/>
  <c r="AD4" i="43" s="1"/>
  <c r="AC4" i="43" s="1"/>
  <c r="AE74" i="40" a="1"/>
  <c r="AE74" i="40" s="1"/>
  <c r="AD74" i="40" s="1"/>
  <c r="AC74" i="40" s="1"/>
  <c r="AE5" i="39" a="1"/>
  <c r="AE5" i="39" s="1"/>
  <c r="AD5" i="39" s="1"/>
  <c r="AC5" i="39" s="1"/>
  <c r="AE104" i="39" a="1"/>
  <c r="AE104" i="39" s="1"/>
  <c r="AD104" i="39" s="1"/>
  <c r="AC104" i="39" s="1"/>
  <c r="AE40" i="39" a="1"/>
  <c r="AE40" i="39" s="1"/>
  <c r="AD40" i="39" s="1"/>
  <c r="AC40" i="39" s="1"/>
  <c r="AE68" i="45" a="1"/>
  <c r="AE68" i="45" s="1"/>
  <c r="AD68" i="45" s="1"/>
  <c r="AC68" i="45" s="1"/>
  <c r="AE26" i="32" a="1"/>
  <c r="AE26" i="32" s="1"/>
  <c r="AD26" i="32" s="1"/>
  <c r="AC26" i="32" s="1"/>
  <c r="AV88" i="36"/>
  <c r="AE99" i="39" a="1"/>
  <c r="AE99" i="39" s="1"/>
  <c r="AD99" i="39" s="1"/>
  <c r="AC99" i="39" s="1"/>
  <c r="AE70" i="39" a="1"/>
  <c r="AE70" i="39" s="1"/>
  <c r="AD70" i="39" s="1"/>
  <c r="AC70" i="39" s="1"/>
  <c r="AE14" i="42" a="1"/>
  <c r="AE14" i="42" s="1"/>
  <c r="AD14" i="42" s="1"/>
  <c r="AC14" i="42" s="1"/>
  <c r="AE20" i="41" a="1"/>
  <c r="AE20" i="41" s="1"/>
  <c r="AD20" i="41" s="1"/>
  <c r="AC20" i="41" s="1"/>
  <c r="AE48" i="58" a="1"/>
  <c r="AE48" i="58" s="1"/>
  <c r="AD48" i="58" s="1"/>
  <c r="AC48" i="58" s="1"/>
  <c r="AE97" i="50" a="1"/>
  <c r="AE97" i="50" s="1"/>
  <c r="AD97" i="50" s="1"/>
  <c r="AC97" i="50" s="1"/>
  <c r="AE9" i="51" a="1"/>
  <c r="AE9" i="51" s="1"/>
  <c r="AD9" i="51" s="1"/>
  <c r="AC9" i="51" s="1"/>
  <c r="AE5" i="59" a="1"/>
  <c r="AE5" i="59" s="1"/>
  <c r="AD5" i="59" s="1"/>
  <c r="AC5" i="59" s="1"/>
  <c r="AE121" i="57" a="1"/>
  <c r="AE121" i="57" s="1"/>
  <c r="AD121" i="57" s="1"/>
  <c r="AC121" i="57" s="1"/>
  <c r="AE69" i="43" a="1"/>
  <c r="AE69" i="43" s="1"/>
  <c r="AD69" i="43" s="1"/>
  <c r="AC69" i="43" s="1"/>
  <c r="AE105" i="41" a="1"/>
  <c r="AE105" i="41" s="1"/>
  <c r="AD105" i="41" s="1"/>
  <c r="AC105" i="41" s="1"/>
  <c r="AE69" i="45" a="1"/>
  <c r="AE69" i="45" s="1"/>
  <c r="AD69" i="45" s="1"/>
  <c r="AC69" i="45" s="1"/>
  <c r="AE16" i="52" a="1"/>
  <c r="AE16" i="52" s="1"/>
  <c r="AD16" i="52" s="1"/>
  <c r="AC16" i="52" s="1"/>
  <c r="AE128" i="34" a="1"/>
  <c r="AE128" i="34" s="1"/>
  <c r="AD128" i="34" s="1"/>
  <c r="AC128" i="34" s="1"/>
  <c r="AE124" i="46" a="1"/>
  <c r="AE124" i="46" s="1"/>
  <c r="AD124" i="46" s="1"/>
  <c r="D122" i="51"/>
  <c r="D89" i="56"/>
  <c r="AP101" i="28"/>
  <c r="AS101" i="28" s="1"/>
  <c r="AF101" i="28" s="1"/>
  <c r="AP79" i="28"/>
  <c r="AS79" i="28" s="1"/>
  <c r="AF79" i="28" s="1"/>
  <c r="AD79" i="28" s="1"/>
  <c r="AC79" i="28" s="1"/>
  <c r="AP92" i="47"/>
  <c r="AS92" i="47" s="1"/>
  <c r="AF92" i="47" s="1"/>
  <c r="AP123" i="47"/>
  <c r="AS123" i="47" s="1"/>
  <c r="AF123" i="47" s="1"/>
  <c r="AV48" i="49"/>
  <c r="AV129" i="49"/>
  <c r="AV78" i="49"/>
  <c r="AV40" i="49"/>
  <c r="AV84" i="49"/>
  <c r="AV15" i="49"/>
  <c r="AV69" i="49"/>
  <c r="AP104" i="49"/>
  <c r="AP81" i="49"/>
  <c r="AP106" i="49"/>
  <c r="AP126" i="49"/>
  <c r="AS126" i="49" s="1"/>
  <c r="AF126" i="49" s="1"/>
  <c r="AP84" i="49"/>
  <c r="AP92" i="49"/>
  <c r="AS92" i="49" s="1"/>
  <c r="AF92" i="49" s="1"/>
  <c r="AP123" i="49"/>
  <c r="AS123" i="49" s="1"/>
  <c r="AF123" i="49" s="1"/>
  <c r="AV32" i="50"/>
  <c r="AP129" i="50"/>
  <c r="AP91" i="50"/>
  <c r="AP120" i="50"/>
  <c r="AS120" i="50" s="1"/>
  <c r="AF120" i="50" s="1"/>
  <c r="AD120" i="50" s="1"/>
  <c r="AC120" i="50" s="1"/>
  <c r="AP107" i="50"/>
  <c r="AP112" i="50"/>
  <c r="AP93" i="50"/>
  <c r="AP99" i="50"/>
  <c r="AS99" i="50" s="1"/>
  <c r="AF99" i="50" s="1"/>
  <c r="AP88" i="50"/>
  <c r="AS88" i="50" s="1"/>
  <c r="AF88" i="50" s="1"/>
  <c r="AP78" i="50"/>
  <c r="AP66" i="50"/>
  <c r="AS66" i="50" s="1"/>
  <c r="AF66" i="50" s="1"/>
  <c r="AD66" i="50" s="1"/>
  <c r="AC66" i="50" s="1"/>
  <c r="AP73" i="50"/>
  <c r="AS73" i="50" s="1"/>
  <c r="AF73" i="50" s="1"/>
  <c r="AP111" i="50"/>
  <c r="AP67" i="50"/>
  <c r="AS67" i="50" s="1"/>
  <c r="AF67" i="50" s="1"/>
  <c r="AP75" i="50"/>
  <c r="AP70" i="50"/>
  <c r="AS70" i="50" s="1"/>
  <c r="AF70" i="50" s="1"/>
  <c r="AP87" i="50"/>
  <c r="AS87" i="50" s="1"/>
  <c r="AF87" i="50" s="1"/>
  <c r="AD87" i="50" s="1"/>
  <c r="AC87" i="50" s="1"/>
  <c r="AV29" i="51"/>
  <c r="AV34" i="51"/>
  <c r="AV5" i="51"/>
  <c r="AV20" i="51"/>
  <c r="AP107" i="51"/>
  <c r="AS107" i="51" s="1"/>
  <c r="AF107" i="51" s="1"/>
  <c r="AP89" i="51"/>
  <c r="AP125" i="51"/>
  <c r="AP91" i="51"/>
  <c r="AS91" i="51" s="1"/>
  <c r="AF91" i="51" s="1"/>
  <c r="AP102" i="51"/>
  <c r="AP94" i="51"/>
  <c r="AP103" i="51"/>
  <c r="AP109" i="51"/>
  <c r="AS109" i="51" s="1"/>
  <c r="AF109" i="51" s="1"/>
  <c r="AP117" i="51"/>
  <c r="AP77" i="51"/>
  <c r="AP93" i="51"/>
  <c r="AP120" i="51"/>
  <c r="AP96" i="51"/>
  <c r="AP90" i="51"/>
  <c r="AS90" i="51" s="1"/>
  <c r="AF90" i="51" s="1"/>
  <c r="AD90" i="51" s="1"/>
  <c r="AC90" i="51" s="1"/>
  <c r="AP74" i="51"/>
  <c r="AS74" i="51" s="1"/>
  <c r="AF74" i="51" s="1"/>
  <c r="AD74" i="51" s="1"/>
  <c r="AC74" i="51" s="1"/>
  <c r="AP67" i="51"/>
  <c r="AP69" i="51"/>
  <c r="AP70" i="51"/>
  <c r="AP116" i="51"/>
  <c r="AV23" i="52"/>
  <c r="AV44" i="52"/>
  <c r="AV10" i="52"/>
  <c r="AV26" i="52"/>
  <c r="AV101" i="52"/>
  <c r="AV75" i="52"/>
  <c r="AV80" i="52"/>
  <c r="AV103" i="52"/>
  <c r="AP71" i="52"/>
  <c r="AS71" i="52" s="1"/>
  <c r="AF71" i="52" s="1"/>
  <c r="AP106" i="52"/>
  <c r="AP67" i="52"/>
  <c r="AS67" i="52" s="1"/>
  <c r="AF67" i="52" s="1"/>
  <c r="AD67" i="52" s="1"/>
  <c r="AC67" i="52" s="1"/>
  <c r="AP94" i="52"/>
  <c r="AP112" i="52"/>
  <c r="AP82" i="52"/>
  <c r="AP76" i="52"/>
  <c r="AP126" i="52"/>
  <c r="AP104" i="52"/>
  <c r="AP69" i="52"/>
  <c r="AS69" i="52" s="1"/>
  <c r="AF69" i="52" s="1"/>
  <c r="AD69" i="52" s="1"/>
  <c r="AC69" i="52" s="1"/>
  <c r="AP118" i="52"/>
  <c r="AS118" i="52" s="1"/>
  <c r="AF118" i="52" s="1"/>
  <c r="AP124" i="52"/>
  <c r="AP117" i="52"/>
  <c r="AS117" i="52" s="1"/>
  <c r="AF117" i="52" s="1"/>
  <c r="AD117" i="52" s="1"/>
  <c r="AC117" i="52" s="1"/>
  <c r="AP90" i="52"/>
  <c r="AP83" i="52"/>
  <c r="AS83" i="52" s="1"/>
  <c r="AF83" i="52" s="1"/>
  <c r="AP111" i="52"/>
  <c r="AP77" i="52"/>
  <c r="AP91" i="52"/>
  <c r="AV4" i="53"/>
  <c r="AE57" i="28" a="1"/>
  <c r="AE57" i="28" s="1"/>
  <c r="AD57" i="28" s="1"/>
  <c r="AC57" i="28" s="1"/>
  <c r="AE35" i="59" a="1"/>
  <c r="AE35" i="59" s="1"/>
  <c r="AD35" i="59" s="1"/>
  <c r="AC35" i="59" s="1"/>
  <c r="AP69" i="30"/>
  <c r="AS69" i="30" s="1"/>
  <c r="AF69" i="30" s="1"/>
  <c r="AV53" i="37"/>
  <c r="AP93" i="48"/>
  <c r="AV8" i="49"/>
  <c r="AP103" i="49"/>
  <c r="AP121" i="49"/>
  <c r="AP70" i="49"/>
  <c r="AP110" i="49"/>
  <c r="AP111" i="49"/>
  <c r="AS111" i="49" s="1"/>
  <c r="AF111" i="49" s="1"/>
  <c r="AP88" i="49"/>
  <c r="AP129" i="49"/>
  <c r="AV103" i="50"/>
  <c r="AV78" i="50"/>
  <c r="AV127" i="50"/>
  <c r="AP83" i="50"/>
  <c r="AS83" i="50" s="1"/>
  <c r="AF83" i="50" s="1"/>
  <c r="AV47" i="51"/>
  <c r="AV104" i="51"/>
  <c r="AP79" i="51"/>
  <c r="AS79" i="51" s="1"/>
  <c r="AF79" i="51" s="1"/>
  <c r="AD79" i="51" s="1"/>
  <c r="AC79" i="51" s="1"/>
  <c r="AP67" i="53"/>
  <c r="AV48" i="54"/>
  <c r="BG82" i="51" l="1" a="1"/>
  <c r="BG82" i="51" s="1"/>
  <c r="BG122" i="59" a="1"/>
  <c r="BG122" i="59" s="1"/>
  <c r="BE2" i="59" a="1"/>
  <c r="BE2" i="59" s="1"/>
  <c r="BF10" i="55" a="1"/>
  <c r="BF10" i="55" s="1"/>
  <c r="BF122" i="57" a="1"/>
  <c r="BF122" i="57" s="1"/>
  <c r="BE74" i="57" a="1"/>
  <c r="BE74" i="57" s="1"/>
  <c r="BG74" i="58" a="1"/>
  <c r="BG74" i="58" s="1"/>
  <c r="BE82" i="59" a="1"/>
  <c r="BE82" i="59" s="1"/>
  <c r="BF90" i="46" a="1"/>
  <c r="BF90" i="46" s="1"/>
  <c r="BG10" i="57" a="1"/>
  <c r="BG10" i="57" s="1"/>
  <c r="BE34" i="58" a="1"/>
  <c r="BE34" i="58" s="1"/>
  <c r="BE2" i="58" a="1"/>
  <c r="BE2" i="58" s="1"/>
  <c r="BF18" i="58" a="1"/>
  <c r="BF18" i="58" s="1"/>
  <c r="BE74" i="59" a="1"/>
  <c r="BE74" i="59" s="1"/>
  <c r="BE82" i="57" a="1"/>
  <c r="BE82" i="57" s="1"/>
  <c r="BF82" i="58" a="1"/>
  <c r="BF82" i="58" s="1"/>
  <c r="BF74" i="51" a="1"/>
  <c r="BF74" i="51" s="1"/>
  <c r="BE106" i="53" a="1"/>
  <c r="BE106" i="53" s="1"/>
  <c r="BF50" i="57" a="1"/>
  <c r="BF50" i="57" s="1"/>
  <c r="BE58" i="58" a="1"/>
  <c r="BE58" i="58" s="1"/>
  <c r="BF98" i="58" a="1"/>
  <c r="BF98" i="58" s="1"/>
  <c r="BE18" i="58" a="1"/>
  <c r="BE18" i="58" s="1"/>
  <c r="BG10" i="59" a="1"/>
  <c r="BG10" i="59" s="1"/>
  <c r="BF34" i="59" a="1"/>
  <c r="BF34" i="59" s="1"/>
  <c r="BF106" i="53" a="1"/>
  <c r="BF106" i="53" s="1"/>
  <c r="BG10" i="55" a="1"/>
  <c r="BG10" i="55" s="1"/>
  <c r="BG122" i="57" a="1"/>
  <c r="BG122" i="57" s="1"/>
  <c r="BG122" i="54" a="1"/>
  <c r="BG122" i="54" s="1"/>
  <c r="BF18" i="54" a="1"/>
  <c r="BF18" i="54" s="1"/>
  <c r="BG90" i="54" a="1"/>
  <c r="BG90" i="54" s="1"/>
  <c r="BE82" i="58" a="1"/>
  <c r="BE82" i="58" s="1"/>
  <c r="BG18" i="58" a="1"/>
  <c r="BG18" i="58" s="1"/>
  <c r="P61" i="59"/>
  <c r="BE122" i="48" a="1"/>
  <c r="BE122" i="48" s="1"/>
  <c r="BG10" i="51" a="1"/>
  <c r="BG10" i="51" s="1"/>
  <c r="BG34" i="51" a="1"/>
  <c r="BG34" i="51" s="1"/>
  <c r="BE18" i="54" a="1"/>
  <c r="BE18" i="54" s="1"/>
  <c r="BG98" i="55" a="1"/>
  <c r="BG98" i="55" s="1"/>
  <c r="Y73" i="59"/>
  <c r="P73" i="59"/>
  <c r="Z73" i="59"/>
  <c r="AZ73" i="59" s="1"/>
  <c r="BB73" i="59" s="1"/>
  <c r="BB98" i="59"/>
  <c r="BB22" i="59"/>
  <c r="BG106" i="51" a="1"/>
  <c r="BG106" i="51" s="1"/>
  <c r="BE122" i="55" a="1"/>
  <c r="BE122" i="55" s="1"/>
  <c r="BF66" i="57" a="1"/>
  <c r="BF66" i="57" s="1"/>
  <c r="BE114" i="58" a="1"/>
  <c r="BE114" i="58" s="1"/>
  <c r="BG66" i="58" a="1"/>
  <c r="BG66" i="58" s="1"/>
  <c r="R61" i="59"/>
  <c r="BG18" i="54" a="1"/>
  <c r="BG18" i="54" s="1"/>
  <c r="BE10" i="54" a="1"/>
  <c r="BE10" i="54" s="1"/>
  <c r="BG82" i="55" a="1"/>
  <c r="BG82" i="55" s="1"/>
  <c r="BG82" i="57" a="1"/>
  <c r="BG82" i="57" s="1"/>
  <c r="BE18" i="57" a="1"/>
  <c r="BE18" i="57" s="1"/>
  <c r="BE98" i="58" a="1"/>
  <c r="BE98" i="58" s="1"/>
  <c r="BE66" i="58" a="1"/>
  <c r="BE66" i="58" s="1"/>
  <c r="Z129" i="59"/>
  <c r="AZ129" i="59" s="1"/>
  <c r="Y129" i="59"/>
  <c r="AE129" i="59" a="1"/>
  <c r="AE129" i="59" s="1"/>
  <c r="U129" i="59"/>
  <c r="P129" i="59"/>
  <c r="AB129" i="59"/>
  <c r="AA129" i="59"/>
  <c r="W129" i="59"/>
  <c r="AS74" i="59"/>
  <c r="AF74" i="59" s="1"/>
  <c r="AS108" i="59"/>
  <c r="AF108" i="59" s="1"/>
  <c r="BB55" i="59"/>
  <c r="P108" i="59"/>
  <c r="Q61" i="59"/>
  <c r="BA61" i="59" s="1"/>
  <c r="BB61" i="59" s="1"/>
  <c r="BG2" i="53" a="1"/>
  <c r="BG2" i="53" s="1"/>
  <c r="BE26" i="54" a="1"/>
  <c r="BE26" i="54" s="1"/>
  <c r="BF26" i="54" a="1"/>
  <c r="BF26" i="54" s="1"/>
  <c r="BF34" i="54" a="1"/>
  <c r="BF34" i="54" s="1"/>
  <c r="BG66" i="54" a="1"/>
  <c r="BG66" i="54" s="1"/>
  <c r="BF122" i="55" a="1"/>
  <c r="BF122" i="55" s="1"/>
  <c r="BG82" i="58" a="1"/>
  <c r="BG82" i="58" s="1"/>
  <c r="BB100" i="59"/>
  <c r="AD129" i="59"/>
  <c r="AC129" i="59" s="1"/>
  <c r="BB103" i="59"/>
  <c r="BG26" i="47" a="1"/>
  <c r="BG26" i="47" s="1"/>
  <c r="BG98" i="50" a="1"/>
  <c r="BG98" i="50" s="1"/>
  <c r="BE82" i="54" a="1"/>
  <c r="BE82" i="54" s="1"/>
  <c r="BF26" i="55" a="1"/>
  <c r="BF26" i="55" s="1"/>
  <c r="BF18" i="57" a="1"/>
  <c r="BF18" i="57" s="1"/>
  <c r="BE98" i="57" a="1"/>
  <c r="BE98" i="57" s="1"/>
  <c r="BB80" i="59"/>
  <c r="BF98" i="49" a="1"/>
  <c r="BF98" i="49" s="1"/>
  <c r="BF90" i="55" a="1"/>
  <c r="BF90" i="55" s="1"/>
  <c r="BG114" i="57" a="1"/>
  <c r="BG114" i="57" s="1"/>
  <c r="BE2" i="57" a="1"/>
  <c r="BE2" i="57" s="1"/>
  <c r="BG50" i="57" a="1"/>
  <c r="BG50" i="57" s="1"/>
  <c r="BF114" i="58" a="1"/>
  <c r="BF114" i="58" s="1"/>
  <c r="BG18" i="57" a="1"/>
  <c r="BG18" i="57" s="1"/>
  <c r="BE122" i="57" a="1"/>
  <c r="BE122" i="57" s="1"/>
  <c r="BE122" i="58" a="1"/>
  <c r="BE122" i="58" s="1"/>
  <c r="BG42" i="51" a="1"/>
  <c r="BG42" i="51" s="1"/>
  <c r="BG26" i="55" a="1"/>
  <c r="BG26" i="55" s="1"/>
  <c r="BF74" i="57" a="1"/>
  <c r="BF74" i="57" s="1"/>
  <c r="BG66" i="57" a="1"/>
  <c r="BG66" i="57" s="1"/>
  <c r="BE42" i="57" a="1"/>
  <c r="BE42" i="57" s="1"/>
  <c r="BG90" i="53" a="1"/>
  <c r="BG90" i="53" s="1"/>
  <c r="BF98" i="53" a="1"/>
  <c r="BF98" i="53" s="1"/>
  <c r="BF50" i="55" a="1"/>
  <c r="BF50" i="55" s="1"/>
  <c r="BG98" i="57" a="1"/>
  <c r="BG98" i="57" s="1"/>
  <c r="BF98" i="57" a="1"/>
  <c r="BF98" i="57" s="1"/>
  <c r="BG74" i="57" a="1"/>
  <c r="BG74" i="57" s="1"/>
  <c r="BE2" i="53" a="1"/>
  <c r="BE2" i="53" s="1"/>
  <c r="BF90" i="54" a="1"/>
  <c r="BF90" i="54" s="1"/>
  <c r="BE26" i="55" a="1"/>
  <c r="BE26" i="55" s="1"/>
  <c r="BE50" i="55" a="1"/>
  <c r="BE50" i="55" s="1"/>
  <c r="BF2" i="57" a="1"/>
  <c r="BF2" i="57" s="1"/>
  <c r="BF66" i="49" a="1"/>
  <c r="BF66" i="49" s="1"/>
  <c r="BE90" i="51" a="1"/>
  <c r="BE90" i="51" s="1"/>
  <c r="BF66" i="55" a="1"/>
  <c r="BF66" i="55" s="1"/>
  <c r="BG58" i="57" a="1"/>
  <c r="BG58" i="57" s="1"/>
  <c r="BF106" i="57" a="1"/>
  <c r="BF106" i="57" s="1"/>
  <c r="BE2" i="47" a="1"/>
  <c r="BE2" i="47" s="1"/>
  <c r="BG66" i="49" a="1"/>
  <c r="BG66" i="49" s="1"/>
  <c r="BF10" i="53" a="1"/>
  <c r="BF10" i="53" s="1"/>
  <c r="BG74" i="55" a="1"/>
  <c r="BG74" i="55" s="1"/>
  <c r="BE42" i="55" a="1"/>
  <c r="BE42" i="55" s="1"/>
  <c r="BF114" i="57" a="1"/>
  <c r="BF114" i="57" s="1"/>
  <c r="BE74" i="55" a="1"/>
  <c r="BE74" i="55" s="1"/>
  <c r="BF10" i="57" a="1"/>
  <c r="BF10" i="57" s="1"/>
  <c r="BG42" i="57" a="1"/>
  <c r="BG42" i="57" s="1"/>
  <c r="BE2" i="52" a="1"/>
  <c r="BE2" i="52" s="1"/>
  <c r="BF58" i="54" a="1"/>
  <c r="BF58" i="54" s="1"/>
  <c r="BE90" i="55" a="1"/>
  <c r="BE90" i="55" s="1"/>
  <c r="BF34" i="57" a="1"/>
  <c r="BF34" i="57" s="1"/>
  <c r="BG2" i="57" a="1"/>
  <c r="BG2" i="57" s="1"/>
  <c r="BE10" i="57" a="1"/>
  <c r="BE10" i="57" s="1"/>
  <c r="BG90" i="51" a="1"/>
  <c r="BG90" i="51" s="1"/>
  <c r="BF106" i="49" a="1"/>
  <c r="BF106" i="49" s="1"/>
  <c r="BG26" i="54" a="1"/>
  <c r="BG26" i="54" s="1"/>
  <c r="BF66" i="52" a="1"/>
  <c r="BF66" i="52" s="1"/>
  <c r="BF58" i="53" a="1"/>
  <c r="BF58" i="53" s="1"/>
  <c r="BF42" i="51" a="1"/>
  <c r="BF42" i="51" s="1"/>
  <c r="BF106" i="54" a="1"/>
  <c r="BF106" i="54" s="1"/>
  <c r="BG42" i="54" a="1"/>
  <c r="BG42" i="54" s="1"/>
  <c r="BG82" i="54" a="1"/>
  <c r="BG82" i="54" s="1"/>
  <c r="BE58" i="50" a="1"/>
  <c r="BE58" i="50" s="1"/>
  <c r="BF2" i="53" a="1"/>
  <c r="BF2" i="53" s="1"/>
  <c r="BE98" i="53" a="1"/>
  <c r="BE98" i="53" s="1"/>
  <c r="BF82" i="55" a="1"/>
  <c r="BF82" i="55" s="1"/>
  <c r="BE82" i="55" a="1"/>
  <c r="BE82" i="55" s="1"/>
  <c r="BG26" i="46" a="1"/>
  <c r="BG26" i="46" s="1"/>
  <c r="BE122" i="52" a="1"/>
  <c r="BE122" i="52" s="1"/>
  <c r="BG58" i="52" a="1"/>
  <c r="BG58" i="52" s="1"/>
  <c r="BG58" i="53" a="1"/>
  <c r="BG58" i="53" s="1"/>
  <c r="BG82" i="53" a="1"/>
  <c r="BG82" i="53" s="1"/>
  <c r="BG34" i="55" a="1"/>
  <c r="BG34" i="55" s="1"/>
  <c r="BF106" i="55" a="1"/>
  <c r="BF106" i="55" s="1"/>
  <c r="BE106" i="55" a="1"/>
  <c r="BE106" i="55" s="1"/>
  <c r="BG50" i="49" a="1"/>
  <c r="BG50" i="49" s="1"/>
  <c r="BE66" i="52" a="1"/>
  <c r="BE66" i="52" s="1"/>
  <c r="BG58" i="54" a="1"/>
  <c r="BG58" i="54" s="1"/>
  <c r="BG2" i="55" a="1"/>
  <c r="BG2" i="55" s="1"/>
  <c r="BG18" i="55" a="1"/>
  <c r="BG18" i="55" s="1"/>
  <c r="BG50" i="55" a="1"/>
  <c r="BG50" i="55" s="1"/>
  <c r="BF18" i="49" a="1"/>
  <c r="BF18" i="49" s="1"/>
  <c r="BF18" i="52" a="1"/>
  <c r="BF18" i="52" s="1"/>
  <c r="BF82" i="54" a="1"/>
  <c r="BF82" i="54" s="1"/>
  <c r="BG58" i="51" a="1"/>
  <c r="BG58" i="51" s="1"/>
  <c r="BF10" i="52" a="1"/>
  <c r="BF10" i="52" s="1"/>
  <c r="BG18" i="52" a="1"/>
  <c r="BG18" i="52" s="1"/>
  <c r="BG114" i="55" a="1"/>
  <c r="BG114" i="55" s="1"/>
  <c r="BG66" i="55" a="1"/>
  <c r="BG66" i="55" s="1"/>
  <c r="BG82" i="49" a="1"/>
  <c r="BG82" i="49" s="1"/>
  <c r="BE90" i="52" a="1"/>
  <c r="BE90" i="52" s="1"/>
  <c r="BE2" i="55" a="1"/>
  <c r="BE2" i="55" s="1"/>
  <c r="BG106" i="52" a="1"/>
  <c r="BG106" i="52" s="1"/>
  <c r="BG50" i="53" a="1"/>
  <c r="BG50" i="53" s="1"/>
  <c r="BE26" i="53" a="1"/>
  <c r="BE26" i="53" s="1"/>
  <c r="BF50" i="53" a="1"/>
  <c r="BF50" i="53" s="1"/>
  <c r="BF18" i="55" a="1"/>
  <c r="BF18" i="55" s="1"/>
  <c r="BE66" i="55" a="1"/>
  <c r="BE66" i="55" s="1"/>
  <c r="BF66" i="47" a="1"/>
  <c r="BF66" i="47" s="1"/>
  <c r="BG122" i="48" a="1"/>
  <c r="BG122" i="48" s="1"/>
  <c r="BF66" i="48" a="1"/>
  <c r="BF66" i="48" s="1"/>
  <c r="BG66" i="52" a="1"/>
  <c r="BG66" i="52" s="1"/>
  <c r="BF122" i="53" a="1"/>
  <c r="BF122" i="53" s="1"/>
  <c r="BF114" i="53" a="1"/>
  <c r="BF114" i="53" s="1"/>
  <c r="BF2" i="55" a="1"/>
  <c r="BF2" i="55" s="1"/>
  <c r="BE2" i="51" a="1"/>
  <c r="BE2" i="51" s="1"/>
  <c r="BE58" i="54" a="1"/>
  <c r="BE58" i="54" s="1"/>
  <c r="BG34" i="54" a="1"/>
  <c r="BG34" i="54" s="1"/>
  <c r="BG90" i="47" a="1"/>
  <c r="BG90" i="47" s="1"/>
  <c r="BF18" i="50" a="1"/>
  <c r="BF18" i="50" s="1"/>
  <c r="BE82" i="53" a="1"/>
  <c r="BE82" i="53" s="1"/>
  <c r="BG98" i="54" a="1"/>
  <c r="BG98" i="54" s="1"/>
  <c r="BE18" i="55" a="1"/>
  <c r="BE18" i="55" s="1"/>
  <c r="BE18" i="50" a="1"/>
  <c r="BE18" i="50" s="1"/>
  <c r="BE122" i="54" a="1"/>
  <c r="BE122" i="54" s="1"/>
  <c r="BG90" i="55" a="1"/>
  <c r="BG90" i="55" s="1"/>
  <c r="BG10" i="50" a="1"/>
  <c r="BG10" i="50" s="1"/>
  <c r="BF74" i="52" a="1"/>
  <c r="BF74" i="52" s="1"/>
  <c r="BG122" i="52" a="1"/>
  <c r="BG122" i="52" s="1"/>
  <c r="BE90" i="53" a="1"/>
  <c r="BE90" i="53" s="1"/>
  <c r="BE74" i="54" a="1"/>
  <c r="BE74" i="54" s="1"/>
  <c r="BG82" i="52" a="1"/>
  <c r="BG82" i="52" s="1"/>
  <c r="BE50" i="54" a="1"/>
  <c r="BE50" i="54" s="1"/>
  <c r="BF74" i="54" a="1"/>
  <c r="BF74" i="54" s="1"/>
  <c r="BE66" i="54" a="1"/>
  <c r="BE66" i="54" s="1"/>
  <c r="BE98" i="48" a="1"/>
  <c r="BE98" i="48" s="1"/>
  <c r="BE74" i="50" a="1"/>
  <c r="BE74" i="50" s="1"/>
  <c r="BE34" i="53" a="1"/>
  <c r="BE34" i="53" s="1"/>
  <c r="BE98" i="54" a="1"/>
  <c r="BE98" i="54" s="1"/>
  <c r="BE106" i="49" a="1"/>
  <c r="BE106" i="49" s="1"/>
  <c r="BE66" i="49" a="1"/>
  <c r="BE66" i="49" s="1"/>
  <c r="BF114" i="54" a="1"/>
  <c r="BF114" i="54" s="1"/>
  <c r="BF50" i="54" a="1"/>
  <c r="BF50" i="54" s="1"/>
  <c r="BF50" i="52" a="1"/>
  <c r="BF50" i="52" s="1"/>
  <c r="BE106" i="54" a="1"/>
  <c r="BE106" i="54" s="1"/>
  <c r="BF98" i="54" a="1"/>
  <c r="BF98" i="54" s="1"/>
  <c r="BE106" i="52" a="1"/>
  <c r="BE106" i="52" s="1"/>
  <c r="BG74" i="54" a="1"/>
  <c r="BG74" i="54" s="1"/>
  <c r="BF98" i="48" a="1"/>
  <c r="BF98" i="48" s="1"/>
  <c r="BF82" i="51" a="1"/>
  <c r="BF82" i="51" s="1"/>
  <c r="BF122" i="52" a="1"/>
  <c r="BF122" i="52" s="1"/>
  <c r="BE18" i="52" a="1"/>
  <c r="BE18" i="52" s="1"/>
  <c r="BF90" i="53" a="1"/>
  <c r="BF90" i="53" s="1"/>
  <c r="BG42" i="53" a="1"/>
  <c r="BG42" i="53" s="1"/>
  <c r="BG106" i="53" a="1"/>
  <c r="BG106" i="53" s="1"/>
  <c r="BE2" i="49" a="1"/>
  <c r="BE2" i="49" s="1"/>
  <c r="BG90" i="52" a="1"/>
  <c r="BG90" i="52" s="1"/>
  <c r="BE82" i="52" a="1"/>
  <c r="BE82" i="52" s="1"/>
  <c r="BG2" i="52" a="1"/>
  <c r="BG2" i="52" s="1"/>
  <c r="BG114" i="53" a="1"/>
  <c r="BG114" i="53" s="1"/>
  <c r="BG66" i="53" a="1"/>
  <c r="BG66" i="53" s="1"/>
  <c r="BG2" i="54" a="1"/>
  <c r="BG2" i="54" s="1"/>
  <c r="BF114" i="52" a="1"/>
  <c r="BF114" i="52" s="1"/>
  <c r="BG34" i="53" a="1"/>
  <c r="BG34" i="53" s="1"/>
  <c r="BE18" i="51" a="1"/>
  <c r="BE18" i="51" s="1"/>
  <c r="BF58" i="51" a="1"/>
  <c r="BF58" i="51" s="1"/>
  <c r="BG66" i="51" a="1"/>
  <c r="BG66" i="51" s="1"/>
  <c r="BG74" i="52" a="1"/>
  <c r="BG74" i="52" s="1"/>
  <c r="BG98" i="52" a="1"/>
  <c r="BG98" i="52" s="1"/>
  <c r="BF2" i="48" a="1"/>
  <c r="BF2" i="48" s="1"/>
  <c r="BG2" i="48" a="1"/>
  <c r="BG2" i="48" s="1"/>
  <c r="BF90" i="51" a="1"/>
  <c r="BF90" i="51" s="1"/>
  <c r="BE98" i="51" a="1"/>
  <c r="BE98" i="51" s="1"/>
  <c r="BE114" i="51" a="1"/>
  <c r="BE114" i="51" s="1"/>
  <c r="BE26" i="51" a="1"/>
  <c r="BE26" i="51" s="1"/>
  <c r="BE58" i="53" a="1"/>
  <c r="BE58" i="53" s="1"/>
  <c r="BG10" i="53" a="1"/>
  <c r="BG10" i="53" s="1"/>
  <c r="BG114" i="54" a="1"/>
  <c r="BG114" i="54" s="1"/>
  <c r="BE114" i="53" a="1"/>
  <c r="BE114" i="53" s="1"/>
  <c r="BE18" i="53" a="1"/>
  <c r="BE18" i="53" s="1"/>
  <c r="BE18" i="49" a="1"/>
  <c r="BE18" i="49" s="1"/>
  <c r="BF122" i="49" a="1"/>
  <c r="BF122" i="49" s="1"/>
  <c r="BG122" i="49" a="1"/>
  <c r="BG122" i="49" s="1"/>
  <c r="BE34" i="52" a="1"/>
  <c r="BE34" i="52" s="1"/>
  <c r="BE114" i="52" a="1"/>
  <c r="BE114" i="52" s="1"/>
  <c r="BF42" i="52" a="1"/>
  <c r="BF42" i="52" s="1"/>
  <c r="BF74" i="53" a="1"/>
  <c r="BF74" i="53" s="1"/>
  <c r="BG18" i="53" a="1"/>
  <c r="BG18" i="53" s="1"/>
  <c r="BE10" i="53" a="1"/>
  <c r="BE10" i="53" s="1"/>
  <c r="BF114" i="48" a="1"/>
  <c r="BF114" i="48" s="1"/>
  <c r="BG106" i="49" a="1"/>
  <c r="BG106" i="49" s="1"/>
  <c r="BG42" i="52" a="1"/>
  <c r="BG42" i="52" s="1"/>
  <c r="BE50" i="52" a="1"/>
  <c r="BE50" i="52" s="1"/>
  <c r="BE66" i="53" a="1"/>
  <c r="BE66" i="53" s="1"/>
  <c r="BG26" i="53" a="1"/>
  <c r="BG26" i="53" s="1"/>
  <c r="BF66" i="53" a="1"/>
  <c r="BF66" i="53" s="1"/>
  <c r="BF82" i="53" a="1"/>
  <c r="BF82" i="53" s="1"/>
  <c r="BG98" i="53" a="1"/>
  <c r="BG98" i="53" s="1"/>
  <c r="BG122" i="50" a="1"/>
  <c r="BG122" i="50" s="1"/>
  <c r="BF74" i="50" a="1"/>
  <c r="BF74" i="50" s="1"/>
  <c r="BE34" i="51" a="1"/>
  <c r="BE34" i="51" s="1"/>
  <c r="BG18" i="51" a="1"/>
  <c r="BG18" i="51" s="1"/>
  <c r="BG98" i="51" a="1"/>
  <c r="BG98" i="51" s="1"/>
  <c r="BF2" i="51" a="1"/>
  <c r="BF2" i="51" s="1"/>
  <c r="BF58" i="52" a="1"/>
  <c r="BF58" i="52" s="1"/>
  <c r="BG34" i="47" a="1"/>
  <c r="BG34" i="47" s="1"/>
  <c r="BG114" i="48" a="1"/>
  <c r="BG114" i="48" s="1"/>
  <c r="BG74" i="50" a="1"/>
  <c r="BG74" i="50" s="1"/>
  <c r="BF122" i="51" a="1"/>
  <c r="BF122" i="51" s="1"/>
  <c r="BG50" i="51" a="1"/>
  <c r="BG50" i="51" s="1"/>
  <c r="BG74" i="49" a="1"/>
  <c r="BG74" i="49" s="1"/>
  <c r="BE42" i="51" a="1"/>
  <c r="BE42" i="51" s="1"/>
  <c r="BF114" i="51" a="1"/>
  <c r="BF114" i="51" s="1"/>
  <c r="BF2" i="52" a="1"/>
  <c r="BF2" i="52" s="1"/>
  <c r="BE42" i="52" a="1"/>
  <c r="BE42" i="52" s="1"/>
  <c r="BE98" i="52" a="1"/>
  <c r="BE98" i="52" s="1"/>
  <c r="BG66" i="47" a="1"/>
  <c r="BG66" i="47" s="1"/>
  <c r="BG34" i="48" a="1"/>
  <c r="BG34" i="48" s="1"/>
  <c r="BF34" i="48" a="1"/>
  <c r="BF34" i="48" s="1"/>
  <c r="BG114" i="49" a="1"/>
  <c r="BG114" i="49" s="1"/>
  <c r="BG90" i="49" a="1"/>
  <c r="BG90" i="49" s="1"/>
  <c r="BF114" i="49" a="1"/>
  <c r="BF114" i="49" s="1"/>
  <c r="BF10" i="51" a="1"/>
  <c r="BF10" i="51" s="1"/>
  <c r="BE26" i="48" a="1"/>
  <c r="BE26" i="48" s="1"/>
  <c r="BE122" i="47" a="1"/>
  <c r="BE122" i="47" s="1"/>
  <c r="BG58" i="49" a="1"/>
  <c r="BG58" i="49" s="1"/>
  <c r="BE114" i="49" a="1"/>
  <c r="BE114" i="49" s="1"/>
  <c r="BF2" i="49" a="1"/>
  <c r="BF2" i="49" s="1"/>
  <c r="BE82" i="51" a="1"/>
  <c r="BE82" i="51" s="1"/>
  <c r="BG122" i="51" a="1"/>
  <c r="BG122" i="51" s="1"/>
  <c r="BG26" i="52" a="1"/>
  <c r="BG26" i="52" s="1"/>
  <c r="BE58" i="52" a="1"/>
  <c r="BE58" i="52" s="1"/>
  <c r="BF82" i="47" a="1"/>
  <c r="BF82" i="47" s="1"/>
  <c r="BE66" i="47" a="1"/>
  <c r="BE66" i="47" s="1"/>
  <c r="BE90" i="49" a="1"/>
  <c r="BE90" i="49" s="1"/>
  <c r="BF82" i="52" a="1"/>
  <c r="BF82" i="52" s="1"/>
  <c r="BF98" i="52" a="1"/>
  <c r="BF98" i="52" s="1"/>
  <c r="BE2" i="48" a="1"/>
  <c r="BE2" i="48" s="1"/>
  <c r="BG26" i="50" a="1"/>
  <c r="BG26" i="50" s="1"/>
  <c r="BE114" i="50" a="1"/>
  <c r="BE114" i="50" s="1"/>
  <c r="BE74" i="49" a="1"/>
  <c r="BE74" i="49" s="1"/>
  <c r="BF50" i="49" a="1"/>
  <c r="BF50" i="49" s="1"/>
  <c r="BG42" i="49" a="1"/>
  <c r="BG42" i="49" s="1"/>
  <c r="BF98" i="51" a="1"/>
  <c r="BF98" i="51" s="1"/>
  <c r="BE58" i="51" a="1"/>
  <c r="BE58" i="51" s="1"/>
  <c r="BG66" i="46" a="1"/>
  <c r="BG66" i="46" s="1"/>
  <c r="BF26" i="48" a="1"/>
  <c r="BF26" i="48" s="1"/>
  <c r="BE114" i="48" a="1"/>
  <c r="BE114" i="48" s="1"/>
  <c r="BF58" i="50" a="1"/>
  <c r="BF58" i="50" s="1"/>
  <c r="BE66" i="51" a="1"/>
  <c r="BE66" i="51" s="1"/>
  <c r="BF26" i="51" a="1"/>
  <c r="BF26" i="51" s="1"/>
  <c r="BE82" i="48" a="1"/>
  <c r="BE82" i="48" s="1"/>
  <c r="BF42" i="49" a="1"/>
  <c r="BF42" i="49" s="1"/>
  <c r="BE50" i="51" a="1"/>
  <c r="BE50" i="51" s="1"/>
  <c r="BF66" i="51" a="1"/>
  <c r="BF66" i="51" s="1"/>
  <c r="BG10" i="52" a="1"/>
  <c r="BG10" i="52" s="1"/>
  <c r="BF58" i="48" a="1"/>
  <c r="BF58" i="48" s="1"/>
  <c r="BF26" i="50" a="1"/>
  <c r="BF26" i="50" s="1"/>
  <c r="BG98" i="49" a="1"/>
  <c r="BG98" i="49" s="1"/>
  <c r="BE74" i="51" a="1"/>
  <c r="BE74" i="51" s="1"/>
  <c r="BF18" i="51" a="1"/>
  <c r="BF18" i="51" s="1"/>
  <c r="BE122" i="51" a="1"/>
  <c r="BE122" i="51" s="1"/>
  <c r="BG2" i="51" a="1"/>
  <c r="BG2" i="51" s="1"/>
  <c r="BG26" i="51" a="1"/>
  <c r="BG26" i="51" s="1"/>
  <c r="BF122" i="47" a="1"/>
  <c r="BF122" i="47" s="1"/>
  <c r="BF98" i="50" a="1"/>
  <c r="BF98" i="50" s="1"/>
  <c r="BF58" i="49" a="1"/>
  <c r="BF58" i="49" s="1"/>
  <c r="BF106" i="51" a="1"/>
  <c r="BF106" i="51" s="1"/>
  <c r="BF34" i="47" a="1"/>
  <c r="BF34" i="47" s="1"/>
  <c r="BG2" i="47" a="1"/>
  <c r="BG2" i="47" s="1"/>
  <c r="BG58" i="48" a="1"/>
  <c r="BG58" i="48" s="1"/>
  <c r="BG66" i="48" a="1"/>
  <c r="BG66" i="48" s="1"/>
  <c r="BE42" i="50" a="1"/>
  <c r="BE42" i="50" s="1"/>
  <c r="BF2" i="50" a="1"/>
  <c r="BF2" i="50" s="1"/>
  <c r="BG2" i="49" a="1"/>
  <c r="BG2" i="49" s="1"/>
  <c r="BF50" i="51" a="1"/>
  <c r="BF50" i="51" s="1"/>
  <c r="BF42" i="50" a="1"/>
  <c r="BF42" i="50" s="1"/>
  <c r="BF74" i="49" a="1"/>
  <c r="BF74" i="49" s="1"/>
  <c r="BG58" i="46" a="1"/>
  <c r="BG58" i="46" s="1"/>
  <c r="BE98" i="50" a="1"/>
  <c r="BE98" i="50" s="1"/>
  <c r="BG34" i="49" a="1"/>
  <c r="BG34" i="49" s="1"/>
  <c r="BF34" i="49" a="1"/>
  <c r="BF34" i="49" s="1"/>
  <c r="BF90" i="49" a="1"/>
  <c r="BF90" i="49" s="1"/>
  <c r="BE106" i="48" a="1"/>
  <c r="BE106" i="48" s="1"/>
  <c r="BE34" i="50" a="1"/>
  <c r="BE34" i="50" s="1"/>
  <c r="BF82" i="49" a="1"/>
  <c r="BF82" i="49" s="1"/>
  <c r="BE82" i="49" a="1"/>
  <c r="BE82" i="49" s="1"/>
  <c r="BE42" i="49" a="1"/>
  <c r="BE42" i="49" s="1"/>
  <c r="BE106" i="51" a="1"/>
  <c r="BE106" i="51" s="1"/>
  <c r="BE10" i="51" a="1"/>
  <c r="BE10" i="51" s="1"/>
  <c r="BE2" i="46" a="1"/>
  <c r="BE2" i="46" s="1"/>
  <c r="BG122" i="47" a="1"/>
  <c r="BG122" i="47" s="1"/>
  <c r="BE34" i="48" a="1"/>
  <c r="BE34" i="48" s="1"/>
  <c r="BG90" i="48" a="1"/>
  <c r="BG90" i="48" s="1"/>
  <c r="BG82" i="50" a="1"/>
  <c r="BG82" i="50" s="1"/>
  <c r="BF26" i="49" a="1"/>
  <c r="BF26" i="49" s="1"/>
  <c r="BF10" i="49" a="1"/>
  <c r="BF10" i="49" s="1"/>
  <c r="BE10" i="46" a="1"/>
  <c r="BE10" i="46" s="1"/>
  <c r="BF106" i="48" a="1"/>
  <c r="BF106" i="48" s="1"/>
  <c r="BE90" i="50" a="1"/>
  <c r="BE90" i="50" s="1"/>
  <c r="BF90" i="50" a="1"/>
  <c r="BF90" i="50" s="1"/>
  <c r="BE98" i="49" a="1"/>
  <c r="BE98" i="49" s="1"/>
  <c r="BG114" i="51" a="1"/>
  <c r="BG114" i="51" s="1"/>
  <c r="BE34" i="46" a="1"/>
  <c r="BE34" i="46" s="1"/>
  <c r="BE58" i="46" a="1"/>
  <c r="BE58" i="46" s="1"/>
  <c r="BE50" i="47" a="1"/>
  <c r="BE50" i="47" s="1"/>
  <c r="BG66" i="50" a="1"/>
  <c r="BG66" i="50" s="1"/>
  <c r="BG50" i="48" a="1"/>
  <c r="BG50" i="48" s="1"/>
  <c r="BG26" i="48" a="1"/>
  <c r="BG26" i="48" s="1"/>
  <c r="BE58" i="49" a="1"/>
  <c r="BE58" i="49" s="1"/>
  <c r="BG18" i="49" a="1"/>
  <c r="BG18" i="49" s="1"/>
  <c r="BE34" i="49" a="1"/>
  <c r="BE34" i="49" s="1"/>
  <c r="BG26" i="49" a="1"/>
  <c r="BG26" i="49" s="1"/>
  <c r="BG10" i="49" a="1"/>
  <c r="BG10" i="49" s="1"/>
  <c r="BE82" i="47" a="1"/>
  <c r="BE82" i="47" s="1"/>
  <c r="BG98" i="48" a="1"/>
  <c r="BG98" i="48" s="1"/>
  <c r="BE42" i="48" a="1"/>
  <c r="BE42" i="48" s="1"/>
  <c r="BG58" i="50" a="1"/>
  <c r="BG58" i="50" s="1"/>
  <c r="BG2" i="50" a="1"/>
  <c r="BG2" i="50" s="1"/>
  <c r="BF66" i="50" a="1"/>
  <c r="BF66" i="50" s="1"/>
  <c r="BE122" i="50" a="1"/>
  <c r="BE122" i="50" s="1"/>
  <c r="BE66" i="48" a="1"/>
  <c r="BE66" i="48" s="1"/>
  <c r="BF10" i="50" a="1"/>
  <c r="BF10" i="50" s="1"/>
  <c r="BF42" i="48" a="1"/>
  <c r="BF42" i="48" s="1"/>
  <c r="BG50" i="50" a="1"/>
  <c r="BG50" i="50" s="1"/>
  <c r="BF122" i="50" a="1"/>
  <c r="BF122" i="50" s="1"/>
  <c r="BE26" i="49" a="1"/>
  <c r="BE26" i="49" s="1"/>
  <c r="BG114" i="50" a="1"/>
  <c r="BG114" i="50" s="1"/>
  <c r="BG106" i="50" a="1"/>
  <c r="BG106" i="50" s="1"/>
  <c r="BE10" i="50" a="1"/>
  <c r="BE10" i="50" s="1"/>
  <c r="BF18" i="48" a="1"/>
  <c r="BF18" i="48" s="1"/>
  <c r="BG42" i="48" a="1"/>
  <c r="BG42" i="48" s="1"/>
  <c r="AD96" i="49"/>
  <c r="AC96" i="49" s="1"/>
  <c r="BE34" i="47" a="1"/>
  <c r="BE34" i="47" s="1"/>
  <c r="BE42" i="46" a="1"/>
  <c r="BE42" i="46" s="1"/>
  <c r="AS106" i="49"/>
  <c r="AF106" i="49" s="1"/>
  <c r="BG74" i="47" a="1"/>
  <c r="BG74" i="47" s="1"/>
  <c r="BF10" i="47" a="1"/>
  <c r="BF10" i="47" s="1"/>
  <c r="BE90" i="47" a="1"/>
  <c r="BE90" i="47" s="1"/>
  <c r="BE90" i="48" a="1"/>
  <c r="BE90" i="48" s="1"/>
  <c r="BF114" i="50" a="1"/>
  <c r="BF114" i="50" s="1"/>
  <c r="BE106" i="50" a="1"/>
  <c r="BE106" i="50" s="1"/>
  <c r="BE66" i="50" a="1"/>
  <c r="BE66" i="50" s="1"/>
  <c r="V60" i="49"/>
  <c r="AY60" i="49" s="1"/>
  <c r="Q60" i="49"/>
  <c r="BA60" i="49" s="1"/>
  <c r="BB60" i="49" s="1"/>
  <c r="AU60" i="49"/>
  <c r="AV30" i="49" s="1"/>
  <c r="S60" i="49"/>
  <c r="AA60" i="49"/>
  <c r="Y60" i="49"/>
  <c r="AB108" i="49"/>
  <c r="AE108" i="49" a="1"/>
  <c r="AE108" i="49" s="1"/>
  <c r="AD108" i="49" s="1"/>
  <c r="AC108" i="49" s="1"/>
  <c r="R108" i="49"/>
  <c r="S108" i="49"/>
  <c r="AA108" i="49"/>
  <c r="U108" i="49"/>
  <c r="W108" i="49"/>
  <c r="Q108" i="49"/>
  <c r="BA108" i="49" s="1"/>
  <c r="BB108" i="49" s="1"/>
  <c r="P108" i="49"/>
  <c r="Z108" i="49"/>
  <c r="AZ108" i="49" s="1"/>
  <c r="Y108" i="49"/>
  <c r="V108" i="49"/>
  <c r="AY108" i="49" s="1"/>
  <c r="AS122" i="49"/>
  <c r="AF122" i="49" s="1"/>
  <c r="BE50" i="48" a="1"/>
  <c r="BE50" i="48" s="1"/>
  <c r="BG18" i="48" a="1"/>
  <c r="BG18" i="48" s="1"/>
  <c r="BF34" i="50" a="1"/>
  <c r="BF34" i="50" s="1"/>
  <c r="V44" i="49"/>
  <c r="AY44" i="49" s="1"/>
  <c r="AU44" i="49"/>
  <c r="AV23" i="49" s="1"/>
  <c r="AE44" i="49" a="1"/>
  <c r="AE44" i="49" s="1"/>
  <c r="Y44" i="49"/>
  <c r="Q44" i="49"/>
  <c r="BA44" i="49" s="1"/>
  <c r="BB44" i="49" s="1"/>
  <c r="AB44" i="49"/>
  <c r="W44" i="49"/>
  <c r="AA44" i="49"/>
  <c r="S44" i="49"/>
  <c r="U44" i="49"/>
  <c r="P44" i="49"/>
  <c r="R44" i="49"/>
  <c r="Z44" i="49"/>
  <c r="AZ44" i="49" s="1"/>
  <c r="BB20" i="49"/>
  <c r="BB49" i="49"/>
  <c r="BG10" i="47" a="1"/>
  <c r="BG10" i="47" s="1"/>
  <c r="BG106" i="48" a="1"/>
  <c r="BG106" i="48" s="1"/>
  <c r="BF82" i="48" a="1"/>
  <c r="BF82" i="48" s="1"/>
  <c r="BG42" i="50" a="1"/>
  <c r="BG42" i="50" s="1"/>
  <c r="BF50" i="50" a="1"/>
  <c r="BF50" i="50" s="1"/>
  <c r="V52" i="49"/>
  <c r="AY52" i="49" s="1"/>
  <c r="BB52" i="49" s="1"/>
  <c r="Z52" i="49"/>
  <c r="AZ52" i="49" s="1"/>
  <c r="P52" i="49"/>
  <c r="BB55" i="49"/>
  <c r="BE10" i="47" a="1"/>
  <c r="BE10" i="47" s="1"/>
  <c r="BE58" i="48" a="1"/>
  <c r="BE58" i="48" s="1"/>
  <c r="BF90" i="48" a="1"/>
  <c r="BF90" i="48" s="1"/>
  <c r="AS74" i="49"/>
  <c r="AF74" i="49" s="1"/>
  <c r="BE74" i="47" a="1"/>
  <c r="BE74" i="47" s="1"/>
  <c r="BF98" i="47" a="1"/>
  <c r="BF98" i="47" s="1"/>
  <c r="BE18" i="48" a="1"/>
  <c r="BE18" i="48" s="1"/>
  <c r="BG90" i="50" a="1"/>
  <c r="BG90" i="50" s="1"/>
  <c r="BE50" i="50" a="1"/>
  <c r="BE50" i="50" s="1"/>
  <c r="Q124" i="49"/>
  <c r="BA124" i="49" s="1"/>
  <c r="BB124" i="49" s="1"/>
  <c r="Z124" i="49"/>
  <c r="AZ124" i="49" s="1"/>
  <c r="Y124" i="49"/>
  <c r="W124" i="49"/>
  <c r="AE124" i="49" a="1"/>
  <c r="AE124" i="49" s="1"/>
  <c r="AD124" i="49" s="1"/>
  <c r="AC124" i="49" s="1"/>
  <c r="U124" i="49"/>
  <c r="R124" i="49"/>
  <c r="BF50" i="47" a="1"/>
  <c r="BF50" i="47" s="1"/>
  <c r="BF18" i="47" a="1"/>
  <c r="BF18" i="47" s="1"/>
  <c r="BE106" i="47" a="1"/>
  <c r="BE106" i="47" s="1"/>
  <c r="BE10" i="48" a="1"/>
  <c r="BE10" i="48" s="1"/>
  <c r="BF10" i="48" a="1"/>
  <c r="BF10" i="48" s="1"/>
  <c r="BE74" i="48" a="1"/>
  <c r="BE74" i="48" s="1"/>
  <c r="BG74" i="48" a="1"/>
  <c r="BG74" i="48" s="1"/>
  <c r="BF74" i="48" a="1"/>
  <c r="BF74" i="48" s="1"/>
  <c r="BG82" i="48" a="1"/>
  <c r="BG82" i="48" s="1"/>
  <c r="BE18" i="47" a="1"/>
  <c r="BE18" i="47" s="1"/>
  <c r="BG34" i="50" a="1"/>
  <c r="BG34" i="50" s="1"/>
  <c r="BE2" i="50" a="1"/>
  <c r="BE2" i="50" s="1"/>
  <c r="BG82" i="47" a="1"/>
  <c r="BG82" i="47" s="1"/>
  <c r="BG10" i="48" a="1"/>
  <c r="BG10" i="48" s="1"/>
  <c r="BF90" i="47" a="1"/>
  <c r="BF90" i="47" s="1"/>
  <c r="BE42" i="47" a="1"/>
  <c r="BE42" i="47" s="1"/>
  <c r="BF26" i="46" a="1"/>
  <c r="BF26" i="46" s="1"/>
  <c r="BG42" i="47" a="1"/>
  <c r="BG42" i="47" s="1"/>
  <c r="BG58" i="47" a="1"/>
  <c r="BG58" i="47" s="1"/>
  <c r="BE114" i="47" a="1"/>
  <c r="BE114" i="47" s="1"/>
  <c r="BF58" i="47" a="1"/>
  <c r="BF58" i="47" s="1"/>
  <c r="BE26" i="47" a="1"/>
  <c r="BE26" i="47" s="1"/>
  <c r="BG50" i="47" a="1"/>
  <c r="BG50" i="47" s="1"/>
  <c r="BF50" i="48" a="1"/>
  <c r="BF50" i="48" s="1"/>
  <c r="BF114" i="47" a="1"/>
  <c r="BF114" i="47" s="1"/>
  <c r="BG98" i="47" a="1"/>
  <c r="BG98" i="47" s="1"/>
  <c r="BG106" i="47" a="1"/>
  <c r="BG106" i="47" s="1"/>
  <c r="BE26" i="46" a="1"/>
  <c r="BE26" i="46" s="1"/>
  <c r="BG114" i="46" a="1"/>
  <c r="BG114" i="46" s="1"/>
  <c r="BF42" i="47" a="1"/>
  <c r="BF42" i="47" s="1"/>
  <c r="BE58" i="47" a="1"/>
  <c r="BE58" i="47" s="1"/>
  <c r="BF26" i="47" a="1"/>
  <c r="BF26" i="47" s="1"/>
  <c r="BF74" i="47" a="1"/>
  <c r="BF74" i="47" s="1"/>
  <c r="BE98" i="47" a="1"/>
  <c r="BE98" i="47" s="1"/>
  <c r="BG114" i="47" a="1"/>
  <c r="BG114" i="47" s="1"/>
  <c r="BF122" i="46" a="1"/>
  <c r="BF122" i="46" s="1"/>
  <c r="BG50" i="46" a="1"/>
  <c r="BG50" i="46" s="1"/>
  <c r="BG122" i="46" a="1"/>
  <c r="BG122" i="46" s="1"/>
  <c r="BF42" i="46" a="1"/>
  <c r="BF42" i="46" s="1"/>
  <c r="BE98" i="46" a="1"/>
  <c r="BE98" i="46" s="1"/>
  <c r="BG74" i="46" a="1"/>
  <c r="BG74" i="46" s="1"/>
  <c r="BF58" i="46" a="1"/>
  <c r="BF58" i="46" s="1"/>
  <c r="BG90" i="46" a="1"/>
  <c r="BG90" i="46" s="1"/>
  <c r="BF66" i="46" a="1"/>
  <c r="BF66" i="46" s="1"/>
  <c r="BE90" i="46" a="1"/>
  <c r="BE90" i="46" s="1"/>
  <c r="BG2" i="46" a="1"/>
  <c r="BG2" i="46" s="1"/>
  <c r="BG82" i="46" a="1"/>
  <c r="BG82" i="46" s="1"/>
  <c r="BE74" i="46" a="1"/>
  <c r="BE74" i="46" s="1"/>
  <c r="BG34" i="46" a="1"/>
  <c r="BG34" i="46" s="1"/>
  <c r="BF114" i="46" a="1"/>
  <c r="BF114" i="46" s="1"/>
  <c r="BF82" i="46" a="1"/>
  <c r="BF82" i="46" s="1"/>
  <c r="BF98" i="46" a="1"/>
  <c r="BF98" i="46" s="1"/>
  <c r="BG98" i="46" a="1"/>
  <c r="BG98" i="46" s="1"/>
  <c r="BE66" i="46" a="1"/>
  <c r="BE66" i="46" s="1"/>
  <c r="BE50" i="46" a="1"/>
  <c r="BE50" i="46" s="1"/>
  <c r="BF106" i="46" a="1"/>
  <c r="BF106" i="46" s="1"/>
  <c r="BE114" i="46" a="1"/>
  <c r="BE114" i="46" s="1"/>
  <c r="BE106" i="46" a="1"/>
  <c r="BE106" i="46" s="1"/>
  <c r="BG18" i="46" a="1"/>
  <c r="BG18" i="46" s="1"/>
  <c r="BF10" i="46" a="1"/>
  <c r="BF10" i="46" s="1"/>
  <c r="BF34" i="46" a="1"/>
  <c r="BF34" i="46" s="1"/>
  <c r="BF2" i="46" a="1"/>
  <c r="BF2" i="46" s="1"/>
  <c r="BE18" i="46" a="1"/>
  <c r="BE18" i="46" s="1"/>
  <c r="BG10" i="46" a="1"/>
  <c r="BG10" i="46" s="1"/>
  <c r="BE122" i="46" a="1"/>
  <c r="BE122" i="46" s="1"/>
  <c r="BE82" i="46" a="1"/>
  <c r="BE82" i="46" s="1"/>
  <c r="BF74" i="46" a="1"/>
  <c r="BF74" i="46" s="1"/>
  <c r="BG42" i="46" a="1"/>
  <c r="BG42" i="46" s="1"/>
  <c r="BF18" i="46" a="1"/>
  <c r="BF18" i="46" s="1"/>
  <c r="BF50" i="46" a="1"/>
  <c r="BF50" i="46" s="1"/>
  <c r="BG106" i="46" a="1"/>
  <c r="BG106" i="46" s="1"/>
  <c r="BF82" i="43" a="1"/>
  <c r="BF82" i="43" s="1"/>
  <c r="BG10" i="36" a="1"/>
  <c r="BG10" i="36" s="1"/>
  <c r="BF122" i="44" a="1"/>
  <c r="BF122" i="44" s="1"/>
  <c r="BF26" i="42" a="1"/>
  <c r="BF26" i="42" s="1"/>
  <c r="BF10" i="44" a="1"/>
  <c r="BF10" i="44" s="1"/>
  <c r="BF90" i="45" a="1"/>
  <c r="BF90" i="45" s="1"/>
  <c r="BE114" i="44" a="1"/>
  <c r="BE114" i="44" s="1"/>
  <c r="AD85" i="46"/>
  <c r="BF34" i="37" a="1"/>
  <c r="BF34" i="37" s="1"/>
  <c r="BF66" i="43" a="1"/>
  <c r="BF66" i="43" s="1"/>
  <c r="AD119" i="46"/>
  <c r="AD99" i="46"/>
  <c r="BG26" i="40" a="1"/>
  <c r="BG26" i="40" s="1"/>
  <c r="AD102" i="46"/>
  <c r="AD104" i="46"/>
  <c r="AD66" i="46"/>
  <c r="BG74" i="44" a="1"/>
  <c r="BG74" i="44" s="1"/>
  <c r="BE114" i="43" a="1"/>
  <c r="BE114" i="43" s="1"/>
  <c r="BG18" i="44" a="1"/>
  <c r="BG18" i="44" s="1"/>
  <c r="BF34" i="43" a="1"/>
  <c r="BF34" i="43" s="1"/>
  <c r="AD84" i="46"/>
  <c r="AD70" i="46"/>
  <c r="BF42" i="41" a="1"/>
  <c r="BF42" i="41" s="1"/>
  <c r="AD116" i="46"/>
  <c r="BE98" i="38" a="1"/>
  <c r="BE98" i="38" s="1"/>
  <c r="BG50" i="43" a="1"/>
  <c r="BG50" i="43" s="1"/>
  <c r="BF18" i="44" a="1"/>
  <c r="BF18" i="44" s="1"/>
  <c r="BG42" i="44" a="1"/>
  <c r="BG42" i="44" s="1"/>
  <c r="BF114" i="44" a="1"/>
  <c r="BF114" i="44" s="1"/>
  <c r="BE2" i="42" a="1"/>
  <c r="BE2" i="42" s="1"/>
  <c r="BG58" i="44" a="1"/>
  <c r="BG58" i="44" s="1"/>
  <c r="BF34" i="36" a="1"/>
  <c r="BF34" i="36" s="1"/>
  <c r="BE42" i="45" a="1"/>
  <c r="BE42" i="45" s="1"/>
  <c r="BF58" i="42" a="1"/>
  <c r="BF58" i="42" s="1"/>
  <c r="BF74" i="44" a="1"/>
  <c r="BF74" i="44" s="1"/>
  <c r="BF82" i="45" a="1"/>
  <c r="BF82" i="45" s="1"/>
  <c r="BE58" i="44" a="1"/>
  <c r="BE58" i="44" s="1"/>
  <c r="BG58" i="38" a="1"/>
  <c r="BG58" i="38" s="1"/>
  <c r="BE114" i="45" a="1"/>
  <c r="BE114" i="45" s="1"/>
  <c r="BE114" i="42" a="1"/>
  <c r="BE114" i="42" s="1"/>
  <c r="BG50" i="39" a="1"/>
  <c r="BG50" i="39" s="1"/>
  <c r="BE106" i="41" a="1"/>
  <c r="BE106" i="41" s="1"/>
  <c r="BG106" i="43" a="1"/>
  <c r="BG106" i="43" s="1"/>
  <c r="BE106" i="39" a="1"/>
  <c r="BE106" i="39" s="1"/>
  <c r="BG122" i="42" a="1"/>
  <c r="BG122" i="42" s="1"/>
  <c r="BF26" i="43" a="1"/>
  <c r="BF26" i="43" s="1"/>
  <c r="BE2" i="44" a="1"/>
  <c r="BE2" i="44" s="1"/>
  <c r="BG50" i="33" a="1"/>
  <c r="BG50" i="33" s="1"/>
  <c r="BG58" i="43" a="1"/>
  <c r="BG58" i="43" s="1"/>
  <c r="BF98" i="44" a="1"/>
  <c r="BF98" i="44" s="1"/>
  <c r="BE50" i="45" a="1"/>
  <c r="BE50" i="45" s="1"/>
  <c r="BE2" i="40" a="1"/>
  <c r="BE2" i="40" s="1"/>
  <c r="BG114" i="42" a="1"/>
  <c r="BG114" i="42" s="1"/>
  <c r="BG26" i="45" a="1"/>
  <c r="BG26" i="45" s="1"/>
  <c r="BE42" i="35" a="1"/>
  <c r="BE42" i="35" s="1"/>
  <c r="BE50" i="42" a="1"/>
  <c r="BE50" i="42" s="1"/>
  <c r="BG18" i="42" a="1"/>
  <c r="BG18" i="42" s="1"/>
  <c r="BG114" i="45" a="1"/>
  <c r="BG114" i="45" s="1"/>
  <c r="BF122" i="41" a="1"/>
  <c r="BF122" i="41" s="1"/>
  <c r="BF2" i="45" a="1"/>
  <c r="BF2" i="45" s="1"/>
  <c r="BG114" i="40" a="1"/>
  <c r="BG114" i="40" s="1"/>
  <c r="BF58" i="45" a="1"/>
  <c r="BF58" i="45" s="1"/>
  <c r="BF26" i="44" a="1"/>
  <c r="BF26" i="44" s="1"/>
  <c r="BF26" i="45" a="1"/>
  <c r="BF26" i="45" s="1"/>
  <c r="BG106" i="44" a="1"/>
  <c r="BG106" i="44" s="1"/>
  <c r="BF42" i="45" a="1"/>
  <c r="BF42" i="45" s="1"/>
  <c r="BE98" i="45" a="1"/>
  <c r="BE98" i="45" s="1"/>
  <c r="BF98" i="45" a="1"/>
  <c r="BF98" i="45" s="1"/>
  <c r="BE42" i="40" a="1"/>
  <c r="BE42" i="40" s="1"/>
  <c r="BE82" i="44" a="1"/>
  <c r="BE82" i="44" s="1"/>
  <c r="BG98" i="39" a="1"/>
  <c r="BG98" i="39" s="1"/>
  <c r="BE34" i="41" a="1"/>
  <c r="BE34" i="41" s="1"/>
  <c r="BG90" i="35" a="1"/>
  <c r="BG90" i="35" s="1"/>
  <c r="BG98" i="41" a="1"/>
  <c r="BG98" i="41" s="1"/>
  <c r="BE18" i="42" a="1"/>
  <c r="BE18" i="42" s="1"/>
  <c r="BF114" i="45" a="1"/>
  <c r="BF114" i="45" s="1"/>
  <c r="BF90" i="41" a="1"/>
  <c r="BF90" i="41" s="1"/>
  <c r="BF18" i="42" a="1"/>
  <c r="BF18" i="42" s="1"/>
  <c r="BF2" i="44" a="1"/>
  <c r="BF2" i="44" s="1"/>
  <c r="BG34" i="45" a="1"/>
  <c r="BG34" i="45" s="1"/>
  <c r="BG42" i="45" a="1"/>
  <c r="BG42" i="45" s="1"/>
  <c r="BF106" i="42" a="1"/>
  <c r="BF106" i="42" s="1"/>
  <c r="BE58" i="43" a="1"/>
  <c r="BE58" i="43" s="1"/>
  <c r="BG50" i="44" a="1"/>
  <c r="BG50" i="44" s="1"/>
  <c r="BG66" i="45" a="1"/>
  <c r="BG66" i="45" s="1"/>
  <c r="BG34" i="43" a="1"/>
  <c r="BG34" i="43" s="1"/>
  <c r="BF34" i="45" a="1"/>
  <c r="BF34" i="45" s="1"/>
  <c r="BE122" i="33" a="1"/>
  <c r="BE122" i="33" s="1"/>
  <c r="BG50" i="35" a="1"/>
  <c r="BG50" i="35" s="1"/>
  <c r="BF34" i="41" a="1"/>
  <c r="BF34" i="41" s="1"/>
  <c r="BG114" i="43" a="1"/>
  <c r="BG114" i="43" s="1"/>
  <c r="BE122" i="43" a="1"/>
  <c r="BE122" i="43" s="1"/>
  <c r="BE66" i="44" a="1"/>
  <c r="BE66" i="44" s="1"/>
  <c r="BE122" i="44" a="1"/>
  <c r="BE122" i="44" s="1"/>
  <c r="BE18" i="45" a="1"/>
  <c r="BE18" i="45" s="1"/>
  <c r="BE10" i="45" a="1"/>
  <c r="BE10" i="45" s="1"/>
  <c r="BG74" i="45" a="1"/>
  <c r="BG74" i="45" s="1"/>
  <c r="BE82" i="45" a="1"/>
  <c r="BE82" i="45" s="1"/>
  <c r="BF90" i="38" a="1"/>
  <c r="BF90" i="38" s="1"/>
  <c r="BE98" i="43" a="1"/>
  <c r="BE98" i="43" s="1"/>
  <c r="BE90" i="45" a="1"/>
  <c r="BE90" i="45" s="1"/>
  <c r="BE106" i="45" a="1"/>
  <c r="BE106" i="45" s="1"/>
  <c r="BF10" i="39" a="1"/>
  <c r="BF10" i="39" s="1"/>
  <c r="BF98" i="41" a="1"/>
  <c r="BF98" i="41" s="1"/>
  <c r="BG74" i="42" a="1"/>
  <c r="BG74" i="42" s="1"/>
  <c r="BF90" i="44" a="1"/>
  <c r="BF90" i="44" s="1"/>
  <c r="BG2" i="45" a="1"/>
  <c r="BG2" i="45" s="1"/>
  <c r="BF106" i="45" a="1"/>
  <c r="BF106" i="45" s="1"/>
  <c r="BF10" i="42" a="1"/>
  <c r="BF10" i="42" s="1"/>
  <c r="BG18" i="43" a="1"/>
  <c r="BG18" i="43" s="1"/>
  <c r="BE42" i="44" a="1"/>
  <c r="BE42" i="44" s="1"/>
  <c r="BF82" i="44" a="1"/>
  <c r="BF82" i="44" s="1"/>
  <c r="BE58" i="45" a="1"/>
  <c r="BE58" i="45" s="1"/>
  <c r="BF74" i="42" a="1"/>
  <c r="BF74" i="42" s="1"/>
  <c r="BF66" i="44" a="1"/>
  <c r="BF66" i="44" s="1"/>
  <c r="BG122" i="44" a="1"/>
  <c r="BG122" i="44" s="1"/>
  <c r="BF122" i="45" a="1"/>
  <c r="BF122" i="45" s="1"/>
  <c r="BE122" i="45" a="1"/>
  <c r="BE122" i="45" s="1"/>
  <c r="BF50" i="45" a="1"/>
  <c r="BF50" i="45" s="1"/>
  <c r="BF42" i="40" a="1"/>
  <c r="BF42" i="40" s="1"/>
  <c r="BE90" i="41" a="1"/>
  <c r="BE90" i="41" s="1"/>
  <c r="BG26" i="41" a="1"/>
  <c r="BG26" i="41" s="1"/>
  <c r="BG74" i="41" a="1"/>
  <c r="BG74" i="41" s="1"/>
  <c r="BG26" i="42" a="1"/>
  <c r="BG26" i="42" s="1"/>
  <c r="BE74" i="43" a="1"/>
  <c r="BE74" i="43" s="1"/>
  <c r="BF74" i="43" a="1"/>
  <c r="BF74" i="43" s="1"/>
  <c r="BG122" i="43" a="1"/>
  <c r="BG122" i="43" s="1"/>
  <c r="BG66" i="44" a="1"/>
  <c r="BG66" i="44" s="1"/>
  <c r="BE18" i="30" a="1"/>
  <c r="BE18" i="30" s="1"/>
  <c r="BG98" i="38" a="1"/>
  <c r="BG98" i="38" s="1"/>
  <c r="BE42" i="39" a="1"/>
  <c r="BE42" i="39" s="1"/>
  <c r="BF10" i="41" a="1"/>
  <c r="BF10" i="41" s="1"/>
  <c r="BE66" i="41" a="1"/>
  <c r="BE66" i="41" s="1"/>
  <c r="BG10" i="42" a="1"/>
  <c r="BG10" i="42" s="1"/>
  <c r="BE18" i="43" a="1"/>
  <c r="BE18" i="43" s="1"/>
  <c r="BF74" i="41" a="1"/>
  <c r="BF74" i="41" s="1"/>
  <c r="BF114" i="41" a="1"/>
  <c r="BF114" i="41" s="1"/>
  <c r="BE74" i="42" a="1"/>
  <c r="BE74" i="42" s="1"/>
  <c r="BG58" i="42" a="1"/>
  <c r="BG58" i="42" s="1"/>
  <c r="BE26" i="43" a="1"/>
  <c r="BE26" i="43" s="1"/>
  <c r="BE82" i="43" a="1"/>
  <c r="BE82" i="43" s="1"/>
  <c r="BE34" i="45" a="1"/>
  <c r="BE34" i="45" s="1"/>
  <c r="BG82" i="45" a="1"/>
  <c r="BG82" i="45" s="1"/>
  <c r="BF26" i="38" a="1"/>
  <c r="BF26" i="38" s="1"/>
  <c r="BE98" i="41" a="1"/>
  <c r="BE98" i="41" s="1"/>
  <c r="BG90" i="43" a="1"/>
  <c r="BG90" i="43" s="1"/>
  <c r="BG10" i="43" a="1"/>
  <c r="BG10" i="43" s="1"/>
  <c r="BE106" i="44" a="1"/>
  <c r="BE106" i="44" s="1"/>
  <c r="BG90" i="44" a="1"/>
  <c r="BG90" i="44" s="1"/>
  <c r="BE18" i="44" a="1"/>
  <c r="BE18" i="44" s="1"/>
  <c r="BG114" i="39" a="1"/>
  <c r="BG114" i="39" s="1"/>
  <c r="BG10" i="39" a="1"/>
  <c r="BG10" i="39" s="1"/>
  <c r="BE122" i="40" a="1"/>
  <c r="BE122" i="40" s="1"/>
  <c r="BG34" i="41" a="1"/>
  <c r="BG34" i="41" s="1"/>
  <c r="BF2" i="43" a="1"/>
  <c r="BF2" i="43" s="1"/>
  <c r="BE74" i="44" a="1"/>
  <c r="BE74" i="44" s="1"/>
  <c r="BF10" i="45" a="1"/>
  <c r="BF10" i="45" s="1"/>
  <c r="BF18" i="45" a="1"/>
  <c r="BF18" i="45" s="1"/>
  <c r="BE58" i="42" a="1"/>
  <c r="BE58" i="42" s="1"/>
  <c r="BE50" i="44" a="1"/>
  <c r="BE50" i="44" s="1"/>
  <c r="BF50" i="44" a="1"/>
  <c r="BF50" i="44" s="1"/>
  <c r="BF34" i="44" a="1"/>
  <c r="BF34" i="44" s="1"/>
  <c r="BF58" i="44" a="1"/>
  <c r="BF58" i="44" s="1"/>
  <c r="BF66" i="45" a="1"/>
  <c r="BF66" i="45" s="1"/>
  <c r="BG50" i="45" a="1"/>
  <c r="BG50" i="45" s="1"/>
  <c r="BF74" i="45" a="1"/>
  <c r="BF74" i="45" s="1"/>
  <c r="BG58" i="45" a="1"/>
  <c r="BG58" i="45" s="1"/>
  <c r="BG18" i="45" a="1"/>
  <c r="BG18" i="45" s="1"/>
  <c r="BF122" i="40" a="1"/>
  <c r="BF122" i="40" s="1"/>
  <c r="BF106" i="41" a="1"/>
  <c r="BF106" i="41" s="1"/>
  <c r="BF98" i="42" a="1"/>
  <c r="BF98" i="42" s="1"/>
  <c r="BG10" i="44" a="1"/>
  <c r="BG10" i="44" s="1"/>
  <c r="BE26" i="45" a="1"/>
  <c r="BE26" i="45" s="1"/>
  <c r="BG10" i="45" a="1"/>
  <c r="BG10" i="45" s="1"/>
  <c r="BE74" i="45" a="1"/>
  <c r="BE74" i="45" s="1"/>
  <c r="BF26" i="32" a="1"/>
  <c r="BF26" i="32" s="1"/>
  <c r="BF74" i="36" a="1"/>
  <c r="BF74" i="36" s="1"/>
  <c r="BG106" i="42" a="1"/>
  <c r="BG106" i="42" s="1"/>
  <c r="BE34" i="44" a="1"/>
  <c r="BE34" i="44" s="1"/>
  <c r="BG2" i="44" a="1"/>
  <c r="BG2" i="44" s="1"/>
  <c r="BF106" i="44" a="1"/>
  <c r="BF106" i="44" s="1"/>
  <c r="BG98" i="45" a="1"/>
  <c r="BG98" i="45" s="1"/>
  <c r="BG26" i="38" a="1"/>
  <c r="BG26" i="38" s="1"/>
  <c r="BF114" i="38" a="1"/>
  <c r="BF114" i="38" s="1"/>
  <c r="BE26" i="41" a="1"/>
  <c r="BE26" i="41" s="1"/>
  <c r="BF66" i="42" a="1"/>
  <c r="BF66" i="42" s="1"/>
  <c r="BG26" i="43" a="1"/>
  <c r="BG26" i="43" s="1"/>
  <c r="BE10" i="43" a="1"/>
  <c r="BE10" i="43" s="1"/>
  <c r="BE34" i="43" a="1"/>
  <c r="BE34" i="43" s="1"/>
  <c r="BE10" i="44" a="1"/>
  <c r="BE10" i="44" s="1"/>
  <c r="BE90" i="44" a="1"/>
  <c r="BE90" i="44" s="1"/>
  <c r="BG106" i="45" a="1"/>
  <c r="BG106" i="45" s="1"/>
  <c r="BE34" i="42" a="1"/>
  <c r="BE34" i="42" s="1"/>
  <c r="BG34" i="44" a="1"/>
  <c r="BG34" i="44" s="1"/>
  <c r="BG114" i="44" a="1"/>
  <c r="BG114" i="44" s="1"/>
  <c r="BG90" i="32" a="1"/>
  <c r="BG90" i="32" s="1"/>
  <c r="BE26" i="39" a="1"/>
  <c r="BE26" i="39" s="1"/>
  <c r="BF82" i="42" a="1"/>
  <c r="BF82" i="42" s="1"/>
  <c r="BF90" i="42" a="1"/>
  <c r="BF90" i="42" s="1"/>
  <c r="BG90" i="45" a="1"/>
  <c r="BG90" i="45" s="1"/>
  <c r="BE10" i="41" a="1"/>
  <c r="BE10" i="41" s="1"/>
  <c r="BF42" i="44" a="1"/>
  <c r="BF42" i="44" s="1"/>
  <c r="BE98" i="44" a="1"/>
  <c r="BE98" i="44" s="1"/>
  <c r="BF34" i="35" a="1"/>
  <c r="BF34" i="35" s="1"/>
  <c r="BF50" i="40" a="1"/>
  <c r="BF50" i="40" s="1"/>
  <c r="BE98" i="40" a="1"/>
  <c r="BE98" i="40" s="1"/>
  <c r="BE42" i="42" a="1"/>
  <c r="BE42" i="42" s="1"/>
  <c r="BG98" i="42" a="1"/>
  <c r="BG98" i="42" s="1"/>
  <c r="BF98" i="43" a="1"/>
  <c r="BF98" i="43" s="1"/>
  <c r="BF10" i="43" a="1"/>
  <c r="BF10" i="43" s="1"/>
  <c r="BG122" i="45" a="1"/>
  <c r="BG122" i="45" s="1"/>
  <c r="BE2" i="45" a="1"/>
  <c r="BE2" i="45" s="1"/>
  <c r="BF42" i="33" a="1"/>
  <c r="BF42" i="33" s="1"/>
  <c r="BF98" i="34" a="1"/>
  <c r="BF98" i="34" s="1"/>
  <c r="BE58" i="38" a="1"/>
  <c r="BE58" i="38" s="1"/>
  <c r="BG66" i="42" a="1"/>
  <c r="BG66" i="42" s="1"/>
  <c r="BG2" i="42" a="1"/>
  <c r="BG2" i="42" s="1"/>
  <c r="BF42" i="42" a="1"/>
  <c r="BF42" i="42" s="1"/>
  <c r="BG26" i="44" a="1"/>
  <c r="BG26" i="44" s="1"/>
  <c r="BG26" i="39" a="1"/>
  <c r="BG26" i="39" s="1"/>
  <c r="BG34" i="39" a="1"/>
  <c r="BG34" i="39" s="1"/>
  <c r="BG90" i="42" a="1"/>
  <c r="BG90" i="42" s="1"/>
  <c r="BE122" i="42" a="1"/>
  <c r="BE122" i="42" s="1"/>
  <c r="BE2" i="43" a="1"/>
  <c r="BE2" i="43" s="1"/>
  <c r="BE66" i="45" a="1"/>
  <c r="BE66" i="45" s="1"/>
  <c r="BG18" i="35" a="1"/>
  <c r="BG18" i="35" s="1"/>
  <c r="BF82" i="37" a="1"/>
  <c r="BF82" i="37" s="1"/>
  <c r="BF2" i="41" a="1"/>
  <c r="BF2" i="41" s="1"/>
  <c r="BG10" i="41" a="1"/>
  <c r="BG10" i="41" s="1"/>
  <c r="BE106" i="42" a="1"/>
  <c r="BE106" i="42" s="1"/>
  <c r="BF114" i="42" a="1"/>
  <c r="BF114" i="42" s="1"/>
  <c r="BG34" i="42" a="1"/>
  <c r="BG34" i="42" s="1"/>
  <c r="BE26" i="42" a="1"/>
  <c r="BE26" i="42" s="1"/>
  <c r="BF122" i="43" a="1"/>
  <c r="BF122" i="43" s="1"/>
  <c r="BG74" i="43" a="1"/>
  <c r="BG74" i="43" s="1"/>
  <c r="BG98" i="44" a="1"/>
  <c r="BG98" i="44" s="1"/>
  <c r="BG26" i="34" a="1"/>
  <c r="BG26" i="34" s="1"/>
  <c r="BF114" i="35" a="1"/>
  <c r="BF114" i="35" s="1"/>
  <c r="BG114" i="35" a="1"/>
  <c r="BG114" i="35" s="1"/>
  <c r="BE66" i="37" a="1"/>
  <c r="BE66" i="37" s="1"/>
  <c r="BE66" i="40" a="1"/>
  <c r="BE66" i="40" s="1"/>
  <c r="BF122" i="42" a="1"/>
  <c r="BF122" i="42" s="1"/>
  <c r="BF42" i="43" a="1"/>
  <c r="BF42" i="43" s="1"/>
  <c r="BG82" i="44" a="1"/>
  <c r="BG82" i="44" s="1"/>
  <c r="BE26" i="44" a="1"/>
  <c r="BE26" i="44" s="1"/>
  <c r="BE98" i="36" a="1"/>
  <c r="BE98" i="36" s="1"/>
  <c r="BG58" i="37" a="1"/>
  <c r="BG58" i="37" s="1"/>
  <c r="BF10" i="38" a="1"/>
  <c r="BF10" i="38" s="1"/>
  <c r="BE58" i="41" a="1"/>
  <c r="BE58" i="41" s="1"/>
  <c r="BE74" i="41" a="1"/>
  <c r="BE74" i="41" s="1"/>
  <c r="BF26" i="41" a="1"/>
  <c r="BF26" i="41" s="1"/>
  <c r="BF66" i="41" a="1"/>
  <c r="BF66" i="41" s="1"/>
  <c r="BE10" i="42" a="1"/>
  <c r="BE10" i="42" s="1"/>
  <c r="BE82" i="37" a="1"/>
  <c r="BE82" i="37" s="1"/>
  <c r="BE66" i="43" a="1"/>
  <c r="BE66" i="43" s="1"/>
  <c r="BF66" i="35" a="1"/>
  <c r="BF66" i="35" s="1"/>
  <c r="BG82" i="40" a="1"/>
  <c r="BG82" i="40" s="1"/>
  <c r="BG2" i="41" a="1"/>
  <c r="BG2" i="41" s="1"/>
  <c r="BF18" i="43" a="1"/>
  <c r="BF18" i="43" s="1"/>
  <c r="BE50" i="43" a="1"/>
  <c r="BE50" i="43" s="1"/>
  <c r="BF106" i="43" a="1"/>
  <c r="BF106" i="43" s="1"/>
  <c r="BF10" i="30" a="1"/>
  <c r="BF10" i="30" s="1"/>
  <c r="BE2" i="36" a="1"/>
  <c r="BE2" i="36" s="1"/>
  <c r="BE42" i="38" a="1"/>
  <c r="BE42" i="38" s="1"/>
  <c r="BG82" i="39" a="1"/>
  <c r="BG82" i="39" s="1"/>
  <c r="BF58" i="41" a="1"/>
  <c r="BF58" i="41" s="1"/>
  <c r="BG42" i="42" a="1"/>
  <c r="BG42" i="42" s="1"/>
  <c r="BE106" i="43" a="1"/>
  <c r="BE106" i="43" s="1"/>
  <c r="BF58" i="43" a="1"/>
  <c r="BF58" i="43" s="1"/>
  <c r="BE10" i="38" a="1"/>
  <c r="BE10" i="38" s="1"/>
  <c r="BF26" i="39" a="1"/>
  <c r="BF26" i="39" s="1"/>
  <c r="BF50" i="41" a="1"/>
  <c r="BF50" i="41" s="1"/>
  <c r="BG82" i="43" a="1"/>
  <c r="BG82" i="43" s="1"/>
  <c r="BG2" i="43" a="1"/>
  <c r="BG2" i="43" s="1"/>
  <c r="BG42" i="43" a="1"/>
  <c r="BG42" i="43" s="1"/>
  <c r="BF98" i="36" a="1"/>
  <c r="BF98" i="36" s="1"/>
  <c r="BF82" i="39" a="1"/>
  <c r="BF82" i="39" s="1"/>
  <c r="BF42" i="39" a="1"/>
  <c r="BF42" i="39" s="1"/>
  <c r="BG82" i="42" a="1"/>
  <c r="BG82" i="42" s="1"/>
  <c r="BF114" i="43" a="1"/>
  <c r="BF114" i="43" s="1"/>
  <c r="BG2" i="36" a="1"/>
  <c r="BG2" i="36" s="1"/>
  <c r="BG106" i="39" a="1"/>
  <c r="BG106" i="39" s="1"/>
  <c r="BE114" i="40" a="1"/>
  <c r="BE114" i="40" s="1"/>
  <c r="BG90" i="41" a="1"/>
  <c r="BG90" i="41" s="1"/>
  <c r="BE114" i="41" a="1"/>
  <c r="BE114" i="41" s="1"/>
  <c r="BF90" i="43" a="1"/>
  <c r="BF90" i="43" s="1"/>
  <c r="BG66" i="43" a="1"/>
  <c r="BG66" i="43" s="1"/>
  <c r="BG106" i="30" a="1"/>
  <c r="BG106" i="30" s="1"/>
  <c r="BE2" i="38" a="1"/>
  <c r="BE2" i="38" s="1"/>
  <c r="BE58" i="40" a="1"/>
  <c r="BE58" i="40" s="1"/>
  <c r="BG122" i="41" a="1"/>
  <c r="BG122" i="41" s="1"/>
  <c r="BG58" i="41" a="1"/>
  <c r="BG58" i="41" s="1"/>
  <c r="BF2" i="42" a="1"/>
  <c r="BF2" i="42" s="1"/>
  <c r="BF34" i="42" a="1"/>
  <c r="BF34" i="42" s="1"/>
  <c r="BF50" i="43" a="1"/>
  <c r="BF50" i="43" s="1"/>
  <c r="BE90" i="35" a="1"/>
  <c r="BE90" i="35" s="1"/>
  <c r="BE114" i="38" a="1"/>
  <c r="BE114" i="38" s="1"/>
  <c r="BG58" i="40" a="1"/>
  <c r="BG58" i="40" s="1"/>
  <c r="BG82" i="41" a="1"/>
  <c r="BG82" i="41" s="1"/>
  <c r="BE122" i="41" a="1"/>
  <c r="BE122" i="41" s="1"/>
  <c r="BE98" i="42" a="1"/>
  <c r="BE98" i="42" s="1"/>
  <c r="BE90" i="42" a="1"/>
  <c r="BE90" i="42" s="1"/>
  <c r="BE42" i="43" a="1"/>
  <c r="BE42" i="43" s="1"/>
  <c r="BG10" i="40" a="1"/>
  <c r="BG10" i="40" s="1"/>
  <c r="BG98" i="43" a="1"/>
  <c r="BG98" i="43" s="1"/>
  <c r="BG74" i="37" a="1"/>
  <c r="BG74" i="37" s="1"/>
  <c r="BF34" i="40" a="1"/>
  <c r="BF34" i="40" s="1"/>
  <c r="BG114" i="41" a="1"/>
  <c r="BG114" i="41" s="1"/>
  <c r="BE82" i="42" a="1"/>
  <c r="BE82" i="42" s="1"/>
  <c r="BE90" i="43" a="1"/>
  <c r="BE90" i="43" s="1"/>
  <c r="BE18" i="41" a="1"/>
  <c r="BE18" i="41" s="1"/>
  <c r="BG50" i="41" a="1"/>
  <c r="BG50" i="41" s="1"/>
  <c r="BE82" i="41" a="1"/>
  <c r="BE82" i="41" s="1"/>
  <c r="BE66" i="42" a="1"/>
  <c r="BE66" i="42" s="1"/>
  <c r="BG50" i="42" a="1"/>
  <c r="BG50" i="42" s="1"/>
  <c r="BF106" i="33" a="1"/>
  <c r="BF106" i="33" s="1"/>
  <c r="BE82" i="38" a="1"/>
  <c r="BE82" i="38" s="1"/>
  <c r="BE82" i="40" a="1"/>
  <c r="BE82" i="40" s="1"/>
  <c r="BF90" i="40" a="1"/>
  <c r="BF90" i="40" s="1"/>
  <c r="BF18" i="41" a="1"/>
  <c r="BF18" i="41" s="1"/>
  <c r="BG106" i="40" a="1"/>
  <c r="BG106" i="40" s="1"/>
  <c r="BE2" i="41" a="1"/>
  <c r="BE2" i="41" s="1"/>
  <c r="BF50" i="42" a="1"/>
  <c r="BF50" i="42" s="1"/>
  <c r="BF122" i="32" a="1"/>
  <c r="BF122" i="32" s="1"/>
  <c r="BE74" i="34" a="1"/>
  <c r="BE74" i="34" s="1"/>
  <c r="BG122" i="37" a="1"/>
  <c r="BG122" i="37" s="1"/>
  <c r="BE114" i="37" a="1"/>
  <c r="BE114" i="37" s="1"/>
  <c r="BG114" i="38" a="1"/>
  <c r="BG114" i="38" s="1"/>
  <c r="BF58" i="38" a="1"/>
  <c r="BF58" i="38" s="1"/>
  <c r="BE18" i="39" a="1"/>
  <c r="BE18" i="39" s="1"/>
  <c r="BE10" i="39" a="1"/>
  <c r="BE10" i="39" s="1"/>
  <c r="BE90" i="39" a="1"/>
  <c r="BE90" i="39" s="1"/>
  <c r="BG66" i="40" a="1"/>
  <c r="BG66" i="40" s="1"/>
  <c r="BF82" i="41" a="1"/>
  <c r="BF82" i="41" s="1"/>
  <c r="BG10" i="33" a="1"/>
  <c r="BG10" i="33" s="1"/>
  <c r="BF98" i="35" a="1"/>
  <c r="BF98" i="35" s="1"/>
  <c r="BE18" i="36" a="1"/>
  <c r="BE18" i="36" s="1"/>
  <c r="BF122" i="36" a="1"/>
  <c r="BF122" i="36" s="1"/>
  <c r="BE58" i="36" a="1"/>
  <c r="BE58" i="36" s="1"/>
  <c r="BE58" i="37" a="1"/>
  <c r="BE58" i="37" s="1"/>
  <c r="BG90" i="38" a="1"/>
  <c r="BG90" i="38" s="1"/>
  <c r="BE98" i="39" a="1"/>
  <c r="BE98" i="39" s="1"/>
  <c r="BF106" i="39" a="1"/>
  <c r="BF106" i="39" s="1"/>
  <c r="BG122" i="40" a="1"/>
  <c r="BG122" i="40" s="1"/>
  <c r="BF66" i="40" a="1"/>
  <c r="BF66" i="40" s="1"/>
  <c r="BG106" i="41" a="1"/>
  <c r="BG106" i="41" s="1"/>
  <c r="BG66" i="34" a="1"/>
  <c r="BG66" i="34" s="1"/>
  <c r="BG82" i="37" a="1"/>
  <c r="BG82" i="37" s="1"/>
  <c r="BF122" i="38" a="1"/>
  <c r="BF122" i="38" s="1"/>
  <c r="BG34" i="38" a="1"/>
  <c r="BG34" i="38" s="1"/>
  <c r="BF98" i="40" a="1"/>
  <c r="BF98" i="40" s="1"/>
  <c r="BE42" i="41" a="1"/>
  <c r="BE42" i="41" s="1"/>
  <c r="BE50" i="41" a="1"/>
  <c r="BE50" i="41" s="1"/>
  <c r="BF10" i="36" a="1"/>
  <c r="BF10" i="36" s="1"/>
  <c r="BG74" i="38" a="1"/>
  <c r="BG74" i="38" s="1"/>
  <c r="BF50" i="39" a="1"/>
  <c r="BF50" i="39" s="1"/>
  <c r="BG106" i="37" a="1"/>
  <c r="BG106" i="37" s="1"/>
  <c r="BE122" i="38" a="1"/>
  <c r="BE122" i="38" s="1"/>
  <c r="BF18" i="39" a="1"/>
  <c r="BF18" i="39" s="1"/>
  <c r="BG2" i="39" a="1"/>
  <c r="BG2" i="39" s="1"/>
  <c r="BF106" i="40" a="1"/>
  <c r="BF106" i="40" s="1"/>
  <c r="BG74" i="40" a="1"/>
  <c r="BG74" i="40" s="1"/>
  <c r="BF82" i="40" a="1"/>
  <c r="BF82" i="40" s="1"/>
  <c r="BE90" i="36" a="1"/>
  <c r="BE90" i="36" s="1"/>
  <c r="BF10" i="37" a="1"/>
  <c r="BF10" i="37" s="1"/>
  <c r="BE74" i="38" a="1"/>
  <c r="BE74" i="38" s="1"/>
  <c r="BE26" i="38" a="1"/>
  <c r="BE26" i="38" s="1"/>
  <c r="BE50" i="39" a="1"/>
  <c r="BE50" i="39" s="1"/>
  <c r="BG66" i="41" a="1"/>
  <c r="BG66" i="41" s="1"/>
  <c r="BG74" i="32" a="1"/>
  <c r="BG74" i="32" s="1"/>
  <c r="BG26" i="36" a="1"/>
  <c r="BG26" i="36" s="1"/>
  <c r="BG122" i="36" a="1"/>
  <c r="BG122" i="36" s="1"/>
  <c r="BF58" i="39" a="1"/>
  <c r="BF58" i="39" s="1"/>
  <c r="BG18" i="41" a="1"/>
  <c r="BG18" i="41" s="1"/>
  <c r="BF98" i="37" a="1"/>
  <c r="BF98" i="37" s="1"/>
  <c r="BF2" i="40" a="1"/>
  <c r="BF2" i="40" s="1"/>
  <c r="BG66" i="36" a="1"/>
  <c r="BG66" i="36" s="1"/>
  <c r="BF74" i="37" a="1"/>
  <c r="BF74" i="37" s="1"/>
  <c r="BF98" i="33" a="1"/>
  <c r="BF98" i="33" s="1"/>
  <c r="BF74" i="39" a="1"/>
  <c r="BF74" i="39" s="1"/>
  <c r="BF18" i="40" a="1"/>
  <c r="BF18" i="40" s="1"/>
  <c r="BG18" i="40" a="1"/>
  <c r="BG18" i="40" s="1"/>
  <c r="BE34" i="34" a="1"/>
  <c r="BE34" i="34" s="1"/>
  <c r="BE106" i="35" a="1"/>
  <c r="BE106" i="35" s="1"/>
  <c r="BF106" i="36" a="1"/>
  <c r="BF106" i="36" s="1"/>
  <c r="BE82" i="39" a="1"/>
  <c r="BE82" i="39" s="1"/>
  <c r="BF2" i="39" a="1"/>
  <c r="BF2" i="39" s="1"/>
  <c r="BF34" i="39" a="1"/>
  <c r="BF34" i="39" s="1"/>
  <c r="BG34" i="40" a="1"/>
  <c r="BG34" i="40" s="1"/>
  <c r="BE90" i="40" a="1"/>
  <c r="BE90" i="40" s="1"/>
  <c r="BG42" i="40" a="1"/>
  <c r="BG42" i="40" s="1"/>
  <c r="BF10" i="40" a="1"/>
  <c r="BF10" i="40" s="1"/>
  <c r="BE26" i="31" a="1"/>
  <c r="BE26" i="31" s="1"/>
  <c r="BG114" i="32" a="1"/>
  <c r="BG114" i="32" s="1"/>
  <c r="BG18" i="32" a="1"/>
  <c r="BG18" i="32" s="1"/>
  <c r="BG122" i="34" a="1"/>
  <c r="BG122" i="34" s="1"/>
  <c r="BE50" i="35" a="1"/>
  <c r="BE50" i="35" s="1"/>
  <c r="BF122" i="35" a="1"/>
  <c r="BF122" i="35" s="1"/>
  <c r="BF58" i="36" a="1"/>
  <c r="BF58" i="36" s="1"/>
  <c r="BG2" i="38" a="1"/>
  <c r="BG2" i="38" s="1"/>
  <c r="BF106" i="38" a="1"/>
  <c r="BF106" i="38" s="1"/>
  <c r="BF122" i="39" a="1"/>
  <c r="BF122" i="39" s="1"/>
  <c r="BG42" i="39" a="1"/>
  <c r="BG42" i="39" s="1"/>
  <c r="BE50" i="40" a="1"/>
  <c r="BE50" i="40" s="1"/>
  <c r="BF26" i="40" a="1"/>
  <c r="BF26" i="40" s="1"/>
  <c r="BE18" i="40" a="1"/>
  <c r="BE18" i="40" s="1"/>
  <c r="BG42" i="41" a="1"/>
  <c r="BG42" i="41" s="1"/>
  <c r="BE2" i="34" a="1"/>
  <c r="BE2" i="34" s="1"/>
  <c r="BG66" i="37" a="1"/>
  <c r="BG66" i="37" s="1"/>
  <c r="BF18" i="38" a="1"/>
  <c r="BF18" i="38" s="1"/>
  <c r="BG66" i="38" a="1"/>
  <c r="BG66" i="38" s="1"/>
  <c r="BF98" i="38" a="1"/>
  <c r="BF98" i="38" s="1"/>
  <c r="BG74" i="39" a="1"/>
  <c r="BG74" i="39" s="1"/>
  <c r="BE26" i="40" a="1"/>
  <c r="BE26" i="40" s="1"/>
  <c r="BE106" i="40" a="1"/>
  <c r="BE106" i="40" s="1"/>
  <c r="BG90" i="40" a="1"/>
  <c r="BG90" i="40" s="1"/>
  <c r="BF114" i="40" a="1"/>
  <c r="BF114" i="40" s="1"/>
  <c r="BE82" i="33" a="1"/>
  <c r="BE82" i="33" s="1"/>
  <c r="BG58" i="35" a="1"/>
  <c r="BG58" i="35" s="1"/>
  <c r="BG18" i="38" a="1"/>
  <c r="BG18" i="38" s="1"/>
  <c r="BE74" i="40" a="1"/>
  <c r="BE74" i="40" s="1"/>
  <c r="BG50" i="40" a="1"/>
  <c r="BG50" i="40" s="1"/>
  <c r="BF58" i="40" a="1"/>
  <c r="BF58" i="40" s="1"/>
  <c r="BG2" i="40" a="1"/>
  <c r="BG2" i="40" s="1"/>
  <c r="BG98" i="40" a="1"/>
  <c r="BG98" i="40" s="1"/>
  <c r="BF66" i="36" a="1"/>
  <c r="BF66" i="36" s="1"/>
  <c r="BG42" i="35" a="1"/>
  <c r="BG42" i="35" s="1"/>
  <c r="BG50" i="37" a="1"/>
  <c r="BG50" i="37" s="1"/>
  <c r="BF74" i="38" a="1"/>
  <c r="BF74" i="38" s="1"/>
  <c r="BE106" i="38" a="1"/>
  <c r="BE106" i="38" s="1"/>
  <c r="BF82" i="38" a="1"/>
  <c r="BF82" i="38" s="1"/>
  <c r="BG122" i="38" a="1"/>
  <c r="BG122" i="38" s="1"/>
  <c r="BE34" i="39" a="1"/>
  <c r="BE34" i="39" s="1"/>
  <c r="BE34" i="40" a="1"/>
  <c r="BE34" i="40" s="1"/>
  <c r="BG90" i="34" a="1"/>
  <c r="BG90" i="34" s="1"/>
  <c r="BE122" i="35" a="1"/>
  <c r="BE122" i="35" s="1"/>
  <c r="BG18" i="36" a="1"/>
  <c r="BG18" i="36" s="1"/>
  <c r="BF122" i="37" a="1"/>
  <c r="BF122" i="37" s="1"/>
  <c r="BE18" i="38" a="1"/>
  <c r="BE18" i="38" s="1"/>
  <c r="BF66" i="38" a="1"/>
  <c r="BF66" i="38" s="1"/>
  <c r="BE66" i="38" a="1"/>
  <c r="BE66" i="38" s="1"/>
  <c r="BG50" i="38" a="1"/>
  <c r="BG50" i="38" s="1"/>
  <c r="BE74" i="39" a="1"/>
  <c r="BE74" i="39" s="1"/>
  <c r="BF90" i="39" a="1"/>
  <c r="BF90" i="39" s="1"/>
  <c r="BE10" i="40" a="1"/>
  <c r="BE10" i="40" s="1"/>
  <c r="BF74" i="40" a="1"/>
  <c r="BF74" i="40" s="1"/>
  <c r="BG122" i="35" a="1"/>
  <c r="BG122" i="35" s="1"/>
  <c r="BG42" i="38" a="1"/>
  <c r="BG42" i="38" s="1"/>
  <c r="BG58" i="39" a="1"/>
  <c r="BG58" i="39" s="1"/>
  <c r="BE58" i="39" a="1"/>
  <c r="BE58" i="39" s="1"/>
  <c r="BG90" i="39" a="1"/>
  <c r="BG90" i="39" s="1"/>
  <c r="BG66" i="39" a="1"/>
  <c r="BG66" i="39" s="1"/>
  <c r="BE98" i="32" a="1"/>
  <c r="BE98" i="32" s="1"/>
  <c r="BF34" i="33" a="1"/>
  <c r="BF34" i="33" s="1"/>
  <c r="BF66" i="34" a="1"/>
  <c r="BF66" i="34" s="1"/>
  <c r="BE34" i="35" a="1"/>
  <c r="BE34" i="35" s="1"/>
  <c r="BG82" i="36" a="1"/>
  <c r="BG82" i="36" s="1"/>
  <c r="BG2" i="37" a="1"/>
  <c r="BG2" i="37" s="1"/>
  <c r="BG82" i="38" a="1"/>
  <c r="BG82" i="38" s="1"/>
  <c r="BG18" i="39" a="1"/>
  <c r="BG18" i="39" s="1"/>
  <c r="BG122" i="39" a="1"/>
  <c r="BG122" i="39" s="1"/>
  <c r="BE114" i="39" a="1"/>
  <c r="BE114" i="39" s="1"/>
  <c r="BE2" i="39" a="1"/>
  <c r="BE2" i="39" s="1"/>
  <c r="BG90" i="33" a="1"/>
  <c r="BG90" i="33" s="1"/>
  <c r="BF82" i="36" a="1"/>
  <c r="BF82" i="36" s="1"/>
  <c r="BE50" i="38" a="1"/>
  <c r="BE50" i="38" s="1"/>
  <c r="BE122" i="39" a="1"/>
  <c r="BE122" i="39" s="1"/>
  <c r="BE66" i="39" a="1"/>
  <c r="BE66" i="39" s="1"/>
  <c r="BE10" i="32" a="1"/>
  <c r="BE10" i="32" s="1"/>
  <c r="BG34" i="35" a="1"/>
  <c r="BG34" i="35" s="1"/>
  <c r="BE82" i="36" a="1"/>
  <c r="BE82" i="36" s="1"/>
  <c r="BE98" i="37" a="1"/>
  <c r="BE98" i="37" s="1"/>
  <c r="BF114" i="39" a="1"/>
  <c r="BF114" i="39" s="1"/>
  <c r="BF98" i="39" a="1"/>
  <c r="BF98" i="39" s="1"/>
  <c r="BF66" i="39" a="1"/>
  <c r="BF66" i="39" s="1"/>
  <c r="BE34" i="32" a="1"/>
  <c r="BE34" i="32" s="1"/>
  <c r="BF90" i="36" a="1"/>
  <c r="BF90" i="36" s="1"/>
  <c r="BE42" i="36" a="1"/>
  <c r="BE42" i="36" s="1"/>
  <c r="BF50" i="37" a="1"/>
  <c r="BF50" i="37" s="1"/>
  <c r="BF34" i="38" a="1"/>
  <c r="BF34" i="38" s="1"/>
  <c r="BG106" i="38" a="1"/>
  <c r="BG106" i="38" s="1"/>
  <c r="BE42" i="34" a="1"/>
  <c r="BE42" i="34" s="1"/>
  <c r="BF10" i="35" a="1"/>
  <c r="BF10" i="35" s="1"/>
  <c r="BE50" i="37" a="1"/>
  <c r="BE50" i="37" s="1"/>
  <c r="BF42" i="38" a="1"/>
  <c r="BF42" i="38" s="1"/>
  <c r="BE106" i="37" a="1"/>
  <c r="BE106" i="37" s="1"/>
  <c r="BG114" i="37" a="1"/>
  <c r="BG114" i="37" s="1"/>
  <c r="BF58" i="33" a="1"/>
  <c r="BF58" i="33" s="1"/>
  <c r="BE18" i="35" a="1"/>
  <c r="BE18" i="35" s="1"/>
  <c r="BG50" i="36" a="1"/>
  <c r="BG50" i="36" s="1"/>
  <c r="BE114" i="36" a="1"/>
  <c r="BE114" i="36" s="1"/>
  <c r="BG34" i="37" a="1"/>
  <c r="BG34" i="37" s="1"/>
  <c r="BE34" i="37" a="1"/>
  <c r="BE34" i="37" s="1"/>
  <c r="BF50" i="38" a="1"/>
  <c r="BF50" i="38" s="1"/>
  <c r="BG34" i="36" a="1"/>
  <c r="BG34" i="36" s="1"/>
  <c r="BE90" i="37" a="1"/>
  <c r="BE90" i="37" s="1"/>
  <c r="BE34" i="38" a="1"/>
  <c r="BE34" i="38" s="1"/>
  <c r="BF2" i="38" a="1"/>
  <c r="BF2" i="38" s="1"/>
  <c r="BF90" i="37" a="1"/>
  <c r="BF90" i="37" s="1"/>
  <c r="BG90" i="37" a="1"/>
  <c r="BG90" i="37" s="1"/>
  <c r="BE90" i="38" a="1"/>
  <c r="BE90" i="38" s="1"/>
  <c r="BE82" i="30" a="1"/>
  <c r="BE82" i="30" s="1"/>
  <c r="BE90" i="32" a="1"/>
  <c r="BE90" i="32" s="1"/>
  <c r="BG122" i="33" a="1"/>
  <c r="BG122" i="33" s="1"/>
  <c r="BE10" i="35" a="1"/>
  <c r="BE10" i="35" s="1"/>
  <c r="BF82" i="35" a="1"/>
  <c r="BF82" i="35" s="1"/>
  <c r="BG42" i="36" a="1"/>
  <c r="BG42" i="36" s="1"/>
  <c r="BF26" i="36" a="1"/>
  <c r="BF26" i="36" s="1"/>
  <c r="BE42" i="37" a="1"/>
  <c r="BE42" i="37" s="1"/>
  <c r="BE74" i="35" a="1"/>
  <c r="BE74" i="35" s="1"/>
  <c r="BG114" i="36" a="1"/>
  <c r="BG114" i="36" s="1"/>
  <c r="BE34" i="36" a="1"/>
  <c r="BE34" i="36" s="1"/>
  <c r="BG10" i="37" a="1"/>
  <c r="BG10" i="37" s="1"/>
  <c r="BG98" i="34" a="1"/>
  <c r="BG98" i="34" s="1"/>
  <c r="BF106" i="35" a="1"/>
  <c r="BF106" i="35" s="1"/>
  <c r="BG90" i="36" a="1"/>
  <c r="BG90" i="36" s="1"/>
  <c r="BF106" i="37" a="1"/>
  <c r="BF106" i="37" s="1"/>
  <c r="BG98" i="31" a="1"/>
  <c r="BG98" i="31" s="1"/>
  <c r="BF34" i="31" a="1"/>
  <c r="BF34" i="31" s="1"/>
  <c r="BG2" i="33" a="1"/>
  <c r="BG2" i="33" s="1"/>
  <c r="BE66" i="34" a="1"/>
  <c r="BE66" i="34" s="1"/>
  <c r="BF50" i="35" a="1"/>
  <c r="BF50" i="35" s="1"/>
  <c r="BG2" i="35" a="1"/>
  <c r="BG2" i="35" s="1"/>
  <c r="BF74" i="35" a="1"/>
  <c r="BF74" i="35" s="1"/>
  <c r="BE50" i="36" a="1"/>
  <c r="BE50" i="36" s="1"/>
  <c r="BE26" i="36" a="1"/>
  <c r="BE26" i="36" s="1"/>
  <c r="BG98" i="36" a="1"/>
  <c r="BG98" i="36" s="1"/>
  <c r="BE26" i="37" a="1"/>
  <c r="BE26" i="37" s="1"/>
  <c r="BF18" i="36" a="1"/>
  <c r="BF18" i="36" s="1"/>
  <c r="BE10" i="36" a="1"/>
  <c r="BE10" i="36" s="1"/>
  <c r="BF26" i="37" a="1"/>
  <c r="BF26" i="37" s="1"/>
  <c r="BG10" i="38" a="1"/>
  <c r="BG10" i="38" s="1"/>
  <c r="BE10" i="33" a="1"/>
  <c r="BE10" i="33" s="1"/>
  <c r="BE58" i="34" a="1"/>
  <c r="BE58" i="34" s="1"/>
  <c r="BG42" i="34" a="1"/>
  <c r="BG42" i="34" s="1"/>
  <c r="BG98" i="35" a="1"/>
  <c r="BG98" i="35" s="1"/>
  <c r="BG106" i="35" a="1"/>
  <c r="BG106" i="35" s="1"/>
  <c r="BE18" i="37" a="1"/>
  <c r="BE18" i="37" s="1"/>
  <c r="BG58" i="32" a="1"/>
  <c r="BG58" i="32" s="1"/>
  <c r="BF18" i="32" a="1"/>
  <c r="BF18" i="32" s="1"/>
  <c r="BG114" i="33" a="1"/>
  <c r="BG114" i="33" s="1"/>
  <c r="BE74" i="33" a="1"/>
  <c r="BE74" i="33" s="1"/>
  <c r="BF2" i="34" a="1"/>
  <c r="BF2" i="34" s="1"/>
  <c r="BE98" i="35" a="1"/>
  <c r="BE98" i="35" s="1"/>
  <c r="BE74" i="36" a="1"/>
  <c r="BE74" i="36" s="1"/>
  <c r="BE10" i="37" a="1"/>
  <c r="BE10" i="37" s="1"/>
  <c r="BE122" i="37" a="1"/>
  <c r="BE122" i="37" s="1"/>
  <c r="BF114" i="32" a="1"/>
  <c r="BF114" i="32" s="1"/>
  <c r="BE82" i="32" a="1"/>
  <c r="BE82" i="32" s="1"/>
  <c r="BE98" i="34" a="1"/>
  <c r="BE98" i="34" s="1"/>
  <c r="BG74" i="35" a="1"/>
  <c r="BG74" i="35" s="1"/>
  <c r="BE122" i="36" a="1"/>
  <c r="BE122" i="36" s="1"/>
  <c r="BE2" i="37" a="1"/>
  <c r="BE2" i="37" s="1"/>
  <c r="BE74" i="37" a="1"/>
  <c r="BE74" i="37" s="1"/>
  <c r="BG18" i="37" a="1"/>
  <c r="BG18" i="37" s="1"/>
  <c r="BF18" i="37" a="1"/>
  <c r="BF18" i="37" s="1"/>
  <c r="BF114" i="37" a="1"/>
  <c r="BF114" i="37" s="1"/>
  <c r="BF122" i="33" a="1"/>
  <c r="BF122" i="33" s="1"/>
  <c r="BE114" i="33" a="1"/>
  <c r="BE114" i="33" s="1"/>
  <c r="BG26" i="35" a="1"/>
  <c r="BG26" i="35" s="1"/>
  <c r="BG10" i="35" a="1"/>
  <c r="BG10" i="35" s="1"/>
  <c r="BG74" i="36" a="1"/>
  <c r="BG74" i="36" s="1"/>
  <c r="BG42" i="37" a="1"/>
  <c r="BG42" i="37" s="1"/>
  <c r="BG26" i="37" a="1"/>
  <c r="BG26" i="37" s="1"/>
  <c r="BE26" i="32" a="1"/>
  <c r="BE26" i="32" s="1"/>
  <c r="BG106" i="34" a="1"/>
  <c r="BG106" i="34" s="1"/>
  <c r="BE2" i="35" a="1"/>
  <c r="BE2" i="35" s="1"/>
  <c r="BE58" i="35" a="1"/>
  <c r="BE58" i="35" s="1"/>
  <c r="BF58" i="37" a="1"/>
  <c r="BF58" i="37" s="1"/>
  <c r="BF2" i="36" a="1"/>
  <c r="BF2" i="36" s="1"/>
  <c r="BF42" i="36" a="1"/>
  <c r="BF42" i="36" s="1"/>
  <c r="BF42" i="37" a="1"/>
  <c r="BF42" i="37" s="1"/>
  <c r="BG98" i="37" a="1"/>
  <c r="BG98" i="37" s="1"/>
  <c r="BE26" i="35" a="1"/>
  <c r="BE26" i="35" s="1"/>
  <c r="BF2" i="37" a="1"/>
  <c r="BF2" i="37" s="1"/>
  <c r="BF58" i="31" a="1"/>
  <c r="BF58" i="31" s="1"/>
  <c r="BF58" i="32" a="1"/>
  <c r="BF58" i="32" s="1"/>
  <c r="BE58" i="33" a="1"/>
  <c r="BE58" i="33" s="1"/>
  <c r="BE114" i="34" a="1"/>
  <c r="BE114" i="34" s="1"/>
  <c r="BF2" i="35" a="1"/>
  <c r="BF2" i="35" s="1"/>
  <c r="BE114" i="35" a="1"/>
  <c r="BE114" i="35" s="1"/>
  <c r="BF18" i="35" a="1"/>
  <c r="BF18" i="35" s="1"/>
  <c r="BG58" i="36" a="1"/>
  <c r="BG58" i="36" s="1"/>
  <c r="BG106" i="36" a="1"/>
  <c r="BG106" i="36" s="1"/>
  <c r="BE50" i="30" a="1"/>
  <c r="BE50" i="30" s="1"/>
  <c r="BG26" i="30" a="1"/>
  <c r="BG26" i="30" s="1"/>
  <c r="BE10" i="31" a="1"/>
  <c r="BE10" i="31" s="1"/>
  <c r="BF106" i="32" a="1"/>
  <c r="BF106" i="32" s="1"/>
  <c r="BG26" i="33" a="1"/>
  <c r="BG26" i="33" s="1"/>
  <c r="BE106" i="36" a="1"/>
  <c r="BE106" i="36" s="1"/>
  <c r="BF66" i="37" a="1"/>
  <c r="BF66" i="37" s="1"/>
  <c r="BG58" i="31" a="1"/>
  <c r="BG58" i="31" s="1"/>
  <c r="BF114" i="33" a="1"/>
  <c r="BF114" i="33" s="1"/>
  <c r="BF114" i="34" a="1"/>
  <c r="BF114" i="34" s="1"/>
  <c r="BF42" i="35" a="1"/>
  <c r="BF42" i="35" s="1"/>
  <c r="BE66" i="35" a="1"/>
  <c r="BE66" i="35" s="1"/>
  <c r="BF58" i="35" a="1"/>
  <c r="BF58" i="35" s="1"/>
  <c r="BF50" i="36" a="1"/>
  <c r="BF50" i="36" s="1"/>
  <c r="BF106" i="28" a="1"/>
  <c r="BF106" i="28" s="1"/>
  <c r="BG50" i="30" a="1"/>
  <c r="BG50" i="30" s="1"/>
  <c r="BE122" i="31" a="1"/>
  <c r="BE122" i="31" s="1"/>
  <c r="BG42" i="31" a="1"/>
  <c r="BG42" i="31" s="1"/>
  <c r="BE2" i="31" a="1"/>
  <c r="BE2" i="31" s="1"/>
  <c r="BE42" i="31" a="1"/>
  <c r="BE42" i="31" s="1"/>
  <c r="BF34" i="34" a="1"/>
  <c r="BF34" i="34" s="1"/>
  <c r="BG2" i="34" a="1"/>
  <c r="BG2" i="34" s="1"/>
  <c r="BF90" i="35" a="1"/>
  <c r="BF90" i="35" s="1"/>
  <c r="BE66" i="33" a="1"/>
  <c r="BE66" i="33" s="1"/>
  <c r="BG18" i="30" a="1"/>
  <c r="BG18" i="30" s="1"/>
  <c r="BF98" i="31" a="1"/>
  <c r="BF98" i="31" s="1"/>
  <c r="BG122" i="32" a="1"/>
  <c r="BG122" i="32" s="1"/>
  <c r="BF34" i="32" a="1"/>
  <c r="BF34" i="32" s="1"/>
  <c r="BG74" i="33" a="1"/>
  <c r="BG74" i="33" s="1"/>
  <c r="BE26" i="34" a="1"/>
  <c r="BE26" i="34" s="1"/>
  <c r="BF10" i="34" a="1"/>
  <c r="BF10" i="34" s="1"/>
  <c r="BE82" i="35" a="1"/>
  <c r="BE82" i="35" s="1"/>
  <c r="BF26" i="35" a="1"/>
  <c r="BF26" i="35" s="1"/>
  <c r="BE98" i="33" a="1"/>
  <c r="BE98" i="33" s="1"/>
  <c r="BG58" i="34" a="1"/>
  <c r="BG58" i="34" s="1"/>
  <c r="BF58" i="34" a="1"/>
  <c r="BF58" i="34" s="1"/>
  <c r="BG82" i="35" a="1"/>
  <c r="BG82" i="35" s="1"/>
  <c r="BE66" i="36" a="1"/>
  <c r="BE66" i="36" s="1"/>
  <c r="BF50" i="31" a="1"/>
  <c r="BF50" i="31" s="1"/>
  <c r="BF18" i="33" a="1"/>
  <c r="BF18" i="33" s="1"/>
  <c r="BF18" i="34" a="1"/>
  <c r="BF18" i="34" s="1"/>
  <c r="BF74" i="34" a="1"/>
  <c r="BF74" i="34" s="1"/>
  <c r="BF90" i="32" a="1"/>
  <c r="BF90" i="32" s="1"/>
  <c r="BE18" i="34" a="1"/>
  <c r="BE18" i="34" s="1"/>
  <c r="BG114" i="34" a="1"/>
  <c r="BG114" i="34" s="1"/>
  <c r="BF114" i="36" a="1"/>
  <c r="BF114" i="36" s="1"/>
  <c r="BG2" i="31" a="1"/>
  <c r="BG2" i="31" s="1"/>
  <c r="BG34" i="32" a="1"/>
  <c r="BG34" i="32" s="1"/>
  <c r="BE90" i="33" a="1"/>
  <c r="BE90" i="33" s="1"/>
  <c r="BG10" i="34" a="1"/>
  <c r="BG10" i="34" s="1"/>
  <c r="BG74" i="34" a="1"/>
  <c r="BG74" i="34" s="1"/>
  <c r="BE10" i="34" a="1"/>
  <c r="BE10" i="34" s="1"/>
  <c r="BG66" i="32" a="1"/>
  <c r="BG66" i="32" s="1"/>
  <c r="BF50" i="33" a="1"/>
  <c r="BF50" i="33" s="1"/>
  <c r="BE26" i="33" a="1"/>
  <c r="BE26" i="33" s="1"/>
  <c r="BF50" i="34" a="1"/>
  <c r="BF50" i="34" s="1"/>
  <c r="BG122" i="31" a="1"/>
  <c r="BG122" i="31" s="1"/>
  <c r="BG50" i="32" a="1"/>
  <c r="BG50" i="32" s="1"/>
  <c r="BE50" i="33" a="1"/>
  <c r="BE50" i="33" s="1"/>
  <c r="BG106" i="33" a="1"/>
  <c r="BG106" i="33" s="1"/>
  <c r="BG98" i="33" a="1"/>
  <c r="BG98" i="33" s="1"/>
  <c r="BG34" i="33" a="1"/>
  <c r="BG34" i="33" s="1"/>
  <c r="BE2" i="33" a="1"/>
  <c r="BE2" i="33" s="1"/>
  <c r="BE122" i="34" a="1"/>
  <c r="BE122" i="34" s="1"/>
  <c r="BE50" i="34" a="1"/>
  <c r="BE50" i="34" s="1"/>
  <c r="BF2" i="32" a="1"/>
  <c r="BF2" i="32" s="1"/>
  <c r="BF90" i="31" a="1"/>
  <c r="BF90" i="31" s="1"/>
  <c r="BE42" i="33" a="1"/>
  <c r="BE42" i="33" s="1"/>
  <c r="BE106" i="33" a="1"/>
  <c r="BE106" i="33" s="1"/>
  <c r="BG82" i="34" a="1"/>
  <c r="BG82" i="34" s="1"/>
  <c r="BE106" i="34" a="1"/>
  <c r="BE106" i="34" s="1"/>
  <c r="BF82" i="34" a="1"/>
  <c r="BF82" i="34" s="1"/>
  <c r="BG34" i="34" a="1"/>
  <c r="BG34" i="34" s="1"/>
  <c r="BF50" i="32" a="1"/>
  <c r="BF50" i="32" s="1"/>
  <c r="BE2" i="32" a="1"/>
  <c r="BE2" i="32" s="1"/>
  <c r="BG18" i="33" a="1"/>
  <c r="BG18" i="33" s="1"/>
  <c r="BF82" i="33" a="1"/>
  <c r="BF82" i="33" s="1"/>
  <c r="BG58" i="33" a="1"/>
  <c r="BG58" i="33" s="1"/>
  <c r="BF42" i="34" a="1"/>
  <c r="BF42" i="34" s="1"/>
  <c r="BE90" i="34" a="1"/>
  <c r="BE90" i="34" s="1"/>
  <c r="BF98" i="30" a="1"/>
  <c r="BF98" i="30" s="1"/>
  <c r="BE106" i="32" a="1"/>
  <c r="BE106" i="32" s="1"/>
  <c r="BF82" i="32" a="1"/>
  <c r="BF82" i="32" s="1"/>
  <c r="BG2" i="32" a="1"/>
  <c r="BG2" i="32" s="1"/>
  <c r="BE122" i="32" a="1"/>
  <c r="BE122" i="32" s="1"/>
  <c r="BG42" i="33" a="1"/>
  <c r="BG42" i="33" s="1"/>
  <c r="BF2" i="33" a="1"/>
  <c r="BF2" i="33" s="1"/>
  <c r="BG18" i="34" a="1"/>
  <c r="BG18" i="34" s="1"/>
  <c r="BG50" i="34" a="1"/>
  <c r="BG50" i="34" s="1"/>
  <c r="BG66" i="35" a="1"/>
  <c r="BG66" i="35" s="1"/>
  <c r="BE18" i="31" a="1"/>
  <c r="BE18" i="31" s="1"/>
  <c r="BG26" i="32" a="1"/>
  <c r="BG26" i="32" s="1"/>
  <c r="BE114" i="32" a="1"/>
  <c r="BE114" i="32" s="1"/>
  <c r="BF90" i="33" a="1"/>
  <c r="BF90" i="33" s="1"/>
  <c r="BF122" i="34" a="1"/>
  <c r="BF122" i="34" s="1"/>
  <c r="BF90" i="34" a="1"/>
  <c r="BF90" i="34" s="1"/>
  <c r="BE34" i="31" a="1"/>
  <c r="BE34" i="31" s="1"/>
  <c r="BG74" i="31" a="1"/>
  <c r="BG74" i="31" s="1"/>
  <c r="BG90" i="31" a="1"/>
  <c r="BG90" i="31" s="1"/>
  <c r="BF98" i="32" a="1"/>
  <c r="BF98" i="32" s="1"/>
  <c r="BF106" i="34" a="1"/>
  <c r="BF106" i="34" s="1"/>
  <c r="BE82" i="34" a="1"/>
  <c r="BE82" i="34" s="1"/>
  <c r="BF26" i="34" a="1"/>
  <c r="BF26" i="34" s="1"/>
  <c r="BF106" i="31" a="1"/>
  <c r="BF106" i="31" s="1"/>
  <c r="BF66" i="30" a="1"/>
  <c r="BF66" i="30" s="1"/>
  <c r="BE122" i="30" a="1"/>
  <c r="BE122" i="30" s="1"/>
  <c r="BG10" i="30" a="1"/>
  <c r="BG10" i="30" s="1"/>
  <c r="BE58" i="32" a="1"/>
  <c r="BE58" i="32" s="1"/>
  <c r="BE18" i="33" a="1"/>
  <c r="BE18" i="33" s="1"/>
  <c r="BE34" i="33" a="1"/>
  <c r="BE34" i="33" s="1"/>
  <c r="BE26" i="30" a="1"/>
  <c r="BE26" i="30" s="1"/>
  <c r="BG66" i="31" a="1"/>
  <c r="BG66" i="31" s="1"/>
  <c r="BG82" i="31" a="1"/>
  <c r="BG82" i="31" s="1"/>
  <c r="BG122" i="28" a="1"/>
  <c r="BG122" i="28" s="1"/>
  <c r="BE50" i="32" a="1"/>
  <c r="BE50" i="32" s="1"/>
  <c r="BG74" i="28" a="1"/>
  <c r="BG74" i="28" s="1"/>
  <c r="BG82" i="30" a="1"/>
  <c r="BG82" i="30" s="1"/>
  <c r="BF122" i="30" a="1"/>
  <c r="BF122" i="30" s="1"/>
  <c r="BG66" i="33" a="1"/>
  <c r="BG66" i="33" s="1"/>
  <c r="BG82" i="33" a="1"/>
  <c r="BG82" i="33" s="1"/>
  <c r="BF2" i="30" a="1"/>
  <c r="BF2" i="30" s="1"/>
  <c r="BG42" i="30" a="1"/>
  <c r="BG42" i="30" s="1"/>
  <c r="BF2" i="31" a="1"/>
  <c r="BF2" i="31" s="1"/>
  <c r="BE42" i="32" a="1"/>
  <c r="BE42" i="32" s="1"/>
  <c r="BF42" i="32" a="1"/>
  <c r="BF42" i="32" s="1"/>
  <c r="BE66" i="32" a="1"/>
  <c r="BE66" i="32" s="1"/>
  <c r="BF10" i="33" a="1"/>
  <c r="BF10" i="33" s="1"/>
  <c r="BF66" i="33" a="1"/>
  <c r="BF66" i="33" s="1"/>
  <c r="BF58" i="30" a="1"/>
  <c r="BF58" i="30" s="1"/>
  <c r="BE98" i="30" a="1"/>
  <c r="BE98" i="30" s="1"/>
  <c r="BF90" i="30" a="1"/>
  <c r="BF90" i="30" s="1"/>
  <c r="BF66" i="31" a="1"/>
  <c r="BF66" i="31" s="1"/>
  <c r="BE58" i="31" a="1"/>
  <c r="BE58" i="31" s="1"/>
  <c r="BG42" i="32" a="1"/>
  <c r="BG42" i="32" s="1"/>
  <c r="BG10" i="32" a="1"/>
  <c r="BG10" i="32" s="1"/>
  <c r="BF74" i="33" a="1"/>
  <c r="BF74" i="33" s="1"/>
  <c r="BG114" i="31" a="1"/>
  <c r="BG114" i="31" s="1"/>
  <c r="BF82" i="31" a="1"/>
  <c r="BF82" i="31" s="1"/>
  <c r="BE82" i="31" a="1"/>
  <c r="BE82" i="31" s="1"/>
  <c r="BE66" i="31" a="1"/>
  <c r="BE66" i="31" s="1"/>
  <c r="BF18" i="31" a="1"/>
  <c r="BF18" i="31" s="1"/>
  <c r="BE114" i="31" a="1"/>
  <c r="BE114" i="31" s="1"/>
  <c r="BF106" i="30" a="1"/>
  <c r="BF106" i="30" s="1"/>
  <c r="BF74" i="31" a="1"/>
  <c r="BF74" i="31" s="1"/>
  <c r="BE18" i="32" a="1"/>
  <c r="BE18" i="32" s="1"/>
  <c r="BF10" i="32" a="1"/>
  <c r="BF10" i="32" s="1"/>
  <c r="BE74" i="32" a="1"/>
  <c r="BE74" i="32" s="1"/>
  <c r="BF26" i="33" a="1"/>
  <c r="BF26" i="33" s="1"/>
  <c r="BF74" i="32" a="1"/>
  <c r="BF74" i="32" s="1"/>
  <c r="BG82" i="32" a="1"/>
  <c r="BG82" i="32" s="1"/>
  <c r="BG34" i="30" a="1"/>
  <c r="BG34" i="30" s="1"/>
  <c r="BG98" i="32" a="1"/>
  <c r="BG98" i="32" s="1"/>
  <c r="BG90" i="30" a="1"/>
  <c r="BG90" i="30" s="1"/>
  <c r="BF66" i="32" a="1"/>
  <c r="BF66" i="32" s="1"/>
  <c r="BF18" i="30" a="1"/>
  <c r="BF18" i="30" s="1"/>
  <c r="BE90" i="30" a="1"/>
  <c r="BE90" i="30" s="1"/>
  <c r="BG2" i="30" a="1"/>
  <c r="BG2" i="30" s="1"/>
  <c r="BF42" i="31" a="1"/>
  <c r="BF42" i="31" s="1"/>
  <c r="BG18" i="31" a="1"/>
  <c r="BG18" i="31" s="1"/>
  <c r="BF26" i="31" a="1"/>
  <c r="BF26" i="31" s="1"/>
  <c r="BF74" i="30" a="1"/>
  <c r="BF74" i="30" s="1"/>
  <c r="BG106" i="31" a="1"/>
  <c r="BG106" i="31" s="1"/>
  <c r="BF50" i="30" a="1"/>
  <c r="BF50" i="30" s="1"/>
  <c r="BE42" i="30" a="1"/>
  <c r="BE42" i="30" s="1"/>
  <c r="BF122" i="31" a="1"/>
  <c r="BF122" i="31" s="1"/>
  <c r="BE50" i="31" a="1"/>
  <c r="BE50" i="31" s="1"/>
  <c r="BG34" i="31" a="1"/>
  <c r="BG34" i="31" s="1"/>
  <c r="BG26" i="31" a="1"/>
  <c r="BG26" i="31" s="1"/>
  <c r="BE106" i="31" a="1"/>
  <c r="BE106" i="31" s="1"/>
  <c r="BF10" i="31" a="1"/>
  <c r="BF10" i="31" s="1"/>
  <c r="BF82" i="30" a="1"/>
  <c r="BF82" i="30" s="1"/>
  <c r="BG98" i="30" a="1"/>
  <c r="BG98" i="30" s="1"/>
  <c r="BG50" i="31" a="1"/>
  <c r="BG50" i="31" s="1"/>
  <c r="BE74" i="31" a="1"/>
  <c r="BE74" i="31" s="1"/>
  <c r="BE90" i="31" a="1"/>
  <c r="BE90" i="31" s="1"/>
  <c r="BF26" i="30" a="1"/>
  <c r="BF26" i="30" s="1"/>
  <c r="BF42" i="30" a="1"/>
  <c r="BF42" i="30" s="1"/>
  <c r="BG106" i="32" a="1"/>
  <c r="BG106" i="32" s="1"/>
  <c r="BF10" i="28" a="1"/>
  <c r="BF10" i="28" s="1"/>
  <c r="BG10" i="31" a="1"/>
  <c r="BG10" i="31" s="1"/>
  <c r="BG114" i="30" a="1"/>
  <c r="BG114" i="30" s="1"/>
  <c r="BE10" i="30" a="1"/>
  <c r="BE10" i="30" s="1"/>
  <c r="BG74" i="30" a="1"/>
  <c r="BG74" i="30" s="1"/>
  <c r="BE2" i="30" a="1"/>
  <c r="BE2" i="30" s="1"/>
  <c r="BG66" i="30" a="1"/>
  <c r="BG66" i="30" s="1"/>
  <c r="BF114" i="31" a="1"/>
  <c r="BF114" i="31" s="1"/>
  <c r="BE106" i="30" a="1"/>
  <c r="BE106" i="30" s="1"/>
  <c r="BG58" i="30" a="1"/>
  <c r="BG58" i="30" s="1"/>
  <c r="BE74" i="30" a="1"/>
  <c r="BE74" i="30" s="1"/>
  <c r="BE98" i="31" a="1"/>
  <c r="BE98" i="31" s="1"/>
  <c r="BG114" i="28" a="1"/>
  <c r="BG114" i="28" s="1"/>
  <c r="BG122" i="30" a="1"/>
  <c r="BG122" i="30" s="1"/>
  <c r="BF114" i="30" a="1"/>
  <c r="BF114" i="30" s="1"/>
  <c r="BE58" i="30" a="1"/>
  <c r="BE58" i="30" s="1"/>
  <c r="BE66" i="30" a="1"/>
  <c r="BE66" i="30" s="1"/>
  <c r="BE114" i="30" a="1"/>
  <c r="BE114" i="30" s="1"/>
  <c r="BE34" i="30" a="1"/>
  <c r="BE34" i="30" s="1"/>
  <c r="BF34" i="30" a="1"/>
  <c r="BF34" i="30" s="1"/>
  <c r="BG50" i="28" a="1"/>
  <c r="BG50" i="28" s="1"/>
  <c r="BG58" i="28" a="1"/>
  <c r="BG58" i="28" s="1"/>
  <c r="BF58" i="28" a="1"/>
  <c r="BF58" i="28" s="1"/>
  <c r="BF50" i="28" a="1"/>
  <c r="BF50" i="28" s="1"/>
  <c r="BE2" i="28" a="1"/>
  <c r="BE2" i="28" s="1"/>
  <c r="BF42" i="28" a="1"/>
  <c r="BF42" i="28" s="1"/>
  <c r="BF74" i="28" a="1"/>
  <c r="BF74" i="28" s="1"/>
  <c r="BF34" i="28" a="1"/>
  <c r="BF34" i="28" s="1"/>
  <c r="BE34" i="28" a="1"/>
  <c r="BE34" i="28" s="1"/>
  <c r="BE18" i="28" a="1"/>
  <c r="BE18" i="28" s="1"/>
  <c r="R23" i="28"/>
  <c r="AU38" i="28"/>
  <c r="W117" i="28"/>
  <c r="U23" i="28"/>
  <c r="S113" i="28"/>
  <c r="P21" i="28"/>
  <c r="W21" i="28"/>
  <c r="V43" i="28"/>
  <c r="AY43" i="28" s="1"/>
  <c r="AU31" i="28"/>
  <c r="AV16" i="28" s="1"/>
  <c r="Y31" i="28"/>
  <c r="P89" i="28"/>
  <c r="S67" i="28"/>
  <c r="AU21" i="28"/>
  <c r="Y43" i="28"/>
  <c r="AE43" i="28" a="1"/>
  <c r="AE43" i="28" s="1"/>
  <c r="AD127" i="28"/>
  <c r="AC127" i="28" s="1"/>
  <c r="AE38" i="28" a="1"/>
  <c r="AE38" i="28" s="1"/>
  <c r="AD38" i="28" s="1"/>
  <c r="AC38" i="28" s="1"/>
  <c r="V23" i="28"/>
  <c r="AY23" i="28" s="1"/>
  <c r="U3" i="28"/>
  <c r="AA89" i="28"/>
  <c r="AB15" i="28"/>
  <c r="R113" i="28"/>
  <c r="Z35" i="28"/>
  <c r="AZ35" i="28" s="1"/>
  <c r="Y21" i="28"/>
  <c r="Q31" i="28"/>
  <c r="BA31" i="28" s="1"/>
  <c r="BB31" i="28" s="1"/>
  <c r="Z3" i="28"/>
  <c r="AZ3" i="28" s="1"/>
  <c r="W43" i="28"/>
  <c r="BE10" i="28" a="1"/>
  <c r="BE10" i="28" s="1"/>
  <c r="BD70" i="28" a="1"/>
  <c r="BD70" i="28" s="1"/>
  <c r="AE89" i="28" a="1"/>
  <c r="AE89" i="28" s="1"/>
  <c r="AD89" i="28" s="1"/>
  <c r="AC89" i="28" s="1"/>
  <c r="AE67" i="28" a="1"/>
  <c r="AE67" i="28" s="1"/>
  <c r="AD67" i="28" s="1"/>
  <c r="AC67" i="28" s="1"/>
  <c r="AE21" i="28" a="1"/>
  <c r="AE21" i="28" s="1"/>
  <c r="AD21" i="28" s="1"/>
  <c r="AC21" i="28" s="1"/>
  <c r="W23" i="28"/>
  <c r="S89" i="28"/>
  <c r="AA35" i="28"/>
  <c r="V89" i="28"/>
  <c r="AY89" i="28" s="1"/>
  <c r="R43" i="28"/>
  <c r="R15" i="28"/>
  <c r="Y55" i="28"/>
  <c r="Y113" i="28"/>
  <c r="Z113" i="28"/>
  <c r="AZ113" i="28" s="1"/>
  <c r="Q35" i="28"/>
  <c r="BA35" i="28" s="1"/>
  <c r="S31" i="28"/>
  <c r="Z89" i="28"/>
  <c r="AZ89" i="28" s="1"/>
  <c r="AU43" i="28"/>
  <c r="BD72" i="28" a="1"/>
  <c r="BD72" i="28" s="1"/>
  <c r="AE117" i="28" a="1"/>
  <c r="AE117" i="28" s="1"/>
  <c r="AD117" i="28" s="1"/>
  <c r="AC117" i="28" s="1"/>
  <c r="U38" i="28"/>
  <c r="AB43" i="28"/>
  <c r="AV114" i="28"/>
  <c r="W15" i="28"/>
  <c r="AU15" i="28"/>
  <c r="U55" i="28"/>
  <c r="U113" i="28"/>
  <c r="W113" i="28"/>
  <c r="AB35" i="28"/>
  <c r="Q43" i="28"/>
  <c r="BA43" i="28" s="1"/>
  <c r="BB43" i="28" s="1"/>
  <c r="AA31" i="28"/>
  <c r="R89" i="28"/>
  <c r="Z67" i="28"/>
  <c r="AZ67" i="28" s="1"/>
  <c r="W67" i="28"/>
  <c r="BD67" i="28" a="1"/>
  <c r="BD67" i="28" s="1"/>
  <c r="BE98" i="28" s="1" a="1"/>
  <c r="BE98" i="28" s="1"/>
  <c r="BD77" i="28" a="1"/>
  <c r="BD77" i="28" s="1"/>
  <c r="AD113" i="28"/>
  <c r="AC113" i="28" s="1"/>
  <c r="AB38" i="28"/>
  <c r="AB3" i="28"/>
  <c r="Q15" i="28"/>
  <c r="BA15" i="28" s="1"/>
  <c r="BB15" i="28" s="1"/>
  <c r="P15" i="28"/>
  <c r="Y15" i="28"/>
  <c r="AA55" i="28"/>
  <c r="Z55" i="28"/>
  <c r="AZ55" i="28" s="1"/>
  <c r="Q113" i="28"/>
  <c r="BA113" i="28" s="1"/>
  <c r="BB113" i="28" s="1"/>
  <c r="AA113" i="28"/>
  <c r="S35" i="28"/>
  <c r="P43" i="28"/>
  <c r="V31" i="28"/>
  <c r="AY31" i="28" s="1"/>
  <c r="P31" i="28"/>
  <c r="U89" i="28"/>
  <c r="U35" i="28"/>
  <c r="BF82" i="28" a="1"/>
  <c r="BF82" i="28" s="1"/>
  <c r="BG42" i="28" a="1"/>
  <c r="BG42" i="28" s="1"/>
  <c r="BD79" i="28" a="1"/>
  <c r="BD79" i="28" s="1"/>
  <c r="AE35" i="28" a="1"/>
  <c r="AE35" i="28" s="1"/>
  <c r="AD35" i="28" s="1"/>
  <c r="AC35" i="28" s="1"/>
  <c r="Z38" i="28"/>
  <c r="AZ38" i="28" s="1"/>
  <c r="W89" i="28"/>
  <c r="Y3" i="28"/>
  <c r="AB117" i="28"/>
  <c r="V117" i="28"/>
  <c r="AY117" i="28" s="1"/>
  <c r="AA15" i="28"/>
  <c r="Z15" i="28"/>
  <c r="AZ15" i="28" s="1"/>
  <c r="V55" i="28"/>
  <c r="AY55" i="28" s="1"/>
  <c r="AE113" i="28" a="1"/>
  <c r="AE113" i="28" s="1"/>
  <c r="AB88" i="28"/>
  <c r="S21" i="28"/>
  <c r="U21" i="28"/>
  <c r="AB31" i="28"/>
  <c r="AE31" i="28" a="1"/>
  <c r="AE31" i="28" s="1"/>
  <c r="AB89" i="28"/>
  <c r="U67" i="28"/>
  <c r="P113" i="28"/>
  <c r="R21" i="28"/>
  <c r="AA21" i="28"/>
  <c r="Q21" i="28"/>
  <c r="BA21" i="28" s="1"/>
  <c r="W31" i="28"/>
  <c r="R31" i="28"/>
  <c r="Z21" i="28"/>
  <c r="AZ21" i="28" s="1"/>
  <c r="Y35" i="28"/>
  <c r="W35" i="28"/>
  <c r="BG10" i="28" a="1"/>
  <c r="BG10" i="28" s="1"/>
  <c r="BF18" i="28" a="1"/>
  <c r="BF18" i="28" s="1"/>
  <c r="BE58" i="28" a="1"/>
  <c r="BE58" i="28" s="1"/>
  <c r="BF98" i="28" a="1"/>
  <c r="BF98" i="28" s="1"/>
  <c r="BE42" i="28" a="1"/>
  <c r="BE42" i="28" s="1"/>
  <c r="BG34" i="28" a="1"/>
  <c r="BG34" i="28" s="1"/>
  <c r="BF122" i="28" a="1"/>
  <c r="BF122" i="28" s="1"/>
  <c r="BG90" i="28" a="1"/>
  <c r="BG90" i="28" s="1"/>
  <c r="BF90" i="28" a="1"/>
  <c r="BF90" i="28" s="1"/>
  <c r="BF114" i="28" a="1"/>
  <c r="BF114" i="28" s="1"/>
  <c r="BG66" i="28" a="1"/>
  <c r="BG66" i="28" s="1"/>
  <c r="BF66" i="28" a="1"/>
  <c r="BF66" i="28" s="1"/>
  <c r="BE50" i="28" a="1"/>
  <c r="BE50" i="28" s="1"/>
  <c r="BG2" i="28" a="1"/>
  <c r="BG2" i="28" s="1"/>
  <c r="BF2" i="28" a="1"/>
  <c r="BF2" i="28" s="1"/>
  <c r="BG26" i="28" a="1"/>
  <c r="BG26" i="28" s="1"/>
  <c r="BG18" i="28" a="1"/>
  <c r="BG18" i="28" s="1"/>
  <c r="BF26" i="28" a="1"/>
  <c r="BF26" i="28" s="1"/>
  <c r="BG82" i="28" a="1"/>
  <c r="BG82" i="28" s="1"/>
  <c r="BE26" i="28" a="1"/>
  <c r="BE26" i="28" s="1"/>
  <c r="BG98" i="28" a="1"/>
  <c r="BG98" i="28" s="1"/>
  <c r="BG106" i="28" a="1"/>
  <c r="BG106" i="28" s="1"/>
  <c r="AE126" i="12" a="1"/>
  <c r="AE126" i="12" s="1"/>
  <c r="AD126" i="12" s="1"/>
  <c r="AC126" i="12" s="1"/>
  <c r="V40" i="12"/>
  <c r="AY40" i="12" s="1"/>
  <c r="Q40" i="12"/>
  <c r="BA40" i="12" s="1"/>
  <c r="W117" i="12"/>
  <c r="V4" i="12"/>
  <c r="AY4" i="12" s="1"/>
  <c r="P126" i="12"/>
  <c r="BD107" i="12" a="1"/>
  <c r="BD107" i="12" s="1"/>
  <c r="P35" i="12"/>
  <c r="BD37" i="12" a="1"/>
  <c r="BD37" i="12" s="1"/>
  <c r="AB40" i="12"/>
  <c r="P73" i="12"/>
  <c r="U4" i="12"/>
  <c r="Z4" i="12"/>
  <c r="AZ4" i="12" s="1"/>
  <c r="S126" i="12"/>
  <c r="BD92" i="12" a="1"/>
  <c r="BD92" i="12" s="1"/>
  <c r="BD124" i="12" a="1"/>
  <c r="BD124" i="12" s="1"/>
  <c r="Z40" i="12"/>
  <c r="AZ40" i="12" s="1"/>
  <c r="AE4" i="12" a="1"/>
  <c r="AE4" i="12" s="1"/>
  <c r="AB126" i="12"/>
  <c r="R126" i="12"/>
  <c r="BD65" i="12" a="1"/>
  <c r="BD65" i="12" s="1"/>
  <c r="R40" i="12"/>
  <c r="V59" i="12"/>
  <c r="AY59" i="12" s="1"/>
  <c r="P59" i="12"/>
  <c r="Y126" i="12"/>
  <c r="W4" i="12"/>
  <c r="AE35" i="12" a="1"/>
  <c r="AE35" i="12" s="1"/>
  <c r="BD129" i="12" a="1"/>
  <c r="BD129" i="12" s="1"/>
  <c r="AE61" i="12" a="1"/>
  <c r="AE61" i="12" s="1"/>
  <c r="AD61" i="12" s="1"/>
  <c r="AC61" i="12" s="1"/>
  <c r="S40" i="12"/>
  <c r="U126" i="12"/>
  <c r="Y4" i="12"/>
  <c r="AA35" i="12"/>
  <c r="BD35" i="12" a="1"/>
  <c r="BD35" i="12" s="1"/>
  <c r="BD114" i="12" a="1"/>
  <c r="BD114" i="12" s="1"/>
  <c r="AE40" i="12" a="1"/>
  <c r="AE40" i="12" s="1"/>
  <c r="Y40" i="12"/>
  <c r="Y46" i="12"/>
  <c r="AS126" i="12"/>
  <c r="AF126" i="12" s="1"/>
  <c r="BD53" i="12" a="1"/>
  <c r="BD53" i="12" s="1"/>
  <c r="BD16" i="12" a="1"/>
  <c r="BD16" i="12" s="1"/>
  <c r="AU40" i="12"/>
  <c r="BD118" i="12" a="1"/>
  <c r="BD118" i="12" s="1"/>
  <c r="AB117" i="12"/>
  <c r="V61" i="12"/>
  <c r="AY61" i="12" s="1"/>
  <c r="BD73" i="12" a="1"/>
  <c r="BD73" i="12" s="1"/>
  <c r="BD39" i="12" a="1"/>
  <c r="BD39" i="12" s="1"/>
  <c r="BD80" i="12" a="1"/>
  <c r="BD80" i="12" s="1"/>
  <c r="AS116" i="12"/>
  <c r="AF116" i="12" s="1"/>
  <c r="AD116" i="12" s="1"/>
  <c r="AC116" i="12" s="1"/>
  <c r="AS98" i="12"/>
  <c r="AF98" i="12" s="1"/>
  <c r="AD98" i="12" s="1"/>
  <c r="P14" i="12"/>
  <c r="Z96" i="12"/>
  <c r="AZ96" i="12" s="1"/>
  <c r="P77" i="12"/>
  <c r="BB90" i="12"/>
  <c r="V120" i="12"/>
  <c r="AY120" i="12" s="1"/>
  <c r="AA120" i="12"/>
  <c r="W116" i="12"/>
  <c r="R69" i="12"/>
  <c r="P117" i="12"/>
  <c r="U112" i="12"/>
  <c r="Q48" i="12"/>
  <c r="BA48" i="12" s="1"/>
  <c r="Q76" i="12"/>
  <c r="BA76" i="12" s="1"/>
  <c r="P41" i="12"/>
  <c r="AB4" i="12"/>
  <c r="AA116" i="12"/>
  <c r="Y48" i="12"/>
  <c r="P105" i="12"/>
  <c r="BD48" i="12" a="1"/>
  <c r="BD48" i="12" s="1"/>
  <c r="BD106" i="12" a="1"/>
  <c r="BD106" i="12" s="1"/>
  <c r="Q92" i="12"/>
  <c r="BA92" i="12" s="1"/>
  <c r="V35" i="12"/>
  <c r="AY35" i="12" s="1"/>
  <c r="Y68" i="12"/>
  <c r="V102" i="12"/>
  <c r="AY102" i="12" s="1"/>
  <c r="Y43" i="12"/>
  <c r="V96" i="12"/>
  <c r="AY96" i="12" s="1"/>
  <c r="AE120" i="12" a="1"/>
  <c r="AE120" i="12" s="1"/>
  <c r="AD105" i="12"/>
  <c r="AC105" i="12" s="1"/>
  <c r="AE77" i="12" a="1"/>
  <c r="AE77" i="12" s="1"/>
  <c r="AD77" i="12" s="1"/>
  <c r="AC77" i="12" s="1"/>
  <c r="Y96" i="12"/>
  <c r="S125" i="12"/>
  <c r="R68" i="12"/>
  <c r="AB120" i="12"/>
  <c r="AE117" i="12" a="1"/>
  <c r="AE117" i="12" s="1"/>
  <c r="Q112" i="12"/>
  <c r="BA112" i="12" s="1"/>
  <c r="S48" i="12"/>
  <c r="AA76" i="12"/>
  <c r="Q41" i="12"/>
  <c r="BA41" i="12" s="1"/>
  <c r="BB41" i="12" s="1"/>
  <c r="Q4" i="12"/>
  <c r="BA4" i="12" s="1"/>
  <c r="BB4" i="12" s="1"/>
  <c r="AB7" i="12"/>
  <c r="P116" i="12"/>
  <c r="R105" i="12"/>
  <c r="S35" i="12"/>
  <c r="R35" i="12"/>
  <c r="AB68" i="12"/>
  <c r="Z77" i="12"/>
  <c r="AZ77" i="12" s="1"/>
  <c r="P96" i="12"/>
  <c r="BD27" i="12" a="1"/>
  <c r="BD27" i="12" s="1"/>
  <c r="AB14" i="12"/>
  <c r="Z48" i="12"/>
  <c r="AZ48" i="12" s="1"/>
  <c r="AU48" i="12"/>
  <c r="R76" i="12"/>
  <c r="AA48" i="12"/>
  <c r="AU60" i="12"/>
  <c r="W105" i="12"/>
  <c r="Q100" i="12"/>
  <c r="BA100" i="12" s="1"/>
  <c r="Y102" i="12"/>
  <c r="AA96" i="12"/>
  <c r="AZ98" i="12"/>
  <c r="P120" i="12"/>
  <c r="Q46" i="12"/>
  <c r="BA46" i="12" s="1"/>
  <c r="R117" i="12"/>
  <c r="S112" i="12"/>
  <c r="AB48" i="12"/>
  <c r="AA100" i="12"/>
  <c r="AA86" i="12"/>
  <c r="AB41" i="12"/>
  <c r="P4" i="12"/>
  <c r="Y116" i="12"/>
  <c r="U124" i="12"/>
  <c r="BA98" i="12"/>
  <c r="BB98" i="12" s="1"/>
  <c r="S4" i="12"/>
  <c r="S105" i="12"/>
  <c r="S117" i="12"/>
  <c r="V68" i="12"/>
  <c r="AY68" i="12" s="1"/>
  <c r="AU35" i="12"/>
  <c r="AV115" i="12" s="1"/>
  <c r="BD10" i="12" a="1"/>
  <c r="BD10" i="12" s="1"/>
  <c r="BD55" i="12" a="1"/>
  <c r="BD55" i="12" s="1"/>
  <c r="BD91" i="12" a="1"/>
  <c r="BD91" i="12" s="1"/>
  <c r="AS120" i="12"/>
  <c r="AF120" i="12" s="1"/>
  <c r="Z102" i="12"/>
  <c r="AZ102" i="12" s="1"/>
  <c r="BD66" i="12" a="1"/>
  <c r="BD66" i="12" s="1"/>
  <c r="W96" i="12"/>
  <c r="W120" i="12"/>
  <c r="AA117" i="12"/>
  <c r="Q117" i="12"/>
  <c r="BA117" i="12" s="1"/>
  <c r="BB117" i="12" s="1"/>
  <c r="AB112" i="12"/>
  <c r="V48" i="12"/>
  <c r="AY48" i="12" s="1"/>
  <c r="U100" i="12"/>
  <c r="S41" i="12"/>
  <c r="AE41" i="12" a="1"/>
  <c r="AE41" i="12" s="1"/>
  <c r="R4" i="12"/>
  <c r="R116" i="12"/>
  <c r="AA7" i="12"/>
  <c r="AE98" i="12" a="1"/>
  <c r="AE98" i="12" s="1"/>
  <c r="U105" i="12"/>
  <c r="R128" i="12"/>
  <c r="AA68" i="12"/>
  <c r="Q35" i="12"/>
  <c r="BA35" i="12" s="1"/>
  <c r="BB35" i="12" s="1"/>
  <c r="BD105" i="12" a="1"/>
  <c r="BD105" i="12" s="1"/>
  <c r="AS92" i="12"/>
  <c r="AF92" i="12" s="1"/>
  <c r="U96" i="12"/>
  <c r="BD36" i="12" a="1"/>
  <c r="BD36" i="12" s="1"/>
  <c r="Z105" i="12"/>
  <c r="AZ105" i="12" s="1"/>
  <c r="AD68" i="12"/>
  <c r="AC68" i="12" s="1"/>
  <c r="AE48" i="12" a="1"/>
  <c r="AE48" i="12" s="1"/>
  <c r="AD48" i="12" s="1"/>
  <c r="AC48" i="12" s="1"/>
  <c r="AS117" i="12"/>
  <c r="AF117" i="12" s="1"/>
  <c r="AD117" i="12" s="1"/>
  <c r="AC117" i="12" s="1"/>
  <c r="S68" i="12"/>
  <c r="Z120" i="12"/>
  <c r="AZ120" i="12" s="1"/>
  <c r="U117" i="12"/>
  <c r="AA112" i="12"/>
  <c r="W100" i="12"/>
  <c r="V12" i="12"/>
  <c r="AY12" i="12" s="1"/>
  <c r="Y41" i="12"/>
  <c r="V80" i="12"/>
  <c r="AY80" i="12" s="1"/>
  <c r="Q105" i="12"/>
  <c r="BA105" i="12" s="1"/>
  <c r="BB105" i="12" s="1"/>
  <c r="Y35" i="12"/>
  <c r="BD117" i="12" a="1"/>
  <c r="BD117" i="12" s="1"/>
  <c r="S92" i="12"/>
  <c r="BD84" i="12" a="1"/>
  <c r="BD84" i="12" s="1"/>
  <c r="BD41" i="12" a="1"/>
  <c r="BD41" i="12" s="1"/>
  <c r="U92" i="12"/>
  <c r="BD109" i="12" a="1"/>
  <c r="BD109" i="12" s="1"/>
  <c r="Z127" i="12"/>
  <c r="AZ127" i="12" s="1"/>
  <c r="BB127" i="12" s="1"/>
  <c r="P38" i="12"/>
  <c r="BD21" i="12" a="1"/>
  <c r="BD21" i="12" s="1"/>
  <c r="BD62" i="12" a="1"/>
  <c r="BD62" i="12" s="1"/>
  <c r="V105" i="12"/>
  <c r="AY105" i="12" s="1"/>
  <c r="BD26" i="12" a="1"/>
  <c r="BD26" i="12" s="1"/>
  <c r="Y59" i="12"/>
  <c r="Z59" i="12"/>
  <c r="AZ59" i="12" s="1"/>
  <c r="AS84" i="12"/>
  <c r="AF84" i="12" s="1"/>
  <c r="AD84" i="12" s="1"/>
  <c r="AC84" i="12" s="1"/>
  <c r="AE59" i="12" a="1"/>
  <c r="AE59" i="12" s="1"/>
  <c r="AD59" i="12" s="1"/>
  <c r="AC59" i="12" s="1"/>
  <c r="AE95" i="12" a="1"/>
  <c r="AE95" i="12" s="1"/>
  <c r="AD95" i="12" s="1"/>
  <c r="AC95" i="12" s="1"/>
  <c r="P83" i="12"/>
  <c r="AS77" i="12"/>
  <c r="AF77" i="12" s="1"/>
  <c r="V103" i="12"/>
  <c r="AY103" i="12" s="1"/>
  <c r="Q118" i="12"/>
  <c r="BA118" i="12" s="1"/>
  <c r="Y107" i="12"/>
  <c r="W25" i="12"/>
  <c r="W84" i="12"/>
  <c r="S89" i="12"/>
  <c r="U8" i="12"/>
  <c r="Z94" i="12"/>
  <c r="AZ94" i="12" s="1"/>
  <c r="P12" i="12"/>
  <c r="AU59" i="12"/>
  <c r="V129" i="12"/>
  <c r="AY129" i="12" s="1"/>
  <c r="Q44" i="12"/>
  <c r="BA44" i="12" s="1"/>
  <c r="P128" i="12"/>
  <c r="Y28" i="12"/>
  <c r="AA28" i="12"/>
  <c r="U77" i="12"/>
  <c r="V43" i="12"/>
  <c r="AY43" i="12" s="1"/>
  <c r="BD20" i="12" a="1"/>
  <c r="BD20" i="12" s="1"/>
  <c r="AE72" i="12" a="1"/>
  <c r="AE72" i="12" s="1"/>
  <c r="AB51" i="12"/>
  <c r="BD31" i="12" a="1"/>
  <c r="BD31" i="12" s="1"/>
  <c r="BD77" i="12" a="1"/>
  <c r="BD77" i="12" s="1"/>
  <c r="BD125" i="12" a="1"/>
  <c r="BD125" i="12" s="1"/>
  <c r="BB59" i="12"/>
  <c r="AE94" i="12" a="1"/>
  <c r="AE94" i="12" s="1"/>
  <c r="AD94" i="12" s="1"/>
  <c r="AC94" i="12" s="1"/>
  <c r="AE16" i="12" a="1"/>
  <c r="AE16" i="12" s="1"/>
  <c r="AD16" i="12" s="1"/>
  <c r="AC16" i="12" s="1"/>
  <c r="AS72" i="12"/>
  <c r="AF72" i="12" s="1"/>
  <c r="AD72" i="12" s="1"/>
  <c r="AC72" i="12" s="1"/>
  <c r="Z83" i="12"/>
  <c r="AZ83" i="12" s="1"/>
  <c r="AB103" i="12"/>
  <c r="S107" i="12"/>
  <c r="R89" i="12"/>
  <c r="P8" i="12"/>
  <c r="R94" i="12"/>
  <c r="Y12" i="12"/>
  <c r="BA114" i="12"/>
  <c r="AB44" i="12"/>
  <c r="BD4" i="12" a="1"/>
  <c r="BD4" i="12" s="1"/>
  <c r="BD5" i="12" a="1"/>
  <c r="BD5" i="12" s="1"/>
  <c r="Z28" i="12"/>
  <c r="AZ28" i="12" s="1"/>
  <c r="BB28" i="12" s="1"/>
  <c r="P28" i="12"/>
  <c r="AA77" i="12"/>
  <c r="AA43" i="12"/>
  <c r="P43" i="12"/>
  <c r="U59" i="12"/>
  <c r="BD40" i="12" a="1"/>
  <c r="BD40" i="12" s="1"/>
  <c r="BD85" i="12" a="1"/>
  <c r="BD85" i="12" s="1"/>
  <c r="Y128" i="12"/>
  <c r="P89" i="12"/>
  <c r="AA12" i="12"/>
  <c r="U128" i="12"/>
  <c r="U28" i="12"/>
  <c r="AB43" i="12"/>
  <c r="AU43" i="12"/>
  <c r="AV84" i="12" s="1"/>
  <c r="AB59" i="12"/>
  <c r="AA59" i="12"/>
  <c r="AE51" i="12" a="1"/>
  <c r="AE51" i="12" s="1"/>
  <c r="AA51" i="12"/>
  <c r="AS89" i="12"/>
  <c r="AF89" i="12" s="1"/>
  <c r="AD89" i="12" s="1"/>
  <c r="AC89" i="12" s="1"/>
  <c r="AE10" i="12" a="1"/>
  <c r="AE10" i="12" s="1"/>
  <c r="AD10" i="12" s="1"/>
  <c r="BD102" i="12" a="1"/>
  <c r="BD102" i="12" s="1"/>
  <c r="V128" i="12"/>
  <c r="AY128" i="12" s="1"/>
  <c r="AE83" i="12" a="1"/>
  <c r="AE83" i="12" s="1"/>
  <c r="P103" i="12"/>
  <c r="U103" i="12"/>
  <c r="Q107" i="12"/>
  <c r="BA107" i="12" s="1"/>
  <c r="Y89" i="12"/>
  <c r="W12" i="12"/>
  <c r="S12" i="12"/>
  <c r="BD94" i="12" a="1"/>
  <c r="BD94" i="12" s="1"/>
  <c r="V44" i="12"/>
  <c r="AY44" i="12" s="1"/>
  <c r="BD101" i="12" a="1"/>
  <c r="BD101" i="12" s="1"/>
  <c r="S128" i="12"/>
  <c r="S28" i="12"/>
  <c r="P72" i="12"/>
  <c r="AB77" i="12"/>
  <c r="Q43" i="12"/>
  <c r="BA43" i="12" s="1"/>
  <c r="BB64" i="12"/>
  <c r="AB128" i="12"/>
  <c r="S59" i="12"/>
  <c r="U51" i="12"/>
  <c r="AS83" i="12"/>
  <c r="AF83" i="12" s="1"/>
  <c r="W103" i="12"/>
  <c r="U72" i="12"/>
  <c r="R107" i="12"/>
  <c r="AA44" i="12"/>
  <c r="AA89" i="12"/>
  <c r="Q89" i="12"/>
  <c r="BA89" i="12" s="1"/>
  <c r="BB89" i="12" s="1"/>
  <c r="AB12" i="12"/>
  <c r="U12" i="12"/>
  <c r="BD126" i="12" a="1"/>
  <c r="BD126" i="12" s="1"/>
  <c r="BD89" i="12" a="1"/>
  <c r="BD89" i="12" s="1"/>
  <c r="AA107" i="12"/>
  <c r="Z43" i="12"/>
  <c r="AZ43" i="12" s="1"/>
  <c r="AS128" i="12"/>
  <c r="AF128" i="12" s="1"/>
  <c r="BD86" i="12" a="1"/>
  <c r="BD86" i="12" s="1"/>
  <c r="V28" i="12"/>
  <c r="AY28" i="12" s="1"/>
  <c r="Z72" i="12"/>
  <c r="AZ72" i="12" s="1"/>
  <c r="P22" i="12"/>
  <c r="S43" i="12"/>
  <c r="Q84" i="12"/>
  <c r="BA84" i="12" s="1"/>
  <c r="BB84" i="12" s="1"/>
  <c r="BD8" i="12" a="1"/>
  <c r="BD8" i="12" s="1"/>
  <c r="W59" i="12"/>
  <c r="BD12" i="12" a="1"/>
  <c r="BD12" i="12" s="1"/>
  <c r="BD69" i="12" a="1"/>
  <c r="BD69" i="12" s="1"/>
  <c r="BD108" i="12" a="1"/>
  <c r="BD108" i="12" s="1"/>
  <c r="BD75" i="12" a="1"/>
  <c r="BD75" i="12" s="1"/>
  <c r="Z51" i="12"/>
  <c r="AZ51" i="12" s="1"/>
  <c r="U83" i="12"/>
  <c r="Z128" i="12"/>
  <c r="AZ128" i="12" s="1"/>
  <c r="R77" i="12"/>
  <c r="AE103" i="12" a="1"/>
  <c r="AE103" i="12" s="1"/>
  <c r="AD103" i="12" s="1"/>
  <c r="AC103" i="12" s="1"/>
  <c r="AB72" i="12"/>
  <c r="AU44" i="12"/>
  <c r="U89" i="12"/>
  <c r="Z89" i="12"/>
  <c r="AZ89" i="12" s="1"/>
  <c r="Z44" i="12"/>
  <c r="AZ44" i="12" s="1"/>
  <c r="AU12" i="12"/>
  <c r="AV48" i="12" s="1"/>
  <c r="Q59" i="12"/>
  <c r="BA59" i="12" s="1"/>
  <c r="R129" i="12"/>
  <c r="U107" i="12"/>
  <c r="W128" i="12"/>
  <c r="BD104" i="12" a="1"/>
  <c r="BD104" i="12" s="1"/>
  <c r="W28" i="12"/>
  <c r="P51" i="12"/>
  <c r="V77" i="12"/>
  <c r="AY77" i="12" s="1"/>
  <c r="S22" i="12"/>
  <c r="W43" i="12"/>
  <c r="Y51" i="12"/>
  <c r="S72" i="12"/>
  <c r="BD61" i="12" a="1"/>
  <c r="BD61" i="12" s="1"/>
  <c r="BD54" i="12" a="1"/>
  <c r="BD54" i="12" s="1"/>
  <c r="AS118" i="12"/>
  <c r="AF118" i="12" s="1"/>
  <c r="AS121" i="12"/>
  <c r="AF121" i="12" s="1"/>
  <c r="AS114" i="12"/>
  <c r="AF114" i="12" s="1"/>
  <c r="AE12" i="12" a="1"/>
  <c r="AE12" i="12" s="1"/>
  <c r="AD12" i="12" s="1"/>
  <c r="AC12" i="12" s="1"/>
  <c r="AE28" i="12" a="1"/>
  <c r="AE28" i="12" s="1"/>
  <c r="AD28" i="12" s="1"/>
  <c r="AC28" i="12" s="1"/>
  <c r="AE44" i="12" a="1"/>
  <c r="AE44" i="12" s="1"/>
  <c r="AD44" i="12" s="1"/>
  <c r="AC44" i="12" s="1"/>
  <c r="AA128" i="12"/>
  <c r="AA83" i="12"/>
  <c r="Q77" i="12"/>
  <c r="BA77" i="12" s="1"/>
  <c r="Q103" i="12"/>
  <c r="BA103" i="12" s="1"/>
  <c r="BB103" i="12" s="1"/>
  <c r="AB89" i="12"/>
  <c r="S44" i="12"/>
  <c r="R51" i="12"/>
  <c r="R43" i="12"/>
  <c r="S51" i="12"/>
  <c r="Q72" i="12"/>
  <c r="BA72" i="12" s="1"/>
  <c r="BB72" i="12" s="1"/>
  <c r="BD49" i="12" a="1"/>
  <c r="BD49" i="12" s="1"/>
  <c r="W51" i="12"/>
  <c r="BD58" i="12" a="1"/>
  <c r="BD58" i="12" s="1"/>
  <c r="AB60" i="12"/>
  <c r="AA84" i="12"/>
  <c r="AE6" i="12" a="1"/>
  <c r="AE6" i="12" s="1"/>
  <c r="P88" i="12"/>
  <c r="S60" i="12"/>
  <c r="BD11" i="12" a="1"/>
  <c r="BD11" i="12" s="1"/>
  <c r="BD42" i="12" a="1"/>
  <c r="BD42" i="12" s="1"/>
  <c r="BD46" i="12" a="1"/>
  <c r="BD46" i="12" s="1"/>
  <c r="BD115" i="12" a="1"/>
  <c r="BD115" i="12" s="1"/>
  <c r="Y6" i="12"/>
  <c r="AU8" i="12"/>
  <c r="AY114" i="12"/>
  <c r="AA70" i="12"/>
  <c r="BD120" i="12" a="1"/>
  <c r="BD120" i="12" s="1"/>
  <c r="R121" i="12"/>
  <c r="BD67" i="12" a="1"/>
  <c r="BD67" i="12" s="1"/>
  <c r="BD97" i="12" a="1"/>
  <c r="BD97" i="12" s="1"/>
  <c r="R60" i="12"/>
  <c r="S84" i="12"/>
  <c r="BD15" i="12" a="1"/>
  <c r="BD15" i="12" s="1"/>
  <c r="BD30" i="12" a="1"/>
  <c r="BD30" i="12" s="1"/>
  <c r="BD45" i="12" a="1"/>
  <c r="BD45" i="12" s="1"/>
  <c r="BD72" i="12" a="1"/>
  <c r="BD72" i="12" s="1"/>
  <c r="Z6" i="12"/>
  <c r="AZ6" i="12" s="1"/>
  <c r="U70" i="12"/>
  <c r="AA8" i="12"/>
  <c r="W129" i="12"/>
  <c r="W70" i="12"/>
  <c r="BD29" i="12" a="1"/>
  <c r="BD29" i="12" s="1"/>
  <c r="BD23" i="12" a="1"/>
  <c r="BD23" i="12" s="1"/>
  <c r="Y60" i="12"/>
  <c r="P84" i="12"/>
  <c r="BD52" i="12" a="1"/>
  <c r="BD52" i="12" s="1"/>
  <c r="BB15" i="12"/>
  <c r="BD34" i="12" a="1"/>
  <c r="BD34" i="12" s="1"/>
  <c r="BD50" i="12" a="1"/>
  <c r="BD50" i="12" s="1"/>
  <c r="BD88" i="12" a="1"/>
  <c r="BD88" i="12" s="1"/>
  <c r="BD112" i="12" a="1"/>
  <c r="BD112" i="12" s="1"/>
  <c r="BD123" i="12" a="1"/>
  <c r="BD123" i="12" s="1"/>
  <c r="AE60" i="12" a="1"/>
  <c r="AE60" i="12" s="1"/>
  <c r="AD60" i="12" s="1"/>
  <c r="AC60" i="12" s="1"/>
  <c r="W56" i="12"/>
  <c r="V6" i="12"/>
  <c r="AY6" i="12" s="1"/>
  <c r="Q8" i="12"/>
  <c r="BA8" i="12" s="1"/>
  <c r="BD95" i="12" a="1"/>
  <c r="BD95" i="12" s="1"/>
  <c r="Y70" i="12"/>
  <c r="BD63" i="12" a="1"/>
  <c r="BD63" i="12" s="1"/>
  <c r="BD99" i="12" a="1"/>
  <c r="BD99" i="12" s="1"/>
  <c r="BD24" i="12" a="1"/>
  <c r="BD24" i="12" s="1"/>
  <c r="BD57" i="12" a="1"/>
  <c r="BD57" i="12" s="1"/>
  <c r="BD64" i="12" a="1"/>
  <c r="BD64" i="12" s="1"/>
  <c r="BD74" i="12" a="1"/>
  <c r="BD74" i="12" s="1"/>
  <c r="BD110" i="12" a="1"/>
  <c r="BD110" i="12" s="1"/>
  <c r="BD2" i="12" a="1"/>
  <c r="BD2" i="12" s="1"/>
  <c r="BD119" i="12" a="1"/>
  <c r="BD119" i="12" s="1"/>
  <c r="Z95" i="12"/>
  <c r="AZ95" i="12" s="1"/>
  <c r="Z60" i="12"/>
  <c r="AZ60" i="12" s="1"/>
  <c r="R84" i="12"/>
  <c r="BD25" i="12" a="1"/>
  <c r="BD25" i="12" s="1"/>
  <c r="BD81" i="12" a="1"/>
  <c r="BD81" i="12" s="1"/>
  <c r="BD116" i="12" a="1"/>
  <c r="BD116" i="12" s="1"/>
  <c r="AS70" i="12"/>
  <c r="AF70" i="12" s="1"/>
  <c r="V60" i="12"/>
  <c r="AY60" i="12" s="1"/>
  <c r="AU10" i="12"/>
  <c r="W60" i="12"/>
  <c r="BD18" i="12" a="1"/>
  <c r="BD18" i="12" s="1"/>
  <c r="Z84" i="12"/>
  <c r="AZ84" i="12" s="1"/>
  <c r="AB6" i="12"/>
  <c r="Z8" i="12"/>
  <c r="AZ8" i="12" s="1"/>
  <c r="AE70" i="12" a="1"/>
  <c r="AE70" i="12" s="1"/>
  <c r="R56" i="12"/>
  <c r="AB129" i="12"/>
  <c r="BD9" i="12" a="1"/>
  <c r="BD9" i="12" s="1"/>
  <c r="BD96" i="12" a="1"/>
  <c r="BD96" i="12" s="1"/>
  <c r="BD19" i="12" a="1"/>
  <c r="BD19" i="12" s="1"/>
  <c r="Q60" i="12"/>
  <c r="BA60" i="12" s="1"/>
  <c r="BD6" i="12" a="1"/>
  <c r="BD6" i="12" s="1"/>
  <c r="BD22" i="12" a="1"/>
  <c r="BD22" i="12" s="1"/>
  <c r="BD98" i="12" a="1"/>
  <c r="BD98" i="12" s="1"/>
  <c r="BD121" i="12" a="1"/>
  <c r="BD121" i="12" s="1"/>
  <c r="U60" i="12"/>
  <c r="AB84" i="12"/>
  <c r="U129" i="12"/>
  <c r="W8" i="12"/>
  <c r="Q56" i="12"/>
  <c r="BA56" i="12" s="1"/>
  <c r="Q129" i="12"/>
  <c r="BA129" i="12" s="1"/>
  <c r="BD83" i="12" a="1"/>
  <c r="BD83" i="12" s="1"/>
  <c r="BD103" i="12" a="1"/>
  <c r="BD103" i="12" s="1"/>
  <c r="Y84" i="12"/>
  <c r="BD28" i="12" a="1"/>
  <c r="BD28" i="12" s="1"/>
  <c r="BD38" i="12" a="1"/>
  <c r="BD38" i="12" s="1"/>
  <c r="BD93" i="12" a="1"/>
  <c r="BD93" i="12" s="1"/>
  <c r="BD122" i="12" a="1"/>
  <c r="BD122" i="12" s="1"/>
  <c r="Q80" i="12"/>
  <c r="BA80" i="12" s="1"/>
  <c r="R80" i="12"/>
  <c r="AD85" i="12"/>
  <c r="AC85" i="12" s="1"/>
  <c r="AE73" i="12" a="1"/>
  <c r="AE73" i="12" s="1"/>
  <c r="V33" i="12"/>
  <c r="AY33" i="12" s="1"/>
  <c r="BB33" i="12" s="1"/>
  <c r="AA25" i="12"/>
  <c r="AB69" i="12"/>
  <c r="U46" i="12"/>
  <c r="P49" i="12"/>
  <c r="V86" i="12"/>
  <c r="AY86" i="12" s="1"/>
  <c r="AB27" i="12"/>
  <c r="R97" i="12"/>
  <c r="P124" i="12"/>
  <c r="AY82" i="12"/>
  <c r="BB37" i="12"/>
  <c r="U25" i="12"/>
  <c r="Y92" i="12"/>
  <c r="BD70" i="12" a="1"/>
  <c r="BD70" i="12" s="1"/>
  <c r="U80" i="12"/>
  <c r="S73" i="12"/>
  <c r="S33" i="12"/>
  <c r="Q25" i="12"/>
  <c r="BA25" i="12" s="1"/>
  <c r="BB25" i="12" s="1"/>
  <c r="W69" i="12"/>
  <c r="AU46" i="12"/>
  <c r="W97" i="12"/>
  <c r="U49" i="12"/>
  <c r="Y86" i="12"/>
  <c r="Q27" i="12"/>
  <c r="BA27" i="12" s="1"/>
  <c r="P97" i="12"/>
  <c r="AB124" i="12"/>
  <c r="P86" i="12"/>
  <c r="W46" i="12"/>
  <c r="R92" i="12"/>
  <c r="R46" i="12"/>
  <c r="Z80" i="12"/>
  <c r="AZ80" i="12" s="1"/>
  <c r="P80" i="12"/>
  <c r="Q73" i="12"/>
  <c r="BA73" i="12" s="1"/>
  <c r="BB73" i="12" s="1"/>
  <c r="AE97" i="12" a="1"/>
  <c r="AE97" i="12" s="1"/>
  <c r="AD97" i="12" s="1"/>
  <c r="AC97" i="12" s="1"/>
  <c r="AS69" i="12"/>
  <c r="AF69" i="12" s="1"/>
  <c r="AS86" i="12"/>
  <c r="AF86" i="12" s="1"/>
  <c r="AD71" i="12"/>
  <c r="AC71" i="12" s="1"/>
  <c r="U73" i="12"/>
  <c r="W33" i="12"/>
  <c r="S25" i="12"/>
  <c r="AE25" i="12" a="1"/>
  <c r="AE25" i="12" s="1"/>
  <c r="AB80" i="12"/>
  <c r="Q69" i="12"/>
  <c r="BA69" i="12" s="1"/>
  <c r="BB69" i="12" s="1"/>
  <c r="Y69" i="12"/>
  <c r="Z46" i="12"/>
  <c r="AZ46" i="12" s="1"/>
  <c r="Q86" i="12"/>
  <c r="BA86" i="12" s="1"/>
  <c r="BB86" i="12" s="1"/>
  <c r="AA27" i="12"/>
  <c r="Y97" i="12"/>
  <c r="W73" i="12"/>
  <c r="P92" i="12"/>
  <c r="W92" i="12"/>
  <c r="AI2" i="12" a="1"/>
  <c r="AI2" i="12" s="1"/>
  <c r="AJ2" i="12" s="1"/>
  <c r="AK2" i="12" s="1"/>
  <c r="AE33" i="12" a="1"/>
  <c r="AE33" i="12" s="1"/>
  <c r="AD33" i="12" s="1"/>
  <c r="AC33" i="12" s="1"/>
  <c r="AE42" i="12" a="1"/>
  <c r="AE42" i="12" s="1"/>
  <c r="AD42" i="12" s="1"/>
  <c r="Q33" i="12"/>
  <c r="BA33" i="12" s="1"/>
  <c r="Z25" i="12"/>
  <c r="AZ25" i="12" s="1"/>
  <c r="S97" i="12"/>
  <c r="AE69" i="12" a="1"/>
  <c r="AE69" i="12" s="1"/>
  <c r="S69" i="12"/>
  <c r="V46" i="12"/>
  <c r="AY46" i="12" s="1"/>
  <c r="BB46" i="12" s="1"/>
  <c r="W80" i="12"/>
  <c r="AE86" i="12" a="1"/>
  <c r="AE86" i="12" s="1"/>
  <c r="U27" i="12"/>
  <c r="V97" i="12"/>
  <c r="AY97" i="12" s="1"/>
  <c r="BB97" i="12" s="1"/>
  <c r="Y73" i="12"/>
  <c r="AA23" i="12"/>
  <c r="AA92" i="12"/>
  <c r="AB92" i="12"/>
  <c r="W108" i="12"/>
  <c r="BD76" i="12" a="1"/>
  <c r="BD76" i="12" s="1"/>
  <c r="AE74" i="12" a="1"/>
  <c r="AE74" i="12" s="1"/>
  <c r="AD74" i="12" s="1"/>
  <c r="AD119" i="12"/>
  <c r="AC119" i="12" s="1"/>
  <c r="AE92" i="12" a="1"/>
  <c r="AE92" i="12" s="1"/>
  <c r="AD92" i="12" s="1"/>
  <c r="AC92" i="12" s="1"/>
  <c r="V20" i="12"/>
  <c r="AY20" i="12" s="1"/>
  <c r="U33" i="12"/>
  <c r="AU25" i="12"/>
  <c r="V69" i="12"/>
  <c r="AY69" i="12" s="1"/>
  <c r="Z69" i="12"/>
  <c r="AZ69" i="12" s="1"/>
  <c r="AA46" i="12"/>
  <c r="U97" i="12"/>
  <c r="U86" i="12"/>
  <c r="W27" i="12"/>
  <c r="AB97" i="12"/>
  <c r="S7" i="12"/>
  <c r="AS80" i="12"/>
  <c r="AF80" i="12" s="1"/>
  <c r="AB25" i="12"/>
  <c r="AA33" i="12"/>
  <c r="AB73" i="12"/>
  <c r="V92" i="12"/>
  <c r="AY92" i="12" s="1"/>
  <c r="AY74" i="12"/>
  <c r="AB22" i="12"/>
  <c r="AE22" i="12" a="1"/>
  <c r="AE22" i="12" s="1"/>
  <c r="AA22" i="12"/>
  <c r="Z22" i="12"/>
  <c r="AZ22" i="12" s="1"/>
  <c r="U22" i="12"/>
  <c r="Y22" i="12"/>
  <c r="W22" i="12"/>
  <c r="AU22" i="12"/>
  <c r="AS73" i="12"/>
  <c r="AF73" i="12" s="1"/>
  <c r="AE27" i="12" a="1"/>
  <c r="AE27" i="12" s="1"/>
  <c r="AD27" i="12" s="1"/>
  <c r="AC27" i="12" s="1"/>
  <c r="AS99" i="12"/>
  <c r="AF99" i="12" s="1"/>
  <c r="U20" i="12"/>
  <c r="R25" i="12"/>
  <c r="Z27" i="12"/>
  <c r="AZ27" i="12" s="1"/>
  <c r="BB27" i="12" s="1"/>
  <c r="Y27" i="12"/>
  <c r="S46" i="12"/>
  <c r="Q97" i="12"/>
  <c r="BA97" i="12" s="1"/>
  <c r="Z86" i="12"/>
  <c r="AZ86" i="12" s="1"/>
  <c r="AA80" i="12"/>
  <c r="AA95" i="12"/>
  <c r="Z41" i="12"/>
  <c r="AZ41" i="12" s="1"/>
  <c r="U41" i="12"/>
  <c r="Y56" i="12"/>
  <c r="AA129" i="12"/>
  <c r="W95" i="12"/>
  <c r="AS129" i="12"/>
  <c r="AF129" i="12" s="1"/>
  <c r="Z56" i="12"/>
  <c r="AZ56" i="12" s="1"/>
  <c r="Z129" i="12"/>
  <c r="AZ129" i="12" s="1"/>
  <c r="BB129" i="12" s="1"/>
  <c r="U95" i="12"/>
  <c r="BA10" i="12"/>
  <c r="U6" i="12"/>
  <c r="Q6" i="12"/>
  <c r="BA6" i="12" s="1"/>
  <c r="BB6" i="12" s="1"/>
  <c r="R6" i="12"/>
  <c r="AA6" i="12"/>
  <c r="AZ10" i="12"/>
  <c r="V95" i="12"/>
  <c r="AY95" i="12" s="1"/>
  <c r="R73" i="12"/>
  <c r="P46" i="12"/>
  <c r="AE24" i="12" a="1"/>
  <c r="AE24" i="12" s="1"/>
  <c r="R83" i="12"/>
  <c r="AU18" i="12"/>
  <c r="S8" i="12"/>
  <c r="AE100" i="12" a="1"/>
  <c r="AE100" i="12" s="1"/>
  <c r="AD100" i="12" s="1"/>
  <c r="AC100" i="12" s="1"/>
  <c r="P56" i="12"/>
  <c r="S129" i="12"/>
  <c r="Q83" i="12"/>
  <c r="BA83" i="12" s="1"/>
  <c r="AB8" i="12"/>
  <c r="AB56" i="12"/>
  <c r="Y129" i="12"/>
  <c r="AB95" i="12"/>
  <c r="AE56" i="12" a="1"/>
  <c r="AE56" i="12" s="1"/>
  <c r="V56" i="12"/>
  <c r="AY56" i="12" s="1"/>
  <c r="BB71" i="12"/>
  <c r="AI20" i="46" a="1"/>
  <c r="AI20" i="46" s="1"/>
  <c r="AJ20" i="46" s="1"/>
  <c r="AK20" i="46" s="1"/>
  <c r="AI3" i="46" a="1"/>
  <c r="AI3" i="46" s="1"/>
  <c r="AJ3" i="46" s="1"/>
  <c r="AK3" i="46" s="1"/>
  <c r="AD124" i="31"/>
  <c r="AC124" i="31" s="1"/>
  <c r="AI21" i="46" a="1"/>
  <c r="AI21" i="46" s="1"/>
  <c r="AJ21" i="46" s="1"/>
  <c r="AK21" i="46" s="1"/>
  <c r="AD75" i="35"/>
  <c r="AC75" i="35" s="1"/>
  <c r="AD117" i="32"/>
  <c r="AC117" i="32" s="1"/>
  <c r="AD82" i="30"/>
  <c r="AC82" i="30" s="1"/>
  <c r="AD90" i="41"/>
  <c r="AC90" i="41" s="1"/>
  <c r="AD72" i="48"/>
  <c r="AC72" i="48" s="1"/>
  <c r="AI32" i="46" a="1"/>
  <c r="AI32" i="46" s="1"/>
  <c r="AJ32" i="46" s="1"/>
  <c r="AL32" i="46" s="1"/>
  <c r="AD129" i="41"/>
  <c r="AC129" i="41" s="1"/>
  <c r="AD69" i="32"/>
  <c r="AC69" i="32" s="1"/>
  <c r="AD96" i="45"/>
  <c r="AC96" i="45" s="1"/>
  <c r="AI8" i="46" a="1"/>
  <c r="AI8" i="46" s="1"/>
  <c r="AJ8" i="46" s="1"/>
  <c r="AK8" i="46" s="1"/>
  <c r="AD120" i="48"/>
  <c r="AC120" i="48" s="1"/>
  <c r="AI29" i="46" a="1"/>
  <c r="AI29" i="46" s="1"/>
  <c r="AJ29" i="46" s="1"/>
  <c r="AL29" i="46" s="1"/>
  <c r="AD95" i="45"/>
  <c r="AC95" i="45" s="1"/>
  <c r="AD73" i="38"/>
  <c r="AC73" i="38" s="1"/>
  <c r="AD113" i="37"/>
  <c r="AC113" i="37" s="1"/>
  <c r="AA45" i="59"/>
  <c r="W65" i="59"/>
  <c r="Y65" i="59"/>
  <c r="P72" i="59"/>
  <c r="AB72" i="59"/>
  <c r="AS72" i="59"/>
  <c r="AF72" i="59" s="1"/>
  <c r="Q72" i="59"/>
  <c r="BA72" i="59" s="1"/>
  <c r="S72" i="59"/>
  <c r="R72" i="59"/>
  <c r="V72" i="59"/>
  <c r="AY72" i="59" s="1"/>
  <c r="BB72" i="59" s="1"/>
  <c r="Y72" i="59"/>
  <c r="Z72" i="59"/>
  <c r="AZ72" i="59" s="1"/>
  <c r="AA72" i="59"/>
  <c r="W72" i="59"/>
  <c r="U72" i="59"/>
  <c r="AE18" i="59" a="1"/>
  <c r="AE18" i="59" s="1"/>
  <c r="AD18" i="59" s="1"/>
  <c r="AC18" i="59" s="1"/>
  <c r="AE4" i="59" a="1"/>
  <c r="AE4" i="59" s="1"/>
  <c r="AD4" i="59" s="1"/>
  <c r="AC4" i="59" s="1"/>
  <c r="R18" i="59"/>
  <c r="U18" i="59"/>
  <c r="S19" i="59"/>
  <c r="R21" i="59"/>
  <c r="AU18" i="59"/>
  <c r="W4" i="59"/>
  <c r="R101" i="59"/>
  <c r="S101" i="59"/>
  <c r="AS101" i="59"/>
  <c r="AF101" i="59" s="1"/>
  <c r="Q101" i="59"/>
  <c r="BA101" i="59" s="1"/>
  <c r="AB101" i="59"/>
  <c r="U101" i="59"/>
  <c r="V101" i="59"/>
  <c r="AY101" i="59" s="1"/>
  <c r="BB101" i="59" s="1"/>
  <c r="P101" i="59"/>
  <c r="W101" i="59"/>
  <c r="W121" i="59"/>
  <c r="AB121" i="59"/>
  <c r="Y121" i="59"/>
  <c r="R121" i="59"/>
  <c r="AA121" i="59"/>
  <c r="Q121" i="59"/>
  <c r="BA121" i="59" s="1"/>
  <c r="AE21" i="59" a="1"/>
  <c r="AE21" i="59" s="1"/>
  <c r="AD21" i="59" s="1"/>
  <c r="AC21" i="59" s="1"/>
  <c r="AE115" i="59" a="1"/>
  <c r="AE115" i="59" s="1"/>
  <c r="AD115" i="59" s="1"/>
  <c r="AC115" i="59" s="1"/>
  <c r="BB2" i="59"/>
  <c r="Z18" i="59"/>
  <c r="AZ18" i="59" s="1"/>
  <c r="BB18" i="59" s="1"/>
  <c r="V19" i="59"/>
  <c r="AY19" i="59" s="1"/>
  <c r="Y18" i="59"/>
  <c r="Q21" i="59"/>
  <c r="BA21" i="59" s="1"/>
  <c r="AA18" i="59"/>
  <c r="BB40" i="59"/>
  <c r="S65" i="59"/>
  <c r="AA19" i="59"/>
  <c r="W19" i="59"/>
  <c r="Z21" i="59"/>
  <c r="AZ21" i="59" s="1"/>
  <c r="W18" i="59"/>
  <c r="S45" i="59"/>
  <c r="V65" i="59"/>
  <c r="AY65" i="59" s="1"/>
  <c r="AA65" i="59"/>
  <c r="W71" i="59"/>
  <c r="U71" i="59"/>
  <c r="AD111" i="59"/>
  <c r="AC111" i="59" s="1"/>
  <c r="V5" i="59"/>
  <c r="AY5" i="59" s="1"/>
  <c r="P5" i="59"/>
  <c r="AB21" i="59"/>
  <c r="P18" i="59"/>
  <c r="Y19" i="59"/>
  <c r="U45" i="59"/>
  <c r="Z65" i="59"/>
  <c r="AZ65" i="59" s="1"/>
  <c r="P65" i="59"/>
  <c r="Q65" i="59"/>
  <c r="BA65" i="59" s="1"/>
  <c r="BB65" i="59" s="1"/>
  <c r="Y75" i="59"/>
  <c r="Z75" i="59"/>
  <c r="AZ75" i="59" s="1"/>
  <c r="Z113" i="59"/>
  <c r="AZ113" i="59" s="1"/>
  <c r="AB113" i="59"/>
  <c r="Y113" i="59"/>
  <c r="W113" i="59"/>
  <c r="BB125" i="59"/>
  <c r="AU5" i="59"/>
  <c r="AV42" i="59" s="1"/>
  <c r="AA21" i="59"/>
  <c r="S21" i="59"/>
  <c r="AB19" i="59"/>
  <c r="Z45" i="59"/>
  <c r="AZ45" i="59" s="1"/>
  <c r="P63" i="59"/>
  <c r="Z115" i="59"/>
  <c r="AZ115" i="59" s="1"/>
  <c r="AB65" i="59"/>
  <c r="Q22" i="59"/>
  <c r="BA22" i="59" s="1"/>
  <c r="U22" i="59"/>
  <c r="AB22" i="59"/>
  <c r="AU22" i="59"/>
  <c r="W22" i="59"/>
  <c r="P22" i="59"/>
  <c r="AE92" i="59" a="1"/>
  <c r="AE92" i="59" s="1"/>
  <c r="AD92" i="59" s="1"/>
  <c r="AC92" i="59" s="1"/>
  <c r="AB92" i="59"/>
  <c r="U92" i="59"/>
  <c r="W92" i="59"/>
  <c r="AA92" i="59"/>
  <c r="Y92" i="59"/>
  <c r="Z92" i="59"/>
  <c r="AZ92" i="59" s="1"/>
  <c r="AE19" i="59" a="1"/>
  <c r="AE19" i="59" s="1"/>
  <c r="AD19" i="59" s="1"/>
  <c r="AC19" i="59" s="1"/>
  <c r="Z19" i="59"/>
  <c r="AZ19" i="59" s="1"/>
  <c r="U19" i="59"/>
  <c r="BB35" i="59"/>
  <c r="AU21" i="59"/>
  <c r="AV105" i="59" s="1"/>
  <c r="U65" i="59"/>
  <c r="P20" i="12"/>
  <c r="AU53" i="12"/>
  <c r="AE88" i="12" a="1"/>
  <c r="AE88" i="12" s="1"/>
  <c r="Y20" i="12"/>
  <c r="U84" i="12"/>
  <c r="V84" i="12"/>
  <c r="AY84" i="12" s="1"/>
  <c r="AD67" i="12"/>
  <c r="AC67" i="12" s="1"/>
  <c r="Z20" i="12"/>
  <c r="AZ20" i="12" s="1"/>
  <c r="W53" i="12"/>
  <c r="BA74" i="12"/>
  <c r="Q20" i="12"/>
  <c r="BA20" i="12" s="1"/>
  <c r="BB20" i="12" s="1"/>
  <c r="S20" i="12"/>
  <c r="AZ82" i="12"/>
  <c r="AU20" i="12"/>
  <c r="AV56" i="12" s="1"/>
  <c r="R20" i="12"/>
  <c r="AD66" i="12"/>
  <c r="Q88" i="12"/>
  <c r="BA88" i="12" s="1"/>
  <c r="S88" i="12"/>
  <c r="AE20" i="12" a="1"/>
  <c r="AE20" i="12" s="1"/>
  <c r="AB28" i="12"/>
  <c r="Q28" i="12"/>
  <c r="BA28" i="12" s="1"/>
  <c r="AS101" i="12"/>
  <c r="AF101" i="12" s="1"/>
  <c r="AS82" i="12"/>
  <c r="AF82" i="12" s="1"/>
  <c r="U88" i="12"/>
  <c r="AB88" i="12"/>
  <c r="BB80" i="12"/>
  <c r="W20" i="12"/>
  <c r="AU33" i="12"/>
  <c r="P33" i="12"/>
  <c r="V88" i="12"/>
  <c r="AY88" i="12" s="1"/>
  <c r="AA88" i="12"/>
  <c r="AS74" i="12"/>
  <c r="AF74" i="12" s="1"/>
  <c r="AA20" i="12"/>
  <c r="Z21" i="12"/>
  <c r="AZ21" i="12" s="1"/>
  <c r="Q21" i="12"/>
  <c r="BA21" i="12" s="1"/>
  <c r="BB21" i="12" s="1"/>
  <c r="V21" i="12"/>
  <c r="AY21" i="12" s="1"/>
  <c r="AU21" i="12"/>
  <c r="Y21" i="12"/>
  <c r="U21" i="12"/>
  <c r="AS88" i="12"/>
  <c r="AF88" i="12" s="1"/>
  <c r="AE82" i="12" a="1"/>
  <c r="AE82" i="12" s="1"/>
  <c r="W35" i="12"/>
  <c r="Z35" i="12"/>
  <c r="AZ35" i="12" s="1"/>
  <c r="AB35" i="12"/>
  <c r="AE88" i="28" a="1"/>
  <c r="AE88" i="28" s="1"/>
  <c r="AD88" i="28" s="1"/>
  <c r="AC88" i="28" s="1"/>
  <c r="V116" i="28"/>
  <c r="AY116" i="28" s="1"/>
  <c r="U111" i="28"/>
  <c r="Z19" i="28"/>
  <c r="AZ19" i="28" s="1"/>
  <c r="Q60" i="28"/>
  <c r="BA60" i="28" s="1"/>
  <c r="BB60" i="28" s="1"/>
  <c r="Y86" i="28"/>
  <c r="AA19" i="28"/>
  <c r="Y88" i="28"/>
  <c r="Z122" i="28"/>
  <c r="AZ122" i="28" s="1"/>
  <c r="P78" i="28"/>
  <c r="Y111" i="28"/>
  <c r="W53" i="28"/>
  <c r="AA49" i="28"/>
  <c r="AV84" i="28"/>
  <c r="S57" i="28"/>
  <c r="V57" i="28"/>
  <c r="AY57" i="28" s="1"/>
  <c r="BB57" i="28" s="1"/>
  <c r="U57" i="28"/>
  <c r="AA57" i="28"/>
  <c r="AE111" i="28" a="1"/>
  <c r="AE111" i="28" s="1"/>
  <c r="AD111" i="28" s="1"/>
  <c r="AC111" i="28" s="1"/>
  <c r="AA86" i="28"/>
  <c r="AB19" i="28"/>
  <c r="S60" i="28"/>
  <c r="Q86" i="28"/>
  <c r="BA86" i="28" s="1"/>
  <c r="Y19" i="28"/>
  <c r="U122" i="28"/>
  <c r="W78" i="28"/>
  <c r="R110" i="28"/>
  <c r="AB111" i="28"/>
  <c r="U53" i="28"/>
  <c r="Y49" i="28"/>
  <c r="U49" i="28"/>
  <c r="BB62" i="28"/>
  <c r="AB58" i="28"/>
  <c r="Y58" i="28"/>
  <c r="AE58" i="28" a="1"/>
  <c r="AE58" i="28" s="1"/>
  <c r="Z58" i="28"/>
  <c r="AZ58" i="28" s="1"/>
  <c r="AA58" i="28"/>
  <c r="AU58" i="28"/>
  <c r="AV4" i="28" s="1"/>
  <c r="U58" i="28"/>
  <c r="W58" i="28"/>
  <c r="AB42" i="28"/>
  <c r="W42" i="28"/>
  <c r="S111" i="28"/>
  <c r="V19" i="28"/>
  <c r="AY19" i="28" s="1"/>
  <c r="Z60" i="28"/>
  <c r="AZ60" i="28" s="1"/>
  <c r="U86" i="28"/>
  <c r="Z88" i="28"/>
  <c r="AZ88" i="28" s="1"/>
  <c r="AA122" i="28"/>
  <c r="Q78" i="28"/>
  <c r="BA78" i="28" s="1"/>
  <c r="BB78" i="28" s="1"/>
  <c r="AB110" i="28"/>
  <c r="W111" i="28"/>
  <c r="Q53" i="28"/>
  <c r="BA53" i="28" s="1"/>
  <c r="P49" i="28"/>
  <c r="Q49" i="28"/>
  <c r="BA49" i="28" s="1"/>
  <c r="BB49" i="28" s="1"/>
  <c r="BB102" i="28"/>
  <c r="W72" i="28"/>
  <c r="AB123" i="28"/>
  <c r="U123" i="28"/>
  <c r="AD129" i="28"/>
  <c r="AC129" i="28" s="1"/>
  <c r="AE86" i="28" a="1"/>
  <c r="AE86" i="28" s="1"/>
  <c r="AD86" i="28" s="1"/>
  <c r="AC86" i="28" s="1"/>
  <c r="W60" i="28"/>
  <c r="AA110" i="28"/>
  <c r="S86" i="28"/>
  <c r="V88" i="28"/>
  <c r="AY88" i="28" s="1"/>
  <c r="AE122" i="28" a="1"/>
  <c r="AE122" i="28" s="1"/>
  <c r="AD122" i="28" s="1"/>
  <c r="AC122" i="28" s="1"/>
  <c r="BB47" i="28"/>
  <c r="AB116" i="28"/>
  <c r="AA78" i="28"/>
  <c r="Q64" i="28"/>
  <c r="BA64" i="28" s="1"/>
  <c r="BB64" i="28" s="1"/>
  <c r="BB71" i="28"/>
  <c r="V53" i="28"/>
  <c r="AY53" i="28" s="1"/>
  <c r="BB53" i="28" s="1"/>
  <c r="W49" i="28"/>
  <c r="AU49" i="28"/>
  <c r="S72" i="28"/>
  <c r="AE72" i="28" a="1"/>
  <c r="AE72" i="28" s="1"/>
  <c r="AD72" i="28" s="1"/>
  <c r="AC72" i="28" s="1"/>
  <c r="AA116" i="28"/>
  <c r="V60" i="28"/>
  <c r="AY60" i="28" s="1"/>
  <c r="V64" i="28"/>
  <c r="AY64" i="28" s="1"/>
  <c r="V86" i="28"/>
  <c r="AY86" i="28" s="1"/>
  <c r="U88" i="28"/>
  <c r="W122" i="28"/>
  <c r="R116" i="28"/>
  <c r="AB78" i="28"/>
  <c r="Z111" i="28"/>
  <c r="AZ111" i="28" s="1"/>
  <c r="AA53" i="28"/>
  <c r="AB49" i="28"/>
  <c r="AE49" i="28" a="1"/>
  <c r="AE49" i="28" s="1"/>
  <c r="BB73" i="28"/>
  <c r="V72" i="28"/>
  <c r="AY72" i="28" s="1"/>
  <c r="R72" i="28"/>
  <c r="AA33" i="28"/>
  <c r="V33" i="28"/>
  <c r="AY33" i="28" s="1"/>
  <c r="P33" i="28"/>
  <c r="AB33" i="28"/>
  <c r="R33" i="28"/>
  <c r="W33" i="28"/>
  <c r="S33" i="28"/>
  <c r="AE33" i="28" a="1"/>
  <c r="AE33" i="28" s="1"/>
  <c r="Q33" i="28"/>
  <c r="BA33" i="28" s="1"/>
  <c r="BB33" i="28" s="1"/>
  <c r="AU12" i="28"/>
  <c r="AE12" i="28" a="1"/>
  <c r="AE12" i="28" s="1"/>
  <c r="AA12" i="28"/>
  <c r="P12" i="28"/>
  <c r="Z12" i="28"/>
  <c r="AZ12" i="28" s="1"/>
  <c r="V12" i="28"/>
  <c r="AY12" i="28" s="1"/>
  <c r="Y12" i="28"/>
  <c r="Q12" i="28"/>
  <c r="BA12" i="28" s="1"/>
  <c r="BB12" i="28" s="1"/>
  <c r="AE19" i="28" a="1"/>
  <c r="AE19" i="28" s="1"/>
  <c r="AD19" i="28" s="1"/>
  <c r="AC19" i="28" s="1"/>
  <c r="W116" i="28"/>
  <c r="AB86" i="28"/>
  <c r="Z86" i="28"/>
  <c r="AZ86" i="28" s="1"/>
  <c r="Q122" i="28"/>
  <c r="BA122" i="28" s="1"/>
  <c r="BB122" i="28" s="1"/>
  <c r="U78" i="28"/>
  <c r="Z78" i="28"/>
  <c r="AZ78" i="28" s="1"/>
  <c r="AA111" i="28"/>
  <c r="AU53" i="28"/>
  <c r="AV51" i="28" s="1"/>
  <c r="Z49" i="28"/>
  <c r="AZ49" i="28" s="1"/>
  <c r="S49" i="28"/>
  <c r="BB128" i="28"/>
  <c r="Q72" i="28"/>
  <c r="BA72" i="28" s="1"/>
  <c r="AB72" i="28"/>
  <c r="AD81" i="28"/>
  <c r="AC81" i="28" s="1"/>
  <c r="P86" i="28"/>
  <c r="AE78" i="28" a="1"/>
  <c r="AE78" i="28" s="1"/>
  <c r="AD78" i="28" s="1"/>
  <c r="AC78" i="28" s="1"/>
  <c r="V111" i="28"/>
  <c r="AY111" i="28" s="1"/>
  <c r="Y53" i="28"/>
  <c r="AA43" i="28"/>
  <c r="U43" i="28"/>
  <c r="Z43" i="28"/>
  <c r="AZ43" i="28" s="1"/>
  <c r="V35" i="28"/>
  <c r="AY35" i="28" s="1"/>
  <c r="AU35" i="28"/>
  <c r="AV92" i="28" s="1"/>
  <c r="P35" i="28"/>
  <c r="AD69" i="30"/>
  <c r="AC69" i="30" s="1"/>
  <c r="AE28" i="30" a="1"/>
  <c r="AE28" i="30" s="1"/>
  <c r="AD28" i="30" s="1"/>
  <c r="AC28" i="30" s="1"/>
  <c r="AS84" i="30"/>
  <c r="AF84" i="30" s="1"/>
  <c r="AS114" i="30"/>
  <c r="AF114" i="30" s="1"/>
  <c r="AS117" i="30"/>
  <c r="AF117" i="30" s="1"/>
  <c r="Z68" i="30"/>
  <c r="AZ68" i="30" s="1"/>
  <c r="Y68" i="30"/>
  <c r="S36" i="30"/>
  <c r="P127" i="30"/>
  <c r="AU43" i="30"/>
  <c r="AV64" i="30" s="1"/>
  <c r="W73" i="30"/>
  <c r="Q73" i="30"/>
  <c r="BA73" i="30" s="1"/>
  <c r="BB73" i="30" s="1"/>
  <c r="AA114" i="30"/>
  <c r="Y117" i="30"/>
  <c r="P117" i="30"/>
  <c r="AA46" i="30"/>
  <c r="Y7" i="30"/>
  <c r="S7" i="30"/>
  <c r="W28" i="30"/>
  <c r="AS76" i="30"/>
  <c r="AF76" i="30" s="1"/>
  <c r="AA76" i="30"/>
  <c r="Y76" i="30"/>
  <c r="BB28" i="30"/>
  <c r="P113" i="30"/>
  <c r="W113" i="30"/>
  <c r="Q113" i="30"/>
  <c r="BA113" i="30" s="1"/>
  <c r="AS113" i="30"/>
  <c r="AF113" i="30" s="1"/>
  <c r="R113" i="30"/>
  <c r="AD115" i="30"/>
  <c r="AC115" i="30" s="1"/>
  <c r="AE113" i="30" a="1"/>
  <c r="AE113" i="30" s="1"/>
  <c r="AD113" i="30" s="1"/>
  <c r="AC113" i="30" s="1"/>
  <c r="AS68" i="30"/>
  <c r="AF68" i="30" s="1"/>
  <c r="Q68" i="30"/>
  <c r="BA68" i="30" s="1"/>
  <c r="BB68" i="30" s="1"/>
  <c r="AE68" i="30" a="1"/>
  <c r="AE68" i="30" s="1"/>
  <c r="AA28" i="30"/>
  <c r="R36" i="30"/>
  <c r="V127" i="30"/>
  <c r="AY127" i="30" s="1"/>
  <c r="AB43" i="30"/>
  <c r="AA73" i="30"/>
  <c r="AB73" i="30"/>
  <c r="Y114" i="30"/>
  <c r="Q117" i="30"/>
  <c r="BA117" i="30" s="1"/>
  <c r="BB117" i="30" s="1"/>
  <c r="R46" i="30"/>
  <c r="Z7" i="30"/>
  <c r="AZ7" i="30" s="1"/>
  <c r="W6" i="30"/>
  <c r="Y6" i="30"/>
  <c r="AA6" i="30"/>
  <c r="P6" i="30"/>
  <c r="AE6" i="30" a="1"/>
  <c r="AE6" i="30" s="1"/>
  <c r="AB6" i="30"/>
  <c r="Z6" i="30"/>
  <c r="AZ6" i="30" s="1"/>
  <c r="AU6" i="30"/>
  <c r="AV67" i="30" s="1"/>
  <c r="V6" i="30"/>
  <c r="AY6" i="30" s="1"/>
  <c r="AU20" i="30"/>
  <c r="Z20" i="30"/>
  <c r="AZ20" i="30" s="1"/>
  <c r="AA20" i="30"/>
  <c r="V129" i="30"/>
  <c r="AY129" i="30" s="1"/>
  <c r="V68" i="30"/>
  <c r="AY68" i="30" s="1"/>
  <c r="R43" i="30"/>
  <c r="P73" i="30"/>
  <c r="Y73" i="30"/>
  <c r="AE114" i="30" a="1"/>
  <c r="AE114" i="30" s="1"/>
  <c r="AE117" i="30" a="1"/>
  <c r="AE117" i="30" s="1"/>
  <c r="AA7" i="30"/>
  <c r="U113" i="30"/>
  <c r="AA14" i="30"/>
  <c r="R14" i="30"/>
  <c r="W14" i="30"/>
  <c r="P14" i="30"/>
  <c r="AU14" i="30"/>
  <c r="AV11" i="30" s="1"/>
  <c r="S14" i="30"/>
  <c r="Y14" i="30"/>
  <c r="V111" i="30"/>
  <c r="AY111" i="30" s="1"/>
  <c r="AB111" i="30"/>
  <c r="R111" i="30"/>
  <c r="P111" i="30"/>
  <c r="W111" i="30"/>
  <c r="AA111" i="30"/>
  <c r="U111" i="30"/>
  <c r="Z111" i="30"/>
  <c r="AZ111" i="30" s="1"/>
  <c r="S111" i="30"/>
  <c r="Q111" i="30"/>
  <c r="BA111" i="30" s="1"/>
  <c r="AS111" i="30"/>
  <c r="AF111" i="30" s="1"/>
  <c r="Y111" i="30"/>
  <c r="AS86" i="30"/>
  <c r="AF86" i="30" s="1"/>
  <c r="AB68" i="30"/>
  <c r="S43" i="30"/>
  <c r="R73" i="30"/>
  <c r="Z114" i="30"/>
  <c r="AZ114" i="30" s="1"/>
  <c r="AB114" i="30"/>
  <c r="R117" i="30"/>
  <c r="W46" i="30"/>
  <c r="W7" i="30"/>
  <c r="AB113" i="30"/>
  <c r="S28" i="30"/>
  <c r="R28" i="30"/>
  <c r="Q28" i="30"/>
  <c r="BA28" i="30" s="1"/>
  <c r="AE43" i="30" a="1"/>
  <c r="AE43" i="30" s="1"/>
  <c r="AD43" i="30" s="1"/>
  <c r="AC43" i="30" s="1"/>
  <c r="AS73" i="30"/>
  <c r="AF73" i="30" s="1"/>
  <c r="AD73" i="30" s="1"/>
  <c r="AC73" i="30" s="1"/>
  <c r="R68" i="30"/>
  <c r="U28" i="30"/>
  <c r="U73" i="30"/>
  <c r="V114" i="30"/>
  <c r="AY114" i="30" s="1"/>
  <c r="S114" i="30"/>
  <c r="V117" i="30"/>
  <c r="AY117" i="30" s="1"/>
  <c r="U117" i="30"/>
  <c r="Q129" i="30"/>
  <c r="BA129" i="30" s="1"/>
  <c r="Y46" i="30"/>
  <c r="AE7" i="30" a="1"/>
  <c r="AE7" i="30" s="1"/>
  <c r="AB7" i="30"/>
  <c r="P28" i="30"/>
  <c r="Z113" i="30"/>
  <c r="AZ113" i="30" s="1"/>
  <c r="AB2" i="30"/>
  <c r="Z2" i="30"/>
  <c r="AZ2" i="30" s="1"/>
  <c r="AU2" i="30"/>
  <c r="AV104" i="30" s="1"/>
  <c r="U2" i="30"/>
  <c r="Y2" i="30"/>
  <c r="W2" i="30"/>
  <c r="AE2" i="30" a="1"/>
  <c r="AE2" i="30" s="1"/>
  <c r="S2" i="30"/>
  <c r="V43" i="30"/>
  <c r="AY43" i="30" s="1"/>
  <c r="BB43" i="30" s="1"/>
  <c r="Z43" i="30"/>
  <c r="AZ43" i="30" s="1"/>
  <c r="Q43" i="30"/>
  <c r="BA43" i="30" s="1"/>
  <c r="S113" i="30"/>
  <c r="BB8" i="30"/>
  <c r="Y43" i="30"/>
  <c r="Q114" i="30"/>
  <c r="BA114" i="30" s="1"/>
  <c r="BB114" i="30" s="1"/>
  <c r="W117" i="30"/>
  <c r="Q7" i="30"/>
  <c r="BA7" i="30" s="1"/>
  <c r="BB7" i="30" s="1"/>
  <c r="AU7" i="30"/>
  <c r="V113" i="30"/>
  <c r="AY113" i="30" s="1"/>
  <c r="BB15" i="30"/>
  <c r="AU28" i="30"/>
  <c r="AV78" i="30" s="1"/>
  <c r="W43" i="30"/>
  <c r="Y113" i="30"/>
  <c r="Y74" i="30"/>
  <c r="P74" i="30"/>
  <c r="AS74" i="30"/>
  <c r="AF74" i="30" s="1"/>
  <c r="W74" i="30"/>
  <c r="AA74" i="30"/>
  <c r="U74" i="30"/>
  <c r="Q74" i="30"/>
  <c r="BA74" i="30" s="1"/>
  <c r="AB74" i="30"/>
  <c r="R74" i="30"/>
  <c r="Z74" i="30"/>
  <c r="AZ74" i="30" s="1"/>
  <c r="S74" i="30"/>
  <c r="V74" i="30"/>
  <c r="AY74" i="30" s="1"/>
  <c r="V128" i="30"/>
  <c r="AY128" i="30" s="1"/>
  <c r="BB128" i="30" s="1"/>
  <c r="Q128" i="30"/>
  <c r="BA128" i="30" s="1"/>
  <c r="S128" i="30"/>
  <c r="AS128" i="30"/>
  <c r="AF128" i="30" s="1"/>
  <c r="R128" i="30"/>
  <c r="P128" i="30"/>
  <c r="AA128" i="30"/>
  <c r="Y128" i="30"/>
  <c r="AS104" i="31"/>
  <c r="AF104" i="31" s="1"/>
  <c r="V104" i="31"/>
  <c r="AY104" i="31" s="1"/>
  <c r="BB104" i="31" s="1"/>
  <c r="W104" i="31"/>
  <c r="R104" i="31"/>
  <c r="U104" i="31"/>
  <c r="Z104" i="31"/>
  <c r="AZ104" i="31" s="1"/>
  <c r="S104" i="31"/>
  <c r="Y104" i="31"/>
  <c r="AB104" i="31"/>
  <c r="Q104" i="31"/>
  <c r="BA104" i="31" s="1"/>
  <c r="P104" i="31"/>
  <c r="AD123" i="31"/>
  <c r="AC123" i="31" s="1"/>
  <c r="AU8" i="31"/>
  <c r="Y92" i="31"/>
  <c r="Y86" i="31"/>
  <c r="S86" i="31"/>
  <c r="Q11" i="31"/>
  <c r="BA11" i="31" s="1"/>
  <c r="BB11" i="31" s="1"/>
  <c r="U11" i="31"/>
  <c r="Y94" i="31"/>
  <c r="R81" i="31"/>
  <c r="S83" i="31"/>
  <c r="AB114" i="31"/>
  <c r="W82" i="31"/>
  <c r="AB49" i="31"/>
  <c r="AU49" i="31"/>
  <c r="Y49" i="31"/>
  <c r="U49" i="31"/>
  <c r="AS94" i="31"/>
  <c r="AF94" i="31" s="1"/>
  <c r="AD94" i="31" s="1"/>
  <c r="AC94" i="31" s="1"/>
  <c r="Y71" i="31"/>
  <c r="P8" i="31"/>
  <c r="U8" i="31"/>
  <c r="AA92" i="31"/>
  <c r="S8" i="31"/>
  <c r="Q86" i="31"/>
  <c r="BA86" i="31" s="1"/>
  <c r="AS86" i="31"/>
  <c r="AF86" i="31" s="1"/>
  <c r="Y11" i="31"/>
  <c r="AE11" i="31" a="1"/>
  <c r="AE11" i="31" s="1"/>
  <c r="AA8" i="31"/>
  <c r="U94" i="31"/>
  <c r="W94" i="31"/>
  <c r="R83" i="31"/>
  <c r="P49" i="31"/>
  <c r="AA49" i="31"/>
  <c r="Y8" i="31"/>
  <c r="W8" i="31"/>
  <c r="R8" i="31"/>
  <c r="P92" i="31"/>
  <c r="U86" i="31"/>
  <c r="P11" i="31"/>
  <c r="Z94" i="31"/>
  <c r="AZ94" i="31" s="1"/>
  <c r="Y83" i="31"/>
  <c r="W83" i="31"/>
  <c r="W114" i="31"/>
  <c r="AA48" i="31"/>
  <c r="P48" i="31"/>
  <c r="S105" i="31"/>
  <c r="Q105" i="31"/>
  <c r="BA105" i="31" s="1"/>
  <c r="AE114" i="31" a="1"/>
  <c r="AE114" i="31" s="1"/>
  <c r="AD114" i="31" s="1"/>
  <c r="AC114" i="31" s="1"/>
  <c r="AE83" i="31" a="1"/>
  <c r="AE83" i="31" s="1"/>
  <c r="AD83" i="31" s="1"/>
  <c r="AC83" i="31" s="1"/>
  <c r="Z8" i="31"/>
  <c r="AZ8" i="31" s="1"/>
  <c r="R86" i="31"/>
  <c r="Z11" i="31"/>
  <c r="AZ11" i="31" s="1"/>
  <c r="AB94" i="31"/>
  <c r="Q83" i="31"/>
  <c r="BA83" i="31" s="1"/>
  <c r="AB83" i="31"/>
  <c r="P82" i="31"/>
  <c r="Q49" i="31"/>
  <c r="BA49" i="31" s="1"/>
  <c r="BB49" i="31" s="1"/>
  <c r="BB63" i="31"/>
  <c r="AA106" i="31"/>
  <c r="S106" i="31"/>
  <c r="AS96" i="31"/>
  <c r="AF96" i="31" s="1"/>
  <c r="AE86" i="31" a="1"/>
  <c r="AE86" i="31" s="1"/>
  <c r="AD86" i="31" s="1"/>
  <c r="AC86" i="31" s="1"/>
  <c r="AA86" i="31"/>
  <c r="W11" i="31"/>
  <c r="P94" i="31"/>
  <c r="Q94" i="31"/>
  <c r="BA94" i="31" s="1"/>
  <c r="BB94" i="31" s="1"/>
  <c r="P83" i="31"/>
  <c r="AS83" i="31"/>
  <c r="AF83" i="31" s="1"/>
  <c r="S49" i="31"/>
  <c r="AA104" i="31"/>
  <c r="W49" i="31"/>
  <c r="AS92" i="31"/>
  <c r="AF92" i="31" s="1"/>
  <c r="AD106" i="31"/>
  <c r="AC106" i="31" s="1"/>
  <c r="V86" i="31"/>
  <c r="AY86" i="31" s="1"/>
  <c r="BB86" i="31" s="1"/>
  <c r="R94" i="31"/>
  <c r="V83" i="31"/>
  <c r="AY83" i="31" s="1"/>
  <c r="BB83" i="31" s="1"/>
  <c r="Z49" i="31"/>
  <c r="AZ49" i="31" s="1"/>
  <c r="R49" i="31"/>
  <c r="V56" i="31"/>
  <c r="AY56" i="31" s="1"/>
  <c r="BB56" i="31" s="1"/>
  <c r="U56" i="31"/>
  <c r="AS115" i="32"/>
  <c r="AF115" i="32" s="1"/>
  <c r="AD115" i="32" s="1"/>
  <c r="AC115" i="32" s="1"/>
  <c r="W108" i="32"/>
  <c r="AE115" i="32" a="1"/>
  <c r="AE115" i="32" s="1"/>
  <c r="AS67" i="32"/>
  <c r="AF67" i="32" s="1"/>
  <c r="AE60" i="32" a="1"/>
  <c r="AE60" i="32" s="1"/>
  <c r="AD60" i="32" s="1"/>
  <c r="AC60" i="32" s="1"/>
  <c r="AE10" i="32" a="1"/>
  <c r="AE10" i="32" s="1"/>
  <c r="AD10" i="32" s="1"/>
  <c r="AC10" i="32" s="1"/>
  <c r="AE47" i="32" a="1"/>
  <c r="AE47" i="32" s="1"/>
  <c r="AD47" i="32" s="1"/>
  <c r="AC47" i="32" s="1"/>
  <c r="Y124" i="32"/>
  <c r="U110" i="32"/>
  <c r="Q47" i="32"/>
  <c r="BA47" i="32" s="1"/>
  <c r="AU17" i="32"/>
  <c r="AV26" i="32" s="1"/>
  <c r="U115" i="32"/>
  <c r="Y47" i="32"/>
  <c r="V98" i="32"/>
  <c r="AY98" i="32" s="1"/>
  <c r="S67" i="32"/>
  <c r="BB71" i="32"/>
  <c r="Q104" i="32"/>
  <c r="BA104" i="32" s="1"/>
  <c r="BB104" i="32" s="1"/>
  <c r="BB52" i="32"/>
  <c r="AB52" i="32"/>
  <c r="Q76" i="32"/>
  <c r="BA76" i="32" s="1"/>
  <c r="AB76" i="32"/>
  <c r="S76" i="32"/>
  <c r="V76" i="32"/>
  <c r="AY76" i="32" s="1"/>
  <c r="Z76" i="32"/>
  <c r="AZ76" i="32" s="1"/>
  <c r="U76" i="32"/>
  <c r="AE7" i="32" a="1"/>
  <c r="AE7" i="32" s="1"/>
  <c r="V7" i="32"/>
  <c r="AY7" i="32" s="1"/>
  <c r="S7" i="32"/>
  <c r="AA68" i="32"/>
  <c r="W68" i="32"/>
  <c r="AB68" i="32"/>
  <c r="Z68" i="32"/>
  <c r="AZ68" i="32" s="1"/>
  <c r="AE68" i="32" a="1"/>
  <c r="AE68" i="32" s="1"/>
  <c r="AD68" i="32" s="1"/>
  <c r="AC68" i="32" s="1"/>
  <c r="U68" i="32"/>
  <c r="Y68" i="32"/>
  <c r="AS98" i="32"/>
  <c r="AF98" i="32" s="1"/>
  <c r="Z124" i="32"/>
  <c r="AZ124" i="32" s="1"/>
  <c r="R110" i="32"/>
  <c r="V110" i="32"/>
  <c r="AY110" i="32" s="1"/>
  <c r="AA47" i="32"/>
  <c r="Y17" i="32"/>
  <c r="AB108" i="32"/>
  <c r="Z115" i="32"/>
  <c r="AZ115" i="32" s="1"/>
  <c r="R98" i="32"/>
  <c r="Q67" i="32"/>
  <c r="BA67" i="32" s="1"/>
  <c r="BB67" i="32" s="1"/>
  <c r="P104" i="32"/>
  <c r="AU52" i="32"/>
  <c r="AV107" i="32" s="1"/>
  <c r="R7" i="32"/>
  <c r="V52" i="32"/>
  <c r="AY52" i="32" s="1"/>
  <c r="U70" i="32"/>
  <c r="Z70" i="32"/>
  <c r="AZ70" i="32" s="1"/>
  <c r="S70" i="32"/>
  <c r="Z108" i="32"/>
  <c r="AZ108" i="32" s="1"/>
  <c r="Z7" i="32"/>
  <c r="AZ7" i="32" s="1"/>
  <c r="AE52" i="32" a="1"/>
  <c r="AE52" i="32" s="1"/>
  <c r="Z52" i="32"/>
  <c r="AZ52" i="32" s="1"/>
  <c r="AA52" i="32"/>
  <c r="AS88" i="32"/>
  <c r="AF88" i="32" s="1"/>
  <c r="AD73" i="32"/>
  <c r="AC73" i="32" s="1"/>
  <c r="BB128" i="32"/>
  <c r="P10" i="32"/>
  <c r="AA110" i="32"/>
  <c r="BB62" i="32"/>
  <c r="W47" i="32"/>
  <c r="Q17" i="32"/>
  <c r="BA17" i="32" s="1"/>
  <c r="AB17" i="32"/>
  <c r="V108" i="32"/>
  <c r="AY108" i="32" s="1"/>
  <c r="BB108" i="32" s="1"/>
  <c r="V68" i="32"/>
  <c r="AY68" i="32" s="1"/>
  <c r="Q68" i="32"/>
  <c r="BA68" i="32" s="1"/>
  <c r="BB68" i="32" s="1"/>
  <c r="Z60" i="32"/>
  <c r="AZ60" i="32" s="1"/>
  <c r="Z110" i="32"/>
  <c r="AZ110" i="32" s="1"/>
  <c r="P52" i="32"/>
  <c r="W7" i="32"/>
  <c r="Y7" i="32"/>
  <c r="Q7" i="32"/>
  <c r="BA7" i="32" s="1"/>
  <c r="BB7" i="32" s="1"/>
  <c r="Z54" i="32"/>
  <c r="AZ54" i="32" s="1"/>
  <c r="S54" i="32"/>
  <c r="P54" i="32"/>
  <c r="R54" i="32"/>
  <c r="U54" i="32"/>
  <c r="AB54" i="32"/>
  <c r="AA54" i="32"/>
  <c r="AU54" i="32"/>
  <c r="AV63" i="32" s="1"/>
  <c r="Y54" i="32"/>
  <c r="V54" i="32"/>
  <c r="AY54" i="32" s="1"/>
  <c r="AE54" i="32" a="1"/>
  <c r="AE54" i="32" s="1"/>
  <c r="W54" i="32"/>
  <c r="Q54" i="32"/>
  <c r="BA54" i="32" s="1"/>
  <c r="BB54" i="32" s="1"/>
  <c r="R10" i="32"/>
  <c r="P68" i="32"/>
  <c r="U7" i="32"/>
  <c r="W14" i="32"/>
  <c r="V14" i="32"/>
  <c r="AY14" i="32" s="1"/>
  <c r="BB14" i="32" s="1"/>
  <c r="AB14" i="32"/>
  <c r="Z14" i="32"/>
  <c r="AZ14" i="32" s="1"/>
  <c r="S14" i="32"/>
  <c r="Y14" i="32"/>
  <c r="R14" i="32"/>
  <c r="AA14" i="32"/>
  <c r="Q14" i="32"/>
  <c r="BA14" i="32" s="1"/>
  <c r="AU14" i="32"/>
  <c r="AV120" i="32" s="1"/>
  <c r="P14" i="32"/>
  <c r="AS102" i="32"/>
  <c r="AF102" i="32" s="1"/>
  <c r="AE17" i="32" a="1"/>
  <c r="AE17" i="32" s="1"/>
  <c r="AD17" i="32" s="1"/>
  <c r="AC17" i="32" s="1"/>
  <c r="BB65" i="32"/>
  <c r="Q10" i="32"/>
  <c r="BA10" i="32" s="1"/>
  <c r="P110" i="32"/>
  <c r="R47" i="32"/>
  <c r="R17" i="32"/>
  <c r="AA115" i="32"/>
  <c r="U60" i="32"/>
  <c r="Y60" i="32"/>
  <c r="Y110" i="32"/>
  <c r="U52" i="32"/>
  <c r="AA7" i="32"/>
  <c r="Y115" i="32"/>
  <c r="R68" i="32"/>
  <c r="AE108" i="32" a="1"/>
  <c r="AE108" i="32" s="1"/>
  <c r="AD108" i="32" s="1"/>
  <c r="AC108" i="32" s="1"/>
  <c r="AE110" i="32" a="1"/>
  <c r="AE110" i="32" s="1"/>
  <c r="AD110" i="32" s="1"/>
  <c r="AC110" i="32" s="1"/>
  <c r="AV99" i="32"/>
  <c r="P47" i="32"/>
  <c r="AA60" i="32"/>
  <c r="U14" i="32"/>
  <c r="W52" i="32"/>
  <c r="AB7" i="32"/>
  <c r="Q31" i="32"/>
  <c r="BA31" i="32" s="1"/>
  <c r="P31" i="32"/>
  <c r="V66" i="33"/>
  <c r="AY66" i="33" s="1"/>
  <c r="BB66" i="33" s="1"/>
  <c r="S66" i="33"/>
  <c r="Q66" i="33"/>
  <c r="BA66" i="33" s="1"/>
  <c r="P66" i="33"/>
  <c r="AS66" i="33"/>
  <c r="AF66" i="33" s="1"/>
  <c r="Z66" i="33"/>
  <c r="AZ66" i="33" s="1"/>
  <c r="AD108" i="33"/>
  <c r="AC108" i="33" s="1"/>
  <c r="AS97" i="33"/>
  <c r="AF97" i="33" s="1"/>
  <c r="AB27" i="33"/>
  <c r="V124" i="33"/>
  <c r="AY124" i="33" s="1"/>
  <c r="AU11" i="33"/>
  <c r="Y11" i="33"/>
  <c r="Z11" i="33"/>
  <c r="AZ11" i="33" s="1"/>
  <c r="Q23" i="33"/>
  <c r="BA23" i="33" s="1"/>
  <c r="U124" i="33"/>
  <c r="U66" i="33"/>
  <c r="AS95" i="33"/>
  <c r="AF95" i="33" s="1"/>
  <c r="AD75" i="33"/>
  <c r="AC75" i="33" s="1"/>
  <c r="AA23" i="33"/>
  <c r="AA124" i="33"/>
  <c r="AA66" i="33"/>
  <c r="AB46" i="33"/>
  <c r="AA46" i="33"/>
  <c r="P46" i="33"/>
  <c r="Y46" i="33"/>
  <c r="U46" i="33"/>
  <c r="R46" i="33"/>
  <c r="AE46" i="33" a="1"/>
  <c r="AE46" i="33" s="1"/>
  <c r="AU46" i="33"/>
  <c r="AV103" i="33" s="1"/>
  <c r="Q46" i="33"/>
  <c r="BA46" i="33" s="1"/>
  <c r="BB46" i="33" s="1"/>
  <c r="V46" i="33"/>
  <c r="AY46" i="33" s="1"/>
  <c r="Z46" i="33"/>
  <c r="AZ46" i="33" s="1"/>
  <c r="R23" i="33"/>
  <c r="Y124" i="33"/>
  <c r="R124" i="33"/>
  <c r="Y66" i="33"/>
  <c r="BB107" i="33"/>
  <c r="W27" i="33"/>
  <c r="P124" i="33"/>
  <c r="S124" i="33"/>
  <c r="BB101" i="33"/>
  <c r="W66" i="33"/>
  <c r="AB66" i="33"/>
  <c r="R83" i="33"/>
  <c r="AS83" i="33"/>
  <c r="AF83" i="33" s="1"/>
  <c r="P83" i="33"/>
  <c r="Q83" i="33"/>
  <c r="BA83" i="33" s="1"/>
  <c r="AU50" i="33"/>
  <c r="AV33" i="33" s="1"/>
  <c r="Q50" i="33"/>
  <c r="BA50" i="33" s="1"/>
  <c r="AV73" i="33"/>
  <c r="Y27" i="33"/>
  <c r="Z124" i="33"/>
  <c r="AZ124" i="33" s="1"/>
  <c r="AB124" i="33"/>
  <c r="AB38" i="33"/>
  <c r="S38" i="33"/>
  <c r="AA38" i="33"/>
  <c r="P38" i="33"/>
  <c r="AS124" i="33"/>
  <c r="AF124" i="33" s="1"/>
  <c r="AD124" i="33" s="1"/>
  <c r="AC124" i="33" s="1"/>
  <c r="AE66" i="33" a="1"/>
  <c r="AE66" i="33" s="1"/>
  <c r="AD66" i="33" s="1"/>
  <c r="AC66" i="33" s="1"/>
  <c r="V75" i="33"/>
  <c r="AY75" i="33" s="1"/>
  <c r="AB75" i="33"/>
  <c r="Q75" i="33"/>
  <c r="BA75" i="33" s="1"/>
  <c r="BB75" i="33" s="1"/>
  <c r="W75" i="33"/>
  <c r="S75" i="33"/>
  <c r="Z75" i="33"/>
  <c r="AZ75" i="33" s="1"/>
  <c r="R75" i="33"/>
  <c r="U75" i="33"/>
  <c r="U111" i="33"/>
  <c r="AA111" i="33"/>
  <c r="W111" i="33"/>
  <c r="AE111" i="33" a="1"/>
  <c r="AE111" i="33" s="1"/>
  <c r="AD111" i="33" s="1"/>
  <c r="AC111" i="33" s="1"/>
  <c r="P111" i="33"/>
  <c r="AB111" i="33"/>
  <c r="AU22" i="33"/>
  <c r="AV44" i="33" s="1"/>
  <c r="P22" i="33"/>
  <c r="R22" i="33"/>
  <c r="AA22" i="33"/>
  <c r="Z22" i="33"/>
  <c r="AZ22" i="33" s="1"/>
  <c r="Q22" i="33"/>
  <c r="BA22" i="33" s="1"/>
  <c r="V22" i="33"/>
  <c r="AY22" i="33" s="1"/>
  <c r="S22" i="33"/>
  <c r="U22" i="33"/>
  <c r="P42" i="34"/>
  <c r="AB107" i="34"/>
  <c r="AA110" i="34"/>
  <c r="S110" i="34"/>
  <c r="P38" i="34"/>
  <c r="Q38" i="34"/>
  <c r="BA38" i="34" s="1"/>
  <c r="W38" i="34"/>
  <c r="S65" i="34"/>
  <c r="V65" i="34"/>
  <c r="AY65" i="34" s="1"/>
  <c r="V90" i="34"/>
  <c r="AY90" i="34" s="1"/>
  <c r="S90" i="34"/>
  <c r="AE107" i="34" a="1"/>
  <c r="AE107" i="34" s="1"/>
  <c r="AD107" i="34" s="1"/>
  <c r="AC107" i="34" s="1"/>
  <c r="AE94" i="34" a="1"/>
  <c r="AE94" i="34" s="1"/>
  <c r="AD94" i="34" s="1"/>
  <c r="AC94" i="34" s="1"/>
  <c r="BB110" i="34"/>
  <c r="AU42" i="34"/>
  <c r="AA42" i="34"/>
  <c r="AS107" i="34"/>
  <c r="AF107" i="34" s="1"/>
  <c r="Z94" i="34"/>
  <c r="AZ94" i="34" s="1"/>
  <c r="BB28" i="34"/>
  <c r="AE100" i="34" a="1"/>
  <c r="AE100" i="34" s="1"/>
  <c r="AD100" i="34" s="1"/>
  <c r="AC100" i="34" s="1"/>
  <c r="AB65" i="34"/>
  <c r="U65" i="34"/>
  <c r="Z38" i="34"/>
  <c r="AZ38" i="34" s="1"/>
  <c r="Y90" i="34"/>
  <c r="W110" i="34"/>
  <c r="Q110" i="34"/>
  <c r="BA110" i="34" s="1"/>
  <c r="Y38" i="34"/>
  <c r="AA90" i="34"/>
  <c r="Y110" i="34"/>
  <c r="U110" i="34"/>
  <c r="W89" i="34"/>
  <c r="Z89" i="34"/>
  <c r="AZ89" i="34" s="1"/>
  <c r="Q89" i="34"/>
  <c r="BA89" i="34" s="1"/>
  <c r="BB89" i="34" s="1"/>
  <c r="AE89" i="34" a="1"/>
  <c r="AE89" i="34" s="1"/>
  <c r="AD89" i="34" s="1"/>
  <c r="AC89" i="34" s="1"/>
  <c r="P89" i="34"/>
  <c r="R89" i="34"/>
  <c r="S89" i="34"/>
  <c r="AB89" i="34"/>
  <c r="U89" i="34"/>
  <c r="Y89" i="34"/>
  <c r="V89" i="34"/>
  <c r="AY89" i="34" s="1"/>
  <c r="AA89" i="34"/>
  <c r="U19" i="34"/>
  <c r="Y19" i="34"/>
  <c r="AU19" i="34"/>
  <c r="AV88" i="34" s="1"/>
  <c r="AB19" i="34"/>
  <c r="R19" i="34"/>
  <c r="W19" i="34"/>
  <c r="Z19" i="34"/>
  <c r="AZ19" i="34" s="1"/>
  <c r="AE19" i="34" a="1"/>
  <c r="AE19" i="34" s="1"/>
  <c r="AA19" i="34"/>
  <c r="U100" i="34"/>
  <c r="U42" i="34"/>
  <c r="S42" i="34"/>
  <c r="U107" i="34"/>
  <c r="P100" i="34"/>
  <c r="P65" i="34"/>
  <c r="AE38" i="34" a="1"/>
  <c r="AE38" i="34" s="1"/>
  <c r="P90" i="34"/>
  <c r="AB110" i="34"/>
  <c r="AE66" i="34" a="1"/>
  <c r="AE66" i="34" s="1"/>
  <c r="AD66" i="34" s="1"/>
  <c r="AC66" i="34" s="1"/>
  <c r="AB66" i="34"/>
  <c r="Y2" i="34"/>
  <c r="U2" i="34"/>
  <c r="AA2" i="34"/>
  <c r="W2" i="34"/>
  <c r="P2" i="34"/>
  <c r="Q2" i="34"/>
  <c r="BA2" i="34" s="1"/>
  <c r="BB2" i="34" s="1"/>
  <c r="AB2" i="34"/>
  <c r="S2" i="34"/>
  <c r="V2" i="34"/>
  <c r="AY2" i="34" s="1"/>
  <c r="AU2" i="34"/>
  <c r="AV85" i="34" s="1"/>
  <c r="R2" i="34"/>
  <c r="Z2" i="34"/>
  <c r="AZ2" i="34" s="1"/>
  <c r="W34" i="34"/>
  <c r="Y34" i="34"/>
  <c r="U34" i="34"/>
  <c r="AA34" i="34"/>
  <c r="Z34" i="34"/>
  <c r="AZ34" i="34" s="1"/>
  <c r="AB34" i="34"/>
  <c r="P85" i="34"/>
  <c r="Y100" i="34"/>
  <c r="W42" i="34"/>
  <c r="V42" i="34"/>
  <c r="AY42" i="34" s="1"/>
  <c r="Y107" i="34"/>
  <c r="Q100" i="34"/>
  <c r="BA100" i="34" s="1"/>
  <c r="BB100" i="34" s="1"/>
  <c r="Y65" i="34"/>
  <c r="Q65" i="34"/>
  <c r="BA65" i="34" s="1"/>
  <c r="BB90" i="34"/>
  <c r="R38" i="34"/>
  <c r="AS90" i="34"/>
  <c r="AF90" i="34" s="1"/>
  <c r="W65" i="34"/>
  <c r="AE76" i="34" a="1"/>
  <c r="AE76" i="34" s="1"/>
  <c r="AD76" i="34" s="1"/>
  <c r="AC76" i="34" s="1"/>
  <c r="Q42" i="34"/>
  <c r="BA42" i="34" s="1"/>
  <c r="Z42" i="34"/>
  <c r="AZ42" i="34" s="1"/>
  <c r="AA107" i="34"/>
  <c r="V107" i="34"/>
  <c r="AY107" i="34" s="1"/>
  <c r="W100" i="34"/>
  <c r="R65" i="34"/>
  <c r="BB65" i="34"/>
  <c r="AB38" i="34"/>
  <c r="R90" i="34"/>
  <c r="AD82" i="34"/>
  <c r="AC82" i="34" s="1"/>
  <c r="AS67" i="34"/>
  <c r="AF67" i="34" s="1"/>
  <c r="AV82" i="34"/>
  <c r="R42" i="34"/>
  <c r="R107" i="34"/>
  <c r="W107" i="34"/>
  <c r="R100" i="34"/>
  <c r="BB38" i="34"/>
  <c r="S38" i="34"/>
  <c r="U90" i="34"/>
  <c r="BB91" i="34"/>
  <c r="AE42" i="34" a="1"/>
  <c r="AE42" i="34" s="1"/>
  <c r="AD42" i="34" s="1"/>
  <c r="AC42" i="34" s="1"/>
  <c r="Q107" i="34"/>
  <c r="BA107" i="34" s="1"/>
  <c r="AU38" i="34"/>
  <c r="AV30" i="34" s="1"/>
  <c r="AA100" i="34"/>
  <c r="AB100" i="34"/>
  <c r="V38" i="34"/>
  <c r="AY38" i="34" s="1"/>
  <c r="Q90" i="34"/>
  <c r="BA90" i="34" s="1"/>
  <c r="AB90" i="34"/>
  <c r="AA65" i="34"/>
  <c r="Y98" i="35"/>
  <c r="Q98" i="35"/>
  <c r="BA98" i="35" s="1"/>
  <c r="W112" i="35"/>
  <c r="S112" i="35"/>
  <c r="AB126" i="35"/>
  <c r="U126" i="35"/>
  <c r="R96" i="35"/>
  <c r="AA98" i="35"/>
  <c r="BB123" i="35"/>
  <c r="Z99" i="35"/>
  <c r="AZ99" i="35" s="1"/>
  <c r="U99" i="35"/>
  <c r="AA62" i="35"/>
  <c r="S62" i="35"/>
  <c r="Y62" i="35"/>
  <c r="AB62" i="35"/>
  <c r="W62" i="35"/>
  <c r="V62" i="35"/>
  <c r="AY62" i="35" s="1"/>
  <c r="AU62" i="35"/>
  <c r="AV105" i="35" s="1"/>
  <c r="Z62" i="35"/>
  <c r="AZ62" i="35" s="1"/>
  <c r="Q62" i="35"/>
  <c r="BA62" i="35" s="1"/>
  <c r="BB62" i="35" s="1"/>
  <c r="AU22" i="35"/>
  <c r="S22" i="35"/>
  <c r="R22" i="35"/>
  <c r="AS115" i="35"/>
  <c r="AF115" i="35" s="1"/>
  <c r="Y115" i="35"/>
  <c r="P23" i="35"/>
  <c r="R23" i="35"/>
  <c r="U23" i="35"/>
  <c r="AA23" i="35"/>
  <c r="Y23" i="35"/>
  <c r="AU23" i="35"/>
  <c r="AV62" i="35" s="1"/>
  <c r="AB23" i="35"/>
  <c r="S23" i="35"/>
  <c r="V23" i="35"/>
  <c r="AY23" i="35" s="1"/>
  <c r="W23" i="35"/>
  <c r="Z23" i="35"/>
  <c r="AZ23" i="35" s="1"/>
  <c r="Q23" i="35"/>
  <c r="BA23" i="35" s="1"/>
  <c r="AE23" i="35" a="1"/>
  <c r="AE23" i="35" s="1"/>
  <c r="AD23" i="35" s="1"/>
  <c r="AC23" i="35" s="1"/>
  <c r="U112" i="35"/>
  <c r="AB112" i="35"/>
  <c r="Z112" i="35"/>
  <c r="AZ112" i="35" s="1"/>
  <c r="Q112" i="35"/>
  <c r="BA112" i="35" s="1"/>
  <c r="BB112" i="35" s="1"/>
  <c r="W126" i="35"/>
  <c r="V126" i="35"/>
  <c r="AY126" i="35" s="1"/>
  <c r="P96" i="35"/>
  <c r="AS99" i="35"/>
  <c r="AF99" i="35" s="1"/>
  <c r="W99" i="35"/>
  <c r="AS70" i="35"/>
  <c r="AF70" i="35" s="1"/>
  <c r="S70" i="35"/>
  <c r="P70" i="35"/>
  <c r="P112" i="35"/>
  <c r="AA112" i="35"/>
  <c r="Z98" i="35"/>
  <c r="AZ98" i="35" s="1"/>
  <c r="BB98" i="35" s="1"/>
  <c r="Q126" i="35"/>
  <c r="BA126" i="35" s="1"/>
  <c r="AA96" i="35"/>
  <c r="U96" i="35"/>
  <c r="R99" i="35"/>
  <c r="V112" i="35"/>
  <c r="AY112" i="35" s="1"/>
  <c r="S44" i="35"/>
  <c r="U115" i="35"/>
  <c r="Y126" i="35"/>
  <c r="AE96" i="35" a="1"/>
  <c r="AE96" i="35" s="1"/>
  <c r="AB96" i="35"/>
  <c r="AB99" i="35"/>
  <c r="AB115" i="35"/>
  <c r="V115" i="35"/>
  <c r="AY115" i="35" s="1"/>
  <c r="AS112" i="35"/>
  <c r="AF112" i="35" s="1"/>
  <c r="AD112" i="35" s="1"/>
  <c r="AC112" i="35" s="1"/>
  <c r="AE98" i="35" a="1"/>
  <c r="AE98" i="35" s="1"/>
  <c r="AD98" i="35" s="1"/>
  <c r="AC98" i="35" s="1"/>
  <c r="AD95" i="35"/>
  <c r="AC95" i="35" s="1"/>
  <c r="S96" i="35"/>
  <c r="R98" i="35"/>
  <c r="R44" i="35"/>
  <c r="AB44" i="35"/>
  <c r="AB88" i="35"/>
  <c r="R112" i="35"/>
  <c r="P115" i="35"/>
  <c r="AA126" i="35"/>
  <c r="V96" i="35"/>
  <c r="AY96" i="35" s="1"/>
  <c r="Q96" i="35"/>
  <c r="BA96" i="35" s="1"/>
  <c r="BB96" i="35" s="1"/>
  <c r="S99" i="35"/>
  <c r="AV55" i="35"/>
  <c r="AS126" i="35"/>
  <c r="AF126" i="35" s="1"/>
  <c r="AD126" i="35" s="1"/>
  <c r="AC126" i="35" s="1"/>
  <c r="AU44" i="35"/>
  <c r="AV57" i="35" s="1"/>
  <c r="V44" i="35"/>
  <c r="AY44" i="35" s="1"/>
  <c r="R88" i="35"/>
  <c r="Y44" i="35"/>
  <c r="W115" i="35"/>
  <c r="P126" i="35"/>
  <c r="W96" i="35"/>
  <c r="U25" i="35"/>
  <c r="Q99" i="35"/>
  <c r="BA99" i="35" s="1"/>
  <c r="AA115" i="35"/>
  <c r="S115" i="35"/>
  <c r="R115" i="35"/>
  <c r="AD123" i="35"/>
  <c r="AC123" i="35" s="1"/>
  <c r="AS96" i="35"/>
  <c r="AF96" i="35" s="1"/>
  <c r="AE88" i="35" a="1"/>
  <c r="AE88" i="35" s="1"/>
  <c r="AD88" i="35" s="1"/>
  <c r="AC88" i="35" s="1"/>
  <c r="AE99" i="35" a="1"/>
  <c r="AE99" i="35" s="1"/>
  <c r="AD99" i="35" s="1"/>
  <c r="AC99" i="35" s="1"/>
  <c r="Q44" i="35"/>
  <c r="BA44" i="35" s="1"/>
  <c r="BB44" i="35" s="1"/>
  <c r="AA44" i="35"/>
  <c r="Z115" i="35"/>
  <c r="AZ115" i="35" s="1"/>
  <c r="BB115" i="35" s="1"/>
  <c r="BB80" i="35"/>
  <c r="R126" i="35"/>
  <c r="V99" i="35"/>
  <c r="AY99" i="35" s="1"/>
  <c r="BB23" i="35"/>
  <c r="Q115" i="35"/>
  <c r="BA115" i="35" s="1"/>
  <c r="AE104" i="36" a="1"/>
  <c r="AE104" i="36" s="1"/>
  <c r="AA104" i="36"/>
  <c r="Z104" i="36"/>
  <c r="AZ104" i="36" s="1"/>
  <c r="AB104" i="36"/>
  <c r="Y104" i="36"/>
  <c r="W104" i="36"/>
  <c r="U104" i="36"/>
  <c r="AB7" i="36"/>
  <c r="U7" i="36"/>
  <c r="AA7" i="36"/>
  <c r="Y7" i="36"/>
  <c r="AE7" i="36" a="1"/>
  <c r="AE7" i="36" s="1"/>
  <c r="AU7" i="36"/>
  <c r="AV79" i="36" s="1"/>
  <c r="W7" i="36"/>
  <c r="P7" i="36"/>
  <c r="Z7" i="36"/>
  <c r="AZ7" i="36" s="1"/>
  <c r="AS104" i="36"/>
  <c r="AF104" i="36" s="1"/>
  <c r="AD104" i="36" s="1"/>
  <c r="AC104" i="36" s="1"/>
  <c r="AA105" i="36"/>
  <c r="AB123" i="36"/>
  <c r="R95" i="36"/>
  <c r="BB97" i="36"/>
  <c r="R15" i="36"/>
  <c r="W6" i="36"/>
  <c r="P105" i="36"/>
  <c r="Y65" i="36"/>
  <c r="V109" i="36"/>
  <c r="AY109" i="36" s="1"/>
  <c r="S109" i="36"/>
  <c r="W123" i="36"/>
  <c r="Y95" i="36"/>
  <c r="AV36" i="36"/>
  <c r="S73" i="36"/>
  <c r="BB89" i="36"/>
  <c r="P35" i="36"/>
  <c r="R98" i="36"/>
  <c r="P98" i="36"/>
  <c r="AB15" i="36"/>
  <c r="AU6" i="36"/>
  <c r="AA25" i="36"/>
  <c r="P24" i="36"/>
  <c r="W24" i="36"/>
  <c r="P104" i="36"/>
  <c r="AB117" i="36"/>
  <c r="Q117" i="36"/>
  <c r="BA117" i="36" s="1"/>
  <c r="BB117" i="36" s="1"/>
  <c r="Z117" i="36"/>
  <c r="AZ117" i="36" s="1"/>
  <c r="Y117" i="36"/>
  <c r="S117" i="36"/>
  <c r="R117" i="36"/>
  <c r="AE95" i="36" a="1"/>
  <c r="AE95" i="36" s="1"/>
  <c r="AD95" i="36" s="1"/>
  <c r="AC95" i="36" s="1"/>
  <c r="AE105" i="36" a="1"/>
  <c r="AE105" i="36" s="1"/>
  <c r="AS95" i="36"/>
  <c r="AF95" i="36" s="1"/>
  <c r="W95" i="36"/>
  <c r="BB98" i="36"/>
  <c r="W15" i="36"/>
  <c r="S104" i="36"/>
  <c r="R7" i="36"/>
  <c r="Q17" i="36"/>
  <c r="BA17" i="36" s="1"/>
  <c r="AU17" i="36"/>
  <c r="AV122" i="36" s="1"/>
  <c r="R17" i="36"/>
  <c r="P17" i="36"/>
  <c r="AE25" i="36" a="1"/>
  <c r="AE25" i="36" s="1"/>
  <c r="U25" i="36"/>
  <c r="AU25" i="36"/>
  <c r="U112" i="36"/>
  <c r="S112" i="36"/>
  <c r="AS112" i="36"/>
  <c r="AF112" i="36" s="1"/>
  <c r="P112" i="36"/>
  <c r="V112" i="36"/>
  <c r="AY112" i="36" s="1"/>
  <c r="BB112" i="36" s="1"/>
  <c r="AB112" i="36"/>
  <c r="Z112" i="36"/>
  <c r="AZ112" i="36" s="1"/>
  <c r="W112" i="36"/>
  <c r="R112" i="36"/>
  <c r="Q112" i="36"/>
  <c r="BA112" i="36" s="1"/>
  <c r="AE65" i="36" a="1"/>
  <c r="AE65" i="36" s="1"/>
  <c r="AD65" i="36" s="1"/>
  <c r="AC65" i="36" s="1"/>
  <c r="AS87" i="36"/>
  <c r="AF87" i="36" s="1"/>
  <c r="AE123" i="36" a="1"/>
  <c r="AE123" i="36" s="1"/>
  <c r="AD123" i="36" s="1"/>
  <c r="AC123" i="36" s="1"/>
  <c r="AB105" i="36"/>
  <c r="Z105" i="36"/>
  <c r="AZ105" i="36" s="1"/>
  <c r="P109" i="36"/>
  <c r="Q123" i="36"/>
  <c r="BA123" i="36" s="1"/>
  <c r="Y123" i="36"/>
  <c r="Q95" i="36"/>
  <c r="BA95" i="36" s="1"/>
  <c r="S95" i="36"/>
  <c r="Q73" i="36"/>
  <c r="BA73" i="36" s="1"/>
  <c r="BB73" i="36" s="1"/>
  <c r="Q35" i="36"/>
  <c r="BA35" i="36" s="1"/>
  <c r="BB35" i="36" s="1"/>
  <c r="S98" i="36"/>
  <c r="AA106" i="36"/>
  <c r="S15" i="36"/>
  <c r="Y6" i="36"/>
  <c r="Q25" i="36"/>
  <c r="BA25" i="36" s="1"/>
  <c r="BB25" i="36" s="1"/>
  <c r="Z17" i="36"/>
  <c r="AZ17" i="36" s="1"/>
  <c r="Q104" i="36"/>
  <c r="BA104" i="36" s="1"/>
  <c r="BB104" i="36" s="1"/>
  <c r="V24" i="36"/>
  <c r="AY24" i="36" s="1"/>
  <c r="U103" i="36"/>
  <c r="R103" i="36"/>
  <c r="V103" i="36"/>
  <c r="AY103" i="36" s="1"/>
  <c r="AS72" i="36"/>
  <c r="AF72" i="36" s="1"/>
  <c r="AS105" i="36"/>
  <c r="AF105" i="36" s="1"/>
  <c r="AD105" i="36" s="1"/>
  <c r="AC105" i="36" s="1"/>
  <c r="S105" i="36"/>
  <c r="Y105" i="36"/>
  <c r="AB109" i="36"/>
  <c r="AS123" i="36"/>
  <c r="AF123" i="36" s="1"/>
  <c r="V123" i="36"/>
  <c r="AY123" i="36" s="1"/>
  <c r="BB123" i="36" s="1"/>
  <c r="AA95" i="36"/>
  <c r="V95" i="36"/>
  <c r="AY95" i="36" s="1"/>
  <c r="BB95" i="36" s="1"/>
  <c r="V73" i="36"/>
  <c r="AY73" i="36" s="1"/>
  <c r="AB73" i="36"/>
  <c r="V98" i="36"/>
  <c r="AY98" i="36" s="1"/>
  <c r="R106" i="36"/>
  <c r="Z15" i="36"/>
  <c r="AZ15" i="36" s="1"/>
  <c r="U15" i="36"/>
  <c r="AB6" i="36"/>
  <c r="S25" i="36"/>
  <c r="P25" i="36"/>
  <c r="AB17" i="36"/>
  <c r="Y17" i="36"/>
  <c r="R24" i="36"/>
  <c r="Y119" i="36"/>
  <c r="U119" i="36"/>
  <c r="AB119" i="36"/>
  <c r="R16" i="36"/>
  <c r="Q16" i="36"/>
  <c r="BA16" i="36" s="1"/>
  <c r="AD101" i="36"/>
  <c r="AC101" i="36" s="1"/>
  <c r="Y112" i="36"/>
  <c r="U105" i="36"/>
  <c r="S6" i="36"/>
  <c r="Z109" i="36"/>
  <c r="AZ109" i="36" s="1"/>
  <c r="BB109" i="36" s="1"/>
  <c r="Z123" i="36"/>
  <c r="AZ123" i="36" s="1"/>
  <c r="P123" i="36"/>
  <c r="P95" i="36"/>
  <c r="R73" i="36"/>
  <c r="U73" i="36"/>
  <c r="W98" i="36"/>
  <c r="AA15" i="36"/>
  <c r="AU15" i="36"/>
  <c r="AV55" i="36" s="1"/>
  <c r="AA6" i="36"/>
  <c r="R104" i="36"/>
  <c r="V25" i="36"/>
  <c r="AY25" i="36" s="1"/>
  <c r="S17" i="36"/>
  <c r="S7" i="36"/>
  <c r="Y24" i="36"/>
  <c r="AS68" i="36"/>
  <c r="AF68" i="36" s="1"/>
  <c r="AA112" i="36"/>
  <c r="P6" i="36"/>
  <c r="AA123" i="36"/>
  <c r="U95" i="36"/>
  <c r="Z73" i="36"/>
  <c r="AZ73" i="36" s="1"/>
  <c r="P73" i="36"/>
  <c r="Q15" i="36"/>
  <c r="BA15" i="36" s="1"/>
  <c r="BB50" i="36"/>
  <c r="V6" i="36"/>
  <c r="AY6" i="36" s="1"/>
  <c r="U17" i="36"/>
  <c r="W25" i="36"/>
  <c r="V17" i="36"/>
  <c r="AY17" i="36" s="1"/>
  <c r="Q7" i="36"/>
  <c r="BA7" i="36" s="1"/>
  <c r="BB7" i="36" s="1"/>
  <c r="U24" i="36"/>
  <c r="W40" i="36"/>
  <c r="AE40" i="36" a="1"/>
  <c r="AE40" i="36" s="1"/>
  <c r="S40" i="36"/>
  <c r="R40" i="36"/>
  <c r="Q40" i="36"/>
  <c r="BA40" i="36" s="1"/>
  <c r="BB40" i="36" s="1"/>
  <c r="Z40" i="36"/>
  <c r="AZ40" i="36" s="1"/>
  <c r="AA40" i="36"/>
  <c r="AU40" i="36"/>
  <c r="AV57" i="36" s="1"/>
  <c r="U40" i="36"/>
  <c r="AB40" i="36"/>
  <c r="Y40" i="36"/>
  <c r="AB12" i="37"/>
  <c r="Q12" i="37"/>
  <c r="BA12" i="37" s="1"/>
  <c r="BB12" i="37" s="1"/>
  <c r="P9" i="37"/>
  <c r="Z124" i="37"/>
  <c r="AZ124" i="37" s="1"/>
  <c r="S12" i="37"/>
  <c r="AE12" i="37" a="1"/>
  <c r="AE12" i="37" s="1"/>
  <c r="W9" i="37"/>
  <c r="V9" i="37"/>
  <c r="AY9" i="37" s="1"/>
  <c r="BB109" i="37"/>
  <c r="S73" i="37"/>
  <c r="R73" i="37"/>
  <c r="Q73" i="37"/>
  <c r="BA73" i="37" s="1"/>
  <c r="AA73" i="37"/>
  <c r="AS73" i="37"/>
  <c r="AF73" i="37" s="1"/>
  <c r="Z73" i="37"/>
  <c r="AZ73" i="37" s="1"/>
  <c r="BB73" i="37" s="1"/>
  <c r="Q5" i="37"/>
  <c r="BA5" i="37" s="1"/>
  <c r="AU5" i="37"/>
  <c r="AV68" i="37" s="1"/>
  <c r="Z5" i="37"/>
  <c r="AZ5" i="37" s="1"/>
  <c r="P5" i="37"/>
  <c r="Y5" i="37"/>
  <c r="W5" i="37"/>
  <c r="R5" i="37"/>
  <c r="AB5" i="37"/>
  <c r="S5" i="37"/>
  <c r="AA124" i="37"/>
  <c r="Y12" i="37"/>
  <c r="R12" i="37"/>
  <c r="Z9" i="37"/>
  <c r="AZ9" i="37" s="1"/>
  <c r="AB9" i="37"/>
  <c r="R44" i="37"/>
  <c r="Z44" i="37"/>
  <c r="AZ44" i="37" s="1"/>
  <c r="AE44" i="37" a="1"/>
  <c r="AE44" i="37" s="1"/>
  <c r="U44" i="37"/>
  <c r="P44" i="37"/>
  <c r="S44" i="37"/>
  <c r="AU44" i="37"/>
  <c r="AV55" i="37" s="1"/>
  <c r="Y44" i="37"/>
  <c r="AB44" i="37"/>
  <c r="W44" i="37"/>
  <c r="V44" i="37"/>
  <c r="AY44" i="37" s="1"/>
  <c r="AA44" i="37"/>
  <c r="BB53" i="37"/>
  <c r="AB124" i="37"/>
  <c r="V124" i="37"/>
  <c r="AY124" i="37" s="1"/>
  <c r="U12" i="37"/>
  <c r="Y9" i="37"/>
  <c r="AU9" i="37"/>
  <c r="U4" i="37"/>
  <c r="Y4" i="37"/>
  <c r="V4" i="37"/>
  <c r="AY4" i="37" s="1"/>
  <c r="S4" i="37"/>
  <c r="AU4" i="37"/>
  <c r="AV114" i="37" s="1"/>
  <c r="Z4" i="37"/>
  <c r="AZ4" i="37" s="1"/>
  <c r="AB4" i="37"/>
  <c r="W4" i="37"/>
  <c r="R4" i="37"/>
  <c r="Q4" i="37"/>
  <c r="BA4" i="37" s="1"/>
  <c r="AA4" i="37"/>
  <c r="P4" i="37"/>
  <c r="S37" i="37"/>
  <c r="R37" i="37"/>
  <c r="AU37" i="37"/>
  <c r="AV74" i="37" s="1"/>
  <c r="Q37" i="37"/>
  <c r="BA37" i="37" s="1"/>
  <c r="P37" i="37"/>
  <c r="Y37" i="37"/>
  <c r="U37" i="37"/>
  <c r="U99" i="37"/>
  <c r="V99" i="37"/>
  <c r="AY99" i="37" s="1"/>
  <c r="BB99" i="37" s="1"/>
  <c r="Q99" i="37"/>
  <c r="BA99" i="37" s="1"/>
  <c r="AB99" i="37"/>
  <c r="R99" i="37"/>
  <c r="P99" i="37"/>
  <c r="AA99" i="37"/>
  <c r="AS99" i="37"/>
  <c r="AF99" i="37" s="1"/>
  <c r="Y99" i="37"/>
  <c r="AE17" i="37" a="1"/>
  <c r="AE17" i="37" s="1"/>
  <c r="Z17" i="37"/>
  <c r="AZ17" i="37" s="1"/>
  <c r="W17" i="37"/>
  <c r="AB17" i="37"/>
  <c r="U17" i="37"/>
  <c r="Y17" i="37"/>
  <c r="AU17" i="37"/>
  <c r="AV76" i="37" s="1"/>
  <c r="AA17" i="37"/>
  <c r="U120" i="37"/>
  <c r="P120" i="37"/>
  <c r="Z61" i="37"/>
  <c r="AZ61" i="37" s="1"/>
  <c r="Y61" i="37"/>
  <c r="W61" i="37"/>
  <c r="U61" i="37"/>
  <c r="V61" i="37"/>
  <c r="AY61" i="37" s="1"/>
  <c r="AE61" i="37" a="1"/>
  <c r="AE61" i="37" s="1"/>
  <c r="AA61" i="37"/>
  <c r="AB61" i="37"/>
  <c r="Q61" i="37"/>
  <c r="BA61" i="37" s="1"/>
  <c r="BB61" i="37" s="1"/>
  <c r="AU61" i="37"/>
  <c r="AV5" i="37" s="1"/>
  <c r="Y69" i="37"/>
  <c r="P69" i="37"/>
  <c r="Q69" i="37"/>
  <c r="BA69" i="37" s="1"/>
  <c r="AA69" i="37"/>
  <c r="Z69" i="37"/>
  <c r="AZ69" i="37" s="1"/>
  <c r="BB69" i="37" s="1"/>
  <c r="AB69" i="37"/>
  <c r="AE124" i="37" a="1"/>
  <c r="AE124" i="37" s="1"/>
  <c r="AD124" i="37" s="1"/>
  <c r="AC124" i="37" s="1"/>
  <c r="Z12" i="37"/>
  <c r="AZ12" i="37" s="1"/>
  <c r="U9" i="37"/>
  <c r="P96" i="37"/>
  <c r="U96" i="37"/>
  <c r="AE96" i="37" a="1"/>
  <c r="AE96" i="37" s="1"/>
  <c r="AD96" i="37" s="1"/>
  <c r="AC96" i="37" s="1"/>
  <c r="V96" i="37"/>
  <c r="AY96" i="37" s="1"/>
  <c r="W96" i="37"/>
  <c r="AB96" i="37"/>
  <c r="AA96" i="37"/>
  <c r="R96" i="37"/>
  <c r="AA80" i="37"/>
  <c r="Z80" i="37"/>
  <c r="AZ80" i="37" s="1"/>
  <c r="R80" i="37"/>
  <c r="Q80" i="37"/>
  <c r="BA80" i="37" s="1"/>
  <c r="BB80" i="37" s="1"/>
  <c r="S80" i="37"/>
  <c r="Y80" i="37"/>
  <c r="P80" i="37"/>
  <c r="AB80" i="37"/>
  <c r="AE80" i="37" a="1"/>
  <c r="AE80" i="37" s="1"/>
  <c r="AD80" i="37" s="1"/>
  <c r="AC80" i="37" s="1"/>
  <c r="W80" i="37"/>
  <c r="U80" i="37"/>
  <c r="V80" i="37"/>
  <c r="AY80" i="37" s="1"/>
  <c r="W12" i="37"/>
  <c r="AA115" i="37"/>
  <c r="AS115" i="37"/>
  <c r="AF115" i="37" s="1"/>
  <c r="R115" i="37"/>
  <c r="AB13" i="37"/>
  <c r="S13" i="37"/>
  <c r="AE13" i="37" a="1"/>
  <c r="AE13" i="37" s="1"/>
  <c r="V13" i="37"/>
  <c r="AY13" i="37" s="1"/>
  <c r="Z13" i="37"/>
  <c r="AZ13" i="37" s="1"/>
  <c r="W13" i="37"/>
  <c r="W88" i="37"/>
  <c r="V88" i="37"/>
  <c r="AY88" i="37" s="1"/>
  <c r="BB88" i="37" s="1"/>
  <c r="AB88" i="37"/>
  <c r="R88" i="37"/>
  <c r="S88" i="37"/>
  <c r="AA102" i="38"/>
  <c r="U102" i="38"/>
  <c r="Y102" i="38"/>
  <c r="Z111" i="38"/>
  <c r="AZ111" i="38" s="1"/>
  <c r="S5" i="38"/>
  <c r="AE35" i="38" a="1"/>
  <c r="AE35" i="38" s="1"/>
  <c r="AE74" i="38" a="1"/>
  <c r="AE74" i="38" s="1"/>
  <c r="AD74" i="38" s="1"/>
  <c r="AC74" i="38" s="1"/>
  <c r="AE78" i="38" a="1"/>
  <c r="AE78" i="38" s="1"/>
  <c r="AD78" i="38" s="1"/>
  <c r="AC78" i="38" s="1"/>
  <c r="AS121" i="38"/>
  <c r="AF121" i="38" s="1"/>
  <c r="Z102" i="38"/>
  <c r="AZ102" i="38" s="1"/>
  <c r="U96" i="38"/>
  <c r="Y96" i="38"/>
  <c r="Q111" i="38"/>
  <c r="BA111" i="38" s="1"/>
  <c r="V111" i="38"/>
  <c r="AY111" i="38" s="1"/>
  <c r="V97" i="38"/>
  <c r="AY97" i="38" s="1"/>
  <c r="P78" i="38"/>
  <c r="Y5" i="38"/>
  <c r="R5" i="38"/>
  <c r="Q35" i="38"/>
  <c r="BA35" i="38" s="1"/>
  <c r="BB35" i="38" s="1"/>
  <c r="R75" i="38"/>
  <c r="S54" i="38"/>
  <c r="S58" i="38"/>
  <c r="AB58" i="38"/>
  <c r="V58" i="38"/>
  <c r="AY58" i="38" s="1"/>
  <c r="BB58" i="38" s="1"/>
  <c r="R62" i="38"/>
  <c r="AU62" i="38"/>
  <c r="AV30" i="38" s="1"/>
  <c r="U62" i="38"/>
  <c r="P62" i="38"/>
  <c r="S62" i="38"/>
  <c r="Q62" i="38"/>
  <c r="BA62" i="38" s="1"/>
  <c r="U87" i="38"/>
  <c r="W87" i="38"/>
  <c r="V87" i="38"/>
  <c r="AY87" i="38" s="1"/>
  <c r="Z87" i="38"/>
  <c r="AZ87" i="38" s="1"/>
  <c r="Q87" i="38"/>
  <c r="BA87" i="38" s="1"/>
  <c r="BB87" i="38" s="1"/>
  <c r="AA87" i="38"/>
  <c r="R87" i="38"/>
  <c r="W6" i="38"/>
  <c r="AA6" i="38"/>
  <c r="AE6" i="38" a="1"/>
  <c r="AE6" i="38" s="1"/>
  <c r="Y6" i="38"/>
  <c r="AU6" i="38"/>
  <c r="AV7" i="38" s="1"/>
  <c r="Z6" i="38"/>
  <c r="AZ6" i="38" s="1"/>
  <c r="AB6" i="38"/>
  <c r="U6" i="38"/>
  <c r="AA23" i="38"/>
  <c r="W23" i="38"/>
  <c r="Y23" i="38"/>
  <c r="AE23" i="38" a="1"/>
  <c r="AE23" i="38" s="1"/>
  <c r="Z23" i="38"/>
  <c r="AZ23" i="38" s="1"/>
  <c r="R54" i="38"/>
  <c r="AA54" i="38"/>
  <c r="AE54" i="38" a="1"/>
  <c r="AE54" i="38" s="1"/>
  <c r="U54" i="38"/>
  <c r="P26" i="38"/>
  <c r="Q26" i="38"/>
  <c r="BA26" i="38" s="1"/>
  <c r="AU26" i="38"/>
  <c r="AV18" i="38" s="1"/>
  <c r="AE97" i="38" a="1"/>
  <c r="AE97" i="38" s="1"/>
  <c r="AD97" i="38" s="1"/>
  <c r="AC97" i="38" s="1"/>
  <c r="AS102" i="38"/>
  <c r="AF102" i="38" s="1"/>
  <c r="AE102" i="38" a="1"/>
  <c r="AE102" i="38" s="1"/>
  <c r="AE87" i="38" a="1"/>
  <c r="AE87" i="38" s="1"/>
  <c r="AS74" i="38"/>
  <c r="AF74" i="38" s="1"/>
  <c r="Z96" i="38"/>
  <c r="AZ96" i="38" s="1"/>
  <c r="AB111" i="38"/>
  <c r="AA111" i="38"/>
  <c r="S97" i="38"/>
  <c r="AE5" i="38" a="1"/>
  <c r="AE5" i="38" s="1"/>
  <c r="P5" i="38"/>
  <c r="BB128" i="38"/>
  <c r="BB75" i="38"/>
  <c r="S23" i="38"/>
  <c r="P54" i="38"/>
  <c r="Z75" i="38"/>
  <c r="AZ75" i="38" s="1"/>
  <c r="Y35" i="38"/>
  <c r="P6" i="38"/>
  <c r="AS127" i="38"/>
  <c r="AF127" i="38" s="1"/>
  <c r="W127" i="38"/>
  <c r="V127" i="38"/>
  <c r="AY127" i="38" s="1"/>
  <c r="BB127" i="38" s="1"/>
  <c r="Q127" i="38"/>
  <c r="BA127" i="38" s="1"/>
  <c r="P127" i="38"/>
  <c r="R127" i="38"/>
  <c r="Y127" i="38"/>
  <c r="U127" i="38"/>
  <c r="AB127" i="38"/>
  <c r="S127" i="38"/>
  <c r="Z127" i="38"/>
  <c r="AZ127" i="38" s="1"/>
  <c r="AA127" i="38"/>
  <c r="U83" i="38"/>
  <c r="V83" i="38"/>
  <c r="AY83" i="38" s="1"/>
  <c r="Z83" i="38"/>
  <c r="AZ83" i="38" s="1"/>
  <c r="AA83" i="38"/>
  <c r="W83" i="38"/>
  <c r="R83" i="38"/>
  <c r="Y83" i="38"/>
  <c r="Q83" i="38"/>
  <c r="BA83" i="38" s="1"/>
  <c r="BB83" i="38" s="1"/>
  <c r="S83" i="38"/>
  <c r="P83" i="38"/>
  <c r="AB83" i="38"/>
  <c r="AE83" i="38" a="1"/>
  <c r="AE83" i="38" s="1"/>
  <c r="S94" i="38"/>
  <c r="W94" i="38"/>
  <c r="Q94" i="38"/>
  <c r="BA94" i="38" s="1"/>
  <c r="V54" i="38"/>
  <c r="AY54" i="38" s="1"/>
  <c r="AD118" i="38"/>
  <c r="AC118" i="38" s="1"/>
  <c r="S102" i="38"/>
  <c r="AB87" i="38"/>
  <c r="Z74" i="38"/>
  <c r="AZ74" i="38" s="1"/>
  <c r="V26" i="38"/>
  <c r="AY26" i="38" s="1"/>
  <c r="BB26" i="38" s="1"/>
  <c r="Q96" i="38"/>
  <c r="BA96" i="38" s="1"/>
  <c r="Y111" i="38"/>
  <c r="R97" i="38"/>
  <c r="AU5" i="38"/>
  <c r="AV119" i="38" s="1"/>
  <c r="AA5" i="38"/>
  <c r="R23" i="38"/>
  <c r="W54" i="38"/>
  <c r="AB75" i="38"/>
  <c r="R6" i="38"/>
  <c r="Z122" i="38"/>
  <c r="AZ122" i="38" s="1"/>
  <c r="AA122" i="38"/>
  <c r="AB122" i="38"/>
  <c r="AS122" i="38"/>
  <c r="AF122" i="38" s="1"/>
  <c r="V122" i="38"/>
  <c r="AY122" i="38" s="1"/>
  <c r="R122" i="38"/>
  <c r="S15" i="38"/>
  <c r="R15" i="38"/>
  <c r="P15" i="38"/>
  <c r="AU15" i="38"/>
  <c r="AV97" i="38" s="1"/>
  <c r="Q15" i="38"/>
  <c r="BA15" i="38" s="1"/>
  <c r="AA103" i="38"/>
  <c r="Q103" i="38"/>
  <c r="BA103" i="38" s="1"/>
  <c r="BB103" i="38" s="1"/>
  <c r="U7" i="38"/>
  <c r="AA7" i="38"/>
  <c r="Z7" i="38"/>
  <c r="AZ7" i="38" s="1"/>
  <c r="AU7" i="38"/>
  <c r="AV41" i="38" s="1"/>
  <c r="AB7" i="38"/>
  <c r="AE7" i="38" a="1"/>
  <c r="AE7" i="38" s="1"/>
  <c r="Y7" i="38"/>
  <c r="S7" i="38"/>
  <c r="W7" i="38"/>
  <c r="U35" i="38"/>
  <c r="R35" i="38"/>
  <c r="S35" i="38"/>
  <c r="V35" i="38"/>
  <c r="AY35" i="38" s="1"/>
  <c r="U75" i="38"/>
  <c r="S75" i="38"/>
  <c r="V102" i="38"/>
  <c r="AY102" i="38" s="1"/>
  <c r="Z5" i="38"/>
  <c r="AZ5" i="38" s="1"/>
  <c r="AA75" i="38"/>
  <c r="W35" i="38"/>
  <c r="V6" i="38"/>
  <c r="AY6" i="38" s="1"/>
  <c r="Y66" i="38"/>
  <c r="S66" i="38"/>
  <c r="AE66" i="38" a="1"/>
  <c r="AE66" i="38" s="1"/>
  <c r="W66" i="38"/>
  <c r="V66" i="38"/>
  <c r="AY66" i="38" s="1"/>
  <c r="P66" i="38"/>
  <c r="AA66" i="38"/>
  <c r="R66" i="38"/>
  <c r="U66" i="38"/>
  <c r="AB66" i="38"/>
  <c r="Z66" i="38"/>
  <c r="AZ66" i="38" s="1"/>
  <c r="Q66" i="38"/>
  <c r="BA66" i="38" s="1"/>
  <c r="BB66" i="38" s="1"/>
  <c r="AD83" i="38"/>
  <c r="AC83" i="38" s="1"/>
  <c r="R102" i="38"/>
  <c r="W74" i="38"/>
  <c r="U26" i="38"/>
  <c r="S96" i="38"/>
  <c r="AS96" i="38"/>
  <c r="AF96" i="38" s="1"/>
  <c r="W111" i="38"/>
  <c r="AA97" i="38"/>
  <c r="W97" i="38"/>
  <c r="Q5" i="38"/>
  <c r="BA5" i="38" s="1"/>
  <c r="BB5" i="38" s="1"/>
  <c r="Q54" i="38"/>
  <c r="BA54" i="38" s="1"/>
  <c r="BB54" i="38" s="1"/>
  <c r="S26" i="38"/>
  <c r="Y54" i="38"/>
  <c r="W75" i="38"/>
  <c r="P35" i="38"/>
  <c r="S6" i="38"/>
  <c r="AA91" i="38"/>
  <c r="R91" i="38"/>
  <c r="U91" i="38"/>
  <c r="AS91" i="38"/>
  <c r="AF91" i="38" s="1"/>
  <c r="P91" i="38"/>
  <c r="Y91" i="38"/>
  <c r="Q91" i="38"/>
  <c r="BA91" i="38" s="1"/>
  <c r="Z91" i="38"/>
  <c r="AZ91" i="38" s="1"/>
  <c r="AB91" i="38"/>
  <c r="S91" i="38"/>
  <c r="V91" i="38"/>
  <c r="AY91" i="38" s="1"/>
  <c r="BB91" i="38" s="1"/>
  <c r="W91" i="38"/>
  <c r="U111" i="38"/>
  <c r="AA78" i="38"/>
  <c r="U78" i="38"/>
  <c r="W78" i="38"/>
  <c r="Z78" i="38"/>
  <c r="AZ78" i="38" s="1"/>
  <c r="V78" i="38"/>
  <c r="AY78" i="38" s="1"/>
  <c r="BB78" i="38" s="1"/>
  <c r="AB78" i="38"/>
  <c r="Y78" i="38"/>
  <c r="S31" i="38"/>
  <c r="Z31" i="38"/>
  <c r="AZ31" i="38" s="1"/>
  <c r="AU31" i="38"/>
  <c r="AV111" i="38" s="1"/>
  <c r="R31" i="38"/>
  <c r="Y31" i="38"/>
  <c r="AB31" i="38"/>
  <c r="P31" i="38"/>
  <c r="W31" i="38"/>
  <c r="V31" i="38"/>
  <c r="AY31" i="38" s="1"/>
  <c r="U31" i="38"/>
  <c r="AA31" i="38"/>
  <c r="Q31" i="38"/>
  <c r="BA31" i="38" s="1"/>
  <c r="AE111" i="38" a="1"/>
  <c r="AE111" i="38" s="1"/>
  <c r="AD111" i="38" s="1"/>
  <c r="AC111" i="38" s="1"/>
  <c r="AD103" i="38"/>
  <c r="AC103" i="38" s="1"/>
  <c r="AE75" i="38" a="1"/>
  <c r="AE75" i="38" s="1"/>
  <c r="AD75" i="38" s="1"/>
  <c r="AC75" i="38" s="1"/>
  <c r="AD67" i="38"/>
  <c r="AC67" i="38" s="1"/>
  <c r="AB102" i="38"/>
  <c r="AB26" i="38"/>
  <c r="V96" i="38"/>
  <c r="AY96" i="38" s="1"/>
  <c r="P96" i="38"/>
  <c r="S111" i="38"/>
  <c r="Z97" i="38"/>
  <c r="AZ97" i="38" s="1"/>
  <c r="W5" i="38"/>
  <c r="BB88" i="38"/>
  <c r="BB31" i="38"/>
  <c r="AU35" i="38"/>
  <c r="BB16" i="38"/>
  <c r="Z35" i="38"/>
  <c r="AZ35" i="38" s="1"/>
  <c r="AB23" i="38"/>
  <c r="Z54" i="38"/>
  <c r="AZ54" i="38" s="1"/>
  <c r="AB35" i="38"/>
  <c r="Y75" i="38"/>
  <c r="Z70" i="38"/>
  <c r="AZ70" i="38" s="1"/>
  <c r="AB70" i="38"/>
  <c r="W70" i="38"/>
  <c r="U70" i="38"/>
  <c r="AA70" i="38"/>
  <c r="AE70" i="38" a="1"/>
  <c r="AE70" i="38" s="1"/>
  <c r="AD70" i="38" s="1"/>
  <c r="AC70" i="38" s="1"/>
  <c r="Y70" i="38"/>
  <c r="Q30" i="38"/>
  <c r="BA30" i="38" s="1"/>
  <c r="P30" i="38"/>
  <c r="S30" i="38"/>
  <c r="R30" i="38"/>
  <c r="AU30" i="38"/>
  <c r="AV86" i="38" s="1"/>
  <c r="AA30" i="38"/>
  <c r="S87" i="38"/>
  <c r="AU23" i="38"/>
  <c r="AV67" i="38" s="1"/>
  <c r="AE96" i="38" a="1"/>
  <c r="AE96" i="38" s="1"/>
  <c r="AD96" i="38" s="1"/>
  <c r="AC96" i="38" s="1"/>
  <c r="AS66" i="38"/>
  <c r="AF66" i="38" s="1"/>
  <c r="AD66" i="38" s="1"/>
  <c r="AC66" i="38" s="1"/>
  <c r="AS87" i="38"/>
  <c r="AF87" i="38" s="1"/>
  <c r="AD87" i="38" s="1"/>
  <c r="AC87" i="38" s="1"/>
  <c r="P102" i="38"/>
  <c r="W102" i="38"/>
  <c r="AA26" i="38"/>
  <c r="AA96" i="38"/>
  <c r="AS78" i="38"/>
  <c r="AF78" i="38" s="1"/>
  <c r="V23" i="38"/>
  <c r="AY23" i="38" s="1"/>
  <c r="Q23" i="38"/>
  <c r="BA23" i="38" s="1"/>
  <c r="BB23" i="38" s="1"/>
  <c r="V75" i="38"/>
  <c r="AY75" i="38" s="1"/>
  <c r="Q75" i="38"/>
  <c r="BA75" i="38" s="1"/>
  <c r="S39" i="38"/>
  <c r="AA39" i="38"/>
  <c r="Z39" i="38"/>
  <c r="AZ39" i="38" s="1"/>
  <c r="Q39" i="38"/>
  <c r="BA39" i="38" s="1"/>
  <c r="BB39" i="38" s="1"/>
  <c r="Y39" i="38"/>
  <c r="U39" i="38"/>
  <c r="W39" i="38"/>
  <c r="AE39" i="38" a="1"/>
  <c r="AE39" i="38" s="1"/>
  <c r="AB39" i="38"/>
  <c r="V39" i="38"/>
  <c r="AY39" i="38" s="1"/>
  <c r="P39" i="38"/>
  <c r="R39" i="38"/>
  <c r="AU39" i="38"/>
  <c r="AV11" i="38" s="1"/>
  <c r="Z59" i="38"/>
  <c r="AZ59" i="38" s="1"/>
  <c r="W59" i="38"/>
  <c r="R59" i="38"/>
  <c r="P59" i="38"/>
  <c r="S59" i="38"/>
  <c r="AU59" i="38"/>
  <c r="AV85" i="38" s="1"/>
  <c r="AA59" i="38"/>
  <c r="Q59" i="38"/>
  <c r="BA59" i="38" s="1"/>
  <c r="AB59" i="38"/>
  <c r="V59" i="38"/>
  <c r="AY59" i="38" s="1"/>
  <c r="Z115" i="38"/>
  <c r="AZ115" i="38" s="1"/>
  <c r="P115" i="38"/>
  <c r="U115" i="38"/>
  <c r="Q115" i="38"/>
  <c r="BA115" i="38" s="1"/>
  <c r="BB115" i="38" s="1"/>
  <c r="AB115" i="38"/>
  <c r="V71" i="38"/>
  <c r="AY71" i="38" s="1"/>
  <c r="Q71" i="38"/>
  <c r="BA71" i="38" s="1"/>
  <c r="BB71" i="38" s="1"/>
  <c r="R71" i="38"/>
  <c r="AB71" i="38"/>
  <c r="AE71" i="38" a="1"/>
  <c r="AE71" i="38" s="1"/>
  <c r="AD71" i="38" s="1"/>
  <c r="AC71" i="38" s="1"/>
  <c r="U71" i="38"/>
  <c r="W71" i="38"/>
  <c r="AA71" i="38"/>
  <c r="Y71" i="38"/>
  <c r="P71" i="38"/>
  <c r="S71" i="38"/>
  <c r="Z71" i="38"/>
  <c r="AZ71" i="38" s="1"/>
  <c r="S46" i="38"/>
  <c r="R46" i="38"/>
  <c r="AU46" i="38"/>
  <c r="W46" i="38"/>
  <c r="P46" i="38"/>
  <c r="Q46" i="38"/>
  <c r="BA46" i="38" s="1"/>
  <c r="P113" i="39"/>
  <c r="W121" i="39"/>
  <c r="AB74" i="39"/>
  <c r="AU63" i="39"/>
  <c r="AV84" i="39" s="1"/>
  <c r="Y63" i="39"/>
  <c r="AB5" i="39"/>
  <c r="S37" i="39"/>
  <c r="R37" i="39"/>
  <c r="AA37" i="39"/>
  <c r="AU37" i="39"/>
  <c r="AV59" i="39" s="1"/>
  <c r="Q37" i="39"/>
  <c r="BA37" i="39" s="1"/>
  <c r="U37" i="39"/>
  <c r="P37" i="39"/>
  <c r="AS74" i="39"/>
  <c r="AF74" i="39" s="1"/>
  <c r="Y105" i="39"/>
  <c r="S113" i="39"/>
  <c r="R91" i="39"/>
  <c r="V118" i="39"/>
  <c r="AY118" i="39" s="1"/>
  <c r="R118" i="39"/>
  <c r="S74" i="39"/>
  <c r="V74" i="39"/>
  <c r="AY74" i="39" s="1"/>
  <c r="V12" i="39"/>
  <c r="AY12" i="39" s="1"/>
  <c r="BB72" i="39"/>
  <c r="Q91" i="39"/>
  <c r="BA91" i="39" s="1"/>
  <c r="BB91" i="39" s="1"/>
  <c r="AE63" i="39" a="1"/>
  <c r="AE63" i="39" s="1"/>
  <c r="AS118" i="39"/>
  <c r="AF118" i="39" s="1"/>
  <c r="Y5" i="39"/>
  <c r="W89" i="39"/>
  <c r="Z89" i="39"/>
  <c r="AZ89" i="39" s="1"/>
  <c r="P89" i="39"/>
  <c r="AS89" i="39"/>
  <c r="AF89" i="39" s="1"/>
  <c r="S89" i="39"/>
  <c r="Q89" i="39"/>
  <c r="BA89" i="39" s="1"/>
  <c r="Y89" i="39"/>
  <c r="R89" i="39"/>
  <c r="U89" i="39"/>
  <c r="V89" i="39"/>
  <c r="AY89" i="39" s="1"/>
  <c r="BB89" i="39" s="1"/>
  <c r="Z94" i="39"/>
  <c r="AZ94" i="39" s="1"/>
  <c r="P94" i="39"/>
  <c r="AE77" i="39" a="1"/>
  <c r="AE77" i="39" s="1"/>
  <c r="AD77" i="39" s="1"/>
  <c r="AC77" i="39" s="1"/>
  <c r="AB77" i="39"/>
  <c r="Z77" i="39"/>
  <c r="AZ77" i="39" s="1"/>
  <c r="Q77" i="39"/>
  <c r="BA77" i="39" s="1"/>
  <c r="BB77" i="39" s="1"/>
  <c r="AS113" i="39"/>
  <c r="AF113" i="39" s="1"/>
  <c r="AE105" i="39" a="1"/>
  <c r="AE105" i="39" s="1"/>
  <c r="AD105" i="39" s="1"/>
  <c r="AC105" i="39" s="1"/>
  <c r="U105" i="39"/>
  <c r="W91" i="39"/>
  <c r="Q113" i="39"/>
  <c r="BA113" i="39" s="1"/>
  <c r="BB113" i="39" s="1"/>
  <c r="P118" i="39"/>
  <c r="AE91" i="39" a="1"/>
  <c r="AE91" i="39" s="1"/>
  <c r="Q74" i="39"/>
  <c r="BA74" i="39" s="1"/>
  <c r="R74" i="39"/>
  <c r="P12" i="39"/>
  <c r="AA63" i="39"/>
  <c r="BB31" i="39"/>
  <c r="AU5" i="39"/>
  <c r="AV4" i="39" s="1"/>
  <c r="V34" i="39"/>
  <c r="AY34" i="39" s="1"/>
  <c r="BB34" i="39" s="1"/>
  <c r="Z34" i="39"/>
  <c r="AZ34" i="39" s="1"/>
  <c r="AU34" i="39"/>
  <c r="AV48" i="39" s="1"/>
  <c r="P34" i="39"/>
  <c r="S34" i="39"/>
  <c r="AA34" i="39"/>
  <c r="Q34" i="39"/>
  <c r="BA34" i="39" s="1"/>
  <c r="Y34" i="39"/>
  <c r="AB34" i="39"/>
  <c r="U34" i="39"/>
  <c r="W34" i="39"/>
  <c r="R34" i="39"/>
  <c r="Y50" i="39"/>
  <c r="Z50" i="39"/>
  <c r="AZ50" i="39" s="1"/>
  <c r="R50" i="39"/>
  <c r="U50" i="39"/>
  <c r="S50" i="39"/>
  <c r="AB50" i="39"/>
  <c r="V50" i="39"/>
  <c r="AY50" i="39" s="1"/>
  <c r="P50" i="39"/>
  <c r="AA50" i="39"/>
  <c r="AU50" i="39"/>
  <c r="AV106" i="39" s="1"/>
  <c r="Q50" i="39"/>
  <c r="BA50" i="39" s="1"/>
  <c r="W50" i="39"/>
  <c r="AA43" i="39"/>
  <c r="AU43" i="39"/>
  <c r="AV104" i="39" s="1"/>
  <c r="R43" i="39"/>
  <c r="AA113" i="39"/>
  <c r="Y91" i="39"/>
  <c r="W118" i="39"/>
  <c r="P74" i="39"/>
  <c r="U91" i="39"/>
  <c r="S91" i="39"/>
  <c r="R63" i="39"/>
  <c r="Q5" i="39"/>
  <c r="BA5" i="39" s="1"/>
  <c r="S5" i="39"/>
  <c r="Y29" i="39"/>
  <c r="Z29" i="39"/>
  <c r="AZ29" i="39" s="1"/>
  <c r="U29" i="39"/>
  <c r="W29" i="39"/>
  <c r="AU29" i="39"/>
  <c r="AV62" i="39" s="1"/>
  <c r="AB29" i="39"/>
  <c r="AA29" i="39"/>
  <c r="AE29" i="39" a="1"/>
  <c r="AE29" i="39" s="1"/>
  <c r="W32" i="39"/>
  <c r="AA32" i="39"/>
  <c r="AB32" i="39"/>
  <c r="U32" i="39"/>
  <c r="AE32" i="39" a="1"/>
  <c r="AE32" i="39" s="1"/>
  <c r="R32" i="39"/>
  <c r="Z32" i="39"/>
  <c r="AZ32" i="39" s="1"/>
  <c r="AE121" i="39" a="1"/>
  <c r="AE121" i="39" s="1"/>
  <c r="AD121" i="39" s="1"/>
  <c r="AC121" i="39" s="1"/>
  <c r="AA105" i="39"/>
  <c r="V121" i="39"/>
  <c r="AY121" i="39" s="1"/>
  <c r="Z118" i="39"/>
  <c r="AZ118" i="39" s="1"/>
  <c r="Z74" i="39"/>
  <c r="AZ74" i="39" s="1"/>
  <c r="Q12" i="39"/>
  <c r="BA12" i="39" s="1"/>
  <c r="BB12" i="39" s="1"/>
  <c r="V63" i="39"/>
  <c r="AY63" i="39" s="1"/>
  <c r="P63" i="39"/>
  <c r="U5" i="39"/>
  <c r="Y37" i="39"/>
  <c r="P19" i="39"/>
  <c r="R19" i="39"/>
  <c r="S19" i="39"/>
  <c r="AB19" i="39"/>
  <c r="P40" i="39"/>
  <c r="R40" i="39"/>
  <c r="AU40" i="39"/>
  <c r="AV81" i="39" s="1"/>
  <c r="W105" i="39"/>
  <c r="W113" i="39"/>
  <c r="AB121" i="39"/>
  <c r="AA118" i="39"/>
  <c r="AA74" i="39"/>
  <c r="Q63" i="39"/>
  <c r="BA63" i="39" s="1"/>
  <c r="BB63" i="39" s="1"/>
  <c r="Z63" i="39"/>
  <c r="AZ63" i="39" s="1"/>
  <c r="BB37" i="39"/>
  <c r="BB40" i="39"/>
  <c r="R5" i="39"/>
  <c r="Y16" i="39"/>
  <c r="Z16" i="39"/>
  <c r="AZ16" i="39" s="1"/>
  <c r="AE16" i="39" a="1"/>
  <c r="AE16" i="39" s="1"/>
  <c r="AU16" i="39"/>
  <c r="AV71" i="39" s="1"/>
  <c r="AA13" i="39"/>
  <c r="AE13" i="39" a="1"/>
  <c r="AE13" i="39" s="1"/>
  <c r="Y13" i="39"/>
  <c r="Z13" i="39"/>
  <c r="AZ13" i="39" s="1"/>
  <c r="S13" i="39"/>
  <c r="AU13" i="39"/>
  <c r="AV23" i="39" s="1"/>
  <c r="AB13" i="39"/>
  <c r="W13" i="39"/>
  <c r="AS91" i="39"/>
  <c r="AF91" i="39" s="1"/>
  <c r="Y118" i="39"/>
  <c r="AB118" i="39"/>
  <c r="W63" i="39"/>
  <c r="W37" i="39"/>
  <c r="V37" i="39"/>
  <c r="AY37" i="39" s="1"/>
  <c r="Z37" i="39"/>
  <c r="AZ37" i="39" s="1"/>
  <c r="Z5" i="39"/>
  <c r="AZ5" i="39" s="1"/>
  <c r="V5" i="39"/>
  <c r="AY5" i="39" s="1"/>
  <c r="BB5" i="39" s="1"/>
  <c r="AA126" i="39"/>
  <c r="U126" i="39"/>
  <c r="AE126" i="39" a="1"/>
  <c r="AE126" i="39" s="1"/>
  <c r="AD126" i="39" s="1"/>
  <c r="AC126" i="39" s="1"/>
  <c r="U97" i="40"/>
  <c r="W14" i="40"/>
  <c r="Y117" i="40"/>
  <c r="Y118" i="40"/>
  <c r="W117" i="40"/>
  <c r="BB80" i="40"/>
  <c r="AD103" i="40"/>
  <c r="AC103" i="40" s="1"/>
  <c r="Q102" i="40"/>
  <c r="BA102" i="40" s="1"/>
  <c r="BB102" i="40" s="1"/>
  <c r="P117" i="40"/>
  <c r="W97" i="40"/>
  <c r="AA14" i="40"/>
  <c r="P109" i="40"/>
  <c r="Q23" i="40"/>
  <c r="BA23" i="40" s="1"/>
  <c r="BB23" i="40" s="1"/>
  <c r="Z117" i="40"/>
  <c r="AZ117" i="40" s="1"/>
  <c r="Q101" i="40"/>
  <c r="BA101" i="40" s="1"/>
  <c r="BB101" i="40" s="1"/>
  <c r="V118" i="40"/>
  <c r="AY118" i="40" s="1"/>
  <c r="S117" i="40"/>
  <c r="V74" i="40"/>
  <c r="AY74" i="40" s="1"/>
  <c r="P81" i="40"/>
  <c r="W54" i="40"/>
  <c r="W86" i="40"/>
  <c r="P86" i="40"/>
  <c r="U110" i="40"/>
  <c r="Y110" i="40"/>
  <c r="AB15" i="40"/>
  <c r="AB76" i="40"/>
  <c r="Q76" i="40"/>
  <c r="BA76" i="40" s="1"/>
  <c r="Y76" i="40"/>
  <c r="Z76" i="40"/>
  <c r="AZ76" i="40" s="1"/>
  <c r="U76" i="40"/>
  <c r="AS76" i="40"/>
  <c r="AF76" i="40" s="1"/>
  <c r="W76" i="40"/>
  <c r="S76" i="40"/>
  <c r="AA76" i="40"/>
  <c r="P76" i="40"/>
  <c r="V76" i="40"/>
  <c r="AY76" i="40" s="1"/>
  <c r="R76" i="40"/>
  <c r="S79" i="40"/>
  <c r="Z79" i="40"/>
  <c r="AZ79" i="40" s="1"/>
  <c r="AB79" i="40"/>
  <c r="P79" i="40"/>
  <c r="Y79" i="40"/>
  <c r="U79" i="40"/>
  <c r="W79" i="40"/>
  <c r="V79" i="40"/>
  <c r="AY79" i="40" s="1"/>
  <c r="BB79" i="40" s="1"/>
  <c r="AA79" i="40"/>
  <c r="AS79" i="40"/>
  <c r="AF79" i="40" s="1"/>
  <c r="R79" i="40"/>
  <c r="Q79" i="40"/>
  <c r="BA79" i="40" s="1"/>
  <c r="AS86" i="40"/>
  <c r="AF86" i="40" s="1"/>
  <c r="AD86" i="40" s="1"/>
  <c r="AC86" i="40" s="1"/>
  <c r="Q117" i="40"/>
  <c r="BA117" i="40" s="1"/>
  <c r="BB117" i="40" s="1"/>
  <c r="R113" i="40"/>
  <c r="W109" i="40"/>
  <c r="V23" i="40"/>
  <c r="AY23" i="40" s="1"/>
  <c r="R101" i="40"/>
  <c r="Z118" i="40"/>
  <c r="AZ118" i="40" s="1"/>
  <c r="AB81" i="40"/>
  <c r="R81" i="40"/>
  <c r="Z54" i="40"/>
  <c r="AZ54" i="40" s="1"/>
  <c r="AA78" i="40"/>
  <c r="V124" i="40"/>
  <c r="AY124" i="40" s="1"/>
  <c r="Q86" i="40"/>
  <c r="BA86" i="40" s="1"/>
  <c r="W15" i="40"/>
  <c r="AU15" i="40"/>
  <c r="AV122" i="40" s="1"/>
  <c r="AE69" i="40" a="1"/>
  <c r="AE69" i="40" s="1"/>
  <c r="AD69" i="40" s="1"/>
  <c r="AC69" i="40" s="1"/>
  <c r="Y69" i="40"/>
  <c r="S94" i="40"/>
  <c r="AA94" i="40"/>
  <c r="Q94" i="40"/>
  <c r="BA94" i="40" s="1"/>
  <c r="AS94" i="40"/>
  <c r="AF94" i="40" s="1"/>
  <c r="S101" i="40"/>
  <c r="AE117" i="40" a="1"/>
  <c r="AE117" i="40" s="1"/>
  <c r="W118" i="40"/>
  <c r="U81" i="40"/>
  <c r="V81" i="40"/>
  <c r="AY81" i="40" s="1"/>
  <c r="U86" i="40"/>
  <c r="S86" i="40"/>
  <c r="R86" i="40"/>
  <c r="Z52" i="40"/>
  <c r="AZ52" i="40" s="1"/>
  <c r="AU52" i="40"/>
  <c r="AV38" i="40" s="1"/>
  <c r="W110" i="40"/>
  <c r="AS110" i="40"/>
  <c r="AF110" i="40" s="1"/>
  <c r="Q110" i="40"/>
  <c r="BA110" i="40" s="1"/>
  <c r="Z110" i="40"/>
  <c r="AZ110" i="40" s="1"/>
  <c r="BB110" i="40" s="1"/>
  <c r="R110" i="40"/>
  <c r="P110" i="40"/>
  <c r="Q31" i="40"/>
  <c r="BA31" i="40" s="1"/>
  <c r="S31" i="40"/>
  <c r="AS117" i="40"/>
  <c r="AF117" i="40" s="1"/>
  <c r="AD120" i="40"/>
  <c r="AC120" i="40" s="1"/>
  <c r="AS101" i="40"/>
  <c r="AF101" i="40" s="1"/>
  <c r="AD101" i="40" s="1"/>
  <c r="AC101" i="40" s="1"/>
  <c r="AE81" i="40" a="1"/>
  <c r="AE81" i="40" s="1"/>
  <c r="AD81" i="40" s="1"/>
  <c r="AC81" i="40" s="1"/>
  <c r="AE15" i="40" a="1"/>
  <c r="AE15" i="40" s="1"/>
  <c r="AD15" i="40" s="1"/>
  <c r="AC15" i="40" s="1"/>
  <c r="W31" i="40"/>
  <c r="AE52" i="40" a="1"/>
  <c r="AE52" i="40" s="1"/>
  <c r="Y113" i="40"/>
  <c r="R109" i="40"/>
  <c r="AA23" i="40"/>
  <c r="W23" i="40"/>
  <c r="P101" i="40"/>
  <c r="R118" i="40"/>
  <c r="AA31" i="40"/>
  <c r="S81" i="40"/>
  <c r="Z124" i="40"/>
  <c r="AZ124" i="40" s="1"/>
  <c r="BB124" i="40" s="1"/>
  <c r="U101" i="40"/>
  <c r="Z15" i="40"/>
  <c r="AZ15" i="40" s="1"/>
  <c r="BB15" i="40" s="1"/>
  <c r="Z86" i="40"/>
  <c r="AZ86" i="40" s="1"/>
  <c r="Y15" i="40"/>
  <c r="AE84" i="40" a="1"/>
  <c r="AE84" i="40" s="1"/>
  <c r="AD84" i="40" s="1"/>
  <c r="AC84" i="40" s="1"/>
  <c r="U84" i="40"/>
  <c r="Z84" i="40"/>
  <c r="AZ84" i="40" s="1"/>
  <c r="Q84" i="40"/>
  <c r="BA84" i="40" s="1"/>
  <c r="BB84" i="40" s="1"/>
  <c r="AU45" i="40"/>
  <c r="AV29" i="40" s="1"/>
  <c r="P45" i="40"/>
  <c r="U45" i="40"/>
  <c r="AB45" i="40"/>
  <c r="AA45" i="40"/>
  <c r="S45" i="40"/>
  <c r="Q45" i="40"/>
  <c r="BA45" i="40" s="1"/>
  <c r="AS118" i="40"/>
  <c r="AF118" i="40" s="1"/>
  <c r="AE14" i="40" a="1"/>
  <c r="AE14" i="40" s="1"/>
  <c r="AD14" i="40" s="1"/>
  <c r="AC14" i="40" s="1"/>
  <c r="Z57" i="40"/>
  <c r="AZ57" i="40" s="1"/>
  <c r="U52" i="40"/>
  <c r="W113" i="40"/>
  <c r="V109" i="40"/>
  <c r="AY109" i="40" s="1"/>
  <c r="BB109" i="40" s="1"/>
  <c r="R23" i="40"/>
  <c r="AU23" i="40"/>
  <c r="AV46" i="40" s="1"/>
  <c r="Z101" i="40"/>
  <c r="AZ101" i="40" s="1"/>
  <c r="S118" i="40"/>
  <c r="V101" i="40"/>
  <c r="AY101" i="40" s="1"/>
  <c r="U117" i="40"/>
  <c r="Z74" i="40"/>
  <c r="AZ74" i="40" s="1"/>
  <c r="Y81" i="40"/>
  <c r="AA124" i="40"/>
  <c r="BB86" i="40"/>
  <c r="P31" i="40"/>
  <c r="P15" i="40"/>
  <c r="AA37" i="40"/>
  <c r="S37" i="40"/>
  <c r="Z87" i="40"/>
  <c r="AZ87" i="40" s="1"/>
  <c r="P87" i="40"/>
  <c r="R87" i="40"/>
  <c r="AA87" i="40"/>
  <c r="Y87" i="40"/>
  <c r="Q87" i="40"/>
  <c r="BA87" i="40" s="1"/>
  <c r="BB87" i="40" s="1"/>
  <c r="S87" i="40"/>
  <c r="AE87" i="40" a="1"/>
  <c r="AE87" i="40" s="1"/>
  <c r="AD87" i="40" s="1"/>
  <c r="AC87" i="40" s="1"/>
  <c r="V87" i="40"/>
  <c r="AY87" i="40" s="1"/>
  <c r="W87" i="40"/>
  <c r="U87" i="40"/>
  <c r="AB87" i="40"/>
  <c r="V52" i="40"/>
  <c r="AY52" i="40" s="1"/>
  <c r="AB117" i="40"/>
  <c r="AB109" i="40"/>
  <c r="AB101" i="40"/>
  <c r="AB124" i="40"/>
  <c r="AA15" i="40"/>
  <c r="AU31" i="40"/>
  <c r="AV31" i="40" s="1"/>
  <c r="AA52" i="40"/>
  <c r="W21" i="40"/>
  <c r="AE21" i="40" a="1"/>
  <c r="AE21" i="40" s="1"/>
  <c r="Y21" i="40"/>
  <c r="Q21" i="40"/>
  <c r="BA21" i="40" s="1"/>
  <c r="BB21" i="40" s="1"/>
  <c r="AA21" i="40"/>
  <c r="AU21" i="40"/>
  <c r="AV117" i="40" s="1"/>
  <c r="Z53" i="40"/>
  <c r="AZ53" i="40" s="1"/>
  <c r="Y53" i="40"/>
  <c r="AB53" i="40"/>
  <c r="AE53" i="40" a="1"/>
  <c r="AE53" i="40" s="1"/>
  <c r="AS77" i="40"/>
  <c r="AF77" i="40" s="1"/>
  <c r="R77" i="40"/>
  <c r="Q77" i="40"/>
  <c r="BA77" i="40" s="1"/>
  <c r="S77" i="40"/>
  <c r="P77" i="40"/>
  <c r="AS81" i="41"/>
  <c r="AF81" i="41" s="1"/>
  <c r="AD127" i="41"/>
  <c r="AC127" i="41" s="1"/>
  <c r="R106" i="41"/>
  <c r="R35" i="41"/>
  <c r="Q35" i="41"/>
  <c r="BA35" i="41" s="1"/>
  <c r="BB51" i="41"/>
  <c r="S98" i="41"/>
  <c r="S125" i="41"/>
  <c r="Q125" i="41"/>
  <c r="BA125" i="41" s="1"/>
  <c r="BB125" i="41" s="1"/>
  <c r="R125" i="41"/>
  <c r="P125" i="41"/>
  <c r="V125" i="41"/>
  <c r="AY125" i="41" s="1"/>
  <c r="AE79" i="41" a="1"/>
  <c r="AE79" i="41" s="1"/>
  <c r="AD79" i="41" s="1"/>
  <c r="AC79" i="41" s="1"/>
  <c r="R79" i="41"/>
  <c r="W79" i="41"/>
  <c r="Q79" i="41"/>
  <c r="BA79" i="41" s="1"/>
  <c r="BB79" i="41" s="1"/>
  <c r="U79" i="41"/>
  <c r="Z79" i="41"/>
  <c r="AZ79" i="41" s="1"/>
  <c r="Y79" i="41"/>
  <c r="S55" i="41"/>
  <c r="AU55" i="41"/>
  <c r="AV104" i="41" s="1"/>
  <c r="R55" i="41"/>
  <c r="S118" i="41"/>
  <c r="AB118" i="41"/>
  <c r="R118" i="41"/>
  <c r="AA118" i="41"/>
  <c r="Z118" i="41"/>
  <c r="AZ118" i="41" s="1"/>
  <c r="W118" i="41"/>
  <c r="U118" i="41"/>
  <c r="Y118" i="41"/>
  <c r="Q118" i="41"/>
  <c r="BA118" i="41" s="1"/>
  <c r="P61" i="41"/>
  <c r="Q61" i="41"/>
  <c r="BA61" i="41" s="1"/>
  <c r="BB61" i="41" s="1"/>
  <c r="U61" i="41"/>
  <c r="AU61" i="41"/>
  <c r="AV105" i="41" s="1"/>
  <c r="V61" i="41"/>
  <c r="AY61" i="41" s="1"/>
  <c r="W61" i="41"/>
  <c r="AB61" i="41"/>
  <c r="S61" i="41"/>
  <c r="P24" i="41"/>
  <c r="Q24" i="41"/>
  <c r="BA24" i="41" s="1"/>
  <c r="AU24" i="41"/>
  <c r="R24" i="41"/>
  <c r="S24" i="41"/>
  <c r="Y37" i="41"/>
  <c r="AU37" i="41"/>
  <c r="W37" i="41"/>
  <c r="R37" i="41"/>
  <c r="AB37" i="41"/>
  <c r="U37" i="41"/>
  <c r="AA37" i="41"/>
  <c r="S37" i="41"/>
  <c r="Q37" i="41"/>
  <c r="BA37" i="41" s="1"/>
  <c r="P37" i="41"/>
  <c r="AS106" i="41"/>
  <c r="AF106" i="41" s="1"/>
  <c r="AA106" i="41"/>
  <c r="Q65" i="41"/>
  <c r="BA65" i="41" s="1"/>
  <c r="BB65" i="41" s="1"/>
  <c r="W35" i="41"/>
  <c r="AA35" i="41"/>
  <c r="AA61" i="41"/>
  <c r="R29" i="41"/>
  <c r="Q29" i="41"/>
  <c r="BA29" i="41" s="1"/>
  <c r="BB29" i="41" s="1"/>
  <c r="AE29" i="41" a="1"/>
  <c r="AE29" i="41" s="1"/>
  <c r="AU29" i="41"/>
  <c r="AV78" i="41" s="1"/>
  <c r="P29" i="41"/>
  <c r="AA29" i="41"/>
  <c r="Y29" i="41"/>
  <c r="Z29" i="41"/>
  <c r="AZ29" i="41" s="1"/>
  <c r="W29" i="41"/>
  <c r="U29" i="41"/>
  <c r="AB29" i="41"/>
  <c r="S29" i="41"/>
  <c r="AB35" i="41"/>
  <c r="BB87" i="41"/>
  <c r="Z61" i="41"/>
  <c r="AZ61" i="41" s="1"/>
  <c r="W98" i="41"/>
  <c r="W24" i="41"/>
  <c r="Q98" i="41"/>
  <c r="BA98" i="41" s="1"/>
  <c r="AB98" i="41"/>
  <c r="AE24" i="41" a="1"/>
  <c r="AE24" i="41" s="1"/>
  <c r="AD24" i="41" s="1"/>
  <c r="AC24" i="41" s="1"/>
  <c r="S65" i="41"/>
  <c r="Y35" i="41"/>
  <c r="V98" i="41"/>
  <c r="AY98" i="41" s="1"/>
  <c r="V24" i="41"/>
  <c r="AY24" i="41" s="1"/>
  <c r="BB24" i="41" s="1"/>
  <c r="Y61" i="41"/>
  <c r="U111" i="41"/>
  <c r="R111" i="41"/>
  <c r="AE111" i="41" a="1"/>
  <c r="AE111" i="41" s="1"/>
  <c r="AD111" i="41" s="1"/>
  <c r="AC111" i="41" s="1"/>
  <c r="P23" i="41"/>
  <c r="S23" i="41"/>
  <c r="Z23" i="41"/>
  <c r="AZ23" i="41" s="1"/>
  <c r="BB23" i="41" s="1"/>
  <c r="R23" i="41"/>
  <c r="AU23" i="41"/>
  <c r="Q23" i="41"/>
  <c r="BA23" i="41" s="1"/>
  <c r="S35" i="41"/>
  <c r="BB118" i="41"/>
  <c r="R98" i="41"/>
  <c r="Y24" i="41"/>
  <c r="R61" i="41"/>
  <c r="U24" i="41"/>
  <c r="AU16" i="41"/>
  <c r="AV4" i="41" s="1"/>
  <c r="Y16" i="41"/>
  <c r="U16" i="41"/>
  <c r="AB16" i="41"/>
  <c r="AE16" i="41" a="1"/>
  <c r="AE16" i="41" s="1"/>
  <c r="AA16" i="41"/>
  <c r="R71" i="41"/>
  <c r="P71" i="41"/>
  <c r="AS71" i="41"/>
  <c r="AF71" i="41" s="1"/>
  <c r="Q71" i="41"/>
  <c r="BA71" i="41" s="1"/>
  <c r="S71" i="41"/>
  <c r="AE35" i="41" a="1"/>
  <c r="AE35" i="41" s="1"/>
  <c r="AD35" i="41" s="1"/>
  <c r="AC35" i="41" s="1"/>
  <c r="AE98" i="41" a="1"/>
  <c r="AE98" i="41" s="1"/>
  <c r="AD98" i="41" s="1"/>
  <c r="AC98" i="41" s="1"/>
  <c r="V65" i="41"/>
  <c r="AY65" i="41" s="1"/>
  <c r="P35" i="41"/>
  <c r="AE81" i="41" a="1"/>
  <c r="AE81" i="41" s="1"/>
  <c r="P98" i="41"/>
  <c r="Z24" i="41"/>
  <c r="AZ24" i="41" s="1"/>
  <c r="S88" i="41"/>
  <c r="R88" i="41"/>
  <c r="Q88" i="41"/>
  <c r="BA88" i="41" s="1"/>
  <c r="P88" i="41"/>
  <c r="AS88" i="41"/>
  <c r="AF88" i="41" s="1"/>
  <c r="U63" i="41"/>
  <c r="Z63" i="41"/>
  <c r="AZ63" i="41" s="1"/>
  <c r="AU35" i="41"/>
  <c r="V37" i="41"/>
  <c r="AY37" i="41" s="1"/>
  <c r="U98" i="41"/>
  <c r="AA24" i="41"/>
  <c r="BB40" i="41"/>
  <c r="Z98" i="41"/>
  <c r="AZ98" i="41" s="1"/>
  <c r="U102" i="41"/>
  <c r="Q102" i="41"/>
  <c r="BA102" i="41" s="1"/>
  <c r="Z102" i="41"/>
  <c r="AZ102" i="41" s="1"/>
  <c r="S102" i="41"/>
  <c r="W102" i="41"/>
  <c r="R102" i="41"/>
  <c r="AS102" i="41"/>
  <c r="AF102" i="41" s="1"/>
  <c r="P102" i="41"/>
  <c r="AB102" i="41"/>
  <c r="Y102" i="41"/>
  <c r="V102" i="41"/>
  <c r="AY102" i="41" s="1"/>
  <c r="BB102" i="41" s="1"/>
  <c r="AB100" i="41"/>
  <c r="U100" i="41"/>
  <c r="R100" i="41"/>
  <c r="AS100" i="41"/>
  <c r="AF100" i="41" s="1"/>
  <c r="P100" i="41"/>
  <c r="AA100" i="41"/>
  <c r="Z100" i="41"/>
  <c r="AZ100" i="41" s="1"/>
  <c r="Q100" i="41"/>
  <c r="BA100" i="41" s="1"/>
  <c r="Y100" i="41"/>
  <c r="V100" i="41"/>
  <c r="AY100" i="41" s="1"/>
  <c r="W100" i="41"/>
  <c r="S100" i="41"/>
  <c r="S79" i="41"/>
  <c r="S40" i="41"/>
  <c r="U40" i="41"/>
  <c r="Q40" i="41"/>
  <c r="BA40" i="41" s="1"/>
  <c r="AU40" i="41"/>
  <c r="R40" i="41"/>
  <c r="P40" i="41"/>
  <c r="R110" i="41"/>
  <c r="AA110" i="41"/>
  <c r="W110" i="41"/>
  <c r="AE110" i="41" a="1"/>
  <c r="AE110" i="41" s="1"/>
  <c r="AD110" i="41" s="1"/>
  <c r="AC110" i="41" s="1"/>
  <c r="U110" i="41"/>
  <c r="S110" i="41"/>
  <c r="AB110" i="41"/>
  <c r="V110" i="41"/>
  <c r="AY110" i="41" s="1"/>
  <c r="Q110" i="41"/>
  <c r="BA110" i="41" s="1"/>
  <c r="BB110" i="41" s="1"/>
  <c r="Y110" i="41"/>
  <c r="P110" i="41"/>
  <c r="Z110" i="41"/>
  <c r="AZ110" i="41" s="1"/>
  <c r="W119" i="42"/>
  <c r="W56" i="42"/>
  <c r="P56" i="42"/>
  <c r="U95" i="42"/>
  <c r="Q65" i="42"/>
  <c r="BA65" i="42" s="1"/>
  <c r="Y95" i="42"/>
  <c r="Y23" i="42"/>
  <c r="AS72" i="42"/>
  <c r="AF72" i="42" s="1"/>
  <c r="Q20" i="42"/>
  <c r="BA20" i="42" s="1"/>
  <c r="BB20" i="42" s="1"/>
  <c r="Y119" i="42"/>
  <c r="Q56" i="42"/>
  <c r="BA56" i="42" s="1"/>
  <c r="BB56" i="42" s="1"/>
  <c r="AU56" i="42"/>
  <c r="Y24" i="42"/>
  <c r="AI7" i="42" a="1"/>
  <c r="AI7" i="42" s="1"/>
  <c r="AJ7" i="42" s="1"/>
  <c r="AK7" i="42" s="1"/>
  <c r="W95" i="42"/>
  <c r="R65" i="42"/>
  <c r="S65" i="42"/>
  <c r="R95" i="42"/>
  <c r="AU23" i="42"/>
  <c r="R93" i="42"/>
  <c r="S93" i="42"/>
  <c r="P93" i="42"/>
  <c r="S20" i="42"/>
  <c r="AA119" i="42"/>
  <c r="AA56" i="42"/>
  <c r="V125" i="42"/>
  <c r="AY125" i="42" s="1"/>
  <c r="AB95" i="42"/>
  <c r="W65" i="42"/>
  <c r="U65" i="42"/>
  <c r="R23" i="42"/>
  <c r="AA23" i="42"/>
  <c r="AB79" i="42"/>
  <c r="R56" i="42"/>
  <c r="V65" i="42"/>
  <c r="AY65" i="42" s="1"/>
  <c r="BB65" i="42" s="1"/>
  <c r="Z65" i="42"/>
  <c r="AZ65" i="42" s="1"/>
  <c r="Z23" i="42"/>
  <c r="AZ23" i="42" s="1"/>
  <c r="AB23" i="42"/>
  <c r="Q71" i="42"/>
  <c r="BA71" i="42" s="1"/>
  <c r="BB71" i="42" s="1"/>
  <c r="AE71" i="42" a="1"/>
  <c r="AE71" i="42" s="1"/>
  <c r="AD71" i="42" s="1"/>
  <c r="AC71" i="42" s="1"/>
  <c r="AA126" i="42"/>
  <c r="AB75" i="42"/>
  <c r="Q79" i="42"/>
  <c r="BA79" i="42" s="1"/>
  <c r="Z56" i="42"/>
  <c r="AZ56" i="42" s="1"/>
  <c r="P65" i="42"/>
  <c r="U23" i="42"/>
  <c r="P23" i="42"/>
  <c r="AE75" i="42" a="1"/>
  <c r="AE75" i="42" s="1"/>
  <c r="AD75" i="42" s="1"/>
  <c r="AC75" i="42" s="1"/>
  <c r="AE126" i="42" a="1"/>
  <c r="AE126" i="42" s="1"/>
  <c r="AD126" i="42" s="1"/>
  <c r="AC126" i="42" s="1"/>
  <c r="Z117" i="43"/>
  <c r="AZ117" i="43" s="1"/>
  <c r="V117" i="43"/>
  <c r="AY117" i="43" s="1"/>
  <c r="BB117" i="43" s="1"/>
  <c r="R117" i="43"/>
  <c r="Q117" i="43"/>
  <c r="BA117" i="43" s="1"/>
  <c r="AS117" i="43"/>
  <c r="AF117" i="43" s="1"/>
  <c r="P117" i="43"/>
  <c r="AB117" i="43"/>
  <c r="W117" i="43"/>
  <c r="AA117" i="43"/>
  <c r="Y117" i="43"/>
  <c r="S117" i="43"/>
  <c r="AA91" i="43"/>
  <c r="Z91" i="43"/>
  <c r="AZ91" i="43" s="1"/>
  <c r="BB108" i="43"/>
  <c r="V70" i="43"/>
  <c r="AY70" i="43" s="1"/>
  <c r="AU11" i="43"/>
  <c r="AV21" i="43" s="1"/>
  <c r="R11" i="43"/>
  <c r="Q70" i="43"/>
  <c r="BA70" i="43" s="1"/>
  <c r="BB42" i="43"/>
  <c r="Y91" i="43"/>
  <c r="R99" i="43"/>
  <c r="P99" i="43"/>
  <c r="S99" i="43"/>
  <c r="Y100" i="43"/>
  <c r="V100" i="43"/>
  <c r="AY100" i="43" s="1"/>
  <c r="BB100" i="43" s="1"/>
  <c r="AE117" i="43" a="1"/>
  <c r="AE117" i="43" s="1"/>
  <c r="AD117" i="43" s="1"/>
  <c r="AC117" i="43" s="1"/>
  <c r="BB125" i="43"/>
  <c r="AU26" i="43"/>
  <c r="Q91" i="43"/>
  <c r="BA91" i="43" s="1"/>
  <c r="BB91" i="43" s="1"/>
  <c r="W107" i="43"/>
  <c r="Z73" i="43"/>
  <c r="AZ73" i="43" s="1"/>
  <c r="BB76" i="43"/>
  <c r="AS70" i="43"/>
  <c r="AF70" i="43" s="1"/>
  <c r="AA70" i="43"/>
  <c r="U91" i="43"/>
  <c r="Z84" i="43"/>
  <c r="AZ84" i="43" s="1"/>
  <c r="AB84" i="43"/>
  <c r="Y84" i="43"/>
  <c r="S84" i="43"/>
  <c r="W84" i="43"/>
  <c r="V84" i="43"/>
  <c r="AY84" i="43" s="1"/>
  <c r="R84" i="43"/>
  <c r="AS84" i="43"/>
  <c r="AF84" i="43" s="1"/>
  <c r="P84" i="43"/>
  <c r="Q84" i="43"/>
  <c r="BA84" i="43" s="1"/>
  <c r="AA84" i="43"/>
  <c r="U84" i="43"/>
  <c r="Q79" i="43"/>
  <c r="BA79" i="43" s="1"/>
  <c r="BB79" i="43" s="1"/>
  <c r="U79" i="43"/>
  <c r="AB79" i="43"/>
  <c r="AA93" i="43"/>
  <c r="AE93" i="43" a="1"/>
  <c r="AE93" i="43" s="1"/>
  <c r="AD93" i="43" s="1"/>
  <c r="AC93" i="43" s="1"/>
  <c r="Z93" i="43"/>
  <c r="AZ93" i="43" s="1"/>
  <c r="U93" i="43"/>
  <c r="V91" i="43"/>
  <c r="AY91" i="43" s="1"/>
  <c r="AA26" i="43"/>
  <c r="U117" i="43"/>
  <c r="U69" i="43"/>
  <c r="S69" i="43"/>
  <c r="R69" i="43"/>
  <c r="P69" i="43"/>
  <c r="AS69" i="43"/>
  <c r="AF69" i="43" s="1"/>
  <c r="Q69" i="43"/>
  <c r="BA69" i="43" s="1"/>
  <c r="AV66" i="43"/>
  <c r="AS91" i="43"/>
  <c r="AF91" i="43" s="1"/>
  <c r="AS107" i="43"/>
  <c r="AF107" i="43" s="1"/>
  <c r="AD107" i="43" s="1"/>
  <c r="AC107" i="43" s="1"/>
  <c r="BB34" i="43"/>
  <c r="Q107" i="43"/>
  <c r="BA107" i="43" s="1"/>
  <c r="BB107" i="43" s="1"/>
  <c r="U110" i="43"/>
  <c r="S11" i="43"/>
  <c r="P128" i="43"/>
  <c r="AB11" i="43"/>
  <c r="Q11" i="43"/>
  <c r="BA11" i="43" s="1"/>
  <c r="BB11" i="43" s="1"/>
  <c r="AB107" i="43"/>
  <c r="Y70" i="43"/>
  <c r="R70" i="43"/>
  <c r="Z69" i="43"/>
  <c r="AZ69" i="43" s="1"/>
  <c r="Y46" i="43"/>
  <c r="P46" i="43"/>
  <c r="Q46" i="43"/>
  <c r="BA46" i="43" s="1"/>
  <c r="BB46" i="43" s="1"/>
  <c r="S46" i="43"/>
  <c r="AB46" i="43"/>
  <c r="AE46" i="43" a="1"/>
  <c r="AE46" i="43" s="1"/>
  <c r="U46" i="43"/>
  <c r="AU46" i="43"/>
  <c r="AV107" i="43" s="1"/>
  <c r="R46" i="43"/>
  <c r="W46" i="43"/>
  <c r="AA46" i="43"/>
  <c r="Z46" i="43"/>
  <c r="AZ46" i="43" s="1"/>
  <c r="V46" i="43"/>
  <c r="AY46" i="43" s="1"/>
  <c r="U54" i="43"/>
  <c r="P54" i="43"/>
  <c r="AU54" i="43"/>
  <c r="AV33" i="43" s="1"/>
  <c r="S45" i="43"/>
  <c r="AE45" i="43" a="1"/>
  <c r="AE45" i="43" s="1"/>
  <c r="AA45" i="43"/>
  <c r="Y110" i="43"/>
  <c r="R107" i="43"/>
  <c r="AB103" i="43"/>
  <c r="Q128" i="43"/>
  <c r="BA128" i="43" s="1"/>
  <c r="BB128" i="43" s="1"/>
  <c r="BB94" i="43"/>
  <c r="R26" i="43"/>
  <c r="W11" i="43"/>
  <c r="U107" i="43"/>
  <c r="AB70" i="43"/>
  <c r="W91" i="43"/>
  <c r="Y69" i="43"/>
  <c r="AB126" i="43"/>
  <c r="Y126" i="43"/>
  <c r="Q126" i="43"/>
  <c r="BA126" i="43" s="1"/>
  <c r="BB126" i="43" s="1"/>
  <c r="R92" i="43"/>
  <c r="Y92" i="43"/>
  <c r="V92" i="43"/>
  <c r="AY92" i="43" s="1"/>
  <c r="Q92" i="43"/>
  <c r="BA92" i="43" s="1"/>
  <c r="BB92" i="43" s="1"/>
  <c r="U92" i="43"/>
  <c r="AE92" i="43" a="1"/>
  <c r="AE92" i="43" s="1"/>
  <c r="AD92" i="43" s="1"/>
  <c r="AC92" i="43" s="1"/>
  <c r="W92" i="43"/>
  <c r="Y116" i="43"/>
  <c r="U116" i="43"/>
  <c r="Q116" i="43"/>
  <c r="BA116" i="43" s="1"/>
  <c r="P116" i="43"/>
  <c r="S116" i="43"/>
  <c r="R116" i="43"/>
  <c r="AB116" i="43"/>
  <c r="AS116" i="43"/>
  <c r="AF116" i="43" s="1"/>
  <c r="V116" i="43"/>
  <c r="AY116" i="43" s="1"/>
  <c r="BB116" i="43" s="1"/>
  <c r="Z116" i="43"/>
  <c r="AZ116" i="43" s="1"/>
  <c r="AA116" i="43"/>
  <c r="W116" i="43"/>
  <c r="AS75" i="43"/>
  <c r="AF75" i="43" s="1"/>
  <c r="V107" i="43"/>
  <c r="AY107" i="43" s="1"/>
  <c r="S70" i="43"/>
  <c r="AB91" i="43"/>
  <c r="AS85" i="43"/>
  <c r="AF85" i="43" s="1"/>
  <c r="Q85" i="43"/>
  <c r="BA85" i="43" s="1"/>
  <c r="S85" i="43"/>
  <c r="R15" i="43"/>
  <c r="Y15" i="43"/>
  <c r="Q15" i="43"/>
  <c r="BA15" i="43" s="1"/>
  <c r="BB15" i="43" s="1"/>
  <c r="AA15" i="43"/>
  <c r="AU15" i="43"/>
  <c r="AV97" i="43" s="1"/>
  <c r="P15" i="43"/>
  <c r="W15" i="43"/>
  <c r="Z15" i="43"/>
  <c r="AZ15" i="43" s="1"/>
  <c r="V15" i="43"/>
  <c r="AY15" i="43" s="1"/>
  <c r="U15" i="43"/>
  <c r="AE15" i="43" a="1"/>
  <c r="AE15" i="43" s="1"/>
  <c r="S15" i="43"/>
  <c r="AB15" i="43"/>
  <c r="Z124" i="43"/>
  <c r="AZ124" i="43" s="1"/>
  <c r="AB124" i="43"/>
  <c r="AA124" i="43"/>
  <c r="P124" i="43"/>
  <c r="U124" i="43"/>
  <c r="W124" i="43"/>
  <c r="AE124" i="43" a="1"/>
  <c r="AE124" i="43" s="1"/>
  <c r="AD124" i="43" s="1"/>
  <c r="AC124" i="43" s="1"/>
  <c r="Y124" i="43"/>
  <c r="S124" i="43"/>
  <c r="V124" i="43"/>
  <c r="AY124" i="43" s="1"/>
  <c r="R124" i="43"/>
  <c r="Q124" i="43"/>
  <c r="BA124" i="43" s="1"/>
  <c r="BB124" i="43" s="1"/>
  <c r="AE49" i="43" a="1"/>
  <c r="AE49" i="43" s="1"/>
  <c r="AA49" i="43"/>
  <c r="S49" i="43"/>
  <c r="AU49" i="43"/>
  <c r="AV24" i="43" s="1"/>
  <c r="U49" i="43"/>
  <c r="Y49" i="43"/>
  <c r="Z49" i="43"/>
  <c r="AZ49" i="43" s="1"/>
  <c r="AB49" i="43"/>
  <c r="W49" i="43"/>
  <c r="Y11" i="43"/>
  <c r="P91" i="43"/>
  <c r="V69" i="43"/>
  <c r="AY69" i="43" s="1"/>
  <c r="BB69" i="43" s="1"/>
  <c r="AE91" i="43" a="1"/>
  <c r="AE91" i="43" s="1"/>
  <c r="AA28" i="43"/>
  <c r="AE28" i="43" a="1"/>
  <c r="AE28" i="43" s="1"/>
  <c r="S44" i="43"/>
  <c r="Q44" i="43"/>
  <c r="BA44" i="43" s="1"/>
  <c r="BB44" i="43" s="1"/>
  <c r="V44" i="43"/>
  <c r="AY44" i="43" s="1"/>
  <c r="Z44" i="43"/>
  <c r="AZ44" i="43" s="1"/>
  <c r="Q45" i="44"/>
  <c r="BA45" i="44" s="1"/>
  <c r="P45" i="44"/>
  <c r="R45" i="44"/>
  <c r="AU45" i="44"/>
  <c r="W45" i="44"/>
  <c r="AA45" i="44"/>
  <c r="S45" i="44"/>
  <c r="AA128" i="44"/>
  <c r="W128" i="44"/>
  <c r="V115" i="44"/>
  <c r="AY115" i="44" s="1"/>
  <c r="Q81" i="44"/>
  <c r="BA81" i="44" s="1"/>
  <c r="Y29" i="44"/>
  <c r="BB6" i="44"/>
  <c r="BB114" i="44"/>
  <c r="BB28" i="44"/>
  <c r="Y18" i="44"/>
  <c r="AA18" i="44"/>
  <c r="P18" i="44"/>
  <c r="AB18" i="44"/>
  <c r="AE18" i="44" a="1"/>
  <c r="AE18" i="44" s="1"/>
  <c r="R18" i="44"/>
  <c r="U18" i="44"/>
  <c r="Z18" i="44"/>
  <c r="AZ18" i="44" s="1"/>
  <c r="AS83" i="44"/>
  <c r="AF83" i="44" s="1"/>
  <c r="AE111" i="44" a="1"/>
  <c r="AE111" i="44" s="1"/>
  <c r="AD111" i="44" s="1"/>
  <c r="AC111" i="44" s="1"/>
  <c r="BB110" i="44"/>
  <c r="P128" i="44"/>
  <c r="AB101" i="44"/>
  <c r="AA111" i="44"/>
  <c r="V7" i="44"/>
  <c r="AY7" i="44" s="1"/>
  <c r="P5" i="44"/>
  <c r="R81" i="44"/>
  <c r="W102" i="44"/>
  <c r="AU33" i="44"/>
  <c r="AV109" i="44" s="1"/>
  <c r="U111" i="44"/>
  <c r="R68" i="44"/>
  <c r="S53" i="44"/>
  <c r="Z6" i="44"/>
  <c r="AZ6" i="44" s="1"/>
  <c r="R115" i="44"/>
  <c r="Y122" i="44"/>
  <c r="W54" i="44"/>
  <c r="P75" i="44"/>
  <c r="S18" i="44"/>
  <c r="AB38" i="44"/>
  <c r="S114" i="44"/>
  <c r="P114" i="44"/>
  <c r="V18" i="44"/>
  <c r="AY18" i="44" s="1"/>
  <c r="Q5" i="44"/>
  <c r="BA5" i="44" s="1"/>
  <c r="BB5" i="44" s="1"/>
  <c r="AA5" i="44"/>
  <c r="AB29" i="44"/>
  <c r="AU29" i="44"/>
  <c r="R29" i="44"/>
  <c r="AS128" i="44"/>
  <c r="AF128" i="44" s="1"/>
  <c r="S101" i="44"/>
  <c r="W7" i="44"/>
  <c r="U7" i="44"/>
  <c r="R5" i="44"/>
  <c r="AB81" i="44"/>
  <c r="V45" i="44"/>
  <c r="AY45" i="44" s="1"/>
  <c r="AB102" i="44"/>
  <c r="U102" i="44"/>
  <c r="AB33" i="44"/>
  <c r="Z29" i="44"/>
  <c r="AZ29" i="44" s="1"/>
  <c r="P53" i="44"/>
  <c r="AA6" i="44"/>
  <c r="Q18" i="44"/>
  <c r="BA18" i="44" s="1"/>
  <c r="BB18" i="44" s="1"/>
  <c r="AA81" i="44"/>
  <c r="Y114" i="44"/>
  <c r="R114" i="44"/>
  <c r="AB5" i="44"/>
  <c r="AU5" i="44"/>
  <c r="AV106" i="44" s="1"/>
  <c r="BB97" i="44"/>
  <c r="Q128" i="44"/>
  <c r="BA128" i="44" s="1"/>
  <c r="R101" i="44"/>
  <c r="Y7" i="44"/>
  <c r="AE7" i="44" a="1"/>
  <c r="AE7" i="44" s="1"/>
  <c r="V5" i="44"/>
  <c r="AY5" i="44" s="1"/>
  <c r="Y81" i="44"/>
  <c r="Y45" i="44"/>
  <c r="P102" i="44"/>
  <c r="AE102" i="44" a="1"/>
  <c r="AE102" i="44" s="1"/>
  <c r="AD102" i="44" s="1"/>
  <c r="AC102" i="44" s="1"/>
  <c r="V33" i="44"/>
  <c r="AY33" i="44" s="1"/>
  <c r="BB33" i="44" s="1"/>
  <c r="P83" i="44"/>
  <c r="AB111" i="44"/>
  <c r="P68" i="44"/>
  <c r="AB68" i="44"/>
  <c r="S29" i="44"/>
  <c r="R53" i="44"/>
  <c r="W6" i="44"/>
  <c r="AB54" i="44"/>
  <c r="V54" i="44"/>
  <c r="AY54" i="44" s="1"/>
  <c r="Z75" i="44"/>
  <c r="AZ75" i="44" s="1"/>
  <c r="W18" i="44"/>
  <c r="U38" i="44"/>
  <c r="Z38" i="44"/>
  <c r="AZ38" i="44" s="1"/>
  <c r="Z114" i="44"/>
  <c r="AZ114" i="44" s="1"/>
  <c r="U114" i="44"/>
  <c r="Z125" i="44"/>
  <c r="AZ125" i="44" s="1"/>
  <c r="BB125" i="44" s="1"/>
  <c r="Y5" i="44"/>
  <c r="AD120" i="44"/>
  <c r="AC120" i="44" s="1"/>
  <c r="AE45" i="44" a="1"/>
  <c r="AE45" i="44" s="1"/>
  <c r="AD45" i="44" s="1"/>
  <c r="AC45" i="44" s="1"/>
  <c r="AE75" i="44" a="1"/>
  <c r="AE75" i="44" s="1"/>
  <c r="AD75" i="44" s="1"/>
  <c r="AC75" i="44" s="1"/>
  <c r="AB128" i="44"/>
  <c r="U128" i="44"/>
  <c r="Q101" i="44"/>
  <c r="BA101" i="44" s="1"/>
  <c r="BB101" i="44" s="1"/>
  <c r="AE101" i="44" a="1"/>
  <c r="AE101" i="44" s="1"/>
  <c r="AD101" i="44" s="1"/>
  <c r="AC101" i="44" s="1"/>
  <c r="AB7" i="44"/>
  <c r="AU7" i="44"/>
  <c r="AV129" i="44" s="1"/>
  <c r="Z81" i="44"/>
  <c r="AZ81" i="44" s="1"/>
  <c r="U81" i="44"/>
  <c r="AB45" i="44"/>
  <c r="V102" i="44"/>
  <c r="AY102" i="44" s="1"/>
  <c r="P33" i="44"/>
  <c r="S33" i="44"/>
  <c r="R83" i="44"/>
  <c r="Y111" i="44"/>
  <c r="Q68" i="44"/>
  <c r="BA68" i="44" s="1"/>
  <c r="BB68" i="44" s="1"/>
  <c r="Q29" i="44"/>
  <c r="BA29" i="44" s="1"/>
  <c r="Z53" i="44"/>
  <c r="AZ53" i="44" s="1"/>
  <c r="AB53" i="44"/>
  <c r="S6" i="44"/>
  <c r="R6" i="44"/>
  <c r="Q54" i="44"/>
  <c r="BA54" i="44" s="1"/>
  <c r="BB54" i="44" s="1"/>
  <c r="P54" i="44"/>
  <c r="R75" i="44"/>
  <c r="Q75" i="44"/>
  <c r="BA75" i="44" s="1"/>
  <c r="AU18" i="44"/>
  <c r="AV81" i="44" s="1"/>
  <c r="W38" i="44"/>
  <c r="P38" i="44"/>
  <c r="W114" i="44"/>
  <c r="BB78" i="44"/>
  <c r="Q125" i="44"/>
  <c r="BA125" i="44" s="1"/>
  <c r="AV128" i="44"/>
  <c r="BB47" i="44"/>
  <c r="Z5" i="44"/>
  <c r="AZ5" i="44" s="1"/>
  <c r="AB78" i="44"/>
  <c r="AS78" i="44"/>
  <c r="AF78" i="44" s="1"/>
  <c r="AA78" i="44"/>
  <c r="P78" i="44"/>
  <c r="Y78" i="44"/>
  <c r="V78" i="44"/>
  <c r="AY78" i="44" s="1"/>
  <c r="S78" i="44"/>
  <c r="R78" i="44"/>
  <c r="W78" i="44"/>
  <c r="Q110" i="44"/>
  <c r="BA110" i="44" s="1"/>
  <c r="P110" i="44"/>
  <c r="AV85" i="44"/>
  <c r="D85" i="44" s="1"/>
  <c r="AE81" i="44" a="1"/>
  <c r="AE81" i="44" s="1"/>
  <c r="AD81" i="44" s="1"/>
  <c r="AC81" i="44" s="1"/>
  <c r="AE128" i="44" a="1"/>
  <c r="AE128" i="44" s="1"/>
  <c r="AD128" i="44" s="1"/>
  <c r="AC128" i="44" s="1"/>
  <c r="AS68" i="44"/>
  <c r="AF68" i="44" s="1"/>
  <c r="AD68" i="44" s="1"/>
  <c r="AC68" i="44" s="1"/>
  <c r="BB62" i="44"/>
  <c r="BB89" i="44"/>
  <c r="Z128" i="44"/>
  <c r="AZ128" i="44" s="1"/>
  <c r="Y101" i="44"/>
  <c r="W101" i="44"/>
  <c r="Z7" i="44"/>
  <c r="AZ7" i="44" s="1"/>
  <c r="AA7" i="44"/>
  <c r="V81" i="44"/>
  <c r="AY81" i="44" s="1"/>
  <c r="U45" i="44"/>
  <c r="Z102" i="44"/>
  <c r="AZ102" i="44" s="1"/>
  <c r="W33" i="44"/>
  <c r="Y33" i="44"/>
  <c r="Q83" i="44"/>
  <c r="BA83" i="44" s="1"/>
  <c r="BB83" i="44" s="1"/>
  <c r="S68" i="44"/>
  <c r="U29" i="44"/>
  <c r="P81" i="44"/>
  <c r="AU53" i="44"/>
  <c r="AV2" i="44" s="1"/>
  <c r="U53" i="44"/>
  <c r="V53" i="44"/>
  <c r="AY53" i="44" s="1"/>
  <c r="V6" i="44"/>
  <c r="AY6" i="44" s="1"/>
  <c r="AB6" i="44"/>
  <c r="Z122" i="44"/>
  <c r="AZ122" i="44" s="1"/>
  <c r="BB87" i="44"/>
  <c r="U54" i="44"/>
  <c r="S75" i="44"/>
  <c r="R38" i="44"/>
  <c r="AA38" i="44"/>
  <c r="AB114" i="44"/>
  <c r="AA125" i="44"/>
  <c r="U5" i="44"/>
  <c r="W125" i="44"/>
  <c r="AS125" i="44"/>
  <c r="AF125" i="44" s="1"/>
  <c r="AA117" i="44"/>
  <c r="AE117" i="44" a="1"/>
  <c r="AE117" i="44" s="1"/>
  <c r="AD117" i="44" s="1"/>
  <c r="AC117" i="44" s="1"/>
  <c r="W117" i="44"/>
  <c r="AB117" i="44"/>
  <c r="Z117" i="44"/>
  <c r="AZ117" i="44" s="1"/>
  <c r="R117" i="44"/>
  <c r="U117" i="44"/>
  <c r="Y117" i="44"/>
  <c r="AS76" i="44"/>
  <c r="AF76" i="44" s="1"/>
  <c r="S76" i="44"/>
  <c r="P76" i="44"/>
  <c r="Q76" i="44"/>
  <c r="BA76" i="44" s="1"/>
  <c r="R62" i="44"/>
  <c r="Y62" i="44"/>
  <c r="S62" i="44"/>
  <c r="Q62" i="44"/>
  <c r="BA62" i="44" s="1"/>
  <c r="AS114" i="44"/>
  <c r="AF114" i="44" s="1"/>
  <c r="AD114" i="44" s="1"/>
  <c r="AC114" i="44" s="1"/>
  <c r="AS69" i="44"/>
  <c r="AF69" i="44" s="1"/>
  <c r="AE33" i="44" a="1"/>
  <c r="AE33" i="44" s="1"/>
  <c r="AD33" i="44" s="1"/>
  <c r="AC33" i="44" s="1"/>
  <c r="AE125" i="44" a="1"/>
  <c r="AE125" i="44" s="1"/>
  <c r="AD125" i="44" s="1"/>
  <c r="AC125" i="44" s="1"/>
  <c r="AS115" i="44"/>
  <c r="AF115" i="44" s="1"/>
  <c r="AV17" i="44"/>
  <c r="AV44" i="44"/>
  <c r="V128" i="44"/>
  <c r="AY128" i="44" s="1"/>
  <c r="V101" i="44"/>
  <c r="AY101" i="44" s="1"/>
  <c r="AA101" i="44"/>
  <c r="BB11" i="44"/>
  <c r="R7" i="44"/>
  <c r="W81" i="44"/>
  <c r="Q33" i="44"/>
  <c r="BA33" i="44" s="1"/>
  <c r="U33" i="44"/>
  <c r="AA29" i="44"/>
  <c r="AA53" i="44"/>
  <c r="S38" i="44"/>
  <c r="W5" i="44"/>
  <c r="P125" i="44"/>
  <c r="Y125" i="44"/>
  <c r="AB125" i="44"/>
  <c r="P37" i="44"/>
  <c r="Y37" i="44"/>
  <c r="W37" i="44"/>
  <c r="AS106" i="45"/>
  <c r="AF106" i="45" s="1"/>
  <c r="AA50" i="45"/>
  <c r="U71" i="45"/>
  <c r="S70" i="45"/>
  <c r="Q70" i="45"/>
  <c r="BA70" i="45" s="1"/>
  <c r="P70" i="45"/>
  <c r="R70" i="45"/>
  <c r="AS70" i="45"/>
  <c r="AF70" i="45" s="1"/>
  <c r="AS76" i="45"/>
  <c r="AF76" i="45" s="1"/>
  <c r="AE50" i="45" a="1"/>
  <c r="AE50" i="45" s="1"/>
  <c r="AD50" i="45" s="1"/>
  <c r="AC50" i="45" s="1"/>
  <c r="V50" i="45"/>
  <c r="AY50" i="45" s="1"/>
  <c r="Z71" i="45"/>
  <c r="AZ71" i="45" s="1"/>
  <c r="R71" i="45"/>
  <c r="BB6" i="45"/>
  <c r="W73" i="45"/>
  <c r="U73" i="45"/>
  <c r="S73" i="45"/>
  <c r="AA73" i="45"/>
  <c r="R73" i="45"/>
  <c r="P73" i="45"/>
  <c r="Q73" i="45"/>
  <c r="BA73" i="45" s="1"/>
  <c r="Z73" i="45"/>
  <c r="AZ73" i="45" s="1"/>
  <c r="Y73" i="45"/>
  <c r="AS73" i="45"/>
  <c r="AF73" i="45" s="1"/>
  <c r="V73" i="45"/>
  <c r="AY73" i="45" s="1"/>
  <c r="BB73" i="45" s="1"/>
  <c r="AB73" i="45"/>
  <c r="W64" i="45"/>
  <c r="U64" i="45"/>
  <c r="AB64" i="45"/>
  <c r="AE64" i="45" a="1"/>
  <c r="AE64" i="45" s="1"/>
  <c r="AA64" i="45"/>
  <c r="AU64" i="45"/>
  <c r="AV20" i="45" s="1"/>
  <c r="Z64" i="45"/>
  <c r="AZ64" i="45" s="1"/>
  <c r="Y64" i="45"/>
  <c r="Q64" i="45"/>
  <c r="BA64" i="45" s="1"/>
  <c r="BB64" i="45" s="1"/>
  <c r="S121" i="45"/>
  <c r="V121" i="45"/>
  <c r="AY121" i="45" s="1"/>
  <c r="Y121" i="45"/>
  <c r="AA121" i="45"/>
  <c r="AA71" i="45"/>
  <c r="AS71" i="45"/>
  <c r="AF71" i="45" s="1"/>
  <c r="W104" i="45"/>
  <c r="V104" i="45"/>
  <c r="AY104" i="45" s="1"/>
  <c r="BB104" i="45" s="1"/>
  <c r="S104" i="45"/>
  <c r="P25" i="45"/>
  <c r="AU25" i="45"/>
  <c r="AV49" i="45" s="1"/>
  <c r="S25" i="45"/>
  <c r="R25" i="45"/>
  <c r="W25" i="45"/>
  <c r="Q25" i="45"/>
  <c r="BA25" i="45" s="1"/>
  <c r="Z25" i="45"/>
  <c r="AZ25" i="45" s="1"/>
  <c r="BB25" i="45" s="1"/>
  <c r="BB3" i="45"/>
  <c r="Y50" i="45"/>
  <c r="Q71" i="45"/>
  <c r="BA71" i="45" s="1"/>
  <c r="P71" i="45"/>
  <c r="R94" i="45"/>
  <c r="Y94" i="45"/>
  <c r="Q94" i="45"/>
  <c r="BA94" i="45" s="1"/>
  <c r="BB94" i="45" s="1"/>
  <c r="P94" i="45"/>
  <c r="AA94" i="45"/>
  <c r="U94" i="45"/>
  <c r="AB94" i="45"/>
  <c r="Z126" i="45"/>
  <c r="AZ126" i="45" s="1"/>
  <c r="Q126" i="45"/>
  <c r="BA126" i="45" s="1"/>
  <c r="BB126" i="45" s="1"/>
  <c r="R126" i="45"/>
  <c r="P126" i="45"/>
  <c r="Y126" i="45"/>
  <c r="W126" i="45"/>
  <c r="S126" i="45"/>
  <c r="AE126" i="45" a="1"/>
  <c r="AE126" i="45" s="1"/>
  <c r="AD126" i="45" s="1"/>
  <c r="AC126" i="45" s="1"/>
  <c r="V126" i="45"/>
  <c r="AY126" i="45" s="1"/>
  <c r="U126" i="45"/>
  <c r="AA126" i="45"/>
  <c r="AB41" i="45"/>
  <c r="U41" i="45"/>
  <c r="S41" i="45"/>
  <c r="P81" i="45"/>
  <c r="Q81" i="45"/>
  <c r="BA81" i="45" s="1"/>
  <c r="BB81" i="45" s="1"/>
  <c r="Y81" i="45"/>
  <c r="Z81" i="45"/>
  <c r="AZ81" i="45" s="1"/>
  <c r="U81" i="45"/>
  <c r="W81" i="45"/>
  <c r="AB81" i="45"/>
  <c r="AA81" i="45"/>
  <c r="R81" i="45"/>
  <c r="V81" i="45"/>
  <c r="AY81" i="45" s="1"/>
  <c r="S81" i="45"/>
  <c r="AE81" i="45" a="1"/>
  <c r="AE81" i="45" s="1"/>
  <c r="BB66" i="45"/>
  <c r="W50" i="45"/>
  <c r="W71" i="45"/>
  <c r="AB71" i="45"/>
  <c r="W128" i="45"/>
  <c r="Y128" i="45"/>
  <c r="R128" i="45"/>
  <c r="AS81" i="45"/>
  <c r="AF81" i="45" s="1"/>
  <c r="AD81" i="45" s="1"/>
  <c r="AC81" i="45" s="1"/>
  <c r="Z50" i="45"/>
  <c r="AZ50" i="45" s="1"/>
  <c r="AB50" i="45"/>
  <c r="V71" i="45"/>
  <c r="AY71" i="45" s="1"/>
  <c r="BB121" i="45"/>
  <c r="U65" i="45"/>
  <c r="Y65" i="45"/>
  <c r="V65" i="45"/>
  <c r="AY65" i="45" s="1"/>
  <c r="Z65" i="45"/>
  <c r="AZ65" i="45" s="1"/>
  <c r="W65" i="45"/>
  <c r="AE65" i="45" a="1"/>
  <c r="AE65" i="45" s="1"/>
  <c r="AB65" i="45"/>
  <c r="P65" i="45"/>
  <c r="R65" i="45"/>
  <c r="S65" i="45"/>
  <c r="Q65" i="45"/>
  <c r="BA65" i="45" s="1"/>
  <c r="BB65" i="45" s="1"/>
  <c r="AA65" i="45"/>
  <c r="Z30" i="45"/>
  <c r="AZ30" i="45" s="1"/>
  <c r="R30" i="45"/>
  <c r="Y30" i="45"/>
  <c r="AU30" i="45"/>
  <c r="U30" i="45"/>
  <c r="V30" i="45"/>
  <c r="AY30" i="45" s="1"/>
  <c r="AE30" i="45" a="1"/>
  <c r="AE30" i="45" s="1"/>
  <c r="S30" i="45"/>
  <c r="P30" i="45"/>
  <c r="W30" i="45"/>
  <c r="AE71" i="45" a="1"/>
  <c r="AE71" i="45" s="1"/>
  <c r="AD71" i="45" s="1"/>
  <c r="AC71" i="45" s="1"/>
  <c r="AS110" i="45"/>
  <c r="AF110" i="45" s="1"/>
  <c r="Q49" i="45"/>
  <c r="BA49" i="45" s="1"/>
  <c r="BB49" i="45" s="1"/>
  <c r="Z49" i="45"/>
  <c r="AZ49" i="45" s="1"/>
  <c r="V49" i="45"/>
  <c r="AY49" i="45" s="1"/>
  <c r="W49" i="45"/>
  <c r="U24" i="45"/>
  <c r="S24" i="45"/>
  <c r="AB24" i="45"/>
  <c r="W24" i="45"/>
  <c r="Z24" i="45"/>
  <c r="AZ24" i="45" s="1"/>
  <c r="AA24" i="45"/>
  <c r="R24" i="45"/>
  <c r="P24" i="45"/>
  <c r="Q24" i="45"/>
  <c r="BA24" i="45" s="1"/>
  <c r="Y24" i="45"/>
  <c r="AU24" i="45"/>
  <c r="V24" i="45"/>
  <c r="AY24" i="45" s="1"/>
  <c r="BB24" i="45" s="1"/>
  <c r="W74" i="45"/>
  <c r="Y74" i="45"/>
  <c r="AE74" i="45" a="1"/>
  <c r="AE74" i="45" s="1"/>
  <c r="AD74" i="45" s="1"/>
  <c r="AC74" i="45" s="1"/>
  <c r="V74" i="45"/>
  <c r="AY74" i="45" s="1"/>
  <c r="AB74" i="45"/>
  <c r="U74" i="45"/>
  <c r="Q74" i="45"/>
  <c r="BA74" i="45" s="1"/>
  <c r="BB74" i="45" s="1"/>
  <c r="Z74" i="45"/>
  <c r="AZ74" i="45" s="1"/>
  <c r="S74" i="45"/>
  <c r="P74" i="45"/>
  <c r="R74" i="45"/>
  <c r="AA74" i="45"/>
  <c r="V2" i="45"/>
  <c r="AY2" i="45" s="1"/>
  <c r="BB2" i="45" s="1"/>
  <c r="U2" i="45"/>
  <c r="Z2" i="45"/>
  <c r="AZ2" i="45" s="1"/>
  <c r="P2" i="45"/>
  <c r="AI28" i="46" a="1"/>
  <c r="AI28" i="46" s="1"/>
  <c r="AJ28" i="46" s="1"/>
  <c r="AL28" i="46" s="1"/>
  <c r="AE91" i="47" a="1"/>
  <c r="AE91" i="47" s="1"/>
  <c r="AD91" i="47" s="1"/>
  <c r="AC91" i="47" s="1"/>
  <c r="AB91" i="47"/>
  <c r="P91" i="47"/>
  <c r="Y91" i="47"/>
  <c r="Z91" i="47"/>
  <c r="AZ91" i="47" s="1"/>
  <c r="AA91" i="47"/>
  <c r="U91" i="47"/>
  <c r="W91" i="47"/>
  <c r="S91" i="47"/>
  <c r="R70" i="47"/>
  <c r="Q94" i="47"/>
  <c r="BA94" i="47" s="1"/>
  <c r="BB94" i="47" s="1"/>
  <c r="Q105" i="47"/>
  <c r="BA105" i="47" s="1"/>
  <c r="U6" i="47"/>
  <c r="AB67" i="47"/>
  <c r="U8" i="47"/>
  <c r="AA69" i="47"/>
  <c r="AS69" i="47"/>
  <c r="AF69" i="47" s="1"/>
  <c r="W84" i="47"/>
  <c r="BB72" i="47"/>
  <c r="U30" i="47"/>
  <c r="AA30" i="47"/>
  <c r="W30" i="47"/>
  <c r="AU30" i="47"/>
  <c r="AV12" i="47" s="1"/>
  <c r="AE30" i="47" a="1"/>
  <c r="AE30" i="47" s="1"/>
  <c r="Z30" i="47"/>
  <c r="AZ30" i="47" s="1"/>
  <c r="Y30" i="47"/>
  <c r="AB30" i="47"/>
  <c r="AS94" i="47"/>
  <c r="AF94" i="47" s="1"/>
  <c r="AE6" i="47" a="1"/>
  <c r="AE6" i="47" s="1"/>
  <c r="AD6" i="47" s="1"/>
  <c r="AC6" i="47" s="1"/>
  <c r="AB105" i="47"/>
  <c r="Y70" i="47"/>
  <c r="V105" i="47"/>
  <c r="AY105" i="47" s="1"/>
  <c r="V94" i="47"/>
  <c r="AY94" i="47" s="1"/>
  <c r="AA105" i="47"/>
  <c r="Y6" i="47"/>
  <c r="S6" i="47"/>
  <c r="AS67" i="47"/>
  <c r="AF67" i="47" s="1"/>
  <c r="V8" i="47"/>
  <c r="AY8" i="47" s="1"/>
  <c r="BB8" i="47" s="1"/>
  <c r="Y69" i="47"/>
  <c r="S69" i="47"/>
  <c r="U54" i="47"/>
  <c r="P54" i="47"/>
  <c r="AD93" i="47"/>
  <c r="AC93" i="47" s="1"/>
  <c r="AE8" i="47" a="1"/>
  <c r="AE8" i="47" s="1"/>
  <c r="AD8" i="47" s="1"/>
  <c r="AC8" i="47" s="1"/>
  <c r="AD95" i="47"/>
  <c r="AC95" i="47" s="1"/>
  <c r="W70" i="47"/>
  <c r="Z67" i="47"/>
  <c r="AZ67" i="47" s="1"/>
  <c r="AA84" i="47"/>
  <c r="Z84" i="47"/>
  <c r="AZ84" i="47" s="1"/>
  <c r="Q6" i="47"/>
  <c r="BA6" i="47" s="1"/>
  <c r="S67" i="47"/>
  <c r="Y8" i="47"/>
  <c r="AA8" i="47"/>
  <c r="Q69" i="47"/>
  <c r="BA69" i="47" s="1"/>
  <c r="Q15" i="47"/>
  <c r="BA15" i="47" s="1"/>
  <c r="BB15" i="47" s="1"/>
  <c r="Z15" i="47"/>
  <c r="AZ15" i="47" s="1"/>
  <c r="P15" i="47"/>
  <c r="U15" i="47"/>
  <c r="Y15" i="47"/>
  <c r="AE15" i="47" a="1"/>
  <c r="AE15" i="47" s="1"/>
  <c r="W15" i="47"/>
  <c r="AU15" i="47"/>
  <c r="AV56" i="47" s="1"/>
  <c r="V15" i="47"/>
  <c r="AY15" i="47" s="1"/>
  <c r="R15" i="47"/>
  <c r="AB15" i="47"/>
  <c r="S15" i="47"/>
  <c r="AA15" i="47"/>
  <c r="AE67" i="47" a="1"/>
  <c r="AE67" i="47" s="1"/>
  <c r="AD67" i="47" s="1"/>
  <c r="AC67" i="47" s="1"/>
  <c r="AE69" i="47" a="1"/>
  <c r="AE69" i="47" s="1"/>
  <c r="AD69" i="47" s="1"/>
  <c r="AC69" i="47" s="1"/>
  <c r="P84" i="47"/>
  <c r="Z70" i="47"/>
  <c r="AZ70" i="47" s="1"/>
  <c r="AA6" i="47"/>
  <c r="V67" i="47"/>
  <c r="AY67" i="47" s="1"/>
  <c r="R8" i="47"/>
  <c r="Z8" i="47"/>
  <c r="AZ8" i="47" s="1"/>
  <c r="V69" i="47"/>
  <c r="AY69" i="47" s="1"/>
  <c r="AV98" i="47"/>
  <c r="Q38" i="47"/>
  <c r="BA38" i="47" s="1"/>
  <c r="AU38" i="47"/>
  <c r="AA38" i="47"/>
  <c r="Z46" i="47"/>
  <c r="AZ46" i="47" s="1"/>
  <c r="R46" i="47"/>
  <c r="W46" i="47"/>
  <c r="V46" i="47"/>
  <c r="AY46" i="47" s="1"/>
  <c r="AU46" i="47"/>
  <c r="S46" i="47"/>
  <c r="Y46" i="47"/>
  <c r="Q46" i="47"/>
  <c r="BA46" i="47" s="1"/>
  <c r="BB46" i="47" s="1"/>
  <c r="U46" i="47"/>
  <c r="AE46" i="47" a="1"/>
  <c r="AE46" i="47" s="1"/>
  <c r="AA46" i="47"/>
  <c r="P46" i="47"/>
  <c r="AB46" i="47"/>
  <c r="U47" i="47"/>
  <c r="AA47" i="47"/>
  <c r="Y47" i="47"/>
  <c r="Z47" i="47"/>
  <c r="AZ47" i="47" s="1"/>
  <c r="AA80" i="47"/>
  <c r="AE80" i="47" a="1"/>
  <c r="AE80" i="47" s="1"/>
  <c r="AD80" i="47" s="1"/>
  <c r="AC80" i="47" s="1"/>
  <c r="S80" i="47"/>
  <c r="Q80" i="47"/>
  <c r="BA80" i="47" s="1"/>
  <c r="BB80" i="47" s="1"/>
  <c r="AE84" i="47" a="1"/>
  <c r="AE84" i="47" s="1"/>
  <c r="AD84" i="47" s="1"/>
  <c r="AC84" i="47" s="1"/>
  <c r="AE105" i="47" a="1"/>
  <c r="AE105" i="47" s="1"/>
  <c r="AD105" i="47" s="1"/>
  <c r="AC105" i="47" s="1"/>
  <c r="P70" i="47"/>
  <c r="Y105" i="47"/>
  <c r="W67" i="47"/>
  <c r="Q84" i="47"/>
  <c r="BA84" i="47" s="1"/>
  <c r="R6" i="47"/>
  <c r="P67" i="47"/>
  <c r="Y67" i="47"/>
  <c r="AB8" i="47"/>
  <c r="AU8" i="47"/>
  <c r="AV73" i="47" s="1"/>
  <c r="A73" i="47" s="1"/>
  <c r="Z69" i="47"/>
  <c r="AZ69" i="47" s="1"/>
  <c r="R91" i="47"/>
  <c r="AB122" i="47"/>
  <c r="AA122" i="47"/>
  <c r="AE122" i="47" a="1"/>
  <c r="AE122" i="47" s="1"/>
  <c r="AD122" i="47" s="1"/>
  <c r="AC122" i="47" s="1"/>
  <c r="Q122" i="47"/>
  <c r="BA122" i="47" s="1"/>
  <c r="BB122" i="47" s="1"/>
  <c r="Z122" i="47"/>
  <c r="AZ122" i="47" s="1"/>
  <c r="W122" i="47"/>
  <c r="U122" i="47"/>
  <c r="Y122" i="47"/>
  <c r="Z82" i="47"/>
  <c r="AZ82" i="47" s="1"/>
  <c r="U82" i="47"/>
  <c r="AB82" i="47"/>
  <c r="R82" i="47"/>
  <c r="W82" i="47"/>
  <c r="AS82" i="47"/>
  <c r="AF82" i="47" s="1"/>
  <c r="S82" i="47"/>
  <c r="AA82" i="47"/>
  <c r="Y82" i="47"/>
  <c r="V82" i="47"/>
  <c r="AY82" i="47" s="1"/>
  <c r="BB82" i="47" s="1"/>
  <c r="P82" i="47"/>
  <c r="Q82" i="47"/>
  <c r="BA82" i="47" s="1"/>
  <c r="AS78" i="47"/>
  <c r="AF78" i="47" s="1"/>
  <c r="Q70" i="47"/>
  <c r="BA70" i="47" s="1"/>
  <c r="P94" i="47"/>
  <c r="AS70" i="47"/>
  <c r="AF70" i="47" s="1"/>
  <c r="U70" i="47"/>
  <c r="BB93" i="47"/>
  <c r="W69" i="47"/>
  <c r="W14" i="47"/>
  <c r="Z14" i="47"/>
  <c r="AZ14" i="47" s="1"/>
  <c r="U14" i="47"/>
  <c r="AU14" i="47"/>
  <c r="AV34" i="47" s="1"/>
  <c r="AB14" i="47"/>
  <c r="AA14" i="47"/>
  <c r="Y14" i="47"/>
  <c r="AE14" i="47" a="1"/>
  <c r="AE14" i="47" s="1"/>
  <c r="AE75" i="47" a="1"/>
  <c r="AE75" i="47" s="1"/>
  <c r="AD75" i="47" s="1"/>
  <c r="AC75" i="47" s="1"/>
  <c r="Q75" i="47"/>
  <c r="BA75" i="47" s="1"/>
  <c r="BB75" i="47" s="1"/>
  <c r="AB75" i="47"/>
  <c r="W115" i="47"/>
  <c r="Q115" i="47"/>
  <c r="BA115" i="47" s="1"/>
  <c r="P19" i="48"/>
  <c r="R19" i="48"/>
  <c r="AE19" i="48" a="1"/>
  <c r="AE19" i="48" s="1"/>
  <c r="AA19" i="48"/>
  <c r="V19" i="48"/>
  <c r="AY19" i="48" s="1"/>
  <c r="AU19" i="48"/>
  <c r="AV127" i="48" s="1"/>
  <c r="D127" i="48" s="1"/>
  <c r="U19" i="48"/>
  <c r="AE111" i="48" a="1"/>
  <c r="AE111" i="48" s="1"/>
  <c r="AD111" i="48" s="1"/>
  <c r="AC111" i="48" s="1"/>
  <c r="AE65" i="48" a="1"/>
  <c r="AE65" i="48" s="1"/>
  <c r="AD65" i="48" s="1"/>
  <c r="AC65" i="48" s="1"/>
  <c r="Y47" i="48"/>
  <c r="AB49" i="48"/>
  <c r="U81" i="48"/>
  <c r="AB102" i="48"/>
  <c r="Q19" i="48"/>
  <c r="BA19" i="48" s="1"/>
  <c r="BB19" i="48" s="1"/>
  <c r="R65" i="48"/>
  <c r="AB44" i="48"/>
  <c r="AB111" i="48"/>
  <c r="AA57" i="48"/>
  <c r="Z65" i="48"/>
  <c r="AZ65" i="48" s="1"/>
  <c r="P43" i="48"/>
  <c r="S43" i="48"/>
  <c r="R43" i="48"/>
  <c r="AU43" i="48"/>
  <c r="Q43" i="48"/>
  <c r="BA43" i="48" s="1"/>
  <c r="W19" i="48"/>
  <c r="W57" i="48"/>
  <c r="Q57" i="48"/>
  <c r="BA57" i="48" s="1"/>
  <c r="BB57" i="48" s="1"/>
  <c r="W36" i="48"/>
  <c r="Y19" i="48"/>
  <c r="AA81" i="48"/>
  <c r="Q65" i="48"/>
  <c r="BA65" i="48" s="1"/>
  <c r="R103" i="48"/>
  <c r="AA44" i="48"/>
  <c r="R57" i="48"/>
  <c r="AE57" i="48" a="1"/>
  <c r="AE57" i="48" s="1"/>
  <c r="Y12" i="48"/>
  <c r="Z12" i="48"/>
  <c r="AZ12" i="48" s="1"/>
  <c r="BB12" i="48" s="1"/>
  <c r="R12" i="48"/>
  <c r="AA12" i="48"/>
  <c r="Y3" i="48"/>
  <c r="W3" i="48"/>
  <c r="AA3" i="48"/>
  <c r="AU3" i="48"/>
  <c r="R3" i="48"/>
  <c r="AE3" i="48" a="1"/>
  <c r="AE3" i="48" s="1"/>
  <c r="U3" i="48"/>
  <c r="Z3" i="48"/>
  <c r="AZ3" i="48" s="1"/>
  <c r="AS123" i="48"/>
  <c r="AF123" i="48" s="1"/>
  <c r="S123" i="48"/>
  <c r="P123" i="48"/>
  <c r="R123" i="48"/>
  <c r="Q123" i="48"/>
  <c r="BA123" i="48" s="1"/>
  <c r="AS82" i="48"/>
  <c r="AF82" i="48" s="1"/>
  <c r="AA49" i="48"/>
  <c r="R36" i="48"/>
  <c r="S19" i="48"/>
  <c r="V81" i="48"/>
  <c r="AY81" i="48" s="1"/>
  <c r="BB81" i="48" s="1"/>
  <c r="U65" i="48"/>
  <c r="P81" i="48"/>
  <c r="AU57" i="48"/>
  <c r="AV125" i="48" s="1"/>
  <c r="AS103" i="48"/>
  <c r="AF103" i="48" s="1"/>
  <c r="P36" i="48"/>
  <c r="Z19" i="48"/>
  <c r="AZ19" i="48" s="1"/>
  <c r="AA65" i="48"/>
  <c r="P65" i="48"/>
  <c r="AS81" i="48"/>
  <c r="AF81" i="48" s="1"/>
  <c r="U57" i="48"/>
  <c r="P106" i="48"/>
  <c r="Y106" i="48"/>
  <c r="V106" i="48"/>
  <c r="AY106" i="48" s="1"/>
  <c r="BB106" i="48" s="1"/>
  <c r="AA106" i="48"/>
  <c r="Z106" i="48"/>
  <c r="AZ106" i="48" s="1"/>
  <c r="AB106" i="48"/>
  <c r="U106" i="48"/>
  <c r="R106" i="48"/>
  <c r="AS106" i="48"/>
  <c r="AF106" i="48" s="1"/>
  <c r="Q106" i="48"/>
  <c r="BA106" i="48" s="1"/>
  <c r="AS67" i="48"/>
  <c r="AF67" i="48" s="1"/>
  <c r="AE81" i="48" a="1"/>
  <c r="AE81" i="48" s="1"/>
  <c r="AD81" i="48" s="1"/>
  <c r="AC81" i="48" s="1"/>
  <c r="Y36" i="48"/>
  <c r="AB19" i="48"/>
  <c r="AB65" i="48"/>
  <c r="Q81" i="48"/>
  <c r="BA81" i="48" s="1"/>
  <c r="S57" i="48"/>
  <c r="Z2" i="48"/>
  <c r="AZ2" i="48" s="1"/>
  <c r="AA2" i="48"/>
  <c r="AB2" i="48"/>
  <c r="R2" i="48"/>
  <c r="AU42" i="48"/>
  <c r="S42" i="48"/>
  <c r="R42" i="48"/>
  <c r="Q10" i="48"/>
  <c r="BA10" i="48" s="1"/>
  <c r="AU10" i="48"/>
  <c r="BB27" i="48"/>
  <c r="W81" i="48"/>
  <c r="V65" i="48"/>
  <c r="AY65" i="48" s="1"/>
  <c r="Z77" i="48"/>
  <c r="AZ77" i="48" s="1"/>
  <c r="R81" i="48"/>
  <c r="Y57" i="48"/>
  <c r="P57" i="48"/>
  <c r="AU27" i="48"/>
  <c r="AV6" i="48" s="1"/>
  <c r="Q27" i="48"/>
  <c r="BA27" i="48" s="1"/>
  <c r="S27" i="48"/>
  <c r="R27" i="48"/>
  <c r="V27" i="48"/>
  <c r="AY27" i="48" s="1"/>
  <c r="R26" i="48"/>
  <c r="AU26" i="48"/>
  <c r="AV39" i="48" s="1"/>
  <c r="V26" i="48"/>
  <c r="AY26" i="48" s="1"/>
  <c r="BB26" i="48" s="1"/>
  <c r="Q26" i="48"/>
  <c r="BA26" i="48" s="1"/>
  <c r="AB26" i="48"/>
  <c r="W26" i="48"/>
  <c r="P26" i="48"/>
  <c r="Y26" i="48"/>
  <c r="S26" i="48"/>
  <c r="U26" i="48"/>
  <c r="AA26" i="48"/>
  <c r="BB23" i="50"/>
  <c r="S25" i="50"/>
  <c r="V2" i="50"/>
  <c r="AY2" i="50" s="1"/>
  <c r="R21" i="50"/>
  <c r="V58" i="50"/>
  <c r="AY58" i="50" s="1"/>
  <c r="BB58" i="50" s="1"/>
  <c r="Z20" i="50"/>
  <c r="AZ20" i="50" s="1"/>
  <c r="AU20" i="50"/>
  <c r="AU25" i="50"/>
  <c r="S34" i="50"/>
  <c r="W34" i="50"/>
  <c r="Q107" i="50"/>
  <c r="BA107" i="50" s="1"/>
  <c r="Y107" i="50"/>
  <c r="P107" i="50"/>
  <c r="S107" i="50"/>
  <c r="AS107" i="50"/>
  <c r="AF107" i="50" s="1"/>
  <c r="R107" i="50"/>
  <c r="Z98" i="50"/>
  <c r="AZ98" i="50" s="1"/>
  <c r="P98" i="50"/>
  <c r="U92" i="50"/>
  <c r="S92" i="50"/>
  <c r="Q92" i="50"/>
  <c r="BA92" i="50" s="1"/>
  <c r="V92" i="50"/>
  <c r="AY92" i="50" s="1"/>
  <c r="BB92" i="50" s="1"/>
  <c r="R92" i="50"/>
  <c r="P92" i="50"/>
  <c r="AS92" i="50"/>
  <c r="AF92" i="50" s="1"/>
  <c r="Z92" i="50"/>
  <c r="AZ92" i="50" s="1"/>
  <c r="AA92" i="50"/>
  <c r="Y92" i="50"/>
  <c r="Y77" i="50"/>
  <c r="Q77" i="50"/>
  <c r="BA77" i="50" s="1"/>
  <c r="AS77" i="50"/>
  <c r="AF77" i="50" s="1"/>
  <c r="S77" i="50"/>
  <c r="AB77" i="50"/>
  <c r="V77" i="50"/>
  <c r="AY77" i="50" s="1"/>
  <c r="BB77" i="50" s="1"/>
  <c r="P77" i="50"/>
  <c r="W77" i="50"/>
  <c r="Z77" i="50"/>
  <c r="AZ77" i="50" s="1"/>
  <c r="U77" i="50"/>
  <c r="AA77" i="50"/>
  <c r="R77" i="50"/>
  <c r="Z4" i="50"/>
  <c r="AZ4" i="50" s="1"/>
  <c r="AA4" i="50"/>
  <c r="AE4" i="50" a="1"/>
  <c r="AE4" i="50" s="1"/>
  <c r="AB4" i="50"/>
  <c r="Y4" i="50"/>
  <c r="W4" i="50"/>
  <c r="AU4" i="50"/>
  <c r="AV46" i="50" s="1"/>
  <c r="U4" i="50"/>
  <c r="U21" i="50"/>
  <c r="AA21" i="50"/>
  <c r="AU21" i="50"/>
  <c r="AV34" i="50" s="1"/>
  <c r="Z21" i="50"/>
  <c r="AZ21" i="50" s="1"/>
  <c r="Y21" i="50"/>
  <c r="AE21" i="50" a="1"/>
  <c r="AE21" i="50" s="1"/>
  <c r="W21" i="50"/>
  <c r="AB21" i="50"/>
  <c r="AE2" i="50" a="1"/>
  <c r="AE2" i="50" s="1"/>
  <c r="U2" i="50"/>
  <c r="AB2" i="50"/>
  <c r="AA2" i="50"/>
  <c r="AU2" i="50"/>
  <c r="AV73" i="50" s="1"/>
  <c r="Z2" i="50"/>
  <c r="AZ2" i="50" s="1"/>
  <c r="W2" i="50"/>
  <c r="Y2" i="50"/>
  <c r="Y25" i="50"/>
  <c r="BB8" i="50"/>
  <c r="V21" i="50"/>
  <c r="AY21" i="50" s="1"/>
  <c r="BB47" i="50"/>
  <c r="S4" i="50"/>
  <c r="Q58" i="50"/>
  <c r="BA58" i="50" s="1"/>
  <c r="P58" i="50"/>
  <c r="Y58" i="50"/>
  <c r="S58" i="50"/>
  <c r="AU58" i="50"/>
  <c r="R58" i="50"/>
  <c r="AE25" i="50" a="1"/>
  <c r="AE25" i="50" s="1"/>
  <c r="U114" i="50"/>
  <c r="Z114" i="50"/>
  <c r="AZ114" i="50" s="1"/>
  <c r="AE114" i="50" a="1"/>
  <c r="AE114" i="50" s="1"/>
  <c r="AD114" i="50" s="1"/>
  <c r="AC114" i="50" s="1"/>
  <c r="AA114" i="50"/>
  <c r="W114" i="50"/>
  <c r="AB114" i="50"/>
  <c r="Y114" i="50"/>
  <c r="AB52" i="50"/>
  <c r="AU52" i="50"/>
  <c r="AV42" i="50" s="1"/>
  <c r="AE52" i="50" a="1"/>
  <c r="AE52" i="50" s="1"/>
  <c r="Q52" i="50"/>
  <c r="BA52" i="50" s="1"/>
  <c r="BB52" i="50" s="1"/>
  <c r="AA52" i="50"/>
  <c r="S52" i="50"/>
  <c r="Y73" i="50"/>
  <c r="W73" i="50"/>
  <c r="P73" i="50"/>
  <c r="V73" i="50"/>
  <c r="AY73" i="50" s="1"/>
  <c r="Z73" i="50"/>
  <c r="AZ73" i="50" s="1"/>
  <c r="AA73" i="50"/>
  <c r="S73" i="50"/>
  <c r="AB73" i="50"/>
  <c r="Q73" i="50"/>
  <c r="BA73" i="50" s="1"/>
  <c r="BB73" i="50" s="1"/>
  <c r="U73" i="50"/>
  <c r="AE73" i="50" a="1"/>
  <c r="AE73" i="50" s="1"/>
  <c r="AD73" i="50" s="1"/>
  <c r="AC73" i="50" s="1"/>
  <c r="Q35" i="50"/>
  <c r="BA35" i="50" s="1"/>
  <c r="BB35" i="50" s="1"/>
  <c r="P35" i="50"/>
  <c r="AA35" i="50"/>
  <c r="AA25" i="50"/>
  <c r="Z25" i="50"/>
  <c r="AZ25" i="50" s="1"/>
  <c r="BB9" i="50"/>
  <c r="S2" i="50"/>
  <c r="AS91" i="50"/>
  <c r="AF91" i="50" s="1"/>
  <c r="V91" i="50"/>
  <c r="AY91" i="50" s="1"/>
  <c r="BB91" i="50" s="1"/>
  <c r="W91" i="50"/>
  <c r="AA91" i="50"/>
  <c r="U91" i="50"/>
  <c r="P2" i="50"/>
  <c r="R4" i="50"/>
  <c r="P11" i="50"/>
  <c r="AU11" i="50"/>
  <c r="R11" i="50"/>
  <c r="W11" i="50"/>
  <c r="S11" i="50"/>
  <c r="V11" i="50"/>
  <c r="AY11" i="50" s="1"/>
  <c r="BB11" i="50" s="1"/>
  <c r="U11" i="50"/>
  <c r="Q11" i="50"/>
  <c r="BA11" i="50" s="1"/>
  <c r="Q74" i="50"/>
  <c r="BA74" i="50" s="1"/>
  <c r="AB74" i="50"/>
  <c r="S65" i="51"/>
  <c r="Q65" i="51"/>
  <c r="BA65" i="51" s="1"/>
  <c r="BB65" i="51" s="1"/>
  <c r="Z65" i="51"/>
  <c r="AZ65" i="51" s="1"/>
  <c r="U96" i="51"/>
  <c r="Z33" i="51"/>
  <c r="AZ33" i="51" s="1"/>
  <c r="AS77" i="51"/>
  <c r="AF77" i="51" s="1"/>
  <c r="AS80" i="51"/>
  <c r="AF80" i="51" s="1"/>
  <c r="W96" i="51"/>
  <c r="R96" i="51"/>
  <c r="AE96" i="51" a="1"/>
  <c r="AE96" i="51" s="1"/>
  <c r="Y33" i="51"/>
  <c r="AB65" i="51"/>
  <c r="AV127" i="51"/>
  <c r="A127" i="51" s="1"/>
  <c r="P97" i="51"/>
  <c r="Y97" i="51"/>
  <c r="R97" i="51"/>
  <c r="AA97" i="51"/>
  <c r="U97" i="51"/>
  <c r="AB97" i="51"/>
  <c r="Z53" i="51"/>
  <c r="AZ53" i="51" s="1"/>
  <c r="AU53" i="51"/>
  <c r="AV102" i="51" s="1"/>
  <c r="V53" i="51"/>
  <c r="AY53" i="51" s="1"/>
  <c r="BB53" i="51" s="1"/>
  <c r="Q53" i="51"/>
  <c r="BA53" i="51" s="1"/>
  <c r="P53" i="51"/>
  <c r="AA53" i="51"/>
  <c r="AA33" i="51"/>
  <c r="AB33" i="51"/>
  <c r="P65" i="51"/>
  <c r="BB8" i="51"/>
  <c r="R33" i="51"/>
  <c r="P93" i="51"/>
  <c r="Q93" i="51"/>
  <c r="BA93" i="51" s="1"/>
  <c r="BB93" i="51" s="1"/>
  <c r="Y93" i="51"/>
  <c r="W93" i="51"/>
  <c r="Z93" i="51"/>
  <c r="AZ93" i="51" s="1"/>
  <c r="R93" i="51"/>
  <c r="AA93" i="51"/>
  <c r="U93" i="51"/>
  <c r="AE93" i="51" a="1"/>
  <c r="AE93" i="51" s="1"/>
  <c r="AB93" i="51"/>
  <c r="AE88" i="51" a="1"/>
  <c r="AE88" i="51" s="1"/>
  <c r="AD88" i="51" s="1"/>
  <c r="AC88" i="51" s="1"/>
  <c r="AS123" i="51"/>
  <c r="AF123" i="51" s="1"/>
  <c r="AV129" i="51"/>
  <c r="D129" i="51" s="1"/>
  <c r="V88" i="51"/>
  <c r="AY88" i="51" s="1"/>
  <c r="AU33" i="51"/>
  <c r="AA65" i="51"/>
  <c r="V65" i="51"/>
  <c r="AY65" i="51" s="1"/>
  <c r="V93" i="51"/>
  <c r="AY93" i="51" s="1"/>
  <c r="Q49" i="51"/>
  <c r="BA49" i="51" s="1"/>
  <c r="BB49" i="51" s="1"/>
  <c r="U49" i="51"/>
  <c r="AE49" i="51" a="1"/>
  <c r="AE49" i="51" s="1"/>
  <c r="Z49" i="51"/>
  <c r="AZ49" i="51" s="1"/>
  <c r="P49" i="51"/>
  <c r="AU49" i="51"/>
  <c r="R49" i="51"/>
  <c r="S49" i="51"/>
  <c r="Y49" i="51"/>
  <c r="AB49" i="51"/>
  <c r="W49" i="51"/>
  <c r="AA49" i="51"/>
  <c r="V49" i="51"/>
  <c r="AY49" i="51" s="1"/>
  <c r="AB122" i="51"/>
  <c r="P122" i="51"/>
  <c r="Y122" i="51"/>
  <c r="R122" i="51"/>
  <c r="S122" i="51"/>
  <c r="AA122" i="51"/>
  <c r="W122" i="51"/>
  <c r="Q122" i="51"/>
  <c r="BA122" i="51" s="1"/>
  <c r="BB122" i="51" s="1"/>
  <c r="V122" i="51"/>
  <c r="AY122" i="51" s="1"/>
  <c r="Z122" i="51"/>
  <c r="AZ122" i="51" s="1"/>
  <c r="U122" i="51"/>
  <c r="AE122" i="51" a="1"/>
  <c r="AE122" i="51" s="1"/>
  <c r="AS96" i="51"/>
  <c r="AF96" i="51" s="1"/>
  <c r="U88" i="51"/>
  <c r="AA96" i="51"/>
  <c r="U33" i="51"/>
  <c r="W65" i="51"/>
  <c r="S93" i="51"/>
  <c r="W33" i="51"/>
  <c r="V128" i="51"/>
  <c r="AY128" i="51" s="1"/>
  <c r="Y128" i="51"/>
  <c r="U128" i="51"/>
  <c r="Z128" i="51"/>
  <c r="AZ128" i="51" s="1"/>
  <c r="S128" i="51"/>
  <c r="AB128" i="51"/>
  <c r="AA128" i="51"/>
  <c r="R128" i="51"/>
  <c r="W128" i="51"/>
  <c r="AE128" i="51" a="1"/>
  <c r="AE128" i="51" s="1"/>
  <c r="AD128" i="51" s="1"/>
  <c r="AC128" i="51" s="1"/>
  <c r="P128" i="51"/>
  <c r="Q128" i="51"/>
  <c r="BA128" i="51" s="1"/>
  <c r="BB128" i="51" s="1"/>
  <c r="AU22" i="51"/>
  <c r="AV39" i="51" s="1"/>
  <c r="V22" i="51"/>
  <c r="AY22" i="51" s="1"/>
  <c r="P22" i="51"/>
  <c r="Z22" i="51"/>
  <c r="AZ22" i="51" s="1"/>
  <c r="R22" i="51"/>
  <c r="AB22" i="51"/>
  <c r="Q22" i="51"/>
  <c r="BA22" i="51" s="1"/>
  <c r="S22" i="51"/>
  <c r="AS129" i="51"/>
  <c r="AF129" i="51" s="1"/>
  <c r="S96" i="51"/>
  <c r="BB35" i="51"/>
  <c r="S33" i="51"/>
  <c r="R65" i="51"/>
  <c r="W81" i="51"/>
  <c r="R81" i="51"/>
  <c r="AB81" i="51"/>
  <c r="U81" i="51"/>
  <c r="P81" i="51"/>
  <c r="AE81" i="51" a="1"/>
  <c r="AE81" i="51" s="1"/>
  <c r="Z81" i="51"/>
  <c r="AZ81" i="51" s="1"/>
  <c r="AA81" i="51"/>
  <c r="Y81" i="51"/>
  <c r="AD122" i="51"/>
  <c r="AC122" i="51" s="1"/>
  <c r="U65" i="51"/>
  <c r="P33" i="51"/>
  <c r="AS93" i="51"/>
  <c r="AF93" i="51" s="1"/>
  <c r="AD93" i="51" s="1"/>
  <c r="AC93" i="51" s="1"/>
  <c r="AS125" i="51"/>
  <c r="AF125" i="51" s="1"/>
  <c r="AD81" i="51"/>
  <c r="AC81" i="51" s="1"/>
  <c r="Y96" i="51"/>
  <c r="V33" i="51"/>
  <c r="AY33" i="51" s="1"/>
  <c r="Y65" i="51"/>
  <c r="Z84" i="51"/>
  <c r="AZ84" i="51" s="1"/>
  <c r="BB84" i="51" s="1"/>
  <c r="S84" i="51"/>
  <c r="AB84" i="51"/>
  <c r="AA84" i="51"/>
  <c r="U84" i="51"/>
  <c r="S7" i="52"/>
  <c r="Y7" i="52"/>
  <c r="P7" i="52"/>
  <c r="BB112" i="52"/>
  <c r="U99" i="52"/>
  <c r="S63" i="52"/>
  <c r="Z46" i="52"/>
  <c r="AZ46" i="52" s="1"/>
  <c r="S46" i="52"/>
  <c r="Q99" i="52"/>
  <c r="BA99" i="52" s="1"/>
  <c r="BB99" i="52" s="1"/>
  <c r="R72" i="52"/>
  <c r="Z72" i="52"/>
  <c r="AZ72" i="52" s="1"/>
  <c r="Q92" i="52"/>
  <c r="BA92" i="52" s="1"/>
  <c r="U92" i="52"/>
  <c r="R92" i="52"/>
  <c r="P92" i="52"/>
  <c r="S92" i="52"/>
  <c r="Y46" i="52"/>
  <c r="AE13" i="52" a="1"/>
  <c r="AE13" i="52" s="1"/>
  <c r="AD13" i="52" s="1"/>
  <c r="AC13" i="52" s="1"/>
  <c r="AE63" i="52" a="1"/>
  <c r="AE63" i="52" s="1"/>
  <c r="AD63" i="52" s="1"/>
  <c r="AC63" i="52" s="1"/>
  <c r="BB16" i="52"/>
  <c r="AE7" i="52" a="1"/>
  <c r="AE7" i="52" s="1"/>
  <c r="U7" i="52"/>
  <c r="V99" i="52"/>
  <c r="AY99" i="52" s="1"/>
  <c r="AB63" i="52"/>
  <c r="Y13" i="52"/>
  <c r="Q46" i="52"/>
  <c r="BA46" i="52" s="1"/>
  <c r="AU46" i="52"/>
  <c r="AV47" i="52" s="1"/>
  <c r="AA106" i="52"/>
  <c r="Q106" i="52"/>
  <c r="BA106" i="52" s="1"/>
  <c r="Z106" i="52"/>
  <c r="AZ106" i="52" s="1"/>
  <c r="BB106" i="52" s="1"/>
  <c r="AS106" i="52"/>
  <c r="AF106" i="52" s="1"/>
  <c r="P106" i="52"/>
  <c r="S106" i="52"/>
  <c r="R106" i="52"/>
  <c r="P36" i="52"/>
  <c r="AA36" i="52"/>
  <c r="S36" i="52"/>
  <c r="W36" i="52"/>
  <c r="Y36" i="52"/>
  <c r="V36" i="52"/>
  <c r="AY36" i="52" s="1"/>
  <c r="AE36" i="52" a="1"/>
  <c r="AE36" i="52" s="1"/>
  <c r="U36" i="52"/>
  <c r="AU36" i="52"/>
  <c r="Q36" i="52"/>
  <c r="BA36" i="52" s="1"/>
  <c r="BB36" i="52" s="1"/>
  <c r="AB36" i="52"/>
  <c r="R36" i="52"/>
  <c r="Z36" i="52"/>
  <c r="AZ36" i="52" s="1"/>
  <c r="Q22" i="52"/>
  <c r="BA22" i="52" s="1"/>
  <c r="BB22" i="52" s="1"/>
  <c r="AA13" i="52"/>
  <c r="AS99" i="52"/>
  <c r="AF99" i="52" s="1"/>
  <c r="Q7" i="52"/>
  <c r="BA7" i="52" s="1"/>
  <c r="BB7" i="52" s="1"/>
  <c r="AB99" i="52"/>
  <c r="Y99" i="52"/>
  <c r="Z63" i="52"/>
  <c r="AZ63" i="52" s="1"/>
  <c r="Y63" i="52"/>
  <c r="Z13" i="52"/>
  <c r="AZ13" i="52" s="1"/>
  <c r="V46" i="52"/>
  <c r="AY46" i="52" s="1"/>
  <c r="AA11" i="52"/>
  <c r="P11" i="52"/>
  <c r="R11" i="52"/>
  <c r="AE46" i="52" a="1"/>
  <c r="AE46" i="52" s="1"/>
  <c r="AD46" i="52" s="1"/>
  <c r="AC46" i="52" s="1"/>
  <c r="U63" i="52"/>
  <c r="AA127" i="52"/>
  <c r="AA7" i="52"/>
  <c r="BB46" i="52"/>
  <c r="S99" i="52"/>
  <c r="AE99" i="52" a="1"/>
  <c r="AE99" i="52" s="1"/>
  <c r="V63" i="52"/>
  <c r="AY63" i="52" s="1"/>
  <c r="BB63" i="52" s="1"/>
  <c r="V13" i="52"/>
  <c r="AY13" i="52" s="1"/>
  <c r="BB94" i="52"/>
  <c r="R46" i="52"/>
  <c r="Z88" i="52"/>
  <c r="AZ88" i="52" s="1"/>
  <c r="AE88" i="52" a="1"/>
  <c r="AE88" i="52" s="1"/>
  <c r="S88" i="52"/>
  <c r="V88" i="52"/>
  <c r="AY88" i="52" s="1"/>
  <c r="Y88" i="52"/>
  <c r="U88" i="52"/>
  <c r="AA88" i="52"/>
  <c r="AB88" i="52"/>
  <c r="R88" i="52"/>
  <c r="P88" i="52"/>
  <c r="Q88" i="52"/>
  <c r="BA88" i="52" s="1"/>
  <c r="BB88" i="52" s="1"/>
  <c r="W88" i="52"/>
  <c r="R63" i="52"/>
  <c r="U13" i="52"/>
  <c r="Z7" i="52"/>
  <c r="AZ7" i="52" s="1"/>
  <c r="P99" i="52"/>
  <c r="AU63" i="52"/>
  <c r="AV120" i="52" s="1"/>
  <c r="W46" i="52"/>
  <c r="U43" i="52"/>
  <c r="Y43" i="52"/>
  <c r="Z43" i="52"/>
  <c r="AZ43" i="52" s="1"/>
  <c r="V43" i="52"/>
  <c r="AY43" i="52" s="1"/>
  <c r="S43" i="52"/>
  <c r="AB43" i="52"/>
  <c r="R43" i="52"/>
  <c r="Q43" i="52"/>
  <c r="BA43" i="52" s="1"/>
  <c r="P43" i="52"/>
  <c r="AU43" i="52"/>
  <c r="AV104" i="52" s="1"/>
  <c r="AA43" i="52"/>
  <c r="W43" i="52"/>
  <c r="Y106" i="52"/>
  <c r="AV59" i="52"/>
  <c r="AS100" i="52"/>
  <c r="AF100" i="52" s="1"/>
  <c r="AA99" i="52"/>
  <c r="Q63" i="52"/>
  <c r="BA63" i="52" s="1"/>
  <c r="R123" i="52"/>
  <c r="U123" i="52"/>
  <c r="AB123" i="52"/>
  <c r="W123" i="52"/>
  <c r="S123" i="52"/>
  <c r="Z123" i="52"/>
  <c r="AZ123" i="52" s="1"/>
  <c r="AS123" i="52"/>
  <c r="AF123" i="52" s="1"/>
  <c r="Y123" i="52"/>
  <c r="V123" i="52"/>
  <c r="AY123" i="52" s="1"/>
  <c r="P123" i="52"/>
  <c r="Q123" i="52"/>
  <c r="BA123" i="52" s="1"/>
  <c r="AA123" i="52"/>
  <c r="U68" i="53"/>
  <c r="AB68" i="53"/>
  <c r="W68" i="53"/>
  <c r="S68" i="53"/>
  <c r="AD110" i="53"/>
  <c r="AC110" i="53" s="1"/>
  <c r="S29" i="53"/>
  <c r="R68" i="53"/>
  <c r="Z93" i="53"/>
  <c r="AZ93" i="53" s="1"/>
  <c r="R93" i="53"/>
  <c r="R42" i="53"/>
  <c r="U42" i="53"/>
  <c r="Q42" i="53"/>
  <c r="BA42" i="53" s="1"/>
  <c r="BB42" i="53" s="1"/>
  <c r="AE42" i="53" a="1"/>
  <c r="AE42" i="53" s="1"/>
  <c r="AB42" i="53"/>
  <c r="AU42" i="53"/>
  <c r="AV115" i="53" s="1"/>
  <c r="A115" i="53" s="1"/>
  <c r="P42" i="53"/>
  <c r="AA42" i="53"/>
  <c r="V42" i="53"/>
  <c r="AY42" i="53" s="1"/>
  <c r="Y42" i="53"/>
  <c r="S42" i="53"/>
  <c r="W42" i="53"/>
  <c r="Z42" i="53"/>
  <c r="AZ42" i="53" s="1"/>
  <c r="P66" i="53"/>
  <c r="Q66" i="53"/>
  <c r="BA66" i="53" s="1"/>
  <c r="AB66" i="53"/>
  <c r="S11" i="53"/>
  <c r="AE11" i="53" a="1"/>
  <c r="AE11" i="53" s="1"/>
  <c r="AA11" i="53"/>
  <c r="Z11" i="53"/>
  <c r="AZ11" i="53" s="1"/>
  <c r="Q11" i="53"/>
  <c r="BA11" i="53" s="1"/>
  <c r="BB11" i="53" s="1"/>
  <c r="V11" i="53"/>
  <c r="AY11" i="53" s="1"/>
  <c r="Y11" i="53"/>
  <c r="AU11" i="53"/>
  <c r="AV30" i="53" s="1"/>
  <c r="AB11" i="53"/>
  <c r="W11" i="53"/>
  <c r="R11" i="53"/>
  <c r="P11" i="53"/>
  <c r="U11" i="53"/>
  <c r="AD90" i="53"/>
  <c r="AC90" i="53" s="1"/>
  <c r="AE29" i="53" a="1"/>
  <c r="AE29" i="53" s="1"/>
  <c r="R34" i="53"/>
  <c r="AB34" i="53"/>
  <c r="Z34" i="53"/>
  <c r="AZ34" i="53" s="1"/>
  <c r="P34" i="53"/>
  <c r="S34" i="53"/>
  <c r="Q34" i="53"/>
  <c r="BA34" i="53" s="1"/>
  <c r="AU34" i="53"/>
  <c r="AV95" i="53" s="1"/>
  <c r="Y34" i="53"/>
  <c r="AU28" i="53"/>
  <c r="U28" i="53"/>
  <c r="W28" i="53"/>
  <c r="AE28" i="53" a="1"/>
  <c r="AE28" i="53" s="1"/>
  <c r="AB28" i="53"/>
  <c r="U29" i="53"/>
  <c r="AB29" i="53"/>
  <c r="Z68" i="53"/>
  <c r="AZ68" i="53" s="1"/>
  <c r="BB34" i="53"/>
  <c r="U5" i="53"/>
  <c r="Z5" i="53"/>
  <c r="AZ5" i="53" s="1"/>
  <c r="P5" i="53"/>
  <c r="R5" i="53"/>
  <c r="AB106" i="53"/>
  <c r="AA106" i="53"/>
  <c r="R106" i="53"/>
  <c r="V106" i="53"/>
  <c r="AY106" i="53" s="1"/>
  <c r="AE106" i="53" a="1"/>
  <c r="AE106" i="53" s="1"/>
  <c r="AD106" i="53" s="1"/>
  <c r="AC106" i="53" s="1"/>
  <c r="U106" i="53"/>
  <c r="Q106" i="53"/>
  <c r="BA106" i="53" s="1"/>
  <c r="BB106" i="53" s="1"/>
  <c r="Y106" i="53"/>
  <c r="Z106" i="53"/>
  <c r="AZ106" i="53" s="1"/>
  <c r="W106" i="53"/>
  <c r="P106" i="53"/>
  <c r="S106" i="53"/>
  <c r="W29" i="53"/>
  <c r="Z29" i="53"/>
  <c r="AZ29" i="53" s="1"/>
  <c r="P68" i="53"/>
  <c r="AB98" i="53"/>
  <c r="Z98" i="53"/>
  <c r="AZ98" i="53" s="1"/>
  <c r="BB98" i="53" s="1"/>
  <c r="S98" i="53"/>
  <c r="AS98" i="53"/>
  <c r="AF98" i="53" s="1"/>
  <c r="Q68" i="53"/>
  <c r="BA68" i="53" s="1"/>
  <c r="AE118" i="53" a="1"/>
  <c r="AE118" i="53" s="1"/>
  <c r="AD118" i="53" s="1"/>
  <c r="AC118" i="53" s="1"/>
  <c r="Y68" i="53"/>
  <c r="P58" i="53"/>
  <c r="V58" i="53"/>
  <c r="AY58" i="53" s="1"/>
  <c r="U58" i="53"/>
  <c r="AU58" i="53"/>
  <c r="R58" i="53"/>
  <c r="AA58" i="53"/>
  <c r="Y58" i="53"/>
  <c r="W58" i="53"/>
  <c r="Z58" i="53"/>
  <c r="AZ58" i="53" s="1"/>
  <c r="S58" i="53"/>
  <c r="Q58" i="53"/>
  <c r="BA58" i="53" s="1"/>
  <c r="BB58" i="53" s="1"/>
  <c r="AE58" i="53" a="1"/>
  <c r="AE58" i="53" s="1"/>
  <c r="AB58" i="53"/>
  <c r="AE90" i="53" a="1"/>
  <c r="AE90" i="53" s="1"/>
  <c r="AB90" i="53"/>
  <c r="AA90" i="53"/>
  <c r="V90" i="53"/>
  <c r="AY90" i="53" s="1"/>
  <c r="U90" i="53"/>
  <c r="Q90" i="53"/>
  <c r="BA90" i="53" s="1"/>
  <c r="BB90" i="53" s="1"/>
  <c r="V68" i="53"/>
  <c r="AY68" i="53" s="1"/>
  <c r="BB5" i="53"/>
  <c r="BB51" i="53"/>
  <c r="S74" i="53"/>
  <c r="AB74" i="53"/>
  <c r="S26" i="53"/>
  <c r="W26" i="53"/>
  <c r="AA26" i="53"/>
  <c r="V26" i="53"/>
  <c r="AY26" i="53" s="1"/>
  <c r="Q26" i="53"/>
  <c r="BA26" i="53" s="1"/>
  <c r="BB26" i="53" s="1"/>
  <c r="R26" i="53"/>
  <c r="Y26" i="53"/>
  <c r="P26" i="53"/>
  <c r="AE26" i="53" a="1"/>
  <c r="AE26" i="53" s="1"/>
  <c r="U26" i="53"/>
  <c r="AB26" i="53"/>
  <c r="AU26" i="53"/>
  <c r="Z26" i="53"/>
  <c r="AZ26" i="53" s="1"/>
  <c r="AS82" i="53"/>
  <c r="AF82" i="53" s="1"/>
  <c r="P82" i="53"/>
  <c r="R82" i="53"/>
  <c r="S82" i="53"/>
  <c r="AA82" i="53"/>
  <c r="Y82" i="53"/>
  <c r="V82" i="53"/>
  <c r="AY82" i="53" s="1"/>
  <c r="BB82" i="53" s="1"/>
  <c r="W82" i="53"/>
  <c r="Z82" i="53"/>
  <c r="AZ82" i="53" s="1"/>
  <c r="AB82" i="53"/>
  <c r="Q82" i="53"/>
  <c r="BA82" i="53" s="1"/>
  <c r="U82" i="53"/>
  <c r="BB7" i="54"/>
  <c r="AS76" i="54"/>
  <c r="AF76" i="54" s="1"/>
  <c r="BB60" i="54"/>
  <c r="P52" i="54"/>
  <c r="Q52" i="54"/>
  <c r="BA52" i="54" s="1"/>
  <c r="BB52" i="54" s="1"/>
  <c r="S52" i="54"/>
  <c r="W52" i="54"/>
  <c r="R86" i="54"/>
  <c r="AE86" i="54" a="1"/>
  <c r="AE86" i="54" s="1"/>
  <c r="AB86" i="54"/>
  <c r="R62" i="54"/>
  <c r="Q62" i="54"/>
  <c r="BA62" i="54" s="1"/>
  <c r="P62" i="54"/>
  <c r="AA62" i="54"/>
  <c r="AU62" i="54"/>
  <c r="AV64" i="54" s="1"/>
  <c r="S62" i="54"/>
  <c r="W84" i="54"/>
  <c r="AA84" i="54"/>
  <c r="Z84" i="54"/>
  <c r="AZ84" i="54" s="1"/>
  <c r="U84" i="54"/>
  <c r="Z76" i="54"/>
  <c r="AZ76" i="54" s="1"/>
  <c r="Q76" i="54"/>
  <c r="BA76" i="54" s="1"/>
  <c r="P76" i="54"/>
  <c r="S76" i="54"/>
  <c r="Z38" i="54"/>
  <c r="AZ38" i="54" s="1"/>
  <c r="AU38" i="54"/>
  <c r="AV78" i="54" s="1"/>
  <c r="Y38" i="54"/>
  <c r="AE38" i="54" a="1"/>
  <c r="AE38" i="54" s="1"/>
  <c r="W38" i="54"/>
  <c r="AB38" i="54"/>
  <c r="V38" i="54"/>
  <c r="AY38" i="54" s="1"/>
  <c r="U38" i="54"/>
  <c r="AA38" i="54"/>
  <c r="AE70" i="54" a="1"/>
  <c r="AE70" i="54" s="1"/>
  <c r="S70" i="54"/>
  <c r="AE77" i="54" a="1"/>
  <c r="AE77" i="54" s="1"/>
  <c r="AD77" i="54" s="1"/>
  <c r="AC77" i="54" s="1"/>
  <c r="U76" i="54"/>
  <c r="Y70" i="54"/>
  <c r="Q84" i="54"/>
  <c r="BA84" i="54" s="1"/>
  <c r="BB84" i="54" s="1"/>
  <c r="Y30" i="54"/>
  <c r="AA30" i="54"/>
  <c r="S30" i="54"/>
  <c r="W30" i="54"/>
  <c r="Q30" i="54"/>
  <c r="BA30" i="54" s="1"/>
  <c r="V30" i="54"/>
  <c r="AY30" i="54" s="1"/>
  <c r="BB30" i="54" s="1"/>
  <c r="Z30" i="54"/>
  <c r="AZ30" i="54" s="1"/>
  <c r="U30" i="54"/>
  <c r="P30" i="54"/>
  <c r="R30" i="54"/>
  <c r="AU30" i="54"/>
  <c r="AB30" i="54"/>
  <c r="V76" i="54"/>
  <c r="AY76" i="54" s="1"/>
  <c r="AA108" i="54"/>
  <c r="W108" i="54"/>
  <c r="V108" i="54"/>
  <c r="AY108" i="54" s="1"/>
  <c r="BB108" i="54" s="1"/>
  <c r="AS68" i="54"/>
  <c r="AF68" i="54" s="1"/>
  <c r="AD86" i="54"/>
  <c r="AC86" i="54" s="1"/>
  <c r="Q38" i="54"/>
  <c r="BA38" i="54" s="1"/>
  <c r="BB38" i="54" s="1"/>
  <c r="Z70" i="54"/>
  <c r="AZ70" i="54" s="1"/>
  <c r="AB70" i="54"/>
  <c r="R84" i="54"/>
  <c r="V84" i="54"/>
  <c r="AY84" i="54" s="1"/>
  <c r="BB58" i="54"/>
  <c r="AS77" i="54"/>
  <c r="AF77" i="54" s="1"/>
  <c r="U70" i="54"/>
  <c r="Y84" i="54"/>
  <c r="Q22" i="54"/>
  <c r="BA22" i="54" s="1"/>
  <c r="BB22" i="54" s="1"/>
  <c r="Z22" i="54"/>
  <c r="AZ22" i="54" s="1"/>
  <c r="R22" i="54"/>
  <c r="P22" i="54"/>
  <c r="S22" i="54"/>
  <c r="AA22" i="54"/>
  <c r="Y22" i="54"/>
  <c r="AE22" i="54" a="1"/>
  <c r="AE22" i="54" s="1"/>
  <c r="V22" i="54"/>
  <c r="AY22" i="54" s="1"/>
  <c r="AU22" i="54"/>
  <c r="U22" i="54"/>
  <c r="W22" i="54"/>
  <c r="AB22" i="54"/>
  <c r="U4" i="54"/>
  <c r="Y4" i="54"/>
  <c r="Q4" i="54"/>
  <c r="BA4" i="54" s="1"/>
  <c r="BB4" i="54" s="1"/>
  <c r="S4" i="54"/>
  <c r="AE4" i="54" a="1"/>
  <c r="AE4" i="54" s="1"/>
  <c r="AB4" i="54"/>
  <c r="AU4" i="54"/>
  <c r="AV110" i="54" s="1"/>
  <c r="Z4" i="54"/>
  <c r="AZ4" i="54" s="1"/>
  <c r="R4" i="54"/>
  <c r="W4" i="54"/>
  <c r="AA4" i="54"/>
  <c r="V4" i="54"/>
  <c r="AY4" i="54" s="1"/>
  <c r="P4" i="54"/>
  <c r="V124" i="54"/>
  <c r="AY124" i="54" s="1"/>
  <c r="BB124" i="54" s="1"/>
  <c r="AA124" i="54"/>
  <c r="S124" i="54"/>
  <c r="R124" i="54"/>
  <c r="Y124" i="54"/>
  <c r="AD88" i="54"/>
  <c r="AC88" i="54" s="1"/>
  <c r="BB76" i="54"/>
  <c r="R70" i="54"/>
  <c r="P84" i="54"/>
  <c r="AU6" i="54"/>
  <c r="R6" i="54"/>
  <c r="W6" i="54"/>
  <c r="AA6" i="54"/>
  <c r="AE6" i="54" a="1"/>
  <c r="AE6" i="54" s="1"/>
  <c r="Q6" i="54"/>
  <c r="BA6" i="54" s="1"/>
  <c r="BB6" i="54" s="1"/>
  <c r="AB6" i="54"/>
  <c r="V6" i="54"/>
  <c r="AY6" i="54" s="1"/>
  <c r="Z6" i="54"/>
  <c r="AZ6" i="54" s="1"/>
  <c r="U6" i="54"/>
  <c r="P6" i="54"/>
  <c r="S6" i="54"/>
  <c r="Y6" i="54"/>
  <c r="U92" i="54"/>
  <c r="Q92" i="54"/>
  <c r="BA92" i="54" s="1"/>
  <c r="AA20" i="54"/>
  <c r="AU20" i="54"/>
  <c r="AV28" i="54" s="1"/>
  <c r="Z20" i="54"/>
  <c r="AZ20" i="54" s="1"/>
  <c r="AB20" i="54"/>
  <c r="W20" i="54"/>
  <c r="Y20" i="54"/>
  <c r="AE20" i="54" a="1"/>
  <c r="AE20" i="54" s="1"/>
  <c r="S20" i="54"/>
  <c r="R20" i="54"/>
  <c r="V20" i="54"/>
  <c r="AY20" i="54" s="1"/>
  <c r="Q20" i="54"/>
  <c r="BA20" i="54" s="1"/>
  <c r="BB20" i="54" s="1"/>
  <c r="U20" i="54"/>
  <c r="P20" i="54"/>
  <c r="AS84" i="54"/>
  <c r="AF84" i="54" s="1"/>
  <c r="AD84" i="54" s="1"/>
  <c r="AC84" i="54" s="1"/>
  <c r="AS70" i="54"/>
  <c r="AF70" i="54" s="1"/>
  <c r="R38" i="54"/>
  <c r="V70" i="54"/>
  <c r="AY70" i="54" s="1"/>
  <c r="P70" i="54"/>
  <c r="S101" i="54"/>
  <c r="AE101" i="54" a="1"/>
  <c r="AE101" i="54" s="1"/>
  <c r="AD101" i="54" s="1"/>
  <c r="AC101" i="54" s="1"/>
  <c r="Y101" i="54"/>
  <c r="P101" i="54"/>
  <c r="Q101" i="54"/>
  <c r="BA101" i="54" s="1"/>
  <c r="BB101" i="54" s="1"/>
  <c r="AA70" i="55"/>
  <c r="Q70" i="55"/>
  <c r="BA70" i="55" s="1"/>
  <c r="W70" i="55"/>
  <c r="Z60" i="55"/>
  <c r="AZ60" i="55" s="1"/>
  <c r="Y60" i="55"/>
  <c r="U60" i="55"/>
  <c r="AB60" i="55"/>
  <c r="AE60" i="55" a="1"/>
  <c r="AE60" i="55" s="1"/>
  <c r="AU60" i="55"/>
  <c r="AV6" i="55" s="1"/>
  <c r="P60" i="55"/>
  <c r="AA60" i="55"/>
  <c r="W60" i="55"/>
  <c r="Q60" i="55"/>
  <c r="BA60" i="55" s="1"/>
  <c r="BB60" i="55" s="1"/>
  <c r="W45" i="55"/>
  <c r="Y45" i="55"/>
  <c r="AB45" i="55"/>
  <c r="P45" i="55"/>
  <c r="R45" i="55"/>
  <c r="AA45" i="55"/>
  <c r="AU45" i="55"/>
  <c r="AV105" i="55" s="1"/>
  <c r="S45" i="55"/>
  <c r="Z45" i="55"/>
  <c r="AZ45" i="55" s="1"/>
  <c r="Q45" i="55"/>
  <c r="BA45" i="55" s="1"/>
  <c r="BB45" i="55" s="1"/>
  <c r="AE45" i="55" a="1"/>
  <c r="AE45" i="55" s="1"/>
  <c r="AB101" i="55"/>
  <c r="AS101" i="55"/>
  <c r="AF101" i="55" s="1"/>
  <c r="R101" i="55"/>
  <c r="Y101" i="55"/>
  <c r="V101" i="55"/>
  <c r="AY101" i="55" s="1"/>
  <c r="BB101" i="55" s="1"/>
  <c r="W101" i="55"/>
  <c r="Q101" i="55"/>
  <c r="BA101" i="55" s="1"/>
  <c r="AA101" i="55"/>
  <c r="Z101" i="55"/>
  <c r="AZ101" i="55" s="1"/>
  <c r="AB62" i="55"/>
  <c r="Z62" i="55"/>
  <c r="AZ62" i="55" s="1"/>
  <c r="Q62" i="55"/>
  <c r="BA62" i="55" s="1"/>
  <c r="BB62" i="55" s="1"/>
  <c r="P62" i="55"/>
  <c r="U62" i="55"/>
  <c r="Y62" i="55"/>
  <c r="AE62" i="55" a="1"/>
  <c r="AE62" i="55" s="1"/>
  <c r="R62" i="55"/>
  <c r="V62" i="55"/>
  <c r="AY62" i="55" s="1"/>
  <c r="S62" i="55"/>
  <c r="AA62" i="55"/>
  <c r="W62" i="55"/>
  <c r="U70" i="55"/>
  <c r="AB70" i="55"/>
  <c r="S70" i="55"/>
  <c r="P70" i="55"/>
  <c r="AB92" i="55"/>
  <c r="AE92" i="55" a="1"/>
  <c r="AE92" i="55" s="1"/>
  <c r="S92" i="55"/>
  <c r="W119" i="55"/>
  <c r="Y119" i="55"/>
  <c r="AB119" i="55"/>
  <c r="U119" i="55"/>
  <c r="V119" i="55"/>
  <c r="AY119" i="55" s="1"/>
  <c r="AS92" i="55"/>
  <c r="AF92" i="55" s="1"/>
  <c r="AS78" i="55"/>
  <c r="AF78" i="55" s="1"/>
  <c r="AE119" i="55" a="1"/>
  <c r="AE119" i="55" s="1"/>
  <c r="AD119" i="55" s="1"/>
  <c r="AC119" i="55" s="1"/>
  <c r="S101" i="55"/>
  <c r="AU62" i="55"/>
  <c r="Y41" i="55"/>
  <c r="Y52" i="55"/>
  <c r="AB52" i="55"/>
  <c r="S119" i="55"/>
  <c r="R70" i="55"/>
  <c r="V60" i="55"/>
  <c r="AY60" i="55" s="1"/>
  <c r="Q36" i="55"/>
  <c r="BA36" i="55" s="1"/>
  <c r="AU36" i="55"/>
  <c r="V36" i="55"/>
  <c r="AY36" i="55" s="1"/>
  <c r="S36" i="55"/>
  <c r="P36" i="55"/>
  <c r="S55" i="55"/>
  <c r="Q55" i="55"/>
  <c r="BA55" i="55" s="1"/>
  <c r="V55" i="55"/>
  <c r="AY55" i="55" s="1"/>
  <c r="P55" i="55"/>
  <c r="U55" i="55"/>
  <c r="R55" i="55"/>
  <c r="AA55" i="55"/>
  <c r="W55" i="55"/>
  <c r="Z55" i="55"/>
  <c r="AZ55" i="55" s="1"/>
  <c r="Y55" i="55"/>
  <c r="AU55" i="55"/>
  <c r="AB55" i="55"/>
  <c r="AA29" i="55"/>
  <c r="R29" i="55"/>
  <c r="Q117" i="55"/>
  <c r="BA117" i="55" s="1"/>
  <c r="AA117" i="55"/>
  <c r="P117" i="55"/>
  <c r="AB117" i="55"/>
  <c r="AE52" i="55" a="1"/>
  <c r="AE52" i="55" s="1"/>
  <c r="AD52" i="55" s="1"/>
  <c r="AC52" i="55" s="1"/>
  <c r="AE101" i="55" a="1"/>
  <c r="AE101" i="55" s="1"/>
  <c r="AD101" i="55" s="1"/>
  <c r="AC101" i="55" s="1"/>
  <c r="S87" i="55"/>
  <c r="P92" i="55"/>
  <c r="U41" i="55"/>
  <c r="P52" i="55"/>
  <c r="AS119" i="55"/>
  <c r="AF119" i="55" s="1"/>
  <c r="W92" i="55"/>
  <c r="S60" i="55"/>
  <c r="R84" i="55"/>
  <c r="S84" i="55"/>
  <c r="Z84" i="55"/>
  <c r="AZ84" i="55" s="1"/>
  <c r="P84" i="55"/>
  <c r="W84" i="55"/>
  <c r="AB84" i="55"/>
  <c r="Q84" i="55"/>
  <c r="BA84" i="55" s="1"/>
  <c r="AS84" i="55"/>
  <c r="AF84" i="55" s="1"/>
  <c r="Y84" i="55"/>
  <c r="U84" i="55"/>
  <c r="AA84" i="55"/>
  <c r="V84" i="55"/>
  <c r="AY84" i="55" s="1"/>
  <c r="AE70" i="55" a="1"/>
  <c r="AE70" i="55" s="1"/>
  <c r="AD70" i="55" s="1"/>
  <c r="AC70" i="55" s="1"/>
  <c r="U45" i="55"/>
  <c r="W41" i="55"/>
  <c r="S41" i="55"/>
  <c r="Z52" i="55"/>
  <c r="AZ52" i="55" s="1"/>
  <c r="Q119" i="55"/>
  <c r="BA119" i="55" s="1"/>
  <c r="R52" i="55"/>
  <c r="R60" i="55"/>
  <c r="Z15" i="55"/>
  <c r="AZ15" i="55" s="1"/>
  <c r="Y15" i="55"/>
  <c r="AA15" i="55"/>
  <c r="P15" i="55"/>
  <c r="R85" i="55"/>
  <c r="AA85" i="55"/>
  <c r="Z85" i="55"/>
  <c r="AZ85" i="55" s="1"/>
  <c r="AS85" i="55"/>
  <c r="AF85" i="55" s="1"/>
  <c r="Y85" i="55"/>
  <c r="U85" i="55"/>
  <c r="Q85" i="55"/>
  <c r="BA85" i="55" s="1"/>
  <c r="W85" i="55"/>
  <c r="V85" i="55"/>
  <c r="AY85" i="55" s="1"/>
  <c r="BB85" i="55" s="1"/>
  <c r="AB85" i="55"/>
  <c r="P85" i="55"/>
  <c r="S85" i="55"/>
  <c r="V45" i="55"/>
  <c r="AY45" i="55" s="1"/>
  <c r="Z92" i="55"/>
  <c r="AZ92" i="55" s="1"/>
  <c r="AB41" i="55"/>
  <c r="Q52" i="55"/>
  <c r="BA52" i="55" s="1"/>
  <c r="BB36" i="55"/>
  <c r="AV49" i="55"/>
  <c r="U92" i="55"/>
  <c r="V92" i="55"/>
  <c r="AY92" i="55" s="1"/>
  <c r="BB16" i="55"/>
  <c r="AD96" i="55"/>
  <c r="AC96" i="55" s="1"/>
  <c r="AE41" i="55" a="1"/>
  <c r="AE41" i="55" s="1"/>
  <c r="AD41" i="55" s="1"/>
  <c r="AC41" i="55" s="1"/>
  <c r="AS112" i="55"/>
  <c r="AF112" i="55" s="1"/>
  <c r="BB55" i="55"/>
  <c r="Z41" i="55"/>
  <c r="AZ41" i="55" s="1"/>
  <c r="S52" i="55"/>
  <c r="U52" i="55"/>
  <c r="P119" i="55"/>
  <c r="AS70" i="55"/>
  <c r="AF70" i="55" s="1"/>
  <c r="AU20" i="55"/>
  <c r="AV17" i="55" s="1"/>
  <c r="U20" i="55"/>
  <c r="Q28" i="55"/>
  <c r="BA28" i="55" s="1"/>
  <c r="BB28" i="55" s="1"/>
  <c r="Y28" i="55"/>
  <c r="W28" i="55"/>
  <c r="AB28" i="55"/>
  <c r="Z28" i="55"/>
  <c r="AZ28" i="55" s="1"/>
  <c r="AU28" i="55"/>
  <c r="R28" i="55"/>
  <c r="U28" i="55"/>
  <c r="AA28" i="55"/>
  <c r="AE28" i="55" a="1"/>
  <c r="AE28" i="55" s="1"/>
  <c r="AB127" i="55"/>
  <c r="R127" i="55"/>
  <c r="W127" i="55"/>
  <c r="U127" i="55"/>
  <c r="AA127" i="55"/>
  <c r="Z127" i="55"/>
  <c r="AZ127" i="55" s="1"/>
  <c r="P127" i="55"/>
  <c r="V127" i="55"/>
  <c r="AY127" i="55" s="1"/>
  <c r="S127" i="55"/>
  <c r="AE127" i="55" a="1"/>
  <c r="AE127" i="55" s="1"/>
  <c r="AD127" i="55" s="1"/>
  <c r="AC127" i="55" s="1"/>
  <c r="S93" i="55"/>
  <c r="V93" i="55"/>
  <c r="AY93" i="55" s="1"/>
  <c r="Z93" i="55"/>
  <c r="AZ93" i="55" s="1"/>
  <c r="P93" i="55"/>
  <c r="W93" i="55"/>
  <c r="AB93" i="55"/>
  <c r="Y93" i="55"/>
  <c r="AA93" i="55"/>
  <c r="AE93" i="55" a="1"/>
  <c r="AE93" i="55" s="1"/>
  <c r="AD93" i="55" s="1"/>
  <c r="AC93" i="55" s="1"/>
  <c r="Q93" i="55"/>
  <c r="BA93" i="55" s="1"/>
  <c r="BB93" i="55" s="1"/>
  <c r="R93" i="55"/>
  <c r="U93" i="55"/>
  <c r="AS91" i="55"/>
  <c r="AF91" i="55" s="1"/>
  <c r="U101" i="55"/>
  <c r="V52" i="55"/>
  <c r="AY52" i="55" s="1"/>
  <c r="BB40" i="55"/>
  <c r="Z119" i="55"/>
  <c r="AZ119" i="55" s="1"/>
  <c r="BB119" i="55" s="1"/>
  <c r="V70" i="55"/>
  <c r="AY70" i="55" s="1"/>
  <c r="BB70" i="55" s="1"/>
  <c r="AU44" i="55"/>
  <c r="AV28" i="55" s="1"/>
  <c r="AE44" i="55" a="1"/>
  <c r="AE44" i="55" s="1"/>
  <c r="AB44" i="55"/>
  <c r="AA44" i="55"/>
  <c r="Y44" i="55"/>
  <c r="W44" i="55"/>
  <c r="Z44" i="55"/>
  <c r="AZ44" i="55" s="1"/>
  <c r="U44" i="55"/>
  <c r="W12" i="55"/>
  <c r="AE12" i="55" a="1"/>
  <c r="AE12" i="55" s="1"/>
  <c r="AB12" i="55"/>
  <c r="AA12" i="55"/>
  <c r="Y12" i="55"/>
  <c r="AU12" i="55"/>
  <c r="AV68" i="55" s="1"/>
  <c r="U12" i="55"/>
  <c r="Z12" i="55"/>
  <c r="AZ12" i="55" s="1"/>
  <c r="AU21" i="55"/>
  <c r="S21" i="55"/>
  <c r="V21" i="55"/>
  <c r="AY21" i="55" s="1"/>
  <c r="BB21" i="55" s="1"/>
  <c r="V44" i="56"/>
  <c r="AY44" i="56" s="1"/>
  <c r="BB44" i="56" s="1"/>
  <c r="S44" i="56"/>
  <c r="Q44" i="56"/>
  <c r="BA44" i="56" s="1"/>
  <c r="W76" i="56"/>
  <c r="AA76" i="56"/>
  <c r="Q76" i="56"/>
  <c r="BA76" i="56" s="1"/>
  <c r="V76" i="56"/>
  <c r="AY76" i="56" s="1"/>
  <c r="BB76" i="56" s="1"/>
  <c r="Y76" i="56"/>
  <c r="AA44" i="56"/>
  <c r="Q20" i="56"/>
  <c r="BA20" i="56" s="1"/>
  <c r="BB20" i="56" s="1"/>
  <c r="W20" i="56"/>
  <c r="U20" i="56"/>
  <c r="AS98" i="56"/>
  <c r="AF98" i="56" s="1"/>
  <c r="W35" i="56"/>
  <c r="U76" i="56"/>
  <c r="R44" i="56"/>
  <c r="R76" i="56"/>
  <c r="Z52" i="56"/>
  <c r="AZ52" i="56" s="1"/>
  <c r="W52" i="56"/>
  <c r="AA52" i="56"/>
  <c r="AU52" i="56"/>
  <c r="AV83" i="56" s="1"/>
  <c r="AE52" i="56" a="1"/>
  <c r="AE52" i="56" s="1"/>
  <c r="Y52" i="56"/>
  <c r="U52" i="56"/>
  <c r="AB52" i="56"/>
  <c r="BB60" i="56"/>
  <c r="AS76" i="56"/>
  <c r="AF76" i="56" s="1"/>
  <c r="AB76" i="56"/>
  <c r="P76" i="56"/>
  <c r="AE68" i="56" a="1"/>
  <c r="AE68" i="56" s="1"/>
  <c r="AD68" i="56" s="1"/>
  <c r="AC68" i="56" s="1"/>
  <c r="P68" i="56"/>
  <c r="U68" i="56"/>
  <c r="AB68" i="56"/>
  <c r="S68" i="56"/>
  <c r="Q68" i="56"/>
  <c r="BA68" i="56" s="1"/>
  <c r="BB68" i="56" s="1"/>
  <c r="Y68" i="56"/>
  <c r="AA68" i="56"/>
  <c r="V68" i="56"/>
  <c r="AY68" i="56" s="1"/>
  <c r="R68" i="56"/>
  <c r="W68" i="56"/>
  <c r="Z68" i="56"/>
  <c r="AZ68" i="56" s="1"/>
  <c r="AU12" i="56"/>
  <c r="W12" i="56"/>
  <c r="Q60" i="56"/>
  <c r="BA60" i="56" s="1"/>
  <c r="AU60" i="56"/>
  <c r="AV111" i="56" s="1"/>
  <c r="S60" i="56"/>
  <c r="R60" i="56"/>
  <c r="P60" i="56"/>
  <c r="AU44" i="56"/>
  <c r="AB124" i="56"/>
  <c r="Z124" i="56"/>
  <c r="AZ124" i="56" s="1"/>
  <c r="BB124" i="56" s="1"/>
  <c r="AS77" i="57"/>
  <c r="AF77" i="57" s="1"/>
  <c r="AE88" i="57" a="1"/>
  <c r="AE88" i="57" s="1"/>
  <c r="AD88" i="57" s="1"/>
  <c r="AC88" i="57" s="1"/>
  <c r="AB37" i="57"/>
  <c r="Z88" i="57"/>
  <c r="AZ88" i="57" s="1"/>
  <c r="Z97" i="57"/>
  <c r="AZ97" i="57" s="1"/>
  <c r="R97" i="57"/>
  <c r="W97" i="57"/>
  <c r="U97" i="57"/>
  <c r="AA97" i="57"/>
  <c r="V97" i="57"/>
  <c r="AY97" i="57" s="1"/>
  <c r="Y97" i="57"/>
  <c r="Q97" i="57"/>
  <c r="BA97" i="57" s="1"/>
  <c r="BB97" i="57" s="1"/>
  <c r="AB97" i="57"/>
  <c r="P97" i="57"/>
  <c r="R26" i="57"/>
  <c r="W26" i="57"/>
  <c r="V26" i="57"/>
  <c r="AY26" i="57" s="1"/>
  <c r="AE26" i="57" a="1"/>
  <c r="AE26" i="57" s="1"/>
  <c r="U26" i="57"/>
  <c r="S19" i="57"/>
  <c r="AA19" i="57"/>
  <c r="W19" i="57"/>
  <c r="AB19" i="57"/>
  <c r="P19" i="57"/>
  <c r="Q19" i="57"/>
  <c r="BA19" i="57" s="1"/>
  <c r="V19" i="57"/>
  <c r="AY19" i="57" s="1"/>
  <c r="BB19" i="57" s="1"/>
  <c r="R19" i="57"/>
  <c r="AU19" i="57"/>
  <c r="AV30" i="57" s="1"/>
  <c r="U19" i="57"/>
  <c r="Y19" i="57"/>
  <c r="Z19" i="57"/>
  <c r="AZ19" i="57" s="1"/>
  <c r="AS118" i="57"/>
  <c r="AF118" i="57" s="1"/>
  <c r="R118" i="57"/>
  <c r="P118" i="57"/>
  <c r="V118" i="57"/>
  <c r="AY118" i="57" s="1"/>
  <c r="U118" i="57"/>
  <c r="R73" i="57"/>
  <c r="Q73" i="57"/>
  <c r="BA73" i="57" s="1"/>
  <c r="S73" i="57"/>
  <c r="P73" i="57"/>
  <c r="S88" i="57"/>
  <c r="P88" i="57"/>
  <c r="Q88" i="57"/>
  <c r="BA88" i="57" s="1"/>
  <c r="R88" i="57"/>
  <c r="AS88" i="57"/>
  <c r="AF88" i="57" s="1"/>
  <c r="AS111" i="57"/>
  <c r="AF111" i="57" s="1"/>
  <c r="AS76" i="57"/>
  <c r="AF76" i="57" s="1"/>
  <c r="BB118" i="57"/>
  <c r="AA118" i="57"/>
  <c r="W88" i="57"/>
  <c r="Z118" i="57"/>
  <c r="AZ118" i="57" s="1"/>
  <c r="AA26" i="57"/>
  <c r="W73" i="57"/>
  <c r="Q12" i="57"/>
  <c r="BA12" i="57" s="1"/>
  <c r="BB12" i="57" s="1"/>
  <c r="Z12" i="57"/>
  <c r="AZ12" i="57" s="1"/>
  <c r="AE118" i="57" a="1"/>
  <c r="AE118" i="57" s="1"/>
  <c r="AD118" i="57" s="1"/>
  <c r="AC118" i="57" s="1"/>
  <c r="AA95" i="57"/>
  <c r="AE97" i="57" a="1"/>
  <c r="AE97" i="57" s="1"/>
  <c r="AD97" i="57" s="1"/>
  <c r="AC97" i="57" s="1"/>
  <c r="Y88" i="57"/>
  <c r="Q26" i="57"/>
  <c r="BA26" i="57" s="1"/>
  <c r="BB26" i="57" s="1"/>
  <c r="AB73" i="57"/>
  <c r="P57" i="57"/>
  <c r="S57" i="57"/>
  <c r="R57" i="57"/>
  <c r="AU57" i="57"/>
  <c r="Q57" i="57"/>
  <c r="BA57" i="57" s="1"/>
  <c r="AS92" i="57"/>
  <c r="AF92" i="57" s="1"/>
  <c r="AE19" i="57" a="1"/>
  <c r="AE19" i="57" s="1"/>
  <c r="AD19" i="57" s="1"/>
  <c r="AC19" i="57" s="1"/>
  <c r="Y83" i="57"/>
  <c r="AV109" i="57"/>
  <c r="AA88" i="57"/>
  <c r="AB26" i="57"/>
  <c r="V88" i="57"/>
  <c r="AY88" i="57" s="1"/>
  <c r="BB88" i="57" s="1"/>
  <c r="AA4" i="57"/>
  <c r="U4" i="57"/>
  <c r="Q4" i="57"/>
  <c r="BA4" i="57" s="1"/>
  <c r="S4" i="57"/>
  <c r="Z4" i="57"/>
  <c r="AZ4" i="57" s="1"/>
  <c r="P4" i="57"/>
  <c r="V4" i="57"/>
  <c r="AY4" i="57" s="1"/>
  <c r="BB4" i="57" s="1"/>
  <c r="AB4" i="57"/>
  <c r="AU4" i="57"/>
  <c r="Y4" i="57"/>
  <c r="W4" i="57"/>
  <c r="R4" i="57"/>
  <c r="R28" i="57"/>
  <c r="V28" i="57"/>
  <c r="AY28" i="57" s="1"/>
  <c r="AE28" i="57" a="1"/>
  <c r="AE28" i="57" s="1"/>
  <c r="S28" i="57"/>
  <c r="Y28" i="57"/>
  <c r="Q28" i="57"/>
  <c r="BA28" i="57" s="1"/>
  <c r="BB28" i="57" s="1"/>
  <c r="AA28" i="57"/>
  <c r="P28" i="57"/>
  <c r="W28" i="57"/>
  <c r="P81" i="57"/>
  <c r="Z81" i="57"/>
  <c r="AZ81" i="57" s="1"/>
  <c r="W81" i="57"/>
  <c r="Y81" i="57"/>
  <c r="AB81" i="57"/>
  <c r="U81" i="57"/>
  <c r="S81" i="57"/>
  <c r="V81" i="57"/>
  <c r="AY81" i="57" s="1"/>
  <c r="AA81" i="57"/>
  <c r="AE81" i="57" a="1"/>
  <c r="AE81" i="57" s="1"/>
  <c r="AD81" i="57" s="1"/>
  <c r="AC81" i="57" s="1"/>
  <c r="R81" i="57"/>
  <c r="AS107" i="57"/>
  <c r="AF107" i="57" s="1"/>
  <c r="Q59" i="57"/>
  <c r="BA59" i="57" s="1"/>
  <c r="BB59" i="57" s="1"/>
  <c r="AB88" i="57"/>
  <c r="V73" i="57"/>
  <c r="AY73" i="57" s="1"/>
  <c r="BB73" i="57" s="1"/>
  <c r="V43" i="57"/>
  <c r="AY43" i="57" s="1"/>
  <c r="S43" i="57"/>
  <c r="AE43" i="57" a="1"/>
  <c r="AE43" i="57" s="1"/>
  <c r="AA43" i="57"/>
  <c r="R43" i="57"/>
  <c r="Q43" i="57"/>
  <c r="BA43" i="57" s="1"/>
  <c r="BB43" i="57" s="1"/>
  <c r="AB43" i="57"/>
  <c r="Y43" i="57"/>
  <c r="P43" i="57"/>
  <c r="Z43" i="57"/>
  <c r="AZ43" i="57" s="1"/>
  <c r="U43" i="57"/>
  <c r="W43" i="57"/>
  <c r="AU43" i="57"/>
  <c r="AV92" i="57" s="1"/>
  <c r="Y109" i="57"/>
  <c r="AB109" i="57"/>
  <c r="AE109" i="57" a="1"/>
  <c r="AE109" i="57" s="1"/>
  <c r="AA109" i="57"/>
  <c r="Z109" i="57"/>
  <c r="AZ109" i="57" s="1"/>
  <c r="W109" i="57"/>
  <c r="V109" i="57"/>
  <c r="AY109" i="57" s="1"/>
  <c r="P109" i="57"/>
  <c r="R109" i="57"/>
  <c r="S109" i="57"/>
  <c r="AA20" i="57"/>
  <c r="Q20" i="57"/>
  <c r="BA20" i="57" s="1"/>
  <c r="W20" i="57"/>
  <c r="Z20" i="57"/>
  <c r="AZ20" i="57" s="1"/>
  <c r="BB20" i="57" s="1"/>
  <c r="U20" i="57"/>
  <c r="P20" i="57"/>
  <c r="R20" i="57"/>
  <c r="AD109" i="57"/>
  <c r="AC109" i="57" s="1"/>
  <c r="AS125" i="57"/>
  <c r="AF125" i="57" s="1"/>
  <c r="AE73" i="57" a="1"/>
  <c r="AE73" i="57" s="1"/>
  <c r="AD73" i="57" s="1"/>
  <c r="AC73" i="57" s="1"/>
  <c r="Q118" i="57"/>
  <c r="BA118" i="57" s="1"/>
  <c r="S26" i="57"/>
  <c r="Y118" i="57"/>
  <c r="W80" i="57"/>
  <c r="U80" i="57"/>
  <c r="P80" i="57"/>
  <c r="AA80" i="57"/>
  <c r="Y80" i="57"/>
  <c r="Z80" i="57"/>
  <c r="AZ80" i="57" s="1"/>
  <c r="AB80" i="57"/>
  <c r="AE80" i="57" a="1"/>
  <c r="AE80" i="57" s="1"/>
  <c r="AD80" i="57" s="1"/>
  <c r="AC80" i="57" s="1"/>
  <c r="S35" i="57"/>
  <c r="P35" i="57"/>
  <c r="R35" i="57"/>
  <c r="U35" i="57"/>
  <c r="AU35" i="57"/>
  <c r="Q35" i="57"/>
  <c r="BA35" i="57" s="1"/>
  <c r="AA35" i="57"/>
  <c r="AE46" i="58" a="1"/>
  <c r="AE46" i="58" s="1"/>
  <c r="AD46" i="58" s="1"/>
  <c r="AC46" i="58" s="1"/>
  <c r="AE64" i="58" a="1"/>
  <c r="AE64" i="58" s="1"/>
  <c r="AD64" i="58" s="1"/>
  <c r="AC64" i="58" s="1"/>
  <c r="BB17" i="58"/>
  <c r="S64" i="58"/>
  <c r="AB59" i="58"/>
  <c r="Y89" i="58"/>
  <c r="Z89" i="58"/>
  <c r="AZ89" i="58" s="1"/>
  <c r="AB89" i="58"/>
  <c r="P89" i="58"/>
  <c r="AE89" i="58" a="1"/>
  <c r="AE89" i="58" s="1"/>
  <c r="AD89" i="58" s="1"/>
  <c r="AC89" i="58" s="1"/>
  <c r="W89" i="58"/>
  <c r="V89" i="58"/>
  <c r="AY89" i="58" s="1"/>
  <c r="U89" i="58"/>
  <c r="AA89" i="58"/>
  <c r="R89" i="58"/>
  <c r="Z58" i="58"/>
  <c r="AZ58" i="58" s="1"/>
  <c r="V58" i="58"/>
  <c r="AY58" i="58" s="1"/>
  <c r="BB58" i="58" s="1"/>
  <c r="AB58" i="58"/>
  <c r="AU58" i="58"/>
  <c r="AV24" i="58" s="1"/>
  <c r="R58" i="58"/>
  <c r="U58" i="58"/>
  <c r="Q58" i="58"/>
  <c r="BA58" i="58" s="1"/>
  <c r="AA58" i="58"/>
  <c r="S58" i="58"/>
  <c r="P58" i="58"/>
  <c r="W58" i="58"/>
  <c r="Y58" i="58"/>
  <c r="Z105" i="58"/>
  <c r="AZ105" i="58" s="1"/>
  <c r="Q105" i="58"/>
  <c r="BA105" i="58" s="1"/>
  <c r="BB105" i="58" s="1"/>
  <c r="P105" i="58"/>
  <c r="Y105" i="58"/>
  <c r="AE105" i="58" a="1"/>
  <c r="AE105" i="58" s="1"/>
  <c r="AD105" i="58" s="1"/>
  <c r="AC105" i="58" s="1"/>
  <c r="S105" i="58"/>
  <c r="AB73" i="58"/>
  <c r="Z73" i="58"/>
  <c r="AZ73" i="58" s="1"/>
  <c r="AE73" i="58" a="1"/>
  <c r="AE73" i="58" s="1"/>
  <c r="AA73" i="58"/>
  <c r="U73" i="58"/>
  <c r="Y73" i="58"/>
  <c r="W73" i="58"/>
  <c r="AS81" i="58"/>
  <c r="AF81" i="58" s="1"/>
  <c r="AB81" i="58"/>
  <c r="Z81" i="58"/>
  <c r="AZ81" i="58" s="1"/>
  <c r="W81" i="58"/>
  <c r="Y81" i="58"/>
  <c r="V81" i="58"/>
  <c r="AY81" i="58" s="1"/>
  <c r="S81" i="58"/>
  <c r="R81" i="58"/>
  <c r="U81" i="58"/>
  <c r="P81" i="58"/>
  <c r="AA81" i="58"/>
  <c r="Q81" i="58"/>
  <c r="BA81" i="58" s="1"/>
  <c r="AU43" i="58"/>
  <c r="AV72" i="58" s="1"/>
  <c r="Q43" i="58"/>
  <c r="BA43" i="58" s="1"/>
  <c r="U64" i="58"/>
  <c r="AS114" i="58"/>
  <c r="AF114" i="58" s="1"/>
  <c r="Q64" i="58"/>
  <c r="BA64" i="58" s="1"/>
  <c r="P64" i="58"/>
  <c r="Z59" i="58"/>
  <c r="AZ59" i="58" s="1"/>
  <c r="Z43" i="58"/>
  <c r="AZ43" i="58" s="1"/>
  <c r="BB43" i="58" s="1"/>
  <c r="BB60" i="58"/>
  <c r="U59" i="58"/>
  <c r="AA25" i="58"/>
  <c r="AB25" i="58"/>
  <c r="Q25" i="58"/>
  <c r="BA25" i="58" s="1"/>
  <c r="BB25" i="58" s="1"/>
  <c r="P25" i="58"/>
  <c r="Z25" i="58"/>
  <c r="AZ25" i="58" s="1"/>
  <c r="W25" i="58"/>
  <c r="Y25" i="58"/>
  <c r="S25" i="58"/>
  <c r="V25" i="58"/>
  <c r="AY25" i="58" s="1"/>
  <c r="AU25" i="58"/>
  <c r="AV27" i="58" s="1"/>
  <c r="AE25" i="58" a="1"/>
  <c r="AE25" i="58" s="1"/>
  <c r="U25" i="58"/>
  <c r="R25" i="58"/>
  <c r="P65" i="58"/>
  <c r="AA65" i="58"/>
  <c r="Z65" i="58"/>
  <c r="AZ65" i="58" s="1"/>
  <c r="BB65" i="58" s="1"/>
  <c r="P9" i="58"/>
  <c r="AA9" i="58"/>
  <c r="AB9" i="58"/>
  <c r="Y9" i="58"/>
  <c r="AU9" i="58"/>
  <c r="AV44" i="58" s="1"/>
  <c r="U9" i="58"/>
  <c r="W9" i="58"/>
  <c r="AE9" i="58" a="1"/>
  <c r="AE9" i="58" s="1"/>
  <c r="Z9" i="58"/>
  <c r="AZ9" i="58" s="1"/>
  <c r="R9" i="58"/>
  <c r="V11" i="58"/>
  <c r="AY11" i="58" s="1"/>
  <c r="BB11" i="58" s="1"/>
  <c r="S11" i="58"/>
  <c r="P11" i="58"/>
  <c r="R11" i="58"/>
  <c r="Z11" i="58"/>
  <c r="AZ11" i="58" s="1"/>
  <c r="Q11" i="58"/>
  <c r="BA11" i="58" s="1"/>
  <c r="AU11" i="58"/>
  <c r="AV62" i="58" s="1"/>
  <c r="AS121" i="58"/>
  <c r="AF121" i="58" s="1"/>
  <c r="AA64" i="58"/>
  <c r="AU64" i="58"/>
  <c r="AV98" i="58" s="1"/>
  <c r="BB81" i="58"/>
  <c r="AU59" i="58"/>
  <c r="AB43" i="58"/>
  <c r="AB11" i="58"/>
  <c r="W59" i="58"/>
  <c r="P42" i="58"/>
  <c r="W42" i="58"/>
  <c r="S42" i="58"/>
  <c r="R42" i="58"/>
  <c r="AU42" i="58"/>
  <c r="Q42" i="58"/>
  <c r="BA42" i="58" s="1"/>
  <c r="V42" i="58"/>
  <c r="AY42" i="58" s="1"/>
  <c r="BB42" i="58" s="1"/>
  <c r="Z74" i="58"/>
  <c r="AZ74" i="58" s="1"/>
  <c r="BB74" i="58" s="1"/>
  <c r="AA74" i="58"/>
  <c r="P74" i="58"/>
  <c r="Y74" i="58"/>
  <c r="AB74" i="58"/>
  <c r="S74" i="58"/>
  <c r="Q74" i="58"/>
  <c r="BA74" i="58" s="1"/>
  <c r="Y50" i="58"/>
  <c r="Z50" i="58"/>
  <c r="AZ50" i="58" s="1"/>
  <c r="W50" i="58"/>
  <c r="R50" i="58"/>
  <c r="Q50" i="58"/>
  <c r="BA50" i="58" s="1"/>
  <c r="BB50" i="58" s="1"/>
  <c r="P50" i="58"/>
  <c r="R43" i="58"/>
  <c r="AE81" i="58" a="1"/>
  <c r="AE81" i="58" s="1"/>
  <c r="AD81" i="58" s="1"/>
  <c r="AC81" i="58" s="1"/>
  <c r="AE11" i="58" a="1"/>
  <c r="AE11" i="58" s="1"/>
  <c r="AD11" i="58" s="1"/>
  <c r="AC11" i="58" s="1"/>
  <c r="R64" i="58"/>
  <c r="Q59" i="58"/>
  <c r="BA59" i="58" s="1"/>
  <c r="P43" i="58"/>
  <c r="R73" i="58"/>
  <c r="R57" i="58"/>
  <c r="AU57" i="58"/>
  <c r="AV104" i="58" s="1"/>
  <c r="AA57" i="58"/>
  <c r="V57" i="58"/>
  <c r="AY57" i="58" s="1"/>
  <c r="P57" i="58"/>
  <c r="Q57" i="58"/>
  <c r="BA57" i="58" s="1"/>
  <c r="BB57" i="58" s="1"/>
  <c r="S57" i="58"/>
  <c r="Y57" i="58"/>
  <c r="U57" i="58"/>
  <c r="W57" i="58"/>
  <c r="Z57" i="58"/>
  <c r="AZ57" i="58" s="1"/>
  <c r="AB57" i="58"/>
  <c r="AE57" i="58" a="1"/>
  <c r="AE57" i="58" s="1"/>
  <c r="Q129" i="58"/>
  <c r="BA129" i="58" s="1"/>
  <c r="P129" i="58"/>
  <c r="AS129" i="58"/>
  <c r="AF129" i="58" s="1"/>
  <c r="S129" i="58"/>
  <c r="R129" i="58"/>
  <c r="AD119" i="58"/>
  <c r="AC119" i="58" s="1"/>
  <c r="AE59" i="58" a="1"/>
  <c r="AE59" i="58" s="1"/>
  <c r="AD59" i="58" s="1"/>
  <c r="AC59" i="58" s="1"/>
  <c r="AB64" i="58"/>
  <c r="R59" i="58"/>
  <c r="S43" i="58"/>
  <c r="Y11" i="58"/>
  <c r="V73" i="58"/>
  <c r="AY73" i="58" s="1"/>
  <c r="U99" i="58"/>
  <c r="AE99" i="58" a="1"/>
  <c r="AE99" i="58" s="1"/>
  <c r="AD99" i="58" s="1"/>
  <c r="AC99" i="58" s="1"/>
  <c r="AB99" i="58"/>
  <c r="AA99" i="58"/>
  <c r="Y99" i="58"/>
  <c r="W99" i="58"/>
  <c r="Z99" i="58"/>
  <c r="AZ99" i="58" s="1"/>
  <c r="AE67" i="58" a="1"/>
  <c r="AE67" i="58" s="1"/>
  <c r="AD67" i="58" s="1"/>
  <c r="AC67" i="58" s="1"/>
  <c r="Z67" i="58"/>
  <c r="AZ67" i="58" s="1"/>
  <c r="Y67" i="58"/>
  <c r="W64" i="58"/>
  <c r="Q73" i="58"/>
  <c r="BA73" i="58" s="1"/>
  <c r="BB73" i="58" s="1"/>
  <c r="AS73" i="58"/>
  <c r="AF73" i="58" s="1"/>
  <c r="AD73" i="58" s="1"/>
  <c r="AC73" i="58" s="1"/>
  <c r="AD82" i="58"/>
  <c r="AC82" i="58" s="1"/>
  <c r="V59" i="58"/>
  <c r="AY59" i="58" s="1"/>
  <c r="BB59" i="58" s="1"/>
  <c r="AA59" i="58"/>
  <c r="U43" i="58"/>
  <c r="V43" i="58"/>
  <c r="AY43" i="58" s="1"/>
  <c r="BB76" i="58"/>
  <c r="AA35" i="58"/>
  <c r="AB35" i="58"/>
  <c r="W35" i="58"/>
  <c r="Z35" i="58"/>
  <c r="AZ35" i="58" s="1"/>
  <c r="Y35" i="58"/>
  <c r="AE35" i="58" a="1"/>
  <c r="AE35" i="58" s="1"/>
  <c r="AU35" i="58"/>
  <c r="AV101" i="58" s="1"/>
  <c r="U35" i="58"/>
  <c r="BB46" i="59"/>
  <c r="W27" i="59"/>
  <c r="Z63" i="59"/>
  <c r="AZ63" i="59" s="1"/>
  <c r="V63" i="59"/>
  <c r="AY63" i="59" s="1"/>
  <c r="AB108" i="59"/>
  <c r="AE108" i="59" a="1"/>
  <c r="AE108" i="59" s="1"/>
  <c r="AD108" i="59" s="1"/>
  <c r="AC108" i="59" s="1"/>
  <c r="Y108" i="59"/>
  <c r="AA108" i="59"/>
  <c r="Z108" i="59"/>
  <c r="AZ108" i="59" s="1"/>
  <c r="Q108" i="59"/>
  <c r="BA108" i="59" s="1"/>
  <c r="BB108" i="59" s="1"/>
  <c r="W108" i="59"/>
  <c r="U108" i="59"/>
  <c r="V108" i="59"/>
  <c r="AY108" i="59" s="1"/>
  <c r="S108" i="59"/>
  <c r="V82" i="59"/>
  <c r="AY82" i="59" s="1"/>
  <c r="BB82" i="59" s="1"/>
  <c r="AS82" i="59"/>
  <c r="AF82" i="59" s="1"/>
  <c r="U82" i="59"/>
  <c r="Y82" i="59"/>
  <c r="W82" i="59"/>
  <c r="Q82" i="59"/>
  <c r="BA82" i="59" s="1"/>
  <c r="Q27" i="59"/>
  <c r="BA27" i="59" s="1"/>
  <c r="BB27" i="59" s="1"/>
  <c r="R27" i="59"/>
  <c r="W63" i="59"/>
  <c r="AA63" i="59"/>
  <c r="Y97" i="59"/>
  <c r="P97" i="59"/>
  <c r="S97" i="59"/>
  <c r="Z95" i="59"/>
  <c r="AZ95" i="59" s="1"/>
  <c r="P95" i="59"/>
  <c r="AB95" i="59"/>
  <c r="W95" i="59"/>
  <c r="R95" i="59"/>
  <c r="AE95" i="59" a="1"/>
  <c r="AE95" i="59" s="1"/>
  <c r="AD95" i="59" s="1"/>
  <c r="AC95" i="59" s="1"/>
  <c r="Y95" i="59"/>
  <c r="AU43" i="59"/>
  <c r="Z43" i="59"/>
  <c r="AZ43" i="59" s="1"/>
  <c r="R43" i="59"/>
  <c r="Y43" i="59"/>
  <c r="V43" i="59"/>
  <c r="AY43" i="59" s="1"/>
  <c r="AA27" i="59"/>
  <c r="Z27" i="59"/>
  <c r="AZ27" i="59" s="1"/>
  <c r="AB27" i="59"/>
  <c r="U63" i="59"/>
  <c r="Y63" i="59"/>
  <c r="V115" i="59"/>
  <c r="AY115" i="59" s="1"/>
  <c r="BB115" i="59" s="1"/>
  <c r="W38" i="59"/>
  <c r="AU38" i="59"/>
  <c r="AV90" i="59" s="1"/>
  <c r="Y38" i="59"/>
  <c r="V38" i="59"/>
  <c r="AY38" i="59" s="1"/>
  <c r="AB38" i="59"/>
  <c r="P38" i="59"/>
  <c r="Z38" i="59"/>
  <c r="AZ38" i="59" s="1"/>
  <c r="S38" i="59"/>
  <c r="U38" i="59"/>
  <c r="Q38" i="59"/>
  <c r="BA38" i="59" s="1"/>
  <c r="AA38" i="59"/>
  <c r="R38" i="59"/>
  <c r="Q6" i="59"/>
  <c r="BA6" i="59" s="1"/>
  <c r="W6" i="59"/>
  <c r="P6" i="59"/>
  <c r="R6" i="59"/>
  <c r="S6" i="59"/>
  <c r="AU6" i="59"/>
  <c r="Y3" i="59"/>
  <c r="U3" i="59"/>
  <c r="V3" i="59"/>
  <c r="AY3" i="59" s="1"/>
  <c r="AU3" i="59"/>
  <c r="AV37" i="59" s="1"/>
  <c r="Z3" i="59"/>
  <c r="AZ3" i="59" s="1"/>
  <c r="S3" i="59"/>
  <c r="R3" i="59"/>
  <c r="W3" i="59"/>
  <c r="P3" i="59"/>
  <c r="AB3" i="59"/>
  <c r="AA3" i="59"/>
  <c r="Q3" i="59"/>
  <c r="BA3" i="59" s="1"/>
  <c r="P37" i="59"/>
  <c r="Y37" i="59"/>
  <c r="Z37" i="59"/>
  <c r="AZ37" i="59" s="1"/>
  <c r="U37" i="59"/>
  <c r="V37" i="59"/>
  <c r="AY37" i="59" s="1"/>
  <c r="W37" i="59"/>
  <c r="R37" i="59"/>
  <c r="AU37" i="59"/>
  <c r="AA37" i="59"/>
  <c r="S37" i="59"/>
  <c r="AB37" i="59"/>
  <c r="Q37" i="59"/>
  <c r="BA37" i="59" s="1"/>
  <c r="W61" i="59"/>
  <c r="AE61" i="59" a="1"/>
  <c r="AE61" i="59" s="1"/>
  <c r="U61" i="59"/>
  <c r="Y61" i="59"/>
  <c r="AU61" i="59"/>
  <c r="AV16" i="59" s="1"/>
  <c r="AA61" i="59"/>
  <c r="AB61" i="59"/>
  <c r="Z61" i="59"/>
  <c r="AZ61" i="59" s="1"/>
  <c r="AA115" i="59"/>
  <c r="AB46" i="59"/>
  <c r="AU46" i="59"/>
  <c r="AE46" i="59" a="1"/>
  <c r="AE46" i="59" s="1"/>
  <c r="AU30" i="59"/>
  <c r="AE30" i="59" a="1"/>
  <c r="AE30" i="59" s="1"/>
  <c r="AB30" i="59"/>
  <c r="R30" i="59"/>
  <c r="Q30" i="59"/>
  <c r="BA30" i="59" s="1"/>
  <c r="BB30" i="59" s="1"/>
  <c r="V30" i="59"/>
  <c r="AY30" i="59" s="1"/>
  <c r="U30" i="59"/>
  <c r="Z30" i="59"/>
  <c r="AZ30" i="59" s="1"/>
  <c r="S30" i="59"/>
  <c r="W30" i="59"/>
  <c r="P30" i="59"/>
  <c r="Y30" i="59"/>
  <c r="AA30" i="59"/>
  <c r="S63" i="59"/>
  <c r="R63" i="59"/>
  <c r="Q63" i="59"/>
  <c r="BA63" i="59" s="1"/>
  <c r="BB63" i="59" s="1"/>
  <c r="AD90" i="59"/>
  <c r="AC90" i="59" s="1"/>
  <c r="AU63" i="59"/>
  <c r="BB84" i="59"/>
  <c r="Z44" i="59"/>
  <c r="AZ44" i="59" s="1"/>
  <c r="S44" i="59"/>
  <c r="AA44" i="59"/>
  <c r="AE44" i="59" a="1"/>
  <c r="AE44" i="59" s="1"/>
  <c r="AB44" i="59"/>
  <c r="R44" i="59"/>
  <c r="U44" i="59"/>
  <c r="Y44" i="59"/>
  <c r="W116" i="59"/>
  <c r="U116" i="59"/>
  <c r="S116" i="59"/>
  <c r="R116" i="59"/>
  <c r="Y116" i="59"/>
  <c r="P116" i="59"/>
  <c r="Q116" i="59"/>
  <c r="BA116" i="59" s="1"/>
  <c r="AS116" i="59"/>
  <c r="AF116" i="59" s="1"/>
  <c r="V116" i="59"/>
  <c r="AY116" i="59" s="1"/>
  <c r="BB116" i="59" s="1"/>
  <c r="AB116" i="59"/>
  <c r="AA116" i="59"/>
  <c r="AU27" i="59"/>
  <c r="AV101" i="59" s="1"/>
  <c r="V27" i="59"/>
  <c r="AY27" i="59" s="1"/>
  <c r="AE27" i="59" a="1"/>
  <c r="AE27" i="59" s="1"/>
  <c r="S27" i="59"/>
  <c r="Q4" i="59"/>
  <c r="BA4" i="59" s="1"/>
  <c r="S4" i="59"/>
  <c r="R4" i="59"/>
  <c r="AU4" i="59"/>
  <c r="Z4" i="59"/>
  <c r="AZ4" i="59" s="1"/>
  <c r="P4" i="59"/>
  <c r="U4" i="59"/>
  <c r="V4" i="59"/>
  <c r="AY4" i="59" s="1"/>
  <c r="AA4" i="59"/>
  <c r="AB4" i="59"/>
  <c r="Y27" i="59"/>
  <c r="AE63" i="59" a="1"/>
  <c r="AE63" i="59" s="1"/>
  <c r="S12" i="59"/>
  <c r="AB12" i="59"/>
  <c r="Z12" i="59"/>
  <c r="AZ12" i="59" s="1"/>
  <c r="AA12" i="59"/>
  <c r="R12" i="59"/>
  <c r="AE12" i="59" a="1"/>
  <c r="AE12" i="59" s="1"/>
  <c r="P12" i="59"/>
  <c r="Q12" i="59"/>
  <c r="BA12" i="59" s="1"/>
  <c r="BB12" i="59" s="1"/>
  <c r="AU12" i="59"/>
  <c r="AV19" i="59" s="1"/>
  <c r="U12" i="59"/>
  <c r="V12" i="59"/>
  <c r="AY12" i="59" s="1"/>
  <c r="Y12" i="59"/>
  <c r="W12" i="59"/>
  <c r="R14" i="59"/>
  <c r="V14" i="59"/>
  <c r="AY14" i="59" s="1"/>
  <c r="AU14" i="59"/>
  <c r="AV8" i="59" s="1"/>
  <c r="Z14" i="59"/>
  <c r="AZ14" i="59" s="1"/>
  <c r="P14" i="59"/>
  <c r="U14" i="59"/>
  <c r="S14" i="59"/>
  <c r="Y14" i="59"/>
  <c r="AE14" i="59" a="1"/>
  <c r="AE14" i="59" s="1"/>
  <c r="W14" i="59"/>
  <c r="AA14" i="59"/>
  <c r="Q14" i="59"/>
  <c r="BA14" i="59" s="1"/>
  <c r="BB14" i="59" s="1"/>
  <c r="AB14" i="59"/>
  <c r="P115" i="59"/>
  <c r="Y115" i="59"/>
  <c r="W115" i="59"/>
  <c r="S115" i="59"/>
  <c r="Q115" i="59"/>
  <c r="BA115" i="59" s="1"/>
  <c r="AS115" i="59"/>
  <c r="AF115" i="59" s="1"/>
  <c r="R115" i="59"/>
  <c r="U115" i="59"/>
  <c r="R59" i="59"/>
  <c r="U59" i="59"/>
  <c r="Z59" i="59"/>
  <c r="AZ59" i="59" s="1"/>
  <c r="P59" i="59"/>
  <c r="S59" i="59"/>
  <c r="W59" i="59"/>
  <c r="AU59" i="59"/>
  <c r="AV29" i="59" s="1"/>
  <c r="V59" i="59"/>
  <c r="AY59" i="59" s="1"/>
  <c r="AA59" i="59"/>
  <c r="AE59" i="59" a="1"/>
  <c r="AE59" i="59" s="1"/>
  <c r="Q59" i="59"/>
  <c r="BA59" i="59" s="1"/>
  <c r="BB59" i="59" s="1"/>
  <c r="Y59" i="59"/>
  <c r="AB59" i="59"/>
  <c r="S5" i="59"/>
  <c r="Y5" i="59"/>
  <c r="U5" i="59"/>
  <c r="Q5" i="59"/>
  <c r="BA5" i="59" s="1"/>
  <c r="AB5" i="59"/>
  <c r="R5" i="59"/>
  <c r="W45" i="59"/>
  <c r="AE45" i="59" a="1"/>
  <c r="AE45" i="59" s="1"/>
  <c r="Q45" i="59"/>
  <c r="BA45" i="59" s="1"/>
  <c r="BB45" i="59" s="1"/>
  <c r="P45" i="59"/>
  <c r="AU45" i="59"/>
  <c r="AV73" i="59" s="1"/>
  <c r="Y45" i="59"/>
  <c r="V45" i="59"/>
  <c r="AY45" i="59" s="1"/>
  <c r="U87" i="59"/>
  <c r="V87" i="59"/>
  <c r="AY87" i="59" s="1"/>
  <c r="AA87" i="59"/>
  <c r="Y87" i="59"/>
  <c r="S87" i="59"/>
  <c r="R87" i="59"/>
  <c r="Z87" i="59"/>
  <c r="AZ87" i="59" s="1"/>
  <c r="AS87" i="59"/>
  <c r="AF87" i="59" s="1"/>
  <c r="AB87" i="59"/>
  <c r="P87" i="59"/>
  <c r="Q87" i="59"/>
  <c r="BA87" i="59" s="1"/>
  <c r="W87" i="59"/>
  <c r="Y112" i="59"/>
  <c r="AE112" i="59" a="1"/>
  <c r="AE112" i="59" s="1"/>
  <c r="S112" i="59"/>
  <c r="AA112" i="59"/>
  <c r="Q112" i="59"/>
  <c r="BA112" i="59" s="1"/>
  <c r="BB112" i="59" s="1"/>
  <c r="U112" i="59"/>
  <c r="R112" i="59"/>
  <c r="V112" i="59"/>
  <c r="AY112" i="59" s="1"/>
  <c r="W112" i="59"/>
  <c r="AB112" i="59"/>
  <c r="P112" i="59"/>
  <c r="Z112" i="59"/>
  <c r="AZ112" i="59" s="1"/>
  <c r="AU23" i="59"/>
  <c r="AV115" i="59" s="1"/>
  <c r="R23" i="59"/>
  <c r="Q23" i="59"/>
  <c r="BA23" i="59" s="1"/>
  <c r="U23" i="59"/>
  <c r="P23" i="59"/>
  <c r="AB23" i="59"/>
  <c r="AA23" i="59"/>
  <c r="Z23" i="59"/>
  <c r="AZ23" i="59" s="1"/>
  <c r="Y23" i="59"/>
  <c r="S23" i="59"/>
  <c r="W23" i="59"/>
  <c r="V23" i="59"/>
  <c r="AY23" i="59" s="1"/>
  <c r="AB96" i="59"/>
  <c r="Z96" i="59"/>
  <c r="AZ96" i="59" s="1"/>
  <c r="U96" i="59"/>
  <c r="V96" i="59"/>
  <c r="AY96" i="59" s="1"/>
  <c r="Q96" i="59"/>
  <c r="BA96" i="59" s="1"/>
  <c r="BB96" i="59" s="1"/>
  <c r="AA96" i="59"/>
  <c r="S96" i="59"/>
  <c r="R96" i="59"/>
  <c r="Y96" i="59"/>
  <c r="AE96" i="59" a="1"/>
  <c r="AE96" i="59" s="1"/>
  <c r="W96" i="59"/>
  <c r="P96" i="59"/>
  <c r="P49" i="59"/>
  <c r="W49" i="59"/>
  <c r="AE49" i="59" a="1"/>
  <c r="AE49" i="59" s="1"/>
  <c r="Y49" i="59"/>
  <c r="Q49" i="59"/>
  <c r="BA49" i="59" s="1"/>
  <c r="BB49" i="59" s="1"/>
  <c r="U49" i="59"/>
  <c r="AB49" i="59"/>
  <c r="AA49" i="59"/>
  <c r="R49" i="59"/>
  <c r="V49" i="59"/>
  <c r="AY49" i="59" s="1"/>
  <c r="AU49" i="59"/>
  <c r="S49" i="59"/>
  <c r="Z49" i="59"/>
  <c r="AZ49" i="59" s="1"/>
  <c r="Y42" i="59"/>
  <c r="W42" i="59"/>
  <c r="S42" i="59"/>
  <c r="V42" i="59"/>
  <c r="AY42" i="59" s="1"/>
  <c r="AB42" i="59"/>
  <c r="AU42" i="59"/>
  <c r="R42" i="59"/>
  <c r="U42" i="59"/>
  <c r="P42" i="59"/>
  <c r="AA42" i="59"/>
  <c r="Z42" i="59"/>
  <c r="AZ42" i="59" s="1"/>
  <c r="AE42" i="59" a="1"/>
  <c r="AE42" i="59" s="1"/>
  <c r="Q42" i="59"/>
  <c r="BA42" i="59" s="1"/>
  <c r="BB42" i="59" s="1"/>
  <c r="Y67" i="59"/>
  <c r="W67" i="59"/>
  <c r="AS67" i="59"/>
  <c r="AF67" i="59" s="1"/>
  <c r="Z67" i="59"/>
  <c r="AZ67" i="59" s="1"/>
  <c r="S67" i="59"/>
  <c r="V67" i="59"/>
  <c r="AY67" i="59" s="1"/>
  <c r="BB67" i="59" s="1"/>
  <c r="AB67" i="59"/>
  <c r="R67" i="59"/>
  <c r="U67" i="59"/>
  <c r="P67" i="59"/>
  <c r="Q67" i="59"/>
  <c r="BA67" i="59" s="1"/>
  <c r="AA67" i="59"/>
  <c r="V17" i="59"/>
  <c r="AY17" i="59" s="1"/>
  <c r="S17" i="59"/>
  <c r="P17" i="59"/>
  <c r="Z17" i="59"/>
  <c r="AZ17" i="59" s="1"/>
  <c r="AE17" i="59" a="1"/>
  <c r="AE17" i="59" s="1"/>
  <c r="R17" i="59"/>
  <c r="U17" i="59"/>
  <c r="AA17" i="59"/>
  <c r="W17" i="59"/>
  <c r="AB17" i="59"/>
  <c r="Y17" i="59"/>
  <c r="Q17" i="59"/>
  <c r="BA17" i="59" s="1"/>
  <c r="AU17" i="59"/>
  <c r="AS76" i="59"/>
  <c r="AF76" i="59" s="1"/>
  <c r="AS112" i="59"/>
  <c r="AF112" i="59" s="1"/>
  <c r="AD112" i="59" s="1"/>
  <c r="AC112" i="59" s="1"/>
  <c r="BB122" i="59"/>
  <c r="BB34" i="59"/>
  <c r="AU53" i="59"/>
  <c r="S53" i="59"/>
  <c r="Q53" i="59"/>
  <c r="BA53" i="59" s="1"/>
  <c r="AB53" i="59"/>
  <c r="W53" i="59"/>
  <c r="Z53" i="59"/>
  <c r="AZ53" i="59" s="1"/>
  <c r="U53" i="59"/>
  <c r="P53" i="59"/>
  <c r="AA53" i="59"/>
  <c r="V53" i="59"/>
  <c r="AY53" i="59" s="1"/>
  <c r="BB53" i="59" s="1"/>
  <c r="R53" i="59"/>
  <c r="Y53" i="59"/>
  <c r="AE11" i="59" a="1"/>
  <c r="AE11" i="59" s="1"/>
  <c r="Q11" i="59"/>
  <c r="BA11" i="59" s="1"/>
  <c r="BB11" i="59" s="1"/>
  <c r="V11" i="59"/>
  <c r="AY11" i="59" s="1"/>
  <c r="AU11" i="59"/>
  <c r="AV15" i="59" s="1"/>
  <c r="AA11" i="59"/>
  <c r="U11" i="59"/>
  <c r="P11" i="59"/>
  <c r="W11" i="59"/>
  <c r="AB11" i="59"/>
  <c r="S11" i="59"/>
  <c r="Y11" i="59"/>
  <c r="Z11" i="59"/>
  <c r="AZ11" i="59" s="1"/>
  <c r="R11" i="59"/>
  <c r="Y119" i="59"/>
  <c r="P119" i="59"/>
  <c r="V119" i="59"/>
  <c r="AY119" i="59" s="1"/>
  <c r="U119" i="59"/>
  <c r="AS119" i="59"/>
  <c r="AF119" i="59" s="1"/>
  <c r="S119" i="59"/>
  <c r="R119" i="59"/>
  <c r="AA119" i="59"/>
  <c r="Q119" i="59"/>
  <c r="BA119" i="59" s="1"/>
  <c r="W119" i="59"/>
  <c r="AB119" i="59"/>
  <c r="Z119" i="59"/>
  <c r="AZ119" i="59" s="1"/>
  <c r="Q18" i="59"/>
  <c r="BA18" i="59" s="1"/>
  <c r="AB18" i="59"/>
  <c r="AB104" i="59"/>
  <c r="AA104" i="59"/>
  <c r="R104" i="59"/>
  <c r="Y104" i="59"/>
  <c r="W104" i="59"/>
  <c r="P104" i="59"/>
  <c r="S104" i="59"/>
  <c r="AS104" i="59"/>
  <c r="AF104" i="59" s="1"/>
  <c r="Z104" i="59"/>
  <c r="AZ104" i="59" s="1"/>
  <c r="V104" i="59"/>
  <c r="AY104" i="59" s="1"/>
  <c r="U104" i="59"/>
  <c r="Q104" i="59"/>
  <c r="BA104" i="59" s="1"/>
  <c r="AS110" i="59"/>
  <c r="AF110" i="59" s="1"/>
  <c r="BB21" i="59"/>
  <c r="Y64" i="59"/>
  <c r="W64" i="59"/>
  <c r="S64" i="59"/>
  <c r="R64" i="59"/>
  <c r="V64" i="59"/>
  <c r="AY64" i="59" s="1"/>
  <c r="AU64" i="59"/>
  <c r="AV51" i="59" s="1"/>
  <c r="AA64" i="59"/>
  <c r="AB64" i="59"/>
  <c r="P64" i="59"/>
  <c r="Q64" i="59"/>
  <c r="BA64" i="59" s="1"/>
  <c r="BB64" i="59" s="1"/>
  <c r="Z64" i="59"/>
  <c r="AZ64" i="59" s="1"/>
  <c r="AE64" i="59" a="1"/>
  <c r="AE64" i="59" s="1"/>
  <c r="U64" i="59"/>
  <c r="Z127" i="59"/>
  <c r="AZ127" i="59" s="1"/>
  <c r="AB127" i="59"/>
  <c r="S127" i="59"/>
  <c r="R127" i="59"/>
  <c r="AA127" i="59"/>
  <c r="Q127" i="59"/>
  <c r="BA127" i="59" s="1"/>
  <c r="BB127" i="59" s="1"/>
  <c r="AE127" i="59" a="1"/>
  <c r="AE127" i="59" s="1"/>
  <c r="V127" i="59"/>
  <c r="AY127" i="59" s="1"/>
  <c r="U127" i="59"/>
  <c r="P127" i="59"/>
  <c r="W127" i="59"/>
  <c r="Y127" i="59"/>
  <c r="AU47" i="59"/>
  <c r="AB47" i="59"/>
  <c r="Z47" i="59"/>
  <c r="AZ47" i="59" s="1"/>
  <c r="W47" i="59"/>
  <c r="AA47" i="59"/>
  <c r="Y47" i="59"/>
  <c r="AE47" i="59" a="1"/>
  <c r="AE47" i="59" s="1"/>
  <c r="V47" i="59"/>
  <c r="AY47" i="59" s="1"/>
  <c r="Q47" i="59"/>
  <c r="BA47" i="59" s="1"/>
  <c r="BB47" i="59" s="1"/>
  <c r="U47" i="59"/>
  <c r="S47" i="59"/>
  <c r="P47" i="59"/>
  <c r="R47" i="59"/>
  <c r="U26" i="59"/>
  <c r="AA26" i="59"/>
  <c r="V26" i="59"/>
  <c r="AY26" i="59" s="1"/>
  <c r="Z26" i="59"/>
  <c r="AZ26" i="59" s="1"/>
  <c r="Q26" i="59"/>
  <c r="BA26" i="59" s="1"/>
  <c r="BB26" i="59" s="1"/>
  <c r="AU26" i="59"/>
  <c r="AV60" i="59" s="1"/>
  <c r="R26" i="59"/>
  <c r="P26" i="59"/>
  <c r="AB26" i="59"/>
  <c r="Y26" i="59"/>
  <c r="S26" i="59"/>
  <c r="W26" i="59"/>
  <c r="AE26" i="59" a="1"/>
  <c r="AE26" i="59" s="1"/>
  <c r="P33" i="59"/>
  <c r="V33" i="59"/>
  <c r="AY33" i="59" s="1"/>
  <c r="AU33" i="59"/>
  <c r="AV85" i="59" s="1"/>
  <c r="U33" i="59"/>
  <c r="AE33" i="59" a="1"/>
  <c r="AE33" i="59" s="1"/>
  <c r="R33" i="59"/>
  <c r="AA33" i="59"/>
  <c r="Q33" i="59"/>
  <c r="BA33" i="59" s="1"/>
  <c r="BB33" i="59" s="1"/>
  <c r="W33" i="59"/>
  <c r="AB33" i="59"/>
  <c r="Y33" i="59"/>
  <c r="Z33" i="59"/>
  <c r="AZ33" i="59" s="1"/>
  <c r="S33" i="59"/>
  <c r="AD93" i="59"/>
  <c r="AC93" i="59" s="1"/>
  <c r="BB89" i="59"/>
  <c r="BB19" i="59"/>
  <c r="BB17" i="59"/>
  <c r="S57" i="59"/>
  <c r="AB57" i="59"/>
  <c r="R57" i="59"/>
  <c r="Q57" i="59"/>
  <c r="BA57" i="59" s="1"/>
  <c r="U57" i="59"/>
  <c r="AU57" i="59"/>
  <c r="AA57" i="59"/>
  <c r="Z57" i="59"/>
  <c r="AZ57" i="59" s="1"/>
  <c r="W57" i="59"/>
  <c r="V57" i="59"/>
  <c r="AY57" i="59" s="1"/>
  <c r="P57" i="59"/>
  <c r="Y57" i="59"/>
  <c r="Z126" i="59"/>
  <c r="AZ126" i="59" s="1"/>
  <c r="P126" i="59"/>
  <c r="AA126" i="59"/>
  <c r="Y126" i="59"/>
  <c r="V126" i="59"/>
  <c r="AY126" i="59" s="1"/>
  <c r="U126" i="59"/>
  <c r="R126" i="59"/>
  <c r="Q126" i="59"/>
  <c r="BA126" i="59" s="1"/>
  <c r="BB126" i="59" s="1"/>
  <c r="W126" i="59"/>
  <c r="AE126" i="59" a="1"/>
  <c r="AE126" i="59" s="1"/>
  <c r="AD126" i="59" s="1"/>
  <c r="AC126" i="59" s="1"/>
  <c r="S126" i="59"/>
  <c r="AB126" i="59"/>
  <c r="AU54" i="59"/>
  <c r="AV75" i="59" s="1"/>
  <c r="U54" i="59"/>
  <c r="AB54" i="59"/>
  <c r="W54" i="59"/>
  <c r="AA54" i="59"/>
  <c r="S54" i="59"/>
  <c r="V54" i="59"/>
  <c r="AY54" i="59" s="1"/>
  <c r="R54" i="59"/>
  <c r="Y54" i="59"/>
  <c r="Q54" i="59"/>
  <c r="BA54" i="59" s="1"/>
  <c r="P54" i="59"/>
  <c r="Z54" i="59"/>
  <c r="AZ54" i="59" s="1"/>
  <c r="V50" i="59"/>
  <c r="AY50" i="59" s="1"/>
  <c r="U50" i="59"/>
  <c r="AU50" i="59"/>
  <c r="AB50" i="59"/>
  <c r="AA50" i="59"/>
  <c r="S50" i="59"/>
  <c r="Q50" i="59"/>
  <c r="BA50" i="59" s="1"/>
  <c r="W50" i="59"/>
  <c r="P50" i="59"/>
  <c r="Y50" i="59"/>
  <c r="R50" i="59"/>
  <c r="Z50" i="59"/>
  <c r="AZ50" i="59" s="1"/>
  <c r="P105" i="59"/>
  <c r="S105" i="59"/>
  <c r="Q105" i="59"/>
  <c r="BA105" i="59" s="1"/>
  <c r="Y105" i="59"/>
  <c r="AA105" i="59"/>
  <c r="R105" i="59"/>
  <c r="V105" i="59"/>
  <c r="AY105" i="59" s="1"/>
  <c r="AS105" i="59"/>
  <c r="AF105" i="59" s="1"/>
  <c r="U105" i="59"/>
  <c r="AB105" i="59"/>
  <c r="Z105" i="59"/>
  <c r="AZ105" i="59" s="1"/>
  <c r="W105" i="59"/>
  <c r="U106" i="59"/>
  <c r="AB106" i="59"/>
  <c r="Y106" i="59"/>
  <c r="W106" i="59"/>
  <c r="V106" i="59"/>
  <c r="AY106" i="59" s="1"/>
  <c r="AE106" i="59" a="1"/>
  <c r="AE106" i="59" s="1"/>
  <c r="AD106" i="59" s="1"/>
  <c r="AC106" i="59" s="1"/>
  <c r="AA106" i="59"/>
  <c r="Q106" i="59"/>
  <c r="BA106" i="59" s="1"/>
  <c r="BB106" i="59" s="1"/>
  <c r="P106" i="59"/>
  <c r="R106" i="59"/>
  <c r="S106" i="59"/>
  <c r="Z106" i="59"/>
  <c r="AZ106" i="59" s="1"/>
  <c r="AA41" i="59"/>
  <c r="Z41" i="59"/>
  <c r="AZ41" i="59" s="1"/>
  <c r="AU41" i="59"/>
  <c r="AV53" i="59" s="1"/>
  <c r="S41" i="59"/>
  <c r="U41" i="59"/>
  <c r="Q41" i="59"/>
  <c r="BA41" i="59" s="1"/>
  <c r="R41" i="59"/>
  <c r="V41" i="59"/>
  <c r="AY41" i="59" s="1"/>
  <c r="AB41" i="59"/>
  <c r="P41" i="59"/>
  <c r="Y41" i="59"/>
  <c r="W41" i="59"/>
  <c r="AD96" i="59"/>
  <c r="AC96" i="59" s="1"/>
  <c r="AD75" i="59"/>
  <c r="AC75" i="59" s="1"/>
  <c r="AE67" i="59" a="1"/>
  <c r="AE67" i="59" s="1"/>
  <c r="AD67" i="59" s="1"/>
  <c r="AC67" i="59" s="1"/>
  <c r="AD127" i="59"/>
  <c r="AC127" i="59" s="1"/>
  <c r="BB69" i="59"/>
  <c r="W124" i="59"/>
  <c r="AB124" i="59"/>
  <c r="AA124" i="59"/>
  <c r="U124" i="59"/>
  <c r="Q124" i="59"/>
  <c r="BA124" i="59" s="1"/>
  <c r="BB124" i="59" s="1"/>
  <c r="Z124" i="59"/>
  <c r="AZ124" i="59" s="1"/>
  <c r="P124" i="59"/>
  <c r="Y124" i="59"/>
  <c r="S124" i="59"/>
  <c r="R124" i="59"/>
  <c r="V124" i="59"/>
  <c r="AY124" i="59" s="1"/>
  <c r="AE124" i="59" a="1"/>
  <c r="AE124" i="59" s="1"/>
  <c r="AD124" i="59" s="1"/>
  <c r="AC124" i="59" s="1"/>
  <c r="Z74" i="59"/>
  <c r="AZ74" i="59" s="1"/>
  <c r="W74" i="59"/>
  <c r="P74" i="59"/>
  <c r="V74" i="59"/>
  <c r="AY74" i="59" s="1"/>
  <c r="AE74" i="59" a="1"/>
  <c r="AE74" i="59" s="1"/>
  <c r="AD74" i="59" s="1"/>
  <c r="AC74" i="59" s="1"/>
  <c r="U74" i="59"/>
  <c r="Y74" i="59"/>
  <c r="Q74" i="59"/>
  <c r="BA74" i="59" s="1"/>
  <c r="BB74" i="59" s="1"/>
  <c r="AB74" i="59"/>
  <c r="S74" i="59"/>
  <c r="R74" i="59"/>
  <c r="AA74" i="59"/>
  <c r="AA62" i="59"/>
  <c r="Y62" i="59"/>
  <c r="AU62" i="59"/>
  <c r="AV95" i="59" s="1"/>
  <c r="V62" i="59"/>
  <c r="AY62" i="59" s="1"/>
  <c r="P62" i="59"/>
  <c r="Q62" i="59"/>
  <c r="BA62" i="59" s="1"/>
  <c r="BB62" i="59" s="1"/>
  <c r="W62" i="59"/>
  <c r="R62" i="59"/>
  <c r="AE62" i="59" a="1"/>
  <c r="AE62" i="59" s="1"/>
  <c r="Z62" i="59"/>
  <c r="AZ62" i="59" s="1"/>
  <c r="AB62" i="59"/>
  <c r="U62" i="59"/>
  <c r="S62" i="59"/>
  <c r="U68" i="58"/>
  <c r="S68" i="58"/>
  <c r="R68" i="58"/>
  <c r="Z68" i="58"/>
  <c r="AZ68" i="58" s="1"/>
  <c r="AB68" i="58"/>
  <c r="W68" i="58"/>
  <c r="AA68" i="58"/>
  <c r="Q68" i="58"/>
  <c r="BA68" i="58" s="1"/>
  <c r="BB68" i="58" s="1"/>
  <c r="Y68" i="58"/>
  <c r="V68" i="58"/>
  <c r="AY68" i="58" s="1"/>
  <c r="P68" i="58"/>
  <c r="AE68" i="58" a="1"/>
  <c r="AE68" i="58" s="1"/>
  <c r="AD68" i="58" s="1"/>
  <c r="AC68" i="58" s="1"/>
  <c r="P8" i="58"/>
  <c r="Y8" i="58"/>
  <c r="S8" i="58"/>
  <c r="AU8" i="58"/>
  <c r="AV9" i="58" s="1"/>
  <c r="AB8" i="58"/>
  <c r="W8" i="58"/>
  <c r="AA8" i="58"/>
  <c r="V8" i="58"/>
  <c r="AY8" i="58" s="1"/>
  <c r="R8" i="58"/>
  <c r="Z8" i="58"/>
  <c r="AZ8" i="58" s="1"/>
  <c r="Q8" i="58"/>
  <c r="BA8" i="58" s="1"/>
  <c r="BB8" i="58" s="1"/>
  <c r="AE8" i="58" a="1"/>
  <c r="AE8" i="58" s="1"/>
  <c r="U8" i="58"/>
  <c r="AA109" i="58"/>
  <c r="AB109" i="58"/>
  <c r="U109" i="58"/>
  <c r="V109" i="58"/>
  <c r="AY109" i="58" s="1"/>
  <c r="BB109" i="58" s="1"/>
  <c r="Y109" i="58"/>
  <c r="AS109" i="58"/>
  <c r="AF109" i="58" s="1"/>
  <c r="Q109" i="58"/>
  <c r="BA109" i="58" s="1"/>
  <c r="Z109" i="58"/>
  <c r="AZ109" i="58" s="1"/>
  <c r="P109" i="58"/>
  <c r="W109" i="58"/>
  <c r="AU15" i="58"/>
  <c r="AV96" i="58" s="1"/>
  <c r="Z15" i="58"/>
  <c r="AZ15" i="58" s="1"/>
  <c r="BB15" i="58" s="1"/>
  <c r="W15" i="58"/>
  <c r="Y15" i="58"/>
  <c r="S15" i="58"/>
  <c r="V15" i="58"/>
  <c r="AY15" i="58" s="1"/>
  <c r="R15" i="58"/>
  <c r="U15" i="58"/>
  <c r="Q15" i="58"/>
  <c r="BA15" i="58" s="1"/>
  <c r="P15" i="58"/>
  <c r="AB15" i="58"/>
  <c r="AA15" i="58"/>
  <c r="R109" i="58"/>
  <c r="S46" i="58"/>
  <c r="R46" i="58"/>
  <c r="AU46" i="58"/>
  <c r="AB46" i="58"/>
  <c r="W46" i="58"/>
  <c r="P46" i="58"/>
  <c r="Q46" i="58"/>
  <c r="BA46" i="58" s="1"/>
  <c r="V46" i="58"/>
  <c r="AY46" i="58" s="1"/>
  <c r="BB46" i="58" s="1"/>
  <c r="U46" i="58"/>
  <c r="Z46" i="58"/>
  <c r="AZ46" i="58" s="1"/>
  <c r="AA46" i="58"/>
  <c r="R45" i="58"/>
  <c r="AU45" i="58"/>
  <c r="AA45" i="58"/>
  <c r="Y45" i="58"/>
  <c r="Z45" i="58"/>
  <c r="AZ45" i="58" s="1"/>
  <c r="W45" i="58"/>
  <c r="Q45" i="58"/>
  <c r="BA45" i="58" s="1"/>
  <c r="U45" i="58"/>
  <c r="AB45" i="58"/>
  <c r="P45" i="58"/>
  <c r="V45" i="58"/>
  <c r="AY45" i="58" s="1"/>
  <c r="S45" i="58"/>
  <c r="AB94" i="58"/>
  <c r="R94" i="58"/>
  <c r="W94" i="58"/>
  <c r="Q94" i="58"/>
  <c r="BA94" i="58" s="1"/>
  <c r="AS94" i="58"/>
  <c r="AF94" i="58" s="1"/>
  <c r="AA94" i="58"/>
  <c r="Y94" i="58"/>
  <c r="P94" i="58"/>
  <c r="U94" i="58"/>
  <c r="Z94" i="58"/>
  <c r="AZ94" i="58" s="1"/>
  <c r="V94" i="58"/>
  <c r="AY94" i="58" s="1"/>
  <c r="S94" i="58"/>
  <c r="Z40" i="58"/>
  <c r="AZ40" i="58" s="1"/>
  <c r="AE40" i="58" a="1"/>
  <c r="AE40" i="58" s="1"/>
  <c r="P40" i="58"/>
  <c r="V40" i="58"/>
  <c r="AY40" i="58" s="1"/>
  <c r="Y40" i="58"/>
  <c r="AB40" i="58"/>
  <c r="U40" i="58"/>
  <c r="R40" i="58"/>
  <c r="AU40" i="58"/>
  <c r="S40" i="58"/>
  <c r="W40" i="58"/>
  <c r="Q40" i="58"/>
  <c r="BA40" i="58" s="1"/>
  <c r="BB40" i="58" s="1"/>
  <c r="AA40" i="58"/>
  <c r="AA95" i="58"/>
  <c r="S95" i="58"/>
  <c r="R95" i="58"/>
  <c r="W95" i="58"/>
  <c r="Q95" i="58"/>
  <c r="BA95" i="58" s="1"/>
  <c r="P95" i="58"/>
  <c r="U95" i="58"/>
  <c r="Y95" i="58"/>
  <c r="V95" i="58"/>
  <c r="AY95" i="58" s="1"/>
  <c r="AB95" i="58"/>
  <c r="AS95" i="58"/>
  <c r="AF95" i="58" s="1"/>
  <c r="Z95" i="58"/>
  <c r="AZ95" i="58" s="1"/>
  <c r="AE15" i="58" a="1"/>
  <c r="AE15" i="58" s="1"/>
  <c r="AD15" i="58" s="1"/>
  <c r="AC15" i="58" s="1"/>
  <c r="S109" i="58"/>
  <c r="U44" i="58"/>
  <c r="S44" i="58"/>
  <c r="Y44" i="58"/>
  <c r="AB44" i="58"/>
  <c r="W44" i="58"/>
  <c r="R44" i="58"/>
  <c r="AA44" i="58"/>
  <c r="V44" i="58"/>
  <c r="AY44" i="58" s="1"/>
  <c r="Z44" i="58"/>
  <c r="AZ44" i="58" s="1"/>
  <c r="Q44" i="58"/>
  <c r="BA44" i="58" s="1"/>
  <c r="P44" i="58"/>
  <c r="AU44" i="58"/>
  <c r="AV20" i="58" s="1"/>
  <c r="AE38" i="58" a="1"/>
  <c r="AE38" i="58" s="1"/>
  <c r="AU38" i="58"/>
  <c r="V38" i="58"/>
  <c r="AY38" i="58" s="1"/>
  <c r="AB38" i="58"/>
  <c r="U38" i="58"/>
  <c r="AA38" i="58"/>
  <c r="Z38" i="58"/>
  <c r="AZ38" i="58" s="1"/>
  <c r="S38" i="58"/>
  <c r="W38" i="58"/>
  <c r="R38" i="58"/>
  <c r="Q38" i="58"/>
  <c r="BA38" i="58" s="1"/>
  <c r="BB38" i="58" s="1"/>
  <c r="P38" i="58"/>
  <c r="Y38" i="58"/>
  <c r="AS124" i="58"/>
  <c r="AF124" i="58" s="1"/>
  <c r="W124" i="58"/>
  <c r="U124" i="58"/>
  <c r="AB124" i="58"/>
  <c r="V124" i="58"/>
  <c r="AY124" i="58" s="1"/>
  <c r="R124" i="58"/>
  <c r="S124" i="58"/>
  <c r="AA124" i="58"/>
  <c r="Z124" i="58"/>
  <c r="AZ124" i="58" s="1"/>
  <c r="Y124" i="58"/>
  <c r="P124" i="58"/>
  <c r="Q124" i="58"/>
  <c r="BA124" i="58" s="1"/>
  <c r="V23" i="58"/>
  <c r="AY23" i="58" s="1"/>
  <c r="Y23" i="58"/>
  <c r="AU23" i="58"/>
  <c r="S23" i="58"/>
  <c r="AB23" i="58"/>
  <c r="AA23" i="58"/>
  <c r="Q23" i="58"/>
  <c r="BA23" i="58" s="1"/>
  <c r="BB23" i="58" s="1"/>
  <c r="P23" i="58"/>
  <c r="W23" i="58"/>
  <c r="AE23" i="58" a="1"/>
  <c r="AE23" i="58" s="1"/>
  <c r="Z23" i="58"/>
  <c r="AZ23" i="58" s="1"/>
  <c r="S16" i="58"/>
  <c r="V16" i="58"/>
  <c r="AY16" i="58" s="1"/>
  <c r="BB16" i="58" s="1"/>
  <c r="Z16" i="58"/>
  <c r="AZ16" i="58" s="1"/>
  <c r="U16" i="58"/>
  <c r="P16" i="58"/>
  <c r="R16" i="58"/>
  <c r="AB16" i="58"/>
  <c r="AA16" i="58"/>
  <c r="Y16" i="58"/>
  <c r="AU16" i="58"/>
  <c r="AV22" i="58" s="1"/>
  <c r="W16" i="58"/>
  <c r="Q16" i="58"/>
  <c r="BA16" i="58" s="1"/>
  <c r="AS85" i="58"/>
  <c r="AF85" i="58" s="1"/>
  <c r="Z93" i="58"/>
  <c r="AZ93" i="58" s="1"/>
  <c r="U93" i="58"/>
  <c r="AA93" i="58"/>
  <c r="Q93" i="58"/>
  <c r="BA93" i="58" s="1"/>
  <c r="S93" i="58"/>
  <c r="W93" i="58"/>
  <c r="AB93" i="58"/>
  <c r="Y93" i="58"/>
  <c r="AS93" i="58"/>
  <c r="AF93" i="58" s="1"/>
  <c r="V93" i="58"/>
  <c r="AY93" i="58" s="1"/>
  <c r="R93" i="58"/>
  <c r="P93" i="58"/>
  <c r="P102" i="58"/>
  <c r="R102" i="58"/>
  <c r="AB102" i="58"/>
  <c r="Q102" i="58"/>
  <c r="BA102" i="58" s="1"/>
  <c r="BB102" i="58" s="1"/>
  <c r="AA102" i="58"/>
  <c r="Y102" i="58"/>
  <c r="V102" i="58"/>
  <c r="AY102" i="58" s="1"/>
  <c r="Z102" i="58"/>
  <c r="AZ102" i="58" s="1"/>
  <c r="W102" i="58"/>
  <c r="U102" i="58"/>
  <c r="AE102" i="58" a="1"/>
  <c r="AE102" i="58" s="1"/>
  <c r="AD102" i="58" s="1"/>
  <c r="AC102" i="58" s="1"/>
  <c r="S102" i="58"/>
  <c r="BB95" i="58"/>
  <c r="W61" i="58"/>
  <c r="Z61" i="58"/>
  <c r="AZ61" i="58" s="1"/>
  <c r="AU61" i="58"/>
  <c r="U61" i="58"/>
  <c r="S61" i="58"/>
  <c r="AA61" i="58"/>
  <c r="P61" i="58"/>
  <c r="Q61" i="58"/>
  <c r="BA61" i="58" s="1"/>
  <c r="Y61" i="58"/>
  <c r="R61" i="58"/>
  <c r="AB61" i="58"/>
  <c r="V61" i="58"/>
  <c r="AY61" i="58" s="1"/>
  <c r="BB61" i="58" s="1"/>
  <c r="V31" i="58"/>
  <c r="AY31" i="58" s="1"/>
  <c r="W31" i="58"/>
  <c r="U31" i="58"/>
  <c r="AU31" i="58"/>
  <c r="Q31" i="58"/>
  <c r="BA31" i="58" s="1"/>
  <c r="AB31" i="58"/>
  <c r="P31" i="58"/>
  <c r="AA31" i="58"/>
  <c r="S31" i="58"/>
  <c r="Z31" i="58"/>
  <c r="AZ31" i="58" s="1"/>
  <c r="Y31" i="58"/>
  <c r="R31" i="58"/>
  <c r="R24" i="58"/>
  <c r="AA24" i="58"/>
  <c r="AB24" i="58"/>
  <c r="W24" i="58"/>
  <c r="Q24" i="58"/>
  <c r="BA24" i="58" s="1"/>
  <c r="BB24" i="58" s="1"/>
  <c r="Z24" i="58"/>
  <c r="AZ24" i="58" s="1"/>
  <c r="U24" i="58"/>
  <c r="AE24" i="58" a="1"/>
  <c r="AE24" i="58" s="1"/>
  <c r="S24" i="58"/>
  <c r="AU24" i="58"/>
  <c r="Y24" i="58"/>
  <c r="V24" i="58"/>
  <c r="AY24" i="58" s="1"/>
  <c r="P24" i="58"/>
  <c r="S48" i="58"/>
  <c r="R48" i="58"/>
  <c r="W48" i="58"/>
  <c r="AB48" i="58"/>
  <c r="P48" i="58"/>
  <c r="Y48" i="58"/>
  <c r="Q48" i="58"/>
  <c r="BA48" i="58" s="1"/>
  <c r="Z48" i="58"/>
  <c r="AZ48" i="58" s="1"/>
  <c r="AA48" i="58"/>
  <c r="V48" i="58"/>
  <c r="AY48" i="58" s="1"/>
  <c r="AU48" i="58"/>
  <c r="U48" i="58"/>
  <c r="AA39" i="58"/>
  <c r="S39" i="58"/>
  <c r="Q39" i="58"/>
  <c r="BA39" i="58" s="1"/>
  <c r="BB39" i="58" s="1"/>
  <c r="P39" i="58"/>
  <c r="W39" i="58"/>
  <c r="AB39" i="58"/>
  <c r="Z39" i="58"/>
  <c r="AZ39" i="58" s="1"/>
  <c r="AU39" i="58"/>
  <c r="Y39" i="58"/>
  <c r="AE39" i="58" a="1"/>
  <c r="AE39" i="58" s="1"/>
  <c r="V39" i="58"/>
  <c r="AY39" i="58" s="1"/>
  <c r="R39" i="58"/>
  <c r="U39" i="58"/>
  <c r="AU7" i="58"/>
  <c r="AA7" i="58"/>
  <c r="W7" i="58"/>
  <c r="Q7" i="58"/>
  <c r="BA7" i="58" s="1"/>
  <c r="BB7" i="58" s="1"/>
  <c r="AE7" i="58" a="1"/>
  <c r="AE7" i="58" s="1"/>
  <c r="V7" i="58"/>
  <c r="AY7" i="58" s="1"/>
  <c r="P7" i="58"/>
  <c r="S7" i="58"/>
  <c r="AB7" i="58"/>
  <c r="R7" i="58"/>
  <c r="Z7" i="58"/>
  <c r="AZ7" i="58" s="1"/>
  <c r="Y7" i="58"/>
  <c r="U7" i="58"/>
  <c r="Q87" i="58"/>
  <c r="BA87" i="58" s="1"/>
  <c r="BB87" i="58" s="1"/>
  <c r="AE87" i="58" a="1"/>
  <c r="AE87" i="58" s="1"/>
  <c r="AD87" i="58" s="1"/>
  <c r="AC87" i="58" s="1"/>
  <c r="V87" i="58"/>
  <c r="AY87" i="58" s="1"/>
  <c r="W87" i="58"/>
  <c r="R87" i="58"/>
  <c r="AA87" i="58"/>
  <c r="S87" i="58"/>
  <c r="AB87" i="58"/>
  <c r="U87" i="58"/>
  <c r="Z87" i="58"/>
  <c r="AZ87" i="58" s="1"/>
  <c r="P87" i="58"/>
  <c r="Y87" i="58"/>
  <c r="AE109" i="58" a="1"/>
  <c r="AE109" i="58" s="1"/>
  <c r="AD109" i="58" s="1"/>
  <c r="AC109" i="58" s="1"/>
  <c r="AE95" i="58" a="1"/>
  <c r="AE95" i="58" s="1"/>
  <c r="AD95" i="58" s="1"/>
  <c r="AC95" i="58" s="1"/>
  <c r="Q90" i="58"/>
  <c r="BA90" i="58" s="1"/>
  <c r="R90" i="58"/>
  <c r="Y90" i="58"/>
  <c r="P90" i="58"/>
  <c r="V90" i="58"/>
  <c r="AY90" i="58" s="1"/>
  <c r="BB90" i="58" s="1"/>
  <c r="AS90" i="58"/>
  <c r="AF90" i="58" s="1"/>
  <c r="S90" i="58"/>
  <c r="Z90" i="58"/>
  <c r="AZ90" i="58" s="1"/>
  <c r="AA90" i="58"/>
  <c r="AB90" i="58"/>
  <c r="W90" i="58"/>
  <c r="U90" i="58"/>
  <c r="R21" i="58"/>
  <c r="AA21" i="58"/>
  <c r="Q21" i="58"/>
  <c r="BA21" i="58" s="1"/>
  <c r="BB21" i="58" s="1"/>
  <c r="Y21" i="58"/>
  <c r="Z21" i="58"/>
  <c r="AZ21" i="58" s="1"/>
  <c r="V21" i="58"/>
  <c r="AY21" i="58" s="1"/>
  <c r="S21" i="58"/>
  <c r="AB21" i="58"/>
  <c r="W21" i="58"/>
  <c r="AE21" i="58" a="1"/>
  <c r="AE21" i="58" s="1"/>
  <c r="P21" i="58"/>
  <c r="AU21" i="58"/>
  <c r="U21" i="58"/>
  <c r="AU32" i="58"/>
  <c r="AV70" i="58" s="1"/>
  <c r="Z32" i="58"/>
  <c r="AZ32" i="58" s="1"/>
  <c r="AA32" i="58"/>
  <c r="P32" i="58"/>
  <c r="V32" i="58"/>
  <c r="AY32" i="58" s="1"/>
  <c r="BB32" i="58" s="1"/>
  <c r="Y32" i="58"/>
  <c r="U32" i="58"/>
  <c r="AB32" i="58"/>
  <c r="Q32" i="58"/>
  <c r="BA32" i="58" s="1"/>
  <c r="S32" i="58"/>
  <c r="W32" i="58"/>
  <c r="R32" i="58"/>
  <c r="W56" i="58"/>
  <c r="U56" i="58"/>
  <c r="S56" i="58"/>
  <c r="AB56" i="58"/>
  <c r="P56" i="58"/>
  <c r="AA56" i="58"/>
  <c r="AU56" i="58"/>
  <c r="Z56" i="58"/>
  <c r="AZ56" i="58" s="1"/>
  <c r="R56" i="58"/>
  <c r="Q56" i="58"/>
  <c r="BA56" i="58" s="1"/>
  <c r="BB56" i="58" s="1"/>
  <c r="Y56" i="58"/>
  <c r="V56" i="58"/>
  <c r="AY56" i="58" s="1"/>
  <c r="AE56" i="58" a="1"/>
  <c r="AE56" i="58" s="1"/>
  <c r="V5" i="57"/>
  <c r="AY5" i="57" s="1"/>
  <c r="R5" i="57"/>
  <c r="Z5" i="57"/>
  <c r="AZ5" i="57" s="1"/>
  <c r="Y5" i="57"/>
  <c r="Q5" i="57"/>
  <c r="BA5" i="57" s="1"/>
  <c r="AU5" i="57"/>
  <c r="W5" i="57"/>
  <c r="AB5" i="57"/>
  <c r="S5" i="57"/>
  <c r="AA5" i="57"/>
  <c r="P5" i="57"/>
  <c r="AB67" i="57"/>
  <c r="R67" i="57"/>
  <c r="U67" i="57"/>
  <c r="V67" i="57"/>
  <c r="AY67" i="57" s="1"/>
  <c r="S67" i="57"/>
  <c r="P67" i="57"/>
  <c r="Y67" i="57"/>
  <c r="AA67" i="57"/>
  <c r="Q67" i="57"/>
  <c r="BA67" i="57" s="1"/>
  <c r="Z67" i="57"/>
  <c r="AZ67" i="57" s="1"/>
  <c r="AB30" i="57"/>
  <c r="Y30" i="57"/>
  <c r="AU30" i="57"/>
  <c r="AV4" i="57" s="1"/>
  <c r="W30" i="57"/>
  <c r="AA30" i="57"/>
  <c r="R30" i="57"/>
  <c r="S30" i="57"/>
  <c r="Q30" i="57"/>
  <c r="BA30" i="57" s="1"/>
  <c r="BB30" i="57" s="1"/>
  <c r="P30" i="57"/>
  <c r="Z30" i="57"/>
  <c r="AZ30" i="57" s="1"/>
  <c r="V30" i="57"/>
  <c r="AY30" i="57" s="1"/>
  <c r="U30" i="57"/>
  <c r="AE30" i="57" a="1"/>
  <c r="AE30" i="57" s="1"/>
  <c r="AU54" i="57"/>
  <c r="AV98" i="57" s="1"/>
  <c r="W54" i="57"/>
  <c r="Z54" i="57"/>
  <c r="AZ54" i="57" s="1"/>
  <c r="AB54" i="57"/>
  <c r="P54" i="57"/>
  <c r="AA54" i="57"/>
  <c r="Y54" i="57"/>
  <c r="V54" i="57"/>
  <c r="AY54" i="57" s="1"/>
  <c r="R54" i="57"/>
  <c r="Q54" i="57"/>
  <c r="BA54" i="57" s="1"/>
  <c r="U54" i="57"/>
  <c r="S54" i="57"/>
  <c r="AS74" i="57"/>
  <c r="AF74" i="57" s="1"/>
  <c r="BB5" i="57"/>
  <c r="P99" i="57"/>
  <c r="AA99" i="57"/>
  <c r="AS99" i="57"/>
  <c r="AF99" i="57" s="1"/>
  <c r="Y99" i="57"/>
  <c r="AB99" i="57"/>
  <c r="Z99" i="57"/>
  <c r="AZ99" i="57" s="1"/>
  <c r="V99" i="57"/>
  <c r="AY99" i="57" s="1"/>
  <c r="BB99" i="57" s="1"/>
  <c r="S99" i="57"/>
  <c r="W99" i="57"/>
  <c r="U99" i="57"/>
  <c r="Q99" i="57"/>
  <c r="BA99" i="57" s="1"/>
  <c r="R99" i="57"/>
  <c r="R6" i="57"/>
  <c r="Z6" i="57"/>
  <c r="AZ6" i="57" s="1"/>
  <c r="V6" i="57"/>
  <c r="AY6" i="57" s="1"/>
  <c r="AU6" i="57"/>
  <c r="AB6" i="57"/>
  <c r="Y6" i="57"/>
  <c r="U6" i="57"/>
  <c r="Q6" i="57"/>
  <c r="BA6" i="57" s="1"/>
  <c r="W6" i="57"/>
  <c r="S6" i="57"/>
  <c r="AA6" i="57"/>
  <c r="P6" i="57"/>
  <c r="Z60" i="57"/>
  <c r="AZ60" i="57" s="1"/>
  <c r="Q60" i="57"/>
  <c r="BA60" i="57" s="1"/>
  <c r="BB60" i="57" s="1"/>
  <c r="U60" i="57"/>
  <c r="S60" i="57"/>
  <c r="R60" i="57"/>
  <c r="AB60" i="57"/>
  <c r="P60" i="57"/>
  <c r="Y60" i="57"/>
  <c r="AE60" i="57" a="1"/>
  <c r="AE60" i="57" s="1"/>
  <c r="V60" i="57"/>
  <c r="AY60" i="57" s="1"/>
  <c r="AA60" i="57"/>
  <c r="Z24" i="57"/>
  <c r="AZ24" i="57" s="1"/>
  <c r="V24" i="57"/>
  <c r="AY24" i="57" s="1"/>
  <c r="U24" i="57"/>
  <c r="R24" i="57"/>
  <c r="Y24" i="57"/>
  <c r="AB24" i="57"/>
  <c r="Q24" i="57"/>
  <c r="BA24" i="57" s="1"/>
  <c r="AA24" i="57"/>
  <c r="P24" i="57"/>
  <c r="W24" i="57"/>
  <c r="S24" i="57"/>
  <c r="AU24" i="57"/>
  <c r="Z47" i="57"/>
  <c r="AZ47" i="57" s="1"/>
  <c r="Y47" i="57"/>
  <c r="AA47" i="57"/>
  <c r="V47" i="57"/>
  <c r="AY47" i="57" s="1"/>
  <c r="AU47" i="57"/>
  <c r="AE47" i="57" a="1"/>
  <c r="AE47" i="57" s="1"/>
  <c r="U47" i="57"/>
  <c r="W47" i="57"/>
  <c r="AB47" i="57"/>
  <c r="P47" i="57"/>
  <c r="Q47" i="57"/>
  <c r="BA47" i="57" s="1"/>
  <c r="BB47" i="57" s="1"/>
  <c r="S47" i="57"/>
  <c r="R47" i="57"/>
  <c r="AE5" i="57" a="1"/>
  <c r="AE5" i="57" s="1"/>
  <c r="AD5" i="57" s="1"/>
  <c r="AC5" i="57" s="1"/>
  <c r="AE6" i="57" a="1"/>
  <c r="AE6" i="57" s="1"/>
  <c r="AD6" i="57" s="1"/>
  <c r="AC6" i="57" s="1"/>
  <c r="BB67" i="57"/>
  <c r="U5" i="57"/>
  <c r="W14" i="57"/>
  <c r="R14" i="57"/>
  <c r="U14" i="57"/>
  <c r="Z14" i="57"/>
  <c r="AZ14" i="57" s="1"/>
  <c r="P14" i="57"/>
  <c r="AU14" i="57"/>
  <c r="V14" i="57"/>
  <c r="AY14" i="57" s="1"/>
  <c r="AA14" i="57"/>
  <c r="S14" i="57"/>
  <c r="AB14" i="57"/>
  <c r="Y14" i="57"/>
  <c r="Q14" i="57"/>
  <c r="BA14" i="57" s="1"/>
  <c r="BB14" i="57" s="1"/>
  <c r="AE14" i="57" a="1"/>
  <c r="AE14" i="57" s="1"/>
  <c r="Y37" i="57"/>
  <c r="V37" i="57"/>
  <c r="AY37" i="57" s="1"/>
  <c r="S37" i="57"/>
  <c r="AA37" i="57"/>
  <c r="AU37" i="57"/>
  <c r="U37" i="57"/>
  <c r="Z37" i="57"/>
  <c r="AZ37" i="57" s="1"/>
  <c r="P37" i="57"/>
  <c r="W37" i="57"/>
  <c r="Q37" i="57"/>
  <c r="BA37" i="57" s="1"/>
  <c r="AA76" i="57"/>
  <c r="P76" i="57"/>
  <c r="Q76" i="57"/>
  <c r="BA76" i="57" s="1"/>
  <c r="BB76" i="57" s="1"/>
  <c r="AB76" i="57"/>
  <c r="AE76" i="57" a="1"/>
  <c r="AE76" i="57" s="1"/>
  <c r="R76" i="57"/>
  <c r="V76" i="57"/>
  <c r="AY76" i="57" s="1"/>
  <c r="Y76" i="57"/>
  <c r="W76" i="57"/>
  <c r="U76" i="57"/>
  <c r="S76" i="57"/>
  <c r="Z76" i="57"/>
  <c r="AZ76" i="57" s="1"/>
  <c r="V77" i="57"/>
  <c r="AY77" i="57" s="1"/>
  <c r="U77" i="57"/>
  <c r="AB77" i="57"/>
  <c r="AA77" i="57"/>
  <c r="Q77" i="57"/>
  <c r="BA77" i="57" s="1"/>
  <c r="BB77" i="57" s="1"/>
  <c r="W77" i="57"/>
  <c r="S77" i="57"/>
  <c r="R77" i="57"/>
  <c r="Y77" i="57"/>
  <c r="Z77" i="57"/>
  <c r="AZ77" i="57" s="1"/>
  <c r="P77" i="57"/>
  <c r="AE77" i="57" a="1"/>
  <c r="AE77" i="57" s="1"/>
  <c r="U92" i="57"/>
  <c r="Y92" i="57"/>
  <c r="AA92" i="57"/>
  <c r="W92" i="57"/>
  <c r="S92" i="57"/>
  <c r="AB92" i="57"/>
  <c r="Z92" i="57"/>
  <c r="AZ92" i="57" s="1"/>
  <c r="AE92" i="57" a="1"/>
  <c r="AE92" i="57" s="1"/>
  <c r="R92" i="57"/>
  <c r="V92" i="57"/>
  <c r="AY92" i="57" s="1"/>
  <c r="Q92" i="57"/>
  <c r="BA92" i="57" s="1"/>
  <c r="BB92" i="57" s="1"/>
  <c r="P92" i="57"/>
  <c r="AB38" i="57"/>
  <c r="U38" i="57"/>
  <c r="W38" i="57"/>
  <c r="S38" i="57"/>
  <c r="V38" i="57"/>
  <c r="AY38" i="57" s="1"/>
  <c r="Q38" i="57"/>
  <c r="BA38" i="57" s="1"/>
  <c r="Y38" i="57"/>
  <c r="AA38" i="57"/>
  <c r="Z38" i="57"/>
  <c r="AZ38" i="57" s="1"/>
  <c r="AU38" i="57"/>
  <c r="AV42" i="57" s="1"/>
  <c r="P38" i="57"/>
  <c r="R38" i="57"/>
  <c r="AS123" i="57"/>
  <c r="AF123" i="57" s="1"/>
  <c r="W45" i="57"/>
  <c r="AE45" i="57" a="1"/>
  <c r="AE45" i="57" s="1"/>
  <c r="Q45" i="57"/>
  <c r="BA45" i="57" s="1"/>
  <c r="BB45" i="57" s="1"/>
  <c r="S45" i="57"/>
  <c r="U45" i="57"/>
  <c r="Z45" i="57"/>
  <c r="AZ45" i="57" s="1"/>
  <c r="AU45" i="57"/>
  <c r="AV7" i="57" s="1"/>
  <c r="V45" i="57"/>
  <c r="AY45" i="57" s="1"/>
  <c r="AA45" i="57"/>
  <c r="R45" i="57"/>
  <c r="Y45" i="57"/>
  <c r="AB45" i="57"/>
  <c r="P45" i="57"/>
  <c r="V15" i="57"/>
  <c r="AY15" i="57" s="1"/>
  <c r="AE15" i="57" a="1"/>
  <c r="AE15" i="57" s="1"/>
  <c r="Z15" i="57"/>
  <c r="AZ15" i="57" s="1"/>
  <c r="S15" i="57"/>
  <c r="Y15" i="57"/>
  <c r="U15" i="57"/>
  <c r="AA15" i="57"/>
  <c r="AB15" i="57"/>
  <c r="R15" i="57"/>
  <c r="P15" i="57"/>
  <c r="W46" i="57"/>
  <c r="R46" i="57"/>
  <c r="P46" i="57"/>
  <c r="Z46" i="57"/>
  <c r="AZ46" i="57" s="1"/>
  <c r="AE46" i="57" a="1"/>
  <c r="AE46" i="57" s="1"/>
  <c r="Y46" i="57"/>
  <c r="AU46" i="57"/>
  <c r="AV69" i="57" s="1"/>
  <c r="U46" i="57"/>
  <c r="Q46" i="57"/>
  <c r="BA46" i="57" s="1"/>
  <c r="BB46" i="57" s="1"/>
  <c r="AA46" i="57"/>
  <c r="S46" i="57"/>
  <c r="V46" i="57"/>
  <c r="AY46" i="57" s="1"/>
  <c r="AB46" i="57"/>
  <c r="AA91" i="57"/>
  <c r="Z91" i="57"/>
  <c r="AZ91" i="57" s="1"/>
  <c r="AE91" i="57" a="1"/>
  <c r="AE91" i="57" s="1"/>
  <c r="U91" i="57"/>
  <c r="Q91" i="57"/>
  <c r="BA91" i="57" s="1"/>
  <c r="BB91" i="57" s="1"/>
  <c r="S91" i="57"/>
  <c r="R91" i="57"/>
  <c r="W91" i="57"/>
  <c r="V91" i="57"/>
  <c r="AY91" i="57" s="1"/>
  <c r="P91" i="57"/>
  <c r="AB91" i="57"/>
  <c r="Y91" i="57"/>
  <c r="BB6" i="57"/>
  <c r="AB22" i="57"/>
  <c r="Z22" i="57"/>
  <c r="AZ22" i="57" s="1"/>
  <c r="AU22" i="57"/>
  <c r="AV124" i="57" s="1"/>
  <c r="AA22" i="57"/>
  <c r="P22" i="57"/>
  <c r="S22" i="57"/>
  <c r="Y22" i="57"/>
  <c r="W22" i="57"/>
  <c r="V22" i="57"/>
  <c r="AY22" i="57" s="1"/>
  <c r="BB22" i="57" s="1"/>
  <c r="R22" i="57"/>
  <c r="U22" i="57"/>
  <c r="Q22" i="57"/>
  <c r="BA22" i="57" s="1"/>
  <c r="Q16" i="57"/>
  <c r="BA16" i="57" s="1"/>
  <c r="BB16" i="57" s="1"/>
  <c r="W16" i="57"/>
  <c r="Y16" i="57"/>
  <c r="AU16" i="57"/>
  <c r="AV88" i="57" s="1"/>
  <c r="AE16" i="57" a="1"/>
  <c r="AE16" i="57" s="1"/>
  <c r="AB16" i="57"/>
  <c r="R16" i="57"/>
  <c r="V16" i="57"/>
  <c r="AY16" i="57" s="1"/>
  <c r="U16" i="57"/>
  <c r="AA16" i="57"/>
  <c r="S16" i="57"/>
  <c r="P16" i="57"/>
  <c r="Z16" i="57"/>
  <c r="AZ16" i="57" s="1"/>
  <c r="U86" i="57"/>
  <c r="Q86" i="57"/>
  <c r="BA86" i="57" s="1"/>
  <c r="P86" i="57"/>
  <c r="AA86" i="57"/>
  <c r="Z86" i="57"/>
  <c r="AZ86" i="57" s="1"/>
  <c r="W86" i="57"/>
  <c r="AB86" i="57"/>
  <c r="R86" i="57"/>
  <c r="Y86" i="57"/>
  <c r="V86" i="57"/>
  <c r="AY86" i="57" s="1"/>
  <c r="BB86" i="57" s="1"/>
  <c r="S86" i="57"/>
  <c r="AS86" i="57"/>
  <c r="AF86" i="57" s="1"/>
  <c r="AS90" i="57"/>
  <c r="AF90" i="57" s="1"/>
  <c r="AE24" i="57" a="1"/>
  <c r="AE24" i="57" s="1"/>
  <c r="AD24" i="57" s="1"/>
  <c r="AC24" i="57" s="1"/>
  <c r="AU21" i="57"/>
  <c r="AV54" i="57" s="1"/>
  <c r="P21" i="57"/>
  <c r="W21" i="57"/>
  <c r="Q21" i="57"/>
  <c r="BA21" i="57" s="1"/>
  <c r="V21" i="57"/>
  <c r="AY21" i="57" s="1"/>
  <c r="S21" i="57"/>
  <c r="AB21" i="57"/>
  <c r="U21" i="57"/>
  <c r="R21" i="57"/>
  <c r="Y21" i="57"/>
  <c r="Z21" i="57"/>
  <c r="AZ21" i="57" s="1"/>
  <c r="AB51" i="57"/>
  <c r="AA51" i="57"/>
  <c r="P51" i="57"/>
  <c r="W51" i="57"/>
  <c r="Y51" i="57"/>
  <c r="V51" i="57"/>
  <c r="AY51" i="57" s="1"/>
  <c r="S51" i="57"/>
  <c r="R51" i="57"/>
  <c r="AU51" i="57"/>
  <c r="Q51" i="57"/>
  <c r="BA51" i="57" s="1"/>
  <c r="Z51" i="57"/>
  <c r="AZ51" i="57" s="1"/>
  <c r="U51" i="57"/>
  <c r="AU52" i="57"/>
  <c r="U52" i="57"/>
  <c r="Y52" i="57"/>
  <c r="R52" i="57"/>
  <c r="V52" i="57"/>
  <c r="AY52" i="57" s="1"/>
  <c r="AA52" i="57"/>
  <c r="W52" i="57"/>
  <c r="Z52" i="57"/>
  <c r="AZ52" i="57" s="1"/>
  <c r="P52" i="57"/>
  <c r="S52" i="57"/>
  <c r="Q52" i="57"/>
  <c r="BA52" i="57" s="1"/>
  <c r="AB52" i="57"/>
  <c r="Y8" i="57"/>
  <c r="Z8" i="57"/>
  <c r="AZ8" i="57" s="1"/>
  <c r="U8" i="57"/>
  <c r="AA8" i="57"/>
  <c r="S8" i="57"/>
  <c r="V8" i="57"/>
  <c r="AY8" i="57" s="1"/>
  <c r="Q8" i="57"/>
  <c r="BA8" i="57" s="1"/>
  <c r="AB8" i="57"/>
  <c r="R8" i="57"/>
  <c r="P8" i="57"/>
  <c r="AU8" i="57"/>
  <c r="AV12" i="57" s="1"/>
  <c r="W8" i="57"/>
  <c r="AS83" i="57"/>
  <c r="AF83" i="57" s="1"/>
  <c r="W83" i="57"/>
  <c r="V83" i="57"/>
  <c r="AY83" i="57" s="1"/>
  <c r="P83" i="57"/>
  <c r="AB83" i="57"/>
  <c r="R83" i="57"/>
  <c r="Z83" i="57"/>
  <c r="AZ83" i="57" s="1"/>
  <c r="Q83" i="57"/>
  <c r="BA83" i="57" s="1"/>
  <c r="AA83" i="57"/>
  <c r="U83" i="57"/>
  <c r="S83" i="57"/>
  <c r="AE54" i="57" a="1"/>
  <c r="AE54" i="57" s="1"/>
  <c r="AD54" i="57" s="1"/>
  <c r="AC54" i="57" s="1"/>
  <c r="AS91" i="57"/>
  <c r="AF91" i="57" s="1"/>
  <c r="AE66" i="57" a="1"/>
  <c r="AE66" i="57" s="1"/>
  <c r="AD66" i="57" s="1"/>
  <c r="AC66" i="57" s="1"/>
  <c r="W60" i="57"/>
  <c r="BB83" i="57"/>
  <c r="V13" i="57"/>
  <c r="AY13" i="57" s="1"/>
  <c r="Y13" i="57"/>
  <c r="Z13" i="57"/>
  <c r="AZ13" i="57" s="1"/>
  <c r="R13" i="57"/>
  <c r="P13" i="57"/>
  <c r="AA13" i="57"/>
  <c r="U13" i="57"/>
  <c r="AU13" i="57"/>
  <c r="AV5" i="57" s="1"/>
  <c r="W13" i="57"/>
  <c r="AE13" i="57" a="1"/>
  <c r="AE13" i="57" s="1"/>
  <c r="S13" i="57"/>
  <c r="AB13" i="57"/>
  <c r="V31" i="57"/>
  <c r="AY31" i="57" s="1"/>
  <c r="AB31" i="57"/>
  <c r="Z31" i="57"/>
  <c r="AZ31" i="57" s="1"/>
  <c r="AA31" i="57"/>
  <c r="Y31" i="57"/>
  <c r="W31" i="57"/>
  <c r="U31" i="57"/>
  <c r="R31" i="57"/>
  <c r="Q31" i="57"/>
  <c r="BA31" i="57" s="1"/>
  <c r="BB31" i="57" s="1"/>
  <c r="AU31" i="57"/>
  <c r="AV55" i="57" s="1"/>
  <c r="P31" i="57"/>
  <c r="S31" i="57"/>
  <c r="AE31" i="57" a="1"/>
  <c r="AE31" i="57" s="1"/>
  <c r="AU53" i="57"/>
  <c r="AB53" i="57"/>
  <c r="U53" i="57"/>
  <c r="S53" i="57"/>
  <c r="R53" i="57"/>
  <c r="Z53" i="57"/>
  <c r="AZ53" i="57" s="1"/>
  <c r="W53" i="57"/>
  <c r="P53" i="57"/>
  <c r="AA53" i="57"/>
  <c r="V53" i="57"/>
  <c r="AY53" i="57" s="1"/>
  <c r="Q53" i="57"/>
  <c r="BA53" i="57" s="1"/>
  <c r="Y53" i="57"/>
  <c r="BB39" i="57"/>
  <c r="AE77" i="56" a="1"/>
  <c r="AE77" i="56" s="1"/>
  <c r="AD77" i="56" s="1"/>
  <c r="AC77" i="56" s="1"/>
  <c r="BB108" i="56"/>
  <c r="AA113" i="56"/>
  <c r="R113" i="56"/>
  <c r="Q113" i="56"/>
  <c r="BA113" i="56" s="1"/>
  <c r="P113" i="56"/>
  <c r="AB113" i="56"/>
  <c r="W113" i="56"/>
  <c r="Z113" i="56"/>
  <c r="AZ113" i="56" s="1"/>
  <c r="V113" i="56"/>
  <c r="AY113" i="56" s="1"/>
  <c r="AS113" i="56"/>
  <c r="AF113" i="56" s="1"/>
  <c r="U113" i="56"/>
  <c r="Y113" i="56"/>
  <c r="S113" i="56"/>
  <c r="U27" i="56"/>
  <c r="Q27" i="56"/>
  <c r="BA27" i="56" s="1"/>
  <c r="R27" i="56"/>
  <c r="Z27" i="56"/>
  <c r="AZ27" i="56" s="1"/>
  <c r="P27" i="56"/>
  <c r="Y27" i="56"/>
  <c r="V27" i="56"/>
  <c r="AY27" i="56" s="1"/>
  <c r="BB27" i="56" s="1"/>
  <c r="W27" i="56"/>
  <c r="AA27" i="56"/>
  <c r="AU27" i="56"/>
  <c r="S27" i="56"/>
  <c r="AB27" i="56"/>
  <c r="AA109" i="56"/>
  <c r="R109" i="56"/>
  <c r="S109" i="56"/>
  <c r="U109" i="56"/>
  <c r="Y109" i="56"/>
  <c r="AS109" i="56"/>
  <c r="AF109" i="56" s="1"/>
  <c r="AB109" i="56"/>
  <c r="W109" i="56"/>
  <c r="Z109" i="56"/>
  <c r="AZ109" i="56" s="1"/>
  <c r="P109" i="56"/>
  <c r="V109" i="56"/>
  <c r="AY109" i="56" s="1"/>
  <c r="BB109" i="56" s="1"/>
  <c r="Q109" i="56"/>
  <c r="BA109" i="56" s="1"/>
  <c r="W6" i="56"/>
  <c r="R6" i="56"/>
  <c r="S6" i="56"/>
  <c r="AE6" i="56" a="1"/>
  <c r="AE6" i="56" s="1"/>
  <c r="AA6" i="56"/>
  <c r="P6" i="56"/>
  <c r="V6" i="56"/>
  <c r="AY6" i="56" s="1"/>
  <c r="Q6" i="56"/>
  <c r="BA6" i="56" s="1"/>
  <c r="BB6" i="56" s="1"/>
  <c r="AU6" i="56"/>
  <c r="AV75" i="56" s="1"/>
  <c r="AB6" i="56"/>
  <c r="U6" i="56"/>
  <c r="Y6" i="56"/>
  <c r="Z6" i="56"/>
  <c r="AZ6" i="56" s="1"/>
  <c r="Z54" i="56"/>
  <c r="AZ54" i="56" s="1"/>
  <c r="AE54" i="56" a="1"/>
  <c r="AE54" i="56" s="1"/>
  <c r="P54" i="56"/>
  <c r="V54" i="56"/>
  <c r="AY54" i="56" s="1"/>
  <c r="Q54" i="56"/>
  <c r="BA54" i="56" s="1"/>
  <c r="BB54" i="56" s="1"/>
  <c r="AU54" i="56"/>
  <c r="AA54" i="56"/>
  <c r="AB54" i="56"/>
  <c r="R54" i="56"/>
  <c r="Y54" i="56"/>
  <c r="U54" i="56"/>
  <c r="AB11" i="56"/>
  <c r="Z11" i="56"/>
  <c r="AZ11" i="56" s="1"/>
  <c r="AA11" i="56"/>
  <c r="P11" i="56"/>
  <c r="S11" i="56"/>
  <c r="R11" i="56"/>
  <c r="AU11" i="56"/>
  <c r="Q11" i="56"/>
  <c r="BA11" i="56" s="1"/>
  <c r="V11" i="56"/>
  <c r="AY11" i="56" s="1"/>
  <c r="U11" i="56"/>
  <c r="Y11" i="56"/>
  <c r="AE3" i="56" a="1"/>
  <c r="AE3" i="56" s="1"/>
  <c r="V3" i="56"/>
  <c r="AY3" i="56" s="1"/>
  <c r="U3" i="56"/>
  <c r="Q3" i="56"/>
  <c r="BA3" i="56" s="1"/>
  <c r="BB3" i="56" s="1"/>
  <c r="S3" i="56"/>
  <c r="AB3" i="56"/>
  <c r="Y3" i="56"/>
  <c r="AU3" i="56"/>
  <c r="W3" i="56"/>
  <c r="AA3" i="56"/>
  <c r="R3" i="56"/>
  <c r="P3" i="56"/>
  <c r="Z3" i="56"/>
  <c r="AZ3" i="56" s="1"/>
  <c r="AB61" i="56"/>
  <c r="AU61" i="56"/>
  <c r="AV77" i="56" s="1"/>
  <c r="R61" i="56"/>
  <c r="V61" i="56"/>
  <c r="AY61" i="56" s="1"/>
  <c r="P61" i="56"/>
  <c r="AA61" i="56"/>
  <c r="U61" i="56"/>
  <c r="W61" i="56"/>
  <c r="Q61" i="56"/>
  <c r="BA61" i="56" s="1"/>
  <c r="Y61" i="56"/>
  <c r="S61" i="56"/>
  <c r="Z61" i="56"/>
  <c r="AZ61" i="56" s="1"/>
  <c r="Z39" i="56"/>
  <c r="AZ39" i="56" s="1"/>
  <c r="U39" i="56"/>
  <c r="Q39" i="56"/>
  <c r="BA39" i="56" s="1"/>
  <c r="BB39" i="56" s="1"/>
  <c r="R39" i="56"/>
  <c r="AB39" i="56"/>
  <c r="P39" i="56"/>
  <c r="AA39" i="56"/>
  <c r="Y39" i="56"/>
  <c r="W39" i="56"/>
  <c r="AU39" i="56"/>
  <c r="V39" i="56"/>
  <c r="AY39" i="56" s="1"/>
  <c r="S39" i="56"/>
  <c r="AE39" i="56" a="1"/>
  <c r="AE39" i="56" s="1"/>
  <c r="Y72" i="56"/>
  <c r="AE72" i="56" a="1"/>
  <c r="AE72" i="56" s="1"/>
  <c r="R72" i="56"/>
  <c r="AB72" i="56"/>
  <c r="Q72" i="56"/>
  <c r="BA72" i="56" s="1"/>
  <c r="BB72" i="56" s="1"/>
  <c r="U72" i="56"/>
  <c r="S72" i="56"/>
  <c r="AA72" i="56"/>
  <c r="P72" i="56"/>
  <c r="Z72" i="56"/>
  <c r="AZ72" i="56" s="1"/>
  <c r="W72" i="56"/>
  <c r="V72" i="56"/>
  <c r="AY72" i="56" s="1"/>
  <c r="W13" i="56"/>
  <c r="U13" i="56"/>
  <c r="V13" i="56"/>
  <c r="AY13" i="56" s="1"/>
  <c r="BB13" i="56" s="1"/>
  <c r="AA13" i="56"/>
  <c r="S13" i="56"/>
  <c r="Q13" i="56"/>
  <c r="BA13" i="56" s="1"/>
  <c r="R13" i="56"/>
  <c r="Y13" i="56"/>
  <c r="P13" i="56"/>
  <c r="AU13" i="56"/>
  <c r="AB13" i="56"/>
  <c r="Z13" i="56"/>
  <c r="AZ13" i="56" s="1"/>
  <c r="AB125" i="56"/>
  <c r="W125" i="56"/>
  <c r="Y125" i="56"/>
  <c r="AS125" i="56"/>
  <c r="AF125" i="56" s="1"/>
  <c r="V125" i="56"/>
  <c r="AY125" i="56" s="1"/>
  <c r="Q125" i="56"/>
  <c r="BA125" i="56" s="1"/>
  <c r="P125" i="56"/>
  <c r="U125" i="56"/>
  <c r="Z125" i="56"/>
  <c r="AZ125" i="56" s="1"/>
  <c r="AA125" i="56"/>
  <c r="S125" i="56"/>
  <c r="R125" i="56"/>
  <c r="BB21" i="56"/>
  <c r="AU47" i="56"/>
  <c r="W47" i="56"/>
  <c r="Y47" i="56"/>
  <c r="U47" i="56"/>
  <c r="R47" i="56"/>
  <c r="AB47" i="56"/>
  <c r="V47" i="56"/>
  <c r="AY47" i="56" s="1"/>
  <c r="P47" i="56"/>
  <c r="AA47" i="56"/>
  <c r="Z47" i="56"/>
  <c r="AZ47" i="56" s="1"/>
  <c r="Q47" i="56"/>
  <c r="BA47" i="56" s="1"/>
  <c r="S47" i="56"/>
  <c r="AA77" i="56"/>
  <c r="AE82" i="56" a="1"/>
  <c r="AE82" i="56" s="1"/>
  <c r="AD82" i="56" s="1"/>
  <c r="AC82" i="56" s="1"/>
  <c r="W82" i="56"/>
  <c r="V82" i="56"/>
  <c r="AY82" i="56" s="1"/>
  <c r="R82" i="56"/>
  <c r="U82" i="56"/>
  <c r="S82" i="56"/>
  <c r="Z82" i="56"/>
  <c r="AZ82" i="56" s="1"/>
  <c r="Y82" i="56"/>
  <c r="P82" i="56"/>
  <c r="AB82" i="56"/>
  <c r="AA82" i="56"/>
  <c r="S94" i="56"/>
  <c r="Z94" i="56"/>
  <c r="AZ94" i="56" s="1"/>
  <c r="AS94" i="56"/>
  <c r="AF94" i="56" s="1"/>
  <c r="AA94" i="56"/>
  <c r="Y94" i="56"/>
  <c r="U94" i="56"/>
  <c r="W94" i="56"/>
  <c r="V94" i="56"/>
  <c r="AY94" i="56" s="1"/>
  <c r="R94" i="56"/>
  <c r="Q94" i="56"/>
  <c r="BA94" i="56" s="1"/>
  <c r="P94" i="56"/>
  <c r="AB94" i="56"/>
  <c r="AD72" i="56"/>
  <c r="AC72" i="56" s="1"/>
  <c r="Q29" i="56"/>
  <c r="BA29" i="56" s="1"/>
  <c r="S129" i="56"/>
  <c r="Q129" i="56"/>
  <c r="BA129" i="56" s="1"/>
  <c r="Z129" i="56"/>
  <c r="AZ129" i="56" s="1"/>
  <c r="Y129" i="56"/>
  <c r="P129" i="56"/>
  <c r="R129" i="56"/>
  <c r="V129" i="56"/>
  <c r="AY129" i="56" s="1"/>
  <c r="AS129" i="56"/>
  <c r="AF129" i="56" s="1"/>
  <c r="U129" i="56"/>
  <c r="W129" i="56"/>
  <c r="AA129" i="56"/>
  <c r="AB129" i="56"/>
  <c r="R69" i="56"/>
  <c r="Q69" i="56"/>
  <c r="BA69" i="56" s="1"/>
  <c r="BB69" i="56" s="1"/>
  <c r="AA69" i="56"/>
  <c r="P69" i="56"/>
  <c r="Z69" i="56"/>
  <c r="AZ69" i="56" s="1"/>
  <c r="S69" i="56"/>
  <c r="V69" i="56"/>
  <c r="AY69" i="56" s="1"/>
  <c r="AE69" i="56" a="1"/>
  <c r="AE69" i="56" s="1"/>
  <c r="AD69" i="56" s="1"/>
  <c r="AC69" i="56" s="1"/>
  <c r="Y69" i="56"/>
  <c r="AB69" i="56"/>
  <c r="U69" i="56"/>
  <c r="AE38" i="56" a="1"/>
  <c r="AE38" i="56" s="1"/>
  <c r="S38" i="56"/>
  <c r="AA38" i="56"/>
  <c r="P38" i="56"/>
  <c r="V38" i="56"/>
  <c r="AY38" i="56" s="1"/>
  <c r="W38" i="56"/>
  <c r="Y38" i="56"/>
  <c r="Z38" i="56"/>
  <c r="AZ38" i="56" s="1"/>
  <c r="U38" i="56"/>
  <c r="AU38" i="56"/>
  <c r="AB38" i="56"/>
  <c r="Q38" i="56"/>
  <c r="BA38" i="56" s="1"/>
  <c r="BB38" i="56" s="1"/>
  <c r="R38" i="56"/>
  <c r="W116" i="56"/>
  <c r="R116" i="56"/>
  <c r="W118" i="56"/>
  <c r="AB118" i="56"/>
  <c r="V118" i="56"/>
  <c r="AY118" i="56" s="1"/>
  <c r="Q118" i="56"/>
  <c r="BA118" i="56" s="1"/>
  <c r="BB118" i="56" s="1"/>
  <c r="P118" i="56"/>
  <c r="U118" i="56"/>
  <c r="S118" i="56"/>
  <c r="AA118" i="56"/>
  <c r="Z118" i="56"/>
  <c r="AZ118" i="56" s="1"/>
  <c r="R118" i="56"/>
  <c r="Y118" i="56"/>
  <c r="AE118" i="56" a="1"/>
  <c r="AE118" i="56" s="1"/>
  <c r="AD118" i="56" s="1"/>
  <c r="AC118" i="56" s="1"/>
  <c r="P29" i="56"/>
  <c r="V29" i="56"/>
  <c r="AY29" i="56" s="1"/>
  <c r="W29" i="56"/>
  <c r="Y29" i="56"/>
  <c r="AA29" i="56"/>
  <c r="AU29" i="56"/>
  <c r="S29" i="56"/>
  <c r="AB29" i="56"/>
  <c r="R29" i="56"/>
  <c r="Z29" i="56"/>
  <c r="AZ29" i="56" s="1"/>
  <c r="AE29" i="56" a="1"/>
  <c r="AE29" i="56" s="1"/>
  <c r="AD29" i="56" s="1"/>
  <c r="AC29" i="56" s="1"/>
  <c r="BB85" i="56"/>
  <c r="S35" i="56"/>
  <c r="AB35" i="56"/>
  <c r="R35" i="56"/>
  <c r="AA35" i="56"/>
  <c r="AE35" i="56" a="1"/>
  <c r="AE35" i="56" s="1"/>
  <c r="Q35" i="56"/>
  <c r="BA35" i="56" s="1"/>
  <c r="BB35" i="56" s="1"/>
  <c r="Z35" i="56"/>
  <c r="AZ35" i="56" s="1"/>
  <c r="P35" i="56"/>
  <c r="U35" i="56"/>
  <c r="AU35" i="56"/>
  <c r="V35" i="56"/>
  <c r="AY35" i="56" s="1"/>
  <c r="P85" i="56"/>
  <c r="U85" i="56"/>
  <c r="R85" i="56"/>
  <c r="S79" i="56"/>
  <c r="AA79" i="56"/>
  <c r="Y79" i="56"/>
  <c r="AB79" i="56"/>
  <c r="Z79" i="56"/>
  <c r="AZ79" i="56" s="1"/>
  <c r="V79" i="56"/>
  <c r="AY79" i="56" s="1"/>
  <c r="BB79" i="56" s="1"/>
  <c r="P79" i="56"/>
  <c r="U79" i="56"/>
  <c r="R79" i="56"/>
  <c r="Q79" i="56"/>
  <c r="BA79" i="56" s="1"/>
  <c r="W79" i="56"/>
  <c r="AS79" i="56"/>
  <c r="AF79" i="56" s="1"/>
  <c r="AS128" i="55"/>
  <c r="AF128" i="55" s="1"/>
  <c r="AE120" i="55" a="1"/>
  <c r="AE120" i="55" s="1"/>
  <c r="AD120" i="55" s="1"/>
  <c r="AC120" i="55" s="1"/>
  <c r="AS124" i="55"/>
  <c r="AF124" i="55" s="1"/>
  <c r="W124" i="55"/>
  <c r="AA126" i="55"/>
  <c r="Z126" i="55"/>
  <c r="AZ126" i="55" s="1"/>
  <c r="V126" i="55"/>
  <c r="AY126" i="55" s="1"/>
  <c r="Y126" i="55"/>
  <c r="Q126" i="55"/>
  <c r="BA126" i="55" s="1"/>
  <c r="BB126" i="55" s="1"/>
  <c r="AB126" i="55"/>
  <c r="R126" i="55"/>
  <c r="U126" i="55"/>
  <c r="W126" i="55"/>
  <c r="AE126" i="55" a="1"/>
  <c r="AE126" i="55" s="1"/>
  <c r="AD126" i="55" s="1"/>
  <c r="AC126" i="55" s="1"/>
  <c r="S126" i="55"/>
  <c r="P126" i="55"/>
  <c r="BB68" i="55"/>
  <c r="Z74" i="55"/>
  <c r="AZ74" i="55" s="1"/>
  <c r="AB74" i="55"/>
  <c r="Y74" i="55"/>
  <c r="V74" i="55"/>
  <c r="AY74" i="55" s="1"/>
  <c r="W74" i="55"/>
  <c r="Q74" i="55"/>
  <c r="BA74" i="55" s="1"/>
  <c r="BB74" i="55" s="1"/>
  <c r="S74" i="55"/>
  <c r="AE74" i="55" a="1"/>
  <c r="AE74" i="55" s="1"/>
  <c r="R74" i="55"/>
  <c r="AA74" i="55"/>
  <c r="U74" i="55"/>
  <c r="V5" i="55"/>
  <c r="AY5" i="55" s="1"/>
  <c r="AB5" i="55"/>
  <c r="R5" i="55"/>
  <c r="P5" i="55"/>
  <c r="AU5" i="55"/>
  <c r="Q5" i="55"/>
  <c r="BA5" i="55" s="1"/>
  <c r="W5" i="55"/>
  <c r="AA5" i="55"/>
  <c r="U5" i="55"/>
  <c r="Z5" i="55"/>
  <c r="AZ5" i="55" s="1"/>
  <c r="S5" i="55"/>
  <c r="R64" i="55"/>
  <c r="AB64" i="55"/>
  <c r="AE64" i="55" a="1"/>
  <c r="AE64" i="55" s="1"/>
  <c r="AA64" i="55"/>
  <c r="Q64" i="55"/>
  <c r="BA64" i="55" s="1"/>
  <c r="BB64" i="55" s="1"/>
  <c r="S64" i="55"/>
  <c r="AU64" i="55"/>
  <c r="U64" i="55"/>
  <c r="Z64" i="55"/>
  <c r="AZ64" i="55" s="1"/>
  <c r="W64" i="55"/>
  <c r="P64" i="55"/>
  <c r="Y64" i="55"/>
  <c r="V64" i="55"/>
  <c r="AY64" i="55" s="1"/>
  <c r="AD74" i="55"/>
  <c r="AC74" i="55" s="1"/>
  <c r="AS111" i="55"/>
  <c r="AF111" i="55" s="1"/>
  <c r="AE5" i="55" a="1"/>
  <c r="AE5" i="55" s="1"/>
  <c r="AD5" i="55" s="1"/>
  <c r="AC5" i="55" s="1"/>
  <c r="AB120" i="55"/>
  <c r="AB76" i="55"/>
  <c r="V76" i="55"/>
  <c r="AY76" i="55" s="1"/>
  <c r="R76" i="55"/>
  <c r="AE76" i="55" a="1"/>
  <c r="AE76" i="55" s="1"/>
  <c r="AD76" i="55" s="1"/>
  <c r="AC76" i="55" s="1"/>
  <c r="Q76" i="55"/>
  <c r="BA76" i="55" s="1"/>
  <c r="BB76" i="55" s="1"/>
  <c r="U76" i="55"/>
  <c r="P76" i="55"/>
  <c r="AA76" i="55"/>
  <c r="Y76" i="55"/>
  <c r="Z76" i="55"/>
  <c r="AZ76" i="55" s="1"/>
  <c r="W76" i="55"/>
  <c r="S76" i="55"/>
  <c r="R79" i="55"/>
  <c r="Y79" i="55"/>
  <c r="AB79" i="55"/>
  <c r="V79" i="55"/>
  <c r="AY79" i="55" s="1"/>
  <c r="U79" i="55"/>
  <c r="S79" i="55"/>
  <c r="AE79" i="55" a="1"/>
  <c r="AE79" i="55" s="1"/>
  <c r="AD79" i="55" s="1"/>
  <c r="AC79" i="55" s="1"/>
  <c r="Q79" i="55"/>
  <c r="BA79" i="55" s="1"/>
  <c r="BB79" i="55" s="1"/>
  <c r="P79" i="55"/>
  <c r="W79" i="55"/>
  <c r="AA79" i="55"/>
  <c r="Z79" i="55"/>
  <c r="AZ79" i="55" s="1"/>
  <c r="AU8" i="55"/>
  <c r="W8" i="55"/>
  <c r="U8" i="55"/>
  <c r="S8" i="55"/>
  <c r="R8" i="55"/>
  <c r="P8" i="55"/>
  <c r="AB8" i="55"/>
  <c r="Z8" i="55"/>
  <c r="AZ8" i="55" s="1"/>
  <c r="AA8" i="55"/>
  <c r="Q8" i="55"/>
  <c r="BA8" i="55" s="1"/>
  <c r="Y8" i="55"/>
  <c r="V8" i="55"/>
  <c r="AY8" i="55" s="1"/>
  <c r="BB8" i="55" s="1"/>
  <c r="Y73" i="55"/>
  <c r="W73" i="55"/>
  <c r="R73" i="55"/>
  <c r="V73" i="55"/>
  <c r="AY73" i="55" s="1"/>
  <c r="AB73" i="55"/>
  <c r="Z73" i="55"/>
  <c r="AZ73" i="55" s="1"/>
  <c r="S73" i="55"/>
  <c r="Q73" i="55"/>
  <c r="BA73" i="55" s="1"/>
  <c r="P73" i="55"/>
  <c r="U73" i="55"/>
  <c r="AA73" i="55"/>
  <c r="AS73" i="55"/>
  <c r="AF73" i="55" s="1"/>
  <c r="P74" i="55"/>
  <c r="BB52" i="55"/>
  <c r="Y78" i="55"/>
  <c r="W78" i="55"/>
  <c r="Z78" i="55"/>
  <c r="AZ78" i="55" s="1"/>
  <c r="S78" i="55"/>
  <c r="U78" i="55"/>
  <c r="R78" i="55"/>
  <c r="Q78" i="55"/>
  <c r="BA78" i="55" s="1"/>
  <c r="BB78" i="55" s="1"/>
  <c r="AA78" i="55"/>
  <c r="AB78" i="55"/>
  <c r="P78" i="55"/>
  <c r="V78" i="55"/>
  <c r="AY78" i="55" s="1"/>
  <c r="AE78" i="55" a="1"/>
  <c r="AE78" i="55" s="1"/>
  <c r="Y5" i="55"/>
  <c r="R41" i="55"/>
  <c r="AU41" i="55"/>
  <c r="AV106" i="55" s="1"/>
  <c r="V41" i="55"/>
  <c r="AY41" i="55" s="1"/>
  <c r="BB41" i="55" s="1"/>
  <c r="AA25" i="55"/>
  <c r="S25" i="55"/>
  <c r="Z25" i="55"/>
  <c r="AZ25" i="55" s="1"/>
  <c r="V25" i="55"/>
  <c r="AY25" i="55" s="1"/>
  <c r="Y25" i="55"/>
  <c r="U25" i="55"/>
  <c r="AB25" i="55"/>
  <c r="R25" i="55"/>
  <c r="AU25" i="55"/>
  <c r="Q25" i="55"/>
  <c r="BA25" i="55" s="1"/>
  <c r="W25" i="55"/>
  <c r="P25" i="55"/>
  <c r="AE25" i="55" a="1"/>
  <c r="AE25" i="55" s="1"/>
  <c r="AD25" i="55" s="1"/>
  <c r="AC25" i="55" s="1"/>
  <c r="AD75" i="55"/>
  <c r="AC75" i="55" s="1"/>
  <c r="U102" i="55"/>
  <c r="AS102" i="55"/>
  <c r="AF102" i="55" s="1"/>
  <c r="P102" i="55"/>
  <c r="AB102" i="55"/>
  <c r="V102" i="55"/>
  <c r="AY102" i="55" s="1"/>
  <c r="W102" i="55"/>
  <c r="Z102" i="55"/>
  <c r="AZ102" i="55" s="1"/>
  <c r="Q102" i="55"/>
  <c r="BA102" i="55" s="1"/>
  <c r="R102" i="55"/>
  <c r="S102" i="55"/>
  <c r="AA102" i="55"/>
  <c r="Y102" i="55"/>
  <c r="AE17" i="55" a="1"/>
  <c r="AE17" i="55" s="1"/>
  <c r="P17" i="55"/>
  <c r="Y17" i="55"/>
  <c r="Q17" i="55"/>
  <c r="BA17" i="55" s="1"/>
  <c r="BB17" i="55" s="1"/>
  <c r="V17" i="55"/>
  <c r="AY17" i="55" s="1"/>
  <c r="U17" i="55"/>
  <c r="Z17" i="55"/>
  <c r="AZ17" i="55" s="1"/>
  <c r="W17" i="55"/>
  <c r="AU17" i="55"/>
  <c r="R17" i="55"/>
  <c r="AB17" i="55"/>
  <c r="S17" i="55"/>
  <c r="AS113" i="55"/>
  <c r="AF113" i="55" s="1"/>
  <c r="Y69" i="55"/>
  <c r="AB69" i="55"/>
  <c r="P69" i="55"/>
  <c r="W69" i="55"/>
  <c r="Q69" i="55"/>
  <c r="BA69" i="55" s="1"/>
  <c r="S69" i="55"/>
  <c r="V69" i="55"/>
  <c r="AY69" i="55" s="1"/>
  <c r="R69" i="55"/>
  <c r="Z69" i="55"/>
  <c r="AZ69" i="55" s="1"/>
  <c r="AS69" i="55"/>
  <c r="AF69" i="55" s="1"/>
  <c r="U69" i="55"/>
  <c r="AA69" i="55"/>
  <c r="AU5" i="54"/>
  <c r="V5" i="54"/>
  <c r="AY5" i="54" s="1"/>
  <c r="AE5" i="54" a="1"/>
  <c r="AE5" i="54" s="1"/>
  <c r="U5" i="54"/>
  <c r="AB5" i="54"/>
  <c r="P5" i="54"/>
  <c r="Q5" i="54"/>
  <c r="BA5" i="54" s="1"/>
  <c r="BB5" i="54" s="1"/>
  <c r="Y5" i="54"/>
  <c r="S5" i="54"/>
  <c r="R5" i="54"/>
  <c r="AA5" i="54"/>
  <c r="W5" i="54"/>
  <c r="Z5" i="54"/>
  <c r="AZ5" i="54" s="1"/>
  <c r="AA63" i="54"/>
  <c r="Y63" i="54"/>
  <c r="AB63" i="54"/>
  <c r="Z63" i="54"/>
  <c r="AZ63" i="54" s="1"/>
  <c r="R63" i="54"/>
  <c r="AU63" i="54"/>
  <c r="AV47" i="54" s="1"/>
  <c r="Q63" i="54"/>
  <c r="BA63" i="54" s="1"/>
  <c r="P63" i="54"/>
  <c r="S63" i="54"/>
  <c r="V63" i="54"/>
  <c r="AY63" i="54" s="1"/>
  <c r="W63" i="54"/>
  <c r="W74" i="54"/>
  <c r="P74" i="54"/>
  <c r="Z74" i="54"/>
  <c r="AZ74" i="54" s="1"/>
  <c r="AB21" i="54"/>
  <c r="Y21" i="54"/>
  <c r="AU21" i="54"/>
  <c r="AE63" i="54" a="1"/>
  <c r="AE63" i="54" s="1"/>
  <c r="AD63" i="54" s="1"/>
  <c r="AC63" i="54" s="1"/>
  <c r="AS105" i="54"/>
  <c r="AF105" i="54" s="1"/>
  <c r="U63" i="54"/>
  <c r="U110" i="54"/>
  <c r="S21" i="54"/>
  <c r="R74" i="54"/>
  <c r="W45" i="54"/>
  <c r="AU45" i="54"/>
  <c r="AA45" i="54"/>
  <c r="U45" i="54"/>
  <c r="Q45" i="54"/>
  <c r="BA45" i="54" s="1"/>
  <c r="S45" i="54"/>
  <c r="P45" i="54"/>
  <c r="R45" i="54"/>
  <c r="Z45" i="54"/>
  <c r="AZ45" i="54" s="1"/>
  <c r="AB45" i="54"/>
  <c r="V45" i="54"/>
  <c r="AY45" i="54" s="1"/>
  <c r="Y45" i="54"/>
  <c r="U77" i="54"/>
  <c r="R77" i="54"/>
  <c r="P77" i="54"/>
  <c r="AB77" i="54"/>
  <c r="W77" i="54"/>
  <c r="V77" i="54"/>
  <c r="AY77" i="54" s="1"/>
  <c r="Y77" i="54"/>
  <c r="Q77" i="54"/>
  <c r="BA77" i="54" s="1"/>
  <c r="Z77" i="54"/>
  <c r="AZ77" i="54" s="1"/>
  <c r="S77" i="54"/>
  <c r="P21" i="54"/>
  <c r="W21" i="54"/>
  <c r="V74" i="54"/>
  <c r="AY74" i="54" s="1"/>
  <c r="BB74" i="54" s="1"/>
  <c r="P81" i="54"/>
  <c r="R81" i="54"/>
  <c r="Y81" i="54"/>
  <c r="V81" i="54"/>
  <c r="AY81" i="54" s="1"/>
  <c r="Q81" i="54"/>
  <c r="BA81" i="54" s="1"/>
  <c r="S81" i="54"/>
  <c r="AB81" i="54"/>
  <c r="Z81" i="54"/>
  <c r="AZ81" i="54" s="1"/>
  <c r="W81" i="54"/>
  <c r="U81" i="54"/>
  <c r="BB50" i="54"/>
  <c r="AA90" i="54"/>
  <c r="U90" i="54"/>
  <c r="P90" i="54"/>
  <c r="R90" i="54"/>
  <c r="AS90" i="54"/>
  <c r="AF90" i="54" s="1"/>
  <c r="W90" i="54"/>
  <c r="V90" i="54"/>
  <c r="AY90" i="54" s="1"/>
  <c r="BB90" i="54" s="1"/>
  <c r="Y90" i="54"/>
  <c r="AB90" i="54"/>
  <c r="Z90" i="54"/>
  <c r="AZ90" i="54" s="1"/>
  <c r="Q90" i="54"/>
  <c r="BA90" i="54" s="1"/>
  <c r="S90" i="54"/>
  <c r="Q117" i="54"/>
  <c r="BA117" i="54" s="1"/>
  <c r="BB117" i="54" s="1"/>
  <c r="AB117" i="54"/>
  <c r="Y117" i="54"/>
  <c r="W117" i="54"/>
  <c r="U117" i="54"/>
  <c r="S117" i="54"/>
  <c r="R117" i="54"/>
  <c r="Z117" i="54"/>
  <c r="AZ117" i="54" s="1"/>
  <c r="V117" i="54"/>
  <c r="AY117" i="54" s="1"/>
  <c r="AE117" i="54" a="1"/>
  <c r="AE117" i="54" s="1"/>
  <c r="AA117" i="54"/>
  <c r="P117" i="54"/>
  <c r="AS117" i="54"/>
  <c r="AF117" i="54" s="1"/>
  <c r="AS82" i="54"/>
  <c r="AF82" i="54" s="1"/>
  <c r="AS114" i="54"/>
  <c r="AF114" i="54" s="1"/>
  <c r="Q21" i="54"/>
  <c r="BA21" i="54" s="1"/>
  <c r="BB21" i="54" s="1"/>
  <c r="Z21" i="54"/>
  <c r="AZ21" i="54" s="1"/>
  <c r="AB74" i="54"/>
  <c r="P73" i="54"/>
  <c r="W73" i="54"/>
  <c r="Z73" i="54"/>
  <c r="AZ73" i="54" s="1"/>
  <c r="AA73" i="54"/>
  <c r="AE73" i="54" a="1"/>
  <c r="AE73" i="54" s="1"/>
  <c r="AD73" i="54" s="1"/>
  <c r="AC73" i="54" s="1"/>
  <c r="Y73" i="54"/>
  <c r="S73" i="54"/>
  <c r="AB73" i="54"/>
  <c r="Q73" i="54"/>
  <c r="BA73" i="54" s="1"/>
  <c r="BB73" i="54" s="1"/>
  <c r="R73" i="54"/>
  <c r="U73" i="54"/>
  <c r="V73" i="54"/>
  <c r="AY73" i="54" s="1"/>
  <c r="AB125" i="54"/>
  <c r="AA125" i="54"/>
  <c r="U125" i="54"/>
  <c r="Q125" i="54"/>
  <c r="BA125" i="54" s="1"/>
  <c r="S125" i="54"/>
  <c r="P125" i="54"/>
  <c r="V125" i="54"/>
  <c r="AY125" i="54" s="1"/>
  <c r="BB125" i="54" s="1"/>
  <c r="Y125" i="54"/>
  <c r="Z125" i="54"/>
  <c r="AZ125" i="54" s="1"/>
  <c r="R125" i="54"/>
  <c r="W125" i="54"/>
  <c r="AS125" i="54"/>
  <c r="AF125" i="54" s="1"/>
  <c r="U95" i="54"/>
  <c r="AS95" i="54"/>
  <c r="AF95" i="54" s="1"/>
  <c r="AA95" i="54"/>
  <c r="R95" i="54"/>
  <c r="Z95" i="54"/>
  <c r="AZ95" i="54" s="1"/>
  <c r="P95" i="54"/>
  <c r="Y95" i="54"/>
  <c r="Q95" i="54"/>
  <c r="BA95" i="54" s="1"/>
  <c r="W95" i="54"/>
  <c r="AB95" i="54"/>
  <c r="V95" i="54"/>
  <c r="AY95" i="54" s="1"/>
  <c r="BB95" i="54" s="1"/>
  <c r="S95" i="54"/>
  <c r="AU18" i="54"/>
  <c r="AV112" i="54" s="1"/>
  <c r="D112" i="54" s="1"/>
  <c r="V18" i="54"/>
  <c r="AY18" i="54" s="1"/>
  <c r="AE18" i="54" a="1"/>
  <c r="AE18" i="54" s="1"/>
  <c r="Z18" i="54"/>
  <c r="AZ18" i="54" s="1"/>
  <c r="W18" i="54"/>
  <c r="Y18" i="54"/>
  <c r="S18" i="54"/>
  <c r="Q18" i="54"/>
  <c r="BA18" i="54" s="1"/>
  <c r="BB18" i="54" s="1"/>
  <c r="AB18" i="54"/>
  <c r="AA18" i="54"/>
  <c r="U18" i="54"/>
  <c r="R18" i="54"/>
  <c r="P18" i="54"/>
  <c r="P85" i="54"/>
  <c r="U85" i="54"/>
  <c r="R85" i="54"/>
  <c r="AA85" i="54"/>
  <c r="W85" i="54"/>
  <c r="Z85" i="54"/>
  <c r="AZ85" i="54" s="1"/>
  <c r="Q85" i="54"/>
  <c r="BA85" i="54" s="1"/>
  <c r="BB85" i="54" s="1"/>
  <c r="S85" i="54"/>
  <c r="Y85" i="54"/>
  <c r="AE85" i="54" a="1"/>
  <c r="AE85" i="54" s="1"/>
  <c r="AD85" i="54" s="1"/>
  <c r="AC85" i="54" s="1"/>
  <c r="AB85" i="54"/>
  <c r="R110" i="54"/>
  <c r="W113" i="54"/>
  <c r="AE21" i="54" a="1"/>
  <c r="AE21" i="54" s="1"/>
  <c r="AA74" i="54"/>
  <c r="AS74" i="54"/>
  <c r="AF74" i="54" s="1"/>
  <c r="AE113" i="54" a="1"/>
  <c r="AE113" i="54" s="1"/>
  <c r="AD113" i="54" s="1"/>
  <c r="AC113" i="54" s="1"/>
  <c r="AE74" i="54" a="1"/>
  <c r="AE74" i="54" s="1"/>
  <c r="AD74" i="54" s="1"/>
  <c r="AC74" i="54" s="1"/>
  <c r="AA21" i="54"/>
  <c r="Y74" i="54"/>
  <c r="W55" i="54"/>
  <c r="U55" i="54"/>
  <c r="AE55" i="54" a="1"/>
  <c r="AE55" i="54" s="1"/>
  <c r="S55" i="54"/>
  <c r="Q55" i="54"/>
  <c r="BA55" i="54" s="1"/>
  <c r="BB55" i="54" s="1"/>
  <c r="Z55" i="54"/>
  <c r="AZ55" i="54" s="1"/>
  <c r="AA55" i="54"/>
  <c r="Y55" i="54"/>
  <c r="R55" i="54"/>
  <c r="AU55" i="54"/>
  <c r="AV125" i="54" s="1"/>
  <c r="V55" i="54"/>
  <c r="AY55" i="54" s="1"/>
  <c r="AB55" i="54"/>
  <c r="P55" i="54"/>
  <c r="V103" i="54"/>
  <c r="AY103" i="54" s="1"/>
  <c r="AE103" i="54" a="1"/>
  <c r="AE103" i="54" s="1"/>
  <c r="AD103" i="54" s="1"/>
  <c r="AC103" i="54" s="1"/>
  <c r="U103" i="54"/>
  <c r="S103" i="54"/>
  <c r="AB103" i="54"/>
  <c r="Y103" i="54"/>
  <c r="R103" i="54"/>
  <c r="W103" i="54"/>
  <c r="Z103" i="54"/>
  <c r="AZ103" i="54" s="1"/>
  <c r="AA103" i="54"/>
  <c r="P103" i="54"/>
  <c r="Q103" i="54"/>
  <c r="BA103" i="54" s="1"/>
  <c r="BB103" i="54" s="1"/>
  <c r="R26" i="54"/>
  <c r="P26" i="54"/>
  <c r="V26" i="54"/>
  <c r="AY26" i="54" s="1"/>
  <c r="W26" i="54"/>
  <c r="Y26" i="54"/>
  <c r="AU26" i="54"/>
  <c r="S26" i="54"/>
  <c r="Z26" i="54"/>
  <c r="AZ26" i="54" s="1"/>
  <c r="U26" i="54"/>
  <c r="Q26" i="54"/>
  <c r="BA26" i="54" s="1"/>
  <c r="AB26" i="54"/>
  <c r="AB93" i="54"/>
  <c r="AA93" i="54"/>
  <c r="P93" i="54"/>
  <c r="Q93" i="54"/>
  <c r="BA93" i="54" s="1"/>
  <c r="V93" i="54"/>
  <c r="AY93" i="54" s="1"/>
  <c r="BB93" i="54" s="1"/>
  <c r="AS93" i="54"/>
  <c r="AF93" i="54" s="1"/>
  <c r="R93" i="54"/>
  <c r="W93" i="54"/>
  <c r="U93" i="54"/>
  <c r="Y93" i="54"/>
  <c r="S93" i="54"/>
  <c r="AD80" i="53"/>
  <c r="AC80" i="53" s="1"/>
  <c r="R77" i="53"/>
  <c r="BB54" i="53"/>
  <c r="Y45" i="53"/>
  <c r="U45" i="53"/>
  <c r="W45" i="53"/>
  <c r="P45" i="53"/>
  <c r="Q45" i="53"/>
  <c r="BA45" i="53" s="1"/>
  <c r="BB45" i="53" s="1"/>
  <c r="AB45" i="53"/>
  <c r="AA45" i="53"/>
  <c r="AE45" i="53" a="1"/>
  <c r="AE45" i="53" s="1"/>
  <c r="Z45" i="53"/>
  <c r="AZ45" i="53" s="1"/>
  <c r="V45" i="53"/>
  <c r="AY45" i="53" s="1"/>
  <c r="S45" i="53"/>
  <c r="AU45" i="53"/>
  <c r="AV42" i="53" s="1"/>
  <c r="R45" i="53"/>
  <c r="Q14" i="53"/>
  <c r="BA14" i="53" s="1"/>
  <c r="BB14" i="53" s="1"/>
  <c r="R14" i="53"/>
  <c r="Z14" i="53"/>
  <c r="AZ14" i="53" s="1"/>
  <c r="AE14" i="53" a="1"/>
  <c r="AE14" i="53" s="1"/>
  <c r="AA14" i="53"/>
  <c r="V14" i="53"/>
  <c r="AY14" i="53" s="1"/>
  <c r="W14" i="53"/>
  <c r="U14" i="53"/>
  <c r="AU14" i="53"/>
  <c r="S14" i="53"/>
  <c r="AB14" i="53"/>
  <c r="P14" i="53"/>
  <c r="AS112" i="53"/>
  <c r="AF112" i="53" s="1"/>
  <c r="AB77" i="53"/>
  <c r="Q10" i="53"/>
  <c r="BA10" i="53" s="1"/>
  <c r="BB10" i="53" s="1"/>
  <c r="V10" i="53"/>
  <c r="AY10" i="53" s="1"/>
  <c r="S10" i="53"/>
  <c r="Y10" i="53"/>
  <c r="U10" i="53"/>
  <c r="AU10" i="53"/>
  <c r="AE10" i="53" a="1"/>
  <c r="AE10" i="53" s="1"/>
  <c r="W10" i="53"/>
  <c r="AB10" i="53"/>
  <c r="P10" i="53"/>
  <c r="R10" i="53"/>
  <c r="AA10" i="53"/>
  <c r="Z10" i="53"/>
  <c r="AZ10" i="53" s="1"/>
  <c r="Q29" i="53"/>
  <c r="BA29" i="53" s="1"/>
  <c r="BB29" i="53" s="1"/>
  <c r="AU29" i="53"/>
  <c r="R29" i="53"/>
  <c r="AA29" i="53"/>
  <c r="V29" i="53"/>
  <c r="AY29" i="53" s="1"/>
  <c r="P29" i="53"/>
  <c r="AB123" i="53"/>
  <c r="W123" i="53"/>
  <c r="AA123" i="53"/>
  <c r="Q123" i="53"/>
  <c r="BA123" i="53" s="1"/>
  <c r="BB123" i="53" s="1"/>
  <c r="Z123" i="53"/>
  <c r="AZ123" i="53" s="1"/>
  <c r="P123" i="53"/>
  <c r="R123" i="53"/>
  <c r="Y123" i="53"/>
  <c r="U123" i="53"/>
  <c r="V123" i="53"/>
  <c r="AY123" i="53" s="1"/>
  <c r="AE123" i="53" a="1"/>
  <c r="AE123" i="53" s="1"/>
  <c r="S123" i="53"/>
  <c r="V77" i="53"/>
  <c r="AY77" i="53" s="1"/>
  <c r="S76" i="53"/>
  <c r="Q76" i="53"/>
  <c r="BA76" i="53" s="1"/>
  <c r="BB76" i="53" s="1"/>
  <c r="AE76" i="53" a="1"/>
  <c r="AE76" i="53" s="1"/>
  <c r="AD76" i="53" s="1"/>
  <c r="AC76" i="53" s="1"/>
  <c r="V76" i="53"/>
  <c r="AY76" i="53" s="1"/>
  <c r="R76" i="53"/>
  <c r="R109" i="53"/>
  <c r="AA109" i="53"/>
  <c r="AB109" i="53"/>
  <c r="P109" i="53"/>
  <c r="Y109" i="53"/>
  <c r="U109" i="53"/>
  <c r="W109" i="53"/>
  <c r="Z109" i="53"/>
  <c r="AZ109" i="53" s="1"/>
  <c r="S109" i="53"/>
  <c r="Q109" i="53"/>
  <c r="BA109" i="53" s="1"/>
  <c r="BB109" i="53" s="1"/>
  <c r="V109" i="53"/>
  <c r="AY109" i="53" s="1"/>
  <c r="AE109" i="53" a="1"/>
  <c r="AE109" i="53" s="1"/>
  <c r="AD109" i="53" s="1"/>
  <c r="AC109" i="53" s="1"/>
  <c r="AE77" i="53" a="1"/>
  <c r="AE77" i="53" s="1"/>
  <c r="AD77" i="53" s="1"/>
  <c r="AC77" i="53" s="1"/>
  <c r="R30" i="53"/>
  <c r="P30" i="53"/>
  <c r="AA30" i="53"/>
  <c r="S30" i="53"/>
  <c r="Q30" i="53"/>
  <c r="BA30" i="53" s="1"/>
  <c r="BB30" i="53" s="1"/>
  <c r="AE30" i="53" a="1"/>
  <c r="AE30" i="53" s="1"/>
  <c r="Y30" i="53"/>
  <c r="AU30" i="53"/>
  <c r="AV124" i="53" s="1"/>
  <c r="U30" i="53"/>
  <c r="W30" i="53"/>
  <c r="AB30" i="53"/>
  <c r="V30" i="53"/>
  <c r="AY30" i="53" s="1"/>
  <c r="Z30" i="53"/>
  <c r="AZ30" i="53" s="1"/>
  <c r="AD81" i="53"/>
  <c r="AC81" i="53" s="1"/>
  <c r="S77" i="53"/>
  <c r="AU18" i="53"/>
  <c r="AV32" i="53" s="1"/>
  <c r="S18" i="53"/>
  <c r="R18" i="53"/>
  <c r="AA18" i="53"/>
  <c r="Y18" i="53"/>
  <c r="P18" i="53"/>
  <c r="W18" i="53"/>
  <c r="Q18" i="53"/>
  <c r="BA18" i="53" s="1"/>
  <c r="V18" i="53"/>
  <c r="AY18" i="53" s="1"/>
  <c r="U18" i="53"/>
  <c r="Z18" i="53"/>
  <c r="AZ18" i="53" s="1"/>
  <c r="AB18" i="53"/>
  <c r="Z100" i="53"/>
  <c r="AZ100" i="53" s="1"/>
  <c r="BB100" i="53" s="1"/>
  <c r="P100" i="53"/>
  <c r="Y100" i="53"/>
  <c r="AS100" i="53"/>
  <c r="AF100" i="53" s="1"/>
  <c r="R100" i="53"/>
  <c r="AA100" i="53"/>
  <c r="Q100" i="53"/>
  <c r="BA100" i="53" s="1"/>
  <c r="S100" i="53"/>
  <c r="AB100" i="53"/>
  <c r="Z116" i="53"/>
  <c r="AZ116" i="53" s="1"/>
  <c r="AS116" i="53"/>
  <c r="AF116" i="53" s="1"/>
  <c r="AB116" i="53"/>
  <c r="R116" i="53"/>
  <c r="P116" i="53"/>
  <c r="Y116" i="53"/>
  <c r="S116" i="53"/>
  <c r="W116" i="53"/>
  <c r="Q116" i="53"/>
  <c r="BA116" i="53" s="1"/>
  <c r="U116" i="53"/>
  <c r="AA116" i="53"/>
  <c r="V116" i="53"/>
  <c r="AY116" i="53" s="1"/>
  <c r="BB116" i="53" s="1"/>
  <c r="Q77" i="53"/>
  <c r="BA77" i="53" s="1"/>
  <c r="BB77" i="53" s="1"/>
  <c r="Z77" i="53"/>
  <c r="AZ77" i="53" s="1"/>
  <c r="P77" i="53"/>
  <c r="AS123" i="53"/>
  <c r="AF123" i="53" s="1"/>
  <c r="AA77" i="53"/>
  <c r="AU6" i="53"/>
  <c r="S6" i="53"/>
  <c r="AA6" i="53"/>
  <c r="AB6" i="53"/>
  <c r="Z6" i="53"/>
  <c r="AZ6" i="53" s="1"/>
  <c r="Y6" i="53"/>
  <c r="R6" i="53"/>
  <c r="V6" i="53"/>
  <c r="AY6" i="53" s="1"/>
  <c r="P6" i="53"/>
  <c r="W6" i="53"/>
  <c r="U6" i="53"/>
  <c r="Q6" i="53"/>
  <c r="BA6" i="53" s="1"/>
  <c r="BB60" i="53"/>
  <c r="U77" i="53"/>
  <c r="Z115" i="53"/>
  <c r="AZ115" i="53" s="1"/>
  <c r="S115" i="53"/>
  <c r="R115" i="53"/>
  <c r="AB115" i="53"/>
  <c r="W115" i="53"/>
  <c r="P115" i="53"/>
  <c r="Y115" i="53"/>
  <c r="AA115" i="53"/>
  <c r="Q115" i="53"/>
  <c r="BA115" i="53" s="1"/>
  <c r="V115" i="53"/>
  <c r="AY115" i="53" s="1"/>
  <c r="AS115" i="53"/>
  <c r="AF115" i="53" s="1"/>
  <c r="Y61" i="53"/>
  <c r="W61" i="53"/>
  <c r="U61" i="53"/>
  <c r="V61" i="53"/>
  <c r="AY61" i="53" s="1"/>
  <c r="AA61" i="53"/>
  <c r="R61" i="53"/>
  <c r="AE61" i="53" a="1"/>
  <c r="AE61" i="53" s="1"/>
  <c r="Q61" i="53"/>
  <c r="BA61" i="53" s="1"/>
  <c r="BB61" i="53" s="1"/>
  <c r="S61" i="53"/>
  <c r="P61" i="53"/>
  <c r="AU61" i="53"/>
  <c r="AB61" i="53"/>
  <c r="Z61" i="53"/>
  <c r="AZ61" i="53" s="1"/>
  <c r="AB124" i="53"/>
  <c r="R124" i="53"/>
  <c r="Z124" i="53"/>
  <c r="AZ124" i="53" s="1"/>
  <c r="P124" i="53"/>
  <c r="Y124" i="53"/>
  <c r="Q124" i="53"/>
  <c r="BA124" i="53" s="1"/>
  <c r="BB124" i="53" s="1"/>
  <c r="S124" i="53"/>
  <c r="AE124" i="53" a="1"/>
  <c r="AE124" i="53" s="1"/>
  <c r="AD124" i="53" s="1"/>
  <c r="AC124" i="53" s="1"/>
  <c r="W124" i="53"/>
  <c r="V124" i="53"/>
  <c r="AY124" i="53" s="1"/>
  <c r="U124" i="53"/>
  <c r="AA124" i="53"/>
  <c r="AB38" i="53"/>
  <c r="AU38" i="53"/>
  <c r="V38" i="53"/>
  <c r="AY38" i="53" s="1"/>
  <c r="Z38" i="53"/>
  <c r="AZ38" i="53" s="1"/>
  <c r="Q38" i="53"/>
  <c r="BA38" i="53" s="1"/>
  <c r="P38" i="53"/>
  <c r="AA38" i="53"/>
  <c r="S38" i="53"/>
  <c r="Y38" i="53"/>
  <c r="W38" i="53"/>
  <c r="R38" i="53"/>
  <c r="U38" i="53"/>
  <c r="AA20" i="52"/>
  <c r="U20" i="52"/>
  <c r="S20" i="52"/>
  <c r="Y20" i="52"/>
  <c r="AB20" i="52"/>
  <c r="R20" i="52"/>
  <c r="AE20" i="52" a="1"/>
  <c r="AE20" i="52" s="1"/>
  <c r="AU20" i="52"/>
  <c r="Z20" i="52"/>
  <c r="AZ20" i="52" s="1"/>
  <c r="W20" i="52"/>
  <c r="P20" i="52"/>
  <c r="V20" i="52"/>
  <c r="AY20" i="52" s="1"/>
  <c r="Q110" i="52"/>
  <c r="BA110" i="52" s="1"/>
  <c r="U110" i="52"/>
  <c r="V110" i="52"/>
  <c r="AY110" i="52" s="1"/>
  <c r="BB110" i="52" s="1"/>
  <c r="S110" i="52"/>
  <c r="R110" i="52"/>
  <c r="Z110" i="52"/>
  <c r="AZ110" i="52" s="1"/>
  <c r="AB110" i="52"/>
  <c r="P110" i="52"/>
  <c r="W110" i="52"/>
  <c r="AS110" i="52"/>
  <c r="AF110" i="52" s="1"/>
  <c r="Y110" i="52"/>
  <c r="AA110" i="52"/>
  <c r="AS103" i="52"/>
  <c r="AF103" i="52" s="1"/>
  <c r="V2" i="52"/>
  <c r="AY2" i="52" s="1"/>
  <c r="AA46" i="52"/>
  <c r="P46" i="52"/>
  <c r="P13" i="52"/>
  <c r="S13" i="52"/>
  <c r="AB13" i="52"/>
  <c r="R13" i="52"/>
  <c r="Q13" i="52"/>
  <c r="BA13" i="52" s="1"/>
  <c r="W127" i="52"/>
  <c r="P127" i="52"/>
  <c r="V127" i="52"/>
  <c r="AY127" i="52" s="1"/>
  <c r="U127" i="52"/>
  <c r="AS127" i="52"/>
  <c r="AF127" i="52" s="1"/>
  <c r="S127" i="52"/>
  <c r="Q127" i="52"/>
  <c r="BA127" i="52" s="1"/>
  <c r="AB127" i="52"/>
  <c r="R127" i="52"/>
  <c r="Y127" i="52"/>
  <c r="Z127" i="52"/>
  <c r="AZ127" i="52" s="1"/>
  <c r="U2" i="52"/>
  <c r="Q78" i="52"/>
  <c r="BA78" i="52" s="1"/>
  <c r="R78" i="52"/>
  <c r="W78" i="52"/>
  <c r="Y39" i="52"/>
  <c r="P39" i="52"/>
  <c r="AA39" i="52"/>
  <c r="AB39" i="52"/>
  <c r="V39" i="52"/>
  <c r="AY39" i="52" s="1"/>
  <c r="Q39" i="52"/>
  <c r="BA39" i="52" s="1"/>
  <c r="BB39" i="52" s="1"/>
  <c r="AA2" i="52"/>
  <c r="R61" i="52"/>
  <c r="U61" i="52"/>
  <c r="S61" i="52"/>
  <c r="V61" i="52"/>
  <c r="AY61" i="52" s="1"/>
  <c r="AB61" i="52"/>
  <c r="Y61" i="52"/>
  <c r="Z61" i="52"/>
  <c r="AZ61" i="52" s="1"/>
  <c r="P61" i="52"/>
  <c r="AU61" i="52"/>
  <c r="AV4" i="52" s="1"/>
  <c r="V69" i="52"/>
  <c r="AY69" i="52" s="1"/>
  <c r="U69" i="52"/>
  <c r="P69" i="52"/>
  <c r="Y95" i="52"/>
  <c r="S95" i="52"/>
  <c r="P95" i="52"/>
  <c r="V95" i="52"/>
  <c r="AY95" i="52" s="1"/>
  <c r="Q95" i="52"/>
  <c r="BA95" i="52" s="1"/>
  <c r="R95" i="52"/>
  <c r="AS95" i="52"/>
  <c r="AF95" i="52" s="1"/>
  <c r="U95" i="52"/>
  <c r="W95" i="52"/>
  <c r="AB95" i="52"/>
  <c r="Z95" i="52"/>
  <c r="AZ95" i="52" s="1"/>
  <c r="AD83" i="52"/>
  <c r="AC83" i="52" s="1"/>
  <c r="AE109" i="52" a="1"/>
  <c r="AE109" i="52" s="1"/>
  <c r="AD109" i="52" s="1"/>
  <c r="AC109" i="52" s="1"/>
  <c r="AV98" i="52"/>
  <c r="Z103" i="52"/>
  <c r="AZ103" i="52" s="1"/>
  <c r="Y2" i="52"/>
  <c r="BB128" i="52"/>
  <c r="S102" i="52"/>
  <c r="AA102" i="52"/>
  <c r="Z102" i="52"/>
  <c r="AZ102" i="52" s="1"/>
  <c r="P102" i="52"/>
  <c r="AB102" i="52"/>
  <c r="Y102" i="52"/>
  <c r="R102" i="52"/>
  <c r="Q102" i="52"/>
  <c r="BA102" i="52" s="1"/>
  <c r="BB102" i="52" s="1"/>
  <c r="W102" i="52"/>
  <c r="AE102" i="52" a="1"/>
  <c r="AE102" i="52" s="1"/>
  <c r="V102" i="52"/>
  <c r="AY102" i="52" s="1"/>
  <c r="U102" i="52"/>
  <c r="V55" i="52"/>
  <c r="AY55" i="52" s="1"/>
  <c r="R55" i="52"/>
  <c r="AU55" i="52"/>
  <c r="AV42" i="52" s="1"/>
  <c r="Q55" i="52"/>
  <c r="BA55" i="52" s="1"/>
  <c r="BB55" i="52" s="1"/>
  <c r="AA55" i="52"/>
  <c r="S55" i="52"/>
  <c r="P55" i="52"/>
  <c r="U55" i="52"/>
  <c r="AE55" i="52" a="1"/>
  <c r="AE55" i="52" s="1"/>
  <c r="AB55" i="52"/>
  <c r="Z55" i="52"/>
  <c r="AZ55" i="52" s="1"/>
  <c r="W55" i="52"/>
  <c r="Y55" i="52"/>
  <c r="AE103" i="52" a="1"/>
  <c r="AE103" i="52" s="1"/>
  <c r="P2" i="52"/>
  <c r="Y23" i="52"/>
  <c r="AE23" i="52" a="1"/>
  <c r="AE23" i="52" s="1"/>
  <c r="AB71" i="52"/>
  <c r="W71" i="52"/>
  <c r="R71" i="52"/>
  <c r="V71" i="52"/>
  <c r="AY71" i="52" s="1"/>
  <c r="Q71" i="52"/>
  <c r="BA71" i="52" s="1"/>
  <c r="BB71" i="52" s="1"/>
  <c r="U71" i="52"/>
  <c r="AE71" i="52" a="1"/>
  <c r="AE71" i="52" s="1"/>
  <c r="AD71" i="52" s="1"/>
  <c r="AC71" i="52" s="1"/>
  <c r="S71" i="52"/>
  <c r="Z71" i="52"/>
  <c r="AZ71" i="52" s="1"/>
  <c r="P71" i="52"/>
  <c r="AA71" i="52"/>
  <c r="Y71" i="52"/>
  <c r="AA109" i="52"/>
  <c r="V109" i="52"/>
  <c r="AY109" i="52" s="1"/>
  <c r="BB109" i="52" s="1"/>
  <c r="Z109" i="52"/>
  <c r="AZ109" i="52" s="1"/>
  <c r="AB109" i="52"/>
  <c r="S109" i="52"/>
  <c r="W109" i="52"/>
  <c r="R109" i="52"/>
  <c r="AS109" i="52"/>
  <c r="AF109" i="52" s="1"/>
  <c r="U109" i="52"/>
  <c r="P109" i="52"/>
  <c r="Y109" i="52"/>
  <c r="Q109" i="52"/>
  <c r="BA109" i="52" s="1"/>
  <c r="AE115" i="52" a="1"/>
  <c r="AE115" i="52" s="1"/>
  <c r="Y115" i="52"/>
  <c r="Q21" i="52"/>
  <c r="BA21" i="52" s="1"/>
  <c r="BB21" i="52" s="1"/>
  <c r="Z21" i="52"/>
  <c r="AZ21" i="52" s="1"/>
  <c r="Y21" i="52"/>
  <c r="AE21" i="52" a="1"/>
  <c r="AE21" i="52" s="1"/>
  <c r="AB21" i="52"/>
  <c r="W21" i="52"/>
  <c r="AA21" i="52"/>
  <c r="AA87" i="52"/>
  <c r="U87" i="52"/>
  <c r="Y87" i="52"/>
  <c r="AD102" i="52"/>
  <c r="AC102" i="52" s="1"/>
  <c r="AU2" i="52"/>
  <c r="AV88" i="52" s="1"/>
  <c r="Q2" i="52"/>
  <c r="BA2" i="52" s="1"/>
  <c r="BB2" i="52" s="1"/>
  <c r="AB2" i="52"/>
  <c r="W2" i="52"/>
  <c r="AE2" i="52" a="1"/>
  <c r="AE2" i="52" s="1"/>
  <c r="P103" i="52"/>
  <c r="AA103" i="52"/>
  <c r="V103" i="52"/>
  <c r="AY103" i="52" s="1"/>
  <c r="U103" i="52"/>
  <c r="AB103" i="52"/>
  <c r="R103" i="52"/>
  <c r="Y103" i="52"/>
  <c r="W103" i="52"/>
  <c r="AD115" i="52"/>
  <c r="AC115" i="52" s="1"/>
  <c r="AE110" i="52" a="1"/>
  <c r="AE110" i="52" s="1"/>
  <c r="AD110" i="52" s="1"/>
  <c r="AC110" i="52" s="1"/>
  <c r="Q20" i="52"/>
  <c r="BA20" i="52" s="1"/>
  <c r="BB20" i="52" s="1"/>
  <c r="Q103" i="52"/>
  <c r="BA103" i="52" s="1"/>
  <c r="BB103" i="52" s="1"/>
  <c r="R2" i="52"/>
  <c r="P91" i="52"/>
  <c r="AA91" i="52"/>
  <c r="U67" i="52"/>
  <c r="P67" i="52"/>
  <c r="R67" i="52"/>
  <c r="AE37" i="52" a="1"/>
  <c r="AE37" i="52" s="1"/>
  <c r="V37" i="52"/>
  <c r="AY37" i="52" s="1"/>
  <c r="Z37" i="52"/>
  <c r="AZ37" i="52" s="1"/>
  <c r="AB37" i="52"/>
  <c r="AU37" i="52"/>
  <c r="AA37" i="52"/>
  <c r="Y37" i="52"/>
  <c r="W37" i="52"/>
  <c r="U37" i="52"/>
  <c r="W5" i="52"/>
  <c r="Z5" i="52"/>
  <c r="AZ5" i="52" s="1"/>
  <c r="U5" i="52"/>
  <c r="AA5" i="52"/>
  <c r="S5" i="52"/>
  <c r="AE5" i="52" a="1"/>
  <c r="AE5" i="52" s="1"/>
  <c r="AB5" i="52"/>
  <c r="Q5" i="52"/>
  <c r="BA5" i="52" s="1"/>
  <c r="BB5" i="52" s="1"/>
  <c r="AU5" i="52"/>
  <c r="AV66" i="52" s="1"/>
  <c r="Y5" i="52"/>
  <c r="R47" i="52"/>
  <c r="AU47" i="52"/>
  <c r="AA47" i="52"/>
  <c r="Y47" i="52"/>
  <c r="Q47" i="52"/>
  <c r="BA47" i="52" s="1"/>
  <c r="U47" i="52"/>
  <c r="W47" i="52"/>
  <c r="P47" i="52"/>
  <c r="V47" i="52"/>
  <c r="AY47" i="52" s="1"/>
  <c r="Z47" i="52"/>
  <c r="AZ47" i="52" s="1"/>
  <c r="S47" i="52"/>
  <c r="AB47" i="52"/>
  <c r="R42" i="52"/>
  <c r="AU42" i="52"/>
  <c r="AV109" i="52" s="1"/>
  <c r="V42" i="52"/>
  <c r="AY42" i="52" s="1"/>
  <c r="BB42" i="52" s="1"/>
  <c r="AA100" i="52"/>
  <c r="Q100" i="52"/>
  <c r="BA100" i="52" s="1"/>
  <c r="BB100" i="52" s="1"/>
  <c r="S108" i="52"/>
  <c r="P108" i="52"/>
  <c r="Q108" i="52"/>
  <c r="BA108" i="52" s="1"/>
  <c r="AA108" i="52"/>
  <c r="Y108" i="52"/>
  <c r="V108" i="52"/>
  <c r="AY108" i="52" s="1"/>
  <c r="BB108" i="52" s="1"/>
  <c r="AB108" i="52"/>
  <c r="W108" i="52"/>
  <c r="Z108" i="52"/>
  <c r="AZ108" i="52" s="1"/>
  <c r="R108" i="52"/>
  <c r="AS108" i="52"/>
  <c r="AF108" i="52" s="1"/>
  <c r="U108" i="52"/>
  <c r="AS68" i="52"/>
  <c r="AF68" i="52" s="1"/>
  <c r="Y35" i="52"/>
  <c r="AA27" i="52"/>
  <c r="Q27" i="52"/>
  <c r="BA27" i="52" s="1"/>
  <c r="V27" i="52"/>
  <c r="AY27" i="52" s="1"/>
  <c r="Z27" i="52"/>
  <c r="AZ27" i="52" s="1"/>
  <c r="U27" i="52"/>
  <c r="P27" i="52"/>
  <c r="S27" i="52"/>
  <c r="AB27" i="52"/>
  <c r="AU27" i="52"/>
  <c r="AV113" i="52" s="1"/>
  <c r="R27" i="52"/>
  <c r="W27" i="52"/>
  <c r="Y68" i="52"/>
  <c r="W68" i="52"/>
  <c r="Q68" i="52"/>
  <c r="BA68" i="52" s="1"/>
  <c r="BB68" i="52" s="1"/>
  <c r="AB68" i="52"/>
  <c r="AE68" i="52" a="1"/>
  <c r="AE68" i="52" s="1"/>
  <c r="S68" i="52"/>
  <c r="R68" i="52"/>
  <c r="Z68" i="52"/>
  <c r="AZ68" i="52" s="1"/>
  <c r="U68" i="52"/>
  <c r="P68" i="52"/>
  <c r="AS82" i="52"/>
  <c r="AF82" i="52" s="1"/>
  <c r="BB116" i="52"/>
  <c r="U4" i="52"/>
  <c r="AU4" i="52"/>
  <c r="AV96" i="52" s="1"/>
  <c r="Q4" i="52"/>
  <c r="BA4" i="52" s="1"/>
  <c r="BB4" i="52" s="1"/>
  <c r="W4" i="52"/>
  <c r="P4" i="52"/>
  <c r="AE4" i="52" a="1"/>
  <c r="AE4" i="52" s="1"/>
  <c r="AA4" i="52"/>
  <c r="V4" i="52"/>
  <c r="AY4" i="52" s="1"/>
  <c r="Z4" i="52"/>
  <c r="AZ4" i="52" s="1"/>
  <c r="R4" i="52"/>
  <c r="S4" i="52"/>
  <c r="Y4" i="52"/>
  <c r="AB4" i="52"/>
  <c r="Q52" i="52"/>
  <c r="BA52" i="52" s="1"/>
  <c r="BB52" i="52" s="1"/>
  <c r="S52" i="52"/>
  <c r="Y52" i="52"/>
  <c r="W52" i="52"/>
  <c r="S76" i="52"/>
  <c r="Q76" i="52"/>
  <c r="BA76" i="52" s="1"/>
  <c r="AS76" i="52"/>
  <c r="AF76" i="52" s="1"/>
  <c r="W76" i="52"/>
  <c r="AA116" i="52"/>
  <c r="Z116" i="52"/>
  <c r="AZ116" i="52" s="1"/>
  <c r="AE116" i="52" a="1"/>
  <c r="AE116" i="52" s="1"/>
  <c r="AD116" i="52" s="1"/>
  <c r="AC116" i="52" s="1"/>
  <c r="V116" i="52"/>
  <c r="AY116" i="52" s="1"/>
  <c r="S116" i="52"/>
  <c r="P116" i="52"/>
  <c r="R116" i="52"/>
  <c r="Y116" i="52"/>
  <c r="U116" i="52"/>
  <c r="AB116" i="52"/>
  <c r="W116" i="52"/>
  <c r="Z15" i="52"/>
  <c r="AZ15" i="52" s="1"/>
  <c r="AB15" i="52"/>
  <c r="R15" i="52"/>
  <c r="AA15" i="52"/>
  <c r="Q15" i="52"/>
  <c r="BA15" i="52" s="1"/>
  <c r="P15" i="52"/>
  <c r="V15" i="52"/>
  <c r="AY15" i="52" s="1"/>
  <c r="Y15" i="52"/>
  <c r="U15" i="52"/>
  <c r="S15" i="52"/>
  <c r="AU15" i="52"/>
  <c r="AV106" i="52" s="1"/>
  <c r="U30" i="52"/>
  <c r="Z30" i="52"/>
  <c r="AZ30" i="52" s="1"/>
  <c r="W30" i="52"/>
  <c r="P30" i="52"/>
  <c r="V30" i="52"/>
  <c r="AY30" i="52" s="1"/>
  <c r="Y30" i="52"/>
  <c r="R30" i="52"/>
  <c r="AU30" i="52"/>
  <c r="AV123" i="52" s="1"/>
  <c r="Q30" i="52"/>
  <c r="BA30" i="52" s="1"/>
  <c r="AB30" i="52"/>
  <c r="S30" i="52"/>
  <c r="AA30" i="52"/>
  <c r="R35" i="52"/>
  <c r="W35" i="52"/>
  <c r="P35" i="52"/>
  <c r="AE108" i="52" a="1"/>
  <c r="AE108" i="52" s="1"/>
  <c r="AD108" i="52" s="1"/>
  <c r="AC108" i="52" s="1"/>
  <c r="BB49" i="52"/>
  <c r="AA35" i="52"/>
  <c r="Z89" i="52"/>
  <c r="AZ89" i="52" s="1"/>
  <c r="U89" i="52"/>
  <c r="AB89" i="52"/>
  <c r="S89" i="52"/>
  <c r="R89" i="52"/>
  <c r="Q89" i="52"/>
  <c r="BA89" i="52" s="1"/>
  <c r="BB89" i="52" s="1"/>
  <c r="W89" i="52"/>
  <c r="P89" i="52"/>
  <c r="AA89" i="52"/>
  <c r="AE89" i="52" a="1"/>
  <c r="AE89" i="52" s="1"/>
  <c r="Y89" i="52"/>
  <c r="V89" i="52"/>
  <c r="AY89" i="52" s="1"/>
  <c r="Z84" i="52"/>
  <c r="AZ84" i="52" s="1"/>
  <c r="P84" i="52"/>
  <c r="U84" i="52"/>
  <c r="W84" i="52"/>
  <c r="V84" i="52"/>
  <c r="AY84" i="52" s="1"/>
  <c r="R84" i="52"/>
  <c r="Y84" i="52"/>
  <c r="AE84" i="52" a="1"/>
  <c r="AE84" i="52" s="1"/>
  <c r="AD84" i="52" s="1"/>
  <c r="AC84" i="52" s="1"/>
  <c r="S84" i="52"/>
  <c r="AA84" i="52"/>
  <c r="AB84" i="52"/>
  <c r="Q84" i="52"/>
  <c r="BA84" i="52" s="1"/>
  <c r="BB84" i="52" s="1"/>
  <c r="AA68" i="52"/>
  <c r="S35" i="52"/>
  <c r="Z35" i="52"/>
  <c r="AZ35" i="52" s="1"/>
  <c r="U19" i="52"/>
  <c r="Q19" i="52"/>
  <c r="BA19" i="52" s="1"/>
  <c r="BB19" i="52" s="1"/>
  <c r="S19" i="52"/>
  <c r="Z19" i="52"/>
  <c r="AZ19" i="52" s="1"/>
  <c r="P19" i="52"/>
  <c r="R19" i="52"/>
  <c r="Y19" i="52"/>
  <c r="W19" i="52"/>
  <c r="AE19" i="52" a="1"/>
  <c r="AE19" i="52" s="1"/>
  <c r="V19" i="52"/>
  <c r="AY19" i="52" s="1"/>
  <c r="AB19" i="52"/>
  <c r="AU19" i="52"/>
  <c r="AV90" i="52" s="1"/>
  <c r="AA19" i="52"/>
  <c r="W12" i="52"/>
  <c r="Z12" i="52"/>
  <c r="AZ12" i="52" s="1"/>
  <c r="BB12" i="52" s="1"/>
  <c r="AB12" i="52"/>
  <c r="AU60" i="52"/>
  <c r="W60" i="52"/>
  <c r="S60" i="52"/>
  <c r="AS104" i="52"/>
  <c r="AF104" i="52" s="1"/>
  <c r="AS121" i="52"/>
  <c r="AF121" i="52" s="1"/>
  <c r="V68" i="52"/>
  <c r="AY68" i="52" s="1"/>
  <c r="AB35" i="52"/>
  <c r="AU35" i="52"/>
  <c r="AV115" i="52" s="1"/>
  <c r="P97" i="52"/>
  <c r="V97" i="52"/>
  <c r="AY97" i="52" s="1"/>
  <c r="S97" i="52"/>
  <c r="U97" i="52"/>
  <c r="AS97" i="52"/>
  <c r="AF97" i="52" s="1"/>
  <c r="Q97" i="52"/>
  <c r="BA97" i="52" s="1"/>
  <c r="Y97" i="52"/>
  <c r="AB97" i="52"/>
  <c r="R97" i="52"/>
  <c r="Z97" i="52"/>
  <c r="AZ97" i="52" s="1"/>
  <c r="W97" i="52"/>
  <c r="R50" i="52"/>
  <c r="V50" i="52"/>
  <c r="AY50" i="52" s="1"/>
  <c r="AU50" i="52"/>
  <c r="AV102" i="52" s="1"/>
  <c r="AB50" i="52"/>
  <c r="W50" i="52"/>
  <c r="Q50" i="52"/>
  <c r="BA50" i="52" s="1"/>
  <c r="BB50" i="52" s="1"/>
  <c r="P50" i="52"/>
  <c r="U50" i="52"/>
  <c r="Z50" i="52"/>
  <c r="AZ50" i="52" s="1"/>
  <c r="AE50" i="52" a="1"/>
  <c r="AE50" i="52" s="1"/>
  <c r="S50" i="52"/>
  <c r="AA50" i="52"/>
  <c r="Y50" i="52"/>
  <c r="U100" i="52"/>
  <c r="Z100" i="52"/>
  <c r="AZ100" i="52" s="1"/>
  <c r="P100" i="52"/>
  <c r="R100" i="52"/>
  <c r="S100" i="52"/>
  <c r="Y100" i="52"/>
  <c r="V100" i="52"/>
  <c r="AY100" i="52" s="1"/>
  <c r="W100" i="52"/>
  <c r="AE100" i="52" a="1"/>
  <c r="AE100" i="52" s="1"/>
  <c r="V35" i="52"/>
  <c r="AY35" i="52" s="1"/>
  <c r="R7" i="52"/>
  <c r="W7" i="52"/>
  <c r="V7" i="52"/>
  <c r="AY7" i="52" s="1"/>
  <c r="Y22" i="52"/>
  <c r="AU22" i="52"/>
  <c r="W22" i="52"/>
  <c r="AE22" i="52" a="1"/>
  <c r="AE22" i="52" s="1"/>
  <c r="U22" i="52"/>
  <c r="Z22" i="52"/>
  <c r="AZ22" i="52" s="1"/>
  <c r="AB22" i="52"/>
  <c r="P22" i="52"/>
  <c r="V22" i="52"/>
  <c r="AY22" i="52" s="1"/>
  <c r="R22" i="52"/>
  <c r="AE27" i="51" a="1"/>
  <c r="AE27" i="51" s="1"/>
  <c r="AA27" i="51"/>
  <c r="S27" i="51"/>
  <c r="AB27" i="51"/>
  <c r="Z3" i="51"/>
  <c r="AZ3" i="51" s="1"/>
  <c r="AA3" i="51"/>
  <c r="Y3" i="51"/>
  <c r="V3" i="51"/>
  <c r="AY3" i="51" s="1"/>
  <c r="R3" i="51"/>
  <c r="S3" i="51"/>
  <c r="U3" i="51"/>
  <c r="P3" i="51"/>
  <c r="AU3" i="51"/>
  <c r="AV59" i="51" s="1"/>
  <c r="Q3" i="51"/>
  <c r="BA3" i="51" s="1"/>
  <c r="W3" i="51"/>
  <c r="AB3" i="51"/>
  <c r="AD106" i="51"/>
  <c r="AC106" i="51" s="1"/>
  <c r="AE69" i="51" a="1"/>
  <c r="AE69" i="51" s="1"/>
  <c r="AD69" i="51" s="1"/>
  <c r="AC69" i="51" s="1"/>
  <c r="P27" i="51"/>
  <c r="AA64" i="51"/>
  <c r="U124" i="51"/>
  <c r="W124" i="51"/>
  <c r="AB124" i="51"/>
  <c r="AE124" i="51" a="1"/>
  <c r="AE124" i="51" s="1"/>
  <c r="Z124" i="51"/>
  <c r="AZ124" i="51" s="1"/>
  <c r="R124" i="51"/>
  <c r="AA124" i="51"/>
  <c r="Q124" i="51"/>
  <c r="BA124" i="51" s="1"/>
  <c r="BB124" i="51" s="1"/>
  <c r="V124" i="51"/>
  <c r="AY124" i="51" s="1"/>
  <c r="S124" i="51"/>
  <c r="P124" i="51"/>
  <c r="Y124" i="51"/>
  <c r="U115" i="51"/>
  <c r="AA115" i="51"/>
  <c r="P115" i="51"/>
  <c r="W115" i="51"/>
  <c r="AS115" i="51"/>
  <c r="AF115" i="51" s="1"/>
  <c r="Z115" i="51"/>
  <c r="AZ115" i="51" s="1"/>
  <c r="V115" i="51"/>
  <c r="AY115" i="51" s="1"/>
  <c r="S115" i="51"/>
  <c r="AB115" i="51"/>
  <c r="Q115" i="51"/>
  <c r="BA115" i="51" s="1"/>
  <c r="R115" i="51"/>
  <c r="Y115" i="51"/>
  <c r="U120" i="51"/>
  <c r="AB120" i="51"/>
  <c r="Z120" i="51"/>
  <c r="AZ120" i="51" s="1"/>
  <c r="BB120" i="51" s="1"/>
  <c r="R119" i="51"/>
  <c r="P119" i="51"/>
  <c r="Q119" i="51"/>
  <c r="BA119" i="51" s="1"/>
  <c r="V119" i="51"/>
  <c r="AY119" i="51" s="1"/>
  <c r="U119" i="51"/>
  <c r="AB119" i="51"/>
  <c r="AA119" i="51"/>
  <c r="S119" i="51"/>
  <c r="Y119" i="51"/>
  <c r="AS119" i="51"/>
  <c r="AF119" i="51" s="1"/>
  <c r="S64" i="51"/>
  <c r="V64" i="51"/>
  <c r="AY64" i="51" s="1"/>
  <c r="Q64" i="51"/>
  <c r="BA64" i="51" s="1"/>
  <c r="BB64" i="51" s="1"/>
  <c r="AE64" i="51" a="1"/>
  <c r="AE64" i="51" s="1"/>
  <c r="Z64" i="51"/>
  <c r="AZ64" i="51" s="1"/>
  <c r="Q121" i="51"/>
  <c r="BA121" i="51" s="1"/>
  <c r="Y121" i="51"/>
  <c r="V121" i="51"/>
  <c r="AY121" i="51" s="1"/>
  <c r="W121" i="51"/>
  <c r="U121" i="51"/>
  <c r="S121" i="51"/>
  <c r="R121" i="51"/>
  <c r="AS121" i="51"/>
  <c r="AF121" i="51" s="1"/>
  <c r="AB121" i="51"/>
  <c r="AA121" i="51"/>
  <c r="Z121" i="51"/>
  <c r="AZ121" i="51" s="1"/>
  <c r="P121" i="51"/>
  <c r="Z47" i="51"/>
  <c r="AZ47" i="51" s="1"/>
  <c r="P47" i="51"/>
  <c r="Q47" i="51"/>
  <c r="BA47" i="51" s="1"/>
  <c r="BB47" i="51" s="1"/>
  <c r="AU47" i="51"/>
  <c r="AB47" i="51"/>
  <c r="V47" i="51"/>
  <c r="AY47" i="51" s="1"/>
  <c r="W47" i="51"/>
  <c r="S47" i="51"/>
  <c r="Y47" i="51"/>
  <c r="R47" i="51"/>
  <c r="U47" i="51"/>
  <c r="AA47" i="51"/>
  <c r="AE47" i="51" a="1"/>
  <c r="AE47" i="51" s="1"/>
  <c r="S126" i="51"/>
  <c r="Y126" i="51"/>
  <c r="AA126" i="51"/>
  <c r="AB126" i="51"/>
  <c r="W126" i="51"/>
  <c r="U126" i="51"/>
  <c r="V126" i="51"/>
  <c r="AY126" i="51" s="1"/>
  <c r="R126" i="51"/>
  <c r="Q126" i="51"/>
  <c r="BA126" i="51" s="1"/>
  <c r="BB126" i="51" s="1"/>
  <c r="Z126" i="51"/>
  <c r="AZ126" i="51" s="1"/>
  <c r="P126" i="51"/>
  <c r="AE126" i="51" a="1"/>
  <c r="AE126" i="51" s="1"/>
  <c r="AD126" i="51" s="1"/>
  <c r="AC126" i="51" s="1"/>
  <c r="BB39" i="51"/>
  <c r="Z119" i="51"/>
  <c r="AZ119" i="51" s="1"/>
  <c r="BB119" i="51" s="1"/>
  <c r="R64" i="51"/>
  <c r="W67" i="51"/>
  <c r="S67" i="51"/>
  <c r="AS67" i="51"/>
  <c r="AF67" i="51" s="1"/>
  <c r="AB67" i="51"/>
  <c r="Z67" i="51"/>
  <c r="AZ67" i="51" s="1"/>
  <c r="Y67" i="51"/>
  <c r="P67" i="51"/>
  <c r="U67" i="51"/>
  <c r="R67" i="51"/>
  <c r="V67" i="51"/>
  <c r="AY67" i="51" s="1"/>
  <c r="W119" i="51"/>
  <c r="P64" i="51"/>
  <c r="Y77" i="51"/>
  <c r="AA77" i="51"/>
  <c r="AB77" i="51"/>
  <c r="Z77" i="51"/>
  <c r="AZ77" i="51" s="1"/>
  <c r="U77" i="51"/>
  <c r="S77" i="51"/>
  <c r="R77" i="51"/>
  <c r="Q77" i="51"/>
  <c r="BA77" i="51" s="1"/>
  <c r="BB77" i="51" s="1"/>
  <c r="P77" i="51"/>
  <c r="AE77" i="51" a="1"/>
  <c r="AE77" i="51" s="1"/>
  <c r="W77" i="51"/>
  <c r="Z72" i="51"/>
  <c r="AZ72" i="51" s="1"/>
  <c r="P72" i="51"/>
  <c r="AB72" i="51"/>
  <c r="U72" i="51"/>
  <c r="AA72" i="51"/>
  <c r="S72" i="51"/>
  <c r="AS72" i="51"/>
  <c r="AF72" i="51" s="1"/>
  <c r="W72" i="51"/>
  <c r="Y72" i="51"/>
  <c r="Q72" i="51"/>
  <c r="BA72" i="51" s="1"/>
  <c r="V72" i="51"/>
  <c r="AY72" i="51" s="1"/>
  <c r="R72" i="51"/>
  <c r="AU10" i="51"/>
  <c r="Q10" i="51"/>
  <c r="BA10" i="51" s="1"/>
  <c r="BB10" i="51" s="1"/>
  <c r="AE10" i="51" a="1"/>
  <c r="AE10" i="51" s="1"/>
  <c r="AB10" i="51"/>
  <c r="W10" i="51"/>
  <c r="Y10" i="51"/>
  <c r="R10" i="51"/>
  <c r="U10" i="51"/>
  <c r="AA10" i="51"/>
  <c r="S10" i="51"/>
  <c r="Z10" i="51"/>
  <c r="AZ10" i="51" s="1"/>
  <c r="P10" i="51"/>
  <c r="V10" i="51"/>
  <c r="AY10" i="51" s="1"/>
  <c r="Q48" i="51"/>
  <c r="BA48" i="51" s="1"/>
  <c r="BB48" i="51" s="1"/>
  <c r="W48" i="51"/>
  <c r="Z48" i="51"/>
  <c r="AZ48" i="51" s="1"/>
  <c r="AE48" i="51" a="1"/>
  <c r="AE48" i="51" s="1"/>
  <c r="R48" i="51"/>
  <c r="U48" i="51"/>
  <c r="S48" i="51"/>
  <c r="AU48" i="51"/>
  <c r="P48" i="51"/>
  <c r="Y48" i="51"/>
  <c r="V48" i="51"/>
  <c r="AY48" i="51" s="1"/>
  <c r="AB48" i="51"/>
  <c r="AA48" i="51"/>
  <c r="P96" i="51"/>
  <c r="AB96" i="51"/>
  <c r="Q96" i="51"/>
  <c r="BA96" i="51" s="1"/>
  <c r="BB96" i="51" s="1"/>
  <c r="V96" i="51"/>
  <c r="AY96" i="51" s="1"/>
  <c r="Q67" i="51"/>
  <c r="BA67" i="51" s="1"/>
  <c r="Y69" i="51"/>
  <c r="AU27" i="51"/>
  <c r="Y27" i="51"/>
  <c r="BB21" i="51"/>
  <c r="AB64" i="51"/>
  <c r="R70" i="51"/>
  <c r="W70" i="51"/>
  <c r="S70" i="51"/>
  <c r="P70" i="51"/>
  <c r="Q70" i="51"/>
  <c r="BA70" i="51" s="1"/>
  <c r="V70" i="51"/>
  <c r="AY70" i="51" s="1"/>
  <c r="AS70" i="51"/>
  <c r="AF70" i="51" s="1"/>
  <c r="Y70" i="51"/>
  <c r="Z70" i="51"/>
  <c r="AZ70" i="51" s="1"/>
  <c r="AA70" i="51"/>
  <c r="AB70" i="51"/>
  <c r="W75" i="51"/>
  <c r="AB75" i="51"/>
  <c r="V75" i="51"/>
  <c r="AY75" i="51" s="1"/>
  <c r="AA75" i="51"/>
  <c r="S75" i="51"/>
  <c r="R75" i="51"/>
  <c r="Q75" i="51"/>
  <c r="BA75" i="51" s="1"/>
  <c r="BB75" i="51" s="1"/>
  <c r="Z75" i="51"/>
  <c r="AZ75" i="51" s="1"/>
  <c r="Y75" i="51"/>
  <c r="P75" i="51"/>
  <c r="U75" i="51"/>
  <c r="AE75" i="51" a="1"/>
  <c r="AE75" i="51" s="1"/>
  <c r="AD75" i="51" s="1"/>
  <c r="AC75" i="51" s="1"/>
  <c r="AS113" i="51"/>
  <c r="AF113" i="51" s="1"/>
  <c r="AE67" i="51" a="1"/>
  <c r="AE67" i="51" s="1"/>
  <c r="AD67" i="51" s="1"/>
  <c r="AC67" i="51" s="1"/>
  <c r="V27" i="51"/>
  <c r="AY27" i="51" s="1"/>
  <c r="W27" i="51"/>
  <c r="W64" i="51"/>
  <c r="S51" i="51"/>
  <c r="Z51" i="51"/>
  <c r="AZ51" i="51" s="1"/>
  <c r="Q51" i="51"/>
  <c r="BA51" i="51" s="1"/>
  <c r="Y51" i="51"/>
  <c r="W51" i="51"/>
  <c r="R51" i="51"/>
  <c r="P51" i="51"/>
  <c r="AU51" i="51"/>
  <c r="V51" i="51"/>
  <c r="AY51" i="51" s="1"/>
  <c r="BB51" i="51" s="1"/>
  <c r="AA51" i="51"/>
  <c r="U51" i="51"/>
  <c r="Q32" i="51"/>
  <c r="BA32" i="51" s="1"/>
  <c r="BB32" i="51" s="1"/>
  <c r="P32" i="51"/>
  <c r="AB32" i="51"/>
  <c r="W32" i="51"/>
  <c r="AA32" i="51"/>
  <c r="R32" i="51"/>
  <c r="Z32" i="51"/>
  <c r="AZ32" i="51" s="1"/>
  <c r="AE32" i="51" a="1"/>
  <c r="AE32" i="51" s="1"/>
  <c r="Y32" i="51"/>
  <c r="V32" i="51"/>
  <c r="AY32" i="51" s="1"/>
  <c r="S32" i="51"/>
  <c r="U32" i="51"/>
  <c r="AU32" i="51"/>
  <c r="AV42" i="51" s="1"/>
  <c r="W71" i="51"/>
  <c r="U71" i="51"/>
  <c r="R71" i="51"/>
  <c r="Q71" i="51"/>
  <c r="BA71" i="51" s="1"/>
  <c r="Z71" i="51"/>
  <c r="AZ71" i="51" s="1"/>
  <c r="AS71" i="51"/>
  <c r="AF71" i="51" s="1"/>
  <c r="P71" i="51"/>
  <c r="V71" i="51"/>
  <c r="AY71" i="51" s="1"/>
  <c r="S71" i="51"/>
  <c r="Y71" i="51"/>
  <c r="AA71" i="51"/>
  <c r="V112" i="51"/>
  <c r="AY112" i="51" s="1"/>
  <c r="AE112" i="51" a="1"/>
  <c r="AE112" i="51" s="1"/>
  <c r="AD112" i="51" s="1"/>
  <c r="AC112" i="51" s="1"/>
  <c r="Q112" i="51"/>
  <c r="BA112" i="51" s="1"/>
  <c r="BB112" i="51" s="1"/>
  <c r="U112" i="51"/>
  <c r="R112" i="51"/>
  <c r="Z112" i="51"/>
  <c r="AZ112" i="51" s="1"/>
  <c r="AB112" i="51"/>
  <c r="AA112" i="51"/>
  <c r="W112" i="51"/>
  <c r="AD124" i="51"/>
  <c r="AC124" i="51" s="1"/>
  <c r="AS94" i="51"/>
  <c r="AF94" i="51" s="1"/>
  <c r="AS127" i="51"/>
  <c r="AF127" i="51" s="1"/>
  <c r="AD78" i="51"/>
  <c r="AC78" i="51" s="1"/>
  <c r="R27" i="51"/>
  <c r="Q27" i="51"/>
  <c r="BA27" i="51" s="1"/>
  <c r="BB27" i="51" s="1"/>
  <c r="AU64" i="51"/>
  <c r="BB67" i="51"/>
  <c r="U56" i="51"/>
  <c r="AA56" i="51"/>
  <c r="Y56" i="51"/>
  <c r="P56" i="51"/>
  <c r="Q56" i="51"/>
  <c r="BA56" i="51" s="1"/>
  <c r="W56" i="51"/>
  <c r="Z56" i="51"/>
  <c r="AZ56" i="51" s="1"/>
  <c r="AU56" i="51"/>
  <c r="S56" i="51"/>
  <c r="AB56" i="51"/>
  <c r="V56" i="51"/>
  <c r="AY56" i="51" s="1"/>
  <c r="R56" i="51"/>
  <c r="AE107" i="51" a="1"/>
  <c r="AE107" i="51" s="1"/>
  <c r="AD107" i="51" s="1"/>
  <c r="AC107" i="51" s="1"/>
  <c r="AA107" i="51"/>
  <c r="AB107" i="51"/>
  <c r="Q107" i="51"/>
  <c r="BA107" i="51" s="1"/>
  <c r="BB107" i="51" s="1"/>
  <c r="W107" i="51"/>
  <c r="Y107" i="51"/>
  <c r="V107" i="51"/>
  <c r="AY107" i="51" s="1"/>
  <c r="Z107" i="51"/>
  <c r="AZ107" i="51" s="1"/>
  <c r="U107" i="51"/>
  <c r="P107" i="51"/>
  <c r="V13" i="50"/>
  <c r="AY13" i="50" s="1"/>
  <c r="BB13" i="50" s="1"/>
  <c r="AU13" i="50"/>
  <c r="AV48" i="50" s="1"/>
  <c r="W13" i="50"/>
  <c r="AB13" i="50"/>
  <c r="U13" i="50"/>
  <c r="AA13" i="50"/>
  <c r="R13" i="50"/>
  <c r="Q13" i="50"/>
  <c r="BA13" i="50" s="1"/>
  <c r="P13" i="50"/>
  <c r="Y13" i="50"/>
  <c r="S13" i="50"/>
  <c r="Z13" i="50"/>
  <c r="AZ13" i="50" s="1"/>
  <c r="AE67" i="50" a="1"/>
  <c r="AE67" i="50" s="1"/>
  <c r="AD67" i="50" s="1"/>
  <c r="AC67" i="50" s="1"/>
  <c r="W67" i="50"/>
  <c r="V67" i="50"/>
  <c r="AY67" i="50" s="1"/>
  <c r="P67" i="50"/>
  <c r="AA67" i="50"/>
  <c r="Q67" i="50"/>
  <c r="BA67" i="50" s="1"/>
  <c r="BB67" i="50" s="1"/>
  <c r="Y67" i="50"/>
  <c r="U67" i="50"/>
  <c r="AB67" i="50"/>
  <c r="R67" i="50"/>
  <c r="Z67" i="50"/>
  <c r="AZ67" i="50" s="1"/>
  <c r="V62" i="50"/>
  <c r="AY62" i="50" s="1"/>
  <c r="AB62" i="50"/>
  <c r="Y62" i="50"/>
  <c r="R62" i="50"/>
  <c r="AA62" i="50"/>
  <c r="AU62" i="50"/>
  <c r="Q62" i="50"/>
  <c r="BA62" i="50" s="1"/>
  <c r="W62" i="50"/>
  <c r="Z62" i="50"/>
  <c r="AZ62" i="50" s="1"/>
  <c r="U62" i="50"/>
  <c r="S62" i="50"/>
  <c r="P62" i="50"/>
  <c r="AB87" i="50"/>
  <c r="Z87" i="50"/>
  <c r="AZ87" i="50" s="1"/>
  <c r="R87" i="50"/>
  <c r="W24" i="50"/>
  <c r="Z24" i="50"/>
  <c r="AZ24" i="50" s="1"/>
  <c r="S24" i="50"/>
  <c r="V24" i="50"/>
  <c r="AY24" i="50" s="1"/>
  <c r="AB24" i="50"/>
  <c r="AA24" i="50"/>
  <c r="AE24" i="50" a="1"/>
  <c r="AE24" i="50" s="1"/>
  <c r="P24" i="50"/>
  <c r="Q24" i="50"/>
  <c r="BA24" i="50" s="1"/>
  <c r="BB24" i="50" s="1"/>
  <c r="U24" i="50"/>
  <c r="AU24" i="50"/>
  <c r="R24" i="50"/>
  <c r="Y24" i="50"/>
  <c r="AA75" i="50"/>
  <c r="S75" i="50"/>
  <c r="V75" i="50"/>
  <c r="AY75" i="50" s="1"/>
  <c r="U75" i="50"/>
  <c r="W75" i="50"/>
  <c r="AB75" i="50"/>
  <c r="AS75" i="50"/>
  <c r="AF75" i="50" s="1"/>
  <c r="R75" i="50"/>
  <c r="Z75" i="50"/>
  <c r="AZ75" i="50" s="1"/>
  <c r="P75" i="50"/>
  <c r="Y75" i="50"/>
  <c r="Q75" i="50"/>
  <c r="BA75" i="50" s="1"/>
  <c r="U70" i="50"/>
  <c r="Y70" i="50"/>
  <c r="V70" i="50"/>
  <c r="AY70" i="50" s="1"/>
  <c r="AE70" i="50" a="1"/>
  <c r="AE70" i="50" s="1"/>
  <c r="AB70" i="50"/>
  <c r="R70" i="50"/>
  <c r="S70" i="50"/>
  <c r="W70" i="50"/>
  <c r="AA70" i="50"/>
  <c r="P70" i="50"/>
  <c r="Z70" i="50"/>
  <c r="AZ70" i="50" s="1"/>
  <c r="Q70" i="50"/>
  <c r="BA70" i="50" s="1"/>
  <c r="BB70" i="50" s="1"/>
  <c r="V95" i="50"/>
  <c r="AY95" i="50" s="1"/>
  <c r="Y95" i="50"/>
  <c r="Z95" i="50"/>
  <c r="AZ95" i="50" s="1"/>
  <c r="W95" i="50"/>
  <c r="AS95" i="50"/>
  <c r="AF95" i="50" s="1"/>
  <c r="U95" i="50"/>
  <c r="S95" i="50"/>
  <c r="R95" i="50"/>
  <c r="Q95" i="50"/>
  <c r="BA95" i="50" s="1"/>
  <c r="P95" i="50"/>
  <c r="AA95" i="50"/>
  <c r="AB64" i="50"/>
  <c r="W64" i="50"/>
  <c r="V64" i="50"/>
  <c r="AY64" i="50" s="1"/>
  <c r="BB64" i="50" s="1"/>
  <c r="P124" i="50"/>
  <c r="V124" i="50"/>
  <c r="AY124" i="50" s="1"/>
  <c r="Y124" i="50"/>
  <c r="AB124" i="50"/>
  <c r="R124" i="50"/>
  <c r="AA124" i="50"/>
  <c r="AS124" i="50"/>
  <c r="AF124" i="50" s="1"/>
  <c r="Q124" i="50"/>
  <c r="BA124" i="50" s="1"/>
  <c r="S124" i="50"/>
  <c r="Z124" i="50"/>
  <c r="AZ124" i="50" s="1"/>
  <c r="W124" i="50"/>
  <c r="V25" i="50"/>
  <c r="AY25" i="50" s="1"/>
  <c r="U25" i="50"/>
  <c r="AB25" i="50"/>
  <c r="Q25" i="50"/>
  <c r="BA25" i="50" s="1"/>
  <c r="BB25" i="50" s="1"/>
  <c r="P25" i="50"/>
  <c r="AB56" i="50"/>
  <c r="Y56" i="50"/>
  <c r="W56" i="50"/>
  <c r="U56" i="50"/>
  <c r="AU56" i="50"/>
  <c r="R56" i="50"/>
  <c r="AA56" i="50"/>
  <c r="S56" i="50"/>
  <c r="V56" i="50"/>
  <c r="AY56" i="50" s="1"/>
  <c r="AE56" i="50" a="1"/>
  <c r="AE56" i="50" s="1"/>
  <c r="P56" i="50"/>
  <c r="Q56" i="50"/>
  <c r="BA56" i="50" s="1"/>
  <c r="BB56" i="50" s="1"/>
  <c r="Z56" i="50"/>
  <c r="AZ56" i="50" s="1"/>
  <c r="Y16" i="50"/>
  <c r="AB16" i="50"/>
  <c r="AA16" i="50"/>
  <c r="AU16" i="50"/>
  <c r="R16" i="50"/>
  <c r="W16" i="50"/>
  <c r="Q16" i="50"/>
  <c r="BA16" i="50" s="1"/>
  <c r="V16" i="50"/>
  <c r="AY16" i="50" s="1"/>
  <c r="BB16" i="50" s="1"/>
  <c r="Z16" i="50"/>
  <c r="AZ16" i="50" s="1"/>
  <c r="U16" i="50"/>
  <c r="P16" i="50"/>
  <c r="S16" i="50"/>
  <c r="W29" i="50"/>
  <c r="U29" i="50"/>
  <c r="AB29" i="50"/>
  <c r="AU29" i="50"/>
  <c r="R29" i="50"/>
  <c r="S29" i="50"/>
  <c r="Y29" i="50"/>
  <c r="AA29" i="50"/>
  <c r="Q29" i="50"/>
  <c r="BA29" i="50" s="1"/>
  <c r="V29" i="50"/>
  <c r="AY29" i="50" s="1"/>
  <c r="Z29" i="50"/>
  <c r="AZ29" i="50" s="1"/>
  <c r="P29" i="50"/>
  <c r="AE86" i="50" a="1"/>
  <c r="AE86" i="50" s="1"/>
  <c r="AD86" i="50" s="1"/>
  <c r="AC86" i="50" s="1"/>
  <c r="S86" i="50"/>
  <c r="V86" i="50"/>
  <c r="AY86" i="50" s="1"/>
  <c r="R86" i="50"/>
  <c r="Y86" i="50"/>
  <c r="U86" i="50"/>
  <c r="AB86" i="50"/>
  <c r="Q86" i="50"/>
  <c r="BA86" i="50" s="1"/>
  <c r="BB86" i="50" s="1"/>
  <c r="P86" i="50"/>
  <c r="AA86" i="50"/>
  <c r="W86" i="50"/>
  <c r="Z86" i="50"/>
  <c r="AZ86" i="50" s="1"/>
  <c r="W40" i="50"/>
  <c r="U40" i="50"/>
  <c r="R40" i="50"/>
  <c r="V40" i="50"/>
  <c r="AY40" i="50" s="1"/>
  <c r="AU40" i="50"/>
  <c r="AE40" i="50" a="1"/>
  <c r="AE40" i="50" s="1"/>
  <c r="Q40" i="50"/>
  <c r="BA40" i="50" s="1"/>
  <c r="BB40" i="50" s="1"/>
  <c r="S40" i="50"/>
  <c r="Y40" i="50"/>
  <c r="Z40" i="50"/>
  <c r="AZ40" i="50" s="1"/>
  <c r="P40" i="50"/>
  <c r="AB40" i="50"/>
  <c r="AA40" i="50"/>
  <c r="P103" i="50"/>
  <c r="V103" i="50"/>
  <c r="AY103" i="50" s="1"/>
  <c r="W103" i="50"/>
  <c r="U103" i="50"/>
  <c r="R103" i="50"/>
  <c r="S103" i="50"/>
  <c r="AA103" i="50"/>
  <c r="Q103" i="50"/>
  <c r="BA103" i="50" s="1"/>
  <c r="BB103" i="50" s="1"/>
  <c r="Y103" i="50"/>
  <c r="Z103" i="50"/>
  <c r="AZ103" i="50" s="1"/>
  <c r="AE103" i="50" a="1"/>
  <c r="AE103" i="50" s="1"/>
  <c r="AD103" i="50" s="1"/>
  <c r="AC103" i="50" s="1"/>
  <c r="AB103" i="50"/>
  <c r="V17" i="50"/>
  <c r="AY17" i="50" s="1"/>
  <c r="W17" i="50"/>
  <c r="U17" i="50"/>
  <c r="Y17" i="50"/>
  <c r="S17" i="50"/>
  <c r="Z17" i="50"/>
  <c r="AZ17" i="50" s="1"/>
  <c r="AB17" i="50"/>
  <c r="P17" i="50"/>
  <c r="AA17" i="50"/>
  <c r="R17" i="50"/>
  <c r="Q17" i="50"/>
  <c r="BA17" i="50" s="1"/>
  <c r="AU17" i="50"/>
  <c r="AD70" i="50"/>
  <c r="AC70" i="50" s="1"/>
  <c r="AE13" i="50" a="1"/>
  <c r="AE13" i="50" s="1"/>
  <c r="AD13" i="50" s="1"/>
  <c r="AC13" i="50" s="1"/>
  <c r="Z97" i="50"/>
  <c r="AZ97" i="50" s="1"/>
  <c r="V97" i="50"/>
  <c r="AY97" i="50" s="1"/>
  <c r="AB97" i="50"/>
  <c r="AS97" i="50"/>
  <c r="AF97" i="50" s="1"/>
  <c r="U97" i="50"/>
  <c r="P97" i="50"/>
  <c r="Y97" i="50"/>
  <c r="W97" i="50"/>
  <c r="S97" i="50"/>
  <c r="R97" i="50"/>
  <c r="Q97" i="50"/>
  <c r="BA97" i="50" s="1"/>
  <c r="AA97" i="50"/>
  <c r="AU27" i="50"/>
  <c r="AV57" i="50" s="1"/>
  <c r="Y27" i="50"/>
  <c r="S27" i="50"/>
  <c r="Z27" i="50"/>
  <c r="AZ27" i="50" s="1"/>
  <c r="AA27" i="50"/>
  <c r="P27" i="50"/>
  <c r="W27" i="50"/>
  <c r="U27" i="50"/>
  <c r="V27" i="50"/>
  <c r="AY27" i="50" s="1"/>
  <c r="BB27" i="50" s="1"/>
  <c r="R27" i="50"/>
  <c r="Q27" i="50"/>
  <c r="BA27" i="50" s="1"/>
  <c r="AB27" i="50"/>
  <c r="AS110" i="49"/>
  <c r="AF110" i="49" s="1"/>
  <c r="AS127" i="49"/>
  <c r="AF127" i="49" s="1"/>
  <c r="AB23" i="49"/>
  <c r="U23" i="49"/>
  <c r="R23" i="49"/>
  <c r="S23" i="49"/>
  <c r="Z23" i="49"/>
  <c r="AZ23" i="49" s="1"/>
  <c r="AA23" i="49"/>
  <c r="P23" i="49"/>
  <c r="V23" i="49"/>
  <c r="AY23" i="49" s="1"/>
  <c r="Q23" i="49"/>
  <c r="BA23" i="49" s="1"/>
  <c r="AU23" i="49"/>
  <c r="Y23" i="49"/>
  <c r="W23" i="49"/>
  <c r="W95" i="49"/>
  <c r="AB95" i="49"/>
  <c r="Q95" i="49"/>
  <c r="BA95" i="49" s="1"/>
  <c r="BB95" i="49" s="1"/>
  <c r="S95" i="49"/>
  <c r="Q89" i="49"/>
  <c r="BA89" i="49" s="1"/>
  <c r="V89" i="49"/>
  <c r="AY89" i="49" s="1"/>
  <c r="Y89" i="49"/>
  <c r="W89" i="49"/>
  <c r="R89" i="49"/>
  <c r="P89" i="49"/>
  <c r="S89" i="49"/>
  <c r="U89" i="49"/>
  <c r="Z89" i="49"/>
  <c r="AZ89" i="49" s="1"/>
  <c r="AB89" i="49"/>
  <c r="AS89" i="49"/>
  <c r="AF89" i="49" s="1"/>
  <c r="AA89" i="49"/>
  <c r="AB9" i="49"/>
  <c r="AA9" i="49"/>
  <c r="S9" i="49"/>
  <c r="AA110" i="49"/>
  <c r="W110" i="49"/>
  <c r="Z110" i="49"/>
  <c r="AZ110" i="49" s="1"/>
  <c r="U110" i="49"/>
  <c r="P110" i="49"/>
  <c r="Q110" i="49"/>
  <c r="BA110" i="49" s="1"/>
  <c r="BB110" i="49" s="1"/>
  <c r="R110" i="49"/>
  <c r="V110" i="49"/>
  <c r="AY110" i="49" s="1"/>
  <c r="AE110" i="49" a="1"/>
  <c r="AE110" i="49" s="1"/>
  <c r="AB110" i="49"/>
  <c r="Y110" i="49"/>
  <c r="S2" i="49"/>
  <c r="Z2" i="49"/>
  <c r="AZ2" i="49" s="1"/>
  <c r="P2" i="49"/>
  <c r="U2" i="49"/>
  <c r="AA2" i="49"/>
  <c r="Y2" i="49"/>
  <c r="AB2" i="49"/>
  <c r="Q2" i="49"/>
  <c r="BA2" i="49" s="1"/>
  <c r="W2" i="49"/>
  <c r="AU2" i="49"/>
  <c r="R2" i="49"/>
  <c r="V2" i="49"/>
  <c r="AY2" i="49" s="1"/>
  <c r="AS129" i="49"/>
  <c r="AF129" i="49" s="1"/>
  <c r="S110" i="49"/>
  <c r="W17" i="49"/>
  <c r="P17" i="49"/>
  <c r="V17" i="49"/>
  <c r="AY17" i="49" s="1"/>
  <c r="AA17" i="49"/>
  <c r="AE17" i="49" a="1"/>
  <c r="AE17" i="49" s="1"/>
  <c r="Q17" i="49"/>
  <c r="BA17" i="49" s="1"/>
  <c r="BB17" i="49" s="1"/>
  <c r="R17" i="49"/>
  <c r="AU17" i="49"/>
  <c r="S17" i="49"/>
  <c r="AB17" i="49"/>
  <c r="Z17" i="49"/>
  <c r="AZ17" i="49" s="1"/>
  <c r="Y17" i="49"/>
  <c r="U17" i="49"/>
  <c r="Y118" i="49"/>
  <c r="AS118" i="49"/>
  <c r="AF118" i="49" s="1"/>
  <c r="W118" i="49"/>
  <c r="AA118" i="49"/>
  <c r="Z118" i="49"/>
  <c r="AZ118" i="49" s="1"/>
  <c r="U118" i="49"/>
  <c r="Q118" i="49"/>
  <c r="BA118" i="49" s="1"/>
  <c r="AB118" i="49"/>
  <c r="P118" i="49"/>
  <c r="S118" i="49"/>
  <c r="R118" i="49"/>
  <c r="V118" i="49"/>
  <c r="AY118" i="49" s="1"/>
  <c r="Y7" i="49"/>
  <c r="Q7" i="49"/>
  <c r="BA7" i="49" s="1"/>
  <c r="R7" i="49"/>
  <c r="P72" i="49"/>
  <c r="S72" i="49"/>
  <c r="R72" i="49"/>
  <c r="U72" i="49"/>
  <c r="Y72" i="49"/>
  <c r="W72" i="49"/>
  <c r="AB72" i="49"/>
  <c r="Q72" i="49"/>
  <c r="BA72" i="49" s="1"/>
  <c r="V72" i="49"/>
  <c r="AY72" i="49" s="1"/>
  <c r="AS72" i="49"/>
  <c r="AF72" i="49" s="1"/>
  <c r="AA72" i="49"/>
  <c r="Z72" i="49"/>
  <c r="AZ72" i="49" s="1"/>
  <c r="AA71" i="49"/>
  <c r="R71" i="49"/>
  <c r="Z71" i="49"/>
  <c r="AZ71" i="49" s="1"/>
  <c r="AB71" i="49"/>
  <c r="U71" i="49"/>
  <c r="Q71" i="49"/>
  <c r="BA71" i="49" s="1"/>
  <c r="W71" i="49"/>
  <c r="P71" i="49"/>
  <c r="Y71" i="49"/>
  <c r="S71" i="49"/>
  <c r="V71" i="49"/>
  <c r="AY71" i="49" s="1"/>
  <c r="BB71" i="49" s="1"/>
  <c r="AS71" i="49"/>
  <c r="AF71" i="49" s="1"/>
  <c r="AE31" i="49" a="1"/>
  <c r="AE31" i="49" s="1"/>
  <c r="Q31" i="49"/>
  <c r="BA31" i="49" s="1"/>
  <c r="BB31" i="49" s="1"/>
  <c r="W31" i="49"/>
  <c r="V31" i="49"/>
  <c r="AY31" i="49" s="1"/>
  <c r="S31" i="49"/>
  <c r="Y31" i="49"/>
  <c r="AU31" i="49"/>
  <c r="AA31" i="49"/>
  <c r="R31" i="49"/>
  <c r="U31" i="49"/>
  <c r="P31" i="49"/>
  <c r="Z31" i="49"/>
  <c r="AZ31" i="49" s="1"/>
  <c r="AB31" i="49"/>
  <c r="S16" i="49"/>
  <c r="Z16" i="49"/>
  <c r="AZ16" i="49" s="1"/>
  <c r="AB16" i="49"/>
  <c r="AA16" i="49"/>
  <c r="AU16" i="49"/>
  <c r="AE16" i="49" a="1"/>
  <c r="AE16" i="49" s="1"/>
  <c r="R16" i="49"/>
  <c r="Y16" i="49"/>
  <c r="W16" i="49"/>
  <c r="U126" i="49"/>
  <c r="Z126" i="49"/>
  <c r="AZ126" i="49" s="1"/>
  <c r="R126" i="49"/>
  <c r="W126" i="49"/>
  <c r="AB126" i="49"/>
  <c r="S126" i="49"/>
  <c r="Y126" i="49"/>
  <c r="V126" i="49"/>
  <c r="AY126" i="49" s="1"/>
  <c r="AA126" i="49"/>
  <c r="Q126" i="49"/>
  <c r="BA126" i="49" s="1"/>
  <c r="BB126" i="49" s="1"/>
  <c r="AE126" i="49" a="1"/>
  <c r="AE126" i="49" s="1"/>
  <c r="AD126" i="49" s="1"/>
  <c r="AC126" i="49" s="1"/>
  <c r="P126" i="49"/>
  <c r="W33" i="49"/>
  <c r="U33" i="49"/>
  <c r="R33" i="49"/>
  <c r="AB33" i="49"/>
  <c r="AE33" i="49" a="1"/>
  <c r="AE33" i="49" s="1"/>
  <c r="Q33" i="49"/>
  <c r="BA33" i="49" s="1"/>
  <c r="BB33" i="49" s="1"/>
  <c r="Z33" i="49"/>
  <c r="AZ33" i="49" s="1"/>
  <c r="P33" i="49"/>
  <c r="AU33" i="49"/>
  <c r="AA33" i="49"/>
  <c r="Y33" i="49"/>
  <c r="V33" i="49"/>
  <c r="AY33" i="49" s="1"/>
  <c r="S33" i="49"/>
  <c r="W15" i="49"/>
  <c r="U15" i="49"/>
  <c r="Q15" i="49"/>
  <c r="BA15" i="49" s="1"/>
  <c r="BB15" i="49" s="1"/>
  <c r="AE15" i="49" a="1"/>
  <c r="AE15" i="49" s="1"/>
  <c r="S15" i="49"/>
  <c r="V15" i="49"/>
  <c r="AY15" i="49" s="1"/>
  <c r="P15" i="49"/>
  <c r="AB15" i="49"/>
  <c r="AU15" i="49"/>
  <c r="AA15" i="49"/>
  <c r="R15" i="49"/>
  <c r="Z15" i="49"/>
  <c r="AZ15" i="49" s="1"/>
  <c r="Y15" i="49"/>
  <c r="AB63" i="49"/>
  <c r="P63" i="49"/>
  <c r="V63" i="49"/>
  <c r="AY63" i="49" s="1"/>
  <c r="U63" i="49"/>
  <c r="AA63" i="49"/>
  <c r="Q63" i="49"/>
  <c r="BA63" i="49" s="1"/>
  <c r="BB63" i="49" s="1"/>
  <c r="AU63" i="49"/>
  <c r="AE63" i="49" a="1"/>
  <c r="AE63" i="49" s="1"/>
  <c r="R63" i="49"/>
  <c r="W63" i="49"/>
  <c r="S63" i="49"/>
  <c r="Z63" i="49"/>
  <c r="AZ63" i="49" s="1"/>
  <c r="Y63" i="49"/>
  <c r="BB8" i="49"/>
  <c r="AS113" i="49"/>
  <c r="AF113" i="49" s="1"/>
  <c r="AA82" i="49"/>
  <c r="R82" i="49"/>
  <c r="Q82" i="49"/>
  <c r="BA82" i="49" s="1"/>
  <c r="Z82" i="49"/>
  <c r="AZ82" i="49" s="1"/>
  <c r="Y82" i="49"/>
  <c r="S82" i="49"/>
  <c r="V82" i="49"/>
  <c r="AY82" i="49" s="1"/>
  <c r="BB82" i="49" s="1"/>
  <c r="AS82" i="49"/>
  <c r="AF82" i="49" s="1"/>
  <c r="P82" i="49"/>
  <c r="W82" i="49"/>
  <c r="AB82" i="49"/>
  <c r="U82" i="49"/>
  <c r="AS105" i="49"/>
  <c r="AF105" i="49" s="1"/>
  <c r="W105" i="49"/>
  <c r="S105" i="49"/>
  <c r="Y105" i="49"/>
  <c r="AA105" i="49"/>
  <c r="U105" i="49"/>
  <c r="Z105" i="49"/>
  <c r="AZ105" i="49" s="1"/>
  <c r="AB105" i="49"/>
  <c r="R105" i="49"/>
  <c r="Q105" i="49"/>
  <c r="BA105" i="49" s="1"/>
  <c r="V105" i="49"/>
  <c r="AY105" i="49" s="1"/>
  <c r="BB105" i="49" s="1"/>
  <c r="P105" i="49"/>
  <c r="AB121" i="49"/>
  <c r="P121" i="49"/>
  <c r="R121" i="49"/>
  <c r="AA121" i="49"/>
  <c r="V121" i="49"/>
  <c r="AY121" i="49" s="1"/>
  <c r="BB121" i="49" s="1"/>
  <c r="Q121" i="49"/>
  <c r="BA121" i="49" s="1"/>
  <c r="U121" i="49"/>
  <c r="W121" i="49"/>
  <c r="Y121" i="49"/>
  <c r="AS121" i="49"/>
  <c r="AF121" i="49" s="1"/>
  <c r="Z121" i="49"/>
  <c r="AZ121" i="49" s="1"/>
  <c r="S121" i="49"/>
  <c r="AS97" i="49"/>
  <c r="AF97" i="49" s="1"/>
  <c r="AB39" i="49"/>
  <c r="AU39" i="49"/>
  <c r="AV62" i="49" s="1"/>
  <c r="Q39" i="49"/>
  <c r="BA39" i="49" s="1"/>
  <c r="Z5" i="48"/>
  <c r="AZ5" i="48" s="1"/>
  <c r="AE127" i="48" a="1"/>
  <c r="AE127" i="48" s="1"/>
  <c r="AD127" i="48" s="1"/>
  <c r="AC127" i="48" s="1"/>
  <c r="AS73" i="48"/>
  <c r="AF73" i="48" s="1"/>
  <c r="Q111" i="48"/>
  <c r="BA111" i="48" s="1"/>
  <c r="W111" i="48"/>
  <c r="W21" i="48"/>
  <c r="AB5" i="48"/>
  <c r="P16" i="48"/>
  <c r="AA112" i="48"/>
  <c r="V21" i="48"/>
  <c r="AY21" i="48" s="1"/>
  <c r="AA77" i="48"/>
  <c r="Y44" i="48"/>
  <c r="U116" i="48"/>
  <c r="Y116" i="48"/>
  <c r="AB112" i="48"/>
  <c r="U108" i="48"/>
  <c r="S77" i="48"/>
  <c r="R77" i="48"/>
  <c r="Q77" i="48"/>
  <c r="BA77" i="48" s="1"/>
  <c r="P77" i="48"/>
  <c r="AS77" i="48"/>
  <c r="AF77" i="48" s="1"/>
  <c r="AS70" i="48"/>
  <c r="AF70" i="48" s="1"/>
  <c r="Z111" i="48"/>
  <c r="AZ111" i="48" s="1"/>
  <c r="AU5" i="48"/>
  <c r="Z112" i="48"/>
  <c r="AZ112" i="48" s="1"/>
  <c r="AE21" i="48" a="1"/>
  <c r="AE21" i="48" s="1"/>
  <c r="AB117" i="48"/>
  <c r="Y5" i="48"/>
  <c r="W44" i="48"/>
  <c r="W29" i="48"/>
  <c r="S29" i="48"/>
  <c r="R29" i="48"/>
  <c r="Q29" i="48"/>
  <c r="BA29" i="48" s="1"/>
  <c r="Q5" i="48"/>
  <c r="BA5" i="48" s="1"/>
  <c r="BB5" i="48" s="1"/>
  <c r="AS102" i="48"/>
  <c r="AF102" i="48" s="1"/>
  <c r="AE32" i="48" a="1"/>
  <c r="AE32" i="48" s="1"/>
  <c r="AD32" i="48" s="1"/>
  <c r="AC32" i="48" s="1"/>
  <c r="BB95" i="48"/>
  <c r="AA5" i="48"/>
  <c r="Q21" i="48"/>
  <c r="BA21" i="48" s="1"/>
  <c r="BB21" i="48" s="1"/>
  <c r="AA47" i="48"/>
  <c r="BB122" i="48"/>
  <c r="AU44" i="48"/>
  <c r="AV38" i="48" s="1"/>
  <c r="R23" i="48"/>
  <c r="AU23" i="48"/>
  <c r="AV5" i="48" s="1"/>
  <c r="AE23" i="48" a="1"/>
  <c r="AE23" i="48" s="1"/>
  <c r="P23" i="48"/>
  <c r="Q23" i="48"/>
  <c r="BA23" i="48" s="1"/>
  <c r="BB23" i="48" s="1"/>
  <c r="AB23" i="48"/>
  <c r="Z23" i="48"/>
  <c r="AZ23" i="48" s="1"/>
  <c r="Z85" i="48"/>
  <c r="AZ85" i="48" s="1"/>
  <c r="W85" i="48"/>
  <c r="U85" i="48"/>
  <c r="AB85" i="48"/>
  <c r="Y85" i="48"/>
  <c r="AE85" i="48" a="1"/>
  <c r="AE85" i="48" s="1"/>
  <c r="AD85" i="48" s="1"/>
  <c r="AC85" i="48" s="1"/>
  <c r="AA85" i="48"/>
  <c r="W112" i="48"/>
  <c r="AE108" i="48" a="1"/>
  <c r="AE108" i="48" s="1"/>
  <c r="AD108" i="48" s="1"/>
  <c r="AC108" i="48" s="1"/>
  <c r="AE112" i="48" a="1"/>
  <c r="AE112" i="48" s="1"/>
  <c r="AD112" i="48" s="1"/>
  <c r="AC112" i="48" s="1"/>
  <c r="V5" i="48"/>
  <c r="AY5" i="48" s="1"/>
  <c r="AA21" i="48"/>
  <c r="R111" i="48"/>
  <c r="AB77" i="48"/>
  <c r="R21" i="48"/>
  <c r="Z44" i="48"/>
  <c r="AZ44" i="48" s="1"/>
  <c r="U44" i="48"/>
  <c r="AE47" i="48" a="1"/>
  <c r="AE47" i="48" s="1"/>
  <c r="AD47" i="48" s="1"/>
  <c r="AC47" i="48" s="1"/>
  <c r="AS117" i="48"/>
  <c r="AF117" i="48" s="1"/>
  <c r="AD117" i="48" s="1"/>
  <c r="AC117" i="48" s="1"/>
  <c r="U112" i="48"/>
  <c r="AA111" i="48"/>
  <c r="AS111" i="48"/>
  <c r="AF111" i="48" s="1"/>
  <c r="U77" i="48"/>
  <c r="W77" i="48"/>
  <c r="V44" i="48"/>
  <c r="AY44" i="48" s="1"/>
  <c r="BB44" i="48" s="1"/>
  <c r="Q44" i="48"/>
  <c r="BA44" i="48" s="1"/>
  <c r="W39" i="48"/>
  <c r="Y39" i="48"/>
  <c r="Z39" i="48"/>
  <c r="AZ39" i="48" s="1"/>
  <c r="Q45" i="48"/>
  <c r="BA45" i="48" s="1"/>
  <c r="P45" i="48"/>
  <c r="AU45" i="48"/>
  <c r="R45" i="48"/>
  <c r="S45" i="48"/>
  <c r="U53" i="48"/>
  <c r="Y53" i="48"/>
  <c r="S53" i="48"/>
  <c r="AE77" i="48" a="1"/>
  <c r="AE77" i="48" s="1"/>
  <c r="AD77" i="48" s="1"/>
  <c r="AC77" i="48" s="1"/>
  <c r="AE44" i="48" a="1"/>
  <c r="AE44" i="48" s="1"/>
  <c r="AD44" i="48" s="1"/>
  <c r="AC44" i="48" s="1"/>
  <c r="P111" i="48"/>
  <c r="AB55" i="48"/>
  <c r="Y77" i="48"/>
  <c r="V108" i="48"/>
  <c r="AY108" i="48" s="1"/>
  <c r="R44" i="48"/>
  <c r="S44" i="48"/>
  <c r="Z56" i="48"/>
  <c r="AZ56" i="48" s="1"/>
  <c r="AA56" i="48"/>
  <c r="P56" i="48"/>
  <c r="AB56" i="48"/>
  <c r="Y56" i="48"/>
  <c r="AU56" i="48"/>
  <c r="AV8" i="48" s="1"/>
  <c r="AE56" i="48" a="1"/>
  <c r="AE56" i="48" s="1"/>
  <c r="U56" i="48"/>
  <c r="W56" i="48"/>
  <c r="V56" i="48"/>
  <c r="AY56" i="48" s="1"/>
  <c r="Q56" i="48"/>
  <c r="BA56" i="48" s="1"/>
  <c r="BB56" i="48" s="1"/>
  <c r="BB117" i="47"/>
  <c r="Q48" i="47"/>
  <c r="BA48" i="47" s="1"/>
  <c r="BB48" i="47" s="1"/>
  <c r="Y48" i="47"/>
  <c r="U48" i="47"/>
  <c r="S48" i="47"/>
  <c r="AA48" i="47"/>
  <c r="AE48" i="47" a="1"/>
  <c r="AE48" i="47" s="1"/>
  <c r="P48" i="47"/>
  <c r="AU48" i="47"/>
  <c r="V48" i="47"/>
  <c r="AY48" i="47" s="1"/>
  <c r="Z48" i="47"/>
  <c r="AZ48" i="47" s="1"/>
  <c r="AB48" i="47"/>
  <c r="W48" i="47"/>
  <c r="R48" i="47"/>
  <c r="AD124" i="47"/>
  <c r="AC124" i="47" s="1"/>
  <c r="V32" i="47"/>
  <c r="AY32" i="47" s="1"/>
  <c r="AB32" i="47"/>
  <c r="R32" i="47"/>
  <c r="BB84" i="47"/>
  <c r="AA32" i="47"/>
  <c r="Q32" i="47"/>
  <c r="BA32" i="47" s="1"/>
  <c r="BB32" i="47" s="1"/>
  <c r="S124" i="47"/>
  <c r="Q124" i="47"/>
  <c r="BA124" i="47" s="1"/>
  <c r="BB124" i="47" s="1"/>
  <c r="AE124" i="47" a="1"/>
  <c r="AE124" i="47" s="1"/>
  <c r="Z124" i="47"/>
  <c r="AZ124" i="47" s="1"/>
  <c r="P124" i="47"/>
  <c r="Y124" i="47"/>
  <c r="W124" i="47"/>
  <c r="AB124" i="47"/>
  <c r="U124" i="47"/>
  <c r="R124" i="47"/>
  <c r="AA124" i="47"/>
  <c r="AU25" i="47"/>
  <c r="Z25" i="47"/>
  <c r="AZ25" i="47" s="1"/>
  <c r="AA25" i="47"/>
  <c r="Y25" i="47"/>
  <c r="W25" i="47"/>
  <c r="U25" i="47"/>
  <c r="V25" i="47"/>
  <c r="AY25" i="47" s="1"/>
  <c r="R25" i="47"/>
  <c r="Q25" i="47"/>
  <c r="BA25" i="47" s="1"/>
  <c r="S25" i="47"/>
  <c r="AB25" i="47"/>
  <c r="P25" i="47"/>
  <c r="S32" i="47"/>
  <c r="P32" i="47"/>
  <c r="AE32" i="47" a="1"/>
  <c r="AE32" i="47" s="1"/>
  <c r="S93" i="47"/>
  <c r="R93" i="47"/>
  <c r="V85" i="47"/>
  <c r="AY85" i="47" s="1"/>
  <c r="BB85" i="47" s="1"/>
  <c r="U85" i="47"/>
  <c r="R85" i="47"/>
  <c r="Q85" i="47"/>
  <c r="BA85" i="47" s="1"/>
  <c r="W85" i="47"/>
  <c r="AB85" i="47"/>
  <c r="P85" i="47"/>
  <c r="AS85" i="47"/>
  <c r="AF85" i="47" s="1"/>
  <c r="Y85" i="47"/>
  <c r="AA85" i="47"/>
  <c r="Z85" i="47"/>
  <c r="AZ85" i="47" s="1"/>
  <c r="S85" i="47"/>
  <c r="U9" i="47"/>
  <c r="S9" i="47"/>
  <c r="R9" i="47"/>
  <c r="AA9" i="47"/>
  <c r="Q9" i="47"/>
  <c r="BA9" i="47" s="1"/>
  <c r="V9" i="47"/>
  <c r="AY9" i="47" s="1"/>
  <c r="BB9" i="47" s="1"/>
  <c r="Z9" i="47"/>
  <c r="AZ9" i="47" s="1"/>
  <c r="AB9" i="47"/>
  <c r="AU9" i="47"/>
  <c r="AV46" i="47" s="1"/>
  <c r="P9" i="47"/>
  <c r="Y9" i="47"/>
  <c r="W9" i="47"/>
  <c r="BB118" i="47"/>
  <c r="S116" i="47"/>
  <c r="Z116" i="47"/>
  <c r="AZ116" i="47" s="1"/>
  <c r="W116" i="47"/>
  <c r="P116" i="47"/>
  <c r="U116" i="47"/>
  <c r="AA116" i="47"/>
  <c r="AB116" i="47"/>
  <c r="AS116" i="47"/>
  <c r="AF116" i="47" s="1"/>
  <c r="R116" i="47"/>
  <c r="Q116" i="47"/>
  <c r="BA116" i="47" s="1"/>
  <c r="V116" i="47"/>
  <c r="AY116" i="47" s="1"/>
  <c r="BB116" i="47" s="1"/>
  <c r="Y116" i="47"/>
  <c r="Y84" i="47"/>
  <c r="AB84" i="47"/>
  <c r="W92" i="47"/>
  <c r="Z92" i="47"/>
  <c r="AZ92" i="47" s="1"/>
  <c r="AA92" i="47"/>
  <c r="V92" i="47"/>
  <c r="AY92" i="47" s="1"/>
  <c r="AB92" i="47"/>
  <c r="P92" i="47"/>
  <c r="AE92" i="47" a="1"/>
  <c r="AE92" i="47" s="1"/>
  <c r="AD92" i="47" s="1"/>
  <c r="AC92" i="47" s="1"/>
  <c r="S92" i="47"/>
  <c r="Q92" i="47"/>
  <c r="BA92" i="47" s="1"/>
  <c r="BB92" i="47" s="1"/>
  <c r="U92" i="47"/>
  <c r="R92" i="47"/>
  <c r="Y92" i="47"/>
  <c r="Y117" i="47"/>
  <c r="P117" i="47"/>
  <c r="R117" i="47"/>
  <c r="U117" i="47"/>
  <c r="S78" i="47"/>
  <c r="R78" i="47"/>
  <c r="P78" i="47"/>
  <c r="Y78" i="47"/>
  <c r="Z78" i="47"/>
  <c r="AZ78" i="47" s="1"/>
  <c r="AA78" i="47"/>
  <c r="U78" i="47"/>
  <c r="AE78" i="47" a="1"/>
  <c r="AE78" i="47" s="1"/>
  <c r="W78" i="47"/>
  <c r="V78" i="47"/>
  <c r="AY78" i="47" s="1"/>
  <c r="AB78" i="47"/>
  <c r="Q78" i="47"/>
  <c r="BA78" i="47" s="1"/>
  <c r="BB78" i="47" s="1"/>
  <c r="S101" i="47"/>
  <c r="P101" i="47"/>
  <c r="R101" i="47"/>
  <c r="W101" i="47"/>
  <c r="Q101" i="47"/>
  <c r="BA101" i="47" s="1"/>
  <c r="Z101" i="47"/>
  <c r="AZ101" i="47" s="1"/>
  <c r="AA101" i="47"/>
  <c r="V101" i="47"/>
  <c r="AY101" i="47" s="1"/>
  <c r="AB101" i="47"/>
  <c r="U101" i="47"/>
  <c r="AS101" i="47"/>
  <c r="AF101" i="47" s="1"/>
  <c r="Y101" i="47"/>
  <c r="BB76" i="47"/>
  <c r="BB54" i="47"/>
  <c r="S28" i="47"/>
  <c r="AE28" i="47" a="1"/>
  <c r="AE28" i="47" s="1"/>
  <c r="V28" i="47"/>
  <c r="AY28" i="47" s="1"/>
  <c r="W28" i="47"/>
  <c r="AE44" i="47" a="1"/>
  <c r="AE44" i="47" s="1"/>
  <c r="Q44" i="47"/>
  <c r="BA44" i="47" s="1"/>
  <c r="BB44" i="47" s="1"/>
  <c r="Z44" i="47"/>
  <c r="AZ44" i="47" s="1"/>
  <c r="V44" i="47"/>
  <c r="AY44" i="47" s="1"/>
  <c r="AB44" i="47"/>
  <c r="AA44" i="47"/>
  <c r="P44" i="47"/>
  <c r="U44" i="47"/>
  <c r="W44" i="47"/>
  <c r="Y44" i="47"/>
  <c r="S44" i="47"/>
  <c r="R44" i="47"/>
  <c r="AU44" i="47"/>
  <c r="AV68" i="47" s="1"/>
  <c r="A68" i="47" s="1"/>
  <c r="Z120" i="46"/>
  <c r="AZ120" i="46" s="1"/>
  <c r="AE50" i="46" a="1"/>
  <c r="AE50" i="46" s="1"/>
  <c r="AA50" i="46"/>
  <c r="Q50" i="46"/>
  <c r="BA50" i="46" s="1"/>
  <c r="BB50" i="46" s="1"/>
  <c r="Z50" i="46"/>
  <c r="AZ50" i="46" s="1"/>
  <c r="Y50" i="46"/>
  <c r="P50" i="46"/>
  <c r="W50" i="46"/>
  <c r="AB50" i="46"/>
  <c r="S50" i="46"/>
  <c r="V50" i="46"/>
  <c r="AY50" i="46" s="1"/>
  <c r="U50" i="46"/>
  <c r="R50" i="46"/>
  <c r="AU50" i="46"/>
  <c r="AI16" i="46" a="1"/>
  <c r="AI16" i="46" s="1"/>
  <c r="AJ16" i="46" s="1"/>
  <c r="AL16" i="46" s="1"/>
  <c r="AI11" i="46" a="1"/>
  <c r="AI11" i="46" s="1"/>
  <c r="AJ11" i="46" s="1"/>
  <c r="AL11" i="46" s="1"/>
  <c r="AI15" i="46" a="1"/>
  <c r="AI15" i="46" s="1"/>
  <c r="AJ15" i="46" s="1"/>
  <c r="AL15" i="46" s="1"/>
  <c r="AI22" i="46" a="1"/>
  <c r="AI22" i="46" s="1"/>
  <c r="AJ22" i="46" s="1"/>
  <c r="AK22" i="46" s="1"/>
  <c r="AI25" i="46" a="1"/>
  <c r="AI25" i="46" s="1"/>
  <c r="AJ25" i="46" s="1"/>
  <c r="AK25" i="46" s="1"/>
  <c r="AI12" i="46" a="1"/>
  <c r="AI12" i="46" s="1"/>
  <c r="AJ12" i="46" s="1"/>
  <c r="AL12" i="46" s="1"/>
  <c r="AI18" i="46" a="1"/>
  <c r="AI18" i="46" s="1"/>
  <c r="AJ18" i="46" s="1"/>
  <c r="AK18" i="46" s="1"/>
  <c r="AI5" i="46" a="1"/>
  <c r="AI5" i="46" s="1"/>
  <c r="AJ5" i="46" s="1"/>
  <c r="AK5" i="46" s="1"/>
  <c r="AI14" i="46" a="1"/>
  <c r="AI14" i="46" s="1"/>
  <c r="AJ14" i="46" s="1"/>
  <c r="AL14" i="46" s="1"/>
  <c r="AI23" i="46" a="1"/>
  <c r="AI23" i="46" s="1"/>
  <c r="AJ23" i="46" s="1"/>
  <c r="AK23" i="46" s="1"/>
  <c r="AI30" i="46" a="1"/>
  <c r="AI30" i="46" s="1"/>
  <c r="AJ30" i="46" s="1"/>
  <c r="AL30" i="46" s="1"/>
  <c r="AI26" i="46" a="1"/>
  <c r="AI26" i="46" s="1"/>
  <c r="AJ26" i="46" s="1"/>
  <c r="AL26" i="46" s="1"/>
  <c r="AI33" i="46" a="1"/>
  <c r="AI33" i="46" s="1"/>
  <c r="AJ33" i="46" s="1"/>
  <c r="AL33" i="46" s="1"/>
  <c r="AI27" i="46" a="1"/>
  <c r="AI27" i="46" s="1"/>
  <c r="AJ27" i="46" s="1"/>
  <c r="AL27" i="46" s="1"/>
  <c r="AI10" i="46" a="1"/>
  <c r="AI10" i="46" s="1"/>
  <c r="AJ10" i="46" s="1"/>
  <c r="AL10" i="46" s="1"/>
  <c r="AI24" i="46" a="1"/>
  <c r="AI24" i="46" s="1"/>
  <c r="AJ24" i="46" s="1"/>
  <c r="AK24" i="46" s="1"/>
  <c r="AI17" i="46" a="1"/>
  <c r="AI17" i="46" s="1"/>
  <c r="AJ17" i="46" s="1"/>
  <c r="AL17" i="46" s="1"/>
  <c r="AI4" i="46" a="1"/>
  <c r="AI4" i="46" s="1"/>
  <c r="AJ4" i="46" s="1"/>
  <c r="AK4" i="46" s="1"/>
  <c r="Y4" i="46"/>
  <c r="AU4" i="46"/>
  <c r="AV19" i="46" s="1"/>
  <c r="W4" i="46"/>
  <c r="AE4" i="46" a="1"/>
  <c r="AE4" i="46" s="1"/>
  <c r="U4" i="46"/>
  <c r="AA4" i="46"/>
  <c r="Z4" i="46"/>
  <c r="AZ4" i="46" s="1"/>
  <c r="AA44" i="45"/>
  <c r="V44" i="45"/>
  <c r="AY44" i="45" s="1"/>
  <c r="AB44" i="45"/>
  <c r="Y44" i="45"/>
  <c r="U44" i="45"/>
  <c r="W44" i="45"/>
  <c r="S44" i="45"/>
  <c r="AU44" i="45"/>
  <c r="AV51" i="45" s="1"/>
  <c r="R44" i="45"/>
  <c r="Z44" i="45"/>
  <c r="AZ44" i="45" s="1"/>
  <c r="Q44" i="45"/>
  <c r="BA44" i="45" s="1"/>
  <c r="BB44" i="45" s="1"/>
  <c r="P44" i="45"/>
  <c r="AE44" i="45" a="1"/>
  <c r="AE44" i="45" s="1"/>
  <c r="AE85" i="45" a="1"/>
  <c r="AE85" i="45" s="1"/>
  <c r="AD85" i="45" s="1"/>
  <c r="AC85" i="45" s="1"/>
  <c r="Y85" i="45"/>
  <c r="Y10" i="45"/>
  <c r="W10" i="45"/>
  <c r="Q116" i="45"/>
  <c r="BA116" i="45" s="1"/>
  <c r="Z67" i="45"/>
  <c r="AZ67" i="45" s="1"/>
  <c r="P67" i="45"/>
  <c r="W67" i="45"/>
  <c r="AA67" i="45"/>
  <c r="V67" i="45"/>
  <c r="AY67" i="45" s="1"/>
  <c r="S67" i="45"/>
  <c r="U67" i="45"/>
  <c r="AS67" i="45"/>
  <c r="AF67" i="45" s="1"/>
  <c r="AB67" i="45"/>
  <c r="Q67" i="45"/>
  <c r="BA67" i="45" s="1"/>
  <c r="R67" i="45"/>
  <c r="Y67" i="45"/>
  <c r="AB59" i="45"/>
  <c r="AE59" i="45" a="1"/>
  <c r="AE59" i="45" s="1"/>
  <c r="V59" i="45"/>
  <c r="AY59" i="45" s="1"/>
  <c r="R59" i="45"/>
  <c r="AA59" i="45"/>
  <c r="AU59" i="45"/>
  <c r="P59" i="45"/>
  <c r="W59" i="45"/>
  <c r="U59" i="45"/>
  <c r="Y59" i="45"/>
  <c r="S59" i="45"/>
  <c r="Q59" i="45"/>
  <c r="BA59" i="45" s="1"/>
  <c r="BB59" i="45" s="1"/>
  <c r="Z59" i="45"/>
  <c r="AZ59" i="45" s="1"/>
  <c r="AE116" i="45" a="1"/>
  <c r="AE116" i="45" s="1"/>
  <c r="AD116" i="45" s="1"/>
  <c r="AC116" i="45" s="1"/>
  <c r="AE89" i="45" a="1"/>
  <c r="AE89" i="45" s="1"/>
  <c r="AD89" i="45" s="1"/>
  <c r="AC89" i="45" s="1"/>
  <c r="P85" i="45"/>
  <c r="AA85" i="45"/>
  <c r="R10" i="45"/>
  <c r="BB91" i="45"/>
  <c r="R116" i="45"/>
  <c r="W116" i="45"/>
  <c r="Q57" i="45"/>
  <c r="BA57" i="45" s="1"/>
  <c r="Y57" i="45"/>
  <c r="Z57" i="45"/>
  <c r="AZ57" i="45" s="1"/>
  <c r="W57" i="45"/>
  <c r="V57" i="45"/>
  <c r="AY57" i="45" s="1"/>
  <c r="BB57" i="45" s="1"/>
  <c r="S57" i="45"/>
  <c r="U57" i="45"/>
  <c r="AU57" i="45"/>
  <c r="AA57" i="45"/>
  <c r="AB57" i="45"/>
  <c r="R57" i="45"/>
  <c r="P57" i="45"/>
  <c r="Y42" i="45"/>
  <c r="W42" i="45"/>
  <c r="AA42" i="45"/>
  <c r="S42" i="45"/>
  <c r="Q42" i="45"/>
  <c r="BA42" i="45" s="1"/>
  <c r="BB42" i="45" s="1"/>
  <c r="Q28" i="45"/>
  <c r="BA28" i="45" s="1"/>
  <c r="BB28" i="45" s="1"/>
  <c r="Z28" i="45"/>
  <c r="AZ28" i="45" s="1"/>
  <c r="Y28" i="45"/>
  <c r="S28" i="45"/>
  <c r="AB28" i="45"/>
  <c r="AE28" i="45" a="1"/>
  <c r="AE28" i="45" s="1"/>
  <c r="R28" i="45"/>
  <c r="AU28" i="45"/>
  <c r="W28" i="45"/>
  <c r="AA28" i="45"/>
  <c r="P28" i="45"/>
  <c r="U28" i="45"/>
  <c r="V28" i="45"/>
  <c r="AY28" i="45" s="1"/>
  <c r="BB120" i="45"/>
  <c r="Q85" i="45"/>
  <c r="BA85" i="45" s="1"/>
  <c r="AB85" i="45"/>
  <c r="AE10" i="45" a="1"/>
  <c r="AE10" i="45" s="1"/>
  <c r="AB116" i="45"/>
  <c r="AA116" i="45"/>
  <c r="BB84" i="45"/>
  <c r="AU15" i="45"/>
  <c r="AE15" i="45" a="1"/>
  <c r="AE15" i="45" s="1"/>
  <c r="AB15" i="45"/>
  <c r="V15" i="45"/>
  <c r="AY15" i="45" s="1"/>
  <c r="AA15" i="45"/>
  <c r="R15" i="45"/>
  <c r="P15" i="45"/>
  <c r="Z15" i="45"/>
  <c r="AZ15" i="45" s="1"/>
  <c r="S15" i="45"/>
  <c r="Y15" i="45"/>
  <c r="W15" i="45"/>
  <c r="U15" i="45"/>
  <c r="Q15" i="45"/>
  <c r="BA15" i="45" s="1"/>
  <c r="BB15" i="45" s="1"/>
  <c r="U27" i="45"/>
  <c r="AB27" i="45"/>
  <c r="AE27" i="45" a="1"/>
  <c r="AE27" i="45" s="1"/>
  <c r="R27" i="45"/>
  <c r="V27" i="45"/>
  <c r="AY27" i="45" s="1"/>
  <c r="Q27" i="45"/>
  <c r="BA27" i="45" s="1"/>
  <c r="BB27" i="45" s="1"/>
  <c r="S27" i="45"/>
  <c r="AU27" i="45"/>
  <c r="Y27" i="45"/>
  <c r="AA27" i="45"/>
  <c r="Z27" i="45"/>
  <c r="AZ27" i="45" s="1"/>
  <c r="P27" i="45"/>
  <c r="W27" i="45"/>
  <c r="P75" i="45"/>
  <c r="S75" i="45"/>
  <c r="AE75" i="45" a="1"/>
  <c r="AE75" i="45" s="1"/>
  <c r="AD75" i="45" s="1"/>
  <c r="AC75" i="45" s="1"/>
  <c r="AA75" i="45"/>
  <c r="W75" i="45"/>
  <c r="U75" i="45"/>
  <c r="V123" i="45"/>
  <c r="AY123" i="45" s="1"/>
  <c r="R123" i="45"/>
  <c r="S123" i="45"/>
  <c r="AA123" i="45"/>
  <c r="U123" i="45"/>
  <c r="P123" i="45"/>
  <c r="W123" i="45"/>
  <c r="AB123" i="45"/>
  <c r="AE123" i="45" a="1"/>
  <c r="AE123" i="45" s="1"/>
  <c r="AD123" i="45" s="1"/>
  <c r="AC123" i="45" s="1"/>
  <c r="Q123" i="45"/>
  <c r="BA123" i="45" s="1"/>
  <c r="BB123" i="45" s="1"/>
  <c r="Z123" i="45"/>
  <c r="AZ123" i="45" s="1"/>
  <c r="Y123" i="45"/>
  <c r="P124" i="45"/>
  <c r="Y124" i="45"/>
  <c r="W124" i="45"/>
  <c r="Q124" i="45"/>
  <c r="BA124" i="45" s="1"/>
  <c r="BB124" i="45" s="1"/>
  <c r="U124" i="45"/>
  <c r="AB124" i="45"/>
  <c r="S124" i="45"/>
  <c r="R124" i="45"/>
  <c r="AA124" i="45"/>
  <c r="V124" i="45"/>
  <c r="AY124" i="45" s="1"/>
  <c r="Z124" i="45"/>
  <c r="AZ124" i="45" s="1"/>
  <c r="Z85" i="45"/>
  <c r="AZ85" i="45" s="1"/>
  <c r="W85" i="45"/>
  <c r="AU10" i="45"/>
  <c r="Z116" i="45"/>
  <c r="AZ116" i="45" s="1"/>
  <c r="P116" i="45"/>
  <c r="BB68" i="45"/>
  <c r="BB37" i="45"/>
  <c r="Z111" i="45"/>
  <c r="AZ111" i="45" s="1"/>
  <c r="W111" i="45"/>
  <c r="R111" i="45"/>
  <c r="V111" i="45"/>
  <c r="AY111" i="45" s="1"/>
  <c r="Y111" i="45"/>
  <c r="Q111" i="45"/>
  <c r="BA111" i="45" s="1"/>
  <c r="BB111" i="45" s="1"/>
  <c r="S111" i="45"/>
  <c r="AB111" i="45"/>
  <c r="AA111" i="45"/>
  <c r="U111" i="45"/>
  <c r="P111" i="45"/>
  <c r="AE111" i="45" a="1"/>
  <c r="AE111" i="45" s="1"/>
  <c r="AD111" i="45" s="1"/>
  <c r="AC111" i="45" s="1"/>
  <c r="V4" i="45"/>
  <c r="AY4" i="45" s="1"/>
  <c r="R4" i="45"/>
  <c r="AB4" i="45"/>
  <c r="AU4" i="45"/>
  <c r="P4" i="45"/>
  <c r="S4" i="45"/>
  <c r="W4" i="45"/>
  <c r="Q4" i="45"/>
  <c r="BA4" i="45" s="1"/>
  <c r="Z4" i="45"/>
  <c r="AZ4" i="45" s="1"/>
  <c r="AA4" i="45"/>
  <c r="U4" i="45"/>
  <c r="Y4" i="45"/>
  <c r="AU13" i="45"/>
  <c r="Z13" i="45"/>
  <c r="AZ13" i="45" s="1"/>
  <c r="Y13" i="45"/>
  <c r="AE13" i="45" a="1"/>
  <c r="AE13" i="45" s="1"/>
  <c r="AA13" i="45"/>
  <c r="V13" i="45"/>
  <c r="AY13" i="45" s="1"/>
  <c r="R13" i="45"/>
  <c r="Q13" i="45"/>
  <c r="BA13" i="45" s="1"/>
  <c r="BB13" i="45" s="1"/>
  <c r="W13" i="45"/>
  <c r="S13" i="45"/>
  <c r="AB13" i="45"/>
  <c r="U13" i="45"/>
  <c r="P13" i="45"/>
  <c r="Q89" i="45"/>
  <c r="BA89" i="45" s="1"/>
  <c r="W89" i="45"/>
  <c r="U89" i="45"/>
  <c r="AA89" i="45"/>
  <c r="AS89" i="45"/>
  <c r="AF89" i="45" s="1"/>
  <c r="R89" i="45"/>
  <c r="V89" i="45"/>
  <c r="AY89" i="45" s="1"/>
  <c r="BB89" i="45" s="1"/>
  <c r="Y89" i="45"/>
  <c r="S89" i="45"/>
  <c r="AB89" i="45"/>
  <c r="P89" i="45"/>
  <c r="R85" i="45"/>
  <c r="U85" i="45"/>
  <c r="Q10" i="45"/>
  <c r="BA10" i="45" s="1"/>
  <c r="BB10" i="45" s="1"/>
  <c r="AA10" i="45"/>
  <c r="Y116" i="45"/>
  <c r="U116" i="45"/>
  <c r="AB105" i="45"/>
  <c r="Z105" i="45"/>
  <c r="AZ105" i="45" s="1"/>
  <c r="R105" i="45"/>
  <c r="V105" i="45"/>
  <c r="AY105" i="45" s="1"/>
  <c r="BB105" i="45" s="1"/>
  <c r="W105" i="45"/>
  <c r="S105" i="45"/>
  <c r="AA105" i="45"/>
  <c r="P105" i="45"/>
  <c r="Q105" i="45"/>
  <c r="BA105" i="45" s="1"/>
  <c r="Y105" i="45"/>
  <c r="AS105" i="45"/>
  <c r="AF105" i="45" s="1"/>
  <c r="U105" i="45"/>
  <c r="AE43" i="45" a="1"/>
  <c r="AE43" i="45" s="1"/>
  <c r="R43" i="45"/>
  <c r="AU43" i="45"/>
  <c r="AV92" i="45" s="1"/>
  <c r="W43" i="45"/>
  <c r="U43" i="45"/>
  <c r="AB43" i="45"/>
  <c r="P43" i="45"/>
  <c r="S43" i="45"/>
  <c r="AA43" i="45"/>
  <c r="Z43" i="45"/>
  <c r="AZ43" i="45" s="1"/>
  <c r="Q43" i="45"/>
  <c r="BA43" i="45" s="1"/>
  <c r="BB43" i="45" s="1"/>
  <c r="V43" i="45"/>
  <c r="AY43" i="45" s="1"/>
  <c r="Y43" i="45"/>
  <c r="Q83" i="45"/>
  <c r="BA83" i="45" s="1"/>
  <c r="U83" i="45"/>
  <c r="W83" i="45"/>
  <c r="AS83" i="45"/>
  <c r="AF83" i="45" s="1"/>
  <c r="V83" i="45"/>
  <c r="AY83" i="45" s="1"/>
  <c r="AA83" i="45"/>
  <c r="AB83" i="45"/>
  <c r="S83" i="45"/>
  <c r="R83" i="45"/>
  <c r="Y83" i="45"/>
  <c r="Z83" i="45"/>
  <c r="AZ83" i="45" s="1"/>
  <c r="P83" i="45"/>
  <c r="S20" i="45"/>
  <c r="AA20" i="45"/>
  <c r="V20" i="45"/>
  <c r="AY20" i="45" s="1"/>
  <c r="BB20" i="45" s="1"/>
  <c r="Z20" i="45"/>
  <c r="AZ20" i="45" s="1"/>
  <c r="P20" i="45"/>
  <c r="R20" i="45"/>
  <c r="Y20" i="45"/>
  <c r="U20" i="45"/>
  <c r="AU20" i="45"/>
  <c r="W20" i="45"/>
  <c r="Q20" i="45"/>
  <c r="BA20" i="45" s="1"/>
  <c r="AB20" i="45"/>
  <c r="AD112" i="45"/>
  <c r="AC112" i="45" s="1"/>
  <c r="BB39" i="45"/>
  <c r="BB7" i="45"/>
  <c r="S85" i="45"/>
  <c r="V10" i="45"/>
  <c r="AY10" i="45" s="1"/>
  <c r="S10" i="45"/>
  <c r="BB71" i="45"/>
  <c r="V116" i="45"/>
  <c r="AY116" i="45" s="1"/>
  <c r="BB9" i="45"/>
  <c r="R23" i="45"/>
  <c r="U23" i="45"/>
  <c r="AA23" i="45"/>
  <c r="Z23" i="45"/>
  <c r="AZ23" i="45" s="1"/>
  <c r="AU23" i="45"/>
  <c r="W23" i="45"/>
  <c r="P23" i="45"/>
  <c r="S23" i="45"/>
  <c r="V23" i="45"/>
  <c r="AY23" i="45" s="1"/>
  <c r="AB23" i="45"/>
  <c r="Q23" i="45"/>
  <c r="BA23" i="45" s="1"/>
  <c r="Y23" i="45"/>
  <c r="AU31" i="45"/>
  <c r="AV74" i="45" s="1"/>
  <c r="V31" i="45"/>
  <c r="AY31" i="45" s="1"/>
  <c r="AE31" i="45" a="1"/>
  <c r="AE31" i="45" s="1"/>
  <c r="S31" i="45"/>
  <c r="AA31" i="45"/>
  <c r="Q31" i="45"/>
  <c r="BA31" i="45" s="1"/>
  <c r="BB31" i="45" s="1"/>
  <c r="R31" i="45"/>
  <c r="U31" i="45"/>
  <c r="P31" i="45"/>
  <c r="Z31" i="45"/>
  <c r="AZ31" i="45" s="1"/>
  <c r="Y31" i="45"/>
  <c r="W31" i="45"/>
  <c r="AB31" i="45"/>
  <c r="W36" i="45"/>
  <c r="Z36" i="45"/>
  <c r="AZ36" i="45" s="1"/>
  <c r="BB36" i="45" s="1"/>
  <c r="AA36" i="45"/>
  <c r="P36" i="45"/>
  <c r="R108" i="45"/>
  <c r="Q108" i="45"/>
  <c r="BA108" i="45" s="1"/>
  <c r="BB108" i="45" s="1"/>
  <c r="P108" i="45"/>
  <c r="V108" i="45"/>
  <c r="AY108" i="45" s="1"/>
  <c r="Z108" i="45"/>
  <c r="AZ108" i="45" s="1"/>
  <c r="AA108" i="45"/>
  <c r="Y108" i="45"/>
  <c r="S108" i="45"/>
  <c r="AE108" i="45" a="1"/>
  <c r="AE108" i="45" s="1"/>
  <c r="AD108" i="45" s="1"/>
  <c r="AC108" i="45" s="1"/>
  <c r="U108" i="45"/>
  <c r="W108" i="45"/>
  <c r="AB108" i="45"/>
  <c r="Z76" i="45"/>
  <c r="AZ76" i="45" s="1"/>
  <c r="U76" i="45"/>
  <c r="AB76" i="45"/>
  <c r="W76" i="45"/>
  <c r="AA76" i="45"/>
  <c r="Y76" i="45"/>
  <c r="P76" i="45"/>
  <c r="Q76" i="45"/>
  <c r="BA76" i="45" s="1"/>
  <c r="BB76" i="45" s="1"/>
  <c r="V76" i="45"/>
  <c r="AY76" i="45" s="1"/>
  <c r="S76" i="45"/>
  <c r="AE76" i="45" a="1"/>
  <c r="AE76" i="45" s="1"/>
  <c r="R76" i="45"/>
  <c r="W90" i="45"/>
  <c r="V90" i="45"/>
  <c r="AY90" i="45" s="1"/>
  <c r="S90" i="45"/>
  <c r="U90" i="45"/>
  <c r="Z90" i="45"/>
  <c r="AZ90" i="45" s="1"/>
  <c r="AB90" i="45"/>
  <c r="AE90" i="45" a="1"/>
  <c r="AE90" i="45" s="1"/>
  <c r="AD90" i="45" s="1"/>
  <c r="AC90" i="45" s="1"/>
  <c r="R90" i="45"/>
  <c r="P90" i="45"/>
  <c r="AA90" i="45"/>
  <c r="Q90" i="45"/>
  <c r="BA90" i="45" s="1"/>
  <c r="BB90" i="45" s="1"/>
  <c r="Y90" i="45"/>
  <c r="P10" i="45"/>
  <c r="U11" i="45"/>
  <c r="Y11" i="45"/>
  <c r="S11" i="45"/>
  <c r="AU11" i="45"/>
  <c r="R11" i="45"/>
  <c r="V11" i="45"/>
  <c r="AY11" i="45" s="1"/>
  <c r="W11" i="45"/>
  <c r="AB11" i="45"/>
  <c r="P11" i="45"/>
  <c r="AA11" i="45"/>
  <c r="Q11" i="45"/>
  <c r="BA11" i="45" s="1"/>
  <c r="BB11" i="45" s="1"/>
  <c r="Z11" i="45"/>
  <c r="AZ11" i="45" s="1"/>
  <c r="AE11" i="45" a="1"/>
  <c r="AE11" i="45" s="1"/>
  <c r="U51" i="45"/>
  <c r="AB51" i="45"/>
  <c r="Y51" i="45"/>
  <c r="Q51" i="45"/>
  <c r="BA51" i="45" s="1"/>
  <c r="AA51" i="45"/>
  <c r="Z51" i="45"/>
  <c r="AZ51" i="45" s="1"/>
  <c r="AU51" i="45"/>
  <c r="P51" i="45"/>
  <c r="S51" i="45"/>
  <c r="W51" i="45"/>
  <c r="V51" i="45"/>
  <c r="AY51" i="45" s="1"/>
  <c r="BB51" i="45" s="1"/>
  <c r="R51" i="45"/>
  <c r="AB91" i="45"/>
  <c r="Z91" i="45"/>
  <c r="AZ91" i="45" s="1"/>
  <c r="W91" i="45"/>
  <c r="AA91" i="45"/>
  <c r="AE91" i="45" a="1"/>
  <c r="AE91" i="45" s="1"/>
  <c r="AD91" i="45" s="1"/>
  <c r="AC91" i="45" s="1"/>
  <c r="U91" i="45"/>
  <c r="Y91" i="45"/>
  <c r="Z58" i="44"/>
  <c r="AZ58" i="44" s="1"/>
  <c r="BB112" i="44"/>
  <c r="R58" i="44"/>
  <c r="P96" i="44"/>
  <c r="P98" i="44"/>
  <c r="U98" i="44"/>
  <c r="AA91" i="44"/>
  <c r="P91" i="44"/>
  <c r="R91" i="44"/>
  <c r="AB91" i="44"/>
  <c r="W91" i="44"/>
  <c r="Y91" i="44"/>
  <c r="V91" i="44"/>
  <c r="AY91" i="44" s="1"/>
  <c r="Z91" i="44"/>
  <c r="AZ91" i="44" s="1"/>
  <c r="U91" i="44"/>
  <c r="AS91" i="44"/>
  <c r="AF91" i="44" s="1"/>
  <c r="Q91" i="44"/>
  <c r="BA91" i="44" s="1"/>
  <c r="S91" i="44"/>
  <c r="R49" i="44"/>
  <c r="S49" i="44"/>
  <c r="Z49" i="44"/>
  <c r="AZ49" i="44" s="1"/>
  <c r="P49" i="44"/>
  <c r="AU22" i="44"/>
  <c r="Z22" i="44"/>
  <c r="AZ22" i="44" s="1"/>
  <c r="AD121" i="44"/>
  <c r="AC121" i="44" s="1"/>
  <c r="AS85" i="44"/>
  <c r="AF85" i="44" s="1"/>
  <c r="AI16" i="44" a="1"/>
  <c r="AI16" i="44" s="1"/>
  <c r="AJ16" i="44" s="1"/>
  <c r="AL16" i="44" s="1"/>
  <c r="V118" i="44"/>
  <c r="AY118" i="44" s="1"/>
  <c r="R98" i="44"/>
  <c r="S58" i="44"/>
  <c r="Y67" i="44"/>
  <c r="AA67" i="44"/>
  <c r="AE67" i="44" a="1"/>
  <c r="AE67" i="44" s="1"/>
  <c r="AD67" i="44" s="1"/>
  <c r="AC67" i="44" s="1"/>
  <c r="Z67" i="44"/>
  <c r="AZ67" i="44" s="1"/>
  <c r="U67" i="44"/>
  <c r="AB67" i="44"/>
  <c r="W67" i="44"/>
  <c r="S107" i="44"/>
  <c r="U107" i="44"/>
  <c r="AB107" i="44"/>
  <c r="P107" i="44"/>
  <c r="Y107" i="44"/>
  <c r="R107" i="44"/>
  <c r="Q107" i="44"/>
  <c r="BA107" i="44" s="1"/>
  <c r="AS107" i="44"/>
  <c r="AF107" i="44" s="1"/>
  <c r="W107" i="44"/>
  <c r="BB64" i="44"/>
  <c r="Q118" i="44"/>
  <c r="BA118" i="44" s="1"/>
  <c r="BB118" i="44" s="1"/>
  <c r="AB96" i="44"/>
  <c r="AU58" i="44"/>
  <c r="Q98" i="44"/>
  <c r="BA98" i="44" s="1"/>
  <c r="BB98" i="44" s="1"/>
  <c r="Y58" i="44"/>
  <c r="AA96" i="44"/>
  <c r="AA58" i="44"/>
  <c r="S30" i="44"/>
  <c r="Q30" i="44"/>
  <c r="BA30" i="44" s="1"/>
  <c r="AU30" i="44"/>
  <c r="R30" i="44"/>
  <c r="P30" i="44"/>
  <c r="Y23" i="44"/>
  <c r="AB23" i="44"/>
  <c r="U23" i="44"/>
  <c r="Z23" i="44"/>
  <c r="AZ23" i="44" s="1"/>
  <c r="Q23" i="44"/>
  <c r="BA23" i="44" s="1"/>
  <c r="BB23" i="44" s="1"/>
  <c r="AU23" i="44"/>
  <c r="S23" i="44"/>
  <c r="W23" i="44"/>
  <c r="P23" i="44"/>
  <c r="AE23" i="44" a="1"/>
  <c r="AE23" i="44" s="1"/>
  <c r="AA23" i="44"/>
  <c r="R23" i="44"/>
  <c r="V23" i="44"/>
  <c r="AY23" i="44" s="1"/>
  <c r="AS105" i="44"/>
  <c r="AF105" i="44" s="1"/>
  <c r="AS86" i="44"/>
  <c r="AF86" i="44" s="1"/>
  <c r="AE96" i="44" a="1"/>
  <c r="AE96" i="44" s="1"/>
  <c r="AD96" i="44" s="1"/>
  <c r="AC96" i="44" s="1"/>
  <c r="BB92" i="44"/>
  <c r="BB49" i="44"/>
  <c r="W96" i="44"/>
  <c r="V58" i="44"/>
  <c r="AY58" i="44" s="1"/>
  <c r="S98" i="44"/>
  <c r="U58" i="44"/>
  <c r="R90" i="44"/>
  <c r="W90" i="44"/>
  <c r="Y90" i="44"/>
  <c r="U90" i="44"/>
  <c r="AB90" i="44"/>
  <c r="S90" i="44"/>
  <c r="AA90" i="44"/>
  <c r="P90" i="44"/>
  <c r="AS90" i="44"/>
  <c r="AF90" i="44" s="1"/>
  <c r="Z90" i="44"/>
  <c r="AZ90" i="44" s="1"/>
  <c r="V90" i="44"/>
  <c r="AY90" i="44" s="1"/>
  <c r="Q90" i="44"/>
  <c r="BA90" i="44" s="1"/>
  <c r="AA115" i="44"/>
  <c r="Q115" i="44"/>
  <c r="BA115" i="44" s="1"/>
  <c r="BB115" i="44" s="1"/>
  <c r="Z115" i="44"/>
  <c r="AZ115" i="44" s="1"/>
  <c r="AB115" i="44"/>
  <c r="W115" i="44"/>
  <c r="Y115" i="44"/>
  <c r="U115" i="44"/>
  <c r="S115" i="44"/>
  <c r="AE115" i="44" a="1"/>
  <c r="AE115" i="44" s="1"/>
  <c r="Q85" i="44"/>
  <c r="BA85" i="44" s="1"/>
  <c r="BB85" i="44" s="1"/>
  <c r="P85" i="44"/>
  <c r="Y85" i="44"/>
  <c r="V85" i="44"/>
  <c r="AY85" i="44" s="1"/>
  <c r="S85" i="44"/>
  <c r="U85" i="44"/>
  <c r="AE85" i="44" a="1"/>
  <c r="AE85" i="44" s="1"/>
  <c r="Z85" i="44"/>
  <c r="AZ85" i="44" s="1"/>
  <c r="W85" i="44"/>
  <c r="AB85" i="44"/>
  <c r="R85" i="44"/>
  <c r="AA85" i="44"/>
  <c r="P118" i="44"/>
  <c r="Z118" i="44"/>
  <c r="AZ118" i="44" s="1"/>
  <c r="W118" i="44"/>
  <c r="S118" i="44"/>
  <c r="U118" i="44"/>
  <c r="R118" i="44"/>
  <c r="AA118" i="44"/>
  <c r="AE118" i="44" a="1"/>
  <c r="AE118" i="44" s="1"/>
  <c r="AS118" i="44"/>
  <c r="AF118" i="44" s="1"/>
  <c r="BB45" i="44"/>
  <c r="AS96" i="44"/>
  <c r="AF96" i="44" s="1"/>
  <c r="BB29" i="44"/>
  <c r="AB98" i="44"/>
  <c r="Z63" i="44"/>
  <c r="AZ63" i="44" s="1"/>
  <c r="AU63" i="44"/>
  <c r="AV98" i="44" s="1"/>
  <c r="W63" i="44"/>
  <c r="Y63" i="44"/>
  <c r="P63" i="44"/>
  <c r="S63" i="44"/>
  <c r="V63" i="44"/>
  <c r="AY63" i="44" s="1"/>
  <c r="BB63" i="44" s="1"/>
  <c r="Q63" i="44"/>
  <c r="BA63" i="44" s="1"/>
  <c r="R63" i="44"/>
  <c r="U63" i="44"/>
  <c r="AA63" i="44"/>
  <c r="AB63" i="44"/>
  <c r="BB55" i="44"/>
  <c r="AS98" i="44"/>
  <c r="AF98" i="44" s="1"/>
  <c r="AD98" i="44" s="1"/>
  <c r="AC98" i="44" s="1"/>
  <c r="BB15" i="44"/>
  <c r="V96" i="44"/>
  <c r="AY96" i="44" s="1"/>
  <c r="Y98" i="44"/>
  <c r="W58" i="44"/>
  <c r="BB77" i="44"/>
  <c r="V20" i="44"/>
  <c r="AY20" i="44" s="1"/>
  <c r="AA20" i="44"/>
  <c r="P20" i="44"/>
  <c r="R20" i="44"/>
  <c r="Q20" i="44"/>
  <c r="BA20" i="44" s="1"/>
  <c r="BB20" i="44" s="1"/>
  <c r="S20" i="44"/>
  <c r="AD70" i="44"/>
  <c r="AC70" i="44" s="1"/>
  <c r="W98" i="44"/>
  <c r="V98" i="44"/>
  <c r="AY98" i="44" s="1"/>
  <c r="AB75" i="44"/>
  <c r="AS75" i="44"/>
  <c r="AF75" i="44" s="1"/>
  <c r="Y75" i="44"/>
  <c r="Z68" i="44"/>
  <c r="AZ68" i="44" s="1"/>
  <c r="Y68" i="44"/>
  <c r="U68" i="44"/>
  <c r="AA61" i="44"/>
  <c r="P61" i="44"/>
  <c r="AU61" i="44"/>
  <c r="Z61" i="44"/>
  <c r="AZ61" i="44" s="1"/>
  <c r="R61" i="44"/>
  <c r="U61" i="44"/>
  <c r="AB61" i="44"/>
  <c r="W61" i="44"/>
  <c r="S61" i="44"/>
  <c r="V61" i="44"/>
  <c r="AY61" i="44" s="1"/>
  <c r="Q61" i="44"/>
  <c r="BA61" i="44" s="1"/>
  <c r="Y61" i="44"/>
  <c r="Y54" i="44"/>
  <c r="AA54" i="44"/>
  <c r="Q72" i="43"/>
  <c r="BA72" i="43" s="1"/>
  <c r="AS72" i="43"/>
  <c r="AF72" i="43" s="1"/>
  <c r="V72" i="43"/>
  <c r="AY72" i="43" s="1"/>
  <c r="BB72" i="43" s="1"/>
  <c r="Y72" i="43"/>
  <c r="P72" i="43"/>
  <c r="AA72" i="43"/>
  <c r="S72" i="43"/>
  <c r="W72" i="43"/>
  <c r="U72" i="43"/>
  <c r="Z72" i="43"/>
  <c r="AZ72" i="43" s="1"/>
  <c r="R72" i="43"/>
  <c r="AB72" i="43"/>
  <c r="AE101" i="43" a="1"/>
  <c r="AE101" i="43" s="1"/>
  <c r="AD101" i="43" s="1"/>
  <c r="AC101" i="43" s="1"/>
  <c r="AS129" i="43"/>
  <c r="AF129" i="43" s="1"/>
  <c r="S73" i="43"/>
  <c r="Z76" i="43"/>
  <c r="AZ76" i="43" s="1"/>
  <c r="S129" i="43"/>
  <c r="Z26" i="43"/>
  <c r="AZ26" i="43" s="1"/>
  <c r="AE72" i="43" a="1"/>
  <c r="AE72" i="43" s="1"/>
  <c r="AD72" i="43" s="1"/>
  <c r="AC72" i="43" s="1"/>
  <c r="U101" i="43"/>
  <c r="W73" i="43"/>
  <c r="P76" i="43"/>
  <c r="Q129" i="43"/>
  <c r="BA129" i="43" s="1"/>
  <c r="BB129" i="43" s="1"/>
  <c r="BB5" i="43"/>
  <c r="Q102" i="43"/>
  <c r="BA102" i="43" s="1"/>
  <c r="Y102" i="43"/>
  <c r="W102" i="43"/>
  <c r="AS102" i="43"/>
  <c r="AF102" i="43" s="1"/>
  <c r="P102" i="43"/>
  <c r="R102" i="43"/>
  <c r="AB102" i="43"/>
  <c r="AA102" i="43"/>
  <c r="S102" i="43"/>
  <c r="V102" i="43"/>
  <c r="AY102" i="43" s="1"/>
  <c r="BB102" i="43" s="1"/>
  <c r="AE19" i="43" a="1"/>
  <c r="AE19" i="43" s="1"/>
  <c r="AD19" i="43" s="1"/>
  <c r="AC19" i="43" s="1"/>
  <c r="V101" i="43"/>
  <c r="AY101" i="43" s="1"/>
  <c r="U73" i="43"/>
  <c r="AB26" i="43"/>
  <c r="R76" i="43"/>
  <c r="R129" i="43"/>
  <c r="U8" i="43"/>
  <c r="AB8" i="43"/>
  <c r="Z96" i="43"/>
  <c r="AZ96" i="43" s="1"/>
  <c r="AE96" i="43" a="1"/>
  <c r="AE96" i="43" s="1"/>
  <c r="AD96" i="43" s="1"/>
  <c r="AC96" i="43" s="1"/>
  <c r="V96" i="43"/>
  <c r="AY96" i="43" s="1"/>
  <c r="U96" i="43"/>
  <c r="W96" i="43"/>
  <c r="Y96" i="43"/>
  <c r="AB96" i="43"/>
  <c r="AB89" i="43"/>
  <c r="Y89" i="43"/>
  <c r="AA89" i="43"/>
  <c r="W89" i="43"/>
  <c r="U89" i="43"/>
  <c r="P89" i="43"/>
  <c r="V89" i="43"/>
  <c r="AY89" i="43" s="1"/>
  <c r="S89" i="43"/>
  <c r="R89" i="43"/>
  <c r="Q89" i="43"/>
  <c r="BA89" i="43" s="1"/>
  <c r="Z89" i="43"/>
  <c r="AZ89" i="43" s="1"/>
  <c r="AS89" i="43"/>
  <c r="AF89" i="43" s="1"/>
  <c r="Q27" i="43"/>
  <c r="BA27" i="43" s="1"/>
  <c r="BB27" i="43" s="1"/>
  <c r="AU27" i="43"/>
  <c r="V27" i="43"/>
  <c r="AY27" i="43" s="1"/>
  <c r="P27" i="43"/>
  <c r="Z27" i="43"/>
  <c r="AZ27" i="43" s="1"/>
  <c r="S27" i="43"/>
  <c r="R27" i="43"/>
  <c r="AE27" i="43" a="1"/>
  <c r="AE27" i="43" s="1"/>
  <c r="AB27" i="43"/>
  <c r="AA27" i="43"/>
  <c r="W27" i="43"/>
  <c r="AD123" i="43"/>
  <c r="AC123" i="43" s="1"/>
  <c r="Y73" i="43"/>
  <c r="W26" i="43"/>
  <c r="U76" i="43"/>
  <c r="P129" i="43"/>
  <c r="AA11" i="43"/>
  <c r="V11" i="43"/>
  <c r="AY11" i="43" s="1"/>
  <c r="V110" i="43"/>
  <c r="AY110" i="43" s="1"/>
  <c r="Q110" i="43"/>
  <c r="BA110" i="43" s="1"/>
  <c r="BB110" i="43" s="1"/>
  <c r="AA110" i="43"/>
  <c r="W110" i="43"/>
  <c r="AE110" i="43" a="1"/>
  <c r="AE110" i="43" s="1"/>
  <c r="AD110" i="43" s="1"/>
  <c r="AC110" i="43" s="1"/>
  <c r="Z110" i="43"/>
  <c r="AZ110" i="43" s="1"/>
  <c r="S110" i="43"/>
  <c r="AB110" i="43"/>
  <c r="U128" i="43"/>
  <c r="AB128" i="43"/>
  <c r="R128" i="43"/>
  <c r="AA128" i="43"/>
  <c r="AE128" i="43" a="1"/>
  <c r="AE128" i="43" s="1"/>
  <c r="AD128" i="43" s="1"/>
  <c r="AC128" i="43" s="1"/>
  <c r="S128" i="43"/>
  <c r="Z128" i="43"/>
  <c r="AZ128" i="43" s="1"/>
  <c r="W128" i="43"/>
  <c r="Y128" i="43"/>
  <c r="AE10" i="43" a="1"/>
  <c r="AE10" i="43" s="1"/>
  <c r="Q10" i="43"/>
  <c r="BA10" i="43" s="1"/>
  <c r="BB10" i="43" s="1"/>
  <c r="V10" i="43"/>
  <c r="AY10" i="43" s="1"/>
  <c r="W10" i="43"/>
  <c r="R10" i="43"/>
  <c r="Z10" i="43"/>
  <c r="AZ10" i="43" s="1"/>
  <c r="U10" i="43"/>
  <c r="S10" i="43"/>
  <c r="P10" i="43"/>
  <c r="AU10" i="43"/>
  <c r="AB10" i="43"/>
  <c r="Y10" i="43"/>
  <c r="AA10" i="43"/>
  <c r="AE73" i="43" a="1"/>
  <c r="AE73" i="43" s="1"/>
  <c r="AD73" i="43" s="1"/>
  <c r="AC73" i="43" s="1"/>
  <c r="AS76" i="43"/>
  <c r="AF76" i="43" s="1"/>
  <c r="AS112" i="43"/>
  <c r="AF112" i="43" s="1"/>
  <c r="S26" i="43"/>
  <c r="Y76" i="43"/>
  <c r="V129" i="43"/>
  <c r="AY129" i="43" s="1"/>
  <c r="Y26" i="43"/>
  <c r="V120" i="43"/>
  <c r="AY120" i="43" s="1"/>
  <c r="BB120" i="43" s="1"/>
  <c r="AB120" i="43"/>
  <c r="AA120" i="43"/>
  <c r="AS120" i="43"/>
  <c r="AF120" i="43" s="1"/>
  <c r="W120" i="43"/>
  <c r="Z120" i="43"/>
  <c r="AZ120" i="43" s="1"/>
  <c r="Y50" i="43"/>
  <c r="W50" i="43"/>
  <c r="AU50" i="43"/>
  <c r="U50" i="43"/>
  <c r="AA50" i="43"/>
  <c r="AB50" i="43"/>
  <c r="V50" i="43"/>
  <c r="AY50" i="43" s="1"/>
  <c r="Z50" i="43"/>
  <c r="AZ50" i="43" s="1"/>
  <c r="S50" i="43"/>
  <c r="R50" i="43"/>
  <c r="P50" i="43"/>
  <c r="Q50" i="43"/>
  <c r="BA50" i="43" s="1"/>
  <c r="AB97" i="43"/>
  <c r="U97" i="43"/>
  <c r="S97" i="43"/>
  <c r="AE97" i="43" a="1"/>
  <c r="AE97" i="43" s="1"/>
  <c r="AD97" i="43" s="1"/>
  <c r="AC97" i="43" s="1"/>
  <c r="Z97" i="43"/>
  <c r="AZ97" i="43" s="1"/>
  <c r="P97" i="43"/>
  <c r="W97" i="43"/>
  <c r="R97" i="43"/>
  <c r="V97" i="43"/>
  <c r="AY97" i="43" s="1"/>
  <c r="AA97" i="43"/>
  <c r="Y97" i="43"/>
  <c r="Q97" i="43"/>
  <c r="BA97" i="43" s="1"/>
  <c r="BB97" i="43" s="1"/>
  <c r="R73" i="43"/>
  <c r="AS73" i="43"/>
  <c r="AF73" i="43" s="1"/>
  <c r="AB73" i="43"/>
  <c r="AA73" i="43"/>
  <c r="V112" i="43"/>
  <c r="AY112" i="43" s="1"/>
  <c r="Y112" i="43"/>
  <c r="AB112" i="43"/>
  <c r="R112" i="43"/>
  <c r="S112" i="43"/>
  <c r="U112" i="43"/>
  <c r="Q112" i="43"/>
  <c r="BA112" i="43" s="1"/>
  <c r="BB112" i="43" s="1"/>
  <c r="W112" i="43"/>
  <c r="P112" i="43"/>
  <c r="Z112" i="43"/>
  <c r="AZ112" i="43" s="1"/>
  <c r="AA112" i="43"/>
  <c r="AE112" i="43" a="1"/>
  <c r="AE112" i="43" s="1"/>
  <c r="V73" i="43"/>
  <c r="AY73" i="43" s="1"/>
  <c r="AB76" i="43"/>
  <c r="Q104" i="43"/>
  <c r="BA104" i="43" s="1"/>
  <c r="Y104" i="43"/>
  <c r="AS104" i="43"/>
  <c r="AF104" i="43" s="1"/>
  <c r="AA104" i="43"/>
  <c r="W104" i="43"/>
  <c r="P104" i="43"/>
  <c r="U104" i="43"/>
  <c r="S104" i="43"/>
  <c r="Z104" i="43"/>
  <c r="AZ104" i="43" s="1"/>
  <c r="R104" i="43"/>
  <c r="V104" i="43"/>
  <c r="AY104" i="43" s="1"/>
  <c r="AB104" i="43"/>
  <c r="W86" i="43"/>
  <c r="Q86" i="43"/>
  <c r="BA86" i="43" s="1"/>
  <c r="Y86" i="43"/>
  <c r="Z86" i="43"/>
  <c r="AZ86" i="43" s="1"/>
  <c r="R86" i="43"/>
  <c r="V86" i="43"/>
  <c r="AY86" i="43" s="1"/>
  <c r="BB86" i="43" s="1"/>
  <c r="P86" i="43"/>
  <c r="AS86" i="43"/>
  <c r="AF86" i="43" s="1"/>
  <c r="S86" i="43"/>
  <c r="AA86" i="43"/>
  <c r="AB86" i="43"/>
  <c r="U86" i="43"/>
  <c r="AU24" i="43"/>
  <c r="AV76" i="43" s="1"/>
  <c r="P24" i="43"/>
  <c r="AA24" i="43"/>
  <c r="U24" i="43"/>
  <c r="Q24" i="43"/>
  <c r="BA24" i="43" s="1"/>
  <c r="Y24" i="43"/>
  <c r="V24" i="43"/>
  <c r="AY24" i="43" s="1"/>
  <c r="BB24" i="43" s="1"/>
  <c r="AB24" i="43"/>
  <c r="R24" i="43"/>
  <c r="S24" i="43"/>
  <c r="U56" i="43"/>
  <c r="V56" i="43"/>
  <c r="AY56" i="43" s="1"/>
  <c r="BB56" i="43" s="1"/>
  <c r="AU56" i="43"/>
  <c r="AV32" i="43" s="1"/>
  <c r="Z56" i="43"/>
  <c r="AZ56" i="43" s="1"/>
  <c r="S56" i="43"/>
  <c r="Y56" i="43"/>
  <c r="AB56" i="43"/>
  <c r="AA56" i="43"/>
  <c r="W56" i="43"/>
  <c r="R56" i="43"/>
  <c r="Q56" i="43"/>
  <c r="BA56" i="43" s="1"/>
  <c r="P56" i="43"/>
  <c r="AB18" i="43"/>
  <c r="R18" i="43"/>
  <c r="Q18" i="43"/>
  <c r="BA18" i="43" s="1"/>
  <c r="AU18" i="43"/>
  <c r="AV50" i="43" s="1"/>
  <c r="Z18" i="43"/>
  <c r="AZ18" i="43" s="1"/>
  <c r="P18" i="43"/>
  <c r="AA18" i="43"/>
  <c r="Y18" i="43"/>
  <c r="W18" i="43"/>
  <c r="V18" i="43"/>
  <c r="AY18" i="43" s="1"/>
  <c r="S18" i="43"/>
  <c r="U18" i="43"/>
  <c r="Z35" i="43"/>
  <c r="AZ35" i="43" s="1"/>
  <c r="V35" i="43"/>
  <c r="AY35" i="43" s="1"/>
  <c r="P35" i="43"/>
  <c r="AA35" i="43"/>
  <c r="S35" i="43"/>
  <c r="Y35" i="43"/>
  <c r="U35" i="43"/>
  <c r="AB35" i="43"/>
  <c r="AU35" i="43"/>
  <c r="BB39" i="43"/>
  <c r="Q88" i="43"/>
  <c r="BA88" i="43" s="1"/>
  <c r="S88" i="43"/>
  <c r="Z88" i="43"/>
  <c r="AZ88" i="43" s="1"/>
  <c r="R88" i="43"/>
  <c r="P88" i="43"/>
  <c r="Y88" i="43"/>
  <c r="AB88" i="43"/>
  <c r="AS88" i="43"/>
  <c r="AF88" i="43" s="1"/>
  <c r="AA88" i="43"/>
  <c r="W88" i="43"/>
  <c r="V88" i="43"/>
  <c r="AY88" i="43" s="1"/>
  <c r="U88" i="43"/>
  <c r="AE26" i="43" a="1"/>
  <c r="AE26" i="43" s="1"/>
  <c r="U26" i="43"/>
  <c r="Q26" i="43"/>
  <c r="BA26" i="43" s="1"/>
  <c r="BB26" i="43" s="1"/>
  <c r="AB19" i="43"/>
  <c r="W19" i="43"/>
  <c r="R19" i="43"/>
  <c r="U19" i="43"/>
  <c r="AA19" i="43"/>
  <c r="V19" i="43"/>
  <c r="AY19" i="43" s="1"/>
  <c r="BB19" i="43" s="1"/>
  <c r="Q19" i="43"/>
  <c r="BA19" i="43" s="1"/>
  <c r="P19" i="43"/>
  <c r="AU19" i="43"/>
  <c r="AV115" i="43" s="1"/>
  <c r="S19" i="43"/>
  <c r="Y19" i="43"/>
  <c r="Z19" i="43"/>
  <c r="AZ19" i="43" s="1"/>
  <c r="V26" i="43"/>
  <c r="AY26" i="43" s="1"/>
  <c r="P73" i="43"/>
  <c r="S76" i="43"/>
  <c r="BB88" i="43"/>
  <c r="Y80" i="43"/>
  <c r="AB80" i="43"/>
  <c r="Q80" i="43"/>
  <c r="BA80" i="43" s="1"/>
  <c r="BB80" i="43" s="1"/>
  <c r="Z80" i="43"/>
  <c r="AZ80" i="43" s="1"/>
  <c r="W80" i="43"/>
  <c r="U80" i="43"/>
  <c r="AE80" i="43" a="1"/>
  <c r="AE80" i="43" s="1"/>
  <c r="AD80" i="43" s="1"/>
  <c r="AC80" i="43" s="1"/>
  <c r="P80" i="43"/>
  <c r="AA80" i="43"/>
  <c r="S80" i="43"/>
  <c r="R80" i="43"/>
  <c r="V80" i="43"/>
  <c r="AY80" i="43" s="1"/>
  <c r="AE113" i="43" a="1"/>
  <c r="AE113" i="43" s="1"/>
  <c r="AD113" i="43" s="1"/>
  <c r="AC113" i="43" s="1"/>
  <c r="Y113" i="43"/>
  <c r="W113" i="43"/>
  <c r="R113" i="43"/>
  <c r="U113" i="43"/>
  <c r="Z113" i="43"/>
  <c r="AZ113" i="43" s="1"/>
  <c r="AB113" i="43"/>
  <c r="AB86" i="42"/>
  <c r="U86" i="42"/>
  <c r="AE86" i="42" a="1"/>
  <c r="AE86" i="42" s="1"/>
  <c r="S86" i="42"/>
  <c r="W86" i="42"/>
  <c r="P86" i="42"/>
  <c r="Q86" i="42"/>
  <c r="BA86" i="42" s="1"/>
  <c r="R86" i="42"/>
  <c r="V86" i="42"/>
  <c r="AY86" i="42" s="1"/>
  <c r="AB49" i="42"/>
  <c r="Q49" i="42"/>
  <c r="BA49" i="42" s="1"/>
  <c r="Y49" i="42"/>
  <c r="P49" i="42"/>
  <c r="S49" i="42"/>
  <c r="U49" i="42"/>
  <c r="R49" i="42"/>
  <c r="V49" i="42"/>
  <c r="AY49" i="42" s="1"/>
  <c r="AU49" i="42"/>
  <c r="AA49" i="42"/>
  <c r="W49" i="42"/>
  <c r="Z49" i="42"/>
  <c r="AZ49" i="42" s="1"/>
  <c r="Y80" i="42"/>
  <c r="W80" i="42"/>
  <c r="V80" i="42"/>
  <c r="AY80" i="42" s="1"/>
  <c r="AA80" i="42"/>
  <c r="R80" i="42"/>
  <c r="U80" i="42"/>
  <c r="S80" i="42"/>
  <c r="Q80" i="42"/>
  <c r="BA80" i="42" s="1"/>
  <c r="AB80" i="42"/>
  <c r="AS80" i="42"/>
  <c r="AF80" i="42" s="1"/>
  <c r="P80" i="42"/>
  <c r="Z80" i="42"/>
  <c r="AZ80" i="42" s="1"/>
  <c r="Q31" i="42"/>
  <c r="BA31" i="42" s="1"/>
  <c r="Z31" i="42"/>
  <c r="AZ31" i="42" s="1"/>
  <c r="V31" i="42"/>
  <c r="AY31" i="42" s="1"/>
  <c r="BB31" i="42" s="1"/>
  <c r="AA31" i="42"/>
  <c r="W31" i="42"/>
  <c r="U31" i="42"/>
  <c r="P31" i="42"/>
  <c r="AU31" i="42"/>
  <c r="Y31" i="42"/>
  <c r="S31" i="42"/>
  <c r="R31" i="42"/>
  <c r="AS86" i="42"/>
  <c r="AF86" i="42" s="1"/>
  <c r="BB94" i="42"/>
  <c r="R16" i="42"/>
  <c r="BB12" i="42"/>
  <c r="W16" i="42"/>
  <c r="AB16" i="42"/>
  <c r="AI11" i="42" a="1"/>
  <c r="AI11" i="42" s="1"/>
  <c r="AJ11" i="42" s="1"/>
  <c r="AL11" i="42" s="1"/>
  <c r="BB49" i="42"/>
  <c r="Q32" i="42"/>
  <c r="BA32" i="42" s="1"/>
  <c r="V32" i="42"/>
  <c r="AY32" i="42" s="1"/>
  <c r="BB32" i="42" s="1"/>
  <c r="Y32" i="42"/>
  <c r="S32" i="42"/>
  <c r="AU32" i="42"/>
  <c r="AA32" i="42"/>
  <c r="U32" i="42"/>
  <c r="W32" i="42"/>
  <c r="AB32" i="42"/>
  <c r="P32" i="42"/>
  <c r="Z32" i="42"/>
  <c r="AZ32" i="42" s="1"/>
  <c r="R32" i="42"/>
  <c r="W89" i="42"/>
  <c r="AA89" i="42"/>
  <c r="AE89" i="42" a="1"/>
  <c r="AE89" i="42" s="1"/>
  <c r="AD89" i="42" s="1"/>
  <c r="AC89" i="42" s="1"/>
  <c r="Q89" i="42"/>
  <c r="BA89" i="42" s="1"/>
  <c r="BB89" i="42" s="1"/>
  <c r="S89" i="42"/>
  <c r="Z89" i="42"/>
  <c r="AZ89" i="42" s="1"/>
  <c r="U89" i="42"/>
  <c r="V89" i="42"/>
  <c r="AY89" i="42" s="1"/>
  <c r="P89" i="42"/>
  <c r="R89" i="42"/>
  <c r="Y89" i="42"/>
  <c r="AB89" i="42"/>
  <c r="U63" i="42"/>
  <c r="AU63" i="42"/>
  <c r="AA63" i="42"/>
  <c r="V63" i="42"/>
  <c r="AY63" i="42" s="1"/>
  <c r="W63" i="42"/>
  <c r="P63" i="42"/>
  <c r="R63" i="42"/>
  <c r="AB63" i="42"/>
  <c r="Z63" i="42"/>
  <c r="AZ63" i="42" s="1"/>
  <c r="S63" i="42"/>
  <c r="Q63" i="42"/>
  <c r="BA63" i="42" s="1"/>
  <c r="AB41" i="42"/>
  <c r="U41" i="42"/>
  <c r="W41" i="42"/>
  <c r="AU41" i="42"/>
  <c r="AV123" i="42" s="1"/>
  <c r="R41" i="42"/>
  <c r="S41" i="42"/>
  <c r="P41" i="42"/>
  <c r="V41" i="42"/>
  <c r="AY41" i="42" s="1"/>
  <c r="AA41" i="42"/>
  <c r="Y41" i="42"/>
  <c r="Z41" i="42"/>
  <c r="AZ41" i="42" s="1"/>
  <c r="AE41" i="42" a="1"/>
  <c r="AE41" i="42" s="1"/>
  <c r="Q41" i="42"/>
  <c r="BA41" i="42" s="1"/>
  <c r="BB41" i="42" s="1"/>
  <c r="Y7" i="42"/>
  <c r="AA7" i="42"/>
  <c r="W7" i="42"/>
  <c r="S7" i="42"/>
  <c r="R7" i="42"/>
  <c r="U7" i="42"/>
  <c r="AE7" i="42" a="1"/>
  <c r="AE7" i="42" s="1"/>
  <c r="Q7" i="42"/>
  <c r="BA7" i="42" s="1"/>
  <c r="BB7" i="42" s="1"/>
  <c r="AU7" i="42"/>
  <c r="P7" i="42"/>
  <c r="AB7" i="42"/>
  <c r="V7" i="42"/>
  <c r="AY7" i="42" s="1"/>
  <c r="Z7" i="42"/>
  <c r="AZ7" i="42" s="1"/>
  <c r="P16" i="42"/>
  <c r="AU16" i="42"/>
  <c r="BB108" i="42"/>
  <c r="BB48" i="42"/>
  <c r="S40" i="42"/>
  <c r="W40" i="42"/>
  <c r="AA40" i="42"/>
  <c r="P40" i="42"/>
  <c r="U40" i="42"/>
  <c r="AU40" i="42"/>
  <c r="AV124" i="42" s="1"/>
  <c r="V40" i="42"/>
  <c r="AY40" i="42" s="1"/>
  <c r="AE40" i="42" a="1"/>
  <c r="AE40" i="42" s="1"/>
  <c r="Q40" i="42"/>
  <c r="BA40" i="42" s="1"/>
  <c r="BB40" i="42" s="1"/>
  <c r="R40" i="42"/>
  <c r="Y40" i="42"/>
  <c r="Z40" i="42"/>
  <c r="AZ40" i="42" s="1"/>
  <c r="AB40" i="42"/>
  <c r="V47" i="42"/>
  <c r="AY47" i="42" s="1"/>
  <c r="Q47" i="42"/>
  <c r="BA47" i="42" s="1"/>
  <c r="P47" i="42"/>
  <c r="AU47" i="42"/>
  <c r="W47" i="42"/>
  <c r="AB47" i="42"/>
  <c r="R47" i="42"/>
  <c r="Z47" i="42"/>
  <c r="AZ47" i="42" s="1"/>
  <c r="AA47" i="42"/>
  <c r="S47" i="42"/>
  <c r="U47" i="42"/>
  <c r="Y47" i="42"/>
  <c r="S102" i="42"/>
  <c r="AE102" i="42" a="1"/>
  <c r="AE102" i="42" s="1"/>
  <c r="AD102" i="42" s="1"/>
  <c r="AC102" i="42" s="1"/>
  <c r="U102" i="42"/>
  <c r="Z102" i="42"/>
  <c r="AZ102" i="42" s="1"/>
  <c r="W102" i="42"/>
  <c r="AA102" i="42"/>
  <c r="AE49" i="42" a="1"/>
  <c r="AE49" i="42" s="1"/>
  <c r="AD49" i="42" s="1"/>
  <c r="AC49" i="42" s="1"/>
  <c r="V16" i="42"/>
  <c r="AY16" i="42" s="1"/>
  <c r="AA16" i="42"/>
  <c r="AB31" i="42"/>
  <c r="AS111" i="42"/>
  <c r="AF111" i="42" s="1"/>
  <c r="S111" i="42"/>
  <c r="Z111" i="42"/>
  <c r="AZ111" i="42" s="1"/>
  <c r="V111" i="42"/>
  <c r="AY111" i="42" s="1"/>
  <c r="R111" i="42"/>
  <c r="Y111" i="42"/>
  <c r="AB111" i="42"/>
  <c r="Q111" i="42"/>
  <c r="BA111" i="42" s="1"/>
  <c r="AE8" i="42" a="1"/>
  <c r="AE8" i="42" s="1"/>
  <c r="Y8" i="42"/>
  <c r="Q8" i="42"/>
  <c r="BA8" i="42" s="1"/>
  <c r="BB8" i="42" s="1"/>
  <c r="AU15" i="42"/>
  <c r="AA15" i="42"/>
  <c r="P15" i="42"/>
  <c r="AB15" i="42"/>
  <c r="U15" i="42"/>
  <c r="AA86" i="42"/>
  <c r="AI2" i="42" a="1"/>
  <c r="AI2" i="42" s="1"/>
  <c r="AJ2" i="42" s="1"/>
  <c r="AK2" i="42" s="1"/>
  <c r="S16" i="42"/>
  <c r="Q87" i="42"/>
  <c r="BA87" i="42" s="1"/>
  <c r="BB87" i="42" s="1"/>
  <c r="V87" i="42"/>
  <c r="AY87" i="42" s="1"/>
  <c r="R87" i="42"/>
  <c r="AA87" i="42"/>
  <c r="Y87" i="42"/>
  <c r="AB87" i="42"/>
  <c r="U87" i="42"/>
  <c r="AE87" i="42" a="1"/>
  <c r="AE87" i="42" s="1"/>
  <c r="AD87" i="42" s="1"/>
  <c r="AC87" i="42" s="1"/>
  <c r="Z87" i="42"/>
  <c r="AZ87" i="42" s="1"/>
  <c r="W87" i="42"/>
  <c r="S87" i="42"/>
  <c r="P87" i="42"/>
  <c r="AE103" i="42" a="1"/>
  <c r="AE103" i="42" s="1"/>
  <c r="AD103" i="42" s="1"/>
  <c r="AC103" i="42" s="1"/>
  <c r="P103" i="42"/>
  <c r="P33" i="42"/>
  <c r="W33" i="42"/>
  <c r="AA33" i="42"/>
  <c r="AU33" i="42"/>
  <c r="AV83" i="42" s="1"/>
  <c r="R33" i="42"/>
  <c r="Q33" i="42"/>
  <c r="BA33" i="42" s="1"/>
  <c r="Y33" i="42"/>
  <c r="Z33" i="42"/>
  <c r="AZ33" i="42" s="1"/>
  <c r="S33" i="42"/>
  <c r="AB33" i="42"/>
  <c r="V33" i="42"/>
  <c r="AY33" i="42" s="1"/>
  <c r="U33" i="42"/>
  <c r="AA117" i="42"/>
  <c r="AE117" i="42" a="1"/>
  <c r="AE117" i="42" s="1"/>
  <c r="AD117" i="42" s="1"/>
  <c r="AC117" i="42" s="1"/>
  <c r="P117" i="42"/>
  <c r="S117" i="42"/>
  <c r="W117" i="42"/>
  <c r="Y117" i="42"/>
  <c r="AB117" i="42"/>
  <c r="V117" i="42"/>
  <c r="AY117" i="42" s="1"/>
  <c r="R117" i="42"/>
  <c r="U117" i="42"/>
  <c r="Q117" i="42"/>
  <c r="BA117" i="42" s="1"/>
  <c r="BB117" i="42" s="1"/>
  <c r="Z117" i="42"/>
  <c r="AZ117" i="42" s="1"/>
  <c r="AB110" i="42"/>
  <c r="AS110" i="42"/>
  <c r="AF110" i="42" s="1"/>
  <c r="Z110" i="42"/>
  <c r="AZ110" i="42" s="1"/>
  <c r="BB110" i="42" s="1"/>
  <c r="R110" i="42"/>
  <c r="Q110" i="42"/>
  <c r="BA110" i="42" s="1"/>
  <c r="P110" i="42"/>
  <c r="U110" i="42"/>
  <c r="W110" i="42"/>
  <c r="AA110" i="42"/>
  <c r="S110" i="42"/>
  <c r="AV34" i="42"/>
  <c r="Y86" i="42"/>
  <c r="Z16" i="42"/>
  <c r="AZ16" i="42" s="1"/>
  <c r="BB86" i="42"/>
  <c r="BB57" i="42"/>
  <c r="Q95" i="42"/>
  <c r="BA95" i="42" s="1"/>
  <c r="AS95" i="42"/>
  <c r="AF95" i="42" s="1"/>
  <c r="V56" i="42"/>
  <c r="AY56" i="42" s="1"/>
  <c r="U56" i="42"/>
  <c r="AE56" i="42" a="1"/>
  <c r="AE56" i="42" s="1"/>
  <c r="AE23" i="42" a="1"/>
  <c r="AE23" i="42" s="1"/>
  <c r="Q23" i="42"/>
  <c r="BA23" i="42" s="1"/>
  <c r="BB23" i="42" s="1"/>
  <c r="S25" i="42"/>
  <c r="Q25" i="42"/>
  <c r="BA25" i="42" s="1"/>
  <c r="BB25" i="42" s="1"/>
  <c r="AU25" i="42"/>
  <c r="P25" i="42"/>
  <c r="AE25" i="42" a="1"/>
  <c r="AE25" i="42" s="1"/>
  <c r="AB25" i="42"/>
  <c r="Y25" i="42"/>
  <c r="V25" i="42"/>
  <c r="AY25" i="42" s="1"/>
  <c r="U25" i="42"/>
  <c r="R25" i="42"/>
  <c r="AA25" i="42"/>
  <c r="W25" i="42"/>
  <c r="V73" i="42"/>
  <c r="AY73" i="42" s="1"/>
  <c r="R73" i="42"/>
  <c r="Y73" i="42"/>
  <c r="U73" i="42"/>
  <c r="S73" i="42"/>
  <c r="W73" i="42"/>
  <c r="P73" i="42"/>
  <c r="Q73" i="42"/>
  <c r="BA73" i="42" s="1"/>
  <c r="BB73" i="42" s="1"/>
  <c r="Z73" i="42"/>
  <c r="AZ73" i="42" s="1"/>
  <c r="AA73" i="42"/>
  <c r="AE73" i="42" a="1"/>
  <c r="AE73" i="42" s="1"/>
  <c r="AD73" i="42" s="1"/>
  <c r="AC73" i="42" s="1"/>
  <c r="AB73" i="42"/>
  <c r="Z86" i="42"/>
  <c r="AZ86" i="42" s="1"/>
  <c r="Q16" i="42"/>
  <c r="BA16" i="42" s="1"/>
  <c r="P129" i="42"/>
  <c r="V129" i="42"/>
  <c r="AY129" i="42" s="1"/>
  <c r="BB129" i="42" s="1"/>
  <c r="W129" i="42"/>
  <c r="Z129" i="42"/>
  <c r="AZ129" i="42" s="1"/>
  <c r="S129" i="42"/>
  <c r="Q129" i="42"/>
  <c r="BA129" i="42" s="1"/>
  <c r="AS129" i="42"/>
  <c r="AF129" i="42" s="1"/>
  <c r="Y129" i="42"/>
  <c r="U129" i="42"/>
  <c r="AB129" i="42"/>
  <c r="R129" i="42"/>
  <c r="AA129" i="42"/>
  <c r="W126" i="42"/>
  <c r="Z126" i="42"/>
  <c r="AZ126" i="42" s="1"/>
  <c r="Q126" i="42"/>
  <c r="BA126" i="42" s="1"/>
  <c r="Y126" i="42"/>
  <c r="R126" i="42"/>
  <c r="P126" i="42"/>
  <c r="AS126" i="42"/>
  <c r="AF126" i="42" s="1"/>
  <c r="U126" i="42"/>
  <c r="V126" i="42"/>
  <c r="AY126" i="42" s="1"/>
  <c r="AB126" i="42"/>
  <c r="AA79" i="42"/>
  <c r="U79" i="42"/>
  <c r="W79" i="42"/>
  <c r="P79" i="42"/>
  <c r="AS79" i="42"/>
  <c r="AF79" i="42" s="1"/>
  <c r="V79" i="42"/>
  <c r="AY79" i="42" s="1"/>
  <c r="Y79" i="42"/>
  <c r="Z79" i="42"/>
  <c r="AZ79" i="42" s="1"/>
  <c r="R79" i="42"/>
  <c r="U125" i="42"/>
  <c r="AS125" i="42"/>
  <c r="AF125" i="42" s="1"/>
  <c r="R125" i="42"/>
  <c r="S125" i="42"/>
  <c r="Z125" i="42"/>
  <c r="AZ125" i="42" s="1"/>
  <c r="BB125" i="42" s="1"/>
  <c r="Q125" i="42"/>
  <c r="BA125" i="42" s="1"/>
  <c r="AB125" i="42"/>
  <c r="AA125" i="42"/>
  <c r="P125" i="42"/>
  <c r="Y125" i="42"/>
  <c r="Q24" i="42"/>
  <c r="BA24" i="42" s="1"/>
  <c r="BB24" i="42" s="1"/>
  <c r="AA24" i="42"/>
  <c r="V24" i="42"/>
  <c r="AY24" i="42" s="1"/>
  <c r="Z24" i="42"/>
  <c r="AZ24" i="42" s="1"/>
  <c r="S24" i="42"/>
  <c r="P24" i="42"/>
  <c r="AU24" i="42"/>
  <c r="AE24" i="42" a="1"/>
  <c r="AE24" i="42" s="1"/>
  <c r="U24" i="42"/>
  <c r="AB24" i="42"/>
  <c r="W24" i="42"/>
  <c r="Y70" i="41"/>
  <c r="AS70" i="41"/>
  <c r="AF70" i="41" s="1"/>
  <c r="AE84" i="41" a="1"/>
  <c r="AE84" i="41" s="1"/>
  <c r="AD84" i="41" s="1"/>
  <c r="AC84" i="41" s="1"/>
  <c r="AS67" i="41"/>
  <c r="AF67" i="41" s="1"/>
  <c r="U84" i="41"/>
  <c r="U121" i="41"/>
  <c r="AA70" i="41"/>
  <c r="AB70" i="41"/>
  <c r="R128" i="41"/>
  <c r="W65" i="41"/>
  <c r="AE65" i="41" a="1"/>
  <c r="AE65" i="41" s="1"/>
  <c r="U65" i="41"/>
  <c r="AB65" i="41"/>
  <c r="Z65" i="41"/>
  <c r="AZ65" i="41" s="1"/>
  <c r="AA65" i="41"/>
  <c r="Y65" i="41"/>
  <c r="W106" i="41"/>
  <c r="AE106" i="41" a="1"/>
  <c r="AE106" i="41" s="1"/>
  <c r="V106" i="41"/>
  <c r="AY106" i="41" s="1"/>
  <c r="AB106" i="41"/>
  <c r="P106" i="41"/>
  <c r="Y106" i="41"/>
  <c r="S106" i="41"/>
  <c r="Z106" i="41"/>
  <c r="AZ106" i="41" s="1"/>
  <c r="U106" i="41"/>
  <c r="AS128" i="41"/>
  <c r="AF128" i="41" s="1"/>
  <c r="AD128" i="41" s="1"/>
  <c r="AC128" i="41" s="1"/>
  <c r="BB9" i="41"/>
  <c r="AB67" i="41"/>
  <c r="BB20" i="41"/>
  <c r="V121" i="41"/>
  <c r="AY121" i="41" s="1"/>
  <c r="BB14" i="41"/>
  <c r="Q70" i="41"/>
  <c r="BA70" i="41" s="1"/>
  <c r="U70" i="41"/>
  <c r="AB128" i="41"/>
  <c r="P119" i="41"/>
  <c r="Q119" i="41"/>
  <c r="BA119" i="41" s="1"/>
  <c r="V119" i="41"/>
  <c r="AY119" i="41" s="1"/>
  <c r="BB119" i="41" s="1"/>
  <c r="Z119" i="41"/>
  <c r="AZ119" i="41" s="1"/>
  <c r="AA119" i="41"/>
  <c r="AB119" i="41"/>
  <c r="S119" i="41"/>
  <c r="Y119" i="41"/>
  <c r="R119" i="41"/>
  <c r="AS119" i="41"/>
  <c r="AF119" i="41" s="1"/>
  <c r="U119" i="41"/>
  <c r="W119" i="41"/>
  <c r="W86" i="41"/>
  <c r="V86" i="41"/>
  <c r="AY86" i="41" s="1"/>
  <c r="S86" i="41"/>
  <c r="AS86" i="41"/>
  <c r="AF86" i="41" s="1"/>
  <c r="R86" i="41"/>
  <c r="Z86" i="41"/>
  <c r="AZ86" i="41" s="1"/>
  <c r="U86" i="41"/>
  <c r="AA86" i="41"/>
  <c r="Q86" i="41"/>
  <c r="BA86" i="41" s="1"/>
  <c r="AB86" i="41"/>
  <c r="Y86" i="41"/>
  <c r="P86" i="41"/>
  <c r="AA36" i="41"/>
  <c r="U36" i="41"/>
  <c r="Y36" i="41"/>
  <c r="AB36" i="41"/>
  <c r="Z36" i="41"/>
  <c r="AZ36" i="41" s="1"/>
  <c r="P36" i="41"/>
  <c r="W36" i="41"/>
  <c r="V36" i="41"/>
  <c r="AY36" i="41" s="1"/>
  <c r="Q36" i="41"/>
  <c r="BA36" i="41" s="1"/>
  <c r="S36" i="41"/>
  <c r="AU36" i="41"/>
  <c r="R36" i="41"/>
  <c r="AB44" i="41"/>
  <c r="AA44" i="41"/>
  <c r="AU44" i="41"/>
  <c r="AV44" i="41" s="1"/>
  <c r="AE44" i="41" a="1"/>
  <c r="AE44" i="41" s="1"/>
  <c r="Z44" i="41"/>
  <c r="AZ44" i="41" s="1"/>
  <c r="S44" i="41"/>
  <c r="V44" i="41"/>
  <c r="AY44" i="41" s="1"/>
  <c r="Q44" i="41"/>
  <c r="BA44" i="41" s="1"/>
  <c r="BB44" i="41" s="1"/>
  <c r="Y44" i="41"/>
  <c r="R44" i="41"/>
  <c r="W44" i="41"/>
  <c r="P44" i="41"/>
  <c r="U44" i="41"/>
  <c r="Z3" i="41"/>
  <c r="AZ3" i="41" s="1"/>
  <c r="R3" i="41"/>
  <c r="U3" i="41"/>
  <c r="S3" i="41"/>
  <c r="V3" i="41"/>
  <c r="AY3" i="41" s="1"/>
  <c r="BB3" i="41" s="1"/>
  <c r="P3" i="41"/>
  <c r="Q3" i="41"/>
  <c r="BA3" i="41" s="1"/>
  <c r="Y3" i="41"/>
  <c r="AB3" i="41"/>
  <c r="AU3" i="41"/>
  <c r="W3" i="41"/>
  <c r="AA3" i="41"/>
  <c r="V75" i="41"/>
  <c r="AY75" i="41" s="1"/>
  <c r="S75" i="41"/>
  <c r="R75" i="41"/>
  <c r="W75" i="41"/>
  <c r="Y75" i="41"/>
  <c r="AB75" i="41"/>
  <c r="U75" i="41"/>
  <c r="AE75" i="41" a="1"/>
  <c r="AE75" i="41" s="1"/>
  <c r="AD75" i="41" s="1"/>
  <c r="AC75" i="41" s="1"/>
  <c r="AA75" i="41"/>
  <c r="Z75" i="41"/>
  <c r="AZ75" i="41" s="1"/>
  <c r="P75" i="41"/>
  <c r="Q75" i="41"/>
  <c r="BA75" i="41" s="1"/>
  <c r="BB75" i="41" s="1"/>
  <c r="AI13" i="41" a="1"/>
  <c r="AI13" i="41" s="1"/>
  <c r="AJ13" i="41" s="1"/>
  <c r="AK13" i="41" s="1"/>
  <c r="AB84" i="41"/>
  <c r="V70" i="41"/>
  <c r="AY70" i="41" s="1"/>
  <c r="P128" i="41"/>
  <c r="S128" i="41"/>
  <c r="Y7" i="41"/>
  <c r="P7" i="41"/>
  <c r="W7" i="41"/>
  <c r="AA7" i="41"/>
  <c r="V7" i="41"/>
  <c r="AY7" i="41" s="1"/>
  <c r="BB7" i="41" s="1"/>
  <c r="R7" i="41"/>
  <c r="AU7" i="41"/>
  <c r="AU4" i="41"/>
  <c r="AA4" i="41"/>
  <c r="U4" i="41"/>
  <c r="S4" i="41"/>
  <c r="W4" i="41"/>
  <c r="V4" i="41"/>
  <c r="AY4" i="41" s="1"/>
  <c r="BB4" i="41" s="1"/>
  <c r="P4" i="41"/>
  <c r="AB4" i="41"/>
  <c r="R4" i="41"/>
  <c r="Z4" i="41"/>
  <c r="AZ4" i="41" s="1"/>
  <c r="Q4" i="41"/>
  <c r="BA4" i="41" s="1"/>
  <c r="Y4" i="41"/>
  <c r="R67" i="41"/>
  <c r="Y67" i="41"/>
  <c r="Q67" i="41"/>
  <c r="BA67" i="41" s="1"/>
  <c r="P67" i="41"/>
  <c r="AA67" i="41"/>
  <c r="W67" i="41"/>
  <c r="Z67" i="41"/>
  <c r="AZ67" i="41" s="1"/>
  <c r="V67" i="41"/>
  <c r="AY67" i="41" s="1"/>
  <c r="AE4" i="41" a="1"/>
  <c r="AE4" i="41" s="1"/>
  <c r="AD4" i="41" s="1"/>
  <c r="AC4" i="41" s="1"/>
  <c r="BB38" i="41"/>
  <c r="V84" i="41"/>
  <c r="AY84" i="41" s="1"/>
  <c r="S70" i="41"/>
  <c r="Q84" i="41"/>
  <c r="BA84" i="41" s="1"/>
  <c r="V128" i="41"/>
  <c r="AY128" i="41" s="1"/>
  <c r="U128" i="41"/>
  <c r="U33" i="41"/>
  <c r="AE33" i="41" a="1"/>
  <c r="AE33" i="41" s="1"/>
  <c r="W33" i="41"/>
  <c r="Y33" i="41"/>
  <c r="AU33" i="41"/>
  <c r="AV19" i="41" s="1"/>
  <c r="Z33" i="41"/>
  <c r="AZ33" i="41" s="1"/>
  <c r="AA33" i="41"/>
  <c r="AB33" i="41"/>
  <c r="R92" i="41"/>
  <c r="S92" i="41"/>
  <c r="Y60" i="41"/>
  <c r="Q60" i="41"/>
  <c r="BA60" i="41" s="1"/>
  <c r="BB60" i="41" s="1"/>
  <c r="W60" i="41"/>
  <c r="S60" i="41"/>
  <c r="Z60" i="41"/>
  <c r="AZ60" i="41" s="1"/>
  <c r="AU60" i="41"/>
  <c r="AV83" i="41" s="1"/>
  <c r="AB60" i="41"/>
  <c r="R60" i="41"/>
  <c r="P60" i="41"/>
  <c r="AA60" i="41"/>
  <c r="AE60" i="41" a="1"/>
  <c r="AE60" i="41" s="1"/>
  <c r="V60" i="41"/>
  <c r="AY60" i="41" s="1"/>
  <c r="U60" i="41"/>
  <c r="AA121" i="41"/>
  <c r="AB121" i="41"/>
  <c r="S121" i="41"/>
  <c r="R121" i="41"/>
  <c r="W121" i="41"/>
  <c r="AS121" i="41"/>
  <c r="AF121" i="41" s="1"/>
  <c r="AE67" i="41" a="1"/>
  <c r="AE67" i="41" s="1"/>
  <c r="AD67" i="41" s="1"/>
  <c r="AC67" i="41" s="1"/>
  <c r="W84" i="41"/>
  <c r="Z121" i="41"/>
  <c r="AZ121" i="41" s="1"/>
  <c r="W70" i="41"/>
  <c r="P84" i="41"/>
  <c r="Z128" i="41"/>
  <c r="AZ128" i="41" s="1"/>
  <c r="Y128" i="41"/>
  <c r="Y124" i="41"/>
  <c r="AE124" i="41" a="1"/>
  <c r="AE124" i="41" s="1"/>
  <c r="AD124" i="41" s="1"/>
  <c r="AC124" i="41" s="1"/>
  <c r="Z124" i="41"/>
  <c r="AZ124" i="41" s="1"/>
  <c r="U124" i="41"/>
  <c r="V124" i="41"/>
  <c r="AY124" i="41" s="1"/>
  <c r="AB124" i="41"/>
  <c r="AA124" i="41"/>
  <c r="P124" i="41"/>
  <c r="R124" i="41"/>
  <c r="S124" i="41"/>
  <c r="Q124" i="41"/>
  <c r="BA124" i="41" s="1"/>
  <c r="BB124" i="41" s="1"/>
  <c r="W124" i="41"/>
  <c r="U59" i="41"/>
  <c r="AB59" i="41"/>
  <c r="Z59" i="41"/>
  <c r="AZ59" i="41" s="1"/>
  <c r="AE59" i="41" a="1"/>
  <c r="AE59" i="41" s="1"/>
  <c r="AA59" i="41"/>
  <c r="W59" i="41"/>
  <c r="Y59" i="41"/>
  <c r="AU59" i="41"/>
  <c r="BB68" i="41"/>
  <c r="BB122" i="41"/>
  <c r="Q121" i="41"/>
  <c r="BA121" i="41" s="1"/>
  <c r="P70" i="41"/>
  <c r="R84" i="41"/>
  <c r="W128" i="41"/>
  <c r="R68" i="41"/>
  <c r="S68" i="41"/>
  <c r="AA68" i="41"/>
  <c r="Y68" i="41"/>
  <c r="U68" i="41"/>
  <c r="Q68" i="41"/>
  <c r="BA68" i="41" s="1"/>
  <c r="AS68" i="41"/>
  <c r="AF68" i="41" s="1"/>
  <c r="V68" i="41"/>
  <c r="AY68" i="41" s="1"/>
  <c r="P68" i="41"/>
  <c r="U27" i="41"/>
  <c r="Z27" i="41"/>
  <c r="AZ27" i="41" s="1"/>
  <c r="AU27" i="41"/>
  <c r="W27" i="41"/>
  <c r="AE27" i="41" a="1"/>
  <c r="AE27" i="41" s="1"/>
  <c r="R27" i="41"/>
  <c r="AB27" i="41"/>
  <c r="AA27" i="41"/>
  <c r="Y27" i="41"/>
  <c r="V27" i="41"/>
  <c r="AY27" i="41" s="1"/>
  <c r="Y52" i="41"/>
  <c r="R52" i="41"/>
  <c r="P52" i="41"/>
  <c r="V52" i="41"/>
  <c r="AY52" i="41" s="1"/>
  <c r="W52" i="41"/>
  <c r="AB52" i="41"/>
  <c r="Q52" i="41"/>
  <c r="BA52" i="41" s="1"/>
  <c r="AU52" i="41"/>
  <c r="U52" i="41"/>
  <c r="Z52" i="41"/>
  <c r="AZ52" i="41" s="1"/>
  <c r="AA52" i="41"/>
  <c r="S52" i="41"/>
  <c r="AE70" i="41" a="1"/>
  <c r="AE70" i="41" s="1"/>
  <c r="AD70" i="41" s="1"/>
  <c r="AC70" i="41" s="1"/>
  <c r="Y84" i="41"/>
  <c r="Y121" i="41"/>
  <c r="Z70" i="41"/>
  <c r="AZ70" i="41" s="1"/>
  <c r="S84" i="41"/>
  <c r="Q128" i="41"/>
  <c r="BA128" i="41" s="1"/>
  <c r="BB128" i="41" s="1"/>
  <c r="S31" i="41"/>
  <c r="Z31" i="41"/>
  <c r="AZ31" i="41" s="1"/>
  <c r="Y31" i="41"/>
  <c r="R31" i="41"/>
  <c r="P31" i="41"/>
  <c r="AU31" i="41"/>
  <c r="AA31" i="41"/>
  <c r="Q31" i="41"/>
  <c r="BA31" i="41" s="1"/>
  <c r="BB31" i="41" s="1"/>
  <c r="AB31" i="41"/>
  <c r="AE31" i="41" a="1"/>
  <c r="AE31" i="41" s="1"/>
  <c r="W31" i="41"/>
  <c r="U31" i="41"/>
  <c r="V31" i="41"/>
  <c r="AY31" i="41" s="1"/>
  <c r="Q9" i="41"/>
  <c r="BA9" i="41" s="1"/>
  <c r="P9" i="41"/>
  <c r="R9" i="41"/>
  <c r="S9" i="41"/>
  <c r="AU9" i="41"/>
  <c r="Z113" i="41"/>
  <c r="AZ113" i="41" s="1"/>
  <c r="V113" i="41"/>
  <c r="AY113" i="41" s="1"/>
  <c r="U113" i="41"/>
  <c r="AB113" i="41"/>
  <c r="R113" i="41"/>
  <c r="AA113" i="41"/>
  <c r="S113" i="41"/>
  <c r="Y113" i="41"/>
  <c r="W113" i="41"/>
  <c r="Q113" i="41"/>
  <c r="BA113" i="41" s="1"/>
  <c r="BB113" i="41" s="1"/>
  <c r="AE113" i="41" a="1"/>
  <c r="AE113" i="41" s="1"/>
  <c r="AD113" i="41" s="1"/>
  <c r="AC113" i="41" s="1"/>
  <c r="P113" i="41"/>
  <c r="S76" i="41"/>
  <c r="W76" i="41"/>
  <c r="R76" i="41"/>
  <c r="P76" i="41"/>
  <c r="V76" i="41"/>
  <c r="AY76" i="41" s="1"/>
  <c r="Y76" i="41"/>
  <c r="U76" i="41"/>
  <c r="AB76" i="41"/>
  <c r="AE76" i="41" a="1"/>
  <c r="AE76" i="41" s="1"/>
  <c r="AD76" i="41" s="1"/>
  <c r="AC76" i="41" s="1"/>
  <c r="Z76" i="41"/>
  <c r="AZ76" i="41" s="1"/>
  <c r="Q76" i="41"/>
  <c r="BA76" i="41" s="1"/>
  <c r="BB76" i="41" s="1"/>
  <c r="AA76" i="41"/>
  <c r="AU20" i="41"/>
  <c r="P20" i="41"/>
  <c r="S20" i="41"/>
  <c r="Q20" i="41"/>
  <c r="BA20" i="41" s="1"/>
  <c r="Z20" i="41"/>
  <c r="AZ20" i="41" s="1"/>
  <c r="U20" i="41"/>
  <c r="R20" i="41"/>
  <c r="AA107" i="41"/>
  <c r="S107" i="41"/>
  <c r="Q107" i="41"/>
  <c r="BA107" i="41" s="1"/>
  <c r="BB107" i="41" s="1"/>
  <c r="W107" i="41"/>
  <c r="AB107" i="41"/>
  <c r="Z107" i="41"/>
  <c r="AZ107" i="41" s="1"/>
  <c r="U107" i="41"/>
  <c r="AE107" i="41" a="1"/>
  <c r="AE107" i="41" s="1"/>
  <c r="AD107" i="41" s="1"/>
  <c r="AC107" i="41" s="1"/>
  <c r="R107" i="41"/>
  <c r="Y107" i="41"/>
  <c r="V107" i="41"/>
  <c r="AY107" i="41" s="1"/>
  <c r="P107" i="41"/>
  <c r="BB43" i="41"/>
  <c r="AA38" i="40"/>
  <c r="R38" i="40"/>
  <c r="S38" i="40"/>
  <c r="Q38" i="40"/>
  <c r="BA38" i="40" s="1"/>
  <c r="Z38" i="40"/>
  <c r="AZ38" i="40" s="1"/>
  <c r="AU38" i="40"/>
  <c r="AV53" i="40" s="1"/>
  <c r="AE38" i="40" a="1"/>
  <c r="AE38" i="40" s="1"/>
  <c r="P38" i="40"/>
  <c r="Y38" i="40"/>
  <c r="W38" i="40"/>
  <c r="AB6" i="40"/>
  <c r="AU6" i="40"/>
  <c r="Y6" i="40"/>
  <c r="W6" i="40"/>
  <c r="Q6" i="40"/>
  <c r="BA6" i="40" s="1"/>
  <c r="Z6" i="40"/>
  <c r="AZ6" i="40" s="1"/>
  <c r="AE6" i="40" a="1"/>
  <c r="AE6" i="40" s="1"/>
  <c r="U6" i="40"/>
  <c r="AA6" i="40"/>
  <c r="AB9" i="40"/>
  <c r="Y9" i="40"/>
  <c r="AA9" i="40"/>
  <c r="R9" i="40"/>
  <c r="W9" i="40"/>
  <c r="AU9" i="40"/>
  <c r="Q9" i="40"/>
  <c r="BA9" i="40" s="1"/>
  <c r="BB9" i="40" s="1"/>
  <c r="S9" i="40"/>
  <c r="AE9" i="40" a="1"/>
  <c r="AE9" i="40" s="1"/>
  <c r="Z9" i="40"/>
  <c r="AZ9" i="40" s="1"/>
  <c r="U9" i="40"/>
  <c r="P9" i="40"/>
  <c r="V9" i="40"/>
  <c r="AY9" i="40" s="1"/>
  <c r="W119" i="40"/>
  <c r="V119" i="40"/>
  <c r="AY119" i="40" s="1"/>
  <c r="R119" i="40"/>
  <c r="Y119" i="40"/>
  <c r="AB119" i="40"/>
  <c r="P119" i="40"/>
  <c r="AA119" i="40"/>
  <c r="U119" i="40"/>
  <c r="AE119" i="40" a="1"/>
  <c r="AE119" i="40" s="1"/>
  <c r="AD119" i="40" s="1"/>
  <c r="AC119" i="40" s="1"/>
  <c r="S119" i="40"/>
  <c r="Z119" i="40"/>
  <c r="AZ119" i="40" s="1"/>
  <c r="BB105" i="40"/>
  <c r="P25" i="40"/>
  <c r="W25" i="40"/>
  <c r="AE25" i="40" a="1"/>
  <c r="AE25" i="40" s="1"/>
  <c r="AA25" i="40"/>
  <c r="Y25" i="40"/>
  <c r="AB25" i="40"/>
  <c r="Q25" i="40"/>
  <c r="BA25" i="40" s="1"/>
  <c r="BB25" i="40" s="1"/>
  <c r="R25" i="40"/>
  <c r="U25" i="40"/>
  <c r="V25" i="40"/>
  <c r="AY25" i="40" s="1"/>
  <c r="AU25" i="40"/>
  <c r="Z25" i="40"/>
  <c r="AZ25" i="40" s="1"/>
  <c r="S25" i="40"/>
  <c r="S62" i="40"/>
  <c r="Z62" i="40"/>
  <c r="AZ62" i="40" s="1"/>
  <c r="W49" i="40"/>
  <c r="Y49" i="40"/>
  <c r="U49" i="40"/>
  <c r="AU49" i="40"/>
  <c r="R49" i="40"/>
  <c r="S49" i="40"/>
  <c r="P49" i="40"/>
  <c r="Z49" i="40"/>
  <c r="AZ49" i="40" s="1"/>
  <c r="V49" i="40"/>
  <c r="AY49" i="40" s="1"/>
  <c r="Q49" i="40"/>
  <c r="BA49" i="40" s="1"/>
  <c r="AB49" i="40"/>
  <c r="AA49" i="40"/>
  <c r="Y124" i="40"/>
  <c r="W124" i="40"/>
  <c r="AS124" i="40"/>
  <c r="AF124" i="40" s="1"/>
  <c r="AA93" i="40"/>
  <c r="AB93" i="40"/>
  <c r="R93" i="40"/>
  <c r="Z93" i="40"/>
  <c r="AZ93" i="40" s="1"/>
  <c r="W93" i="40"/>
  <c r="S93" i="40"/>
  <c r="P93" i="40"/>
  <c r="U93" i="40"/>
  <c r="Q93" i="40"/>
  <c r="BA93" i="40" s="1"/>
  <c r="Y93" i="40"/>
  <c r="AS93" i="40"/>
  <c r="AF93" i="40" s="1"/>
  <c r="V93" i="40"/>
  <c r="AY93" i="40" s="1"/>
  <c r="BB93" i="40" s="1"/>
  <c r="P22" i="40"/>
  <c r="Y22" i="40"/>
  <c r="AU22" i="40"/>
  <c r="R22" i="40"/>
  <c r="AA22" i="40"/>
  <c r="AE22" i="40" a="1"/>
  <c r="AE22" i="40" s="1"/>
  <c r="S22" i="40"/>
  <c r="V22" i="40"/>
  <c r="AY22" i="40" s="1"/>
  <c r="Z22" i="40"/>
  <c r="AZ22" i="40" s="1"/>
  <c r="Q22" i="40"/>
  <c r="BA22" i="40" s="1"/>
  <c r="BB22" i="40" s="1"/>
  <c r="W22" i="40"/>
  <c r="AB22" i="40"/>
  <c r="U22" i="40"/>
  <c r="BB75" i="40"/>
  <c r="R129" i="40"/>
  <c r="S129" i="40"/>
  <c r="Q129" i="40"/>
  <c r="BA129" i="40" s="1"/>
  <c r="Z129" i="40"/>
  <c r="AZ129" i="40" s="1"/>
  <c r="V129" i="40"/>
  <c r="AY129" i="40" s="1"/>
  <c r="Y129" i="40"/>
  <c r="W129" i="40"/>
  <c r="AB129" i="40"/>
  <c r="P129" i="40"/>
  <c r="U129" i="40"/>
  <c r="AA129" i="40"/>
  <c r="AS129" i="40"/>
  <c r="AF129" i="40" s="1"/>
  <c r="Q119" i="40"/>
  <c r="BA119" i="40" s="1"/>
  <c r="BB119" i="40" s="1"/>
  <c r="Q74" i="40"/>
  <c r="BA74" i="40" s="1"/>
  <c r="R74" i="40"/>
  <c r="AB74" i="40"/>
  <c r="P74" i="40"/>
  <c r="W74" i="40"/>
  <c r="S74" i="40"/>
  <c r="AS74" i="40"/>
  <c r="AF74" i="40" s="1"/>
  <c r="AS127" i="40"/>
  <c r="AF127" i="40" s="1"/>
  <c r="V127" i="40"/>
  <c r="AY127" i="40" s="1"/>
  <c r="BB127" i="40" s="1"/>
  <c r="AA127" i="40"/>
  <c r="BB61" i="40"/>
  <c r="R6" i="40"/>
  <c r="P46" i="40"/>
  <c r="Z46" i="40"/>
  <c r="AZ46" i="40" s="1"/>
  <c r="AB46" i="40"/>
  <c r="Y46" i="40"/>
  <c r="R46" i="40"/>
  <c r="Q46" i="40"/>
  <c r="BA46" i="40" s="1"/>
  <c r="S46" i="40"/>
  <c r="W46" i="40"/>
  <c r="V46" i="40"/>
  <c r="AY46" i="40" s="1"/>
  <c r="U46" i="40"/>
  <c r="AA46" i="40"/>
  <c r="AU46" i="40"/>
  <c r="Q57" i="40"/>
  <c r="BA57" i="40" s="1"/>
  <c r="BB57" i="40" s="1"/>
  <c r="P57" i="40"/>
  <c r="U57" i="40"/>
  <c r="W57" i="40"/>
  <c r="AE57" i="40" a="1"/>
  <c r="AE57" i="40" s="1"/>
  <c r="Y57" i="40"/>
  <c r="V57" i="40"/>
  <c r="AY57" i="40" s="1"/>
  <c r="S57" i="40"/>
  <c r="AB57" i="40"/>
  <c r="R57" i="40"/>
  <c r="Q109" i="40"/>
  <c r="BA109" i="40" s="1"/>
  <c r="Y109" i="40"/>
  <c r="AS109" i="40"/>
  <c r="AF109" i="40" s="1"/>
  <c r="AA54" i="40"/>
  <c r="R54" i="40"/>
  <c r="AE54" i="40" a="1"/>
  <c r="AE54" i="40" s="1"/>
  <c r="S54" i="40"/>
  <c r="P54" i="40"/>
  <c r="V54" i="40"/>
  <c r="AY54" i="40" s="1"/>
  <c r="Q54" i="40"/>
  <c r="BA54" i="40" s="1"/>
  <c r="BB54" i="40" s="1"/>
  <c r="AB54" i="40"/>
  <c r="P23" i="40"/>
  <c r="AE23" i="40" a="1"/>
  <c r="AE23" i="40" s="1"/>
  <c r="Z65" i="40"/>
  <c r="AZ65" i="40" s="1"/>
  <c r="Y65" i="40"/>
  <c r="W65" i="40"/>
  <c r="U65" i="40"/>
  <c r="V65" i="40"/>
  <c r="AY65" i="40" s="1"/>
  <c r="BB65" i="40" s="1"/>
  <c r="Q65" i="40"/>
  <c r="BA65" i="40" s="1"/>
  <c r="R65" i="40"/>
  <c r="AA65" i="40"/>
  <c r="P65" i="40"/>
  <c r="AB65" i="40"/>
  <c r="S65" i="40"/>
  <c r="AB38" i="40"/>
  <c r="R70" i="40"/>
  <c r="AB70" i="40"/>
  <c r="AA70" i="40"/>
  <c r="P70" i="40"/>
  <c r="Q70" i="40"/>
  <c r="BA70" i="40" s="1"/>
  <c r="BB70" i="40" s="1"/>
  <c r="Y70" i="40"/>
  <c r="Z70" i="40"/>
  <c r="AZ70" i="40" s="1"/>
  <c r="W70" i="40"/>
  <c r="V70" i="40"/>
  <c r="AY70" i="40" s="1"/>
  <c r="U70" i="40"/>
  <c r="S70" i="40"/>
  <c r="AE70" i="40" a="1"/>
  <c r="AE70" i="40" s="1"/>
  <c r="AD70" i="40" s="1"/>
  <c r="AC70" i="40" s="1"/>
  <c r="AB92" i="40"/>
  <c r="R92" i="40"/>
  <c r="AA92" i="40"/>
  <c r="U92" i="40"/>
  <c r="W92" i="40"/>
  <c r="Q92" i="40"/>
  <c r="BA92" i="40" s="1"/>
  <c r="Z92" i="40"/>
  <c r="AZ92" i="40" s="1"/>
  <c r="V92" i="40"/>
  <c r="AY92" i="40" s="1"/>
  <c r="BB92" i="40" s="1"/>
  <c r="S92" i="40"/>
  <c r="AS92" i="40"/>
  <c r="AF92" i="40" s="1"/>
  <c r="Y92" i="40"/>
  <c r="P92" i="40"/>
  <c r="R14" i="40"/>
  <c r="AU14" i="40"/>
  <c r="S14" i="40"/>
  <c r="Q14" i="40"/>
  <c r="BA14" i="40" s="1"/>
  <c r="P14" i="40"/>
  <c r="Y14" i="40"/>
  <c r="V78" i="40"/>
  <c r="AY78" i="40" s="1"/>
  <c r="S78" i="40"/>
  <c r="R78" i="40"/>
  <c r="AB78" i="40"/>
  <c r="P78" i="40"/>
  <c r="Q78" i="40"/>
  <c r="BA78" i="40" s="1"/>
  <c r="U78" i="40"/>
  <c r="W78" i="40"/>
  <c r="Z78" i="40"/>
  <c r="AZ78" i="40" s="1"/>
  <c r="Y78" i="40"/>
  <c r="AS78" i="40"/>
  <c r="AF78" i="40" s="1"/>
  <c r="AB39" i="40"/>
  <c r="P39" i="40"/>
  <c r="V39" i="40"/>
  <c r="AY39" i="40" s="1"/>
  <c r="S39" i="40"/>
  <c r="R39" i="40"/>
  <c r="AU39" i="40"/>
  <c r="Y39" i="40"/>
  <c r="Z39" i="40"/>
  <c r="AZ39" i="40" s="1"/>
  <c r="AE39" i="40" a="1"/>
  <c r="AE39" i="40" s="1"/>
  <c r="U39" i="40"/>
  <c r="AA39" i="40"/>
  <c r="W39" i="40"/>
  <c r="Q39" i="40"/>
  <c r="BA39" i="40" s="1"/>
  <c r="BB39" i="40" s="1"/>
  <c r="AI7" i="40" a="1"/>
  <c r="AI7" i="40" s="1"/>
  <c r="AJ7" i="40" s="1"/>
  <c r="AK7" i="40" s="1"/>
  <c r="V38" i="40"/>
  <c r="AY38" i="40" s="1"/>
  <c r="BB62" i="40"/>
  <c r="BB38" i="40"/>
  <c r="Y71" i="40"/>
  <c r="R71" i="40"/>
  <c r="V71" i="40"/>
  <c r="AY71" i="40" s="1"/>
  <c r="Q71" i="40"/>
  <c r="BA71" i="40" s="1"/>
  <c r="BB71" i="40" s="1"/>
  <c r="W71" i="40"/>
  <c r="Z71" i="40"/>
  <c r="AZ71" i="40" s="1"/>
  <c r="AE71" i="40" a="1"/>
  <c r="AE71" i="40" s="1"/>
  <c r="AD71" i="40" s="1"/>
  <c r="AC71" i="40" s="1"/>
  <c r="S71" i="40"/>
  <c r="AB71" i="40"/>
  <c r="AA71" i="40"/>
  <c r="AB88" i="40"/>
  <c r="AA88" i="40"/>
  <c r="AE88" i="40" a="1"/>
  <c r="AE88" i="40" s="1"/>
  <c r="AD88" i="40" s="1"/>
  <c r="AC88" i="40" s="1"/>
  <c r="U38" i="40"/>
  <c r="BB116" i="40"/>
  <c r="BB6" i="40"/>
  <c r="R30" i="40"/>
  <c r="S30" i="40"/>
  <c r="AB30" i="40"/>
  <c r="Q30" i="40"/>
  <c r="BA30" i="40" s="1"/>
  <c r="AU30" i="40"/>
  <c r="W30" i="40"/>
  <c r="P30" i="40"/>
  <c r="AA30" i="40"/>
  <c r="U30" i="40"/>
  <c r="Z30" i="40"/>
  <c r="AZ30" i="40" s="1"/>
  <c r="Y30" i="40"/>
  <c r="V30" i="40"/>
  <c r="AY30" i="40" s="1"/>
  <c r="AB116" i="40"/>
  <c r="Y116" i="40"/>
  <c r="W116" i="40"/>
  <c r="AE116" i="40" a="1"/>
  <c r="AE116" i="40" s="1"/>
  <c r="AD116" i="40" s="1"/>
  <c r="AC116" i="40" s="1"/>
  <c r="S116" i="40"/>
  <c r="AB85" i="40"/>
  <c r="Z85" i="40"/>
  <c r="AZ85" i="40" s="1"/>
  <c r="S85" i="40"/>
  <c r="U85" i="40"/>
  <c r="Q85" i="40"/>
  <c r="BA85" i="40" s="1"/>
  <c r="BB85" i="40" s="1"/>
  <c r="R85" i="40"/>
  <c r="AE85" i="40" a="1"/>
  <c r="AE85" i="40" s="1"/>
  <c r="AD85" i="40" s="1"/>
  <c r="AC85" i="40" s="1"/>
  <c r="R47" i="40"/>
  <c r="Q47" i="40"/>
  <c r="BA47" i="40" s="1"/>
  <c r="W47" i="40"/>
  <c r="P47" i="40"/>
  <c r="AA47" i="40"/>
  <c r="Z47" i="40"/>
  <c r="AZ47" i="40" s="1"/>
  <c r="S47" i="40"/>
  <c r="AU47" i="40"/>
  <c r="AB47" i="40"/>
  <c r="U47" i="40"/>
  <c r="Y47" i="40"/>
  <c r="V47" i="40"/>
  <c r="AY47" i="40" s="1"/>
  <c r="BB47" i="40" s="1"/>
  <c r="P7" i="39"/>
  <c r="Z127" i="39"/>
  <c r="AZ127" i="39" s="1"/>
  <c r="U68" i="39"/>
  <c r="Q28" i="39"/>
  <c r="BA28" i="39" s="1"/>
  <c r="BB28" i="39" s="1"/>
  <c r="P28" i="39"/>
  <c r="AB28" i="39"/>
  <c r="R28" i="39"/>
  <c r="AA28" i="39"/>
  <c r="Z28" i="39"/>
  <c r="AZ28" i="39" s="1"/>
  <c r="U28" i="39"/>
  <c r="Y28" i="39"/>
  <c r="W28" i="39"/>
  <c r="AE28" i="39" a="1"/>
  <c r="AE28" i="39" s="1"/>
  <c r="AU28" i="39"/>
  <c r="S28" i="39"/>
  <c r="V28" i="39"/>
  <c r="AY28" i="39" s="1"/>
  <c r="R84" i="39"/>
  <c r="Q84" i="39"/>
  <c r="BA84" i="39" s="1"/>
  <c r="Z84" i="39"/>
  <c r="AZ84" i="39" s="1"/>
  <c r="P84" i="39"/>
  <c r="AB84" i="39"/>
  <c r="U84" i="39"/>
  <c r="W84" i="39"/>
  <c r="Y84" i="39"/>
  <c r="V84" i="39"/>
  <c r="AY84" i="39" s="1"/>
  <c r="BB84" i="39" s="1"/>
  <c r="AS84" i="39"/>
  <c r="AF84" i="39" s="1"/>
  <c r="S84" i="39"/>
  <c r="AA84" i="39"/>
  <c r="BB2" i="39"/>
  <c r="AS96" i="39"/>
  <c r="AF96" i="39" s="1"/>
  <c r="Y7" i="39"/>
  <c r="R127" i="39"/>
  <c r="V68" i="39"/>
  <c r="AY68" i="39" s="1"/>
  <c r="W12" i="39"/>
  <c r="AE12" i="39" a="1"/>
  <c r="AE12" i="39" s="1"/>
  <c r="AB12" i="39"/>
  <c r="U12" i="39"/>
  <c r="AA12" i="39"/>
  <c r="Y12" i="39"/>
  <c r="AU12" i="39"/>
  <c r="Z12" i="39"/>
  <c r="AZ12" i="39" s="1"/>
  <c r="R92" i="39"/>
  <c r="AB92" i="39"/>
  <c r="S92" i="39"/>
  <c r="Q92" i="39"/>
  <c r="BA92" i="39" s="1"/>
  <c r="BB92" i="39" s="1"/>
  <c r="P92" i="39"/>
  <c r="U92" i="39"/>
  <c r="W92" i="39"/>
  <c r="V92" i="39"/>
  <c r="AY92" i="39" s="1"/>
  <c r="AE92" i="39" a="1"/>
  <c r="AE92" i="39" s="1"/>
  <c r="AD92" i="39" s="1"/>
  <c r="AC92" i="39" s="1"/>
  <c r="Y92" i="39"/>
  <c r="Z92" i="39"/>
  <c r="AZ92" i="39" s="1"/>
  <c r="AA92" i="39"/>
  <c r="U7" i="39"/>
  <c r="AB127" i="39"/>
  <c r="P68" i="39"/>
  <c r="R105" i="39"/>
  <c r="Q105" i="39"/>
  <c r="BA105" i="39" s="1"/>
  <c r="P105" i="39"/>
  <c r="S105" i="39"/>
  <c r="Z105" i="39"/>
  <c r="AZ105" i="39" s="1"/>
  <c r="AS105" i="39"/>
  <c r="AF105" i="39" s="1"/>
  <c r="AB105" i="39"/>
  <c r="P91" i="39"/>
  <c r="V91" i="39"/>
  <c r="AY91" i="39" s="1"/>
  <c r="AA91" i="39"/>
  <c r="U71" i="39"/>
  <c r="Y71" i="39"/>
  <c r="Z71" i="39"/>
  <c r="AZ71" i="39" s="1"/>
  <c r="W71" i="39"/>
  <c r="AB71" i="39"/>
  <c r="R71" i="39"/>
  <c r="V71" i="39"/>
  <c r="AY71" i="39" s="1"/>
  <c r="BB71" i="39" s="1"/>
  <c r="AS71" i="39"/>
  <c r="AF71" i="39" s="1"/>
  <c r="P71" i="39"/>
  <c r="AA71" i="39"/>
  <c r="Q71" i="39"/>
  <c r="BA71" i="39" s="1"/>
  <c r="S71" i="39"/>
  <c r="AA85" i="39"/>
  <c r="Z85" i="39"/>
  <c r="AZ85" i="39" s="1"/>
  <c r="P85" i="39"/>
  <c r="Y85" i="39"/>
  <c r="Q85" i="39"/>
  <c r="BA85" i="39" s="1"/>
  <c r="W85" i="39"/>
  <c r="U85" i="39"/>
  <c r="V85" i="39"/>
  <c r="AY85" i="39" s="1"/>
  <c r="BB85" i="39" s="1"/>
  <c r="AS85" i="39"/>
  <c r="AF85" i="39" s="1"/>
  <c r="R85" i="39"/>
  <c r="S85" i="39"/>
  <c r="AB85" i="39"/>
  <c r="AS80" i="39"/>
  <c r="AF80" i="39" s="1"/>
  <c r="AE68" i="39" a="1"/>
  <c r="AE68" i="39" s="1"/>
  <c r="AD68" i="39" s="1"/>
  <c r="AC68" i="39" s="1"/>
  <c r="AE85" i="39" a="1"/>
  <c r="AE85" i="39" s="1"/>
  <c r="AD85" i="39" s="1"/>
  <c r="AC85" i="39" s="1"/>
  <c r="AB7" i="39"/>
  <c r="P127" i="39"/>
  <c r="Q68" i="39"/>
  <c r="BA68" i="39" s="1"/>
  <c r="BB122" i="39"/>
  <c r="W61" i="39"/>
  <c r="AB61" i="39"/>
  <c r="Y61" i="39"/>
  <c r="AA61" i="39"/>
  <c r="V61" i="39"/>
  <c r="AY61" i="39" s="1"/>
  <c r="R61" i="39"/>
  <c r="AU61" i="39"/>
  <c r="AV68" i="39" s="1"/>
  <c r="P61" i="39"/>
  <c r="S61" i="39"/>
  <c r="Z61" i="39"/>
  <c r="AZ61" i="39" s="1"/>
  <c r="Q61" i="39"/>
  <c r="BA61" i="39" s="1"/>
  <c r="BB61" i="39" s="1"/>
  <c r="AE61" i="39" a="1"/>
  <c r="AE61" i="39" s="1"/>
  <c r="U61" i="39"/>
  <c r="Y20" i="39"/>
  <c r="Z20" i="39"/>
  <c r="AZ20" i="39" s="1"/>
  <c r="P20" i="39"/>
  <c r="R20" i="39"/>
  <c r="S20" i="39"/>
  <c r="U20" i="39"/>
  <c r="AB20" i="39"/>
  <c r="AU20" i="39"/>
  <c r="AV45" i="39" s="1"/>
  <c r="Q20" i="39"/>
  <c r="BA20" i="39" s="1"/>
  <c r="AA20" i="39"/>
  <c r="W20" i="39"/>
  <c r="V20" i="39"/>
  <c r="AY20" i="39" s="1"/>
  <c r="AU4" i="39"/>
  <c r="R4" i="39"/>
  <c r="S4" i="39"/>
  <c r="AB4" i="39"/>
  <c r="P4" i="39"/>
  <c r="Q4" i="39"/>
  <c r="BA4" i="39" s="1"/>
  <c r="R6" i="39"/>
  <c r="AA6" i="39"/>
  <c r="V7" i="39"/>
  <c r="AY7" i="39" s="1"/>
  <c r="BB105" i="39"/>
  <c r="BB8" i="39"/>
  <c r="S127" i="39"/>
  <c r="BB55" i="39"/>
  <c r="Y44" i="39"/>
  <c r="AA44" i="39"/>
  <c r="U44" i="39"/>
  <c r="AU44" i="39"/>
  <c r="Z44" i="39"/>
  <c r="AZ44" i="39" s="1"/>
  <c r="P44" i="39"/>
  <c r="V44" i="39"/>
  <c r="AY44" i="39" s="1"/>
  <c r="W44" i="39"/>
  <c r="AE44" i="39" a="1"/>
  <c r="AE44" i="39" s="1"/>
  <c r="Q44" i="39"/>
  <c r="BA44" i="39" s="1"/>
  <c r="BB44" i="39" s="1"/>
  <c r="S44" i="39"/>
  <c r="R44" i="39"/>
  <c r="AB44" i="39"/>
  <c r="AB123" i="39"/>
  <c r="AA123" i="39"/>
  <c r="Z123" i="39"/>
  <c r="AZ123" i="39" s="1"/>
  <c r="W123" i="39"/>
  <c r="Y123" i="39"/>
  <c r="V123" i="39"/>
  <c r="AY123" i="39" s="1"/>
  <c r="U123" i="39"/>
  <c r="R123" i="39"/>
  <c r="P123" i="39"/>
  <c r="Q123" i="39"/>
  <c r="BA123" i="39" s="1"/>
  <c r="BB123" i="39" s="1"/>
  <c r="S123" i="39"/>
  <c r="AE123" i="39" a="1"/>
  <c r="AE123" i="39" s="1"/>
  <c r="AD123" i="39" s="1"/>
  <c r="AC123" i="39" s="1"/>
  <c r="W7" i="39"/>
  <c r="U127" i="39"/>
  <c r="U51" i="39"/>
  <c r="Q51" i="39"/>
  <c r="BA51" i="39" s="1"/>
  <c r="P51" i="39"/>
  <c r="Z51" i="39"/>
  <c r="AZ51" i="39" s="1"/>
  <c r="W51" i="39"/>
  <c r="V51" i="39"/>
  <c r="AY51" i="39" s="1"/>
  <c r="AE7" i="39" a="1"/>
  <c r="AE7" i="39" s="1"/>
  <c r="AD7" i="39" s="1"/>
  <c r="AC7" i="39" s="1"/>
  <c r="AS127" i="39"/>
  <c r="AF127" i="39" s="1"/>
  <c r="AE127" i="39" a="1"/>
  <c r="AE127" i="39" s="1"/>
  <c r="V127" i="39"/>
  <c r="AY127" i="39" s="1"/>
  <c r="Q127" i="39"/>
  <c r="BA127" i="39" s="1"/>
  <c r="BB127" i="39" s="1"/>
  <c r="BB21" i="39"/>
  <c r="V114" i="39"/>
  <c r="AY114" i="39" s="1"/>
  <c r="AA114" i="39"/>
  <c r="S114" i="39"/>
  <c r="W114" i="39"/>
  <c r="R114" i="39"/>
  <c r="Z114" i="39"/>
  <c r="AZ114" i="39" s="1"/>
  <c r="P114" i="39"/>
  <c r="Y114" i="39"/>
  <c r="AS114" i="39"/>
  <c r="AF114" i="39" s="1"/>
  <c r="Q114" i="39"/>
  <c r="BA114" i="39" s="1"/>
  <c r="U114" i="39"/>
  <c r="AB114" i="39"/>
  <c r="AA122" i="39"/>
  <c r="AE122" i="39" a="1"/>
  <c r="AE122" i="39" s="1"/>
  <c r="AD122" i="39" s="1"/>
  <c r="AC122" i="39" s="1"/>
  <c r="AB122" i="39"/>
  <c r="P122" i="39"/>
  <c r="Y122" i="39"/>
  <c r="W122" i="39"/>
  <c r="S122" i="39"/>
  <c r="U122" i="39"/>
  <c r="V82" i="39"/>
  <c r="AY82" i="39" s="1"/>
  <c r="R82" i="39"/>
  <c r="P82" i="39"/>
  <c r="Z82" i="39"/>
  <c r="AZ82" i="39" s="1"/>
  <c r="U82" i="39"/>
  <c r="AS82" i="39"/>
  <c r="AF82" i="39" s="1"/>
  <c r="W82" i="39"/>
  <c r="AB82" i="39"/>
  <c r="S82" i="39"/>
  <c r="Y82" i="39"/>
  <c r="AA82" i="39"/>
  <c r="Q82" i="39"/>
  <c r="BA82" i="39" s="1"/>
  <c r="U23" i="39"/>
  <c r="S23" i="39"/>
  <c r="W23" i="39"/>
  <c r="AB23" i="39"/>
  <c r="AA23" i="39"/>
  <c r="Y23" i="39"/>
  <c r="Z23" i="39"/>
  <c r="AZ23" i="39" s="1"/>
  <c r="P23" i="39"/>
  <c r="Q23" i="39"/>
  <c r="BA23" i="39" s="1"/>
  <c r="V23" i="39"/>
  <c r="AY23" i="39" s="1"/>
  <c r="R23" i="39"/>
  <c r="AU23" i="39"/>
  <c r="AV51" i="39" s="1"/>
  <c r="Z80" i="38"/>
  <c r="AZ80" i="38" s="1"/>
  <c r="AS80" i="38"/>
  <c r="AF80" i="38" s="1"/>
  <c r="R80" i="38"/>
  <c r="U80" i="38"/>
  <c r="AB80" i="38"/>
  <c r="AA80" i="38"/>
  <c r="W80" i="38"/>
  <c r="P80" i="38"/>
  <c r="Y80" i="38"/>
  <c r="V80" i="38"/>
  <c r="AY80" i="38" s="1"/>
  <c r="BB80" i="38" s="1"/>
  <c r="Q80" i="38"/>
  <c r="BA80" i="38" s="1"/>
  <c r="S80" i="38"/>
  <c r="U93" i="38"/>
  <c r="U129" i="38"/>
  <c r="Z57" i="38"/>
  <c r="AZ57" i="38" s="1"/>
  <c r="Q57" i="38"/>
  <c r="BA57" i="38" s="1"/>
  <c r="BB57" i="38" s="1"/>
  <c r="AA57" i="38"/>
  <c r="S57" i="38"/>
  <c r="R57" i="38"/>
  <c r="U57" i="38"/>
  <c r="P69" i="38"/>
  <c r="V69" i="38"/>
  <c r="AY69" i="38" s="1"/>
  <c r="U69" i="38"/>
  <c r="W69" i="38"/>
  <c r="S69" i="38"/>
  <c r="Y69" i="38"/>
  <c r="R69" i="38"/>
  <c r="AB69" i="38"/>
  <c r="AE69" i="38" a="1"/>
  <c r="AE69" i="38" s="1"/>
  <c r="AD69" i="38" s="1"/>
  <c r="AC69" i="38" s="1"/>
  <c r="AA69" i="38"/>
  <c r="Z69" i="38"/>
  <c r="AZ69" i="38" s="1"/>
  <c r="Q69" i="38"/>
  <c r="BA69" i="38" s="1"/>
  <c r="BB69" i="38" s="1"/>
  <c r="AB9" i="38"/>
  <c r="R9" i="38"/>
  <c r="U9" i="38"/>
  <c r="W9" i="38"/>
  <c r="Q9" i="38"/>
  <c r="BA9" i="38" s="1"/>
  <c r="BB9" i="38" s="1"/>
  <c r="AS120" i="38"/>
  <c r="AF120" i="38" s="1"/>
  <c r="Z93" i="38"/>
  <c r="AZ93" i="38" s="1"/>
  <c r="W129" i="38"/>
  <c r="BB111" i="38"/>
  <c r="AB21" i="38"/>
  <c r="P21" i="38"/>
  <c r="R21" i="38"/>
  <c r="Z21" i="38"/>
  <c r="AZ21" i="38" s="1"/>
  <c r="Q21" i="38"/>
  <c r="BA21" i="38" s="1"/>
  <c r="BB21" i="38" s="1"/>
  <c r="W21" i="38"/>
  <c r="V21" i="38"/>
  <c r="AY21" i="38" s="1"/>
  <c r="S21" i="38"/>
  <c r="Y21" i="38"/>
  <c r="AE21" i="38" a="1"/>
  <c r="AE21" i="38" s="1"/>
  <c r="AA21" i="38"/>
  <c r="AU21" i="38"/>
  <c r="U21" i="38"/>
  <c r="Y117" i="38"/>
  <c r="S117" i="38"/>
  <c r="Q117" i="38"/>
  <c r="BA117" i="38" s="1"/>
  <c r="BB117" i="38" s="1"/>
  <c r="AE117" i="38" a="1"/>
  <c r="AE117" i="38" s="1"/>
  <c r="AD117" i="38" s="1"/>
  <c r="AC117" i="38" s="1"/>
  <c r="U117" i="38"/>
  <c r="AA117" i="38"/>
  <c r="P25" i="38"/>
  <c r="V25" i="38"/>
  <c r="AY25" i="38" s="1"/>
  <c r="AU25" i="38"/>
  <c r="Z25" i="38"/>
  <c r="AZ25" i="38" s="1"/>
  <c r="W25" i="38"/>
  <c r="R25" i="38"/>
  <c r="S25" i="38"/>
  <c r="AE25" i="38" a="1"/>
  <c r="AE25" i="38" s="1"/>
  <c r="U25" i="38"/>
  <c r="Y25" i="38"/>
  <c r="AA25" i="38"/>
  <c r="Q25" i="38"/>
  <c r="BA25" i="38" s="1"/>
  <c r="BB25" i="38" s="1"/>
  <c r="AB25" i="38"/>
  <c r="AB129" i="38"/>
  <c r="Z129" i="38"/>
  <c r="AZ129" i="38" s="1"/>
  <c r="Y53" i="38"/>
  <c r="P53" i="38"/>
  <c r="Z53" i="38"/>
  <c r="AZ53" i="38" s="1"/>
  <c r="R53" i="38"/>
  <c r="S53" i="38"/>
  <c r="V53" i="38"/>
  <c r="AY53" i="38" s="1"/>
  <c r="AA53" i="38"/>
  <c r="W53" i="38"/>
  <c r="Q53" i="38"/>
  <c r="BA53" i="38" s="1"/>
  <c r="BB53" i="38" s="1"/>
  <c r="AE53" i="38" a="1"/>
  <c r="AE53" i="38" s="1"/>
  <c r="U53" i="38"/>
  <c r="AB53" i="38"/>
  <c r="AU53" i="38"/>
  <c r="AB88" i="38"/>
  <c r="AE88" i="38" a="1"/>
  <c r="AE88" i="38" s="1"/>
  <c r="AD88" i="38" s="1"/>
  <c r="AC88" i="38" s="1"/>
  <c r="AU8" i="38"/>
  <c r="Q8" i="38"/>
  <c r="BA8" i="38" s="1"/>
  <c r="BB8" i="38" s="1"/>
  <c r="P8" i="38"/>
  <c r="U8" i="38"/>
  <c r="V8" i="38"/>
  <c r="AY8" i="38" s="1"/>
  <c r="Z8" i="38"/>
  <c r="AZ8" i="38" s="1"/>
  <c r="AB8" i="38"/>
  <c r="S8" i="38"/>
  <c r="R8" i="38"/>
  <c r="Y8" i="38"/>
  <c r="W8" i="38"/>
  <c r="AA8" i="38"/>
  <c r="AE8" i="38" a="1"/>
  <c r="AE8" i="38" s="1"/>
  <c r="V89" i="38"/>
  <c r="AY89" i="38" s="1"/>
  <c r="AB89" i="38"/>
  <c r="W89" i="38"/>
  <c r="AA89" i="38"/>
  <c r="R89" i="38"/>
  <c r="U89" i="38"/>
  <c r="P89" i="38"/>
  <c r="AS89" i="38"/>
  <c r="AF89" i="38" s="1"/>
  <c r="Q129" i="38"/>
  <c r="BA129" i="38" s="1"/>
  <c r="Y129" i="38"/>
  <c r="S89" i="38"/>
  <c r="AU9" i="38"/>
  <c r="Z125" i="38"/>
  <c r="AZ125" i="38" s="1"/>
  <c r="AB125" i="38"/>
  <c r="Q125" i="38"/>
  <c r="BA125" i="38" s="1"/>
  <c r="W125" i="38"/>
  <c r="U125" i="38"/>
  <c r="AS125" i="38"/>
  <c r="AF125" i="38" s="1"/>
  <c r="V125" i="38"/>
  <c r="AY125" i="38" s="1"/>
  <c r="BB125" i="38" s="1"/>
  <c r="AA125" i="38"/>
  <c r="P125" i="38"/>
  <c r="R125" i="38"/>
  <c r="S125" i="38"/>
  <c r="Y125" i="38"/>
  <c r="AB48" i="38"/>
  <c r="P48" i="38"/>
  <c r="W48" i="38"/>
  <c r="Y48" i="38"/>
  <c r="Z48" i="38"/>
  <c r="AZ48" i="38" s="1"/>
  <c r="V48" i="38"/>
  <c r="AY48" i="38" s="1"/>
  <c r="S48" i="38"/>
  <c r="R48" i="38"/>
  <c r="AA48" i="38"/>
  <c r="AU48" i="38"/>
  <c r="U48" i="38"/>
  <c r="Q48" i="38"/>
  <c r="BA48" i="38" s="1"/>
  <c r="Y121" i="38"/>
  <c r="AB121" i="38"/>
  <c r="AA121" i="38"/>
  <c r="W121" i="38"/>
  <c r="AE121" i="38" a="1"/>
  <c r="AE121" i="38" s="1"/>
  <c r="S121" i="38"/>
  <c r="Z121" i="38"/>
  <c r="AZ121" i="38" s="1"/>
  <c r="Q121" i="38"/>
  <c r="BA121" i="38" s="1"/>
  <c r="BB121" i="38" s="1"/>
  <c r="U121" i="38"/>
  <c r="V121" i="38"/>
  <c r="AY121" i="38" s="1"/>
  <c r="P121" i="38"/>
  <c r="R121" i="38"/>
  <c r="S65" i="38"/>
  <c r="P65" i="38"/>
  <c r="W65" i="38"/>
  <c r="V65" i="38"/>
  <c r="AY65" i="38" s="1"/>
  <c r="Q65" i="38"/>
  <c r="BA65" i="38" s="1"/>
  <c r="Z65" i="38"/>
  <c r="AZ65" i="38" s="1"/>
  <c r="R65" i="38"/>
  <c r="U65" i="38"/>
  <c r="AB65" i="38"/>
  <c r="Y65" i="38"/>
  <c r="AA65" i="38"/>
  <c r="BB62" i="38"/>
  <c r="V129" i="38"/>
  <c r="AY129" i="38" s="1"/>
  <c r="AS129" i="38"/>
  <c r="AF129" i="38" s="1"/>
  <c r="Q89" i="38"/>
  <c r="BA89" i="38" s="1"/>
  <c r="BB89" i="38" s="1"/>
  <c r="P9" i="38"/>
  <c r="Y9" i="38"/>
  <c r="AA61" i="38"/>
  <c r="V61" i="38"/>
  <c r="AY61" i="38" s="1"/>
  <c r="Q61" i="38"/>
  <c r="BA61" i="38" s="1"/>
  <c r="P61" i="38"/>
  <c r="Z61" i="38"/>
  <c r="AZ61" i="38" s="1"/>
  <c r="Y61" i="38"/>
  <c r="S61" i="38"/>
  <c r="R61" i="38"/>
  <c r="AU61" i="38"/>
  <c r="AB61" i="38"/>
  <c r="W61" i="38"/>
  <c r="U61" i="38"/>
  <c r="Q97" i="38"/>
  <c r="BA97" i="38" s="1"/>
  <c r="U97" i="38"/>
  <c r="AB97" i="38"/>
  <c r="AB24" i="38"/>
  <c r="AU24" i="38"/>
  <c r="R24" i="38"/>
  <c r="W24" i="38"/>
  <c r="Z24" i="38"/>
  <c r="AZ24" i="38" s="1"/>
  <c r="Y24" i="38"/>
  <c r="P24" i="38"/>
  <c r="S24" i="38"/>
  <c r="U24" i="38"/>
  <c r="V24" i="38"/>
  <c r="AY24" i="38" s="1"/>
  <c r="AE24" i="38" a="1"/>
  <c r="AE24" i="38" s="1"/>
  <c r="AA24" i="38"/>
  <c r="Q24" i="38"/>
  <c r="BA24" i="38" s="1"/>
  <c r="BB24" i="38" s="1"/>
  <c r="U41" i="38"/>
  <c r="AB41" i="38"/>
  <c r="V41" i="38"/>
  <c r="AY41" i="38" s="1"/>
  <c r="AA41" i="38"/>
  <c r="AU41" i="38"/>
  <c r="AV44" i="38" s="1"/>
  <c r="S41" i="38"/>
  <c r="P41" i="38"/>
  <c r="R41" i="38"/>
  <c r="Z41" i="38"/>
  <c r="AZ41" i="38" s="1"/>
  <c r="AE41" i="38" a="1"/>
  <c r="AE41" i="38" s="1"/>
  <c r="W41" i="38"/>
  <c r="Q41" i="38"/>
  <c r="BA41" i="38" s="1"/>
  <c r="BB41" i="38" s="1"/>
  <c r="Y41" i="38"/>
  <c r="AE93" i="38" a="1"/>
  <c r="AE93" i="38" s="1"/>
  <c r="AD93" i="38" s="1"/>
  <c r="AC93" i="38" s="1"/>
  <c r="BB10" i="38"/>
  <c r="S93" i="38"/>
  <c r="R129" i="38"/>
  <c r="P129" i="38"/>
  <c r="AE89" i="38" a="1"/>
  <c r="AE89" i="38" s="1"/>
  <c r="S9" i="38"/>
  <c r="AU56" i="38"/>
  <c r="R56" i="38"/>
  <c r="AB56" i="38"/>
  <c r="V56" i="38"/>
  <c r="AY56" i="38" s="1"/>
  <c r="Z56" i="38"/>
  <c r="AZ56" i="38" s="1"/>
  <c r="Y56" i="38"/>
  <c r="Q56" i="38"/>
  <c r="BA56" i="38" s="1"/>
  <c r="BB56" i="38" s="1"/>
  <c r="S56" i="38"/>
  <c r="AA56" i="38"/>
  <c r="P56" i="38"/>
  <c r="AE56" i="38" a="1"/>
  <c r="AE56" i="38" s="1"/>
  <c r="W56" i="38"/>
  <c r="U56" i="38"/>
  <c r="AE129" i="38" a="1"/>
  <c r="AE129" i="38" s="1"/>
  <c r="AD129" i="38" s="1"/>
  <c r="AC129" i="38" s="1"/>
  <c r="AE80" i="38" a="1"/>
  <c r="AE80" i="38" s="1"/>
  <c r="AD80" i="38" s="1"/>
  <c r="AC80" i="38" s="1"/>
  <c r="Z89" i="38"/>
  <c r="AZ89" i="38" s="1"/>
  <c r="AE9" i="38" a="1"/>
  <c r="AE9" i="38" s="1"/>
  <c r="P37" i="38"/>
  <c r="Q37" i="38"/>
  <c r="BA37" i="38" s="1"/>
  <c r="BB37" i="38" s="1"/>
  <c r="Z37" i="38"/>
  <c r="AZ37" i="38" s="1"/>
  <c r="V37" i="38"/>
  <c r="AY37" i="38" s="1"/>
  <c r="AA37" i="38"/>
  <c r="AE37" i="38" a="1"/>
  <c r="AE37" i="38" s="1"/>
  <c r="AU37" i="38"/>
  <c r="AB37" i="38"/>
  <c r="Y37" i="38"/>
  <c r="W37" i="38"/>
  <c r="U37" i="38"/>
  <c r="R37" i="38"/>
  <c r="S37" i="38"/>
  <c r="R17" i="38"/>
  <c r="Z17" i="38"/>
  <c r="AZ17" i="38" s="1"/>
  <c r="AA17" i="38"/>
  <c r="S17" i="38"/>
  <c r="V17" i="38"/>
  <c r="AY17" i="38" s="1"/>
  <c r="S32" i="38"/>
  <c r="W32" i="38"/>
  <c r="AU32" i="38"/>
  <c r="AA32" i="38"/>
  <c r="V32" i="38"/>
  <c r="AY32" i="38" s="1"/>
  <c r="AB32" i="38"/>
  <c r="Y32" i="38"/>
  <c r="Z32" i="38"/>
  <c r="AZ32" i="38" s="1"/>
  <c r="R32" i="38"/>
  <c r="U32" i="38"/>
  <c r="P32" i="38"/>
  <c r="Q32" i="38"/>
  <c r="BA32" i="38" s="1"/>
  <c r="Q104" i="38"/>
  <c r="BA104" i="38" s="1"/>
  <c r="BB104" i="38" s="1"/>
  <c r="Z104" i="38"/>
  <c r="AZ104" i="38" s="1"/>
  <c r="V104" i="38"/>
  <c r="AY104" i="38" s="1"/>
  <c r="R104" i="38"/>
  <c r="AE104" i="38" a="1"/>
  <c r="AE104" i="38" s="1"/>
  <c r="AD104" i="38" s="1"/>
  <c r="AC104" i="38" s="1"/>
  <c r="P104" i="38"/>
  <c r="S104" i="38"/>
  <c r="AB104" i="38"/>
  <c r="Y104" i="38"/>
  <c r="AA104" i="38"/>
  <c r="W104" i="38"/>
  <c r="U104" i="38"/>
  <c r="R81" i="38"/>
  <c r="P81" i="38"/>
  <c r="Q81" i="38"/>
  <c r="BA81" i="38" s="1"/>
  <c r="AS81" i="38"/>
  <c r="AF81" i="38" s="1"/>
  <c r="S81" i="38"/>
  <c r="AA63" i="37"/>
  <c r="V63" i="37"/>
  <c r="AY63" i="37" s="1"/>
  <c r="Q63" i="37"/>
  <c r="BA63" i="37" s="1"/>
  <c r="BB63" i="37" s="1"/>
  <c r="P63" i="37"/>
  <c r="AU63" i="37"/>
  <c r="U63" i="37"/>
  <c r="W63" i="37"/>
  <c r="Y63" i="37"/>
  <c r="Z63" i="37"/>
  <c r="AZ63" i="37" s="1"/>
  <c r="AE63" i="37" a="1"/>
  <c r="AE63" i="37" s="1"/>
  <c r="BB7" i="37"/>
  <c r="Q127" i="37"/>
  <c r="BA127" i="37" s="1"/>
  <c r="BB127" i="37" s="1"/>
  <c r="AA97" i="37"/>
  <c r="S97" i="37"/>
  <c r="AB41" i="37"/>
  <c r="P122" i="37"/>
  <c r="W122" i="37"/>
  <c r="S35" i="37"/>
  <c r="AU35" i="37"/>
  <c r="R35" i="37"/>
  <c r="P35" i="37"/>
  <c r="Q35" i="37"/>
  <c r="BA35" i="37" s="1"/>
  <c r="AB97" i="37"/>
  <c r="AD78" i="37"/>
  <c r="AC78" i="37" s="1"/>
  <c r="BB38" i="37"/>
  <c r="U127" i="37"/>
  <c r="V97" i="37"/>
  <c r="AY97" i="37" s="1"/>
  <c r="BB10" i="37"/>
  <c r="Z41" i="37"/>
  <c r="AZ41" i="37" s="1"/>
  <c r="BB41" i="37" s="1"/>
  <c r="U41" i="37"/>
  <c r="R122" i="37"/>
  <c r="Y122" i="37"/>
  <c r="V34" i="37"/>
  <c r="AY34" i="37" s="1"/>
  <c r="BB34" i="37" s="1"/>
  <c r="AA34" i="37"/>
  <c r="S34" i="37"/>
  <c r="AB34" i="37"/>
  <c r="Y34" i="37"/>
  <c r="AU34" i="37"/>
  <c r="AV12" i="37" s="1"/>
  <c r="R34" i="37"/>
  <c r="P34" i="37"/>
  <c r="Q34" i="37"/>
  <c r="BA34" i="37" s="1"/>
  <c r="Z34" i="37"/>
  <c r="AZ34" i="37" s="1"/>
  <c r="U34" i="37"/>
  <c r="W34" i="37"/>
  <c r="AS98" i="37"/>
  <c r="AF98" i="37" s="1"/>
  <c r="AB98" i="37"/>
  <c r="U98" i="37"/>
  <c r="W98" i="37"/>
  <c r="R98" i="37"/>
  <c r="Z98" i="37"/>
  <c r="AZ98" i="37" s="1"/>
  <c r="Y98" i="37"/>
  <c r="S98" i="37"/>
  <c r="Q98" i="37"/>
  <c r="BA98" i="37" s="1"/>
  <c r="V98" i="37"/>
  <c r="AY98" i="37" s="1"/>
  <c r="BB98" i="37" s="1"/>
  <c r="P98" i="37"/>
  <c r="AA98" i="37"/>
  <c r="P82" i="37"/>
  <c r="W82" i="37"/>
  <c r="S82" i="37"/>
  <c r="AS82" i="37"/>
  <c r="AF82" i="37" s="1"/>
  <c r="Y82" i="37"/>
  <c r="R82" i="37"/>
  <c r="AA82" i="37"/>
  <c r="Z82" i="37"/>
  <c r="AZ82" i="37" s="1"/>
  <c r="U82" i="37"/>
  <c r="V82" i="37"/>
  <c r="AY82" i="37" s="1"/>
  <c r="BB82" i="37" s="1"/>
  <c r="Q82" i="37"/>
  <c r="BA82" i="37" s="1"/>
  <c r="AB82" i="37"/>
  <c r="W127" i="37"/>
  <c r="V127" i="37"/>
  <c r="AY127" i="37" s="1"/>
  <c r="Z97" i="37"/>
  <c r="AZ97" i="37" s="1"/>
  <c r="AB122" i="37"/>
  <c r="P59" i="37"/>
  <c r="V59" i="37"/>
  <c r="AY59" i="37" s="1"/>
  <c r="S59" i="37"/>
  <c r="R59" i="37"/>
  <c r="AA59" i="37"/>
  <c r="Q59" i="37"/>
  <c r="BA59" i="37" s="1"/>
  <c r="BB59" i="37" s="1"/>
  <c r="U59" i="37"/>
  <c r="AU59" i="37"/>
  <c r="AE59" i="37" a="1"/>
  <c r="AE59" i="37" s="1"/>
  <c r="AB127" i="37"/>
  <c r="U97" i="37"/>
  <c r="S63" i="37"/>
  <c r="Z127" i="37"/>
  <c r="AZ127" i="37" s="1"/>
  <c r="P127" i="37"/>
  <c r="W97" i="37"/>
  <c r="AA41" i="37"/>
  <c r="S122" i="37"/>
  <c r="BB52" i="37"/>
  <c r="Z106" i="37"/>
  <c r="AZ106" i="37" s="1"/>
  <c r="R106" i="37"/>
  <c r="S106" i="37"/>
  <c r="Q106" i="37"/>
  <c r="BA106" i="37" s="1"/>
  <c r="BB106" i="37" s="1"/>
  <c r="P106" i="37"/>
  <c r="Y106" i="37"/>
  <c r="AB106" i="37"/>
  <c r="AA106" i="37"/>
  <c r="V106" i="37"/>
  <c r="AY106" i="37" s="1"/>
  <c r="U58" i="37"/>
  <c r="AE58" i="37" a="1"/>
  <c r="AE58" i="37" s="1"/>
  <c r="Y58" i="37"/>
  <c r="R58" i="37"/>
  <c r="Q58" i="37"/>
  <c r="BA58" i="37" s="1"/>
  <c r="BB58" i="37" s="1"/>
  <c r="P58" i="37"/>
  <c r="AE82" i="37" a="1"/>
  <c r="AE82" i="37" s="1"/>
  <c r="AD82" i="37" s="1"/>
  <c r="AC82" i="37" s="1"/>
  <c r="AD94" i="37"/>
  <c r="AC94" i="37" s="1"/>
  <c r="AS122" i="37"/>
  <c r="AF122" i="37" s="1"/>
  <c r="AD122" i="37" s="1"/>
  <c r="AC122" i="37" s="1"/>
  <c r="R63" i="37"/>
  <c r="Y127" i="37"/>
  <c r="S127" i="37"/>
  <c r="Q97" i="37"/>
  <c r="BA97" i="37" s="1"/>
  <c r="BB97" i="37" s="1"/>
  <c r="W41" i="37"/>
  <c r="Z122" i="37"/>
  <c r="AZ122" i="37" s="1"/>
  <c r="W119" i="37"/>
  <c r="S119" i="37"/>
  <c r="V119" i="37"/>
  <c r="AY119" i="37" s="1"/>
  <c r="R119" i="37"/>
  <c r="Q119" i="37"/>
  <c r="BA119" i="37" s="1"/>
  <c r="AS119" i="37"/>
  <c r="AF119" i="37" s="1"/>
  <c r="Y119" i="37"/>
  <c r="Z119" i="37"/>
  <c r="AZ119" i="37" s="1"/>
  <c r="U119" i="37"/>
  <c r="AB119" i="37"/>
  <c r="P119" i="37"/>
  <c r="S19" i="37"/>
  <c r="AB19" i="37"/>
  <c r="Z19" i="37"/>
  <c r="AZ19" i="37" s="1"/>
  <c r="P19" i="37"/>
  <c r="U19" i="37"/>
  <c r="W19" i="37"/>
  <c r="V19" i="37"/>
  <c r="AY19" i="37" s="1"/>
  <c r="R19" i="37"/>
  <c r="AA90" i="37"/>
  <c r="R90" i="37"/>
  <c r="S90" i="37"/>
  <c r="Z90" i="37"/>
  <c r="AZ90" i="37" s="1"/>
  <c r="V90" i="37"/>
  <c r="AY90" i="37" s="1"/>
  <c r="Q90" i="37"/>
  <c r="BA90" i="37" s="1"/>
  <c r="BB90" i="37" s="1"/>
  <c r="AE90" i="37" a="1"/>
  <c r="AE90" i="37" s="1"/>
  <c r="AD90" i="37" s="1"/>
  <c r="AC90" i="37" s="1"/>
  <c r="Y90" i="37"/>
  <c r="W90" i="37"/>
  <c r="AB90" i="37"/>
  <c r="P90" i="37"/>
  <c r="U90" i="37"/>
  <c r="Z102" i="37"/>
  <c r="AZ102" i="37" s="1"/>
  <c r="R102" i="37"/>
  <c r="Y102" i="37"/>
  <c r="P102" i="37"/>
  <c r="U102" i="37"/>
  <c r="AA102" i="37"/>
  <c r="AB102" i="37"/>
  <c r="AS102" i="37"/>
  <c r="AF102" i="37" s="1"/>
  <c r="S102" i="37"/>
  <c r="Q102" i="37"/>
  <c r="BA102" i="37" s="1"/>
  <c r="V102" i="37"/>
  <c r="AY102" i="37" s="1"/>
  <c r="W102" i="37"/>
  <c r="AS127" i="37"/>
  <c r="AF127" i="37" s="1"/>
  <c r="AD127" i="37" s="1"/>
  <c r="AC127" i="37" s="1"/>
  <c r="AS126" i="37"/>
  <c r="AF126" i="37" s="1"/>
  <c r="AE41" i="37" a="1"/>
  <c r="AE41" i="37" s="1"/>
  <c r="AD41" i="37" s="1"/>
  <c r="AC41" i="37" s="1"/>
  <c r="AE102" i="37" a="1"/>
  <c r="AE102" i="37" s="1"/>
  <c r="AD102" i="37" s="1"/>
  <c r="AC102" i="37" s="1"/>
  <c r="AB63" i="37"/>
  <c r="AA127" i="37"/>
  <c r="Y97" i="37"/>
  <c r="Q125" i="37"/>
  <c r="BA125" i="37" s="1"/>
  <c r="BB125" i="37" s="1"/>
  <c r="V125" i="37"/>
  <c r="AY125" i="37" s="1"/>
  <c r="Z125" i="37"/>
  <c r="AZ125" i="37" s="1"/>
  <c r="S125" i="37"/>
  <c r="Y125" i="37"/>
  <c r="W125" i="37"/>
  <c r="AA125" i="37"/>
  <c r="AB125" i="37"/>
  <c r="P125" i="37"/>
  <c r="U125" i="37"/>
  <c r="AE125" i="37" a="1"/>
  <c r="AE125" i="37" s="1"/>
  <c r="AD125" i="37" s="1"/>
  <c r="AC125" i="37" s="1"/>
  <c r="R125" i="37"/>
  <c r="V66" i="37"/>
  <c r="AY66" i="37" s="1"/>
  <c r="Z66" i="37"/>
  <c r="AZ66" i="37" s="1"/>
  <c r="AS66" i="37"/>
  <c r="AF66" i="37" s="1"/>
  <c r="P66" i="37"/>
  <c r="R66" i="37"/>
  <c r="AA66" i="37"/>
  <c r="Y66" i="37"/>
  <c r="W66" i="37"/>
  <c r="S66" i="37"/>
  <c r="Q66" i="37"/>
  <c r="BA66" i="37" s="1"/>
  <c r="AB66" i="37"/>
  <c r="W13" i="36"/>
  <c r="S13" i="36"/>
  <c r="AA13" i="36"/>
  <c r="U13" i="36"/>
  <c r="Q13" i="36"/>
  <c r="BA13" i="36" s="1"/>
  <c r="Z13" i="36"/>
  <c r="AZ13" i="36" s="1"/>
  <c r="BB13" i="36" s="1"/>
  <c r="Y13" i="36"/>
  <c r="V13" i="36"/>
  <c r="AY13" i="36" s="1"/>
  <c r="AD117" i="36"/>
  <c r="AC117" i="36" s="1"/>
  <c r="AU13" i="36"/>
  <c r="AV5" i="36" s="1"/>
  <c r="S85" i="36"/>
  <c r="AE52" i="36" a="1"/>
  <c r="AE52" i="36" s="1"/>
  <c r="U52" i="36"/>
  <c r="P106" i="36"/>
  <c r="V57" i="36"/>
  <c r="AY57" i="36" s="1"/>
  <c r="U57" i="36"/>
  <c r="AB57" i="36"/>
  <c r="R57" i="36"/>
  <c r="Q57" i="36"/>
  <c r="BA57" i="36" s="1"/>
  <c r="BB57" i="36" s="1"/>
  <c r="W57" i="36"/>
  <c r="AE57" i="36" a="1"/>
  <c r="AE57" i="36" s="1"/>
  <c r="AA57" i="36"/>
  <c r="Z57" i="36"/>
  <c r="AZ57" i="36" s="1"/>
  <c r="S57" i="36"/>
  <c r="Z52" i="36"/>
  <c r="AZ52" i="36" s="1"/>
  <c r="R62" i="36"/>
  <c r="Z62" i="36"/>
  <c r="AZ62" i="36" s="1"/>
  <c r="AU62" i="36"/>
  <c r="S62" i="36"/>
  <c r="AB62" i="36"/>
  <c r="V62" i="36"/>
  <c r="AY62" i="36" s="1"/>
  <c r="Q62" i="36"/>
  <c r="BA62" i="36" s="1"/>
  <c r="AA62" i="36"/>
  <c r="Y62" i="36"/>
  <c r="P62" i="36"/>
  <c r="U62" i="36"/>
  <c r="W62" i="36"/>
  <c r="AE106" i="36" a="1"/>
  <c r="AE106" i="36" s="1"/>
  <c r="AD106" i="36" s="1"/>
  <c r="AC106" i="36" s="1"/>
  <c r="AE13" i="36" a="1"/>
  <c r="AE13" i="36" s="1"/>
  <c r="AD13" i="36" s="1"/>
  <c r="AC13" i="36" s="1"/>
  <c r="Q85" i="36"/>
  <c r="BA85" i="36" s="1"/>
  <c r="BB85" i="36" s="1"/>
  <c r="AE85" i="36" a="1"/>
  <c r="AE85" i="36" s="1"/>
  <c r="AD85" i="36" s="1"/>
  <c r="AC85" i="36" s="1"/>
  <c r="Q52" i="36"/>
  <c r="BA52" i="36" s="1"/>
  <c r="BB52" i="36" s="1"/>
  <c r="V106" i="36"/>
  <c r="AY106" i="36" s="1"/>
  <c r="AA35" i="36"/>
  <c r="Z35" i="36"/>
  <c r="AZ35" i="36" s="1"/>
  <c r="AE35" i="36" a="1"/>
  <c r="AE35" i="36" s="1"/>
  <c r="Y35" i="36"/>
  <c r="U35" i="36"/>
  <c r="W35" i="36"/>
  <c r="AU35" i="36"/>
  <c r="AB35" i="36"/>
  <c r="AB68" i="36"/>
  <c r="R68" i="36"/>
  <c r="Y68" i="36"/>
  <c r="AE68" i="36" a="1"/>
  <c r="AE68" i="36" s="1"/>
  <c r="P68" i="36"/>
  <c r="Q68" i="36"/>
  <c r="BA68" i="36" s="1"/>
  <c r="BB68" i="36" s="1"/>
  <c r="V68" i="36"/>
  <c r="AY68" i="36" s="1"/>
  <c r="AA68" i="36"/>
  <c r="U68" i="36"/>
  <c r="Z68" i="36"/>
  <c r="AZ68" i="36" s="1"/>
  <c r="S68" i="36"/>
  <c r="W68" i="36"/>
  <c r="AS86" i="36"/>
  <c r="AF86" i="36" s="1"/>
  <c r="AE62" i="36" a="1"/>
  <c r="AE62" i="36" s="1"/>
  <c r="AD62" i="36" s="1"/>
  <c r="AC62" i="36" s="1"/>
  <c r="U85" i="36"/>
  <c r="Z85" i="36"/>
  <c r="AZ85" i="36" s="1"/>
  <c r="Y52" i="36"/>
  <c r="Y106" i="36"/>
  <c r="AB106" i="36"/>
  <c r="BB19" i="36"/>
  <c r="U128" i="36"/>
  <c r="Z128" i="36"/>
  <c r="AZ128" i="36" s="1"/>
  <c r="BB128" i="36" s="1"/>
  <c r="U4" i="36"/>
  <c r="S4" i="36"/>
  <c r="AA4" i="36"/>
  <c r="Q4" i="36"/>
  <c r="BA4" i="36" s="1"/>
  <c r="BB4" i="36" s="1"/>
  <c r="AE4" i="36" a="1"/>
  <c r="AE4" i="36" s="1"/>
  <c r="Z4" i="36"/>
  <c r="AZ4" i="36" s="1"/>
  <c r="W4" i="36"/>
  <c r="V4" i="36"/>
  <c r="AY4" i="36" s="1"/>
  <c r="Y4" i="36"/>
  <c r="P4" i="36"/>
  <c r="R13" i="36"/>
  <c r="AA85" i="36"/>
  <c r="W52" i="36"/>
  <c r="AA52" i="36"/>
  <c r="U106" i="36"/>
  <c r="S106" i="36"/>
  <c r="Z65" i="36"/>
  <c r="AZ65" i="36" s="1"/>
  <c r="V65" i="36"/>
  <c r="AY65" i="36" s="1"/>
  <c r="R65" i="36"/>
  <c r="P65" i="36"/>
  <c r="S65" i="36"/>
  <c r="Q65" i="36"/>
  <c r="BA65" i="36" s="1"/>
  <c r="AB65" i="36"/>
  <c r="P82" i="36"/>
  <c r="U82" i="36"/>
  <c r="V82" i="36"/>
  <c r="AY82" i="36" s="1"/>
  <c r="S82" i="36"/>
  <c r="AB82" i="36"/>
  <c r="AA82" i="36"/>
  <c r="Q82" i="36"/>
  <c r="BA82" i="36" s="1"/>
  <c r="BB82" i="36" s="1"/>
  <c r="Y82" i="36"/>
  <c r="W82" i="36"/>
  <c r="R82" i="36"/>
  <c r="Z82" i="36"/>
  <c r="AZ82" i="36" s="1"/>
  <c r="AE82" i="36" a="1"/>
  <c r="AE82" i="36" s="1"/>
  <c r="AD82" i="36" s="1"/>
  <c r="AC82" i="36" s="1"/>
  <c r="Q84" i="36"/>
  <c r="BA84" i="36" s="1"/>
  <c r="BB84" i="36" s="1"/>
  <c r="S84" i="36"/>
  <c r="AB84" i="36"/>
  <c r="R84" i="36"/>
  <c r="AE84" i="36" a="1"/>
  <c r="AE84" i="36" s="1"/>
  <c r="AD84" i="36" s="1"/>
  <c r="AC84" i="36" s="1"/>
  <c r="V84" i="36"/>
  <c r="AY84" i="36" s="1"/>
  <c r="Z84" i="36"/>
  <c r="AZ84" i="36" s="1"/>
  <c r="U84" i="36"/>
  <c r="Y84" i="36"/>
  <c r="AA84" i="36"/>
  <c r="P84" i="36"/>
  <c r="W84" i="36"/>
  <c r="AB13" i="36"/>
  <c r="W85" i="36"/>
  <c r="AB52" i="36"/>
  <c r="R52" i="36"/>
  <c r="Q106" i="36"/>
  <c r="BA106" i="36" s="1"/>
  <c r="AS106" i="36"/>
  <c r="AF106" i="36" s="1"/>
  <c r="AU49" i="36"/>
  <c r="AV89" i="36" s="1"/>
  <c r="R49" i="36"/>
  <c r="Q49" i="36"/>
  <c r="BA49" i="36" s="1"/>
  <c r="S64" i="36"/>
  <c r="AA64" i="36"/>
  <c r="R64" i="36"/>
  <c r="Q64" i="36"/>
  <c r="BA64" i="36" s="1"/>
  <c r="Y64" i="36"/>
  <c r="AB64" i="36"/>
  <c r="AU64" i="36"/>
  <c r="W64" i="36"/>
  <c r="Z64" i="36"/>
  <c r="AZ64" i="36" s="1"/>
  <c r="V64" i="36"/>
  <c r="AY64" i="36" s="1"/>
  <c r="U64" i="36"/>
  <c r="P64" i="36"/>
  <c r="AU2" i="36"/>
  <c r="AV77" i="36" s="1"/>
  <c r="Z2" i="36"/>
  <c r="AZ2" i="36" s="1"/>
  <c r="P2" i="36"/>
  <c r="Y2" i="36"/>
  <c r="S2" i="36"/>
  <c r="W2" i="36"/>
  <c r="AA2" i="36"/>
  <c r="V2" i="36"/>
  <c r="AY2" i="36" s="1"/>
  <c r="AE2" i="36" a="1"/>
  <c r="AE2" i="36" s="1"/>
  <c r="AB2" i="36"/>
  <c r="U2" i="36"/>
  <c r="R2" i="36"/>
  <c r="Q2" i="36"/>
  <c r="BA2" i="36" s="1"/>
  <c r="BB2" i="36" s="1"/>
  <c r="AS118" i="36"/>
  <c r="AF118" i="36" s="1"/>
  <c r="AS66" i="36"/>
  <c r="AF66" i="36" s="1"/>
  <c r="P13" i="36"/>
  <c r="S52" i="36"/>
  <c r="AU52" i="36"/>
  <c r="AV106" i="36" s="1"/>
  <c r="W106" i="36"/>
  <c r="BB9" i="36"/>
  <c r="Y110" i="36"/>
  <c r="U110" i="36"/>
  <c r="AB110" i="36"/>
  <c r="AS110" i="36"/>
  <c r="AF110" i="36" s="1"/>
  <c r="V110" i="36"/>
  <c r="AY110" i="36" s="1"/>
  <c r="BB110" i="36" s="1"/>
  <c r="S110" i="36"/>
  <c r="Q110" i="36"/>
  <c r="BA110" i="36" s="1"/>
  <c r="Z110" i="36"/>
  <c r="AZ110" i="36" s="1"/>
  <c r="W110" i="36"/>
  <c r="P110" i="36"/>
  <c r="R110" i="36"/>
  <c r="AA110" i="36"/>
  <c r="AU37" i="36"/>
  <c r="AV23" i="36" s="1"/>
  <c r="AE37" i="36" a="1"/>
  <c r="AE37" i="36" s="1"/>
  <c r="W37" i="36"/>
  <c r="AB37" i="36"/>
  <c r="Z37" i="36"/>
  <c r="AZ37" i="36" s="1"/>
  <c r="V37" i="36"/>
  <c r="AY37" i="36" s="1"/>
  <c r="U37" i="36"/>
  <c r="AA37" i="36"/>
  <c r="Y37" i="36"/>
  <c r="P37" i="36"/>
  <c r="S37" i="36"/>
  <c r="Q37" i="36"/>
  <c r="BA37" i="36" s="1"/>
  <c r="BB37" i="36" s="1"/>
  <c r="R37" i="36"/>
  <c r="AB19" i="36"/>
  <c r="P19" i="36"/>
  <c r="Z108" i="36"/>
  <c r="AZ108" i="36" s="1"/>
  <c r="BB108" i="36" s="1"/>
  <c r="Q108" i="36"/>
  <c r="BA108" i="36" s="1"/>
  <c r="AE14" i="35" a="1"/>
  <c r="AE14" i="35" s="1"/>
  <c r="R14" i="35"/>
  <c r="AA128" i="35"/>
  <c r="AB72" i="35"/>
  <c r="Y90" i="35"/>
  <c r="R90" i="35"/>
  <c r="Q127" i="35"/>
  <c r="BA127" i="35" s="1"/>
  <c r="BB127" i="35" s="1"/>
  <c r="V104" i="35"/>
  <c r="AY104" i="35" s="1"/>
  <c r="Q67" i="35"/>
  <c r="BA67" i="35" s="1"/>
  <c r="BB106" i="35"/>
  <c r="R113" i="35"/>
  <c r="AE113" i="35" a="1"/>
  <c r="AE113" i="35" s="1"/>
  <c r="V25" i="35"/>
  <c r="AY25" i="35" s="1"/>
  <c r="BB18" i="35"/>
  <c r="S63" i="35"/>
  <c r="V129" i="35"/>
  <c r="AY129" i="35" s="1"/>
  <c r="AS120" i="35"/>
  <c r="AF120" i="35" s="1"/>
  <c r="AB120" i="35"/>
  <c r="S120" i="35"/>
  <c r="R120" i="35"/>
  <c r="W120" i="35"/>
  <c r="Q120" i="35"/>
  <c r="BA120" i="35" s="1"/>
  <c r="AA120" i="35"/>
  <c r="Y120" i="35"/>
  <c r="U77" i="35"/>
  <c r="AE77" i="35" a="1"/>
  <c r="AE77" i="35" s="1"/>
  <c r="V77" i="35"/>
  <c r="AY77" i="35" s="1"/>
  <c r="Y77" i="35"/>
  <c r="AB77" i="35"/>
  <c r="W77" i="35"/>
  <c r="R77" i="35"/>
  <c r="AA77" i="35"/>
  <c r="Z77" i="35"/>
  <c r="AZ77" i="35" s="1"/>
  <c r="P77" i="35"/>
  <c r="P88" i="35"/>
  <c r="V88" i="35"/>
  <c r="AY88" i="35" s="1"/>
  <c r="AS88" i="35"/>
  <c r="AF88" i="35" s="1"/>
  <c r="Y88" i="35"/>
  <c r="AA88" i="35"/>
  <c r="U88" i="35"/>
  <c r="W88" i="35"/>
  <c r="Z88" i="35"/>
  <c r="AZ88" i="35" s="1"/>
  <c r="AS127" i="35"/>
  <c r="AF127" i="35" s="1"/>
  <c r="Z128" i="35"/>
  <c r="AZ128" i="35" s="1"/>
  <c r="R128" i="35"/>
  <c r="W128" i="35"/>
  <c r="P72" i="35"/>
  <c r="AA90" i="35"/>
  <c r="Z127" i="35"/>
  <c r="AZ127" i="35" s="1"/>
  <c r="V127" i="35"/>
  <c r="AY127" i="35" s="1"/>
  <c r="AA104" i="35"/>
  <c r="AA113" i="35"/>
  <c r="P113" i="35"/>
  <c r="W25" i="35"/>
  <c r="BB2" i="35"/>
  <c r="R19" i="35"/>
  <c r="Y19" i="35"/>
  <c r="V19" i="35"/>
  <c r="AY19" i="35" s="1"/>
  <c r="BB19" i="35" s="1"/>
  <c r="W19" i="35"/>
  <c r="U19" i="35"/>
  <c r="P19" i="35"/>
  <c r="AA19" i="35"/>
  <c r="AU19" i="35"/>
  <c r="S19" i="35"/>
  <c r="AB19" i="35"/>
  <c r="Q19" i="35"/>
  <c r="BA19" i="35" s="1"/>
  <c r="S41" i="35"/>
  <c r="P41" i="35"/>
  <c r="AA41" i="35"/>
  <c r="Q41" i="35"/>
  <c r="BA41" i="35" s="1"/>
  <c r="Y41" i="35"/>
  <c r="Z41" i="35"/>
  <c r="AZ41" i="35" s="1"/>
  <c r="AU41" i="35"/>
  <c r="W41" i="35"/>
  <c r="V41" i="35"/>
  <c r="AY41" i="35" s="1"/>
  <c r="BB41" i="35" s="1"/>
  <c r="AB41" i="35"/>
  <c r="R41" i="35"/>
  <c r="U41" i="35"/>
  <c r="AS113" i="35"/>
  <c r="AF113" i="35" s="1"/>
  <c r="AS124" i="35"/>
  <c r="AF124" i="35" s="1"/>
  <c r="AD77" i="35"/>
  <c r="AC77" i="35" s="1"/>
  <c r="W14" i="35"/>
  <c r="S128" i="35"/>
  <c r="Q72" i="35"/>
  <c r="BA72" i="35" s="1"/>
  <c r="AE90" i="35" a="1"/>
  <c r="AE90" i="35" s="1"/>
  <c r="R127" i="35"/>
  <c r="P127" i="35"/>
  <c r="W104" i="35"/>
  <c r="S67" i="35"/>
  <c r="U113" i="35"/>
  <c r="Y25" i="35"/>
  <c r="R129" i="35"/>
  <c r="AE26" i="35" a="1"/>
  <c r="AE26" i="35" s="1"/>
  <c r="W26" i="35"/>
  <c r="AS129" i="35"/>
  <c r="AF129" i="35" s="1"/>
  <c r="AS97" i="35"/>
  <c r="AF97" i="35" s="1"/>
  <c r="AA72" i="35"/>
  <c r="S72" i="35"/>
  <c r="Q90" i="35"/>
  <c r="BA90" i="35" s="1"/>
  <c r="BB90" i="35" s="1"/>
  <c r="Y127" i="35"/>
  <c r="AE127" i="35" a="1"/>
  <c r="AE127" i="35" s="1"/>
  <c r="Y104" i="35"/>
  <c r="W67" i="35"/>
  <c r="Y113" i="35"/>
  <c r="AB25" i="35"/>
  <c r="BB35" i="35"/>
  <c r="BB50" i="35"/>
  <c r="BB46" i="35"/>
  <c r="Y78" i="35"/>
  <c r="W78" i="35"/>
  <c r="U78" i="35"/>
  <c r="R78" i="35"/>
  <c r="AA78" i="35"/>
  <c r="Z78" i="35"/>
  <c r="AZ78" i="35" s="1"/>
  <c r="P78" i="35"/>
  <c r="Q78" i="35"/>
  <c r="BA78" i="35" s="1"/>
  <c r="BB78" i="35" s="1"/>
  <c r="AE78" i="35" a="1"/>
  <c r="AE78" i="35" s="1"/>
  <c r="AD78" i="35" s="1"/>
  <c r="AC78" i="35" s="1"/>
  <c r="AB78" i="35"/>
  <c r="V78" i="35"/>
  <c r="AY78" i="35" s="1"/>
  <c r="S78" i="35"/>
  <c r="AE43" i="35" a="1"/>
  <c r="AE43" i="35" s="1"/>
  <c r="AB43" i="35"/>
  <c r="U43" i="35"/>
  <c r="R43" i="35"/>
  <c r="V43" i="35"/>
  <c r="AY43" i="35" s="1"/>
  <c r="S43" i="35"/>
  <c r="Q43" i="35"/>
  <c r="BA43" i="35" s="1"/>
  <c r="BB43" i="35" s="1"/>
  <c r="AA43" i="35"/>
  <c r="P43" i="35"/>
  <c r="Y43" i="35"/>
  <c r="W43" i="35"/>
  <c r="S14" i="35"/>
  <c r="Z14" i="35"/>
  <c r="AZ14" i="35" s="1"/>
  <c r="P14" i="35"/>
  <c r="S8" i="35"/>
  <c r="AA8" i="35"/>
  <c r="Q8" i="35"/>
  <c r="BA8" i="35" s="1"/>
  <c r="AB8" i="35"/>
  <c r="R8" i="35"/>
  <c r="Z8" i="35"/>
  <c r="AZ8" i="35" s="1"/>
  <c r="BB8" i="35" s="1"/>
  <c r="Y8" i="35"/>
  <c r="U8" i="35"/>
  <c r="AU8" i="35"/>
  <c r="AV18" i="35" s="1"/>
  <c r="P8" i="35"/>
  <c r="AE41" i="35" a="1"/>
  <c r="AE41" i="35" s="1"/>
  <c r="AD41" i="35" s="1"/>
  <c r="AC41" i="35" s="1"/>
  <c r="AS93" i="35"/>
  <c r="AF93" i="35" s="1"/>
  <c r="AS90" i="35"/>
  <c r="AF90" i="35" s="1"/>
  <c r="AD90" i="35" s="1"/>
  <c r="AC90" i="35" s="1"/>
  <c r="AE8" i="35" a="1"/>
  <c r="AE8" i="35" s="1"/>
  <c r="AD8" i="35" s="1"/>
  <c r="AC8" i="35" s="1"/>
  <c r="AE67" i="35" a="1"/>
  <c r="AE67" i="35" s="1"/>
  <c r="AD67" i="35" s="1"/>
  <c r="AC67" i="35" s="1"/>
  <c r="V128" i="35"/>
  <c r="AY128" i="35" s="1"/>
  <c r="W72" i="35"/>
  <c r="Z72" i="35"/>
  <c r="AZ72" i="35" s="1"/>
  <c r="Z90" i="35"/>
  <c r="AZ90" i="35" s="1"/>
  <c r="S90" i="35"/>
  <c r="AB127" i="35"/>
  <c r="Z104" i="35"/>
  <c r="AZ104" i="35" s="1"/>
  <c r="R67" i="35"/>
  <c r="V113" i="35"/>
  <c r="AY113" i="35" s="1"/>
  <c r="Z25" i="35"/>
  <c r="AZ25" i="35" s="1"/>
  <c r="V63" i="35"/>
  <c r="AY63" i="35" s="1"/>
  <c r="BB99" i="35"/>
  <c r="AE49" i="35" a="1"/>
  <c r="AE49" i="35" s="1"/>
  <c r="Z49" i="35"/>
  <c r="AZ49" i="35" s="1"/>
  <c r="Q49" i="35"/>
  <c r="BA49" i="35" s="1"/>
  <c r="BB49" i="35" s="1"/>
  <c r="Y49" i="35"/>
  <c r="AU49" i="35"/>
  <c r="AV32" i="35" s="1"/>
  <c r="AA49" i="35"/>
  <c r="P49" i="35"/>
  <c r="S49" i="35"/>
  <c r="AB49" i="35"/>
  <c r="W49" i="35"/>
  <c r="V49" i="35"/>
  <c r="AY49" i="35" s="1"/>
  <c r="U49" i="35"/>
  <c r="R49" i="35"/>
  <c r="R79" i="35"/>
  <c r="S79" i="35"/>
  <c r="Z79" i="35"/>
  <c r="AZ79" i="35" s="1"/>
  <c r="P79" i="35"/>
  <c r="U79" i="35"/>
  <c r="W79" i="35"/>
  <c r="Y79" i="35"/>
  <c r="AE79" i="35" a="1"/>
  <c r="AE79" i="35" s="1"/>
  <c r="AD79" i="35" s="1"/>
  <c r="AC79" i="35" s="1"/>
  <c r="AB79" i="35"/>
  <c r="V79" i="35"/>
  <c r="AY79" i="35" s="1"/>
  <c r="Q79" i="35"/>
  <c r="BA79" i="35" s="1"/>
  <c r="BB79" i="35" s="1"/>
  <c r="AA79" i="35"/>
  <c r="Z124" i="35"/>
  <c r="AZ124" i="35" s="1"/>
  <c r="P124" i="35"/>
  <c r="Y124" i="35"/>
  <c r="W124" i="35"/>
  <c r="Q124" i="35"/>
  <c r="BA124" i="35" s="1"/>
  <c r="BB124" i="35" s="1"/>
  <c r="AE124" i="35" a="1"/>
  <c r="AE124" i="35" s="1"/>
  <c r="V124" i="35"/>
  <c r="AY124" i="35" s="1"/>
  <c r="S124" i="35"/>
  <c r="U124" i="35"/>
  <c r="AB124" i="35"/>
  <c r="R124" i="35"/>
  <c r="AA124" i="35"/>
  <c r="W93" i="35"/>
  <c r="V93" i="35"/>
  <c r="AY93" i="35" s="1"/>
  <c r="Z93" i="35"/>
  <c r="AZ93" i="35" s="1"/>
  <c r="P93" i="35"/>
  <c r="AA93" i="35"/>
  <c r="Y93" i="35"/>
  <c r="S93" i="35"/>
  <c r="Q93" i="35"/>
  <c r="BA93" i="35" s="1"/>
  <c r="BB93" i="35" s="1"/>
  <c r="R93" i="35"/>
  <c r="AB93" i="35"/>
  <c r="AE93" i="35" a="1"/>
  <c r="AE93" i="35" s="1"/>
  <c r="U93" i="35"/>
  <c r="AE104" i="35" a="1"/>
  <c r="AE104" i="35" s="1"/>
  <c r="AD104" i="35" s="1"/>
  <c r="AC104" i="35" s="1"/>
  <c r="AE25" i="35" a="1"/>
  <c r="AE25" i="35" s="1"/>
  <c r="AD25" i="35" s="1"/>
  <c r="AC25" i="35" s="1"/>
  <c r="Y14" i="35"/>
  <c r="U14" i="35"/>
  <c r="Q128" i="35"/>
  <c r="BA128" i="35" s="1"/>
  <c r="BB128" i="35" s="1"/>
  <c r="W90" i="35"/>
  <c r="W44" i="35"/>
  <c r="Z44" i="35"/>
  <c r="AZ44" i="35" s="1"/>
  <c r="W86" i="35"/>
  <c r="U86" i="35"/>
  <c r="AB86" i="35"/>
  <c r="R86" i="35"/>
  <c r="AA86" i="35"/>
  <c r="S86" i="35"/>
  <c r="Q86" i="35"/>
  <c r="BA86" i="35" s="1"/>
  <c r="Y86" i="35"/>
  <c r="P86" i="35"/>
  <c r="Z86" i="35"/>
  <c r="AZ86" i="35" s="1"/>
  <c r="AS86" i="35"/>
  <c r="AF86" i="35" s="1"/>
  <c r="V86" i="35"/>
  <c r="AY86" i="35" s="1"/>
  <c r="W36" i="35"/>
  <c r="V36" i="35"/>
  <c r="AY36" i="35" s="1"/>
  <c r="AA36" i="35"/>
  <c r="U36" i="35"/>
  <c r="R36" i="35"/>
  <c r="Q36" i="35"/>
  <c r="BA36" i="35" s="1"/>
  <c r="AU36" i="35"/>
  <c r="Z36" i="35"/>
  <c r="AZ36" i="35" s="1"/>
  <c r="P36" i="35"/>
  <c r="Y36" i="35"/>
  <c r="S36" i="35"/>
  <c r="AB36" i="35"/>
  <c r="Q28" i="34"/>
  <c r="BA28" i="34" s="1"/>
  <c r="AU28" i="34"/>
  <c r="AV129" i="34" s="1"/>
  <c r="BB69" i="34"/>
  <c r="U60" i="34"/>
  <c r="V60" i="34"/>
  <c r="AY60" i="34" s="1"/>
  <c r="BB60" i="34" s="1"/>
  <c r="Y68" i="34"/>
  <c r="Z68" i="34"/>
  <c r="AZ68" i="34" s="1"/>
  <c r="AE68" i="34" a="1"/>
  <c r="AE68" i="34" s="1"/>
  <c r="V68" i="34"/>
  <c r="AY68" i="34" s="1"/>
  <c r="AB68" i="34"/>
  <c r="P68" i="34"/>
  <c r="S68" i="34"/>
  <c r="R68" i="34"/>
  <c r="AA68" i="34"/>
  <c r="W68" i="34"/>
  <c r="Y78" i="34"/>
  <c r="P78" i="34"/>
  <c r="AA78" i="34"/>
  <c r="W78" i="34"/>
  <c r="Z78" i="34"/>
  <c r="AZ78" i="34" s="1"/>
  <c r="S78" i="34"/>
  <c r="R78" i="34"/>
  <c r="AS78" i="34"/>
  <c r="AF78" i="34" s="1"/>
  <c r="AB78" i="34"/>
  <c r="Q78" i="34"/>
  <c r="BA78" i="34" s="1"/>
  <c r="U78" i="34"/>
  <c r="V78" i="34"/>
  <c r="AY78" i="34" s="1"/>
  <c r="AD102" i="34"/>
  <c r="AC102" i="34" s="1"/>
  <c r="R28" i="34"/>
  <c r="AA28" i="34"/>
  <c r="Q60" i="34"/>
  <c r="BA60" i="34" s="1"/>
  <c r="Y60" i="34"/>
  <c r="BB93" i="34"/>
  <c r="AE60" i="34" a="1"/>
  <c r="AE60" i="34" s="1"/>
  <c r="AD60" i="34" s="1"/>
  <c r="AC60" i="34" s="1"/>
  <c r="U28" i="34"/>
  <c r="AB60" i="34"/>
  <c r="W60" i="34"/>
  <c r="AA94" i="34"/>
  <c r="Q94" i="34"/>
  <c r="BA94" i="34" s="1"/>
  <c r="AS94" i="34"/>
  <c r="AF94" i="34" s="1"/>
  <c r="Y94" i="34"/>
  <c r="S94" i="34"/>
  <c r="P94" i="34"/>
  <c r="AB94" i="34"/>
  <c r="V94" i="34"/>
  <c r="AY94" i="34" s="1"/>
  <c r="W94" i="34"/>
  <c r="R94" i="34"/>
  <c r="AB28" i="34"/>
  <c r="AA60" i="34"/>
  <c r="S5" i="34"/>
  <c r="U5" i="34"/>
  <c r="AB5" i="34"/>
  <c r="P5" i="34"/>
  <c r="R5" i="34"/>
  <c r="AA5" i="34"/>
  <c r="Q5" i="34"/>
  <c r="BA5" i="34" s="1"/>
  <c r="BB5" i="34" s="1"/>
  <c r="V5" i="34"/>
  <c r="AY5" i="34" s="1"/>
  <c r="AE5" i="34" a="1"/>
  <c r="AE5" i="34" s="1"/>
  <c r="Y5" i="34"/>
  <c r="AU5" i="34"/>
  <c r="W5" i="34"/>
  <c r="Z5" i="34"/>
  <c r="AZ5" i="34" s="1"/>
  <c r="AU44" i="34"/>
  <c r="W44" i="34"/>
  <c r="Y44" i="34"/>
  <c r="V44" i="34"/>
  <c r="AY44" i="34" s="1"/>
  <c r="BB44" i="34" s="1"/>
  <c r="P44" i="34"/>
  <c r="U44" i="34"/>
  <c r="AB44" i="34"/>
  <c r="R44" i="34"/>
  <c r="AA44" i="34"/>
  <c r="Q44" i="34"/>
  <c r="BA44" i="34" s="1"/>
  <c r="AE6" i="34" a="1"/>
  <c r="AE6" i="34" s="1"/>
  <c r="U6" i="34"/>
  <c r="AB6" i="34"/>
  <c r="S6" i="34"/>
  <c r="AA6" i="34"/>
  <c r="Z6" i="34"/>
  <c r="AZ6" i="34" s="1"/>
  <c r="V6" i="34"/>
  <c r="AY6" i="34" s="1"/>
  <c r="P6" i="34"/>
  <c r="R6" i="34"/>
  <c r="Y6" i="34"/>
  <c r="AU6" i="34"/>
  <c r="W6" i="34"/>
  <c r="Q6" i="34"/>
  <c r="BA6" i="34" s="1"/>
  <c r="BB6" i="34" s="1"/>
  <c r="AB85" i="34"/>
  <c r="W85" i="34"/>
  <c r="R85" i="34"/>
  <c r="AA85" i="34"/>
  <c r="Q85" i="34"/>
  <c r="BA85" i="34" s="1"/>
  <c r="BB85" i="34" s="1"/>
  <c r="Y85" i="34"/>
  <c r="Z85" i="34"/>
  <c r="AZ85" i="34" s="1"/>
  <c r="V85" i="34"/>
  <c r="AY85" i="34" s="1"/>
  <c r="AE85" i="34" a="1"/>
  <c r="AE85" i="34" s="1"/>
  <c r="AD85" i="34" s="1"/>
  <c r="AC85" i="34" s="1"/>
  <c r="S85" i="34"/>
  <c r="AS117" i="34"/>
  <c r="AF117" i="34" s="1"/>
  <c r="AS73" i="34"/>
  <c r="AF73" i="34" s="1"/>
  <c r="W28" i="34"/>
  <c r="AU60" i="34"/>
  <c r="AB121" i="34"/>
  <c r="AA121" i="34"/>
  <c r="Q121" i="34"/>
  <c r="BA121" i="34" s="1"/>
  <c r="BB121" i="34" s="1"/>
  <c r="W121" i="34"/>
  <c r="AE121" i="34" a="1"/>
  <c r="AE121" i="34" s="1"/>
  <c r="AD121" i="34" s="1"/>
  <c r="AC121" i="34" s="1"/>
  <c r="Y121" i="34"/>
  <c r="V121" i="34"/>
  <c r="AY121" i="34" s="1"/>
  <c r="P121" i="34"/>
  <c r="Z121" i="34"/>
  <c r="AZ121" i="34" s="1"/>
  <c r="R121" i="34"/>
  <c r="S121" i="34"/>
  <c r="U121" i="34"/>
  <c r="Y53" i="34"/>
  <c r="AB53" i="34"/>
  <c r="AU53" i="34"/>
  <c r="Z53" i="34"/>
  <c r="AZ53" i="34" s="1"/>
  <c r="R53" i="34"/>
  <c r="U53" i="34"/>
  <c r="S53" i="34"/>
  <c r="V53" i="34"/>
  <c r="AY53" i="34" s="1"/>
  <c r="AE53" i="34" a="1"/>
  <c r="AE53" i="34" s="1"/>
  <c r="Q53" i="34"/>
  <c r="BA53" i="34" s="1"/>
  <c r="BB53" i="34" s="1"/>
  <c r="AA53" i="34"/>
  <c r="P53" i="34"/>
  <c r="BB46" i="34"/>
  <c r="BB27" i="34"/>
  <c r="S28" i="34"/>
  <c r="P60" i="34"/>
  <c r="BB78" i="34"/>
  <c r="AE25" i="34" a="1"/>
  <c r="AE25" i="34" s="1"/>
  <c r="AB25" i="34"/>
  <c r="U25" i="34"/>
  <c r="AA25" i="34"/>
  <c r="P25" i="34"/>
  <c r="Y25" i="34"/>
  <c r="V25" i="34"/>
  <c r="AY25" i="34" s="1"/>
  <c r="S25" i="34"/>
  <c r="Q25" i="34"/>
  <c r="BA25" i="34" s="1"/>
  <c r="BB25" i="34" s="1"/>
  <c r="W25" i="34"/>
  <c r="AU25" i="34"/>
  <c r="AV126" i="34" s="1"/>
  <c r="R116" i="34"/>
  <c r="AA116" i="34"/>
  <c r="Q116" i="34"/>
  <c r="BA116" i="34" s="1"/>
  <c r="BB116" i="34" s="1"/>
  <c r="Z116" i="34"/>
  <c r="AZ116" i="34" s="1"/>
  <c r="V116" i="34"/>
  <c r="AY116" i="34" s="1"/>
  <c r="P116" i="34"/>
  <c r="AB116" i="34"/>
  <c r="W116" i="34"/>
  <c r="S116" i="34"/>
  <c r="Y116" i="34"/>
  <c r="U116" i="34"/>
  <c r="AE116" i="34" a="1"/>
  <c r="AE116" i="34" s="1"/>
  <c r="AD116" i="34" s="1"/>
  <c r="AC116" i="34" s="1"/>
  <c r="AD68" i="34"/>
  <c r="AC68" i="34" s="1"/>
  <c r="AE78" i="34" a="1"/>
  <c r="AE78" i="34" s="1"/>
  <c r="AD78" i="34" s="1"/>
  <c r="AC78" i="34" s="1"/>
  <c r="AE28" i="34" a="1"/>
  <c r="AE28" i="34" s="1"/>
  <c r="AD28" i="34" s="1"/>
  <c r="AC28" i="34" s="1"/>
  <c r="BB94" i="34"/>
  <c r="P28" i="34"/>
  <c r="BB105" i="34"/>
  <c r="S79" i="34"/>
  <c r="Z79" i="34"/>
  <c r="AZ79" i="34" s="1"/>
  <c r="P79" i="34"/>
  <c r="V79" i="34"/>
  <c r="AY79" i="34" s="1"/>
  <c r="BB79" i="34" s="1"/>
  <c r="U79" i="34"/>
  <c r="AB79" i="34"/>
  <c r="Q79" i="34"/>
  <c r="BA79" i="34" s="1"/>
  <c r="Y79" i="34"/>
  <c r="W79" i="34"/>
  <c r="R79" i="34"/>
  <c r="AS79" i="34"/>
  <c r="AF79" i="34" s="1"/>
  <c r="AA79" i="34"/>
  <c r="Q13" i="34"/>
  <c r="BA13" i="34" s="1"/>
  <c r="R13" i="34"/>
  <c r="U13" i="34"/>
  <c r="AA13" i="34"/>
  <c r="P13" i="34"/>
  <c r="Y13" i="34"/>
  <c r="V13" i="34"/>
  <c r="AY13" i="34" s="1"/>
  <c r="BB13" i="34" s="1"/>
  <c r="AU13" i="34"/>
  <c r="AV4" i="34" s="1"/>
  <c r="S13" i="34"/>
  <c r="Z13" i="34"/>
  <c r="AZ13" i="34" s="1"/>
  <c r="AB13" i="34"/>
  <c r="W13" i="34"/>
  <c r="P55" i="33"/>
  <c r="Y55" i="33"/>
  <c r="AA55" i="33"/>
  <c r="R55" i="33"/>
  <c r="AU55" i="33"/>
  <c r="AV5" i="33" s="1"/>
  <c r="U55" i="33"/>
  <c r="Q55" i="33"/>
  <c r="BA55" i="33" s="1"/>
  <c r="Z55" i="33"/>
  <c r="AZ55" i="33" s="1"/>
  <c r="AB55" i="33"/>
  <c r="AB114" i="33"/>
  <c r="V67" i="33"/>
  <c r="AY67" i="33" s="1"/>
  <c r="Y70" i="33"/>
  <c r="Y94" i="33"/>
  <c r="AU5" i="33"/>
  <c r="AV24" i="33" s="1"/>
  <c r="Q5" i="33"/>
  <c r="BA5" i="33" s="1"/>
  <c r="U5" i="33"/>
  <c r="Z5" i="33"/>
  <c r="AZ5" i="33" s="1"/>
  <c r="R5" i="33"/>
  <c r="Y5" i="33"/>
  <c r="P5" i="33"/>
  <c r="W5" i="33"/>
  <c r="AA5" i="33"/>
  <c r="V5" i="33"/>
  <c r="AY5" i="33" s="1"/>
  <c r="BB5" i="33" s="1"/>
  <c r="S5" i="33"/>
  <c r="AB5" i="33"/>
  <c r="S69" i="33"/>
  <c r="AB69" i="33"/>
  <c r="AA69" i="33"/>
  <c r="P69" i="33"/>
  <c r="V69" i="33"/>
  <c r="AY69" i="33" s="1"/>
  <c r="BB69" i="33" s="1"/>
  <c r="W69" i="33"/>
  <c r="Z69" i="33"/>
  <c r="AZ69" i="33" s="1"/>
  <c r="Y69" i="33"/>
  <c r="R69" i="33"/>
  <c r="AS69" i="33"/>
  <c r="AF69" i="33" s="1"/>
  <c r="U69" i="33"/>
  <c r="V125" i="33"/>
  <c r="AY125" i="33" s="1"/>
  <c r="Z125" i="33"/>
  <c r="AZ125" i="33" s="1"/>
  <c r="U125" i="33"/>
  <c r="W125" i="33"/>
  <c r="S125" i="33"/>
  <c r="AA125" i="33"/>
  <c r="Q125" i="33"/>
  <c r="BA125" i="33" s="1"/>
  <c r="BB125" i="33" s="1"/>
  <c r="P125" i="33"/>
  <c r="Y125" i="33"/>
  <c r="AB125" i="33"/>
  <c r="R125" i="33"/>
  <c r="AE125" i="33" a="1"/>
  <c r="AE125" i="33" s="1"/>
  <c r="AD125" i="33" s="1"/>
  <c r="AC125" i="33" s="1"/>
  <c r="AE55" i="33" a="1"/>
  <c r="AE55" i="33" s="1"/>
  <c r="AD55" i="33" s="1"/>
  <c r="AC55" i="33" s="1"/>
  <c r="W114" i="33"/>
  <c r="AA67" i="33"/>
  <c r="Y67" i="33"/>
  <c r="V70" i="33"/>
  <c r="AY70" i="33" s="1"/>
  <c r="AA70" i="33"/>
  <c r="U23" i="33"/>
  <c r="S23" i="33"/>
  <c r="AU23" i="33"/>
  <c r="AB23" i="33"/>
  <c r="Y23" i="33"/>
  <c r="Z23" i="33"/>
  <c r="AZ23" i="33" s="1"/>
  <c r="W23" i="33"/>
  <c r="V23" i="33"/>
  <c r="AY23" i="33" s="1"/>
  <c r="P23" i="33"/>
  <c r="S47" i="33"/>
  <c r="AU47" i="33"/>
  <c r="R47" i="33"/>
  <c r="Y47" i="33"/>
  <c r="AB47" i="33"/>
  <c r="U47" i="33"/>
  <c r="P47" i="33"/>
  <c r="AA47" i="33"/>
  <c r="W47" i="33"/>
  <c r="Q47" i="33"/>
  <c r="BA47" i="33" s="1"/>
  <c r="BB47" i="33" s="1"/>
  <c r="AE47" i="33" a="1"/>
  <c r="AE47" i="33" s="1"/>
  <c r="Z47" i="33"/>
  <c r="AZ47" i="33" s="1"/>
  <c r="V47" i="33"/>
  <c r="AY47" i="33" s="1"/>
  <c r="U27" i="33"/>
  <c r="P27" i="33"/>
  <c r="AE27" i="33" a="1"/>
  <c r="AE27" i="33" s="1"/>
  <c r="S27" i="33"/>
  <c r="V27" i="33"/>
  <c r="AY27" i="33" s="1"/>
  <c r="Z27" i="33"/>
  <c r="AZ27" i="33" s="1"/>
  <c r="AA27" i="33"/>
  <c r="Q27" i="33"/>
  <c r="BA27" i="33" s="1"/>
  <c r="BB27" i="33" s="1"/>
  <c r="S94" i="33"/>
  <c r="W94" i="33"/>
  <c r="P94" i="33"/>
  <c r="R94" i="33"/>
  <c r="AD128" i="33"/>
  <c r="AC128" i="33" s="1"/>
  <c r="AE88" i="33" a="1"/>
  <c r="AE88" i="33" s="1"/>
  <c r="AD88" i="33" s="1"/>
  <c r="AC88" i="33" s="1"/>
  <c r="Z114" i="33"/>
  <c r="AZ114" i="33" s="1"/>
  <c r="BB114" i="33" s="1"/>
  <c r="P67" i="33"/>
  <c r="W67" i="33"/>
  <c r="AA94" i="33"/>
  <c r="R21" i="33"/>
  <c r="Y21" i="33"/>
  <c r="S21" i="33"/>
  <c r="AA21" i="33"/>
  <c r="W21" i="33"/>
  <c r="Q21" i="33"/>
  <c r="BA21" i="33" s="1"/>
  <c r="U21" i="33"/>
  <c r="V21" i="33"/>
  <c r="AY21" i="33" s="1"/>
  <c r="BB21" i="33" s="1"/>
  <c r="AB21" i="33"/>
  <c r="AU21" i="33"/>
  <c r="AV21" i="33" s="1"/>
  <c r="Z21" i="33"/>
  <c r="AZ21" i="33" s="1"/>
  <c r="P21" i="33"/>
  <c r="AA121" i="33"/>
  <c r="R121" i="33"/>
  <c r="V121" i="33"/>
  <c r="AY121" i="33" s="1"/>
  <c r="BB121" i="33" s="1"/>
  <c r="Q121" i="33"/>
  <c r="BA121" i="33" s="1"/>
  <c r="AB121" i="33"/>
  <c r="S121" i="33"/>
  <c r="Y121" i="33"/>
  <c r="Q90" i="33"/>
  <c r="BA90" i="33" s="1"/>
  <c r="BB90" i="33" s="1"/>
  <c r="AB90" i="33"/>
  <c r="Y90" i="33"/>
  <c r="S90" i="33"/>
  <c r="V90" i="33"/>
  <c r="AY90" i="33" s="1"/>
  <c r="U90" i="33"/>
  <c r="P90" i="33"/>
  <c r="W90" i="33"/>
  <c r="AE90" i="33" a="1"/>
  <c r="AE90" i="33" s="1"/>
  <c r="AD90" i="33" s="1"/>
  <c r="AC90" i="33" s="1"/>
  <c r="AA90" i="33"/>
  <c r="Z90" i="33"/>
  <c r="AZ90" i="33" s="1"/>
  <c r="R90" i="33"/>
  <c r="AE67" i="33" a="1"/>
  <c r="AE67" i="33" s="1"/>
  <c r="AD67" i="33" s="1"/>
  <c r="AC67" i="33" s="1"/>
  <c r="U114" i="33"/>
  <c r="W70" i="33"/>
  <c r="V55" i="33"/>
  <c r="AY55" i="33" s="1"/>
  <c r="BB55" i="33" s="1"/>
  <c r="BB43" i="33"/>
  <c r="P81" i="33"/>
  <c r="Z94" i="33"/>
  <c r="AZ94" i="33" s="1"/>
  <c r="R42" i="33"/>
  <c r="S42" i="33"/>
  <c r="Q42" i="33"/>
  <c r="BA42" i="33" s="1"/>
  <c r="BB42" i="33" s="1"/>
  <c r="W79" i="33"/>
  <c r="Q79" i="33"/>
  <c r="BA79" i="33" s="1"/>
  <c r="BB79" i="33" s="1"/>
  <c r="U79" i="33"/>
  <c r="AA79" i="33"/>
  <c r="S79" i="33"/>
  <c r="P79" i="33"/>
  <c r="Z79" i="33"/>
  <c r="AZ79" i="33" s="1"/>
  <c r="AE79" i="33" a="1"/>
  <c r="AE79" i="33" s="1"/>
  <c r="AD79" i="33" s="1"/>
  <c r="AC79" i="33" s="1"/>
  <c r="R79" i="33"/>
  <c r="Y79" i="33"/>
  <c r="V79" i="33"/>
  <c r="AY79" i="33" s="1"/>
  <c r="AB79" i="33"/>
  <c r="AU37" i="33"/>
  <c r="AV50" i="33" s="1"/>
  <c r="S37" i="33"/>
  <c r="R37" i="33"/>
  <c r="P37" i="33"/>
  <c r="Q37" i="33"/>
  <c r="BA37" i="33" s="1"/>
  <c r="Z67" i="33"/>
  <c r="AZ67" i="33" s="1"/>
  <c r="AS67" i="33"/>
  <c r="AF67" i="33" s="1"/>
  <c r="AD107" i="33"/>
  <c r="AC107" i="33" s="1"/>
  <c r="Q67" i="33"/>
  <c r="BA67" i="33" s="1"/>
  <c r="Z88" i="33"/>
  <c r="AZ88" i="33" s="1"/>
  <c r="W55" i="33"/>
  <c r="AE81" i="33" a="1"/>
  <c r="AE81" i="33" s="1"/>
  <c r="V94" i="33"/>
  <c r="AY94" i="33" s="1"/>
  <c r="V98" i="33"/>
  <c r="AY98" i="33" s="1"/>
  <c r="BB98" i="33" s="1"/>
  <c r="U98" i="33"/>
  <c r="Y126" i="33"/>
  <c r="U126" i="33"/>
  <c r="AB126" i="33"/>
  <c r="W126" i="33"/>
  <c r="Z126" i="33"/>
  <c r="AZ126" i="33" s="1"/>
  <c r="AE126" i="33" a="1"/>
  <c r="AE126" i="33" s="1"/>
  <c r="AD126" i="33" s="1"/>
  <c r="AC126" i="33" s="1"/>
  <c r="AA126" i="33"/>
  <c r="AV76" i="33"/>
  <c r="S67" i="33"/>
  <c r="Z70" i="33"/>
  <c r="AZ70" i="33" s="1"/>
  <c r="S55" i="33"/>
  <c r="Y81" i="33"/>
  <c r="AE94" i="33" a="1"/>
  <c r="AE94" i="33" s="1"/>
  <c r="P31" i="33"/>
  <c r="Z31" i="33"/>
  <c r="AZ31" i="33" s="1"/>
  <c r="S31" i="33"/>
  <c r="U31" i="33"/>
  <c r="Y31" i="33"/>
  <c r="R31" i="33"/>
  <c r="Q31" i="33"/>
  <c r="BA31" i="33" s="1"/>
  <c r="BB31" i="33" s="1"/>
  <c r="W31" i="33"/>
  <c r="AA31" i="33"/>
  <c r="AE31" i="33" a="1"/>
  <c r="AE31" i="33" s="1"/>
  <c r="S18" i="33"/>
  <c r="R18" i="33"/>
  <c r="W18" i="33"/>
  <c r="Y18" i="33"/>
  <c r="Z18" i="33"/>
  <c r="AZ18" i="33" s="1"/>
  <c r="U18" i="33"/>
  <c r="V18" i="33"/>
  <c r="AY18" i="33" s="1"/>
  <c r="BB18" i="33" s="1"/>
  <c r="AU18" i="33"/>
  <c r="AV2" i="33" s="1"/>
  <c r="Q18" i="33"/>
  <c r="BA18" i="33" s="1"/>
  <c r="AA18" i="33"/>
  <c r="P18" i="33"/>
  <c r="AB18" i="33"/>
  <c r="BB82" i="33"/>
  <c r="AD81" i="33"/>
  <c r="AC81" i="33" s="1"/>
  <c r="AS114" i="33"/>
  <c r="AF114" i="33" s="1"/>
  <c r="Q114" i="33"/>
  <c r="BA114" i="33" s="1"/>
  <c r="S114" i="33"/>
  <c r="Y114" i="33"/>
  <c r="R114" i="33"/>
  <c r="P114" i="33"/>
  <c r="AD122" i="33"/>
  <c r="AC122" i="33" s="1"/>
  <c r="AS94" i="33"/>
  <c r="AF94" i="33" s="1"/>
  <c r="AD94" i="33" s="1"/>
  <c r="AC94" i="33" s="1"/>
  <c r="AE70" i="33" a="1"/>
  <c r="AE70" i="33" s="1"/>
  <c r="AD70" i="33" s="1"/>
  <c r="AC70" i="33" s="1"/>
  <c r="R67" i="33"/>
  <c r="U94" i="33"/>
  <c r="P63" i="33"/>
  <c r="U63" i="33"/>
  <c r="Z63" i="33"/>
  <c r="AZ63" i="33" s="1"/>
  <c r="Q63" i="33"/>
  <c r="BA63" i="33" s="1"/>
  <c r="BB63" i="33" s="1"/>
  <c r="Y63" i="33"/>
  <c r="S63" i="33"/>
  <c r="V63" i="33"/>
  <c r="AY63" i="33" s="1"/>
  <c r="W63" i="33"/>
  <c r="AA63" i="33"/>
  <c r="AE63" i="33" a="1"/>
  <c r="AE63" i="33" s="1"/>
  <c r="R63" i="33"/>
  <c r="AB63" i="33"/>
  <c r="AU63" i="33"/>
  <c r="Z59" i="33"/>
  <c r="AZ59" i="33" s="1"/>
  <c r="S59" i="33"/>
  <c r="W59" i="33"/>
  <c r="P59" i="33"/>
  <c r="Q59" i="33"/>
  <c r="BA59" i="33" s="1"/>
  <c r="BB59" i="33" s="1"/>
  <c r="V59" i="33"/>
  <c r="AY59" i="33" s="1"/>
  <c r="AE59" i="33" a="1"/>
  <c r="AE59" i="33" s="1"/>
  <c r="AA59" i="33"/>
  <c r="Z106" i="33"/>
  <c r="AZ106" i="33" s="1"/>
  <c r="U106" i="33"/>
  <c r="Q106" i="33"/>
  <c r="BA106" i="33" s="1"/>
  <c r="BB106" i="33" s="1"/>
  <c r="AA106" i="33"/>
  <c r="P106" i="33"/>
  <c r="AB106" i="33"/>
  <c r="S106" i="33"/>
  <c r="V106" i="33"/>
  <c r="AY106" i="33" s="1"/>
  <c r="W106" i="33"/>
  <c r="R106" i="33"/>
  <c r="Q102" i="33"/>
  <c r="BA102" i="33" s="1"/>
  <c r="V102" i="33"/>
  <c r="AY102" i="33" s="1"/>
  <c r="P102" i="33"/>
  <c r="U102" i="33"/>
  <c r="R102" i="33"/>
  <c r="Y102" i="33"/>
  <c r="Z102" i="33"/>
  <c r="AZ102" i="33" s="1"/>
  <c r="AA102" i="33"/>
  <c r="AB102" i="33"/>
  <c r="W102" i="33"/>
  <c r="AS102" i="33"/>
  <c r="AF102" i="33" s="1"/>
  <c r="S102" i="33"/>
  <c r="AD105" i="32"/>
  <c r="AC105" i="32" s="1"/>
  <c r="AB127" i="32"/>
  <c r="AS127" i="32"/>
  <c r="AF127" i="32" s="1"/>
  <c r="S116" i="32"/>
  <c r="R116" i="32"/>
  <c r="R123" i="32"/>
  <c r="W102" i="32"/>
  <c r="R102" i="32"/>
  <c r="AA102" i="32"/>
  <c r="P102" i="32"/>
  <c r="Q102" i="32"/>
  <c r="BA102" i="32" s="1"/>
  <c r="BB102" i="32" s="1"/>
  <c r="AE102" i="32" a="1"/>
  <c r="AE102" i="32" s="1"/>
  <c r="S102" i="32"/>
  <c r="AB102" i="32"/>
  <c r="V102" i="32"/>
  <c r="AY102" i="32" s="1"/>
  <c r="U102" i="32"/>
  <c r="Y102" i="32"/>
  <c r="Z102" i="32"/>
  <c r="AZ102" i="32" s="1"/>
  <c r="AS85" i="32"/>
  <c r="AF85" i="32" s="1"/>
  <c r="Q127" i="32"/>
  <c r="BA127" i="32" s="1"/>
  <c r="Q116" i="32"/>
  <c r="BA116" i="32" s="1"/>
  <c r="BB116" i="32" s="1"/>
  <c r="Y126" i="32"/>
  <c r="BB31" i="32"/>
  <c r="R127" i="32"/>
  <c r="W116" i="32"/>
  <c r="AA123" i="32"/>
  <c r="W126" i="32"/>
  <c r="AD70" i="32"/>
  <c r="AC70" i="32" s="1"/>
  <c r="Z25" i="32"/>
  <c r="AZ25" i="32" s="1"/>
  <c r="S127" i="32"/>
  <c r="AE116" i="32" a="1"/>
  <c r="AE116" i="32" s="1"/>
  <c r="W123" i="32"/>
  <c r="AA118" i="32"/>
  <c r="V118" i="32"/>
  <c r="AY118" i="32" s="1"/>
  <c r="W118" i="32"/>
  <c r="U118" i="32"/>
  <c r="AE118" i="32" a="1"/>
  <c r="AE118" i="32" s="1"/>
  <c r="AD118" i="32" s="1"/>
  <c r="AC118" i="32" s="1"/>
  <c r="U64" i="32"/>
  <c r="AB64" i="32"/>
  <c r="Q64" i="32"/>
  <c r="BA64" i="32" s="1"/>
  <c r="AA64" i="32"/>
  <c r="AU64" i="32"/>
  <c r="AV104" i="32" s="1"/>
  <c r="P64" i="32"/>
  <c r="R64" i="32"/>
  <c r="Z64" i="32"/>
  <c r="AZ64" i="32" s="1"/>
  <c r="W64" i="32"/>
  <c r="V64" i="32"/>
  <c r="AY64" i="32" s="1"/>
  <c r="Y64" i="32"/>
  <c r="S64" i="32"/>
  <c r="P127" i="32"/>
  <c r="Z116" i="32"/>
  <c r="AZ116" i="32" s="1"/>
  <c r="P123" i="32"/>
  <c r="V15" i="32"/>
  <c r="AY15" i="32" s="1"/>
  <c r="BB15" i="32" s="1"/>
  <c r="Z15" i="32"/>
  <c r="AZ15" i="32" s="1"/>
  <c r="U15" i="32"/>
  <c r="S15" i="32"/>
  <c r="AB15" i="32"/>
  <c r="R15" i="32"/>
  <c r="W15" i="32"/>
  <c r="Q15" i="32"/>
  <c r="BA15" i="32" s="1"/>
  <c r="P15" i="32"/>
  <c r="AA15" i="32"/>
  <c r="W16" i="32"/>
  <c r="AA16" i="32"/>
  <c r="Q16" i="32"/>
  <c r="BA16" i="32" s="1"/>
  <c r="Z16" i="32"/>
  <c r="AZ16" i="32" s="1"/>
  <c r="P16" i="32"/>
  <c r="U16" i="32"/>
  <c r="Y16" i="32"/>
  <c r="V16" i="32"/>
  <c r="AY16" i="32" s="1"/>
  <c r="AU16" i="32"/>
  <c r="R16" i="32"/>
  <c r="AB16" i="32"/>
  <c r="S16" i="32"/>
  <c r="Z71" i="32"/>
  <c r="AZ71" i="32" s="1"/>
  <c r="Y71" i="32"/>
  <c r="AA71" i="32"/>
  <c r="AB71" i="32"/>
  <c r="U71" i="32"/>
  <c r="P71" i="32"/>
  <c r="W71" i="32"/>
  <c r="AE71" i="32" a="1"/>
  <c r="AE71" i="32" s="1"/>
  <c r="AD71" i="32" s="1"/>
  <c r="AC71" i="32" s="1"/>
  <c r="BB113" i="32"/>
  <c r="S87" i="32"/>
  <c r="P87" i="32"/>
  <c r="W87" i="32"/>
  <c r="Y87" i="32"/>
  <c r="AE87" i="32" a="1"/>
  <c r="AE87" i="32" s="1"/>
  <c r="R87" i="32"/>
  <c r="Q87" i="32"/>
  <c r="BA87" i="32" s="1"/>
  <c r="BB87" i="32" s="1"/>
  <c r="AB87" i="32"/>
  <c r="AA87" i="32"/>
  <c r="Z87" i="32"/>
  <c r="AZ87" i="32" s="1"/>
  <c r="V87" i="32"/>
  <c r="AY87" i="32" s="1"/>
  <c r="U87" i="32"/>
  <c r="Z39" i="32"/>
  <c r="AZ39" i="32" s="1"/>
  <c r="Y39" i="32"/>
  <c r="W39" i="32"/>
  <c r="AE39" i="32" a="1"/>
  <c r="AE39" i="32" s="1"/>
  <c r="U39" i="32"/>
  <c r="V39" i="32"/>
  <c r="AY39" i="32" s="1"/>
  <c r="S39" i="32"/>
  <c r="Q39" i="32"/>
  <c r="BA39" i="32" s="1"/>
  <c r="BB39" i="32" s="1"/>
  <c r="R39" i="32"/>
  <c r="AB39" i="32"/>
  <c r="AU39" i="32"/>
  <c r="P39" i="32"/>
  <c r="AA39" i="32"/>
  <c r="U8" i="32"/>
  <c r="Z8" i="32"/>
  <c r="AZ8" i="32" s="1"/>
  <c r="AU8" i="32"/>
  <c r="W8" i="32"/>
  <c r="R8" i="32"/>
  <c r="Y8" i="32"/>
  <c r="V8" i="32"/>
  <c r="AY8" i="32" s="1"/>
  <c r="AB8" i="32"/>
  <c r="Q8" i="32"/>
  <c r="BA8" i="32" s="1"/>
  <c r="BB8" i="32" s="1"/>
  <c r="AA8" i="32"/>
  <c r="P8" i="32"/>
  <c r="AE8" i="32" a="1"/>
  <c r="AE8" i="32" s="1"/>
  <c r="S8" i="32"/>
  <c r="V127" i="32"/>
  <c r="AY127" i="32" s="1"/>
  <c r="AA127" i="32"/>
  <c r="AB116" i="32"/>
  <c r="AA116" i="32"/>
  <c r="Z123" i="32"/>
  <c r="AZ123" i="32" s="1"/>
  <c r="W86" i="32"/>
  <c r="AE86" i="32" a="1"/>
  <c r="AE86" i="32" s="1"/>
  <c r="AD86" i="32" s="1"/>
  <c r="AC86" i="32" s="1"/>
  <c r="Y86" i="32"/>
  <c r="V86" i="32"/>
  <c r="AY86" i="32" s="1"/>
  <c r="AA86" i="32"/>
  <c r="Q86" i="32"/>
  <c r="BA86" i="32" s="1"/>
  <c r="BB86" i="32" s="1"/>
  <c r="U86" i="32"/>
  <c r="P86" i="32"/>
  <c r="S86" i="32"/>
  <c r="R86" i="32"/>
  <c r="AB86" i="32"/>
  <c r="Z85" i="32"/>
  <c r="AZ85" i="32" s="1"/>
  <c r="U85" i="32"/>
  <c r="AE85" i="32" a="1"/>
  <c r="AE85" i="32" s="1"/>
  <c r="P85" i="32"/>
  <c r="S85" i="32"/>
  <c r="Y85" i="32"/>
  <c r="Q85" i="32"/>
  <c r="BA85" i="32" s="1"/>
  <c r="BB85" i="32" s="1"/>
  <c r="W85" i="32"/>
  <c r="R85" i="32"/>
  <c r="V85" i="32"/>
  <c r="AY85" i="32" s="1"/>
  <c r="AB85" i="32"/>
  <c r="AA85" i="32"/>
  <c r="AS116" i="32"/>
  <c r="AF116" i="32" s="1"/>
  <c r="AD116" i="32" s="1"/>
  <c r="AC116" i="32" s="1"/>
  <c r="AE127" i="32" a="1"/>
  <c r="AE127" i="32" s="1"/>
  <c r="AD127" i="32" s="1"/>
  <c r="AC127" i="32" s="1"/>
  <c r="AS87" i="32"/>
  <c r="AF87" i="32" s="1"/>
  <c r="AD87" i="32" s="1"/>
  <c r="AC87" i="32" s="1"/>
  <c r="AE123" i="32" a="1"/>
  <c r="AE123" i="32" s="1"/>
  <c r="AD123" i="32" s="1"/>
  <c r="AC123" i="32" s="1"/>
  <c r="BB43" i="32"/>
  <c r="U127" i="32"/>
  <c r="Z127" i="32"/>
  <c r="AZ127" i="32" s="1"/>
  <c r="V116" i="32"/>
  <c r="AY116" i="32" s="1"/>
  <c r="V23" i="32"/>
  <c r="AY23" i="32" s="1"/>
  <c r="P23" i="32"/>
  <c r="Q23" i="32"/>
  <c r="BA23" i="32" s="1"/>
  <c r="BB23" i="32" s="1"/>
  <c r="AE23" i="32" a="1"/>
  <c r="AE23" i="32" s="1"/>
  <c r="Y23" i="32"/>
  <c r="R23" i="32"/>
  <c r="W23" i="32"/>
  <c r="AU23" i="32"/>
  <c r="AV44" i="32" s="1"/>
  <c r="U23" i="32"/>
  <c r="S23" i="32"/>
  <c r="AA23" i="32"/>
  <c r="Z23" i="32"/>
  <c r="AZ23" i="32" s="1"/>
  <c r="Q32" i="32"/>
  <c r="BA32" i="32" s="1"/>
  <c r="U32" i="32"/>
  <c r="AA32" i="32"/>
  <c r="AB32" i="32"/>
  <c r="Z32" i="32"/>
  <c r="AZ32" i="32" s="1"/>
  <c r="R32" i="32"/>
  <c r="V32" i="32"/>
  <c r="AY32" i="32" s="1"/>
  <c r="Y32" i="32"/>
  <c r="S32" i="32"/>
  <c r="W32" i="32"/>
  <c r="P32" i="32"/>
  <c r="AU32" i="32"/>
  <c r="AE57" i="32" a="1"/>
  <c r="AE57" i="32" s="1"/>
  <c r="AA57" i="32"/>
  <c r="AU57" i="32"/>
  <c r="AV19" i="32" s="1"/>
  <c r="R57" i="32"/>
  <c r="S57" i="32"/>
  <c r="U57" i="32"/>
  <c r="P57" i="32"/>
  <c r="Y57" i="32"/>
  <c r="Q57" i="32"/>
  <c r="BA57" i="32" s="1"/>
  <c r="BB57" i="32" s="1"/>
  <c r="AS79" i="32"/>
  <c r="AF79" i="32" s="1"/>
  <c r="R79" i="32"/>
  <c r="Q79" i="32"/>
  <c r="BA79" i="32" s="1"/>
  <c r="AA79" i="32"/>
  <c r="Z79" i="32"/>
  <c r="AZ79" i="32" s="1"/>
  <c r="S79" i="32"/>
  <c r="W79" i="32"/>
  <c r="P79" i="32"/>
  <c r="Y79" i="32"/>
  <c r="V79" i="32"/>
  <c r="AY79" i="32" s="1"/>
  <c r="AB79" i="32"/>
  <c r="U79" i="32"/>
  <c r="AS81" i="31"/>
  <c r="AF81" i="31" s="1"/>
  <c r="P81" i="31"/>
  <c r="AS82" i="31"/>
  <c r="AF82" i="31" s="1"/>
  <c r="S82" i="31"/>
  <c r="V41" i="31"/>
  <c r="AY41" i="31" s="1"/>
  <c r="BB41" i="31" s="1"/>
  <c r="Y41" i="31"/>
  <c r="AA41" i="31"/>
  <c r="AU41" i="31"/>
  <c r="AV5" i="31" s="1"/>
  <c r="Q41" i="31"/>
  <c r="BA41" i="31" s="1"/>
  <c r="P41" i="31"/>
  <c r="AB41" i="31"/>
  <c r="U41" i="31"/>
  <c r="S41" i="31"/>
  <c r="R41" i="31"/>
  <c r="W41" i="31"/>
  <c r="Z41" i="31"/>
  <c r="AZ41" i="31" s="1"/>
  <c r="V17" i="31"/>
  <c r="AY17" i="31" s="1"/>
  <c r="Y17" i="31"/>
  <c r="AU17" i="31"/>
  <c r="W17" i="31"/>
  <c r="Z17" i="31"/>
  <c r="AZ17" i="31" s="1"/>
  <c r="Q17" i="31"/>
  <c r="BA17" i="31" s="1"/>
  <c r="BB17" i="31" s="1"/>
  <c r="AB17" i="31"/>
  <c r="R19" i="31"/>
  <c r="S19" i="31"/>
  <c r="Q19" i="31"/>
  <c r="BA19" i="31" s="1"/>
  <c r="U19" i="31"/>
  <c r="P19" i="31"/>
  <c r="Y19" i="31"/>
  <c r="AU19" i="31"/>
  <c r="AV26" i="31" s="1"/>
  <c r="W19" i="31"/>
  <c r="R67" i="31"/>
  <c r="Z67" i="31"/>
  <c r="AZ67" i="31" s="1"/>
  <c r="AA67" i="31"/>
  <c r="S67" i="31"/>
  <c r="P67" i="31"/>
  <c r="Q67" i="31"/>
  <c r="BA67" i="31" s="1"/>
  <c r="AS67" i="31"/>
  <c r="AF67" i="31" s="1"/>
  <c r="U107" i="31"/>
  <c r="V107" i="31"/>
  <c r="AY107" i="31" s="1"/>
  <c r="AA107" i="31"/>
  <c r="S107" i="31"/>
  <c r="Q107" i="31"/>
  <c r="BA107" i="31" s="1"/>
  <c r="BB107" i="31" s="1"/>
  <c r="R107" i="31"/>
  <c r="P107" i="31"/>
  <c r="AE107" i="31" a="1"/>
  <c r="AE107" i="31" s="1"/>
  <c r="AD107" i="31" s="1"/>
  <c r="AC107" i="31" s="1"/>
  <c r="AB107" i="31"/>
  <c r="Z107" i="31"/>
  <c r="AZ107" i="31" s="1"/>
  <c r="Y107" i="31"/>
  <c r="W107" i="31"/>
  <c r="Q81" i="31"/>
  <c r="BA81" i="31" s="1"/>
  <c r="BB81" i="31" s="1"/>
  <c r="Z82" i="31"/>
  <c r="AZ82" i="31" s="1"/>
  <c r="W75" i="31"/>
  <c r="Q75" i="31"/>
  <c r="BA75" i="31" s="1"/>
  <c r="BB75" i="31" s="1"/>
  <c r="P75" i="31"/>
  <c r="Y75" i="31"/>
  <c r="AA75" i="31"/>
  <c r="AB75" i="31"/>
  <c r="U75" i="31"/>
  <c r="S75" i="31"/>
  <c r="Z75" i="31"/>
  <c r="AZ75" i="31" s="1"/>
  <c r="R75" i="31"/>
  <c r="V75" i="31"/>
  <c r="AY75" i="31" s="1"/>
  <c r="AS115" i="31"/>
  <c r="AF115" i="31" s="1"/>
  <c r="Q115" i="31"/>
  <c r="BA115" i="31" s="1"/>
  <c r="S115" i="31"/>
  <c r="Y115" i="31"/>
  <c r="W115" i="31"/>
  <c r="R115" i="31"/>
  <c r="V115" i="31"/>
  <c r="AY115" i="31" s="1"/>
  <c r="BB115" i="31" s="1"/>
  <c r="U115" i="31"/>
  <c r="P115" i="31"/>
  <c r="AB115" i="31"/>
  <c r="Z115" i="31"/>
  <c r="AZ115" i="31" s="1"/>
  <c r="AA115" i="31"/>
  <c r="AD74" i="31"/>
  <c r="AC74" i="31" s="1"/>
  <c r="U82" i="31"/>
  <c r="R42" i="31"/>
  <c r="Z42" i="31"/>
  <c r="AZ42" i="31" s="1"/>
  <c r="R82" i="31"/>
  <c r="AA98" i="31"/>
  <c r="AB98" i="31"/>
  <c r="Y98" i="31"/>
  <c r="S98" i="31"/>
  <c r="V98" i="31"/>
  <c r="AY98" i="31" s="1"/>
  <c r="W98" i="31"/>
  <c r="R98" i="31"/>
  <c r="P98" i="31"/>
  <c r="Q98" i="31"/>
  <c r="BA98" i="31" s="1"/>
  <c r="U98" i="31"/>
  <c r="Z98" i="31"/>
  <c r="AZ98" i="31" s="1"/>
  <c r="AS98" i="31"/>
  <c r="AF98" i="31" s="1"/>
  <c r="AS114" i="31"/>
  <c r="AF114" i="31" s="1"/>
  <c r="P114" i="31"/>
  <c r="Q114" i="31"/>
  <c r="BA114" i="31" s="1"/>
  <c r="S114" i="31"/>
  <c r="U114" i="31"/>
  <c r="R114" i="31"/>
  <c r="AA114" i="31"/>
  <c r="V114" i="31"/>
  <c r="AY114" i="31" s="1"/>
  <c r="BB114" i="31" s="1"/>
  <c r="AU11" i="31"/>
  <c r="S11" i="31"/>
  <c r="V11" i="31"/>
  <c r="AY11" i="31" s="1"/>
  <c r="P35" i="31"/>
  <c r="Q35" i="31"/>
  <c r="BA35" i="31" s="1"/>
  <c r="AB35" i="31"/>
  <c r="U35" i="31"/>
  <c r="Z35" i="31"/>
  <c r="AZ35" i="31" s="1"/>
  <c r="R35" i="31"/>
  <c r="W35" i="31"/>
  <c r="AU35" i="31"/>
  <c r="AV83" i="31" s="1"/>
  <c r="S35" i="31"/>
  <c r="Y35" i="31"/>
  <c r="V35" i="31"/>
  <c r="AY35" i="31" s="1"/>
  <c r="AA35" i="31"/>
  <c r="BB43" i="31"/>
  <c r="Q82" i="31"/>
  <c r="BA82" i="31" s="1"/>
  <c r="Y90" i="31"/>
  <c r="U90" i="31"/>
  <c r="W90" i="31"/>
  <c r="S90" i="31"/>
  <c r="AA90" i="31"/>
  <c r="AE90" i="31" a="1"/>
  <c r="AE90" i="31" s="1"/>
  <c r="AD90" i="31" s="1"/>
  <c r="AC90" i="31" s="1"/>
  <c r="Q90" i="31"/>
  <c r="BA90" i="31" s="1"/>
  <c r="BB90" i="31" s="1"/>
  <c r="V90" i="31"/>
  <c r="AY90" i="31" s="1"/>
  <c r="P90" i="31"/>
  <c r="R90" i="31"/>
  <c r="AB90" i="31"/>
  <c r="Z90" i="31"/>
  <c r="AZ90" i="31" s="1"/>
  <c r="AU2" i="31"/>
  <c r="AV8" i="31" s="1"/>
  <c r="AA2" i="31"/>
  <c r="U2" i="31"/>
  <c r="P2" i="31"/>
  <c r="S2" i="31"/>
  <c r="Q2" i="31"/>
  <c r="BA2" i="31" s="1"/>
  <c r="Y2" i="31"/>
  <c r="R2" i="31"/>
  <c r="W2" i="31"/>
  <c r="Z2" i="31"/>
  <c r="AZ2" i="31" s="1"/>
  <c r="AB2" i="31"/>
  <c r="V2" i="31"/>
  <c r="AY2" i="31" s="1"/>
  <c r="BB2" i="31" s="1"/>
  <c r="AE2" i="31" a="1"/>
  <c r="AE2" i="31" s="1"/>
  <c r="BB67" i="31"/>
  <c r="BB89" i="31"/>
  <c r="V82" i="31"/>
  <c r="AY82" i="31" s="1"/>
  <c r="AB82" i="31"/>
  <c r="V33" i="31"/>
  <c r="AY33" i="31" s="1"/>
  <c r="W33" i="31"/>
  <c r="AU33" i="31"/>
  <c r="AV11" i="31" s="1"/>
  <c r="S33" i="31"/>
  <c r="AB33" i="31"/>
  <c r="U33" i="31"/>
  <c r="R33" i="31"/>
  <c r="Q33" i="31"/>
  <c r="BA33" i="31" s="1"/>
  <c r="BB33" i="31" s="1"/>
  <c r="Y33" i="31"/>
  <c r="P33" i="31"/>
  <c r="AE33" i="31" a="1"/>
  <c r="AE33" i="31" s="1"/>
  <c r="AA33" i="31"/>
  <c r="Z33" i="31"/>
  <c r="AZ33" i="31" s="1"/>
  <c r="S74" i="31"/>
  <c r="AB74" i="31"/>
  <c r="AA91" i="31"/>
  <c r="P91" i="31"/>
  <c r="S91" i="31"/>
  <c r="Z91" i="31"/>
  <c r="AZ91" i="31" s="1"/>
  <c r="W91" i="31"/>
  <c r="U91" i="31"/>
  <c r="V91" i="31"/>
  <c r="AY91" i="31" s="1"/>
  <c r="R91" i="31"/>
  <c r="AE91" i="31" a="1"/>
  <c r="AE91" i="31" s="1"/>
  <c r="AD91" i="31" s="1"/>
  <c r="AC91" i="31" s="1"/>
  <c r="AB91" i="31"/>
  <c r="Y91" i="31"/>
  <c r="Q91" i="31"/>
  <c r="BA91" i="31" s="1"/>
  <c r="BB91" i="31" s="1"/>
  <c r="Z81" i="31"/>
  <c r="AZ81" i="31" s="1"/>
  <c r="W81" i="31"/>
  <c r="Y81" i="31"/>
  <c r="AE81" i="31" a="1"/>
  <c r="AE81" i="31" s="1"/>
  <c r="U81" i="31"/>
  <c r="AA81" i="31"/>
  <c r="AB81" i="31"/>
  <c r="AE82" i="31" a="1"/>
  <c r="AE82" i="31" s="1"/>
  <c r="AD82" i="31" s="1"/>
  <c r="AC82" i="31" s="1"/>
  <c r="V81" i="31"/>
  <c r="AY81" i="31" s="1"/>
  <c r="Y82" i="31"/>
  <c r="AS121" i="31"/>
  <c r="AF121" i="31" s="1"/>
  <c r="R121" i="31"/>
  <c r="Q121" i="31"/>
  <c r="BA121" i="31" s="1"/>
  <c r="P121" i="31"/>
  <c r="S121" i="31"/>
  <c r="AA121" i="31"/>
  <c r="BB16" i="30"/>
  <c r="Q100" i="30"/>
  <c r="BA100" i="30" s="1"/>
  <c r="BB100" i="30" s="1"/>
  <c r="Y129" i="30"/>
  <c r="AU42" i="30"/>
  <c r="Y42" i="30"/>
  <c r="P42" i="30"/>
  <c r="AB42" i="30"/>
  <c r="S42" i="30"/>
  <c r="Z42" i="30"/>
  <c r="AZ42" i="30" s="1"/>
  <c r="W42" i="30"/>
  <c r="Q42" i="30"/>
  <c r="BA42" i="30" s="1"/>
  <c r="V42" i="30"/>
  <c r="AY42" i="30" s="1"/>
  <c r="AA42" i="30"/>
  <c r="U42" i="30"/>
  <c r="R42" i="30"/>
  <c r="BB14" i="30"/>
  <c r="S38" i="30"/>
  <c r="Z38" i="30"/>
  <c r="AZ38" i="30" s="1"/>
  <c r="U8" i="30"/>
  <c r="AU8" i="30"/>
  <c r="AV7" i="30" s="1"/>
  <c r="W8" i="30"/>
  <c r="Y8" i="30"/>
  <c r="AA8" i="30"/>
  <c r="P8" i="30"/>
  <c r="V8" i="30"/>
  <c r="AY8" i="30" s="1"/>
  <c r="AE8" i="30" a="1"/>
  <c r="AE8" i="30" s="1"/>
  <c r="S8" i="30"/>
  <c r="Z8" i="30"/>
  <c r="AZ8" i="30" s="1"/>
  <c r="AB8" i="30"/>
  <c r="AE129" i="30" a="1"/>
  <c r="AE129" i="30" s="1"/>
  <c r="AD129" i="30" s="1"/>
  <c r="AC129" i="30" s="1"/>
  <c r="AB129" i="30"/>
  <c r="AA129" i="30"/>
  <c r="Q109" i="30"/>
  <c r="BA109" i="30" s="1"/>
  <c r="AS109" i="30"/>
  <c r="AF109" i="30" s="1"/>
  <c r="AB109" i="30"/>
  <c r="Z109" i="30"/>
  <c r="AZ109" i="30" s="1"/>
  <c r="AA109" i="30"/>
  <c r="P109" i="30"/>
  <c r="W109" i="30"/>
  <c r="Y109" i="30"/>
  <c r="S109" i="30"/>
  <c r="R109" i="30"/>
  <c r="V109" i="30"/>
  <c r="AY109" i="30" s="1"/>
  <c r="U109" i="30"/>
  <c r="Z46" i="30"/>
  <c r="AZ46" i="30" s="1"/>
  <c r="U46" i="30"/>
  <c r="AB46" i="30"/>
  <c r="P46" i="30"/>
  <c r="V46" i="30"/>
  <c r="AY46" i="30" s="1"/>
  <c r="S46" i="30"/>
  <c r="W108" i="30"/>
  <c r="V108" i="30"/>
  <c r="AY108" i="30" s="1"/>
  <c r="U108" i="30"/>
  <c r="S108" i="30"/>
  <c r="R108" i="30"/>
  <c r="Z108" i="30"/>
  <c r="AZ108" i="30" s="1"/>
  <c r="P108" i="30"/>
  <c r="Y108" i="30"/>
  <c r="Q108" i="30"/>
  <c r="BA108" i="30" s="1"/>
  <c r="AA108" i="30"/>
  <c r="AB108" i="30"/>
  <c r="AS108" i="30"/>
  <c r="AF108" i="30" s="1"/>
  <c r="AS100" i="30"/>
  <c r="AF100" i="30" s="1"/>
  <c r="Z129" i="30"/>
  <c r="AZ129" i="30" s="1"/>
  <c r="BB129" i="30" s="1"/>
  <c r="S100" i="30"/>
  <c r="P100" i="30"/>
  <c r="R129" i="30"/>
  <c r="P19" i="30"/>
  <c r="U19" i="30"/>
  <c r="W19" i="30"/>
  <c r="S19" i="30"/>
  <c r="Q80" i="30"/>
  <c r="BA80" i="30" s="1"/>
  <c r="S80" i="30"/>
  <c r="Z80" i="30"/>
  <c r="AZ80" i="30" s="1"/>
  <c r="AB80" i="30"/>
  <c r="W80" i="30"/>
  <c r="AS80" i="30"/>
  <c r="AF80" i="30" s="1"/>
  <c r="V80" i="30"/>
  <c r="AY80" i="30" s="1"/>
  <c r="U80" i="30"/>
  <c r="Y98" i="30"/>
  <c r="AE98" i="30" a="1"/>
  <c r="AE98" i="30" s="1"/>
  <c r="AD98" i="30" s="1"/>
  <c r="AC98" i="30" s="1"/>
  <c r="AD121" i="30"/>
  <c r="AC121" i="30" s="1"/>
  <c r="AD119" i="30"/>
  <c r="AC119" i="30" s="1"/>
  <c r="S129" i="30"/>
  <c r="W129" i="30"/>
  <c r="BB38" i="30"/>
  <c r="W41" i="30"/>
  <c r="U41" i="30"/>
  <c r="Q116" i="30"/>
  <c r="BA116" i="30" s="1"/>
  <c r="BB116" i="30" s="1"/>
  <c r="V116" i="30"/>
  <c r="AY116" i="30" s="1"/>
  <c r="Z116" i="30"/>
  <c r="AZ116" i="30" s="1"/>
  <c r="S116" i="30"/>
  <c r="R116" i="30"/>
  <c r="U116" i="30"/>
  <c r="Y116" i="30"/>
  <c r="AB116" i="30"/>
  <c r="W116" i="30"/>
  <c r="AA116" i="30"/>
  <c r="AE116" i="30" a="1"/>
  <c r="AE116" i="30" s="1"/>
  <c r="AD116" i="30" s="1"/>
  <c r="AC116" i="30" s="1"/>
  <c r="P116" i="30"/>
  <c r="U92" i="30"/>
  <c r="V92" i="30"/>
  <c r="AY92" i="30" s="1"/>
  <c r="R92" i="30"/>
  <c r="S92" i="30"/>
  <c r="AS92" i="30"/>
  <c r="AF92" i="30" s="1"/>
  <c r="P92" i="30"/>
  <c r="W92" i="30"/>
  <c r="AB92" i="30"/>
  <c r="Z92" i="30"/>
  <c r="AZ92" i="30" s="1"/>
  <c r="Q92" i="30"/>
  <c r="BA92" i="30" s="1"/>
  <c r="AA92" i="30"/>
  <c r="Y92" i="30"/>
  <c r="U32" i="30"/>
  <c r="AU32" i="30"/>
  <c r="AV90" i="30" s="1"/>
  <c r="Y32" i="30"/>
  <c r="AB32" i="30"/>
  <c r="Z32" i="30"/>
  <c r="AZ32" i="30" s="1"/>
  <c r="S32" i="30"/>
  <c r="R32" i="30"/>
  <c r="AA32" i="30"/>
  <c r="W32" i="30"/>
  <c r="V32" i="30"/>
  <c r="AY32" i="30" s="1"/>
  <c r="BB32" i="30" s="1"/>
  <c r="P32" i="30"/>
  <c r="Q32" i="30"/>
  <c r="BA32" i="30" s="1"/>
  <c r="U129" i="30"/>
  <c r="AS129" i="30"/>
  <c r="AF129" i="30" s="1"/>
  <c r="Q33" i="30"/>
  <c r="BA33" i="30" s="1"/>
  <c r="U33" i="30"/>
  <c r="V33" i="30"/>
  <c r="AY33" i="30" s="1"/>
  <c r="BB33" i="30" s="1"/>
  <c r="AA33" i="30"/>
  <c r="R33" i="30"/>
  <c r="W33" i="30"/>
  <c r="Y33" i="30"/>
  <c r="S33" i="30"/>
  <c r="AB33" i="30"/>
  <c r="Z33" i="30"/>
  <c r="AZ33" i="30" s="1"/>
  <c r="P33" i="30"/>
  <c r="AU33" i="30"/>
  <c r="R49" i="30"/>
  <c r="Q49" i="30"/>
  <c r="BA49" i="30" s="1"/>
  <c r="P49" i="30"/>
  <c r="AU49" i="30"/>
  <c r="U49" i="30"/>
  <c r="S49" i="30"/>
  <c r="Z49" i="30"/>
  <c r="AZ49" i="30" s="1"/>
  <c r="Z64" i="30"/>
  <c r="AZ64" i="30" s="1"/>
  <c r="BB64" i="30" s="1"/>
  <c r="S64" i="30"/>
  <c r="Y64" i="30"/>
  <c r="Q64" i="30"/>
  <c r="BA64" i="30" s="1"/>
  <c r="R23" i="30"/>
  <c r="Q23" i="30"/>
  <c r="BA23" i="30" s="1"/>
  <c r="BB23" i="30" s="1"/>
  <c r="P23" i="30"/>
  <c r="U23" i="30"/>
  <c r="AA23" i="30"/>
  <c r="Y23" i="30"/>
  <c r="W23" i="30"/>
  <c r="Z23" i="30"/>
  <c r="AZ23" i="30" s="1"/>
  <c r="AB23" i="30"/>
  <c r="AE23" i="30" a="1"/>
  <c r="AE23" i="30" s="1"/>
  <c r="V23" i="30"/>
  <c r="AY23" i="30" s="1"/>
  <c r="V83" i="30"/>
  <c r="AY83" i="30" s="1"/>
  <c r="U83" i="30"/>
  <c r="S83" i="30"/>
  <c r="AE83" i="30" a="1"/>
  <c r="AE83" i="30" s="1"/>
  <c r="AD83" i="30" s="1"/>
  <c r="AC83" i="30" s="1"/>
  <c r="AA83" i="30"/>
  <c r="R83" i="30"/>
  <c r="W83" i="30"/>
  <c r="Q83" i="30"/>
  <c r="BA83" i="30" s="1"/>
  <c r="BB83" i="30" s="1"/>
  <c r="Y83" i="30"/>
  <c r="AB83" i="30"/>
  <c r="Z83" i="30"/>
  <c r="AZ83" i="30" s="1"/>
  <c r="P83" i="30"/>
  <c r="AU31" i="30"/>
  <c r="P31" i="30"/>
  <c r="AB31" i="30"/>
  <c r="AE32" i="30" a="1"/>
  <c r="AE32" i="30" s="1"/>
  <c r="AD32" i="30" s="1"/>
  <c r="AC32" i="30" s="1"/>
  <c r="BB49" i="30"/>
  <c r="BB106" i="30"/>
  <c r="AB34" i="30"/>
  <c r="AA34" i="30"/>
  <c r="Z34" i="30"/>
  <c r="AZ34" i="30" s="1"/>
  <c r="W34" i="30"/>
  <c r="R34" i="30"/>
  <c r="S34" i="30"/>
  <c r="U34" i="30"/>
  <c r="AU34" i="30"/>
  <c r="Y34" i="30"/>
  <c r="AE34" i="30" a="1"/>
  <c r="AE34" i="30" s="1"/>
  <c r="Q34" i="30"/>
  <c r="BA34" i="30" s="1"/>
  <c r="BB34" i="30" s="1"/>
  <c r="V34" i="30"/>
  <c r="AY34" i="30" s="1"/>
  <c r="P34" i="30"/>
  <c r="U9" i="30"/>
  <c r="Z9" i="30"/>
  <c r="AZ9" i="30" s="1"/>
  <c r="Y9" i="30"/>
  <c r="S9" i="30"/>
  <c r="AA9" i="30"/>
  <c r="S76" i="28"/>
  <c r="AA44" i="28"/>
  <c r="BB41" i="28"/>
  <c r="Z72" i="28"/>
  <c r="AZ72" i="28" s="1"/>
  <c r="AA72" i="28"/>
  <c r="P72" i="28"/>
  <c r="Y72" i="28"/>
  <c r="S78" i="28"/>
  <c r="R78" i="28"/>
  <c r="U64" i="28"/>
  <c r="AE64" i="28" a="1"/>
  <c r="AE64" i="28" s="1"/>
  <c r="AA64" i="28"/>
  <c r="W64" i="28"/>
  <c r="AB64" i="28"/>
  <c r="Z64" i="28"/>
  <c r="AZ64" i="28" s="1"/>
  <c r="S64" i="28"/>
  <c r="AU64" i="28"/>
  <c r="Y64" i="28"/>
  <c r="P76" i="28"/>
  <c r="R44" i="28"/>
  <c r="AE44" i="28" a="1"/>
  <c r="AE44" i="28" s="1"/>
  <c r="R127" i="28"/>
  <c r="Y127" i="28"/>
  <c r="S127" i="28"/>
  <c r="P127" i="28"/>
  <c r="W127" i="28"/>
  <c r="Z14" i="28"/>
  <c r="AZ14" i="28" s="1"/>
  <c r="Q14" i="28"/>
  <c r="BA14" i="28" s="1"/>
  <c r="BB14" i="28" s="1"/>
  <c r="R14" i="28"/>
  <c r="AB14" i="28"/>
  <c r="AE14" i="28" a="1"/>
  <c r="AE14" i="28" s="1"/>
  <c r="S14" i="28"/>
  <c r="W14" i="28"/>
  <c r="U14" i="28"/>
  <c r="Y14" i="28"/>
  <c r="V14" i="28"/>
  <c r="AY14" i="28" s="1"/>
  <c r="AU14" i="28"/>
  <c r="P14" i="28"/>
  <c r="AA14" i="28"/>
  <c r="W76" i="28"/>
  <c r="Q44" i="28"/>
  <c r="BA44" i="28" s="1"/>
  <c r="BB44" i="28" s="1"/>
  <c r="P44" i="28"/>
  <c r="AA90" i="28"/>
  <c r="Z90" i="28"/>
  <c r="AZ90" i="28" s="1"/>
  <c r="P90" i="28"/>
  <c r="AE90" i="28" a="1"/>
  <c r="AE90" i="28" s="1"/>
  <c r="AD90" i="28" s="1"/>
  <c r="AC90" i="28" s="1"/>
  <c r="R90" i="28"/>
  <c r="Q90" i="28"/>
  <c r="BA90" i="28" s="1"/>
  <c r="BB90" i="28" s="1"/>
  <c r="Y90" i="28"/>
  <c r="Z11" i="28"/>
  <c r="AZ11" i="28" s="1"/>
  <c r="V11" i="28"/>
  <c r="AY11" i="28" s="1"/>
  <c r="AU11" i="28"/>
  <c r="U11" i="28"/>
  <c r="AA11" i="28"/>
  <c r="AE11" i="28" a="1"/>
  <c r="AE11" i="28" s="1"/>
  <c r="AB11" i="28"/>
  <c r="R11" i="28"/>
  <c r="Q11" i="28"/>
  <c r="BA11" i="28" s="1"/>
  <c r="BB11" i="28" s="1"/>
  <c r="W11" i="28"/>
  <c r="Y11" i="28"/>
  <c r="S11" i="28"/>
  <c r="P11" i="28"/>
  <c r="Y74" i="28"/>
  <c r="Z76" i="28"/>
  <c r="AZ76" i="28" s="1"/>
  <c r="Z44" i="28"/>
  <c r="AZ44" i="28" s="1"/>
  <c r="Y44" i="28"/>
  <c r="V115" i="28"/>
  <c r="AY115" i="28" s="1"/>
  <c r="BB114" i="28"/>
  <c r="Z22" i="28"/>
  <c r="AZ22" i="28" s="1"/>
  <c r="U22" i="28"/>
  <c r="S74" i="28"/>
  <c r="Y76" i="28"/>
  <c r="S44" i="28"/>
  <c r="U44" i="28"/>
  <c r="P115" i="28"/>
  <c r="S25" i="28"/>
  <c r="W25" i="28"/>
  <c r="R25" i="28"/>
  <c r="AA25" i="28"/>
  <c r="AB76" i="28"/>
  <c r="AU44" i="28"/>
  <c r="BB72" i="28"/>
  <c r="AA95" i="28"/>
  <c r="V95" i="28"/>
  <c r="AY95" i="28" s="1"/>
  <c r="R95" i="28"/>
  <c r="AB95" i="28"/>
  <c r="P95" i="28"/>
  <c r="Z95" i="28"/>
  <c r="AZ95" i="28" s="1"/>
  <c r="W95" i="28"/>
  <c r="AE95" i="28" a="1"/>
  <c r="AE95" i="28" s="1"/>
  <c r="AD95" i="28" s="1"/>
  <c r="AC95" i="28" s="1"/>
  <c r="Y95" i="28"/>
  <c r="Q95" i="28"/>
  <c r="BA95" i="28" s="1"/>
  <c r="BB95" i="28" s="1"/>
  <c r="U95" i="28"/>
  <c r="S95" i="28"/>
  <c r="V44" i="28"/>
  <c r="AY44" i="28" s="1"/>
  <c r="BB22" i="28"/>
  <c r="Q117" i="28"/>
  <c r="BA117" i="28" s="1"/>
  <c r="P117" i="28"/>
  <c r="S117" i="28"/>
  <c r="U117" i="28"/>
  <c r="R117" i="28"/>
  <c r="AA117" i="28"/>
  <c r="P67" i="28"/>
  <c r="R67" i="28"/>
  <c r="Q67" i="28"/>
  <c r="BA67" i="28" s="1"/>
  <c r="AB67" i="28"/>
  <c r="AA67" i="28"/>
  <c r="V67" i="28"/>
  <c r="AY67" i="28" s="1"/>
  <c r="BB67" i="28" s="1"/>
  <c r="AU3" i="28"/>
  <c r="Q3" i="28"/>
  <c r="BA3" i="28" s="1"/>
  <c r="V3" i="28"/>
  <c r="AY3" i="28" s="1"/>
  <c r="BB3" i="28" s="1"/>
  <c r="S3" i="28"/>
  <c r="AA3" i="28"/>
  <c r="R3" i="28"/>
  <c r="BB39" i="47"/>
  <c r="BB107" i="42"/>
  <c r="BB56" i="28"/>
  <c r="BB59" i="42"/>
  <c r="BB55" i="47"/>
  <c r="BB117" i="45"/>
  <c r="BB12" i="46"/>
  <c r="BB76" i="46"/>
  <c r="BB70" i="43"/>
  <c r="BB55" i="43"/>
  <c r="BB93" i="44"/>
  <c r="BB66" i="47"/>
  <c r="BB101" i="45"/>
  <c r="BB37" i="43"/>
  <c r="BB15" i="42"/>
  <c r="BB124" i="42"/>
  <c r="BB85" i="43"/>
  <c r="BB114" i="55"/>
  <c r="BB100" i="47"/>
  <c r="BB113" i="44"/>
  <c r="BB87" i="53"/>
  <c r="BB65" i="44"/>
  <c r="BB24" i="59"/>
  <c r="BB73" i="47"/>
  <c r="BB50" i="45"/>
  <c r="BB85" i="45"/>
  <c r="BB116" i="45"/>
  <c r="BB99" i="43"/>
  <c r="BB103" i="47"/>
  <c r="BB83" i="47"/>
  <c r="BB25" i="39"/>
  <c r="BB111" i="48"/>
  <c r="BB112" i="48"/>
  <c r="BB92" i="48"/>
  <c r="BB87" i="45"/>
  <c r="BB96" i="46"/>
  <c r="BB94" i="44"/>
  <c r="BB95" i="44"/>
  <c r="BB95" i="42"/>
  <c r="BB123" i="44"/>
  <c r="BB107" i="44"/>
  <c r="BB51" i="55"/>
  <c r="BB3" i="31"/>
  <c r="BB9" i="49"/>
  <c r="BB37" i="48"/>
  <c r="BB25" i="28"/>
  <c r="BB78" i="52"/>
  <c r="BB60" i="50"/>
  <c r="BB39" i="49"/>
  <c r="BB40" i="53"/>
  <c r="BB35" i="53"/>
  <c r="BB65" i="48"/>
  <c r="BB38" i="47"/>
  <c r="BB87" i="37"/>
  <c r="BB17" i="30"/>
  <c r="BB78" i="12"/>
  <c r="BB18" i="55"/>
  <c r="BB66" i="49"/>
  <c r="BB63" i="48"/>
  <c r="BB114" i="38"/>
  <c r="BB12" i="34"/>
  <c r="BB76" i="52"/>
  <c r="BB16" i="54"/>
  <c r="BB60" i="52"/>
  <c r="BB39" i="33"/>
  <c r="BB70" i="47"/>
  <c r="BB104" i="42"/>
  <c r="BB24" i="39"/>
  <c r="BB104" i="37"/>
  <c r="BB59" i="56"/>
  <c r="BB49" i="50"/>
  <c r="BB44" i="44"/>
  <c r="BB5" i="59"/>
  <c r="BB56" i="59"/>
  <c r="BB81" i="47"/>
  <c r="BB59" i="44"/>
  <c r="BB52" i="35"/>
  <c r="BB40" i="31"/>
  <c r="BB31" i="35"/>
  <c r="BB65" i="31"/>
  <c r="BB3" i="55"/>
  <c r="BB77" i="45"/>
  <c r="BB90" i="41"/>
  <c r="BB107" i="34"/>
  <c r="BB13" i="44"/>
  <c r="BB11" i="42"/>
  <c r="BB38" i="43"/>
  <c r="BB9" i="37"/>
  <c r="BB37" i="33"/>
  <c r="BB48" i="34"/>
  <c r="BB45" i="52"/>
  <c r="BB25" i="53"/>
  <c r="BB44" i="36"/>
  <c r="BB64" i="48"/>
  <c r="BB9" i="59"/>
  <c r="BB61" i="47"/>
  <c r="BB2" i="33"/>
  <c r="BB74" i="52"/>
  <c r="BB74" i="56"/>
  <c r="BB58" i="52"/>
  <c r="BB68" i="59"/>
  <c r="BB105" i="41"/>
  <c r="BB74" i="39"/>
  <c r="BB63" i="38"/>
  <c r="BB53" i="35"/>
  <c r="BB54" i="12"/>
  <c r="BB64" i="58"/>
  <c r="BB67" i="47"/>
  <c r="BB128" i="47"/>
  <c r="BB10" i="36"/>
  <c r="BB15" i="36"/>
  <c r="BB37" i="35"/>
  <c r="BB49" i="56"/>
  <c r="BB71" i="47"/>
  <c r="BB56" i="47"/>
  <c r="BB41" i="47"/>
  <c r="BB70" i="45"/>
  <c r="BB56" i="45"/>
  <c r="BB62" i="46"/>
  <c r="BB11" i="46"/>
  <c r="BB73" i="43"/>
  <c r="BB121" i="43"/>
  <c r="BB109" i="42"/>
  <c r="BB128" i="44"/>
  <c r="BB7" i="49"/>
  <c r="BB40" i="28"/>
  <c r="BB30" i="48"/>
  <c r="BB11" i="48"/>
  <c r="BB68" i="47"/>
  <c r="BB74" i="46"/>
  <c r="BB48" i="46"/>
  <c r="BB30" i="44"/>
  <c r="BB58" i="44"/>
  <c r="BB14" i="42"/>
  <c r="BB126" i="35"/>
  <c r="BB40" i="32"/>
  <c r="BB42" i="44"/>
  <c r="BB69" i="47"/>
  <c r="BB123" i="42"/>
  <c r="BB98" i="45"/>
  <c r="BB114" i="45"/>
  <c r="BB111" i="36"/>
  <c r="BB54" i="35"/>
  <c r="BB28" i="42"/>
  <c r="BB75" i="12"/>
  <c r="BB34" i="28"/>
  <c r="BB64" i="46"/>
  <c r="BB43" i="48"/>
  <c r="BB77" i="46"/>
  <c r="BB14" i="44"/>
  <c r="BB8" i="43"/>
  <c r="BB11" i="30"/>
  <c r="BB13" i="42"/>
  <c r="BB3" i="36"/>
  <c r="BB19" i="45"/>
  <c r="BB60" i="44"/>
  <c r="BB118" i="31"/>
  <c r="BB81" i="44"/>
  <c r="BB46" i="42"/>
  <c r="BB27" i="42"/>
  <c r="BB85" i="41"/>
  <c r="BB77" i="48"/>
  <c r="BB7" i="43"/>
  <c r="BB78" i="46"/>
  <c r="BB44" i="40"/>
  <c r="BB15" i="48"/>
  <c r="BB10" i="48"/>
  <c r="BB20" i="47"/>
  <c r="BB69" i="45"/>
  <c r="BB32" i="46"/>
  <c r="BB75" i="44"/>
  <c r="BB21" i="43"/>
  <c r="BB77" i="42"/>
  <c r="BB17" i="42"/>
  <c r="BB111" i="44"/>
  <c r="BB5" i="37"/>
  <c r="BB64" i="42"/>
  <c r="BB45" i="48"/>
  <c r="BB18" i="45"/>
  <c r="BB40" i="43"/>
  <c r="BB3" i="43"/>
  <c r="BB88" i="33"/>
  <c r="BB105" i="47"/>
  <c r="BB48" i="28"/>
  <c r="BB54" i="28"/>
  <c r="BB79" i="12"/>
  <c r="BB121" i="35"/>
  <c r="BB40" i="33"/>
  <c r="BB100" i="31"/>
  <c r="BB61" i="32"/>
  <c r="BB69" i="39"/>
  <c r="BB4" i="39"/>
  <c r="BB47" i="38"/>
  <c r="BB108" i="38"/>
  <c r="BB129" i="36"/>
  <c r="BB92" i="36"/>
  <c r="BB74" i="36"/>
  <c r="BB107" i="36"/>
  <c r="BB80" i="36"/>
  <c r="BB14" i="36"/>
  <c r="BB56" i="35"/>
  <c r="BB69" i="35"/>
  <c r="BB105" i="35"/>
  <c r="BB60" i="32"/>
  <c r="BB83" i="28"/>
  <c r="BB98" i="28"/>
  <c r="BB63" i="34"/>
  <c r="BB57" i="37"/>
  <c r="BB21" i="41"/>
  <c r="BB29" i="40"/>
  <c r="BB118" i="39"/>
  <c r="BB81" i="36"/>
  <c r="BB4" i="35"/>
  <c r="BB26" i="34"/>
  <c r="BB58" i="34"/>
  <c r="BB62" i="34"/>
  <c r="BB49" i="34"/>
  <c r="BB6" i="33"/>
  <c r="BB44" i="32"/>
  <c r="BB116" i="31"/>
  <c r="BB57" i="33"/>
  <c r="BB120" i="28"/>
  <c r="BB19" i="31"/>
  <c r="BB50" i="37"/>
  <c r="BB87" i="31"/>
  <c r="BB19" i="28"/>
  <c r="BB45" i="12"/>
  <c r="BB68" i="35"/>
  <c r="BB66" i="28"/>
  <c r="BB55" i="28"/>
  <c r="BB61" i="36"/>
  <c r="BB119" i="31"/>
  <c r="BB37" i="41"/>
  <c r="BB35" i="37"/>
  <c r="BB93" i="32"/>
  <c r="BB34" i="35"/>
  <c r="BB68" i="39"/>
  <c r="BB13" i="38"/>
  <c r="BB106" i="36"/>
  <c r="BB52" i="33"/>
  <c r="BB121" i="31"/>
  <c r="BB25" i="31"/>
  <c r="BB27" i="30"/>
  <c r="BB95" i="30"/>
  <c r="BB62" i="12"/>
  <c r="BB74" i="12"/>
  <c r="BB21" i="28"/>
  <c r="BB30" i="12"/>
  <c r="BB5" i="41"/>
  <c r="BB84" i="41"/>
  <c r="BB103" i="41"/>
  <c r="BB63" i="40"/>
  <c r="BB74" i="40"/>
  <c r="BB39" i="39"/>
  <c r="BB98" i="39"/>
  <c r="BB107" i="38"/>
  <c r="BB79" i="38"/>
  <c r="BB83" i="35"/>
  <c r="BB42" i="34"/>
  <c r="BB83" i="33"/>
  <c r="BB38" i="33"/>
  <c r="BB103" i="31"/>
  <c r="BB70" i="31"/>
  <c r="BB77" i="30"/>
  <c r="BB43" i="12"/>
  <c r="BB70" i="41"/>
  <c r="BB115" i="39"/>
  <c r="BB117" i="28"/>
  <c r="BB10" i="34"/>
  <c r="BB120" i="35"/>
  <c r="BB31" i="30"/>
  <c r="BB126" i="38"/>
  <c r="BB81" i="38"/>
  <c r="BB29" i="38"/>
  <c r="BB45" i="38"/>
  <c r="BB96" i="36"/>
  <c r="BB104" i="35"/>
  <c r="BB25" i="35"/>
  <c r="BB86" i="33"/>
  <c r="BB97" i="32"/>
  <c r="BB46" i="32"/>
  <c r="BB84" i="31"/>
  <c r="BB39" i="31"/>
  <c r="BB61" i="30"/>
  <c r="BB32" i="12"/>
  <c r="BB9" i="39"/>
  <c r="BB48" i="36"/>
  <c r="BB62" i="30"/>
  <c r="BB88" i="41"/>
  <c r="BB117" i="41"/>
  <c r="BB123" i="40"/>
  <c r="BB14" i="40"/>
  <c r="BB106" i="40"/>
  <c r="BB43" i="40"/>
  <c r="BB107" i="40"/>
  <c r="BB125" i="40"/>
  <c r="BB81" i="40"/>
  <c r="BB108" i="40"/>
  <c r="BB113" i="38"/>
  <c r="BB129" i="38"/>
  <c r="BB39" i="37"/>
  <c r="BB113" i="36"/>
  <c r="BB70" i="35"/>
  <c r="BB103" i="35"/>
  <c r="BB24" i="35"/>
  <c r="BB113" i="34"/>
  <c r="BB125" i="34"/>
  <c r="BB49" i="32"/>
  <c r="BB47" i="32"/>
  <c r="BB95" i="32"/>
  <c r="BB4" i="31"/>
  <c r="BB47" i="30"/>
  <c r="BB86" i="28"/>
  <c r="BB69" i="28"/>
  <c r="BB91" i="40"/>
  <c r="BB96" i="12"/>
  <c r="BB110" i="12"/>
  <c r="BB36" i="37"/>
  <c r="BB8" i="31"/>
  <c r="BB72" i="41"/>
  <c r="BB94" i="40"/>
  <c r="BB58" i="40"/>
  <c r="BB11" i="40"/>
  <c r="BB42" i="38"/>
  <c r="BB49" i="36"/>
  <c r="BB72" i="35"/>
  <c r="BB39" i="35"/>
  <c r="BB9" i="35"/>
  <c r="BB77" i="34"/>
  <c r="BB43" i="34"/>
  <c r="BB85" i="33"/>
  <c r="BB96" i="32"/>
  <c r="BB53" i="31"/>
  <c r="BB73" i="31"/>
  <c r="BB51" i="31"/>
  <c r="BB101" i="28"/>
  <c r="BB42" i="36"/>
  <c r="BB52" i="31"/>
  <c r="BB51" i="28"/>
  <c r="BB11" i="38"/>
  <c r="BB102" i="35"/>
  <c r="BB103" i="33"/>
  <c r="BB54" i="41"/>
  <c r="BB60" i="40"/>
  <c r="BB44" i="12"/>
  <c r="BB6" i="41"/>
  <c r="BB10" i="40"/>
  <c r="BB6" i="39"/>
  <c r="BB57" i="39"/>
  <c r="BB90" i="38"/>
  <c r="BB3" i="37"/>
  <c r="BB32" i="34"/>
  <c r="BB53" i="33"/>
  <c r="BB63" i="30"/>
  <c r="BB65" i="30"/>
  <c r="P55" i="12"/>
  <c r="W89" i="12"/>
  <c r="BB93" i="12"/>
  <c r="BB118" i="12"/>
  <c r="U68" i="12"/>
  <c r="BB68" i="12"/>
  <c r="P40" i="12"/>
  <c r="BB40" i="12"/>
  <c r="BB92" i="12"/>
  <c r="AY2" i="12"/>
  <c r="AU2" i="12"/>
  <c r="AV64" i="12" s="1"/>
  <c r="AZ2" i="12"/>
  <c r="AE2" i="12" a="1"/>
  <c r="AE2" i="12" s="1"/>
  <c r="BA2" i="12"/>
  <c r="BB2" i="12" s="1"/>
  <c r="BB100" i="12"/>
  <c r="BB67" i="12"/>
  <c r="BB123" i="12"/>
  <c r="AE47" i="12" a="1"/>
  <c r="AE47" i="12" s="1"/>
  <c r="AD47" i="12" s="1"/>
  <c r="AC47" i="12" s="1"/>
  <c r="AE13" i="12" a="1"/>
  <c r="AE13" i="12" s="1"/>
  <c r="AD13" i="12" s="1"/>
  <c r="AC13" i="12" s="1"/>
  <c r="BB104" i="12"/>
  <c r="BB83" i="12"/>
  <c r="BB115" i="12"/>
  <c r="BB87" i="12"/>
  <c r="BB8" i="12"/>
  <c r="BB88" i="12"/>
  <c r="BB114" i="12"/>
  <c r="AZ114" i="12"/>
  <c r="AE114" i="12" a="1"/>
  <c r="AE114" i="12" s="1"/>
  <c r="AZ106" i="12"/>
  <c r="AS106" i="12"/>
  <c r="AF106" i="12" s="1"/>
  <c r="BA106" i="12"/>
  <c r="AY106" i="12"/>
  <c r="U69" i="12"/>
  <c r="BB18" i="12"/>
  <c r="BB122" i="12"/>
  <c r="Z23" i="12"/>
  <c r="AZ23" i="12" s="1"/>
  <c r="P23" i="12"/>
  <c r="AU23" i="12"/>
  <c r="S23" i="12"/>
  <c r="AE23" i="12" a="1"/>
  <c r="AE23" i="12" s="1"/>
  <c r="W23" i="12"/>
  <c r="V23" i="12"/>
  <c r="AY23" i="12" s="1"/>
  <c r="R23" i="12"/>
  <c r="U23" i="12"/>
  <c r="Q23" i="12"/>
  <c r="BA23" i="12" s="1"/>
  <c r="BB23" i="12" s="1"/>
  <c r="Y23" i="12"/>
  <c r="V107" i="12"/>
  <c r="AY107" i="12" s="1"/>
  <c r="P107" i="12"/>
  <c r="Z107" i="12"/>
  <c r="AZ107" i="12" s="1"/>
  <c r="AB107" i="12"/>
  <c r="W86" i="12"/>
  <c r="Q116" i="12"/>
  <c r="BA116" i="12" s="1"/>
  <c r="BB116" i="12" s="1"/>
  <c r="BB24" i="12"/>
  <c r="BB77" i="12"/>
  <c r="S77" i="12"/>
  <c r="BB119" i="12"/>
  <c r="BB56" i="12"/>
  <c r="AS120" i="57"/>
  <c r="AF120" i="57" s="1"/>
  <c r="Y120" i="57"/>
  <c r="S120" i="57"/>
  <c r="AB120" i="57"/>
  <c r="Q120" i="57"/>
  <c r="BA120" i="57" s="1"/>
  <c r="R120" i="57"/>
  <c r="Z120" i="57"/>
  <c r="AZ120" i="57" s="1"/>
  <c r="AA120" i="57"/>
  <c r="V120" i="57"/>
  <c r="AY120" i="57" s="1"/>
  <c r="W120" i="57"/>
  <c r="P120" i="57"/>
  <c r="U120" i="57"/>
  <c r="R71" i="56"/>
  <c r="Y71" i="56"/>
  <c r="U71" i="56"/>
  <c r="S71" i="56"/>
  <c r="AB71" i="56"/>
  <c r="Z71" i="56"/>
  <c r="AZ71" i="56" s="1"/>
  <c r="Q71" i="56"/>
  <c r="BA71" i="56" s="1"/>
  <c r="BB71" i="56" s="1"/>
  <c r="P71" i="56"/>
  <c r="AA71" i="56"/>
  <c r="W71" i="56"/>
  <c r="V71" i="56"/>
  <c r="AY71" i="56" s="1"/>
  <c r="AE71" i="56" a="1"/>
  <c r="AE71" i="56" s="1"/>
  <c r="P9" i="53"/>
  <c r="AU9" i="53"/>
  <c r="AV22" i="53" s="1"/>
  <c r="Y9" i="53"/>
  <c r="Z9" i="53"/>
  <c r="AZ9" i="53" s="1"/>
  <c r="S9" i="53"/>
  <c r="U9" i="53"/>
  <c r="AB9" i="53"/>
  <c r="R9" i="53"/>
  <c r="AA9" i="53"/>
  <c r="Q9" i="53"/>
  <c r="BA9" i="53" s="1"/>
  <c r="V9" i="53"/>
  <c r="AY9" i="53" s="1"/>
  <c r="BB9" i="53" s="1"/>
  <c r="W9" i="53"/>
  <c r="S17" i="51"/>
  <c r="AU17" i="51"/>
  <c r="AV120" i="51" s="1"/>
  <c r="AB17" i="51"/>
  <c r="R17" i="51"/>
  <c r="Y17" i="51"/>
  <c r="V17" i="51"/>
  <c r="AY17" i="51" s="1"/>
  <c r="W17" i="51"/>
  <c r="AA17" i="51"/>
  <c r="U17" i="51"/>
  <c r="Q17" i="51"/>
  <c r="BA17" i="51" s="1"/>
  <c r="BB17" i="51" s="1"/>
  <c r="AE17" i="51" a="1"/>
  <c r="AE17" i="51" s="1"/>
  <c r="Z17" i="51"/>
  <c r="AZ17" i="51" s="1"/>
  <c r="P109" i="50"/>
  <c r="V109" i="50"/>
  <c r="AY109" i="50" s="1"/>
  <c r="U109" i="50"/>
  <c r="Q109" i="50"/>
  <c r="BA109" i="50" s="1"/>
  <c r="AB109" i="50"/>
  <c r="AS109" i="50"/>
  <c r="AF109" i="50" s="1"/>
  <c r="AA109" i="50"/>
  <c r="W109" i="50"/>
  <c r="S109" i="50"/>
  <c r="Y109" i="50"/>
  <c r="Z109" i="50"/>
  <c r="AZ109" i="50" s="1"/>
  <c r="R109" i="50"/>
  <c r="S22" i="49"/>
  <c r="Z22" i="49"/>
  <c r="AZ22" i="49" s="1"/>
  <c r="P22" i="49"/>
  <c r="V22" i="49"/>
  <c r="AY22" i="49" s="1"/>
  <c r="AU22" i="49"/>
  <c r="AV81" i="49" s="1"/>
  <c r="U22" i="49"/>
  <c r="Y22" i="49"/>
  <c r="AA22" i="49"/>
  <c r="W22" i="49"/>
  <c r="Q22" i="49"/>
  <c r="BA22" i="49" s="1"/>
  <c r="AB22" i="49"/>
  <c r="R22" i="49"/>
  <c r="S104" i="58"/>
  <c r="R104" i="58"/>
  <c r="Q104" i="58"/>
  <c r="BA104" i="58" s="1"/>
  <c r="BB104" i="58" s="1"/>
  <c r="AB104" i="58"/>
  <c r="AE104" i="58" a="1"/>
  <c r="AE104" i="58" s="1"/>
  <c r="Z104" i="58"/>
  <c r="AZ104" i="58" s="1"/>
  <c r="P104" i="58"/>
  <c r="W104" i="58"/>
  <c r="V104" i="58"/>
  <c r="AY104" i="58" s="1"/>
  <c r="U104" i="58"/>
  <c r="AA104" i="58"/>
  <c r="Y104" i="58"/>
  <c r="AB63" i="56"/>
  <c r="P63" i="56"/>
  <c r="AU63" i="56"/>
  <c r="AV52" i="56" s="1"/>
  <c r="U63" i="56"/>
  <c r="S63" i="56"/>
  <c r="AA63" i="56"/>
  <c r="R63" i="56"/>
  <c r="Q63" i="56"/>
  <c r="BA63" i="56" s="1"/>
  <c r="Z63" i="56"/>
  <c r="AZ63" i="56" s="1"/>
  <c r="Y63" i="56"/>
  <c r="V63" i="56"/>
  <c r="AY63" i="56" s="1"/>
  <c r="BB63" i="56" s="1"/>
  <c r="W63" i="56"/>
  <c r="P87" i="55"/>
  <c r="AB87" i="55"/>
  <c r="AS87" i="55"/>
  <c r="AF87" i="55" s="1"/>
  <c r="V87" i="55"/>
  <c r="AY87" i="55" s="1"/>
  <c r="Y87" i="55"/>
  <c r="Z87" i="55"/>
  <c r="AZ87" i="55" s="1"/>
  <c r="R87" i="55"/>
  <c r="W87" i="55"/>
  <c r="U87" i="55"/>
  <c r="Q87" i="55"/>
  <c r="BA87" i="55" s="1"/>
  <c r="R19" i="55"/>
  <c r="W19" i="55"/>
  <c r="Z19" i="55"/>
  <c r="AZ19" i="55" s="1"/>
  <c r="V19" i="55"/>
  <c r="AY19" i="55" s="1"/>
  <c r="BB19" i="55" s="1"/>
  <c r="S19" i="55"/>
  <c r="AU19" i="55"/>
  <c r="AB19" i="55"/>
  <c r="Q19" i="55"/>
  <c r="BA19" i="55" s="1"/>
  <c r="U19" i="55"/>
  <c r="AA19" i="55"/>
  <c r="Y19" i="55"/>
  <c r="P19" i="55"/>
  <c r="AA12" i="53"/>
  <c r="Q12" i="53"/>
  <c r="BA12" i="53" s="1"/>
  <c r="BB12" i="53" s="1"/>
  <c r="U12" i="53"/>
  <c r="Z12" i="53"/>
  <c r="AZ12" i="53" s="1"/>
  <c r="P12" i="53"/>
  <c r="V12" i="53"/>
  <c r="AY12" i="53" s="1"/>
  <c r="AU12" i="53"/>
  <c r="AV101" i="53" s="1"/>
  <c r="AE12" i="53" a="1"/>
  <c r="AE12" i="53" s="1"/>
  <c r="W12" i="53"/>
  <c r="R12" i="53"/>
  <c r="Y12" i="53"/>
  <c r="AB12" i="53"/>
  <c r="S12" i="53"/>
  <c r="AB44" i="52"/>
  <c r="W44" i="52"/>
  <c r="R44" i="52"/>
  <c r="V44" i="52"/>
  <c r="AY44" i="52" s="1"/>
  <c r="AA44" i="52"/>
  <c r="U44" i="52"/>
  <c r="Q44" i="52"/>
  <c r="BA44" i="52" s="1"/>
  <c r="Z44" i="52"/>
  <c r="AZ44" i="52" s="1"/>
  <c r="P44" i="52"/>
  <c r="AU44" i="52"/>
  <c r="S44" i="52"/>
  <c r="Y44" i="52"/>
  <c r="AA89" i="51"/>
  <c r="V89" i="51"/>
  <c r="AY89" i="51" s="1"/>
  <c r="Z89" i="51"/>
  <c r="AZ89" i="51" s="1"/>
  <c r="BB89" i="51" s="1"/>
  <c r="Y89" i="51"/>
  <c r="W89" i="51"/>
  <c r="U89" i="51"/>
  <c r="S89" i="51"/>
  <c r="AS89" i="51"/>
  <c r="AF89" i="51" s="1"/>
  <c r="R89" i="51"/>
  <c r="P89" i="51"/>
  <c r="Q89" i="51"/>
  <c r="BA89" i="51" s="1"/>
  <c r="AB89" i="51"/>
  <c r="AB38" i="49"/>
  <c r="AU38" i="49"/>
  <c r="R38" i="49"/>
  <c r="Y38" i="49"/>
  <c r="Q38" i="49"/>
  <c r="BA38" i="49" s="1"/>
  <c r="W38" i="49"/>
  <c r="AA38" i="49"/>
  <c r="Z38" i="49"/>
  <c r="AZ38" i="49" s="1"/>
  <c r="S38" i="49"/>
  <c r="P38" i="49"/>
  <c r="V38" i="49"/>
  <c r="AY38" i="49" s="1"/>
  <c r="U38" i="49"/>
  <c r="Z52" i="47"/>
  <c r="AZ52" i="47" s="1"/>
  <c r="BB52" i="47" s="1"/>
  <c r="W52" i="47"/>
  <c r="AU52" i="47"/>
  <c r="W102" i="46"/>
  <c r="Z102" i="46"/>
  <c r="AZ102" i="46" s="1"/>
  <c r="P102" i="46"/>
  <c r="Y102" i="46"/>
  <c r="AE102" i="46" a="1"/>
  <c r="AE102" i="46" s="1"/>
  <c r="V102" i="46"/>
  <c r="AY102" i="46" s="1"/>
  <c r="S102" i="46"/>
  <c r="U102" i="46"/>
  <c r="R102" i="46"/>
  <c r="Q102" i="46"/>
  <c r="BA102" i="46" s="1"/>
  <c r="BB102" i="46" s="1"/>
  <c r="AA102" i="46"/>
  <c r="AB102" i="46"/>
  <c r="V125" i="45"/>
  <c r="AY125" i="45" s="1"/>
  <c r="Z125" i="45"/>
  <c r="AZ125" i="45" s="1"/>
  <c r="AE125" i="45" a="1"/>
  <c r="AE125" i="45" s="1"/>
  <c r="S125" i="45"/>
  <c r="W125" i="45"/>
  <c r="Q125" i="45"/>
  <c r="BA125" i="45" s="1"/>
  <c r="BB125" i="45" s="1"/>
  <c r="U125" i="45"/>
  <c r="Y125" i="45"/>
  <c r="R125" i="45"/>
  <c r="P125" i="45"/>
  <c r="AA125" i="45"/>
  <c r="AB125" i="45"/>
  <c r="V42" i="41"/>
  <c r="AY42" i="41" s="1"/>
  <c r="Y42" i="41"/>
  <c r="AB42" i="41"/>
  <c r="U42" i="41"/>
  <c r="W42" i="41"/>
  <c r="S42" i="41"/>
  <c r="AA42" i="41"/>
  <c r="P42" i="41"/>
  <c r="AE42" i="41" a="1"/>
  <c r="AE42" i="41" s="1"/>
  <c r="Q42" i="41"/>
  <c r="BA42" i="41" s="1"/>
  <c r="BB42" i="41" s="1"/>
  <c r="Z42" i="41"/>
  <c r="AZ42" i="41" s="1"/>
  <c r="R42" i="41"/>
  <c r="AU42" i="41"/>
  <c r="P74" i="38"/>
  <c r="Y74" i="38"/>
  <c r="R74" i="38"/>
  <c r="V74" i="38"/>
  <c r="AY74" i="38" s="1"/>
  <c r="BB74" i="38" s="1"/>
  <c r="U74" i="38"/>
  <c r="AA74" i="38"/>
  <c r="S74" i="38"/>
  <c r="AB74" i="38"/>
  <c r="AA97" i="49"/>
  <c r="Y97" i="49"/>
  <c r="Z97" i="49"/>
  <c r="AZ97" i="49" s="1"/>
  <c r="W97" i="49"/>
  <c r="AE97" i="49" a="1"/>
  <c r="AE97" i="49" s="1"/>
  <c r="Q97" i="49"/>
  <c r="BA97" i="49" s="1"/>
  <c r="BB97" i="49" s="1"/>
  <c r="AB97" i="49"/>
  <c r="V97" i="49"/>
  <c r="AY97" i="49" s="1"/>
  <c r="P97" i="49"/>
  <c r="U97" i="49"/>
  <c r="S97" i="49"/>
  <c r="W105" i="47"/>
  <c r="S105" i="47"/>
  <c r="U105" i="47"/>
  <c r="R105" i="47"/>
  <c r="U69" i="44"/>
  <c r="AB69" i="44"/>
  <c r="P69" i="44"/>
  <c r="R69" i="44"/>
  <c r="Y69" i="44"/>
  <c r="S69" i="44"/>
  <c r="AE69" i="44" a="1"/>
  <c r="AE69" i="44" s="1"/>
  <c r="V69" i="44"/>
  <c r="AY69" i="44" s="1"/>
  <c r="AA69" i="44"/>
  <c r="Z69" i="44"/>
  <c r="AZ69" i="44" s="1"/>
  <c r="W69" i="44"/>
  <c r="Q20" i="43"/>
  <c r="BA20" i="43" s="1"/>
  <c r="P20" i="43"/>
  <c r="S20" i="43"/>
  <c r="AB20" i="43"/>
  <c r="V20" i="43"/>
  <c r="AY20" i="43" s="1"/>
  <c r="W20" i="43"/>
  <c r="Y20" i="43"/>
  <c r="AA20" i="43"/>
  <c r="U20" i="43"/>
  <c r="Z20" i="43"/>
  <c r="AZ20" i="43" s="1"/>
  <c r="R51" i="59"/>
  <c r="S51" i="59"/>
  <c r="AA51" i="59"/>
  <c r="AU51" i="59"/>
  <c r="AB51" i="59"/>
  <c r="Y51" i="59"/>
  <c r="P51" i="59"/>
  <c r="W51" i="59"/>
  <c r="U51" i="59"/>
  <c r="Z51" i="59"/>
  <c r="AZ51" i="59" s="1"/>
  <c r="Q51" i="59"/>
  <c r="BA51" i="59" s="1"/>
  <c r="V51" i="59"/>
  <c r="AY51" i="59" s="1"/>
  <c r="Y58" i="49"/>
  <c r="P58" i="49"/>
  <c r="AE58" i="49" a="1"/>
  <c r="AE58" i="49" s="1"/>
  <c r="R58" i="49"/>
  <c r="U58" i="49"/>
  <c r="AA58" i="49"/>
  <c r="V58" i="49"/>
  <c r="AY58" i="49" s="1"/>
  <c r="Q58" i="49"/>
  <c r="BA58" i="49" s="1"/>
  <c r="BB58" i="49" s="1"/>
  <c r="W58" i="49"/>
  <c r="S58" i="49"/>
  <c r="AU58" i="49"/>
  <c r="Z58" i="49"/>
  <c r="AZ58" i="49" s="1"/>
  <c r="AB58" i="49"/>
  <c r="AB46" i="45"/>
  <c r="AA46" i="45"/>
  <c r="AU46" i="45"/>
  <c r="AV109" i="45" s="1"/>
  <c r="AE46" i="45" a="1"/>
  <c r="AE46" i="45" s="1"/>
  <c r="P46" i="45"/>
  <c r="Z46" i="45"/>
  <c r="AZ46" i="45" s="1"/>
  <c r="W46" i="45"/>
  <c r="S46" i="45"/>
  <c r="U46" i="45"/>
  <c r="V46" i="45"/>
  <c r="AY46" i="45" s="1"/>
  <c r="Y46" i="45"/>
  <c r="R46" i="45"/>
  <c r="Q46" i="45"/>
  <c r="BA46" i="45" s="1"/>
  <c r="BB46" i="45" s="1"/>
  <c r="U99" i="45"/>
  <c r="R99" i="45"/>
  <c r="Z99" i="45"/>
  <c r="AZ99" i="45" s="1"/>
  <c r="AS99" i="45"/>
  <c r="AF99" i="45" s="1"/>
  <c r="P99" i="45"/>
  <c r="AA99" i="45"/>
  <c r="AB99" i="45"/>
  <c r="S99" i="45"/>
  <c r="W99" i="45"/>
  <c r="Q99" i="45"/>
  <c r="BA99" i="45" s="1"/>
  <c r="V99" i="45"/>
  <c r="AY99" i="45" s="1"/>
  <c r="Y99" i="45"/>
  <c r="Q109" i="43"/>
  <c r="BA109" i="43" s="1"/>
  <c r="BB109" i="43" s="1"/>
  <c r="S109" i="43"/>
  <c r="Z109" i="43"/>
  <c r="AZ109" i="43" s="1"/>
  <c r="AB109" i="43"/>
  <c r="Y109" i="43"/>
  <c r="W109" i="43"/>
  <c r="V109" i="43"/>
  <c r="AY109" i="43" s="1"/>
  <c r="U109" i="43"/>
  <c r="R109" i="43"/>
  <c r="P109" i="43"/>
  <c r="AA109" i="43"/>
  <c r="AE109" i="43" a="1"/>
  <c r="AE109" i="43" s="1"/>
  <c r="Z115" i="58"/>
  <c r="AZ115" i="58" s="1"/>
  <c r="AE115" i="58" a="1"/>
  <c r="AE115" i="58" s="1"/>
  <c r="AD115" i="58" s="1"/>
  <c r="AC115" i="58" s="1"/>
  <c r="P115" i="58"/>
  <c r="Y115" i="58"/>
  <c r="W115" i="58"/>
  <c r="AA115" i="58"/>
  <c r="S115" i="58"/>
  <c r="V115" i="58"/>
  <c r="AY115" i="58" s="1"/>
  <c r="AB115" i="58"/>
  <c r="U115" i="58"/>
  <c r="R115" i="58"/>
  <c r="Q115" i="58"/>
  <c r="BA115" i="58" s="1"/>
  <c r="BB115" i="58" s="1"/>
  <c r="Y106" i="55"/>
  <c r="V106" i="55"/>
  <c r="AY106" i="55" s="1"/>
  <c r="AB106" i="55"/>
  <c r="U106" i="55"/>
  <c r="R106" i="55"/>
  <c r="S106" i="55"/>
  <c r="Z106" i="55"/>
  <c r="AZ106" i="55" s="1"/>
  <c r="Q106" i="55"/>
  <c r="BA106" i="55" s="1"/>
  <c r="BB106" i="55" s="1"/>
  <c r="P106" i="55"/>
  <c r="W106" i="55"/>
  <c r="AA106" i="55"/>
  <c r="AE106" i="55" a="1"/>
  <c r="AE106" i="55" s="1"/>
  <c r="AD106" i="55" s="1"/>
  <c r="AC106" i="55" s="1"/>
  <c r="Q83" i="50"/>
  <c r="BA83" i="50" s="1"/>
  <c r="BB83" i="50" s="1"/>
  <c r="Z83" i="50"/>
  <c r="AZ83" i="50" s="1"/>
  <c r="S83" i="50"/>
  <c r="P83" i="50"/>
  <c r="V83" i="50"/>
  <c r="AY83" i="50" s="1"/>
  <c r="AE83" i="50" a="1"/>
  <c r="AE83" i="50" s="1"/>
  <c r="W83" i="50"/>
  <c r="AB83" i="50"/>
  <c r="U83" i="50"/>
  <c r="R83" i="50"/>
  <c r="Y83" i="50"/>
  <c r="AA83" i="50"/>
  <c r="Z108" i="48"/>
  <c r="AZ108" i="48" s="1"/>
  <c r="BB108" i="48" s="1"/>
  <c r="S108" i="48"/>
  <c r="AB108" i="48"/>
  <c r="R108" i="48"/>
  <c r="Q108" i="48"/>
  <c r="BA108" i="48" s="1"/>
  <c r="P108" i="48"/>
  <c r="AS108" i="48"/>
  <c r="AF108" i="48" s="1"/>
  <c r="AA108" i="48"/>
  <c r="Q102" i="44"/>
  <c r="BA102" i="44" s="1"/>
  <c r="BB102" i="44" s="1"/>
  <c r="W99" i="41"/>
  <c r="P99" i="41"/>
  <c r="Y99" i="41"/>
  <c r="V99" i="41"/>
  <c r="AY99" i="41" s="1"/>
  <c r="AB99" i="41"/>
  <c r="R99" i="41"/>
  <c r="AA99" i="41"/>
  <c r="Z99" i="41"/>
  <c r="AZ99" i="41" s="1"/>
  <c r="Q99" i="41"/>
  <c r="BA99" i="41" s="1"/>
  <c r="U99" i="41"/>
  <c r="AS99" i="41"/>
  <c r="AF99" i="41" s="1"/>
  <c r="S99" i="41"/>
  <c r="AA102" i="40"/>
  <c r="S102" i="40"/>
  <c r="W102" i="40"/>
  <c r="AE102" i="40" a="1"/>
  <c r="AE102" i="40" s="1"/>
  <c r="Y102" i="40"/>
  <c r="V102" i="40"/>
  <c r="AY102" i="40" s="1"/>
  <c r="Z102" i="40"/>
  <c r="AZ102" i="40" s="1"/>
  <c r="R102" i="40"/>
  <c r="AA99" i="59"/>
  <c r="S99" i="59"/>
  <c r="AB99" i="59"/>
  <c r="U99" i="59"/>
  <c r="Q99" i="59"/>
  <c r="BA99" i="59" s="1"/>
  <c r="W99" i="59"/>
  <c r="Y99" i="59"/>
  <c r="Z99" i="59"/>
  <c r="AZ99" i="59" s="1"/>
  <c r="BB99" i="59" s="1"/>
  <c r="V99" i="59"/>
  <c r="AY99" i="59" s="1"/>
  <c r="P99" i="59"/>
  <c r="R99" i="59"/>
  <c r="AS99" i="59"/>
  <c r="AF99" i="59" s="1"/>
  <c r="Z69" i="57"/>
  <c r="AZ69" i="57" s="1"/>
  <c r="P69" i="57"/>
  <c r="Y69" i="57"/>
  <c r="W69" i="57"/>
  <c r="V69" i="57"/>
  <c r="AY69" i="57" s="1"/>
  <c r="U69" i="57"/>
  <c r="R69" i="57"/>
  <c r="S69" i="57"/>
  <c r="AB69" i="57"/>
  <c r="R111" i="56"/>
  <c r="AB111" i="56"/>
  <c r="Y111" i="56"/>
  <c r="P111" i="56"/>
  <c r="AA111" i="56"/>
  <c r="W111" i="56"/>
  <c r="V111" i="56"/>
  <c r="AY111" i="56" s="1"/>
  <c r="AS111" i="56"/>
  <c r="AF111" i="56" s="1"/>
  <c r="U111" i="56"/>
  <c r="Z111" i="56"/>
  <c r="AZ111" i="56" s="1"/>
  <c r="S111" i="56"/>
  <c r="Q111" i="56"/>
  <c r="BA111" i="56" s="1"/>
  <c r="R72" i="53"/>
  <c r="U72" i="53"/>
  <c r="P72" i="53"/>
  <c r="Q72" i="53"/>
  <c r="BA72" i="53" s="1"/>
  <c r="Z72" i="53"/>
  <c r="AZ72" i="53" s="1"/>
  <c r="W72" i="53"/>
  <c r="AB72" i="53"/>
  <c r="AA72" i="53"/>
  <c r="Y72" i="53"/>
  <c r="V72" i="53"/>
  <c r="AY72" i="53" s="1"/>
  <c r="S72" i="53"/>
  <c r="AA35" i="49"/>
  <c r="S35" i="49"/>
  <c r="Y35" i="49"/>
  <c r="W35" i="49"/>
  <c r="V35" i="49"/>
  <c r="AY35" i="49" s="1"/>
  <c r="U35" i="49"/>
  <c r="R35" i="49"/>
  <c r="P35" i="49"/>
  <c r="AB35" i="49"/>
  <c r="Q35" i="49"/>
  <c r="BA35" i="49" s="1"/>
  <c r="AU35" i="49"/>
  <c r="Z35" i="49"/>
  <c r="AZ35" i="49" s="1"/>
  <c r="Y81" i="43"/>
  <c r="AE81" i="43" a="1"/>
  <c r="AE81" i="43" s="1"/>
  <c r="V81" i="43"/>
  <c r="AY81" i="43" s="1"/>
  <c r="W81" i="43"/>
  <c r="U81" i="43"/>
  <c r="AB114" i="42"/>
  <c r="P114" i="42"/>
  <c r="Y114" i="42"/>
  <c r="AE114" i="42" a="1"/>
  <c r="AE114" i="42" s="1"/>
  <c r="R114" i="42"/>
  <c r="S114" i="42"/>
  <c r="AA114" i="42"/>
  <c r="V114" i="42"/>
  <c r="AY114" i="42" s="1"/>
  <c r="Q114" i="42"/>
  <c r="BA114" i="42" s="1"/>
  <c r="BB114" i="42" s="1"/>
  <c r="Z114" i="42"/>
  <c r="AZ114" i="42" s="1"/>
  <c r="W114" i="42"/>
  <c r="U114" i="42"/>
  <c r="AS95" i="40"/>
  <c r="AF95" i="40" s="1"/>
  <c r="AA95" i="40"/>
  <c r="P95" i="40"/>
  <c r="W95" i="40"/>
  <c r="V95" i="40"/>
  <c r="AY95" i="40" s="1"/>
  <c r="Q95" i="40"/>
  <c r="BA95" i="40" s="1"/>
  <c r="R95" i="40"/>
  <c r="AB95" i="40"/>
  <c r="Z95" i="40"/>
  <c r="AZ95" i="40" s="1"/>
  <c r="Y95" i="40"/>
  <c r="R26" i="45"/>
  <c r="V26" i="45"/>
  <c r="AY26" i="45" s="1"/>
  <c r="AA26" i="45"/>
  <c r="AU26" i="45"/>
  <c r="AV79" i="45" s="1"/>
  <c r="Q26" i="45"/>
  <c r="BA26" i="45" s="1"/>
  <c r="BB26" i="45" s="1"/>
  <c r="S26" i="45"/>
  <c r="Z26" i="45"/>
  <c r="AZ26" i="45" s="1"/>
  <c r="P26" i="45"/>
  <c r="U26" i="45"/>
  <c r="Y26" i="45"/>
  <c r="W26" i="45"/>
  <c r="AB26" i="45"/>
  <c r="AE26" i="45" a="1"/>
  <c r="AE26" i="45" s="1"/>
  <c r="W66" i="44"/>
  <c r="U66" i="44"/>
  <c r="P66" i="44"/>
  <c r="S66" i="44"/>
  <c r="Y66" i="44"/>
  <c r="V66" i="44"/>
  <c r="AY66" i="44" s="1"/>
  <c r="AA66" i="44"/>
  <c r="AB66" i="44"/>
  <c r="R66" i="44"/>
  <c r="Q66" i="44"/>
  <c r="BA66" i="44" s="1"/>
  <c r="BB66" i="44" s="1"/>
  <c r="Z66" i="44"/>
  <c r="AZ66" i="44" s="1"/>
  <c r="AE66" i="44" a="1"/>
  <c r="AE66" i="44" s="1"/>
  <c r="Q104" i="44"/>
  <c r="BA104" i="44" s="1"/>
  <c r="BB104" i="44" s="1"/>
  <c r="S104" i="44"/>
  <c r="V104" i="44"/>
  <c r="AY104" i="44" s="1"/>
  <c r="V75" i="43"/>
  <c r="AY75" i="43" s="1"/>
  <c r="AE75" i="43" a="1"/>
  <c r="AE75" i="43" s="1"/>
  <c r="Y75" i="43"/>
  <c r="Q75" i="43"/>
  <c r="BA75" i="43" s="1"/>
  <c r="BB75" i="43" s="1"/>
  <c r="S75" i="43"/>
  <c r="P75" i="43"/>
  <c r="AB75" i="43"/>
  <c r="AA75" i="43"/>
  <c r="Z75" i="43"/>
  <c r="AZ75" i="43" s="1"/>
  <c r="W75" i="43"/>
  <c r="R75" i="43"/>
  <c r="U75" i="43"/>
  <c r="AU58" i="36"/>
  <c r="Q58" i="36"/>
  <c r="BA58" i="36" s="1"/>
  <c r="P58" i="36"/>
  <c r="Y58" i="36"/>
  <c r="Z58" i="36"/>
  <c r="AZ58" i="36" s="1"/>
  <c r="V58" i="36"/>
  <c r="AY58" i="36" s="1"/>
  <c r="S58" i="36"/>
  <c r="AB58" i="36"/>
  <c r="U58" i="36"/>
  <c r="R58" i="36"/>
  <c r="W58" i="36"/>
  <c r="AA58" i="36"/>
  <c r="AE96" i="33" a="1"/>
  <c r="AE96" i="33" s="1"/>
  <c r="AA96" i="33"/>
  <c r="W108" i="28"/>
  <c r="Y108" i="28"/>
  <c r="AA108" i="28"/>
  <c r="AE108" i="28" a="1"/>
  <c r="AE108" i="28" s="1"/>
  <c r="S108" i="28"/>
  <c r="Q108" i="28"/>
  <c r="BA108" i="28" s="1"/>
  <c r="BB108" i="28" s="1"/>
  <c r="AA85" i="38"/>
  <c r="AE85" i="38" a="1"/>
  <c r="AE85" i="38" s="1"/>
  <c r="Z85" i="38"/>
  <c r="AZ85" i="38" s="1"/>
  <c r="R85" i="38"/>
  <c r="Q85" i="38"/>
  <c r="BA85" i="38" s="1"/>
  <c r="BB85" i="38" s="1"/>
  <c r="S85" i="38"/>
  <c r="W85" i="38"/>
  <c r="P85" i="38"/>
  <c r="Y85" i="38"/>
  <c r="U85" i="38"/>
  <c r="V85" i="38"/>
  <c r="AY85" i="38" s="1"/>
  <c r="AB85" i="38"/>
  <c r="W77" i="37"/>
  <c r="R77" i="37"/>
  <c r="U77" i="37"/>
  <c r="Y77" i="37"/>
  <c r="AA77" i="37"/>
  <c r="P77" i="37"/>
  <c r="AE77" i="37" a="1"/>
  <c r="AE77" i="37" s="1"/>
  <c r="AD77" i="37" s="1"/>
  <c r="AC77" i="37" s="1"/>
  <c r="AB77" i="37"/>
  <c r="V77" i="37"/>
  <c r="AY77" i="37" s="1"/>
  <c r="Q77" i="37"/>
  <c r="BA77" i="37" s="1"/>
  <c r="BB77" i="37" s="1"/>
  <c r="S77" i="37"/>
  <c r="Z77" i="37"/>
  <c r="AZ77" i="37" s="1"/>
  <c r="Y121" i="37"/>
  <c r="U121" i="37"/>
  <c r="AS121" i="37"/>
  <c r="AF121" i="37" s="1"/>
  <c r="S121" i="37"/>
  <c r="AB121" i="37"/>
  <c r="R121" i="37"/>
  <c r="Z121" i="37"/>
  <c r="AZ121" i="37" s="1"/>
  <c r="W121" i="37"/>
  <c r="P121" i="37"/>
  <c r="V121" i="37"/>
  <c r="AY121" i="37" s="1"/>
  <c r="Q121" i="37"/>
  <c r="BA121" i="37" s="1"/>
  <c r="AA121" i="37"/>
  <c r="AA90" i="36"/>
  <c r="AS90" i="36"/>
  <c r="AF90" i="36" s="1"/>
  <c r="Z90" i="36"/>
  <c r="AZ90" i="36" s="1"/>
  <c r="W90" i="36"/>
  <c r="P90" i="36"/>
  <c r="S90" i="36"/>
  <c r="Y90" i="36"/>
  <c r="Q90" i="36"/>
  <c r="BA90" i="36" s="1"/>
  <c r="V90" i="36"/>
  <c r="AY90" i="36" s="1"/>
  <c r="BB90" i="36" s="1"/>
  <c r="U90" i="36"/>
  <c r="AB90" i="36"/>
  <c r="R90" i="36"/>
  <c r="Z59" i="34"/>
  <c r="AZ59" i="34" s="1"/>
  <c r="R59" i="34"/>
  <c r="Y59" i="34"/>
  <c r="Q59" i="34"/>
  <c r="BA59" i="34" s="1"/>
  <c r="V59" i="34"/>
  <c r="AY59" i="34" s="1"/>
  <c r="AB59" i="34"/>
  <c r="AA59" i="34"/>
  <c r="P59" i="34"/>
  <c r="U59" i="34"/>
  <c r="S59" i="34"/>
  <c r="W59" i="34"/>
  <c r="AU59" i="34"/>
  <c r="AV64" i="34" s="1"/>
  <c r="R97" i="30"/>
  <c r="AA97" i="30"/>
  <c r="Q97" i="30"/>
  <c r="BA97" i="30" s="1"/>
  <c r="S97" i="30"/>
  <c r="V97" i="30"/>
  <c r="AY97" i="30" s="1"/>
  <c r="P97" i="30"/>
  <c r="W97" i="30"/>
  <c r="AS97" i="30"/>
  <c r="AF97" i="30" s="1"/>
  <c r="Y97" i="30"/>
  <c r="AB97" i="30"/>
  <c r="Z97" i="30"/>
  <c r="AZ97" i="30" s="1"/>
  <c r="U97" i="30"/>
  <c r="AB116" i="37"/>
  <c r="AA116" i="37"/>
  <c r="V116" i="37"/>
  <c r="AY116" i="37" s="1"/>
  <c r="Q116" i="37"/>
  <c r="BA116" i="37" s="1"/>
  <c r="R116" i="37"/>
  <c r="S116" i="37"/>
  <c r="AS116" i="37"/>
  <c r="AF116" i="37" s="1"/>
  <c r="Z116" i="37"/>
  <c r="AZ116" i="37" s="1"/>
  <c r="Y116" i="37"/>
  <c r="W116" i="37"/>
  <c r="P116" i="37"/>
  <c r="U116" i="37"/>
  <c r="AS91" i="36"/>
  <c r="AF91" i="36" s="1"/>
  <c r="S91" i="36"/>
  <c r="Z91" i="36"/>
  <c r="AZ91" i="36" s="1"/>
  <c r="P91" i="36"/>
  <c r="W91" i="36"/>
  <c r="Q91" i="36"/>
  <c r="BA91" i="36" s="1"/>
  <c r="AA91" i="36"/>
  <c r="Y91" i="36"/>
  <c r="R91" i="36"/>
  <c r="U91" i="36"/>
  <c r="V91" i="36"/>
  <c r="AY91" i="36" s="1"/>
  <c r="BB91" i="36" s="1"/>
  <c r="AB91" i="36"/>
  <c r="P115" i="34"/>
  <c r="Q115" i="34"/>
  <c r="BA115" i="34" s="1"/>
  <c r="BB115" i="34" s="1"/>
  <c r="Y115" i="34"/>
  <c r="U115" i="34"/>
  <c r="Z115" i="34"/>
  <c r="AZ115" i="34" s="1"/>
  <c r="S115" i="34"/>
  <c r="AB115" i="34"/>
  <c r="R115" i="34"/>
  <c r="AA115" i="34"/>
  <c r="V115" i="34"/>
  <c r="AY115" i="34" s="1"/>
  <c r="W115" i="34"/>
  <c r="AE115" i="34" a="1"/>
  <c r="AE115" i="34" s="1"/>
  <c r="P76" i="33"/>
  <c r="V76" i="33"/>
  <c r="AY76" i="33" s="1"/>
  <c r="R83" i="32"/>
  <c r="Y83" i="32"/>
  <c r="W83" i="32"/>
  <c r="Z83" i="32"/>
  <c r="AZ83" i="32" s="1"/>
  <c r="Q83" i="32"/>
  <c r="BA83" i="32" s="1"/>
  <c r="BB83" i="32" s="1"/>
  <c r="U83" i="32"/>
  <c r="AE83" i="32" a="1"/>
  <c r="AE83" i="32" s="1"/>
  <c r="AD83" i="32" s="1"/>
  <c r="AC83" i="32" s="1"/>
  <c r="S83" i="32"/>
  <c r="AA83" i="32"/>
  <c r="AB83" i="32"/>
  <c r="V83" i="32"/>
  <c r="AY83" i="32" s="1"/>
  <c r="P83" i="32"/>
  <c r="AA77" i="30"/>
  <c r="AS77" i="30"/>
  <c r="AF77" i="30" s="1"/>
  <c r="P77" i="30"/>
  <c r="Y77" i="30"/>
  <c r="S77" i="30"/>
  <c r="AB77" i="30"/>
  <c r="U96" i="39"/>
  <c r="R96" i="39"/>
  <c r="Q96" i="39"/>
  <c r="BA96" i="39" s="1"/>
  <c r="BB96" i="39" s="1"/>
  <c r="AA96" i="39"/>
  <c r="W96" i="39"/>
  <c r="Z96" i="39"/>
  <c r="AZ96" i="39" s="1"/>
  <c r="V96" i="39"/>
  <c r="AY96" i="39" s="1"/>
  <c r="P96" i="39"/>
  <c r="Y96" i="39"/>
  <c r="AB96" i="39"/>
  <c r="S96" i="39"/>
  <c r="AE96" i="39" a="1"/>
  <c r="AE96" i="39" s="1"/>
  <c r="R110" i="37"/>
  <c r="Q110" i="37"/>
  <c r="BA110" i="37" s="1"/>
  <c r="BB110" i="37" s="1"/>
  <c r="Z110" i="37"/>
  <c r="AZ110" i="37" s="1"/>
  <c r="AB110" i="37"/>
  <c r="U110" i="37"/>
  <c r="P110" i="37"/>
  <c r="Y110" i="37"/>
  <c r="AE110" i="37" a="1"/>
  <c r="AE110" i="37" s="1"/>
  <c r="AD110" i="37" s="1"/>
  <c r="AC110" i="37" s="1"/>
  <c r="W110" i="37"/>
  <c r="V110" i="37"/>
  <c r="AY110" i="37" s="1"/>
  <c r="S110" i="37"/>
  <c r="AA110" i="37"/>
  <c r="S78" i="36"/>
  <c r="AS78" i="36"/>
  <c r="AF78" i="36" s="1"/>
  <c r="Q78" i="36"/>
  <c r="BA78" i="36" s="1"/>
  <c r="R78" i="36"/>
  <c r="AB78" i="36"/>
  <c r="U78" i="36"/>
  <c r="Z78" i="36"/>
  <c r="AZ78" i="36" s="1"/>
  <c r="P78" i="36"/>
  <c r="V78" i="36"/>
  <c r="AY78" i="36" s="1"/>
  <c r="AA78" i="36"/>
  <c r="Y78" i="36"/>
  <c r="W78" i="36"/>
  <c r="U72" i="35"/>
  <c r="AS72" i="35"/>
  <c r="AF72" i="35" s="1"/>
  <c r="AA97" i="31"/>
  <c r="W97" i="31"/>
  <c r="P97" i="31"/>
  <c r="Z97" i="31"/>
  <c r="AZ97" i="31" s="1"/>
  <c r="Y97" i="31"/>
  <c r="AE97" i="31" a="1"/>
  <c r="AE97" i="31" s="1"/>
  <c r="S78" i="30"/>
  <c r="V78" i="30"/>
  <c r="AY78" i="30" s="1"/>
  <c r="AS78" i="30"/>
  <c r="AF78" i="30" s="1"/>
  <c r="W78" i="30"/>
  <c r="P78" i="30"/>
  <c r="Q78" i="30"/>
  <c r="BA78" i="30" s="1"/>
  <c r="AB78" i="30"/>
  <c r="U78" i="30"/>
  <c r="Z78" i="30"/>
  <c r="AZ78" i="30" s="1"/>
  <c r="AA93" i="12"/>
  <c r="P93" i="12"/>
  <c r="AS93" i="12"/>
  <c r="AF93" i="12" s="1"/>
  <c r="Y93" i="12"/>
  <c r="U93" i="12"/>
  <c r="S93" i="12"/>
  <c r="Y86" i="36"/>
  <c r="Q86" i="36"/>
  <c r="BA86" i="36" s="1"/>
  <c r="BB86" i="36" s="1"/>
  <c r="Z86" i="36"/>
  <c r="AZ86" i="36" s="1"/>
  <c r="V86" i="36"/>
  <c r="AY86" i="36" s="1"/>
  <c r="P86" i="36"/>
  <c r="W86" i="36"/>
  <c r="AB86" i="36"/>
  <c r="AE86" i="36" a="1"/>
  <c r="AE86" i="36" s="1"/>
  <c r="R86" i="36"/>
  <c r="U86" i="36"/>
  <c r="S86" i="36"/>
  <c r="AA86" i="36"/>
  <c r="Q107" i="30"/>
  <c r="BA107" i="30" s="1"/>
  <c r="U107" i="30"/>
  <c r="AS107" i="30"/>
  <c r="AF107" i="30" s="1"/>
  <c r="R107" i="30"/>
  <c r="S107" i="30"/>
  <c r="V107" i="30"/>
  <c r="AY107" i="30" s="1"/>
  <c r="BB107" i="30" s="1"/>
  <c r="AB107" i="30"/>
  <c r="Z107" i="30"/>
  <c r="AZ107" i="30" s="1"/>
  <c r="P107" i="30"/>
  <c r="W107" i="30"/>
  <c r="AA107" i="30"/>
  <c r="Y107" i="30"/>
  <c r="S72" i="36"/>
  <c r="Q72" i="36"/>
  <c r="BA72" i="36" s="1"/>
  <c r="BB72" i="36" s="1"/>
  <c r="Z72" i="36"/>
  <c r="AZ72" i="36" s="1"/>
  <c r="P72" i="36"/>
  <c r="W72" i="36"/>
  <c r="V72" i="36"/>
  <c r="AY72" i="36" s="1"/>
  <c r="Y72" i="36"/>
  <c r="U72" i="36"/>
  <c r="AB72" i="36"/>
  <c r="R72" i="36"/>
  <c r="AA72" i="36"/>
  <c r="AE72" i="36" a="1"/>
  <c r="AE72" i="36" s="1"/>
  <c r="S74" i="35"/>
  <c r="U74" i="35"/>
  <c r="Z74" i="35"/>
  <c r="AZ74" i="35" s="1"/>
  <c r="P74" i="35"/>
  <c r="AE74" i="35" a="1"/>
  <c r="AE74" i="35" s="1"/>
  <c r="V74" i="35"/>
  <c r="AY74" i="35" s="1"/>
  <c r="Q74" i="35"/>
  <c r="BA74" i="35" s="1"/>
  <c r="BB74" i="35" s="1"/>
  <c r="AB74" i="35"/>
  <c r="AA74" i="35"/>
  <c r="R74" i="35"/>
  <c r="Y74" i="35"/>
  <c r="W74" i="35"/>
  <c r="S119" i="35"/>
  <c r="AB119" i="35"/>
  <c r="R119" i="35"/>
  <c r="V119" i="35"/>
  <c r="AY119" i="35" s="1"/>
  <c r="AA119" i="35"/>
  <c r="Z119" i="35"/>
  <c r="AZ119" i="35" s="1"/>
  <c r="Q119" i="35"/>
  <c r="BA119" i="35" s="1"/>
  <c r="Y119" i="35"/>
  <c r="P119" i="35"/>
  <c r="W119" i="35"/>
  <c r="U119" i="35"/>
  <c r="AS119" i="35"/>
  <c r="AF119" i="35" s="1"/>
  <c r="Q111" i="34"/>
  <c r="BA111" i="34" s="1"/>
  <c r="AS111" i="34"/>
  <c r="AF111" i="34" s="1"/>
  <c r="S111" i="34"/>
  <c r="V111" i="34"/>
  <c r="AY111" i="34" s="1"/>
  <c r="W111" i="34"/>
  <c r="R111" i="34"/>
  <c r="Z111" i="34"/>
  <c r="AZ111" i="34" s="1"/>
  <c r="P111" i="34"/>
  <c r="AB111" i="34"/>
  <c r="Y111" i="34"/>
  <c r="AA111" i="34"/>
  <c r="U111" i="34"/>
  <c r="AS94" i="32"/>
  <c r="AF94" i="32" s="1"/>
  <c r="Q94" i="32"/>
  <c r="BA94" i="32" s="1"/>
  <c r="R94" i="32"/>
  <c r="Z94" i="32"/>
  <c r="AZ94" i="32" s="1"/>
  <c r="P94" i="32"/>
  <c r="AB94" i="32"/>
  <c r="Y94" i="32"/>
  <c r="S94" i="32"/>
  <c r="V94" i="32"/>
  <c r="AY94" i="32" s="1"/>
  <c r="W94" i="32"/>
  <c r="AA94" i="32"/>
  <c r="U94" i="32"/>
  <c r="V101" i="30"/>
  <c r="AY101" i="30" s="1"/>
  <c r="U101" i="30"/>
  <c r="R101" i="30"/>
  <c r="Y101" i="30"/>
  <c r="S101" i="30"/>
  <c r="P101" i="30"/>
  <c r="AB101" i="30"/>
  <c r="AE101" i="30" a="1"/>
  <c r="AE101" i="30" s="1"/>
  <c r="Q101" i="30"/>
  <c r="BA101" i="30" s="1"/>
  <c r="BB101" i="30" s="1"/>
  <c r="Z101" i="30"/>
  <c r="AZ101" i="30" s="1"/>
  <c r="W101" i="30"/>
  <c r="AA101" i="30"/>
  <c r="AS80" i="55"/>
  <c r="AF80" i="55" s="1"/>
  <c r="AS114" i="52"/>
  <c r="AF114" i="52" s="1"/>
  <c r="AS106" i="57"/>
  <c r="AF106" i="57" s="1"/>
  <c r="AD119" i="36"/>
  <c r="AC119" i="36" s="1"/>
  <c r="AD103" i="36"/>
  <c r="AC103" i="36" s="1"/>
  <c r="AS114" i="48"/>
  <c r="AF114" i="48" s="1"/>
  <c r="Q117" i="48"/>
  <c r="BA117" i="48" s="1"/>
  <c r="BB117" i="48" s="1"/>
  <c r="AI19" i="46" a="1"/>
  <c r="AI19" i="46" s="1"/>
  <c r="AJ19" i="46" s="1"/>
  <c r="AK19" i="46" s="1"/>
  <c r="AU34" i="55"/>
  <c r="AA34" i="55"/>
  <c r="Q34" i="55"/>
  <c r="BA34" i="55" s="1"/>
  <c r="Z34" i="55"/>
  <c r="AZ34" i="55" s="1"/>
  <c r="U34" i="55"/>
  <c r="P34" i="55"/>
  <c r="S34" i="55"/>
  <c r="Y34" i="55"/>
  <c r="V34" i="55"/>
  <c r="AY34" i="55" s="1"/>
  <c r="AB34" i="55"/>
  <c r="W34" i="55"/>
  <c r="R34" i="55"/>
  <c r="W129" i="53"/>
  <c r="R129" i="53"/>
  <c r="AA129" i="53"/>
  <c r="AE129" i="53" a="1"/>
  <c r="AE129" i="53" s="1"/>
  <c r="AD129" i="53" s="1"/>
  <c r="AC129" i="53" s="1"/>
  <c r="Q129" i="53"/>
  <c r="BA129" i="53" s="1"/>
  <c r="BB129" i="53" s="1"/>
  <c r="Z129" i="53"/>
  <c r="AZ129" i="53" s="1"/>
  <c r="V129" i="53"/>
  <c r="AY129" i="53" s="1"/>
  <c r="P129" i="53"/>
  <c r="U129" i="53"/>
  <c r="Y129" i="53"/>
  <c r="S129" i="53"/>
  <c r="AB129" i="53"/>
  <c r="Y113" i="51"/>
  <c r="AB113" i="51"/>
  <c r="V113" i="51"/>
  <c r="AY113" i="51" s="1"/>
  <c r="W113" i="51"/>
  <c r="S113" i="51"/>
  <c r="U113" i="51"/>
  <c r="AA113" i="51"/>
  <c r="Q113" i="51"/>
  <c r="BA113" i="51" s="1"/>
  <c r="BB113" i="51" s="1"/>
  <c r="Z113" i="51"/>
  <c r="AZ113" i="51" s="1"/>
  <c r="P113" i="51"/>
  <c r="AE113" i="51" a="1"/>
  <c r="AE113" i="51" s="1"/>
  <c r="R113" i="51"/>
  <c r="Z101" i="50"/>
  <c r="AZ101" i="50" s="1"/>
  <c r="V101" i="50"/>
  <c r="AY101" i="50" s="1"/>
  <c r="S101" i="50"/>
  <c r="P101" i="50"/>
  <c r="U101" i="50"/>
  <c r="AB101" i="50"/>
  <c r="R101" i="50"/>
  <c r="AA101" i="50"/>
  <c r="Y101" i="50"/>
  <c r="W101" i="50"/>
  <c r="Q101" i="50"/>
  <c r="BA101" i="50" s="1"/>
  <c r="BB101" i="50" s="1"/>
  <c r="AE101" i="50" a="1"/>
  <c r="AE101" i="50" s="1"/>
  <c r="AD101" i="50" s="1"/>
  <c r="AC101" i="50" s="1"/>
  <c r="AB94" i="47"/>
  <c r="Y94" i="47"/>
  <c r="R94" i="47"/>
  <c r="U94" i="47"/>
  <c r="AE94" i="47" a="1"/>
  <c r="AE94" i="47" s="1"/>
  <c r="AA94" i="47"/>
  <c r="Z94" i="47"/>
  <c r="AZ94" i="47" s="1"/>
  <c r="W94" i="47"/>
  <c r="AA105" i="43"/>
  <c r="Q105" i="43"/>
  <c r="BA105" i="43" s="1"/>
  <c r="U105" i="43"/>
  <c r="R105" i="43"/>
  <c r="AS105" i="43"/>
  <c r="AF105" i="43" s="1"/>
  <c r="S105" i="43"/>
  <c r="V105" i="43"/>
  <c r="AY105" i="43" s="1"/>
  <c r="P105" i="43"/>
  <c r="Y105" i="43"/>
  <c r="W105" i="43"/>
  <c r="Z105" i="43"/>
  <c r="AZ105" i="43" s="1"/>
  <c r="AB105" i="43"/>
  <c r="Z88" i="42"/>
  <c r="AZ88" i="42" s="1"/>
  <c r="U88" i="42"/>
  <c r="AE88" i="42" a="1"/>
  <c r="AE88" i="42" s="1"/>
  <c r="R88" i="42"/>
  <c r="V88" i="42"/>
  <c r="AY88" i="42" s="1"/>
  <c r="AA88" i="42"/>
  <c r="Y88" i="42"/>
  <c r="P88" i="42"/>
  <c r="W88" i="42"/>
  <c r="AB88" i="42"/>
  <c r="AA105" i="40"/>
  <c r="Z105" i="40"/>
  <c r="AZ105" i="40" s="1"/>
  <c r="P105" i="40"/>
  <c r="AB105" i="40"/>
  <c r="AE105" i="40" a="1"/>
  <c r="AE105" i="40" s="1"/>
  <c r="AD105" i="40" s="1"/>
  <c r="AC105" i="40" s="1"/>
  <c r="R105" i="40"/>
  <c r="W105" i="40"/>
  <c r="Y105" i="40"/>
  <c r="U105" i="40"/>
  <c r="AB91" i="58"/>
  <c r="R91" i="58"/>
  <c r="Y91" i="58"/>
  <c r="V91" i="58"/>
  <c r="AY91" i="58" s="1"/>
  <c r="AS91" i="58"/>
  <c r="AF91" i="58" s="1"/>
  <c r="Z91" i="58"/>
  <c r="AZ91" i="58" s="1"/>
  <c r="BB91" i="58" s="1"/>
  <c r="S91" i="58"/>
  <c r="P91" i="58"/>
  <c r="Q91" i="58"/>
  <c r="BA91" i="58" s="1"/>
  <c r="W91" i="58"/>
  <c r="U91" i="58"/>
  <c r="AA91" i="58"/>
  <c r="U34" i="57"/>
  <c r="Q34" i="57"/>
  <c r="BA34" i="57" s="1"/>
  <c r="AB34" i="57"/>
  <c r="Z34" i="57"/>
  <c r="AZ34" i="57" s="1"/>
  <c r="W34" i="57"/>
  <c r="S34" i="57"/>
  <c r="P34" i="57"/>
  <c r="R34" i="57"/>
  <c r="Y34" i="57"/>
  <c r="V34" i="57"/>
  <c r="AY34" i="57" s="1"/>
  <c r="BB34" i="57" s="1"/>
  <c r="AU34" i="57"/>
  <c r="AV97" i="57" s="1"/>
  <c r="AA34" i="57"/>
  <c r="AA27" i="57"/>
  <c r="S27" i="57"/>
  <c r="P27" i="57"/>
  <c r="Z27" i="57"/>
  <c r="AZ27" i="57" s="1"/>
  <c r="Y27" i="57"/>
  <c r="V27" i="57"/>
  <c r="AY27" i="57" s="1"/>
  <c r="R27" i="57"/>
  <c r="AE27" i="57" a="1"/>
  <c r="AE27" i="57" s="1"/>
  <c r="AU27" i="57"/>
  <c r="AB27" i="57"/>
  <c r="U27" i="57"/>
  <c r="Q27" i="57"/>
  <c r="BA27" i="57" s="1"/>
  <c r="BB27" i="57" s="1"/>
  <c r="W27" i="57"/>
  <c r="P72" i="55"/>
  <c r="W72" i="55"/>
  <c r="V72" i="55"/>
  <c r="AY72" i="55" s="1"/>
  <c r="R72" i="55"/>
  <c r="U72" i="55"/>
  <c r="AB72" i="55"/>
  <c r="AA72" i="55"/>
  <c r="AS72" i="55"/>
  <c r="AF72" i="55" s="1"/>
  <c r="Q72" i="55"/>
  <c r="BA72" i="55" s="1"/>
  <c r="Z72" i="55"/>
  <c r="AZ72" i="55" s="1"/>
  <c r="Y72" i="55"/>
  <c r="S14" i="55"/>
  <c r="W14" i="55"/>
  <c r="AB14" i="55"/>
  <c r="U14" i="55"/>
  <c r="Y14" i="55"/>
  <c r="P14" i="55"/>
  <c r="Z14" i="55"/>
  <c r="AZ14" i="55" s="1"/>
  <c r="Q14" i="55"/>
  <c r="BA14" i="55" s="1"/>
  <c r="BB14" i="55" s="1"/>
  <c r="R14" i="55"/>
  <c r="V14" i="55"/>
  <c r="AY14" i="55" s="1"/>
  <c r="AA14" i="55"/>
  <c r="AE14" i="55" a="1"/>
  <c r="AE14" i="55" s="1"/>
  <c r="AU14" i="55"/>
  <c r="U37" i="54"/>
  <c r="W37" i="54"/>
  <c r="V37" i="54"/>
  <c r="AY37" i="54" s="1"/>
  <c r="S37" i="54"/>
  <c r="R37" i="54"/>
  <c r="AB37" i="54"/>
  <c r="Q37" i="54"/>
  <c r="BA37" i="54" s="1"/>
  <c r="BB37" i="54" s="1"/>
  <c r="AU37" i="54"/>
  <c r="AV19" i="54" s="1"/>
  <c r="Z37" i="54"/>
  <c r="AZ37" i="54" s="1"/>
  <c r="AA37" i="54"/>
  <c r="P37" i="54"/>
  <c r="AE37" i="54" a="1"/>
  <c r="AE37" i="54" s="1"/>
  <c r="Y37" i="54"/>
  <c r="Y86" i="51"/>
  <c r="AB86" i="51"/>
  <c r="AA86" i="51"/>
  <c r="Z86" i="51"/>
  <c r="AZ86" i="51" s="1"/>
  <c r="Q86" i="51"/>
  <c r="BA86" i="51" s="1"/>
  <c r="P86" i="51"/>
  <c r="R86" i="51"/>
  <c r="W86" i="51"/>
  <c r="V86" i="51"/>
  <c r="AY86" i="51" s="1"/>
  <c r="U86" i="51"/>
  <c r="AS86" i="51"/>
  <c r="AF86" i="51" s="1"/>
  <c r="S86" i="51"/>
  <c r="S99" i="50"/>
  <c r="AE99" i="50" a="1"/>
  <c r="AE99" i="50" s="1"/>
  <c r="AD99" i="50" s="1"/>
  <c r="AC99" i="50" s="1"/>
  <c r="AB99" i="50"/>
  <c r="V99" i="50"/>
  <c r="AY99" i="50" s="1"/>
  <c r="Z99" i="50"/>
  <c r="AZ99" i="50" s="1"/>
  <c r="W99" i="50"/>
  <c r="P99" i="50"/>
  <c r="U99" i="50"/>
  <c r="R99" i="50"/>
  <c r="AA99" i="50"/>
  <c r="Q99" i="50"/>
  <c r="BA99" i="50" s="1"/>
  <c r="BB99" i="50" s="1"/>
  <c r="Y99" i="50"/>
  <c r="R3" i="50"/>
  <c r="Y3" i="50"/>
  <c r="AA3" i="50"/>
  <c r="AU3" i="50"/>
  <c r="Q3" i="50"/>
  <c r="BA3" i="50" s="1"/>
  <c r="BB3" i="50" s="1"/>
  <c r="W3" i="50"/>
  <c r="V3" i="50"/>
  <c r="AY3" i="50" s="1"/>
  <c r="U3" i="50"/>
  <c r="Z3" i="50"/>
  <c r="AZ3" i="50" s="1"/>
  <c r="P3" i="50"/>
  <c r="S3" i="50"/>
  <c r="AE3" i="50" a="1"/>
  <c r="AE3" i="50" s="1"/>
  <c r="AB3" i="50"/>
  <c r="S25" i="49"/>
  <c r="Y25" i="49"/>
  <c r="U25" i="49"/>
  <c r="W25" i="49"/>
  <c r="AB25" i="49"/>
  <c r="AU25" i="49"/>
  <c r="Q25" i="49"/>
  <c r="BA25" i="49" s="1"/>
  <c r="R25" i="49"/>
  <c r="AA25" i="49"/>
  <c r="P25" i="49"/>
  <c r="V25" i="49"/>
  <c r="AY25" i="49" s="1"/>
  <c r="Z25" i="49"/>
  <c r="AZ25" i="49" s="1"/>
  <c r="P50" i="45"/>
  <c r="AU50" i="45"/>
  <c r="AV115" i="45" s="1"/>
  <c r="D115" i="45" s="1"/>
  <c r="S50" i="45"/>
  <c r="R50" i="45"/>
  <c r="Q50" i="45"/>
  <c r="BA50" i="45" s="1"/>
  <c r="Z106" i="44"/>
  <c r="AZ106" i="44" s="1"/>
  <c r="AS106" i="44"/>
  <c r="AF106" i="44" s="1"/>
  <c r="S106" i="44"/>
  <c r="R106" i="44"/>
  <c r="AB106" i="44"/>
  <c r="AA106" i="44"/>
  <c r="V106" i="44"/>
  <c r="AY106" i="44" s="1"/>
  <c r="P106" i="44"/>
  <c r="W106" i="44"/>
  <c r="U106" i="44"/>
  <c r="Q106" i="44"/>
  <c r="BA106" i="44" s="1"/>
  <c r="Z122" i="40"/>
  <c r="AZ122" i="40" s="1"/>
  <c r="AS122" i="40"/>
  <c r="AF122" i="40" s="1"/>
  <c r="R122" i="40"/>
  <c r="P122" i="40"/>
  <c r="Q122" i="40"/>
  <c r="BA122" i="40" s="1"/>
  <c r="U122" i="40"/>
  <c r="AB122" i="40"/>
  <c r="S122" i="40"/>
  <c r="W122" i="40"/>
  <c r="Y122" i="40"/>
  <c r="AA122" i="40"/>
  <c r="V122" i="40"/>
  <c r="AY122" i="40" s="1"/>
  <c r="BB122" i="40" s="1"/>
  <c r="Q93" i="39"/>
  <c r="BA93" i="39" s="1"/>
  <c r="BB93" i="39" s="1"/>
  <c r="U93" i="39"/>
  <c r="P93" i="39"/>
  <c r="V93" i="39"/>
  <c r="AY93" i="39" s="1"/>
  <c r="Z93" i="39"/>
  <c r="AZ93" i="39" s="1"/>
  <c r="AA93" i="39"/>
  <c r="Y93" i="39"/>
  <c r="AE93" i="39" a="1"/>
  <c r="AE93" i="39" s="1"/>
  <c r="AB93" i="39"/>
  <c r="W93" i="39"/>
  <c r="R93" i="39"/>
  <c r="S93" i="39"/>
  <c r="S73" i="47"/>
  <c r="R73" i="47"/>
  <c r="AS73" i="47"/>
  <c r="AF73" i="47" s="1"/>
  <c r="AB73" i="47"/>
  <c r="Q73" i="47"/>
  <c r="BA73" i="47" s="1"/>
  <c r="P73" i="47"/>
  <c r="Z112" i="47"/>
  <c r="AZ112" i="47" s="1"/>
  <c r="P112" i="47"/>
  <c r="S112" i="47"/>
  <c r="W112" i="47"/>
  <c r="Q112" i="47"/>
  <c r="BA112" i="47" s="1"/>
  <c r="BB112" i="47" s="1"/>
  <c r="AE112" i="47" a="1"/>
  <c r="AE112" i="47" s="1"/>
  <c r="Y112" i="47"/>
  <c r="V112" i="47"/>
  <c r="AY112" i="47" s="1"/>
  <c r="AA112" i="47"/>
  <c r="AB112" i="47"/>
  <c r="U112" i="47"/>
  <c r="R112" i="47"/>
  <c r="W80" i="39"/>
  <c r="Y80" i="39"/>
  <c r="U80" i="39"/>
  <c r="P80" i="39"/>
  <c r="Z80" i="39"/>
  <c r="AZ80" i="39" s="1"/>
  <c r="R80" i="39"/>
  <c r="Q80" i="39"/>
  <c r="BA80" i="39" s="1"/>
  <c r="BB80" i="39" s="1"/>
  <c r="AA80" i="39"/>
  <c r="V80" i="39"/>
  <c r="AY80" i="39" s="1"/>
  <c r="AE80" i="39" a="1"/>
  <c r="AE80" i="39" s="1"/>
  <c r="AB80" i="39"/>
  <c r="S80" i="39"/>
  <c r="P97" i="42"/>
  <c r="Q97" i="42"/>
  <c r="BA97" i="42" s="1"/>
  <c r="S97" i="42"/>
  <c r="R97" i="42"/>
  <c r="AA97" i="42"/>
  <c r="AS97" i="42"/>
  <c r="AF97" i="42" s="1"/>
  <c r="AB97" i="42"/>
  <c r="W97" i="42"/>
  <c r="U97" i="42"/>
  <c r="V97" i="42"/>
  <c r="AY97" i="42" s="1"/>
  <c r="Z97" i="42"/>
  <c r="AZ97" i="42" s="1"/>
  <c r="Y97" i="42"/>
  <c r="Q98" i="56"/>
  <c r="BA98" i="56" s="1"/>
  <c r="BB98" i="56" s="1"/>
  <c r="AA98" i="56"/>
  <c r="Z98" i="56"/>
  <c r="AZ98" i="56" s="1"/>
  <c r="U98" i="56"/>
  <c r="V98" i="56"/>
  <c r="AY98" i="56" s="1"/>
  <c r="AE98" i="56" a="1"/>
  <c r="AE98" i="56" s="1"/>
  <c r="Y98" i="56"/>
  <c r="S98" i="56"/>
  <c r="W98" i="56"/>
  <c r="P98" i="56"/>
  <c r="R98" i="56"/>
  <c r="AB98" i="56"/>
  <c r="Y22" i="47"/>
  <c r="AU22" i="47"/>
  <c r="AV80" i="47" s="1"/>
  <c r="V22" i="47"/>
  <c r="AY22" i="47" s="1"/>
  <c r="Z22" i="47"/>
  <c r="AZ22" i="47" s="1"/>
  <c r="U22" i="47"/>
  <c r="P22" i="47"/>
  <c r="R22" i="47"/>
  <c r="Q22" i="47"/>
  <c r="BA22" i="47" s="1"/>
  <c r="AA22" i="47"/>
  <c r="S22" i="47"/>
  <c r="W22" i="47"/>
  <c r="AB22" i="47"/>
  <c r="AA106" i="45"/>
  <c r="AB106" i="45"/>
  <c r="Q106" i="45"/>
  <c r="BA106" i="45" s="1"/>
  <c r="BB106" i="45" s="1"/>
  <c r="Z106" i="45"/>
  <c r="AZ106" i="45" s="1"/>
  <c r="AE106" i="45" a="1"/>
  <c r="AE106" i="45" s="1"/>
  <c r="V106" i="45"/>
  <c r="AY106" i="45" s="1"/>
  <c r="P106" i="45"/>
  <c r="Y106" i="45"/>
  <c r="W106" i="45"/>
  <c r="U106" i="45"/>
  <c r="S106" i="45"/>
  <c r="R106" i="45"/>
  <c r="U105" i="42"/>
  <c r="AE105" i="42" a="1"/>
  <c r="AE105" i="42" s="1"/>
  <c r="AD105" i="42" s="1"/>
  <c r="AC105" i="42" s="1"/>
  <c r="AB105" i="42"/>
  <c r="AA105" i="42"/>
  <c r="W105" i="42"/>
  <c r="Z105" i="42"/>
  <c r="AZ105" i="42" s="1"/>
  <c r="S105" i="42"/>
  <c r="Q105" i="42"/>
  <c r="BA105" i="42" s="1"/>
  <c r="BB105" i="42" s="1"/>
  <c r="V105" i="42"/>
  <c r="AY105" i="42" s="1"/>
  <c r="Y105" i="42"/>
  <c r="R105" i="42"/>
  <c r="P105" i="42"/>
  <c r="Y72" i="40"/>
  <c r="P72" i="40"/>
  <c r="V72" i="40"/>
  <c r="AY72" i="40" s="1"/>
  <c r="S72" i="40"/>
  <c r="W72" i="40"/>
  <c r="R72" i="40"/>
  <c r="AA72" i="40"/>
  <c r="Q72" i="40"/>
  <c r="BA72" i="40" s="1"/>
  <c r="BB72" i="40" s="1"/>
  <c r="Z72" i="40"/>
  <c r="AZ72" i="40" s="1"/>
  <c r="U72" i="40"/>
  <c r="AB72" i="40"/>
  <c r="AE72" i="40" a="1"/>
  <c r="AE72" i="40" s="1"/>
  <c r="AD72" i="40" s="1"/>
  <c r="AC72" i="40" s="1"/>
  <c r="AB128" i="55"/>
  <c r="S128" i="55"/>
  <c r="R128" i="55"/>
  <c r="V128" i="55"/>
  <c r="AY128" i="55" s="1"/>
  <c r="U128" i="55"/>
  <c r="AA128" i="55"/>
  <c r="Y128" i="55"/>
  <c r="Q128" i="55"/>
  <c r="BA128" i="55" s="1"/>
  <c r="BB128" i="55" s="1"/>
  <c r="Z128" i="55"/>
  <c r="AZ128" i="55" s="1"/>
  <c r="W128" i="55"/>
  <c r="P128" i="55"/>
  <c r="AE128" i="55" a="1"/>
  <c r="AE128" i="55" s="1"/>
  <c r="Y97" i="53"/>
  <c r="S97" i="53"/>
  <c r="AA97" i="53"/>
  <c r="AB97" i="53"/>
  <c r="P97" i="53"/>
  <c r="Q97" i="53"/>
  <c r="BA97" i="53" s="1"/>
  <c r="BB97" i="53" s="1"/>
  <c r="Z97" i="53"/>
  <c r="AZ97" i="53" s="1"/>
  <c r="W97" i="53"/>
  <c r="AE97" i="53" a="1"/>
  <c r="AE97" i="53" s="1"/>
  <c r="V97" i="53"/>
  <c r="AY97" i="53" s="1"/>
  <c r="U97" i="53"/>
  <c r="R97" i="53"/>
  <c r="Z73" i="51"/>
  <c r="AZ73" i="51" s="1"/>
  <c r="AA73" i="51"/>
  <c r="P73" i="51"/>
  <c r="W73" i="51"/>
  <c r="V73" i="51"/>
  <c r="AY73" i="51" s="1"/>
  <c r="BB73" i="51" s="1"/>
  <c r="Y73" i="51"/>
  <c r="R73" i="51"/>
  <c r="U73" i="51"/>
  <c r="Q73" i="51"/>
  <c r="BA73" i="51" s="1"/>
  <c r="S73" i="51"/>
  <c r="AB73" i="51"/>
  <c r="AS73" i="51"/>
  <c r="AF73" i="51" s="1"/>
  <c r="Q68" i="47"/>
  <c r="BA68" i="47" s="1"/>
  <c r="AS68" i="47"/>
  <c r="AF68" i="47" s="1"/>
  <c r="P68" i="47"/>
  <c r="S68" i="47"/>
  <c r="R68" i="47"/>
  <c r="AE85" i="42" a="1"/>
  <c r="AE85" i="42" s="1"/>
  <c r="AD85" i="42" s="1"/>
  <c r="AC85" i="42" s="1"/>
  <c r="W85" i="42"/>
  <c r="Q85" i="42"/>
  <c r="BA85" i="42" s="1"/>
  <c r="BB85" i="42" s="1"/>
  <c r="U85" i="42"/>
  <c r="Z85" i="42"/>
  <c r="AZ85" i="42" s="1"/>
  <c r="AA85" i="42"/>
  <c r="P85" i="42"/>
  <c r="S85" i="42"/>
  <c r="Z123" i="58"/>
  <c r="AZ123" i="58" s="1"/>
  <c r="P123" i="58"/>
  <c r="AS123" i="58"/>
  <c r="AF123" i="58" s="1"/>
  <c r="Y123" i="58"/>
  <c r="V123" i="58"/>
  <c r="AY123" i="58" s="1"/>
  <c r="S123" i="58"/>
  <c r="W123" i="58"/>
  <c r="U123" i="58"/>
  <c r="AB123" i="58"/>
  <c r="R123" i="58"/>
  <c r="AA123" i="58"/>
  <c r="Q123" i="58"/>
  <c r="BA123" i="58" s="1"/>
  <c r="Z66" i="57"/>
  <c r="AZ66" i="57" s="1"/>
  <c r="P66" i="57"/>
  <c r="W66" i="57"/>
  <c r="V66" i="57"/>
  <c r="AY66" i="57" s="1"/>
  <c r="AB66" i="57"/>
  <c r="Y66" i="57"/>
  <c r="AA66" i="57"/>
  <c r="S66" i="57"/>
  <c r="R66" i="57"/>
  <c r="Q66" i="57"/>
  <c r="BA66" i="57" s="1"/>
  <c r="AA9" i="56"/>
  <c r="AE9" i="56" a="1"/>
  <c r="AE9" i="56" s="1"/>
  <c r="Q9" i="56"/>
  <c r="BA9" i="56" s="1"/>
  <c r="BB9" i="56" s="1"/>
  <c r="Z9" i="56"/>
  <c r="AZ9" i="56" s="1"/>
  <c r="V9" i="56"/>
  <c r="AY9" i="56" s="1"/>
  <c r="P9" i="56"/>
  <c r="U9" i="56"/>
  <c r="AU9" i="56"/>
  <c r="AV33" i="56" s="1"/>
  <c r="AB9" i="56"/>
  <c r="R9" i="56"/>
  <c r="W9" i="56"/>
  <c r="Y9" i="56"/>
  <c r="S9" i="56"/>
  <c r="AA53" i="55"/>
  <c r="Z53" i="55"/>
  <c r="AZ53" i="55" s="1"/>
  <c r="Y53" i="55"/>
  <c r="V53" i="55"/>
  <c r="AY53" i="55" s="1"/>
  <c r="BB53" i="55" s="1"/>
  <c r="Q53" i="55"/>
  <c r="BA53" i="55" s="1"/>
  <c r="U53" i="55"/>
  <c r="W53" i="55"/>
  <c r="R53" i="55"/>
  <c r="AU53" i="55"/>
  <c r="AV46" i="55" s="1"/>
  <c r="P53" i="55"/>
  <c r="S53" i="55"/>
  <c r="AB53" i="55"/>
  <c r="AU40" i="54"/>
  <c r="AV63" i="54" s="1"/>
  <c r="Q40" i="54"/>
  <c r="BA40" i="54" s="1"/>
  <c r="BB40" i="54" s="1"/>
  <c r="W40" i="54"/>
  <c r="AA40" i="54"/>
  <c r="P40" i="54"/>
  <c r="V40" i="54"/>
  <c r="AY40" i="54" s="1"/>
  <c r="AE40" i="54" a="1"/>
  <c r="AE40" i="54" s="1"/>
  <c r="U40" i="54"/>
  <c r="S40" i="54"/>
  <c r="Y40" i="54"/>
  <c r="R40" i="54"/>
  <c r="Z40" i="54"/>
  <c r="AZ40" i="54" s="1"/>
  <c r="AB40" i="54"/>
  <c r="Z105" i="51"/>
  <c r="AZ105" i="51" s="1"/>
  <c r="AS105" i="51"/>
  <c r="AF105" i="51" s="1"/>
  <c r="W105" i="51"/>
  <c r="AB105" i="51"/>
  <c r="Q105" i="51"/>
  <c r="BA105" i="51" s="1"/>
  <c r="R105" i="51"/>
  <c r="Y105" i="51"/>
  <c r="P105" i="51"/>
  <c r="U105" i="51"/>
  <c r="V105" i="51"/>
  <c r="AY105" i="51" s="1"/>
  <c r="S105" i="51"/>
  <c r="AA105" i="51"/>
  <c r="W34" i="51"/>
  <c r="V34" i="51"/>
  <c r="AY34" i="51" s="1"/>
  <c r="U34" i="51"/>
  <c r="AU34" i="51"/>
  <c r="Z34" i="51"/>
  <c r="AZ34" i="51" s="1"/>
  <c r="AB34" i="51"/>
  <c r="R34" i="51"/>
  <c r="AA34" i="51"/>
  <c r="Q34" i="51"/>
  <c r="BA34" i="51" s="1"/>
  <c r="S34" i="51"/>
  <c r="Y34" i="51"/>
  <c r="P34" i="51"/>
  <c r="AA48" i="45"/>
  <c r="AU48" i="45"/>
  <c r="AV105" i="45" s="1"/>
  <c r="Z48" i="45"/>
  <c r="AZ48" i="45" s="1"/>
  <c r="P48" i="45"/>
  <c r="AB48" i="45"/>
  <c r="W48" i="45"/>
  <c r="AE48" i="45" a="1"/>
  <c r="AE48" i="45" s="1"/>
  <c r="S48" i="45"/>
  <c r="V48" i="45"/>
  <c r="AY48" i="45" s="1"/>
  <c r="R48" i="45"/>
  <c r="Y48" i="45"/>
  <c r="Q48" i="45"/>
  <c r="BA48" i="45" s="1"/>
  <c r="BB48" i="45" s="1"/>
  <c r="U48" i="45"/>
  <c r="AS86" i="59"/>
  <c r="AF86" i="59" s="1"/>
  <c r="V86" i="59"/>
  <c r="AY86" i="59" s="1"/>
  <c r="Q86" i="59"/>
  <c r="BA86" i="59" s="1"/>
  <c r="AA86" i="59"/>
  <c r="W86" i="59"/>
  <c r="U86" i="59"/>
  <c r="Z86" i="59"/>
  <c r="AZ86" i="59" s="1"/>
  <c r="P86" i="59"/>
  <c r="S86" i="59"/>
  <c r="R86" i="59"/>
  <c r="Y86" i="59"/>
  <c r="AB86" i="59"/>
  <c r="AE126" i="37" a="1"/>
  <c r="AE126" i="37" s="1"/>
  <c r="S126" i="37"/>
  <c r="Z126" i="37"/>
  <c r="AZ126" i="37" s="1"/>
  <c r="AA126" i="37"/>
  <c r="Y126" i="37"/>
  <c r="R126" i="37"/>
  <c r="W126" i="37"/>
  <c r="Q126" i="37"/>
  <c r="BA126" i="37" s="1"/>
  <c r="BB126" i="37" s="1"/>
  <c r="P126" i="37"/>
  <c r="V126" i="37"/>
  <c r="AY126" i="37" s="1"/>
  <c r="AB126" i="37"/>
  <c r="U126" i="37"/>
  <c r="AB80" i="33"/>
  <c r="P80" i="33"/>
  <c r="R80" i="33"/>
  <c r="S80" i="33"/>
  <c r="Q80" i="33"/>
  <c r="BA80" i="33" s="1"/>
  <c r="BB80" i="33" s="1"/>
  <c r="S117" i="33"/>
  <c r="W117" i="33"/>
  <c r="V117" i="33"/>
  <c r="AY117" i="33" s="1"/>
  <c r="AB117" i="33"/>
  <c r="AA117" i="33"/>
  <c r="R117" i="33"/>
  <c r="Q117" i="33"/>
  <c r="BA117" i="33" s="1"/>
  <c r="Z117" i="33"/>
  <c r="AZ117" i="33" s="1"/>
  <c r="AS117" i="33"/>
  <c r="AF117" i="33" s="1"/>
  <c r="P117" i="33"/>
  <c r="Y117" i="33"/>
  <c r="U117" i="33"/>
  <c r="AB67" i="32"/>
  <c r="AE67" i="32" a="1"/>
  <c r="AE67" i="32" s="1"/>
  <c r="Z67" i="32"/>
  <c r="AZ67" i="32" s="1"/>
  <c r="U67" i="32"/>
  <c r="AA67" i="32"/>
  <c r="Y67" i="32"/>
  <c r="W67" i="32"/>
  <c r="AB124" i="32"/>
  <c r="P124" i="32"/>
  <c r="U124" i="32"/>
  <c r="AA124" i="32"/>
  <c r="S124" i="32"/>
  <c r="W124" i="32"/>
  <c r="V124" i="32"/>
  <c r="AY124" i="32" s="1"/>
  <c r="BB124" i="32" s="1"/>
  <c r="AE93" i="31" a="1"/>
  <c r="AE93" i="31" s="1"/>
  <c r="R93" i="31"/>
  <c r="Q93" i="31"/>
  <c r="BA93" i="31" s="1"/>
  <c r="BB93" i="31" s="1"/>
  <c r="AS75" i="30"/>
  <c r="AF75" i="30" s="1"/>
  <c r="U75" i="30"/>
  <c r="Q75" i="30"/>
  <c r="BA75" i="30" s="1"/>
  <c r="S75" i="30"/>
  <c r="Y75" i="30"/>
  <c r="R75" i="30"/>
  <c r="P75" i="30"/>
  <c r="V75" i="30"/>
  <c r="AY75" i="30" s="1"/>
  <c r="BB75" i="30" s="1"/>
  <c r="AA75" i="30"/>
  <c r="S84" i="28"/>
  <c r="Y84" i="28"/>
  <c r="AB84" i="28"/>
  <c r="R84" i="28"/>
  <c r="W84" i="28"/>
  <c r="U84" i="28"/>
  <c r="Q84" i="28"/>
  <c r="BA84" i="28" s="1"/>
  <c r="Z84" i="28"/>
  <c r="AZ84" i="28" s="1"/>
  <c r="P84" i="28"/>
  <c r="V84" i="28"/>
  <c r="AY84" i="28" s="1"/>
  <c r="AA84" i="28"/>
  <c r="P45" i="37"/>
  <c r="U45" i="37"/>
  <c r="Y45" i="37"/>
  <c r="S45" i="37"/>
  <c r="V45" i="37"/>
  <c r="AY45" i="37" s="1"/>
  <c r="R45" i="37"/>
  <c r="Q45" i="37"/>
  <c r="BA45" i="37" s="1"/>
  <c r="BB45" i="37" s="1"/>
  <c r="AE45" i="37" a="1"/>
  <c r="AE45" i="37" s="1"/>
  <c r="Z45" i="37"/>
  <c r="AZ45" i="37" s="1"/>
  <c r="AA45" i="37"/>
  <c r="AU45" i="37"/>
  <c r="AV75" i="37" s="1"/>
  <c r="W45" i="37"/>
  <c r="AB45" i="37"/>
  <c r="AS97" i="36"/>
  <c r="AF97" i="36" s="1"/>
  <c r="Q97" i="36"/>
  <c r="BA97" i="36" s="1"/>
  <c r="S97" i="36"/>
  <c r="R97" i="36"/>
  <c r="P97" i="36"/>
  <c r="V122" i="35"/>
  <c r="AY122" i="35" s="1"/>
  <c r="Q122" i="35"/>
  <c r="BA122" i="35" s="1"/>
  <c r="BB122" i="35" s="1"/>
  <c r="AE122" i="35" a="1"/>
  <c r="AE122" i="35" s="1"/>
  <c r="AA122" i="35"/>
  <c r="R122" i="35"/>
  <c r="AB122" i="35"/>
  <c r="Y122" i="35"/>
  <c r="W122" i="35"/>
  <c r="P122" i="35"/>
  <c r="S122" i="35"/>
  <c r="Z122" i="35"/>
  <c r="AZ122" i="35" s="1"/>
  <c r="U122" i="35"/>
  <c r="AE89" i="32" a="1"/>
  <c r="AE89" i="32" s="1"/>
  <c r="R89" i="32"/>
  <c r="V89" i="32"/>
  <c r="AY89" i="32" s="1"/>
  <c r="U89" i="32"/>
  <c r="Q89" i="32"/>
  <c r="BA89" i="32" s="1"/>
  <c r="BB89" i="32" s="1"/>
  <c r="Y89" i="32"/>
  <c r="P89" i="32"/>
  <c r="W89" i="32"/>
  <c r="Z89" i="32"/>
  <c r="AZ89" i="32" s="1"/>
  <c r="AA89" i="32"/>
  <c r="S89" i="32"/>
  <c r="AB89" i="32"/>
  <c r="U115" i="28"/>
  <c r="W115" i="28"/>
  <c r="R115" i="28"/>
  <c r="Y115" i="28"/>
  <c r="AA115" i="28"/>
  <c r="S115" i="28"/>
  <c r="AB115" i="28"/>
  <c r="Z115" i="28"/>
  <c r="AZ115" i="28" s="1"/>
  <c r="BB115" i="28" s="1"/>
  <c r="AB124" i="34"/>
  <c r="S124" i="34"/>
  <c r="R124" i="34"/>
  <c r="AS124" i="34"/>
  <c r="AF124" i="34" s="1"/>
  <c r="U124" i="34"/>
  <c r="AA124" i="34"/>
  <c r="Q124" i="34"/>
  <c r="BA124" i="34" s="1"/>
  <c r="Z124" i="34"/>
  <c r="AZ124" i="34" s="1"/>
  <c r="P124" i="34"/>
  <c r="Y124" i="34"/>
  <c r="W124" i="34"/>
  <c r="V124" i="34"/>
  <c r="AY124" i="34" s="1"/>
  <c r="U95" i="35"/>
  <c r="V95" i="35"/>
  <c r="AY95" i="35" s="1"/>
  <c r="R95" i="35"/>
  <c r="S95" i="35"/>
  <c r="AA95" i="35"/>
  <c r="W95" i="35"/>
  <c r="Z128" i="31"/>
  <c r="AZ128" i="31" s="1"/>
  <c r="Y128" i="31"/>
  <c r="AE128" i="31" a="1"/>
  <c r="AE128" i="31" s="1"/>
  <c r="AD128" i="31" s="1"/>
  <c r="AC128" i="31" s="1"/>
  <c r="U128" i="31"/>
  <c r="S128" i="31"/>
  <c r="P128" i="31"/>
  <c r="AB128" i="31"/>
  <c r="R128" i="31"/>
  <c r="AA128" i="31"/>
  <c r="Q128" i="31"/>
  <c r="BA128" i="31" s="1"/>
  <c r="BB128" i="31" s="1"/>
  <c r="W128" i="31"/>
  <c r="Z110" i="28"/>
  <c r="AZ110" i="28" s="1"/>
  <c r="V110" i="28"/>
  <c r="AY110" i="28" s="1"/>
  <c r="P110" i="28"/>
  <c r="W110" i="28"/>
  <c r="Q110" i="28"/>
  <c r="BA110" i="28" s="1"/>
  <c r="BB110" i="28" s="1"/>
  <c r="Y110" i="28"/>
  <c r="AE110" i="28" a="1"/>
  <c r="AE110" i="28" s="1"/>
  <c r="S110" i="28"/>
  <c r="AE29" i="33" a="1"/>
  <c r="AE29" i="33" s="1"/>
  <c r="Z29" i="33"/>
  <c r="AZ29" i="33" s="1"/>
  <c r="Q29" i="33"/>
  <c r="BA29" i="33" s="1"/>
  <c r="BB29" i="33" s="1"/>
  <c r="P29" i="33"/>
  <c r="Y29" i="33"/>
  <c r="Y126" i="28"/>
  <c r="AA126" i="28"/>
  <c r="R126" i="28"/>
  <c r="Q126" i="28"/>
  <c r="BA126" i="28" s="1"/>
  <c r="BB126" i="28" s="1"/>
  <c r="S126" i="28"/>
  <c r="P3" i="35"/>
  <c r="R3" i="35"/>
  <c r="W3" i="35"/>
  <c r="AU3" i="35"/>
  <c r="S3" i="35"/>
  <c r="Y3" i="35"/>
  <c r="Z3" i="35"/>
  <c r="AZ3" i="35" s="1"/>
  <c r="V3" i="35"/>
  <c r="AY3" i="35" s="1"/>
  <c r="AB3" i="35"/>
  <c r="Q3" i="35"/>
  <c r="BA3" i="35" s="1"/>
  <c r="AA3" i="35"/>
  <c r="U3" i="35"/>
  <c r="Y97" i="35"/>
  <c r="V97" i="35"/>
  <c r="AY97" i="35" s="1"/>
  <c r="R97" i="35"/>
  <c r="W97" i="35"/>
  <c r="AB97" i="35"/>
  <c r="Z97" i="35"/>
  <c r="AZ97" i="35" s="1"/>
  <c r="AA97" i="35"/>
  <c r="P97" i="35"/>
  <c r="AE97" i="35" a="1"/>
  <c r="AE97" i="35" s="1"/>
  <c r="U97" i="35"/>
  <c r="S97" i="35"/>
  <c r="Q97" i="35"/>
  <c r="BA97" i="35" s="1"/>
  <c r="BB97" i="35" s="1"/>
  <c r="P115" i="32"/>
  <c r="R115" i="32"/>
  <c r="Q115" i="32"/>
  <c r="BA115" i="32" s="1"/>
  <c r="BB115" i="32" s="1"/>
  <c r="V115" i="32"/>
  <c r="AY115" i="32" s="1"/>
  <c r="S115" i="32"/>
  <c r="Z74" i="28"/>
  <c r="AZ74" i="28" s="1"/>
  <c r="AB74" i="28"/>
  <c r="Q74" i="28"/>
  <c r="BA74" i="28" s="1"/>
  <c r="BB74" i="28" s="1"/>
  <c r="P74" i="28"/>
  <c r="R74" i="28"/>
  <c r="U74" i="28"/>
  <c r="AE74" i="28" a="1"/>
  <c r="AE74" i="28" s="1"/>
  <c r="AD74" i="28" s="1"/>
  <c r="AC74" i="28" s="1"/>
  <c r="AA74" i="28"/>
  <c r="V74" i="28"/>
  <c r="AY74" i="28" s="1"/>
  <c r="R79" i="37"/>
  <c r="S79" i="37"/>
  <c r="AE79" i="37" a="1"/>
  <c r="AE79" i="37" s="1"/>
  <c r="AD79" i="37" s="1"/>
  <c r="AC79" i="37" s="1"/>
  <c r="Z79" i="37"/>
  <c r="AZ79" i="37" s="1"/>
  <c r="AB79" i="37"/>
  <c r="Y79" i="37"/>
  <c r="U79" i="37"/>
  <c r="W79" i="37"/>
  <c r="Q79" i="37"/>
  <c r="BA79" i="37" s="1"/>
  <c r="BB79" i="37" s="1"/>
  <c r="V79" i="37"/>
  <c r="AY79" i="37" s="1"/>
  <c r="AA79" i="37"/>
  <c r="P79" i="37"/>
  <c r="S100" i="33"/>
  <c r="Q100" i="33"/>
  <c r="BA100" i="33" s="1"/>
  <c r="AS100" i="33"/>
  <c r="AF100" i="33" s="1"/>
  <c r="V100" i="33"/>
  <c r="AY100" i="33" s="1"/>
  <c r="BB100" i="33" s="1"/>
  <c r="R100" i="33"/>
  <c r="P100" i="33"/>
  <c r="U88" i="30"/>
  <c r="R88" i="30"/>
  <c r="Y88" i="30"/>
  <c r="V88" i="30"/>
  <c r="AY88" i="30" s="1"/>
  <c r="S88" i="30"/>
  <c r="P88" i="30"/>
  <c r="W88" i="30"/>
  <c r="Q88" i="30"/>
  <c r="BA88" i="30" s="1"/>
  <c r="BB88" i="30" s="1"/>
  <c r="Z88" i="30"/>
  <c r="AZ88" i="30" s="1"/>
  <c r="AE88" i="30" a="1"/>
  <c r="AE88" i="30" s="1"/>
  <c r="AA88" i="30"/>
  <c r="AB88" i="30"/>
  <c r="AB75" i="28"/>
  <c r="R75" i="28"/>
  <c r="V75" i="28"/>
  <c r="AY75" i="28" s="1"/>
  <c r="Q75" i="28"/>
  <c r="BA75" i="28" s="1"/>
  <c r="BB75" i="28" s="1"/>
  <c r="AE75" i="28" a="1"/>
  <c r="AE75" i="28" s="1"/>
  <c r="AD75" i="28" s="1"/>
  <c r="AC75" i="28" s="1"/>
  <c r="U75" i="28"/>
  <c r="W75" i="28"/>
  <c r="AA75" i="28"/>
  <c r="Y75" i="28"/>
  <c r="P75" i="28"/>
  <c r="S75" i="28"/>
  <c r="Z75" i="28"/>
  <c r="AZ75" i="28" s="1"/>
  <c r="S95" i="12"/>
  <c r="P95" i="12"/>
  <c r="R95" i="12"/>
  <c r="AS95" i="12"/>
  <c r="AF95" i="12" s="1"/>
  <c r="Q95" i="12"/>
  <c r="BA95" i="12" s="1"/>
  <c r="AY10" i="12"/>
  <c r="AA67" i="37"/>
  <c r="S67" i="37"/>
  <c r="Q67" i="37"/>
  <c r="BA67" i="37" s="1"/>
  <c r="R67" i="37"/>
  <c r="W67" i="37"/>
  <c r="U67" i="37"/>
  <c r="Y67" i="37"/>
  <c r="P67" i="37"/>
  <c r="V67" i="37"/>
  <c r="AY67" i="37" s="1"/>
  <c r="AS67" i="37"/>
  <c r="AF67" i="37" s="1"/>
  <c r="Z67" i="37"/>
  <c r="AZ67" i="37" s="1"/>
  <c r="AB67" i="37"/>
  <c r="V21" i="30"/>
  <c r="AY21" i="30" s="1"/>
  <c r="W21" i="30"/>
  <c r="AB21" i="30"/>
  <c r="Q21" i="30"/>
  <c r="BA21" i="30" s="1"/>
  <c r="BB21" i="30" s="1"/>
  <c r="AE21" i="30" a="1"/>
  <c r="AE21" i="30" s="1"/>
  <c r="AU21" i="30"/>
  <c r="Q121" i="28"/>
  <c r="BA121" i="28" s="1"/>
  <c r="W121" i="28"/>
  <c r="V121" i="28"/>
  <c r="AY121" i="28" s="1"/>
  <c r="R121" i="28"/>
  <c r="S121" i="28"/>
  <c r="P121" i="28"/>
  <c r="AA121" i="28"/>
  <c r="U121" i="28"/>
  <c r="Y121" i="28"/>
  <c r="Z121" i="28"/>
  <c r="AZ121" i="28" s="1"/>
  <c r="AD125" i="45"/>
  <c r="AC125" i="45" s="1"/>
  <c r="AD114" i="42"/>
  <c r="AC114" i="42" s="1"/>
  <c r="AD76" i="33"/>
  <c r="AC76" i="33" s="1"/>
  <c r="AE18" i="31" a="1"/>
  <c r="AE18" i="31" s="1"/>
  <c r="AD18" i="31" s="1"/>
  <c r="AC18" i="31" s="1"/>
  <c r="Y117" i="48"/>
  <c r="S117" i="48"/>
  <c r="Z95" i="57"/>
  <c r="AZ95" i="57" s="1"/>
  <c r="U95" i="57"/>
  <c r="W95" i="57"/>
  <c r="P95" i="57"/>
  <c r="Q95" i="57"/>
  <c r="BA95" i="57" s="1"/>
  <c r="BB95" i="57" s="1"/>
  <c r="V95" i="57"/>
  <c r="AY95" i="57" s="1"/>
  <c r="S95" i="57"/>
  <c r="AE95" i="57" a="1"/>
  <c r="AE95" i="57" s="1"/>
  <c r="AD95" i="57" s="1"/>
  <c r="AC95" i="57" s="1"/>
  <c r="AB95" i="57"/>
  <c r="R95" i="57"/>
  <c r="AE124" i="55" a="1"/>
  <c r="AE124" i="55" s="1"/>
  <c r="V124" i="55"/>
  <c r="AY124" i="55" s="1"/>
  <c r="AB124" i="55"/>
  <c r="U124" i="55"/>
  <c r="R124" i="55"/>
  <c r="AA124" i="55"/>
  <c r="Q124" i="55"/>
  <c r="BA124" i="55" s="1"/>
  <c r="BB124" i="55" s="1"/>
  <c r="Z124" i="55"/>
  <c r="AZ124" i="55" s="1"/>
  <c r="P124" i="55"/>
  <c r="R26" i="52"/>
  <c r="AA26" i="52"/>
  <c r="Q26" i="52"/>
  <c r="BA26" i="52" s="1"/>
  <c r="V26" i="52"/>
  <c r="AY26" i="52" s="1"/>
  <c r="Z26" i="52"/>
  <c r="AZ26" i="52" s="1"/>
  <c r="U26" i="52"/>
  <c r="P26" i="52"/>
  <c r="AU26" i="52"/>
  <c r="AV94" i="52" s="1"/>
  <c r="W26" i="52"/>
  <c r="S26" i="52"/>
  <c r="AB26" i="52"/>
  <c r="V110" i="51"/>
  <c r="AY110" i="51" s="1"/>
  <c r="AA110" i="51"/>
  <c r="Y110" i="51"/>
  <c r="S110" i="51"/>
  <c r="Q110" i="51"/>
  <c r="BA110" i="51" s="1"/>
  <c r="BB110" i="51" s="1"/>
  <c r="W110" i="51"/>
  <c r="P110" i="51"/>
  <c r="U110" i="51"/>
  <c r="AB110" i="51"/>
  <c r="AE110" i="51" a="1"/>
  <c r="AE110" i="51" s="1"/>
  <c r="AD110" i="51" s="1"/>
  <c r="AC110" i="51" s="1"/>
  <c r="R110" i="51"/>
  <c r="Z110" i="51"/>
  <c r="AZ110" i="51" s="1"/>
  <c r="Y42" i="50"/>
  <c r="V42" i="50"/>
  <c r="AY42" i="50" s="1"/>
  <c r="BB42" i="50" s="1"/>
  <c r="P42" i="50"/>
  <c r="W42" i="50"/>
  <c r="R42" i="50"/>
  <c r="U42" i="50"/>
  <c r="AB42" i="50"/>
  <c r="AA42" i="50"/>
  <c r="AU42" i="50"/>
  <c r="AV84" i="50" s="1"/>
  <c r="Q42" i="50"/>
  <c r="BA42" i="50" s="1"/>
  <c r="S42" i="50"/>
  <c r="Z42" i="50"/>
  <c r="AZ42" i="50" s="1"/>
  <c r="U36" i="48"/>
  <c r="Z36" i="48"/>
  <c r="AZ36" i="48" s="1"/>
  <c r="AE36" i="48" a="1"/>
  <c r="AE36" i="48" s="1"/>
  <c r="Q36" i="48"/>
  <c r="BA36" i="48" s="1"/>
  <c r="BB36" i="48" s="1"/>
  <c r="AA36" i="48"/>
  <c r="AU36" i="48"/>
  <c r="AB36" i="48"/>
  <c r="Y93" i="46"/>
  <c r="Z93" i="46"/>
  <c r="AZ93" i="46" s="1"/>
  <c r="S93" i="46"/>
  <c r="Q93" i="46"/>
  <c r="BA93" i="46" s="1"/>
  <c r="P93" i="46"/>
  <c r="V93" i="46"/>
  <c r="AY93" i="46" s="1"/>
  <c r="AB93" i="46"/>
  <c r="AA93" i="46"/>
  <c r="W93" i="46"/>
  <c r="Y110" i="45"/>
  <c r="V110" i="45"/>
  <c r="AY110" i="45" s="1"/>
  <c r="W110" i="45"/>
  <c r="AA110" i="45"/>
  <c r="U110" i="45"/>
  <c r="S110" i="45"/>
  <c r="R110" i="45"/>
  <c r="Q110" i="45"/>
  <c r="BA110" i="45" s="1"/>
  <c r="BB110" i="45" s="1"/>
  <c r="Z110" i="45"/>
  <c r="AZ110" i="45" s="1"/>
  <c r="AE110" i="45" a="1"/>
  <c r="AE110" i="45" s="1"/>
  <c r="P110" i="45"/>
  <c r="AB110" i="45"/>
  <c r="S82" i="44"/>
  <c r="AA82" i="44"/>
  <c r="Q82" i="44"/>
  <c r="BA82" i="44" s="1"/>
  <c r="BB82" i="44" s="1"/>
  <c r="AB82" i="44"/>
  <c r="AE82" i="44" a="1"/>
  <c r="AE82" i="44" s="1"/>
  <c r="AD82" i="44" s="1"/>
  <c r="AC82" i="44" s="1"/>
  <c r="W82" i="44"/>
  <c r="P82" i="44"/>
  <c r="V82" i="44"/>
  <c r="AY82" i="44" s="1"/>
  <c r="R82" i="44"/>
  <c r="U82" i="44"/>
  <c r="AS79" i="58"/>
  <c r="AF79" i="58" s="1"/>
  <c r="Z79" i="58"/>
  <c r="AZ79" i="58" s="1"/>
  <c r="P79" i="58"/>
  <c r="Y79" i="58"/>
  <c r="R79" i="58"/>
  <c r="Q79" i="58"/>
  <c r="BA79" i="58" s="1"/>
  <c r="W79" i="58"/>
  <c r="AB79" i="58"/>
  <c r="U79" i="58"/>
  <c r="S79" i="58"/>
  <c r="V79" i="58"/>
  <c r="AY79" i="58" s="1"/>
  <c r="AA79" i="58"/>
  <c r="P112" i="57"/>
  <c r="V112" i="57"/>
  <c r="AY112" i="57" s="1"/>
  <c r="R112" i="57"/>
  <c r="AA112" i="57"/>
  <c r="Q112" i="57"/>
  <c r="BA112" i="57" s="1"/>
  <c r="BB112" i="57" s="1"/>
  <c r="W112" i="57"/>
  <c r="AB112" i="57"/>
  <c r="AE112" i="57" a="1"/>
  <c r="AE112" i="57" s="1"/>
  <c r="AD112" i="57" s="1"/>
  <c r="AC112" i="57" s="1"/>
  <c r="U112" i="57"/>
  <c r="S112" i="57"/>
  <c r="Z112" i="57"/>
  <c r="AZ112" i="57" s="1"/>
  <c r="Y112" i="57"/>
  <c r="V58" i="55"/>
  <c r="AY58" i="55" s="1"/>
  <c r="W58" i="55"/>
  <c r="AE58" i="55" a="1"/>
  <c r="AE58" i="55" s="1"/>
  <c r="AU58" i="55"/>
  <c r="Z58" i="55"/>
  <c r="AZ58" i="55" s="1"/>
  <c r="S58" i="55"/>
  <c r="Y58" i="55"/>
  <c r="Q58" i="55"/>
  <c r="BA58" i="55" s="1"/>
  <c r="BB58" i="55" s="1"/>
  <c r="U58" i="55"/>
  <c r="AB58" i="55"/>
  <c r="R58" i="55"/>
  <c r="P58" i="55"/>
  <c r="AA58" i="55"/>
  <c r="Y13" i="55"/>
  <c r="U13" i="55"/>
  <c r="AA13" i="55"/>
  <c r="S13" i="55"/>
  <c r="Q13" i="55"/>
  <c r="BA13" i="55" s="1"/>
  <c r="BB13" i="55" s="1"/>
  <c r="AB13" i="55"/>
  <c r="R13" i="55"/>
  <c r="Z13" i="55"/>
  <c r="AZ13" i="55" s="1"/>
  <c r="P13" i="55"/>
  <c r="AE13" i="55" a="1"/>
  <c r="AE13" i="55" s="1"/>
  <c r="AU13" i="55"/>
  <c r="AV96" i="55" s="1"/>
  <c r="V13" i="55"/>
  <c r="AY13" i="55" s="1"/>
  <c r="W13" i="55"/>
  <c r="Q15" i="54"/>
  <c r="BA15" i="54" s="1"/>
  <c r="P15" i="54"/>
  <c r="Z15" i="54"/>
  <c r="AZ15" i="54" s="1"/>
  <c r="Y15" i="54"/>
  <c r="W15" i="54"/>
  <c r="AU15" i="54"/>
  <c r="U15" i="54"/>
  <c r="V15" i="54"/>
  <c r="AY15" i="54" s="1"/>
  <c r="S15" i="54"/>
  <c r="R15" i="54"/>
  <c r="AA15" i="54"/>
  <c r="AB15" i="54"/>
  <c r="U29" i="52"/>
  <c r="V29" i="52"/>
  <c r="AY29" i="52" s="1"/>
  <c r="Z29" i="52"/>
  <c r="AZ29" i="52" s="1"/>
  <c r="P29" i="52"/>
  <c r="S29" i="52"/>
  <c r="R29" i="52"/>
  <c r="Y29" i="52"/>
  <c r="AA29" i="52"/>
  <c r="Q29" i="52"/>
  <c r="BA29" i="52" s="1"/>
  <c r="W29" i="52"/>
  <c r="AU29" i="52"/>
  <c r="AB29" i="52"/>
  <c r="U40" i="51"/>
  <c r="P40" i="51"/>
  <c r="Y40" i="51"/>
  <c r="V40" i="51"/>
  <c r="AY40" i="51" s="1"/>
  <c r="R40" i="51"/>
  <c r="AB40" i="51"/>
  <c r="AU40" i="51"/>
  <c r="AA40" i="51"/>
  <c r="Q40" i="51"/>
  <c r="BA40" i="51" s="1"/>
  <c r="W40" i="51"/>
  <c r="S40" i="51"/>
  <c r="Z40" i="51"/>
  <c r="AZ40" i="51" s="1"/>
  <c r="AB84" i="50"/>
  <c r="AE84" i="50" a="1"/>
  <c r="AE84" i="50" s="1"/>
  <c r="W84" i="50"/>
  <c r="S84" i="50"/>
  <c r="V84" i="50"/>
  <c r="AY84" i="50" s="1"/>
  <c r="R84" i="50"/>
  <c r="Z84" i="50"/>
  <c r="AZ84" i="50" s="1"/>
  <c r="P84" i="50"/>
  <c r="AA84" i="50"/>
  <c r="Q84" i="50"/>
  <c r="BA84" i="50" s="1"/>
  <c r="BB84" i="50" s="1"/>
  <c r="Y84" i="50"/>
  <c r="U84" i="50"/>
  <c r="U128" i="49"/>
  <c r="Y128" i="49"/>
  <c r="S128" i="49"/>
  <c r="AB128" i="49"/>
  <c r="R128" i="49"/>
  <c r="AA128" i="49"/>
  <c r="W128" i="49"/>
  <c r="Q128" i="49"/>
  <c r="BA128" i="49" s="1"/>
  <c r="BB128" i="49" s="1"/>
  <c r="AE128" i="49" a="1"/>
  <c r="AE128" i="49" s="1"/>
  <c r="AD128" i="49" s="1"/>
  <c r="AC128" i="49" s="1"/>
  <c r="Z128" i="49"/>
  <c r="AZ128" i="49" s="1"/>
  <c r="V128" i="49"/>
  <c r="AY128" i="49" s="1"/>
  <c r="P128" i="49"/>
  <c r="Y58" i="47"/>
  <c r="AE58" i="47" a="1"/>
  <c r="AE58" i="47" s="1"/>
  <c r="U6" i="44"/>
  <c r="Y6" i="44"/>
  <c r="P6" i="44"/>
  <c r="V81" i="42"/>
  <c r="AY81" i="42" s="1"/>
  <c r="AS81" i="42"/>
  <c r="AF81" i="42" s="1"/>
  <c r="AB81" i="42"/>
  <c r="AA81" i="42"/>
  <c r="R81" i="42"/>
  <c r="P81" i="42"/>
  <c r="S81" i="42"/>
  <c r="Z81" i="42"/>
  <c r="AZ81" i="42" s="1"/>
  <c r="Q81" i="42"/>
  <c r="BA81" i="42" s="1"/>
  <c r="W81" i="42"/>
  <c r="U81" i="42"/>
  <c r="Y81" i="42"/>
  <c r="AA82" i="38"/>
  <c r="W82" i="38"/>
  <c r="R82" i="38"/>
  <c r="AE82" i="38" a="1"/>
  <c r="AE82" i="38" s="1"/>
  <c r="U82" i="38"/>
  <c r="AB82" i="38"/>
  <c r="P82" i="38"/>
  <c r="Z82" i="38"/>
  <c r="AZ82" i="38" s="1"/>
  <c r="V82" i="38"/>
  <c r="AY82" i="38" s="1"/>
  <c r="S82" i="38"/>
  <c r="Q82" i="38"/>
  <c r="BA82" i="38" s="1"/>
  <c r="BB82" i="38" s="1"/>
  <c r="Y82" i="38"/>
  <c r="S83" i="59"/>
  <c r="AB83" i="59"/>
  <c r="U83" i="59"/>
  <c r="V83" i="59"/>
  <c r="AY83" i="59" s="1"/>
  <c r="Q83" i="59"/>
  <c r="BA83" i="59" s="1"/>
  <c r="Z83" i="59"/>
  <c r="AZ83" i="59" s="1"/>
  <c r="AS83" i="59"/>
  <c r="AF83" i="59" s="1"/>
  <c r="AA83" i="59"/>
  <c r="P83" i="59"/>
  <c r="Y83" i="59"/>
  <c r="W83" i="59"/>
  <c r="R83" i="59"/>
  <c r="Z99" i="40"/>
  <c r="AZ99" i="40" s="1"/>
  <c r="Q99" i="40"/>
  <c r="BA99" i="40" s="1"/>
  <c r="BB99" i="40" s="1"/>
  <c r="P99" i="40"/>
  <c r="Y99" i="40"/>
  <c r="S99" i="40"/>
  <c r="V99" i="40"/>
  <c r="AY99" i="40" s="1"/>
  <c r="W99" i="40"/>
  <c r="AB99" i="40"/>
  <c r="AE99" i="40" a="1"/>
  <c r="AE99" i="40" s="1"/>
  <c r="AD99" i="40" s="1"/>
  <c r="AC99" i="40" s="1"/>
  <c r="U99" i="40"/>
  <c r="R99" i="40"/>
  <c r="AA99" i="40"/>
  <c r="Q129" i="47"/>
  <c r="BA129" i="47" s="1"/>
  <c r="BB129" i="47" s="1"/>
  <c r="AE129" i="47" a="1"/>
  <c r="AE129" i="47" s="1"/>
  <c r="Y129" i="47"/>
  <c r="W129" i="47"/>
  <c r="V129" i="47"/>
  <c r="AY129" i="47" s="1"/>
  <c r="Z129" i="47"/>
  <c r="AZ129" i="47" s="1"/>
  <c r="U129" i="47"/>
  <c r="S129" i="47"/>
  <c r="AB129" i="47"/>
  <c r="R129" i="47"/>
  <c r="AA129" i="47"/>
  <c r="AB77" i="44"/>
  <c r="Y77" i="44"/>
  <c r="P71" i="43"/>
  <c r="AB71" i="43"/>
  <c r="AS71" i="43"/>
  <c r="AF71" i="43" s="1"/>
  <c r="W71" i="43"/>
  <c r="Q71" i="43"/>
  <c r="BA71" i="43" s="1"/>
  <c r="V71" i="43"/>
  <c r="AY71" i="43" s="1"/>
  <c r="Y71" i="43"/>
  <c r="U71" i="43"/>
  <c r="S71" i="43"/>
  <c r="R71" i="43"/>
  <c r="Z71" i="43"/>
  <c r="AZ71" i="43" s="1"/>
  <c r="AA71" i="43"/>
  <c r="V87" i="51"/>
  <c r="AY87" i="51" s="1"/>
  <c r="P87" i="51"/>
  <c r="W87" i="51"/>
  <c r="U87" i="51"/>
  <c r="S87" i="51"/>
  <c r="Z87" i="51"/>
  <c r="AZ87" i="51" s="1"/>
  <c r="R87" i="51"/>
  <c r="AB87" i="51"/>
  <c r="AS87" i="51"/>
  <c r="AF87" i="51" s="1"/>
  <c r="Y87" i="51"/>
  <c r="Q87" i="51"/>
  <c r="BA87" i="51" s="1"/>
  <c r="AA87" i="51"/>
  <c r="V117" i="49"/>
  <c r="AY117" i="49" s="1"/>
  <c r="R117" i="49"/>
  <c r="AA117" i="49"/>
  <c r="Q117" i="49"/>
  <c r="BA117" i="49" s="1"/>
  <c r="U117" i="49"/>
  <c r="Z117" i="49"/>
  <c r="AZ117" i="49" s="1"/>
  <c r="S117" i="49"/>
  <c r="P117" i="49"/>
  <c r="AS117" i="49"/>
  <c r="AF117" i="49" s="1"/>
  <c r="Y117" i="49"/>
  <c r="W117" i="49"/>
  <c r="AB117" i="49"/>
  <c r="R52" i="43"/>
  <c r="Z52" i="43"/>
  <c r="AZ52" i="43" s="1"/>
  <c r="AU52" i="43"/>
  <c r="W52" i="43"/>
  <c r="V52" i="43"/>
  <c r="AY52" i="43" s="1"/>
  <c r="Y52" i="43"/>
  <c r="U52" i="43"/>
  <c r="S52" i="43"/>
  <c r="AA52" i="43"/>
  <c r="AB52" i="43"/>
  <c r="Q52" i="43"/>
  <c r="BA52" i="43" s="1"/>
  <c r="P52" i="43"/>
  <c r="AE125" i="43" a="1"/>
  <c r="AE125" i="43" s="1"/>
  <c r="AD125" i="43" s="1"/>
  <c r="AC125" i="43" s="1"/>
  <c r="AA125" i="43"/>
  <c r="Z125" i="43"/>
  <c r="AZ125" i="43" s="1"/>
  <c r="V125" i="43"/>
  <c r="AY125" i="43" s="1"/>
  <c r="U84" i="53"/>
  <c r="AA84" i="53"/>
  <c r="Y84" i="53"/>
  <c r="Q84" i="53"/>
  <c r="BA84" i="53" s="1"/>
  <c r="S84" i="53"/>
  <c r="Z84" i="53"/>
  <c r="AZ84" i="53" s="1"/>
  <c r="P84" i="53"/>
  <c r="W84" i="53"/>
  <c r="V84" i="53"/>
  <c r="AY84" i="53" s="1"/>
  <c r="R84" i="53"/>
  <c r="AS84" i="53"/>
  <c r="AF84" i="53" s="1"/>
  <c r="AB84" i="53"/>
  <c r="Z6" i="43"/>
  <c r="AZ6" i="43" s="1"/>
  <c r="S6" i="43"/>
  <c r="V6" i="43"/>
  <c r="AY6" i="43" s="1"/>
  <c r="AB6" i="43"/>
  <c r="U6" i="43"/>
  <c r="Q6" i="43"/>
  <c r="BA6" i="43" s="1"/>
  <c r="W6" i="43"/>
  <c r="P6" i="43"/>
  <c r="R6" i="43"/>
  <c r="Y6" i="43"/>
  <c r="AA6" i="43"/>
  <c r="AU6" i="43"/>
  <c r="AV83" i="43" s="1"/>
  <c r="V113" i="42"/>
  <c r="AY113" i="42" s="1"/>
  <c r="P113" i="42"/>
  <c r="R113" i="42"/>
  <c r="AA113" i="42"/>
  <c r="W113" i="42"/>
  <c r="AS113" i="42"/>
  <c r="AF113" i="42" s="1"/>
  <c r="Z113" i="42"/>
  <c r="AZ113" i="42" s="1"/>
  <c r="S113" i="42"/>
  <c r="AB113" i="42"/>
  <c r="Y113" i="42"/>
  <c r="Q113" i="42"/>
  <c r="BA113" i="42" s="1"/>
  <c r="U113" i="42"/>
  <c r="V114" i="41"/>
  <c r="AY114" i="41" s="1"/>
  <c r="AA114" i="41"/>
  <c r="Q114" i="41"/>
  <c r="BA114" i="41" s="1"/>
  <c r="AB114" i="41"/>
  <c r="R114" i="41"/>
  <c r="Z114" i="41"/>
  <c r="AZ114" i="41" s="1"/>
  <c r="P114" i="41"/>
  <c r="AS114" i="41"/>
  <c r="AF114" i="41" s="1"/>
  <c r="U114" i="41"/>
  <c r="Y114" i="41"/>
  <c r="S114" i="41"/>
  <c r="W114" i="41"/>
  <c r="P118" i="40"/>
  <c r="Q118" i="40"/>
  <c r="BA118" i="40" s="1"/>
  <c r="BB118" i="40" s="1"/>
  <c r="AA118" i="40"/>
  <c r="AE118" i="40" a="1"/>
  <c r="AE118" i="40" s="1"/>
  <c r="AB118" i="58"/>
  <c r="Z118" i="58"/>
  <c r="AZ118" i="58" s="1"/>
  <c r="P118" i="58"/>
  <c r="Q118" i="58"/>
  <c r="BA118" i="58" s="1"/>
  <c r="BB118" i="58" s="1"/>
  <c r="Y118" i="58"/>
  <c r="AA118" i="58"/>
  <c r="W118" i="58"/>
  <c r="AE118" i="58" a="1"/>
  <c r="AE118" i="58" s="1"/>
  <c r="AD118" i="58" s="1"/>
  <c r="AC118" i="58" s="1"/>
  <c r="V118" i="58"/>
  <c r="AY118" i="58" s="1"/>
  <c r="U118" i="58"/>
  <c r="R118" i="58"/>
  <c r="S118" i="58"/>
  <c r="V62" i="57"/>
  <c r="AY62" i="57" s="1"/>
  <c r="U62" i="57"/>
  <c r="AB62" i="57"/>
  <c r="Z62" i="57"/>
  <c r="AZ62" i="57" s="1"/>
  <c r="AA62" i="57"/>
  <c r="P62" i="57"/>
  <c r="AU62" i="57"/>
  <c r="S62" i="57"/>
  <c r="Y62" i="57"/>
  <c r="W62" i="57"/>
  <c r="AE62" i="57" a="1"/>
  <c r="AE62" i="57" s="1"/>
  <c r="R62" i="57"/>
  <c r="Q62" i="57"/>
  <c r="BA62" i="57" s="1"/>
  <c r="BB62" i="57" s="1"/>
  <c r="Z95" i="56"/>
  <c r="AZ95" i="56" s="1"/>
  <c r="Y95" i="56"/>
  <c r="W95" i="56"/>
  <c r="U95" i="56"/>
  <c r="V95" i="56"/>
  <c r="AY95" i="56" s="1"/>
  <c r="AB95" i="56"/>
  <c r="R95" i="56"/>
  <c r="AS95" i="56"/>
  <c r="AF95" i="56" s="1"/>
  <c r="AA95" i="56"/>
  <c r="Q95" i="56"/>
  <c r="BA95" i="56" s="1"/>
  <c r="S95" i="56"/>
  <c r="P95" i="56"/>
  <c r="Z8" i="56"/>
  <c r="AZ8" i="56" s="1"/>
  <c r="AB8" i="56"/>
  <c r="Q8" i="56"/>
  <c r="BA8" i="56" s="1"/>
  <c r="BB8" i="56" s="1"/>
  <c r="P8" i="56"/>
  <c r="AU8" i="56"/>
  <c r="AV35" i="56" s="1"/>
  <c r="U8" i="56"/>
  <c r="V8" i="56"/>
  <c r="AY8" i="56" s="1"/>
  <c r="AE8" i="56" a="1"/>
  <c r="AE8" i="56" s="1"/>
  <c r="S8" i="56"/>
  <c r="R8" i="56"/>
  <c r="AA8" i="56"/>
  <c r="W8" i="56"/>
  <c r="Y8" i="56"/>
  <c r="AE49" i="55" a="1"/>
  <c r="AE49" i="55" s="1"/>
  <c r="S49" i="55"/>
  <c r="W49" i="55"/>
  <c r="AB49" i="55"/>
  <c r="Q49" i="55"/>
  <c r="BA49" i="55" s="1"/>
  <c r="BB49" i="55" s="1"/>
  <c r="R49" i="55"/>
  <c r="AA49" i="55"/>
  <c r="P49" i="55"/>
  <c r="U49" i="55"/>
  <c r="AU49" i="55"/>
  <c r="V49" i="55"/>
  <c r="AY49" i="55" s="1"/>
  <c r="Y49" i="55"/>
  <c r="Z49" i="55"/>
  <c r="AZ49" i="55" s="1"/>
  <c r="AB118" i="54"/>
  <c r="Z118" i="54"/>
  <c r="AZ118" i="54" s="1"/>
  <c r="AA118" i="54"/>
  <c r="P118" i="54"/>
  <c r="U118" i="54"/>
  <c r="Y118" i="54"/>
  <c r="S118" i="54"/>
  <c r="W118" i="54"/>
  <c r="R118" i="54"/>
  <c r="AE118" i="54" a="1"/>
  <c r="AE118" i="54" s="1"/>
  <c r="AD118" i="54" s="1"/>
  <c r="AC118" i="54" s="1"/>
  <c r="V118" i="54"/>
  <c r="AY118" i="54" s="1"/>
  <c r="Q118" i="54"/>
  <c r="BA118" i="54" s="1"/>
  <c r="BB118" i="54" s="1"/>
  <c r="R27" i="54"/>
  <c r="V27" i="54"/>
  <c r="AY27" i="54" s="1"/>
  <c r="Z27" i="54"/>
  <c r="AZ27" i="54" s="1"/>
  <c r="AA27" i="54"/>
  <c r="P27" i="54"/>
  <c r="W27" i="54"/>
  <c r="Y27" i="54"/>
  <c r="U27" i="54"/>
  <c r="AU27" i="54"/>
  <c r="AV121" i="54" s="1"/>
  <c r="Q27" i="54"/>
  <c r="BA27" i="54" s="1"/>
  <c r="S27" i="54"/>
  <c r="AB27" i="54"/>
  <c r="U116" i="51"/>
  <c r="AS116" i="51"/>
  <c r="AF116" i="51" s="1"/>
  <c r="R116" i="51"/>
  <c r="Z116" i="51"/>
  <c r="AZ116" i="51" s="1"/>
  <c r="Y116" i="51"/>
  <c r="P116" i="51"/>
  <c r="W116" i="51"/>
  <c r="Q116" i="51"/>
  <c r="BA116" i="51" s="1"/>
  <c r="V116" i="51"/>
  <c r="AY116" i="51" s="1"/>
  <c r="AA116" i="51"/>
  <c r="S116" i="51"/>
  <c r="AB116" i="51"/>
  <c r="AU6" i="51"/>
  <c r="AV66" i="51" s="1"/>
  <c r="V6" i="51"/>
  <c r="AY6" i="51" s="1"/>
  <c r="W6" i="51"/>
  <c r="U6" i="51"/>
  <c r="S6" i="51"/>
  <c r="AB6" i="51"/>
  <c r="Q6" i="51"/>
  <c r="BA6" i="51" s="1"/>
  <c r="R6" i="51"/>
  <c r="P6" i="51"/>
  <c r="AA6" i="51"/>
  <c r="Z6" i="51"/>
  <c r="AZ6" i="51" s="1"/>
  <c r="Y6" i="51"/>
  <c r="AA54" i="50"/>
  <c r="S54" i="50"/>
  <c r="Q54" i="50"/>
  <c r="BA54" i="50" s="1"/>
  <c r="BB54" i="50" s="1"/>
  <c r="Z54" i="50"/>
  <c r="AZ54" i="50" s="1"/>
  <c r="P54" i="50"/>
  <c r="Y54" i="50"/>
  <c r="V54" i="50"/>
  <c r="AY54" i="50" s="1"/>
  <c r="W54" i="50"/>
  <c r="AE54" i="50" a="1"/>
  <c r="AE54" i="50" s="1"/>
  <c r="U54" i="50"/>
  <c r="R54" i="50"/>
  <c r="AU54" i="50"/>
  <c r="Y32" i="47"/>
  <c r="W32" i="47"/>
  <c r="Z32" i="47"/>
  <c r="AZ32" i="47" s="1"/>
  <c r="Q103" i="43"/>
  <c r="BA103" i="43" s="1"/>
  <c r="P103" i="43"/>
  <c r="Y103" i="43"/>
  <c r="AS103" i="43"/>
  <c r="AF103" i="43" s="1"/>
  <c r="Z103" i="43"/>
  <c r="AZ103" i="43" s="1"/>
  <c r="W103" i="43"/>
  <c r="AA103" i="43"/>
  <c r="U103" i="43"/>
  <c r="S103" i="43"/>
  <c r="V103" i="43"/>
  <c r="AY103" i="43" s="1"/>
  <c r="R103" i="43"/>
  <c r="W121" i="42"/>
  <c r="Y121" i="42"/>
  <c r="AE121" i="42" a="1"/>
  <c r="AE121" i="42" s="1"/>
  <c r="S121" i="42"/>
  <c r="U121" i="42"/>
  <c r="R121" i="42"/>
  <c r="AB121" i="42"/>
  <c r="Z121" i="42"/>
  <c r="AZ121" i="42" s="1"/>
  <c r="P121" i="42"/>
  <c r="V121" i="42"/>
  <c r="AY121" i="42" s="1"/>
  <c r="Y47" i="39"/>
  <c r="W47" i="39"/>
  <c r="R117" i="59"/>
  <c r="S117" i="59"/>
  <c r="Q117" i="59"/>
  <c r="BA117" i="59" s="1"/>
  <c r="AS117" i="59"/>
  <c r="AF117" i="59" s="1"/>
  <c r="AA117" i="59"/>
  <c r="Y117" i="59"/>
  <c r="W117" i="59"/>
  <c r="Z117" i="59"/>
  <c r="AZ117" i="59" s="1"/>
  <c r="U117" i="59"/>
  <c r="P117" i="59"/>
  <c r="AB117" i="59"/>
  <c r="V117" i="59"/>
  <c r="AY117" i="59" s="1"/>
  <c r="AE66" i="36" a="1"/>
  <c r="AE66" i="36" s="1"/>
  <c r="Z66" i="36"/>
  <c r="AZ66" i="36" s="1"/>
  <c r="P66" i="36"/>
  <c r="Q66" i="36"/>
  <c r="BA66" i="36" s="1"/>
  <c r="BB66" i="36" s="1"/>
  <c r="Y66" i="36"/>
  <c r="U66" i="36"/>
  <c r="W66" i="36"/>
  <c r="V66" i="36"/>
  <c r="AY66" i="36" s="1"/>
  <c r="S66" i="36"/>
  <c r="AA66" i="36"/>
  <c r="R66" i="36"/>
  <c r="AB66" i="36"/>
  <c r="U73" i="34"/>
  <c r="P73" i="34"/>
  <c r="W73" i="34"/>
  <c r="AE73" i="34" a="1"/>
  <c r="AE73" i="34" s="1"/>
  <c r="Y73" i="34"/>
  <c r="V73" i="34"/>
  <c r="AY73" i="34" s="1"/>
  <c r="S73" i="34"/>
  <c r="AB73" i="34"/>
  <c r="R73" i="34"/>
  <c r="AA73" i="34"/>
  <c r="Z73" i="34"/>
  <c r="AZ73" i="34" s="1"/>
  <c r="U129" i="35"/>
  <c r="AB129" i="35"/>
  <c r="AA129" i="35"/>
  <c r="Z129" i="35"/>
  <c r="AZ129" i="35" s="1"/>
  <c r="W129" i="35"/>
  <c r="Y129" i="35"/>
  <c r="AE129" i="35" a="1"/>
  <c r="AE129" i="35" s="1"/>
  <c r="R120" i="34"/>
  <c r="W120" i="34"/>
  <c r="Y120" i="34"/>
  <c r="AE120" i="34" a="1"/>
  <c r="AE120" i="34" s="1"/>
  <c r="AD120" i="34" s="1"/>
  <c r="AC120" i="34" s="1"/>
  <c r="AA120" i="34"/>
  <c r="Z120" i="34"/>
  <c r="AZ120" i="34" s="1"/>
  <c r="V120" i="34"/>
  <c r="AY120" i="34" s="1"/>
  <c r="Q120" i="34"/>
  <c r="BA120" i="34" s="1"/>
  <c r="BB120" i="34" s="1"/>
  <c r="U120" i="34"/>
  <c r="P120" i="34"/>
  <c r="S120" i="34"/>
  <c r="AB120" i="34"/>
  <c r="S118" i="33"/>
  <c r="Y118" i="33"/>
  <c r="W118" i="33"/>
  <c r="R118" i="33"/>
  <c r="V118" i="33"/>
  <c r="AY118" i="33" s="1"/>
  <c r="U118" i="33"/>
  <c r="AA118" i="33"/>
  <c r="Q118" i="33"/>
  <c r="BA118" i="33" s="1"/>
  <c r="Z118" i="33"/>
  <c r="AZ118" i="33" s="1"/>
  <c r="AS118" i="33"/>
  <c r="AF118" i="33" s="1"/>
  <c r="AB118" i="33"/>
  <c r="P118" i="33"/>
  <c r="R93" i="38"/>
  <c r="W93" i="38"/>
  <c r="AA93" i="38"/>
  <c r="V93" i="38"/>
  <c r="AY93" i="38" s="1"/>
  <c r="AB93" i="38"/>
  <c r="Q93" i="38"/>
  <c r="BA93" i="38" s="1"/>
  <c r="Y93" i="38"/>
  <c r="U30" i="37"/>
  <c r="Y30" i="37"/>
  <c r="R30" i="37"/>
  <c r="S30" i="37"/>
  <c r="Q30" i="37"/>
  <c r="BA30" i="37" s="1"/>
  <c r="BB30" i="37" s="1"/>
  <c r="W30" i="37"/>
  <c r="P30" i="37"/>
  <c r="Z30" i="37"/>
  <c r="AZ30" i="37" s="1"/>
  <c r="V30" i="37"/>
  <c r="AY30" i="37" s="1"/>
  <c r="AU30" i="37"/>
  <c r="AE30" i="37" a="1"/>
  <c r="AE30" i="37" s="1"/>
  <c r="AB30" i="37"/>
  <c r="AA30" i="37"/>
  <c r="Z85" i="37"/>
  <c r="AZ85" i="37" s="1"/>
  <c r="P85" i="37"/>
  <c r="AS85" i="37"/>
  <c r="AF85" i="37" s="1"/>
  <c r="AA85" i="37"/>
  <c r="U85" i="37"/>
  <c r="V85" i="37"/>
  <c r="AY85" i="37" s="1"/>
  <c r="W85" i="37"/>
  <c r="R85" i="37"/>
  <c r="S85" i="37"/>
  <c r="Q85" i="37"/>
  <c r="BA85" i="37" s="1"/>
  <c r="Y85" i="37"/>
  <c r="AB85" i="37"/>
  <c r="W70" i="36"/>
  <c r="AB70" i="36"/>
  <c r="Q70" i="36"/>
  <c r="BA70" i="36" s="1"/>
  <c r="BB70" i="36" s="1"/>
  <c r="R70" i="36"/>
  <c r="AE70" i="36" a="1"/>
  <c r="AE70" i="36" s="1"/>
  <c r="Z70" i="36"/>
  <c r="AZ70" i="36" s="1"/>
  <c r="P70" i="36"/>
  <c r="AA70" i="36"/>
  <c r="V70" i="36"/>
  <c r="AY70" i="36" s="1"/>
  <c r="Y70" i="36"/>
  <c r="U70" i="36"/>
  <c r="S70" i="36"/>
  <c r="AB67" i="34"/>
  <c r="Z67" i="34"/>
  <c r="AZ67" i="34" s="1"/>
  <c r="AA67" i="34"/>
  <c r="Y67" i="34"/>
  <c r="P67" i="34"/>
  <c r="U67" i="34"/>
  <c r="W67" i="34"/>
  <c r="S67" i="34"/>
  <c r="R67" i="34"/>
  <c r="AE67" i="34" a="1"/>
  <c r="AE67" i="34" s="1"/>
  <c r="Q67" i="34"/>
  <c r="BA67" i="34" s="1"/>
  <c r="BB67" i="34" s="1"/>
  <c r="AA88" i="34"/>
  <c r="Z88" i="34"/>
  <c r="AZ88" i="34" s="1"/>
  <c r="V88" i="34"/>
  <c r="AY88" i="34" s="1"/>
  <c r="Y88" i="34"/>
  <c r="S88" i="34"/>
  <c r="W88" i="34"/>
  <c r="Q88" i="34"/>
  <c r="BA88" i="34" s="1"/>
  <c r="BB88" i="34" s="1"/>
  <c r="U88" i="34"/>
  <c r="AE88" i="34" a="1"/>
  <c r="AE88" i="34" s="1"/>
  <c r="AD88" i="34" s="1"/>
  <c r="AC88" i="34" s="1"/>
  <c r="AB88" i="34"/>
  <c r="R88" i="34"/>
  <c r="P88" i="34"/>
  <c r="U24" i="30"/>
  <c r="Q24" i="30"/>
  <c r="BA24" i="30" s="1"/>
  <c r="BB24" i="30" s="1"/>
  <c r="V24" i="30"/>
  <c r="AY24" i="30" s="1"/>
  <c r="Z104" i="30"/>
  <c r="AZ104" i="30" s="1"/>
  <c r="V104" i="30"/>
  <c r="AY104" i="30" s="1"/>
  <c r="P104" i="30"/>
  <c r="S104" i="30"/>
  <c r="AE104" i="30" a="1"/>
  <c r="AE104" i="30" s="1"/>
  <c r="Y104" i="30"/>
  <c r="R104" i="30"/>
  <c r="W104" i="30"/>
  <c r="U104" i="30"/>
  <c r="Q104" i="30"/>
  <c r="BA104" i="30" s="1"/>
  <c r="BB104" i="30" s="1"/>
  <c r="AB104" i="30"/>
  <c r="AA104" i="30"/>
  <c r="AA121" i="12"/>
  <c r="V121" i="12"/>
  <c r="AY121" i="12" s="1"/>
  <c r="AE121" i="12" a="1"/>
  <c r="AE121" i="12" s="1"/>
  <c r="Y121" i="12"/>
  <c r="P121" i="12"/>
  <c r="W121" i="12"/>
  <c r="Q121" i="12"/>
  <c r="BA121" i="12" s="1"/>
  <c r="BB121" i="12" s="1"/>
  <c r="AB121" i="12"/>
  <c r="U121" i="12"/>
  <c r="Z121" i="12"/>
  <c r="AZ121" i="12" s="1"/>
  <c r="S71" i="37"/>
  <c r="AS71" i="37"/>
  <c r="AF71" i="37" s="1"/>
  <c r="AA71" i="37"/>
  <c r="AB71" i="37"/>
  <c r="Q71" i="37"/>
  <c r="BA71" i="37" s="1"/>
  <c r="W71" i="37"/>
  <c r="Z71" i="37"/>
  <c r="AZ71" i="37" s="1"/>
  <c r="R71" i="37"/>
  <c r="U71" i="37"/>
  <c r="V71" i="37"/>
  <c r="AY71" i="37" s="1"/>
  <c r="P71" i="37"/>
  <c r="Y71" i="37"/>
  <c r="AE23" i="36" a="1"/>
  <c r="AE23" i="36" s="1"/>
  <c r="Y23" i="36"/>
  <c r="AA23" i="36"/>
  <c r="S23" i="36"/>
  <c r="Q23" i="36"/>
  <c r="BA23" i="36" s="1"/>
  <c r="BB23" i="36" s="1"/>
  <c r="R23" i="36"/>
  <c r="V23" i="36"/>
  <c r="AY23" i="36" s="1"/>
  <c r="P23" i="36"/>
  <c r="Z23" i="36"/>
  <c r="AZ23" i="36" s="1"/>
  <c r="W23" i="36"/>
  <c r="U23" i="36"/>
  <c r="AU23" i="36"/>
  <c r="AB23" i="36"/>
  <c r="AS122" i="36"/>
  <c r="AF122" i="36" s="1"/>
  <c r="Z122" i="36"/>
  <c r="AZ122" i="36" s="1"/>
  <c r="S122" i="36"/>
  <c r="Q122" i="36"/>
  <c r="BA122" i="36" s="1"/>
  <c r="AA122" i="36"/>
  <c r="W122" i="36"/>
  <c r="R122" i="36"/>
  <c r="AB122" i="36"/>
  <c r="Y122" i="36"/>
  <c r="P122" i="36"/>
  <c r="U122" i="36"/>
  <c r="V122" i="36"/>
  <c r="AY122" i="36" s="1"/>
  <c r="AA122" i="34"/>
  <c r="Q122" i="34"/>
  <c r="BA122" i="34" s="1"/>
  <c r="Z122" i="34"/>
  <c r="AZ122" i="34" s="1"/>
  <c r="U122" i="34"/>
  <c r="P122" i="34"/>
  <c r="AS122" i="34"/>
  <c r="AF122" i="34" s="1"/>
  <c r="V122" i="34"/>
  <c r="AY122" i="34" s="1"/>
  <c r="S122" i="34"/>
  <c r="Y122" i="34"/>
  <c r="AB122" i="34"/>
  <c r="W122" i="34"/>
  <c r="R122" i="34"/>
  <c r="S97" i="33"/>
  <c r="W97" i="33"/>
  <c r="Z97" i="33"/>
  <c r="AZ97" i="33" s="1"/>
  <c r="V97" i="33"/>
  <c r="AY97" i="33" s="1"/>
  <c r="AB97" i="33"/>
  <c r="P97" i="33"/>
  <c r="R97" i="33"/>
  <c r="AE97" i="33" a="1"/>
  <c r="AE97" i="33" s="1"/>
  <c r="U97" i="33"/>
  <c r="AA97" i="33"/>
  <c r="Y97" i="33"/>
  <c r="Q97" i="33"/>
  <c r="BA97" i="33" s="1"/>
  <c r="BB97" i="33" s="1"/>
  <c r="AS90" i="32"/>
  <c r="AF90" i="32" s="1"/>
  <c r="W90" i="32"/>
  <c r="AB90" i="32"/>
  <c r="Y90" i="32"/>
  <c r="S90" i="32"/>
  <c r="R90" i="32"/>
  <c r="P90" i="32"/>
  <c r="AA90" i="32"/>
  <c r="Z90" i="32"/>
  <c r="AZ90" i="32" s="1"/>
  <c r="Q90" i="32"/>
  <c r="BA90" i="32" s="1"/>
  <c r="V90" i="32"/>
  <c r="AY90" i="32" s="1"/>
  <c r="U90" i="32"/>
  <c r="Y91" i="30"/>
  <c r="AA91" i="30"/>
  <c r="AB91" i="30"/>
  <c r="W91" i="30"/>
  <c r="Q91" i="30"/>
  <c r="BA91" i="30" s="1"/>
  <c r="V91" i="30"/>
  <c r="AY91" i="30" s="1"/>
  <c r="Z91" i="30"/>
  <c r="AZ91" i="30" s="1"/>
  <c r="U91" i="30"/>
  <c r="S91" i="30"/>
  <c r="R91" i="30"/>
  <c r="AS91" i="30"/>
  <c r="AF91" i="30" s="1"/>
  <c r="P91" i="30"/>
  <c r="U117" i="37"/>
  <c r="W117" i="37"/>
  <c r="AS117" i="37"/>
  <c r="AF117" i="37" s="1"/>
  <c r="P117" i="37"/>
  <c r="Z117" i="37"/>
  <c r="AZ117" i="37" s="1"/>
  <c r="AB117" i="37"/>
  <c r="Y117" i="37"/>
  <c r="AA117" i="37"/>
  <c r="R117" i="37"/>
  <c r="V117" i="37"/>
  <c r="AY117" i="37" s="1"/>
  <c r="Q117" i="37"/>
  <c r="BA117" i="37" s="1"/>
  <c r="S117" i="37"/>
  <c r="S14" i="34"/>
  <c r="Y14" i="34"/>
  <c r="R14" i="34"/>
  <c r="W14" i="34"/>
  <c r="AU14" i="34"/>
  <c r="V14" i="34"/>
  <c r="AY14" i="34" s="1"/>
  <c r="U14" i="34"/>
  <c r="AB14" i="34"/>
  <c r="Q14" i="34"/>
  <c r="BA14" i="34" s="1"/>
  <c r="AA14" i="34"/>
  <c r="P14" i="34"/>
  <c r="Z14" i="34"/>
  <c r="AZ14" i="34" s="1"/>
  <c r="Q85" i="33"/>
  <c r="BA85" i="33" s="1"/>
  <c r="P85" i="33"/>
  <c r="W85" i="33"/>
  <c r="AS85" i="33"/>
  <c r="AF85" i="33" s="1"/>
  <c r="S85" i="33"/>
  <c r="R85" i="33"/>
  <c r="AA84" i="30"/>
  <c r="R84" i="30"/>
  <c r="AE84" i="30" a="1"/>
  <c r="AE84" i="30" s="1"/>
  <c r="Y84" i="30"/>
  <c r="V84" i="30"/>
  <c r="AY84" i="30" s="1"/>
  <c r="Q84" i="30"/>
  <c r="BA84" i="30" s="1"/>
  <c r="BB84" i="30" s="1"/>
  <c r="S84" i="30"/>
  <c r="P84" i="30"/>
  <c r="Z84" i="30"/>
  <c r="AZ84" i="30" s="1"/>
  <c r="AB84" i="30"/>
  <c r="W84" i="30"/>
  <c r="U84" i="30"/>
  <c r="P122" i="30"/>
  <c r="U122" i="30"/>
  <c r="AS122" i="30"/>
  <c r="AF122" i="30" s="1"/>
  <c r="AB122" i="30"/>
  <c r="Z122" i="30"/>
  <c r="AZ122" i="30" s="1"/>
  <c r="R122" i="30"/>
  <c r="S122" i="30"/>
  <c r="AA122" i="30"/>
  <c r="Q122" i="30"/>
  <c r="BA122" i="30" s="1"/>
  <c r="W122" i="30"/>
  <c r="V122" i="30"/>
  <c r="AY122" i="30" s="1"/>
  <c r="Y122" i="30"/>
  <c r="S123" i="12"/>
  <c r="Q6" i="28"/>
  <c r="BA6" i="28" s="1"/>
  <c r="AU6" i="28"/>
  <c r="W6" i="28"/>
  <c r="U6" i="28"/>
  <c r="AA6" i="28"/>
  <c r="R6" i="28"/>
  <c r="Y6" i="28"/>
  <c r="P6" i="28"/>
  <c r="S6" i="28"/>
  <c r="AB6" i="28"/>
  <c r="Z6" i="28"/>
  <c r="AZ6" i="28" s="1"/>
  <c r="V6" i="28"/>
  <c r="AY6" i="28" s="1"/>
  <c r="AA124" i="12"/>
  <c r="Y124" i="12"/>
  <c r="W124" i="12"/>
  <c r="V124" i="12"/>
  <c r="AY124" i="12" s="1"/>
  <c r="S124" i="12"/>
  <c r="AS124" i="12"/>
  <c r="AF124" i="12" s="1"/>
  <c r="Q124" i="12"/>
  <c r="BA124" i="12" s="1"/>
  <c r="Z124" i="12"/>
  <c r="AZ124" i="12" s="1"/>
  <c r="R124" i="12"/>
  <c r="Q89" i="37"/>
  <c r="BA89" i="37" s="1"/>
  <c r="P89" i="37"/>
  <c r="AS89" i="37"/>
  <c r="AF89" i="37" s="1"/>
  <c r="U89" i="37"/>
  <c r="AB89" i="37"/>
  <c r="V89" i="37"/>
  <c r="AY89" i="37" s="1"/>
  <c r="S89" i="37"/>
  <c r="AA89" i="37"/>
  <c r="Z89" i="37"/>
  <c r="AZ89" i="37" s="1"/>
  <c r="Y89" i="37"/>
  <c r="R89" i="37"/>
  <c r="W89" i="37"/>
  <c r="R26" i="36"/>
  <c r="V26" i="36"/>
  <c r="AY26" i="36" s="1"/>
  <c r="Z26" i="36"/>
  <c r="AZ26" i="36" s="1"/>
  <c r="P26" i="36"/>
  <c r="S26" i="36"/>
  <c r="U26" i="36"/>
  <c r="W26" i="36"/>
  <c r="Y26" i="36"/>
  <c r="AA26" i="36"/>
  <c r="AU26" i="36"/>
  <c r="Q26" i="36"/>
  <c r="BA26" i="36" s="1"/>
  <c r="AB26" i="36"/>
  <c r="Z87" i="36"/>
  <c r="AZ87" i="36" s="1"/>
  <c r="P87" i="36"/>
  <c r="Y87" i="36"/>
  <c r="AE87" i="36" a="1"/>
  <c r="AE87" i="36" s="1"/>
  <c r="V87" i="36"/>
  <c r="AY87" i="36" s="1"/>
  <c r="S87" i="36"/>
  <c r="Q87" i="36"/>
  <c r="BA87" i="36" s="1"/>
  <c r="BB87" i="36" s="1"/>
  <c r="AB87" i="36"/>
  <c r="R87" i="36"/>
  <c r="AA87" i="36"/>
  <c r="W87" i="36"/>
  <c r="U87" i="36"/>
  <c r="P108" i="32"/>
  <c r="U108" i="32"/>
  <c r="S108" i="32"/>
  <c r="R108" i="32"/>
  <c r="AA108" i="32"/>
  <c r="AS108" i="32"/>
  <c r="AF108" i="32" s="1"/>
  <c r="Q108" i="32"/>
  <c r="BA108" i="32" s="1"/>
  <c r="Z66" i="30"/>
  <c r="AZ66" i="30" s="1"/>
  <c r="AA66" i="30"/>
  <c r="Q66" i="30"/>
  <c r="BA66" i="30" s="1"/>
  <c r="BB66" i="30" s="1"/>
  <c r="Y67" i="35"/>
  <c r="AA67" i="35"/>
  <c r="AS67" i="35"/>
  <c r="AF67" i="35" s="1"/>
  <c r="V67" i="35"/>
  <c r="AY67" i="35" s="1"/>
  <c r="Z67" i="35"/>
  <c r="AZ67" i="35" s="1"/>
  <c r="P118" i="34"/>
  <c r="AB118" i="34"/>
  <c r="Y118" i="34"/>
  <c r="S118" i="34"/>
  <c r="W118" i="34"/>
  <c r="R118" i="34"/>
  <c r="AE118" i="34" a="1"/>
  <c r="AE118" i="34" s="1"/>
  <c r="AD118" i="34" s="1"/>
  <c r="AC118" i="34" s="1"/>
  <c r="V118" i="34"/>
  <c r="AY118" i="34" s="1"/>
  <c r="U118" i="34"/>
  <c r="AA118" i="34"/>
  <c r="Z118" i="34"/>
  <c r="AZ118" i="34" s="1"/>
  <c r="Q118" i="34"/>
  <c r="BA118" i="34" s="1"/>
  <c r="BB118" i="34" s="1"/>
  <c r="U123" i="32"/>
  <c r="Q123" i="32"/>
  <c r="BA123" i="32" s="1"/>
  <c r="AS123" i="32"/>
  <c r="AF123" i="32" s="1"/>
  <c r="V123" i="32"/>
  <c r="AY123" i="32" s="1"/>
  <c r="BB123" i="32" s="1"/>
  <c r="AE118" i="12" a="1"/>
  <c r="AE118" i="12" s="1"/>
  <c r="Y118" i="12"/>
  <c r="S118" i="12"/>
  <c r="Z118" i="12"/>
  <c r="AZ118" i="12" s="1"/>
  <c r="AB118" i="12"/>
  <c r="V118" i="12"/>
  <c r="AY118" i="12" s="1"/>
  <c r="AA118" i="12"/>
  <c r="P118" i="12"/>
  <c r="W118" i="12"/>
  <c r="AD71" i="56"/>
  <c r="AC71" i="56" s="1"/>
  <c r="AD97" i="53"/>
  <c r="AC97" i="53" s="1"/>
  <c r="AD85" i="38"/>
  <c r="AC85" i="38" s="1"/>
  <c r="AD112" i="47"/>
  <c r="AC112" i="47" s="1"/>
  <c r="AD93" i="39"/>
  <c r="AC93" i="39" s="1"/>
  <c r="AB24" i="48"/>
  <c r="W117" i="48"/>
  <c r="AV22" i="48"/>
  <c r="R120" i="55"/>
  <c r="AS120" i="55"/>
  <c r="AF120" i="55" s="1"/>
  <c r="U120" i="55"/>
  <c r="AA120" i="55"/>
  <c r="Q120" i="55"/>
  <c r="BA120" i="55" s="1"/>
  <c r="Z120" i="55"/>
  <c r="AZ120" i="55" s="1"/>
  <c r="P120" i="55"/>
  <c r="W120" i="55"/>
  <c r="S120" i="55"/>
  <c r="V120" i="55"/>
  <c r="AY120" i="55" s="1"/>
  <c r="S32" i="50"/>
  <c r="W32" i="50"/>
  <c r="AA32" i="50"/>
  <c r="R32" i="50"/>
  <c r="Q32" i="50"/>
  <c r="BA32" i="50" s="1"/>
  <c r="Z32" i="50"/>
  <c r="AZ32" i="50" s="1"/>
  <c r="P32" i="50"/>
  <c r="Y32" i="50"/>
  <c r="U32" i="50"/>
  <c r="V32" i="50"/>
  <c r="AY32" i="50" s="1"/>
  <c r="AU32" i="50"/>
  <c r="AB32" i="50"/>
  <c r="R102" i="47"/>
  <c r="Y102" i="47"/>
  <c r="AS102" i="47"/>
  <c r="AF102" i="47" s="1"/>
  <c r="Z102" i="47"/>
  <c r="AZ102" i="47" s="1"/>
  <c r="W102" i="47"/>
  <c r="V102" i="47"/>
  <c r="AY102" i="47" s="1"/>
  <c r="AA102" i="47"/>
  <c r="U102" i="47"/>
  <c r="Q102" i="47"/>
  <c r="BA102" i="47" s="1"/>
  <c r="P102" i="47"/>
  <c r="S102" i="47"/>
  <c r="AB102" i="47"/>
  <c r="Z68" i="43"/>
  <c r="AZ68" i="43" s="1"/>
  <c r="BB68" i="43" s="1"/>
  <c r="Y68" i="43"/>
  <c r="AS68" i="43"/>
  <c r="AF68" i="43" s="1"/>
  <c r="S68" i="43"/>
  <c r="R68" i="43"/>
  <c r="W68" i="43"/>
  <c r="U68" i="43"/>
  <c r="Q68" i="43"/>
  <c r="BA68" i="43" s="1"/>
  <c r="R121" i="43"/>
  <c r="Q121" i="43"/>
  <c r="BA121" i="43" s="1"/>
  <c r="P121" i="43"/>
  <c r="AS121" i="43"/>
  <c r="AF121" i="43" s="1"/>
  <c r="AB121" i="43"/>
  <c r="Y121" i="43"/>
  <c r="S121" i="43"/>
  <c r="P109" i="42"/>
  <c r="Q109" i="42"/>
  <c r="BA109" i="42" s="1"/>
  <c r="R109" i="42"/>
  <c r="AS109" i="42"/>
  <c r="AF109" i="42" s="1"/>
  <c r="AS113" i="40"/>
  <c r="AF113" i="40" s="1"/>
  <c r="Z113" i="40"/>
  <c r="AZ113" i="40" s="1"/>
  <c r="S113" i="40"/>
  <c r="U113" i="40"/>
  <c r="V113" i="40"/>
  <c r="AY113" i="40" s="1"/>
  <c r="AS78" i="58"/>
  <c r="AF78" i="58" s="1"/>
  <c r="Y78" i="58"/>
  <c r="AB78" i="58"/>
  <c r="R78" i="58"/>
  <c r="W78" i="58"/>
  <c r="AA78" i="58"/>
  <c r="Q78" i="58"/>
  <c r="BA78" i="58" s="1"/>
  <c r="Z78" i="58"/>
  <c r="AZ78" i="58" s="1"/>
  <c r="P78" i="58"/>
  <c r="S78" i="58"/>
  <c r="V78" i="58"/>
  <c r="AY78" i="58" s="1"/>
  <c r="U78" i="58"/>
  <c r="V34" i="56"/>
  <c r="AY34" i="56" s="1"/>
  <c r="S34" i="56"/>
  <c r="Y34" i="56"/>
  <c r="U34" i="56"/>
  <c r="AU34" i="56"/>
  <c r="W34" i="56"/>
  <c r="AA34" i="56"/>
  <c r="R34" i="56"/>
  <c r="AE34" i="56" a="1"/>
  <c r="AE34" i="56" s="1"/>
  <c r="AB34" i="56"/>
  <c r="P34" i="56"/>
  <c r="Z34" i="56"/>
  <c r="AZ34" i="56" s="1"/>
  <c r="Q34" i="56"/>
  <c r="BA34" i="56" s="1"/>
  <c r="BB34" i="56" s="1"/>
  <c r="U125" i="55"/>
  <c r="S125" i="55"/>
  <c r="R125" i="55"/>
  <c r="AE125" i="55" a="1"/>
  <c r="AE125" i="55" s="1"/>
  <c r="AD125" i="55" s="1"/>
  <c r="AC125" i="55" s="1"/>
  <c r="AA125" i="55"/>
  <c r="Q125" i="55"/>
  <c r="BA125" i="55" s="1"/>
  <c r="BB125" i="55" s="1"/>
  <c r="AB125" i="55"/>
  <c r="Z125" i="55"/>
  <c r="AZ125" i="55" s="1"/>
  <c r="W125" i="55"/>
  <c r="P125" i="55"/>
  <c r="V125" i="55"/>
  <c r="AY125" i="55" s="1"/>
  <c r="Y125" i="55"/>
  <c r="AB63" i="55"/>
  <c r="Y63" i="55"/>
  <c r="Q63" i="55"/>
  <c r="BA63" i="55" s="1"/>
  <c r="BB63" i="55" s="1"/>
  <c r="S63" i="55"/>
  <c r="W63" i="55"/>
  <c r="AA63" i="55"/>
  <c r="Z63" i="55"/>
  <c r="AZ63" i="55" s="1"/>
  <c r="AU63" i="55"/>
  <c r="AV94" i="55" s="1"/>
  <c r="P63" i="55"/>
  <c r="AE63" i="55" a="1"/>
  <c r="AE63" i="55" s="1"/>
  <c r="U63" i="55"/>
  <c r="V63" i="55"/>
  <c r="AY63" i="55" s="1"/>
  <c r="R63" i="55"/>
  <c r="AS118" i="53"/>
  <c r="AF118" i="53" s="1"/>
  <c r="W118" i="53"/>
  <c r="U118" i="53"/>
  <c r="AB118" i="53"/>
  <c r="V118" i="53"/>
  <c r="AY118" i="53" s="1"/>
  <c r="R118" i="53"/>
  <c r="S118" i="53"/>
  <c r="AA118" i="53"/>
  <c r="Q118" i="53"/>
  <c r="BA118" i="53" s="1"/>
  <c r="Z118" i="53"/>
  <c r="AZ118" i="53" s="1"/>
  <c r="P118" i="53"/>
  <c r="AS107" i="52"/>
  <c r="AF107" i="52" s="1"/>
  <c r="Y107" i="52"/>
  <c r="AA107" i="52"/>
  <c r="W107" i="52"/>
  <c r="V107" i="52"/>
  <c r="AY107" i="52" s="1"/>
  <c r="R107" i="52"/>
  <c r="U107" i="52"/>
  <c r="AB107" i="52"/>
  <c r="Q107" i="52"/>
  <c r="BA107" i="52" s="1"/>
  <c r="Z107" i="52"/>
  <c r="AZ107" i="52" s="1"/>
  <c r="P107" i="52"/>
  <c r="S107" i="52"/>
  <c r="AU18" i="51"/>
  <c r="AV13" i="51" s="1"/>
  <c r="AB18" i="51"/>
  <c r="AA18" i="51"/>
  <c r="W18" i="51"/>
  <c r="Z18" i="51"/>
  <c r="AZ18" i="51" s="1"/>
  <c r="V18" i="51"/>
  <c r="AY18" i="51" s="1"/>
  <c r="P18" i="51"/>
  <c r="R18" i="51"/>
  <c r="Y18" i="51"/>
  <c r="S18" i="51"/>
  <c r="U18" i="51"/>
  <c r="Q18" i="51"/>
  <c r="BA18" i="51" s="1"/>
  <c r="AB74" i="49"/>
  <c r="W74" i="49"/>
  <c r="S74" i="49"/>
  <c r="P74" i="49"/>
  <c r="R74" i="49"/>
  <c r="Z74" i="49"/>
  <c r="AZ74" i="49" s="1"/>
  <c r="AA74" i="49"/>
  <c r="V74" i="49"/>
  <c r="AY74" i="49" s="1"/>
  <c r="U74" i="49"/>
  <c r="AE74" i="49" a="1"/>
  <c r="AE74" i="49" s="1"/>
  <c r="AD74" i="49" s="1"/>
  <c r="AC74" i="49" s="1"/>
  <c r="Q74" i="49"/>
  <c r="BA74" i="49" s="1"/>
  <c r="BB74" i="49" s="1"/>
  <c r="Y74" i="49"/>
  <c r="W77" i="43"/>
  <c r="R77" i="43"/>
  <c r="AE77" i="43" a="1"/>
  <c r="AE77" i="43" s="1"/>
  <c r="AD77" i="43" s="1"/>
  <c r="AC77" i="43" s="1"/>
  <c r="V77" i="43"/>
  <c r="AY77" i="43" s="1"/>
  <c r="P77" i="43"/>
  <c r="U77" i="43"/>
  <c r="Z77" i="43"/>
  <c r="AZ77" i="43" s="1"/>
  <c r="S77" i="43"/>
  <c r="AA77" i="43"/>
  <c r="AB77" i="43"/>
  <c r="Q77" i="43"/>
  <c r="BA77" i="43" s="1"/>
  <c r="BB77" i="43" s="1"/>
  <c r="Y77" i="43"/>
  <c r="AS100" i="39"/>
  <c r="AF100" i="39" s="1"/>
  <c r="S100" i="39"/>
  <c r="AA100" i="39"/>
  <c r="U100" i="39"/>
  <c r="V100" i="39"/>
  <c r="AY100" i="39" s="1"/>
  <c r="BB100" i="39" s="1"/>
  <c r="P100" i="39"/>
  <c r="R100" i="39"/>
  <c r="W100" i="39"/>
  <c r="Q100" i="39"/>
  <c r="BA100" i="39" s="1"/>
  <c r="V102" i="59"/>
  <c r="AY102" i="59" s="1"/>
  <c r="U102" i="59"/>
  <c r="S102" i="59"/>
  <c r="AB102" i="59"/>
  <c r="P102" i="59"/>
  <c r="Y102" i="59"/>
  <c r="Q102" i="59"/>
  <c r="BA102" i="59" s="1"/>
  <c r="R102" i="59"/>
  <c r="AS102" i="59"/>
  <c r="AF102" i="59" s="1"/>
  <c r="AA102" i="59"/>
  <c r="W102" i="59"/>
  <c r="Z102" i="59"/>
  <c r="AZ102" i="59" s="1"/>
  <c r="AA102" i="54"/>
  <c r="P102" i="54"/>
  <c r="S102" i="54"/>
  <c r="Y102" i="54"/>
  <c r="AE102" i="54" a="1"/>
  <c r="AE102" i="54" s="1"/>
  <c r="AD102" i="54" s="1"/>
  <c r="AC102" i="54" s="1"/>
  <c r="Z102" i="54"/>
  <c r="AZ102" i="54" s="1"/>
  <c r="W102" i="54"/>
  <c r="V102" i="54"/>
  <c r="AY102" i="54" s="1"/>
  <c r="R102" i="54"/>
  <c r="AB102" i="54"/>
  <c r="Q102" i="54"/>
  <c r="BA102" i="54" s="1"/>
  <c r="BB102" i="54" s="1"/>
  <c r="V88" i="47"/>
  <c r="AY88" i="47" s="1"/>
  <c r="BB88" i="47" s="1"/>
  <c r="U88" i="47"/>
  <c r="S88" i="47"/>
  <c r="V120" i="47"/>
  <c r="AY120" i="47" s="1"/>
  <c r="P120" i="47"/>
  <c r="Y120" i="47"/>
  <c r="U120" i="47"/>
  <c r="AS120" i="47"/>
  <c r="AF120" i="47" s="1"/>
  <c r="S120" i="47"/>
  <c r="AB120" i="47"/>
  <c r="R120" i="47"/>
  <c r="W120" i="47"/>
  <c r="Z120" i="47"/>
  <c r="AZ120" i="47" s="1"/>
  <c r="Q120" i="47"/>
  <c r="BA120" i="47" s="1"/>
  <c r="Y106" i="38"/>
  <c r="V106" i="38"/>
  <c r="AY106" i="38" s="1"/>
  <c r="W106" i="38"/>
  <c r="U106" i="38"/>
  <c r="Q106" i="38"/>
  <c r="BA106" i="38" s="1"/>
  <c r="AB106" i="38"/>
  <c r="Z106" i="38"/>
  <c r="AZ106" i="38" s="1"/>
  <c r="S106" i="38"/>
  <c r="AA106" i="38"/>
  <c r="AS106" i="38"/>
  <c r="AF106" i="38" s="1"/>
  <c r="R106" i="38"/>
  <c r="P106" i="38"/>
  <c r="Z58" i="57"/>
  <c r="AZ58" i="57" s="1"/>
  <c r="AA58" i="57"/>
  <c r="P58" i="57"/>
  <c r="AU58" i="57"/>
  <c r="Y58" i="57"/>
  <c r="W58" i="57"/>
  <c r="AE58" i="57" a="1"/>
  <c r="AE58" i="57" s="1"/>
  <c r="R58" i="57"/>
  <c r="Q58" i="57"/>
  <c r="BA58" i="57" s="1"/>
  <c r="BB58" i="57" s="1"/>
  <c r="V58" i="57"/>
  <c r="AY58" i="57" s="1"/>
  <c r="U58" i="57"/>
  <c r="AB58" i="57"/>
  <c r="S58" i="57"/>
  <c r="R21" i="47"/>
  <c r="Z21" i="47"/>
  <c r="AZ21" i="47" s="1"/>
  <c r="Y21" i="47"/>
  <c r="AB21" i="47"/>
  <c r="AU21" i="47"/>
  <c r="AV54" i="47" s="1"/>
  <c r="S21" i="47"/>
  <c r="V21" i="47"/>
  <c r="AY21" i="47" s="1"/>
  <c r="Q21" i="47"/>
  <c r="BA21" i="47" s="1"/>
  <c r="P21" i="47"/>
  <c r="W21" i="47"/>
  <c r="AA21" i="47"/>
  <c r="U21" i="47"/>
  <c r="P104" i="42"/>
  <c r="AE104" i="42" a="1"/>
  <c r="AE104" i="42" s="1"/>
  <c r="R77" i="49"/>
  <c r="U77" i="49"/>
  <c r="S77" i="49"/>
  <c r="Y77" i="49"/>
  <c r="Z77" i="49"/>
  <c r="AZ77" i="49" s="1"/>
  <c r="Q77" i="49"/>
  <c r="BA77" i="49" s="1"/>
  <c r="BB77" i="49" s="1"/>
  <c r="AE77" i="49" a="1"/>
  <c r="AE77" i="49" s="1"/>
  <c r="AD77" i="49" s="1"/>
  <c r="AC77" i="49" s="1"/>
  <c r="P77" i="49"/>
  <c r="W77" i="49"/>
  <c r="AB77" i="49"/>
  <c r="AA77" i="49"/>
  <c r="V77" i="49"/>
  <c r="AY77" i="49" s="1"/>
  <c r="U53" i="47"/>
  <c r="S53" i="47"/>
  <c r="Q53" i="47"/>
  <c r="BA53" i="47" s="1"/>
  <c r="Y53" i="47"/>
  <c r="V53" i="47"/>
  <c r="AY53" i="47" s="1"/>
  <c r="AB53" i="47"/>
  <c r="AU53" i="47"/>
  <c r="AV59" i="47" s="1"/>
  <c r="P53" i="47"/>
  <c r="R53" i="47"/>
  <c r="Z53" i="47"/>
  <c r="AZ53" i="47" s="1"/>
  <c r="W53" i="47"/>
  <c r="U20" i="42"/>
  <c r="AB20" i="42"/>
  <c r="AE20" i="42" a="1"/>
  <c r="AE20" i="42" s="1"/>
  <c r="P20" i="42"/>
  <c r="W20" i="42"/>
  <c r="R20" i="42"/>
  <c r="AA20" i="42"/>
  <c r="AU20" i="42"/>
  <c r="Y20" i="42"/>
  <c r="Z20" i="42"/>
  <c r="AZ20" i="42" s="1"/>
  <c r="R119" i="42"/>
  <c r="AE119" i="42" a="1"/>
  <c r="AE119" i="42" s="1"/>
  <c r="AD119" i="42" s="1"/>
  <c r="AC119" i="42" s="1"/>
  <c r="Q119" i="42"/>
  <c r="BA119" i="42" s="1"/>
  <c r="BB119" i="42" s="1"/>
  <c r="V119" i="42"/>
  <c r="AY119" i="42" s="1"/>
  <c r="P119" i="42"/>
  <c r="S119" i="42"/>
  <c r="AA125" i="40"/>
  <c r="AS125" i="40"/>
  <c r="AF125" i="40" s="1"/>
  <c r="W129" i="57"/>
  <c r="AA129" i="57"/>
  <c r="AE129" i="57" a="1"/>
  <c r="AE129" i="57" s="1"/>
  <c r="AD129" i="57" s="1"/>
  <c r="AC129" i="57" s="1"/>
  <c r="Q129" i="57"/>
  <c r="BA129" i="57" s="1"/>
  <c r="BB129" i="57" s="1"/>
  <c r="Z129" i="57"/>
  <c r="AZ129" i="57" s="1"/>
  <c r="V129" i="57"/>
  <c r="AY129" i="57" s="1"/>
  <c r="P129" i="57"/>
  <c r="U129" i="57"/>
  <c r="Y129" i="57"/>
  <c r="S129" i="57"/>
  <c r="AB129" i="57"/>
  <c r="R129" i="57"/>
  <c r="U71" i="55"/>
  <c r="AB71" i="55"/>
  <c r="AA71" i="55"/>
  <c r="S71" i="55"/>
  <c r="Q71" i="55"/>
  <c r="BA71" i="55" s="1"/>
  <c r="P71" i="55"/>
  <c r="AS71" i="55"/>
  <c r="AF71" i="55" s="1"/>
  <c r="Z71" i="55"/>
  <c r="AZ71" i="55" s="1"/>
  <c r="Y71" i="55"/>
  <c r="W71" i="55"/>
  <c r="V71" i="55"/>
  <c r="AY71" i="55" s="1"/>
  <c r="R71" i="55"/>
  <c r="Y125" i="51"/>
  <c r="R125" i="51"/>
  <c r="W125" i="51"/>
  <c r="AE125" i="51" a="1"/>
  <c r="AE125" i="51" s="1"/>
  <c r="AA125" i="51"/>
  <c r="V125" i="51"/>
  <c r="AY125" i="51" s="1"/>
  <c r="Q125" i="51"/>
  <c r="BA125" i="51" s="1"/>
  <c r="BB125" i="51" s="1"/>
  <c r="U125" i="51"/>
  <c r="Z125" i="51"/>
  <c r="AZ125" i="51" s="1"/>
  <c r="AB125" i="51"/>
  <c r="P125" i="51"/>
  <c r="S125" i="51"/>
  <c r="P31" i="47"/>
  <c r="AU31" i="47"/>
  <c r="AV60" i="47" s="1"/>
  <c r="AE31" i="47" a="1"/>
  <c r="AE31" i="47" s="1"/>
  <c r="U31" i="47"/>
  <c r="Z31" i="47"/>
  <c r="AZ31" i="47" s="1"/>
  <c r="AB31" i="47"/>
  <c r="W31" i="47"/>
  <c r="R31" i="47"/>
  <c r="Y31" i="47"/>
  <c r="S31" i="47"/>
  <c r="V31" i="47"/>
  <c r="AY31" i="47" s="1"/>
  <c r="AA31" i="47"/>
  <c r="Q31" i="47"/>
  <c r="BA31" i="47" s="1"/>
  <c r="BB31" i="47" s="1"/>
  <c r="R76" i="47"/>
  <c r="AE76" i="47" a="1"/>
  <c r="AE76" i="47" s="1"/>
  <c r="AD76" i="47" s="1"/>
  <c r="AC76" i="47" s="1"/>
  <c r="AB76" i="47"/>
  <c r="U76" i="47"/>
  <c r="AA76" i="47"/>
  <c r="Y76" i="47"/>
  <c r="Z76" i="47"/>
  <c r="AZ76" i="47" s="1"/>
  <c r="W76" i="47"/>
  <c r="AA122" i="45"/>
  <c r="Z122" i="45"/>
  <c r="AZ122" i="45" s="1"/>
  <c r="AE122" i="45" a="1"/>
  <c r="AE122" i="45" s="1"/>
  <c r="Y122" i="45"/>
  <c r="U122" i="45"/>
  <c r="AB122" i="45"/>
  <c r="W122" i="45"/>
  <c r="AB113" i="54"/>
  <c r="AS113" i="54"/>
  <c r="AF113" i="54" s="1"/>
  <c r="R113" i="54"/>
  <c r="Z113" i="54"/>
  <c r="AZ113" i="54" s="1"/>
  <c r="Y113" i="54"/>
  <c r="AA113" i="54"/>
  <c r="P113" i="54"/>
  <c r="S113" i="54"/>
  <c r="V113" i="54"/>
  <c r="AY113" i="54" s="1"/>
  <c r="U113" i="54"/>
  <c r="R10" i="52"/>
  <c r="U10" i="52"/>
  <c r="Q10" i="52"/>
  <c r="BA10" i="52" s="1"/>
  <c r="AB10" i="52"/>
  <c r="S10" i="52"/>
  <c r="Y10" i="52"/>
  <c r="P10" i="52"/>
  <c r="AA10" i="52"/>
  <c r="W10" i="52"/>
  <c r="Z10" i="52"/>
  <c r="AZ10" i="52" s="1"/>
  <c r="V10" i="52"/>
  <c r="AY10" i="52" s="1"/>
  <c r="AU10" i="52"/>
  <c r="AV7" i="52" s="1"/>
  <c r="Z51" i="50"/>
  <c r="AZ51" i="50" s="1"/>
  <c r="AB51" i="50"/>
  <c r="P51" i="50"/>
  <c r="V51" i="50"/>
  <c r="AY51" i="50" s="1"/>
  <c r="Y51" i="50"/>
  <c r="R51" i="50"/>
  <c r="W51" i="50"/>
  <c r="U51" i="50"/>
  <c r="AU51" i="50"/>
  <c r="AA51" i="50"/>
  <c r="S51" i="50"/>
  <c r="Q51" i="50"/>
  <c r="BA51" i="50" s="1"/>
  <c r="BB51" i="50" s="1"/>
  <c r="AE51" i="50" a="1"/>
  <c r="AE51" i="50" s="1"/>
  <c r="Y86" i="45"/>
  <c r="V86" i="45"/>
  <c r="AY86" i="45" s="1"/>
  <c r="AS86" i="45"/>
  <c r="AF86" i="45" s="1"/>
  <c r="Q86" i="45"/>
  <c r="BA86" i="45" s="1"/>
  <c r="P86" i="45"/>
  <c r="S86" i="45"/>
  <c r="Z86" i="45"/>
  <c r="AZ86" i="45" s="1"/>
  <c r="AA86" i="45"/>
  <c r="W86" i="45"/>
  <c r="AB86" i="45"/>
  <c r="U86" i="45"/>
  <c r="R86" i="45"/>
  <c r="W63" i="47"/>
  <c r="Y63" i="47"/>
  <c r="R88" i="33"/>
  <c r="AS88" i="33"/>
  <c r="AF88" i="33" s="1"/>
  <c r="W88" i="33"/>
  <c r="Y88" i="33"/>
  <c r="P88" i="33"/>
  <c r="AA88" i="33"/>
  <c r="U88" i="33"/>
  <c r="Q88" i="33"/>
  <c r="BA88" i="33" s="1"/>
  <c r="S88" i="33"/>
  <c r="AB88" i="33"/>
  <c r="Q80" i="32"/>
  <c r="BA80" i="32" s="1"/>
  <c r="Z80" i="32"/>
  <c r="AZ80" i="32" s="1"/>
  <c r="U80" i="32"/>
  <c r="P80" i="32"/>
  <c r="AS80" i="32"/>
  <c r="AF80" i="32" s="1"/>
  <c r="S80" i="32"/>
  <c r="W80" i="32"/>
  <c r="R80" i="32"/>
  <c r="V80" i="32"/>
  <c r="AY80" i="32" s="1"/>
  <c r="AA80" i="32"/>
  <c r="Y80" i="32"/>
  <c r="AB80" i="32"/>
  <c r="AU53" i="31"/>
  <c r="AB53" i="31"/>
  <c r="R53" i="31"/>
  <c r="Q53" i="31"/>
  <c r="BA53" i="31" s="1"/>
  <c r="P53" i="31"/>
  <c r="S53" i="31"/>
  <c r="W53" i="31"/>
  <c r="U53" i="31"/>
  <c r="AA101" i="31"/>
  <c r="Q101" i="31"/>
  <c r="BA101" i="31" s="1"/>
  <c r="P101" i="31"/>
  <c r="Z101" i="31"/>
  <c r="AZ101" i="31" s="1"/>
  <c r="BB101" i="31" s="1"/>
  <c r="Y101" i="31"/>
  <c r="S101" i="31"/>
  <c r="R101" i="31"/>
  <c r="AA118" i="30"/>
  <c r="Q118" i="30"/>
  <c r="BA118" i="30" s="1"/>
  <c r="BB118" i="30" s="1"/>
  <c r="Z118" i="30"/>
  <c r="AZ118" i="30" s="1"/>
  <c r="W118" i="30"/>
  <c r="P118" i="30"/>
  <c r="S118" i="30"/>
  <c r="U118" i="30"/>
  <c r="AB118" i="30"/>
  <c r="R118" i="30"/>
  <c r="V118" i="30"/>
  <c r="AY118" i="30" s="1"/>
  <c r="AE118" i="30" a="1"/>
  <c r="AE118" i="30" s="1"/>
  <c r="AD118" i="30" s="1"/>
  <c r="AC118" i="30" s="1"/>
  <c r="Y118" i="30"/>
  <c r="S38" i="28"/>
  <c r="P38" i="28"/>
  <c r="W38" i="28"/>
  <c r="V38" i="28"/>
  <c r="AY38" i="28" s="1"/>
  <c r="BB38" i="28" s="1"/>
  <c r="Q38" i="28"/>
  <c r="BA38" i="28" s="1"/>
  <c r="Y38" i="28"/>
  <c r="AA38" i="28"/>
  <c r="R105" i="36"/>
  <c r="Q105" i="36"/>
  <c r="BA105" i="36" s="1"/>
  <c r="BB105" i="36" s="1"/>
  <c r="U103" i="35"/>
  <c r="AA103" i="35"/>
  <c r="W124" i="33"/>
  <c r="S103" i="32"/>
  <c r="Q103" i="32"/>
  <c r="BA103" i="32" s="1"/>
  <c r="BB103" i="32" s="1"/>
  <c r="W103" i="32"/>
  <c r="U103" i="32"/>
  <c r="AE103" i="32" a="1"/>
  <c r="AE103" i="32" s="1"/>
  <c r="V103" i="32"/>
  <c r="AY103" i="32" s="1"/>
  <c r="AB103" i="32"/>
  <c r="Z103" i="32"/>
  <c r="AZ103" i="32" s="1"/>
  <c r="AA103" i="32"/>
  <c r="P103" i="32"/>
  <c r="Y103" i="32"/>
  <c r="R103" i="32"/>
  <c r="V110" i="31"/>
  <c r="AY110" i="31" s="1"/>
  <c r="AA110" i="31"/>
  <c r="Q110" i="31"/>
  <c r="BA110" i="31" s="1"/>
  <c r="BB110" i="31" s="1"/>
  <c r="Y110" i="31"/>
  <c r="AE110" i="31" a="1"/>
  <c r="AE110" i="31" s="1"/>
  <c r="AD110" i="31" s="1"/>
  <c r="AC110" i="31" s="1"/>
  <c r="W110" i="31"/>
  <c r="U110" i="31"/>
  <c r="AB110" i="31"/>
  <c r="R110" i="31"/>
  <c r="U127" i="30"/>
  <c r="Z127" i="30"/>
  <c r="AZ127" i="30" s="1"/>
  <c r="BB127" i="30" s="1"/>
  <c r="AB127" i="30"/>
  <c r="R127" i="30"/>
  <c r="AA127" i="30"/>
  <c r="Q127" i="30"/>
  <c r="BA127" i="30" s="1"/>
  <c r="S127" i="30"/>
  <c r="W127" i="30"/>
  <c r="AS127" i="30"/>
  <c r="AF127" i="30" s="1"/>
  <c r="Y127" i="30"/>
  <c r="Q101" i="38"/>
  <c r="BA101" i="38" s="1"/>
  <c r="BB101" i="38" s="1"/>
  <c r="W101" i="38"/>
  <c r="P101" i="38"/>
  <c r="S101" i="38"/>
  <c r="AE101" i="38" a="1"/>
  <c r="AE101" i="38" s="1"/>
  <c r="AD101" i="38" s="1"/>
  <c r="AC101" i="38" s="1"/>
  <c r="Z101" i="38"/>
  <c r="AZ101" i="38" s="1"/>
  <c r="V101" i="38"/>
  <c r="AY101" i="38" s="1"/>
  <c r="AA101" i="38"/>
  <c r="Y101" i="38"/>
  <c r="AB101" i="38"/>
  <c r="U101" i="38"/>
  <c r="R101" i="38"/>
  <c r="Y84" i="35"/>
  <c r="U84" i="35"/>
  <c r="Z84" i="35"/>
  <c r="AZ84" i="35" s="1"/>
  <c r="AS84" i="35"/>
  <c r="AF84" i="35" s="1"/>
  <c r="S84" i="35"/>
  <c r="W84" i="35"/>
  <c r="AB84" i="35"/>
  <c r="R84" i="35"/>
  <c r="Q84" i="35"/>
  <c r="BA84" i="35" s="1"/>
  <c r="V84" i="35"/>
  <c r="AY84" i="35" s="1"/>
  <c r="AA84" i="35"/>
  <c r="P84" i="35"/>
  <c r="AB74" i="34"/>
  <c r="R74" i="34"/>
  <c r="W74" i="34"/>
  <c r="AA74" i="34"/>
  <c r="S74" i="34"/>
  <c r="Q74" i="34"/>
  <c r="BA74" i="34" s="1"/>
  <c r="P74" i="34"/>
  <c r="Y74" i="34"/>
  <c r="Z74" i="34"/>
  <c r="AZ74" i="34" s="1"/>
  <c r="V74" i="34"/>
  <c r="AY74" i="34" s="1"/>
  <c r="U74" i="34"/>
  <c r="AS74" i="34"/>
  <c r="AF74" i="34" s="1"/>
  <c r="R15" i="34"/>
  <c r="Y15" i="34"/>
  <c r="S15" i="34"/>
  <c r="Z15" i="34"/>
  <c r="AZ15" i="34" s="1"/>
  <c r="AB15" i="34"/>
  <c r="Q15" i="34"/>
  <c r="BA15" i="34" s="1"/>
  <c r="P15" i="34"/>
  <c r="AU15" i="34"/>
  <c r="AV54" i="34" s="1"/>
  <c r="U15" i="34"/>
  <c r="V15" i="34"/>
  <c r="AY15" i="34" s="1"/>
  <c r="AA15" i="34"/>
  <c r="W15" i="34"/>
  <c r="AB95" i="31"/>
  <c r="Z95" i="31"/>
  <c r="AZ95" i="31" s="1"/>
  <c r="Y95" i="31"/>
  <c r="AE95" i="31" a="1"/>
  <c r="AE95" i="31" s="1"/>
  <c r="AD95" i="31" s="1"/>
  <c r="AC95" i="31" s="1"/>
  <c r="AA95" i="31"/>
  <c r="W95" i="31"/>
  <c r="U95" i="31"/>
  <c r="P95" i="31"/>
  <c r="R95" i="31"/>
  <c r="Q95" i="31"/>
  <c r="BA95" i="31" s="1"/>
  <c r="BB95" i="31" s="1"/>
  <c r="Z118" i="36"/>
  <c r="AZ118" i="36" s="1"/>
  <c r="S118" i="36"/>
  <c r="P118" i="36"/>
  <c r="R118" i="36"/>
  <c r="Y118" i="36"/>
  <c r="Q118" i="36"/>
  <c r="BA118" i="36" s="1"/>
  <c r="BB118" i="36" s="1"/>
  <c r="W118" i="36"/>
  <c r="AA118" i="36"/>
  <c r="AE118" i="36" a="1"/>
  <c r="AE118" i="36" s="1"/>
  <c r="V118" i="36"/>
  <c r="AY118" i="36" s="1"/>
  <c r="AB118" i="36"/>
  <c r="U118" i="36"/>
  <c r="AE109" i="35" a="1"/>
  <c r="AE109" i="35" s="1"/>
  <c r="AD109" i="35" s="1"/>
  <c r="AC109" i="35" s="1"/>
  <c r="V109" i="35"/>
  <c r="AY109" i="35" s="1"/>
  <c r="Y109" i="35"/>
  <c r="U109" i="35"/>
  <c r="W109" i="35"/>
  <c r="AA109" i="35"/>
  <c r="AB109" i="35"/>
  <c r="P109" i="35"/>
  <c r="S109" i="35"/>
  <c r="Q109" i="35"/>
  <c r="BA109" i="35" s="1"/>
  <c r="BB109" i="35" s="1"/>
  <c r="R109" i="35"/>
  <c r="Z109" i="35"/>
  <c r="AZ109" i="35" s="1"/>
  <c r="AA45" i="33"/>
  <c r="Y45" i="33"/>
  <c r="W45" i="33"/>
  <c r="Q45" i="33"/>
  <c r="BA45" i="33" s="1"/>
  <c r="BB45" i="33" s="1"/>
  <c r="AU45" i="33"/>
  <c r="Z45" i="33"/>
  <c r="AZ45" i="33" s="1"/>
  <c r="AE45" i="33" a="1"/>
  <c r="AE45" i="33" s="1"/>
  <c r="U45" i="33"/>
  <c r="AB45" i="33"/>
  <c r="V45" i="33"/>
  <c r="AY45" i="33" s="1"/>
  <c r="P45" i="33"/>
  <c r="S45" i="33"/>
  <c r="R45" i="33"/>
  <c r="U124" i="30"/>
  <c r="AS124" i="30"/>
  <c r="AF124" i="30" s="1"/>
  <c r="AB124" i="30"/>
  <c r="Y124" i="30"/>
  <c r="R124" i="30"/>
  <c r="AA124" i="30"/>
  <c r="Z124" i="30"/>
  <c r="AZ124" i="30" s="1"/>
  <c r="BB124" i="30" s="1"/>
  <c r="Q124" i="30"/>
  <c r="BA124" i="30" s="1"/>
  <c r="S124" i="30"/>
  <c r="W124" i="30"/>
  <c r="P118" i="35"/>
  <c r="AS118" i="35"/>
  <c r="AF118" i="35" s="1"/>
  <c r="S118" i="35"/>
  <c r="Q118" i="35"/>
  <c r="BA118" i="35" s="1"/>
  <c r="V118" i="35"/>
  <c r="AY118" i="35" s="1"/>
  <c r="W118" i="35"/>
  <c r="R118" i="35"/>
  <c r="AB118" i="35"/>
  <c r="U118" i="35"/>
  <c r="Z118" i="35"/>
  <c r="AZ118" i="35" s="1"/>
  <c r="Y118" i="35"/>
  <c r="AA118" i="35"/>
  <c r="W54" i="33"/>
  <c r="R54" i="33"/>
  <c r="Z54" i="33"/>
  <c r="AZ54" i="33" s="1"/>
  <c r="S54" i="33"/>
  <c r="AA54" i="33"/>
  <c r="V54" i="33"/>
  <c r="AY54" i="33" s="1"/>
  <c r="P54" i="33"/>
  <c r="U54" i="33"/>
  <c r="Y54" i="33"/>
  <c r="AU54" i="33"/>
  <c r="AV125" i="33" s="1"/>
  <c r="AB54" i="33"/>
  <c r="Q54" i="33"/>
  <c r="BA54" i="33" s="1"/>
  <c r="Z121" i="32"/>
  <c r="AZ121" i="32" s="1"/>
  <c r="S121" i="32"/>
  <c r="W121" i="32"/>
  <c r="AA121" i="32"/>
  <c r="Q121" i="32"/>
  <c r="BA121" i="32" s="1"/>
  <c r="BB121" i="32" s="1"/>
  <c r="U121" i="32"/>
  <c r="P121" i="32"/>
  <c r="AE121" i="32" a="1"/>
  <c r="AE121" i="32" s="1"/>
  <c r="AD121" i="32" s="1"/>
  <c r="AC121" i="32" s="1"/>
  <c r="Y121" i="32"/>
  <c r="V121" i="32"/>
  <c r="AY121" i="32" s="1"/>
  <c r="W110" i="35"/>
  <c r="V110" i="35"/>
  <c r="AY110" i="35" s="1"/>
  <c r="Q110" i="35"/>
  <c r="BA110" i="35" s="1"/>
  <c r="BB110" i="35" s="1"/>
  <c r="Z110" i="35"/>
  <c r="AZ110" i="35" s="1"/>
  <c r="AE110" i="35" a="1"/>
  <c r="AE110" i="35" s="1"/>
  <c r="AD110" i="35" s="1"/>
  <c r="AC110" i="35" s="1"/>
  <c r="P110" i="35"/>
  <c r="R110" i="35"/>
  <c r="Y110" i="35"/>
  <c r="U110" i="35"/>
  <c r="S110" i="35"/>
  <c r="AB110" i="35"/>
  <c r="AA110" i="35"/>
  <c r="S117" i="34"/>
  <c r="Y117" i="34"/>
  <c r="U117" i="34"/>
  <c r="W117" i="34"/>
  <c r="AE117" i="34" a="1"/>
  <c r="AE117" i="34" s="1"/>
  <c r="V117" i="34"/>
  <c r="AY117" i="34" s="1"/>
  <c r="AA117" i="34"/>
  <c r="AB117" i="34"/>
  <c r="Q117" i="34"/>
  <c r="BA117" i="34" s="1"/>
  <c r="BB117" i="34" s="1"/>
  <c r="R117" i="34"/>
  <c r="Z117" i="34"/>
  <c r="AZ117" i="34" s="1"/>
  <c r="P117" i="34"/>
  <c r="Z108" i="33"/>
  <c r="AZ108" i="33" s="1"/>
  <c r="Y108" i="33"/>
  <c r="V108" i="33"/>
  <c r="AY108" i="33" s="1"/>
  <c r="AB108" i="33"/>
  <c r="S108" i="33"/>
  <c r="R108" i="33"/>
  <c r="AA108" i="33"/>
  <c r="Q108" i="33"/>
  <c r="BA108" i="33" s="1"/>
  <c r="BB108" i="33" s="1"/>
  <c r="P108" i="33"/>
  <c r="AA23" i="28"/>
  <c r="Q23" i="28"/>
  <c r="BA23" i="28" s="1"/>
  <c r="S23" i="28"/>
  <c r="AB23" i="28"/>
  <c r="Y23" i="28"/>
  <c r="P23" i="28"/>
  <c r="Z23" i="28"/>
  <c r="AZ23" i="28" s="1"/>
  <c r="BB23" i="28" s="1"/>
  <c r="AB82" i="28"/>
  <c r="Z82" i="28"/>
  <c r="AZ82" i="28" s="1"/>
  <c r="Y82" i="28"/>
  <c r="U82" i="28"/>
  <c r="V82" i="28"/>
  <c r="AY82" i="28" s="1"/>
  <c r="P82" i="28"/>
  <c r="S82" i="28"/>
  <c r="AA82" i="28"/>
  <c r="W82" i="28"/>
  <c r="R82" i="28"/>
  <c r="Q82" i="28"/>
  <c r="BA82" i="28" s="1"/>
  <c r="Q125" i="12"/>
  <c r="BA125" i="12" s="1"/>
  <c r="AA125" i="12"/>
  <c r="W125" i="12"/>
  <c r="Y125" i="12"/>
  <c r="AB125" i="12"/>
  <c r="P125" i="12"/>
  <c r="R125" i="12"/>
  <c r="V125" i="12"/>
  <c r="AY125" i="12" s="1"/>
  <c r="AS125" i="12"/>
  <c r="AF125" i="12" s="1"/>
  <c r="U125" i="12"/>
  <c r="Z125" i="12"/>
  <c r="AZ125" i="12" s="1"/>
  <c r="Y74" i="37"/>
  <c r="R74" i="37"/>
  <c r="AB74" i="37"/>
  <c r="Z74" i="37"/>
  <c r="AZ74" i="37" s="1"/>
  <c r="U74" i="37"/>
  <c r="P74" i="37"/>
  <c r="S74" i="37"/>
  <c r="AE74" i="37" a="1"/>
  <c r="AE74" i="37" s="1"/>
  <c r="AD74" i="37" s="1"/>
  <c r="AC74" i="37" s="1"/>
  <c r="V74" i="37"/>
  <c r="AY74" i="37" s="1"/>
  <c r="W74" i="37"/>
  <c r="Q74" i="37"/>
  <c r="BA74" i="37" s="1"/>
  <c r="BB74" i="37" s="1"/>
  <c r="AA74" i="37"/>
  <c r="V109" i="33"/>
  <c r="AY109" i="33" s="1"/>
  <c r="S109" i="33"/>
  <c r="AA109" i="33"/>
  <c r="R109" i="33"/>
  <c r="Q109" i="33"/>
  <c r="BA109" i="33" s="1"/>
  <c r="BB109" i="33" s="1"/>
  <c r="AB109" i="33"/>
  <c r="Z109" i="33"/>
  <c r="AZ109" i="33" s="1"/>
  <c r="Y109" i="33"/>
  <c r="P109" i="33"/>
  <c r="U109" i="33"/>
  <c r="AE109" i="33" a="1"/>
  <c r="AE109" i="33" s="1"/>
  <c r="AD109" i="33" s="1"/>
  <c r="AC109" i="33" s="1"/>
  <c r="W109" i="33"/>
  <c r="Q51" i="30"/>
  <c r="BA51" i="30" s="1"/>
  <c r="BB51" i="30" s="1"/>
  <c r="Z51" i="30"/>
  <c r="AZ51" i="30" s="1"/>
  <c r="P51" i="30"/>
  <c r="AU51" i="30"/>
  <c r="Y51" i="30"/>
  <c r="S51" i="30"/>
  <c r="AE51" i="30" a="1"/>
  <c r="AE51" i="30" s="1"/>
  <c r="AB51" i="30"/>
  <c r="V51" i="30"/>
  <c r="AY51" i="30" s="1"/>
  <c r="R51" i="30"/>
  <c r="U51" i="30"/>
  <c r="AA51" i="30"/>
  <c r="W51" i="30"/>
  <c r="Z73" i="12"/>
  <c r="AZ73" i="12" s="1"/>
  <c r="AA73" i="12"/>
  <c r="AS81" i="49"/>
  <c r="AF81" i="49" s="1"/>
  <c r="AS98" i="54"/>
  <c r="AF98" i="54" s="1"/>
  <c r="AD88" i="42"/>
  <c r="AC88" i="42" s="1"/>
  <c r="AD122" i="35"/>
  <c r="AC122" i="35" s="1"/>
  <c r="AD101" i="30"/>
  <c r="AC101" i="30" s="1"/>
  <c r="AD74" i="35"/>
  <c r="AC74" i="35" s="1"/>
  <c r="AD115" i="34"/>
  <c r="AC115" i="34" s="1"/>
  <c r="AD110" i="28"/>
  <c r="AC110" i="28" s="1"/>
  <c r="AE64" i="34" a="1"/>
  <c r="AE64" i="34" s="1"/>
  <c r="AD64" i="34" s="1"/>
  <c r="AC64" i="34" s="1"/>
  <c r="AD96" i="33"/>
  <c r="AC96" i="33" s="1"/>
  <c r="V24" i="48"/>
  <c r="AY24" i="48" s="1"/>
  <c r="R24" i="48"/>
  <c r="R26" i="56"/>
  <c r="P26" i="56"/>
  <c r="V26" i="56"/>
  <c r="AY26" i="56" s="1"/>
  <c r="Y26" i="56"/>
  <c r="U26" i="56"/>
  <c r="W26" i="56"/>
  <c r="AU26" i="56"/>
  <c r="S26" i="56"/>
  <c r="AB26" i="56"/>
  <c r="Z26" i="56"/>
  <c r="AZ26" i="56" s="1"/>
  <c r="Q26" i="56"/>
  <c r="BA26" i="56" s="1"/>
  <c r="AA26" i="56"/>
  <c r="AB57" i="55"/>
  <c r="P57" i="55"/>
  <c r="Y57" i="55"/>
  <c r="U57" i="55"/>
  <c r="W57" i="55"/>
  <c r="AA57" i="55"/>
  <c r="Z57" i="55"/>
  <c r="AZ57" i="55" s="1"/>
  <c r="AU57" i="55"/>
  <c r="AV19" i="55" s="1"/>
  <c r="V57" i="55"/>
  <c r="AY57" i="55" s="1"/>
  <c r="S57" i="55"/>
  <c r="R57" i="55"/>
  <c r="Q57" i="55"/>
  <c r="BA57" i="55" s="1"/>
  <c r="W123" i="49"/>
  <c r="Y123" i="49"/>
  <c r="S123" i="49"/>
  <c r="U123" i="49"/>
  <c r="AB123" i="49"/>
  <c r="AE123" i="49" a="1"/>
  <c r="AE123" i="49" s="1"/>
  <c r="AD123" i="49" s="1"/>
  <c r="AC123" i="49" s="1"/>
  <c r="V123" i="49"/>
  <c r="AY123" i="49" s="1"/>
  <c r="R123" i="49"/>
  <c r="AA123" i="49"/>
  <c r="Q123" i="49"/>
  <c r="BA123" i="49" s="1"/>
  <c r="BB123" i="49" s="1"/>
  <c r="Z123" i="49"/>
  <c r="AZ123" i="49" s="1"/>
  <c r="P123" i="49"/>
  <c r="U5" i="48"/>
  <c r="S5" i="48"/>
  <c r="R5" i="48"/>
  <c r="W71" i="58"/>
  <c r="V71" i="58"/>
  <c r="AY71" i="58" s="1"/>
  <c r="U71" i="58"/>
  <c r="AA71" i="58"/>
  <c r="Y71" i="58"/>
  <c r="S71" i="58"/>
  <c r="AE71" i="58" a="1"/>
  <c r="AE71" i="58" s="1"/>
  <c r="AD71" i="58" s="1"/>
  <c r="AC71" i="58" s="1"/>
  <c r="Q71" i="58"/>
  <c r="BA71" i="58" s="1"/>
  <c r="BB71" i="58" s="1"/>
  <c r="R71" i="58"/>
  <c r="Z71" i="58"/>
  <c r="AZ71" i="58" s="1"/>
  <c r="AB71" i="58"/>
  <c r="P71" i="58"/>
  <c r="AB107" i="57"/>
  <c r="AA107" i="57"/>
  <c r="Z107" i="57"/>
  <c r="AZ107" i="57" s="1"/>
  <c r="W107" i="57"/>
  <c r="Q107" i="57"/>
  <c r="BA107" i="57" s="1"/>
  <c r="BB107" i="57" s="1"/>
  <c r="AE107" i="57" a="1"/>
  <c r="AE107" i="57" s="1"/>
  <c r="U107" i="57"/>
  <c r="V107" i="57"/>
  <c r="AY107" i="57" s="1"/>
  <c r="Y107" i="57"/>
  <c r="S107" i="57"/>
  <c r="P107" i="57"/>
  <c r="R107" i="57"/>
  <c r="Z126" i="56"/>
  <c r="AZ126" i="56" s="1"/>
  <c r="AS126" i="56"/>
  <c r="AF126" i="56" s="1"/>
  <c r="P126" i="56"/>
  <c r="Y126" i="56"/>
  <c r="R126" i="56"/>
  <c r="W126" i="56"/>
  <c r="Q126" i="56"/>
  <c r="BA126" i="56" s="1"/>
  <c r="AB126" i="56"/>
  <c r="V126" i="56"/>
  <c r="AY126" i="56" s="1"/>
  <c r="U126" i="56"/>
  <c r="AA126" i="56"/>
  <c r="S126" i="56"/>
  <c r="S111" i="55"/>
  <c r="AB111" i="55"/>
  <c r="Y111" i="55"/>
  <c r="P111" i="55"/>
  <c r="Z111" i="55"/>
  <c r="AZ111" i="55" s="1"/>
  <c r="R111" i="55"/>
  <c r="AA111" i="55"/>
  <c r="U111" i="55"/>
  <c r="Q111" i="55"/>
  <c r="BA111" i="55" s="1"/>
  <c r="BB111" i="55" s="1"/>
  <c r="W111" i="55"/>
  <c r="V111" i="55"/>
  <c r="AY111" i="55" s="1"/>
  <c r="AE111" i="55" a="1"/>
  <c r="AE111" i="55" s="1"/>
  <c r="Y121" i="54"/>
  <c r="S121" i="54"/>
  <c r="AB121" i="54"/>
  <c r="R121" i="54"/>
  <c r="Z121" i="54"/>
  <c r="AZ121" i="54" s="1"/>
  <c r="P121" i="54"/>
  <c r="W121" i="54"/>
  <c r="AE121" i="54" a="1"/>
  <c r="AE121" i="54" s="1"/>
  <c r="AD121" i="54" s="1"/>
  <c r="AC121" i="54" s="1"/>
  <c r="AA121" i="54"/>
  <c r="Q121" i="54"/>
  <c r="BA121" i="54" s="1"/>
  <c r="BB121" i="54" s="1"/>
  <c r="V121" i="54"/>
  <c r="AY121" i="54" s="1"/>
  <c r="U121" i="54"/>
  <c r="Z104" i="53"/>
  <c r="AZ104" i="53" s="1"/>
  <c r="AS104" i="53"/>
  <c r="AF104" i="53" s="1"/>
  <c r="Y104" i="53"/>
  <c r="R104" i="53"/>
  <c r="Q104" i="53"/>
  <c r="BA104" i="53" s="1"/>
  <c r="AB104" i="53"/>
  <c r="U104" i="53"/>
  <c r="V104" i="53"/>
  <c r="AY104" i="53" s="1"/>
  <c r="W104" i="53"/>
  <c r="S104" i="53"/>
  <c r="AA104" i="53"/>
  <c r="P104" i="53"/>
  <c r="P96" i="52"/>
  <c r="Q96" i="52"/>
  <c r="BA96" i="52" s="1"/>
  <c r="U96" i="52"/>
  <c r="R96" i="52"/>
  <c r="Z96" i="52"/>
  <c r="AZ96" i="52" s="1"/>
  <c r="Y96" i="52"/>
  <c r="AS96" i="52"/>
  <c r="AF96" i="52" s="1"/>
  <c r="AB96" i="52"/>
  <c r="W96" i="52"/>
  <c r="S96" i="52"/>
  <c r="V96" i="52"/>
  <c r="AY96" i="52" s="1"/>
  <c r="AA96" i="52"/>
  <c r="AE13" i="51" a="1"/>
  <c r="AE13" i="51" s="1"/>
  <c r="W13" i="51"/>
  <c r="R13" i="51"/>
  <c r="Q13" i="51"/>
  <c r="BA13" i="51" s="1"/>
  <c r="BB13" i="51" s="1"/>
  <c r="AU13" i="51"/>
  <c r="U13" i="51"/>
  <c r="AB13" i="51"/>
  <c r="V13" i="51"/>
  <c r="AY13" i="51" s="1"/>
  <c r="P13" i="51"/>
  <c r="Y13" i="51"/>
  <c r="AA13" i="51"/>
  <c r="S13" i="51"/>
  <c r="Z13" i="51"/>
  <c r="AZ13" i="51" s="1"/>
  <c r="AB69" i="49"/>
  <c r="P69" i="49"/>
  <c r="Q69" i="49"/>
  <c r="BA69" i="49" s="1"/>
  <c r="W69" i="49"/>
  <c r="AA69" i="49"/>
  <c r="U69" i="49"/>
  <c r="S69" i="49"/>
  <c r="Y69" i="49"/>
  <c r="Z69" i="49"/>
  <c r="AZ69" i="49" s="1"/>
  <c r="V69" i="49"/>
  <c r="AY69" i="49" s="1"/>
  <c r="AS69" i="49"/>
  <c r="AF69" i="49" s="1"/>
  <c r="R69" i="49"/>
  <c r="R49" i="48"/>
  <c r="S49" i="48"/>
  <c r="Z49" i="48"/>
  <c r="AZ49" i="48" s="1"/>
  <c r="P49" i="48"/>
  <c r="Q49" i="48"/>
  <c r="BA49" i="48" s="1"/>
  <c r="W49" i="48"/>
  <c r="U49" i="48"/>
  <c r="AU49" i="48"/>
  <c r="AV128" i="48" s="1"/>
  <c r="Y49" i="48"/>
  <c r="V49" i="48"/>
  <c r="AY49" i="48" s="1"/>
  <c r="R18" i="39"/>
  <c r="Q18" i="39"/>
  <c r="BA18" i="39" s="1"/>
  <c r="P18" i="39"/>
  <c r="V18" i="39"/>
  <c r="AY18" i="39" s="1"/>
  <c r="AA18" i="39"/>
  <c r="W18" i="39"/>
  <c r="S18" i="39"/>
  <c r="Y18" i="39"/>
  <c r="AU18" i="39"/>
  <c r="AB18" i="39"/>
  <c r="Z18" i="39"/>
  <c r="AZ18" i="39" s="1"/>
  <c r="U18" i="39"/>
  <c r="AS114" i="59"/>
  <c r="AF114" i="59" s="1"/>
  <c r="S114" i="59"/>
  <c r="AA114" i="59"/>
  <c r="Q114" i="59"/>
  <c r="BA114" i="59" s="1"/>
  <c r="R114" i="59"/>
  <c r="Z114" i="59"/>
  <c r="AZ114" i="59" s="1"/>
  <c r="P114" i="59"/>
  <c r="U114" i="59"/>
  <c r="W114" i="59"/>
  <c r="Y114" i="59"/>
  <c r="AB114" i="59"/>
  <c r="V114" i="59"/>
  <c r="AY114" i="59" s="1"/>
  <c r="Y119" i="48"/>
  <c r="S119" i="48"/>
  <c r="R119" i="48"/>
  <c r="P81" i="47"/>
  <c r="Y81" i="47"/>
  <c r="AE81" i="47" a="1"/>
  <c r="AE81" i="47" s="1"/>
  <c r="AD81" i="47" s="1"/>
  <c r="AC81" i="47" s="1"/>
  <c r="U81" i="47"/>
  <c r="AB81" i="47"/>
  <c r="AA81" i="47"/>
  <c r="W81" i="47"/>
  <c r="S81" i="47"/>
  <c r="Z81" i="47"/>
  <c r="AZ81" i="47" s="1"/>
  <c r="AB100" i="44"/>
  <c r="Q100" i="44"/>
  <c r="BA100" i="44" s="1"/>
  <c r="BB100" i="44" s="1"/>
  <c r="AA100" i="44"/>
  <c r="W100" i="44"/>
  <c r="Z100" i="44"/>
  <c r="AZ100" i="44" s="1"/>
  <c r="V100" i="44"/>
  <c r="AY100" i="44" s="1"/>
  <c r="AE100" i="44" a="1"/>
  <c r="AE100" i="44" s="1"/>
  <c r="AD100" i="44" s="1"/>
  <c r="AC100" i="44" s="1"/>
  <c r="R100" i="44"/>
  <c r="S100" i="44"/>
  <c r="U100" i="44"/>
  <c r="Y100" i="44"/>
  <c r="P100" i="44"/>
  <c r="R68" i="39"/>
  <c r="AA68" i="39"/>
  <c r="AB68" i="39"/>
  <c r="W68" i="39"/>
  <c r="AS68" i="39"/>
  <c r="AF68" i="39" s="1"/>
  <c r="Y68" i="39"/>
  <c r="U98" i="55"/>
  <c r="V98" i="55"/>
  <c r="AY98" i="55" s="1"/>
  <c r="AB98" i="55"/>
  <c r="AS98" i="55"/>
  <c r="AF98" i="55" s="1"/>
  <c r="P98" i="55"/>
  <c r="R98" i="55"/>
  <c r="Q98" i="55"/>
  <c r="BA98" i="55" s="1"/>
  <c r="AA98" i="55"/>
  <c r="Z98" i="55"/>
  <c r="AZ98" i="55" s="1"/>
  <c r="Y98" i="55"/>
  <c r="W98" i="55"/>
  <c r="S98" i="55"/>
  <c r="W90" i="52"/>
  <c r="R90" i="52"/>
  <c r="AA90" i="52"/>
  <c r="P90" i="52"/>
  <c r="AS90" i="52"/>
  <c r="AF90" i="52" s="1"/>
  <c r="Q90" i="52"/>
  <c r="BA90" i="52" s="1"/>
  <c r="V90" i="52"/>
  <c r="AY90" i="52" s="1"/>
  <c r="U90" i="52"/>
  <c r="Y90" i="52"/>
  <c r="S90" i="52"/>
  <c r="AB90" i="52"/>
  <c r="Z90" i="52"/>
  <c r="AZ90" i="52" s="1"/>
  <c r="W61" i="49"/>
  <c r="R61" i="49"/>
  <c r="Z61" i="49"/>
  <c r="AZ61" i="49" s="1"/>
  <c r="V61" i="49"/>
  <c r="AY61" i="49" s="1"/>
  <c r="P61" i="49"/>
  <c r="S61" i="49"/>
  <c r="U61" i="49"/>
  <c r="AE61" i="49" a="1"/>
  <c r="AE61" i="49" s="1"/>
  <c r="AA61" i="49"/>
  <c r="Q61" i="49"/>
  <c r="BA61" i="49" s="1"/>
  <c r="BB61" i="49" s="1"/>
  <c r="AB61" i="49"/>
  <c r="AU61" i="49"/>
  <c r="AV96" i="49" s="1"/>
  <c r="Y61" i="49"/>
  <c r="W104" i="57"/>
  <c r="AB104" i="57"/>
  <c r="Z104" i="57"/>
  <c r="AZ104" i="57" s="1"/>
  <c r="S104" i="57"/>
  <c r="R104" i="57"/>
  <c r="AA104" i="57"/>
  <c r="Q104" i="57"/>
  <c r="BA104" i="57" s="1"/>
  <c r="Y104" i="57"/>
  <c r="U104" i="57"/>
  <c r="V104" i="57"/>
  <c r="AY104" i="57" s="1"/>
  <c r="P104" i="57"/>
  <c r="AS104" i="57"/>
  <c r="AF104" i="57" s="1"/>
  <c r="Z71" i="44"/>
  <c r="AZ71" i="44" s="1"/>
  <c r="W71" i="44"/>
  <c r="AE71" i="44" a="1"/>
  <c r="AE71" i="44" s="1"/>
  <c r="R71" i="44"/>
  <c r="AB71" i="44"/>
  <c r="U71" i="44"/>
  <c r="AA71" i="44"/>
  <c r="Y71" i="44"/>
  <c r="Z14" i="43"/>
  <c r="AZ14" i="43" s="1"/>
  <c r="P14" i="43"/>
  <c r="AE14" i="43" a="1"/>
  <c r="AE14" i="43" s="1"/>
  <c r="Q14" i="43"/>
  <c r="BA14" i="43" s="1"/>
  <c r="BB14" i="43" s="1"/>
  <c r="V14" i="43"/>
  <c r="AY14" i="43" s="1"/>
  <c r="S14" i="43"/>
  <c r="Y14" i="43"/>
  <c r="U14" i="43"/>
  <c r="AU14" i="43"/>
  <c r="AV68" i="43" s="1"/>
  <c r="R14" i="43"/>
  <c r="W14" i="43"/>
  <c r="AB14" i="43"/>
  <c r="AA14" i="43"/>
  <c r="V104" i="39"/>
  <c r="AY104" i="39" s="1"/>
  <c r="S104" i="39"/>
  <c r="P104" i="39"/>
  <c r="Z104" i="39"/>
  <c r="AZ104" i="39" s="1"/>
  <c r="Q104" i="39"/>
  <c r="BA104" i="39" s="1"/>
  <c r="Y104" i="39"/>
  <c r="AB104" i="39"/>
  <c r="AS104" i="39"/>
  <c r="AF104" i="39" s="1"/>
  <c r="U104" i="39"/>
  <c r="AA104" i="39"/>
  <c r="Y77" i="56"/>
  <c r="Q77" i="56"/>
  <c r="BA77" i="56" s="1"/>
  <c r="R77" i="56"/>
  <c r="Z77" i="56"/>
  <c r="AZ77" i="56" s="1"/>
  <c r="AS77" i="56"/>
  <c r="AF77" i="56" s="1"/>
  <c r="P77" i="56"/>
  <c r="V77" i="56"/>
  <c r="AY77" i="56" s="1"/>
  <c r="W77" i="56"/>
  <c r="S77" i="56"/>
  <c r="AB77" i="56"/>
  <c r="R105" i="54"/>
  <c r="AB105" i="54"/>
  <c r="U105" i="54"/>
  <c r="AA105" i="54"/>
  <c r="Y105" i="54"/>
  <c r="AE105" i="54" a="1"/>
  <c r="AE105" i="54" s="1"/>
  <c r="Q105" i="54"/>
  <c r="BA105" i="54" s="1"/>
  <c r="BB105" i="54" s="1"/>
  <c r="P105" i="54"/>
  <c r="Z105" i="54"/>
  <c r="AZ105" i="54" s="1"/>
  <c r="V105" i="54"/>
  <c r="AY105" i="54" s="1"/>
  <c r="W105" i="54"/>
  <c r="V98" i="52"/>
  <c r="AY98" i="52" s="1"/>
  <c r="S98" i="52"/>
  <c r="AE98" i="52" a="1"/>
  <c r="AE98" i="52" s="1"/>
  <c r="AD98" i="52" s="1"/>
  <c r="AC98" i="52" s="1"/>
  <c r="R98" i="52"/>
  <c r="P98" i="52"/>
  <c r="AA98" i="52"/>
  <c r="W98" i="52"/>
  <c r="Z98" i="52"/>
  <c r="AZ98" i="52" s="1"/>
  <c r="Q98" i="52"/>
  <c r="BA98" i="52" s="1"/>
  <c r="BB98" i="52" s="1"/>
  <c r="Y98" i="52"/>
  <c r="AB98" i="52"/>
  <c r="U98" i="52"/>
  <c r="R88" i="51"/>
  <c r="P88" i="51"/>
  <c r="AA88" i="51"/>
  <c r="Z88" i="51"/>
  <c r="AZ88" i="51" s="1"/>
  <c r="W88" i="51"/>
  <c r="AS88" i="51"/>
  <c r="AF88" i="51" s="1"/>
  <c r="S88" i="51"/>
  <c r="AB88" i="51"/>
  <c r="Q88" i="51"/>
  <c r="BA88" i="51" s="1"/>
  <c r="R89" i="50"/>
  <c r="V89" i="50"/>
  <c r="AY89" i="50" s="1"/>
  <c r="S89" i="50"/>
  <c r="AA89" i="50"/>
  <c r="AE89" i="50" a="1"/>
  <c r="AE89" i="50" s="1"/>
  <c r="AD89" i="50" s="1"/>
  <c r="AC89" i="50" s="1"/>
  <c r="W89" i="50"/>
  <c r="Q89" i="50"/>
  <c r="BA89" i="50" s="1"/>
  <c r="BB89" i="50" s="1"/>
  <c r="P89" i="50"/>
  <c r="Y89" i="50"/>
  <c r="U89" i="50"/>
  <c r="Z89" i="50"/>
  <c r="AZ89" i="50" s="1"/>
  <c r="AB89" i="50"/>
  <c r="V112" i="49"/>
  <c r="AY112" i="49" s="1"/>
  <c r="Y112" i="49"/>
  <c r="S112" i="49"/>
  <c r="Z112" i="49"/>
  <c r="AZ112" i="49" s="1"/>
  <c r="U112" i="49"/>
  <c r="R112" i="49"/>
  <c r="Q112" i="49"/>
  <c r="BA112" i="49" s="1"/>
  <c r="BB112" i="49" s="1"/>
  <c r="W112" i="49"/>
  <c r="P112" i="49"/>
  <c r="AE112" i="49" a="1"/>
  <c r="AE112" i="49" s="1"/>
  <c r="AD112" i="49" s="1"/>
  <c r="AC112" i="49" s="1"/>
  <c r="AB112" i="49"/>
  <c r="AA112" i="49"/>
  <c r="R50" i="48"/>
  <c r="AU50" i="48"/>
  <c r="Z50" i="48"/>
  <c r="AZ50" i="48" s="1"/>
  <c r="P50" i="48"/>
  <c r="AA50" i="48"/>
  <c r="V50" i="48"/>
  <c r="AY50" i="48" s="1"/>
  <c r="W50" i="48"/>
  <c r="Y50" i="48"/>
  <c r="U50" i="48"/>
  <c r="AB50" i="48"/>
  <c r="AE50" i="48" a="1"/>
  <c r="AE50" i="48" s="1"/>
  <c r="AA40" i="47"/>
  <c r="V40" i="47"/>
  <c r="AY40" i="47" s="1"/>
  <c r="BB40" i="47" s="1"/>
  <c r="U40" i="47"/>
  <c r="V78" i="42"/>
  <c r="AY78" i="42" s="1"/>
  <c r="R78" i="42"/>
  <c r="U78" i="42"/>
  <c r="Z78" i="42"/>
  <c r="AZ78" i="42" s="1"/>
  <c r="S78" i="42"/>
  <c r="AA78" i="42"/>
  <c r="Y78" i="42"/>
  <c r="Q78" i="42"/>
  <c r="BA78" i="42" s="1"/>
  <c r="P78" i="42"/>
  <c r="AS78" i="42"/>
  <c r="AF78" i="42" s="1"/>
  <c r="AB78" i="42"/>
  <c r="W78" i="42"/>
  <c r="Y39" i="42"/>
  <c r="U39" i="42"/>
  <c r="AB39" i="42"/>
  <c r="W39" i="42"/>
  <c r="AU39" i="42"/>
  <c r="AA39" i="42"/>
  <c r="Z39" i="42"/>
  <c r="AZ39" i="42" s="1"/>
  <c r="R39" i="42"/>
  <c r="AE39" i="42" a="1"/>
  <c r="AE39" i="42" s="1"/>
  <c r="U36" i="30"/>
  <c r="AB36" i="30"/>
  <c r="AE36" i="30" a="1"/>
  <c r="AE36" i="30" s="1"/>
  <c r="AU36" i="30"/>
  <c r="AA36" i="30"/>
  <c r="Q36" i="30"/>
  <c r="BA36" i="30" s="1"/>
  <c r="BB36" i="30" s="1"/>
  <c r="Z36" i="30"/>
  <c r="AZ36" i="30" s="1"/>
  <c r="Y36" i="30"/>
  <c r="W36" i="30"/>
  <c r="AE107" i="28" a="1"/>
  <c r="AE107" i="28" s="1"/>
  <c r="AD107" i="28" s="1"/>
  <c r="AC107" i="28" s="1"/>
  <c r="V107" i="28"/>
  <c r="AY107" i="28" s="1"/>
  <c r="AB107" i="28"/>
  <c r="Z107" i="28"/>
  <c r="AZ107" i="28" s="1"/>
  <c r="Y107" i="28"/>
  <c r="R107" i="28"/>
  <c r="W107" i="28"/>
  <c r="P107" i="28"/>
  <c r="U107" i="28"/>
  <c r="AA107" i="28"/>
  <c r="Q107" i="28"/>
  <c r="BA107" i="28" s="1"/>
  <c r="BB107" i="28" s="1"/>
  <c r="V96" i="34"/>
  <c r="AY96" i="34" s="1"/>
  <c r="Z96" i="34"/>
  <c r="AZ96" i="34" s="1"/>
  <c r="S96" i="34"/>
  <c r="R96" i="34"/>
  <c r="AA96" i="34"/>
  <c r="Q96" i="34"/>
  <c r="BA96" i="34" s="1"/>
  <c r="AB96" i="34"/>
  <c r="Y96" i="34"/>
  <c r="W96" i="34"/>
  <c r="U96" i="34"/>
  <c r="P96" i="34"/>
  <c r="AS96" i="34"/>
  <c r="AF96" i="34" s="1"/>
  <c r="AB74" i="33"/>
  <c r="U74" i="33"/>
  <c r="AA74" i="33"/>
  <c r="Z74" i="33"/>
  <c r="AZ74" i="33" s="1"/>
  <c r="R74" i="33"/>
  <c r="P74" i="33"/>
  <c r="Q74" i="33"/>
  <c r="BA74" i="33" s="1"/>
  <c r="BB74" i="33" s="1"/>
  <c r="Y74" i="33"/>
  <c r="AE74" i="33" a="1"/>
  <c r="AE74" i="33" s="1"/>
  <c r="AD74" i="33" s="1"/>
  <c r="AC74" i="33" s="1"/>
  <c r="V74" i="33"/>
  <c r="AY74" i="33" s="1"/>
  <c r="S74" i="33"/>
  <c r="W74" i="33"/>
  <c r="Q119" i="33"/>
  <c r="BA119" i="33" s="1"/>
  <c r="Y119" i="33"/>
  <c r="AB119" i="33"/>
  <c r="W119" i="33"/>
  <c r="AA119" i="33"/>
  <c r="V119" i="33"/>
  <c r="AY119" i="33" s="1"/>
  <c r="R119" i="33"/>
  <c r="U119" i="33"/>
  <c r="AS119" i="33"/>
  <c r="AF119" i="33" s="1"/>
  <c r="S119" i="33"/>
  <c r="Z119" i="33"/>
  <c r="AZ119" i="33" s="1"/>
  <c r="P119" i="33"/>
  <c r="W69" i="30"/>
  <c r="Q69" i="30"/>
  <c r="BA69" i="30" s="1"/>
  <c r="BB69" i="30" s="1"/>
  <c r="P69" i="30"/>
  <c r="Z93" i="37"/>
  <c r="AZ93" i="37" s="1"/>
  <c r="W93" i="37"/>
  <c r="AB93" i="37"/>
  <c r="AE93" i="37" a="1"/>
  <c r="AE93" i="37" s="1"/>
  <c r="AD93" i="37" s="1"/>
  <c r="AC93" i="37" s="1"/>
  <c r="AA93" i="37"/>
  <c r="P93" i="37"/>
  <c r="S93" i="37"/>
  <c r="Q93" i="37"/>
  <c r="BA93" i="37" s="1"/>
  <c r="BB93" i="37" s="1"/>
  <c r="V93" i="37"/>
  <c r="AY93" i="37" s="1"/>
  <c r="Y93" i="37"/>
  <c r="R93" i="37"/>
  <c r="U93" i="37"/>
  <c r="R60" i="36"/>
  <c r="W60" i="36"/>
  <c r="Y60" i="36"/>
  <c r="Q60" i="36"/>
  <c r="BA60" i="36" s="1"/>
  <c r="AU60" i="36"/>
  <c r="AV101" i="36" s="1"/>
  <c r="V60" i="36"/>
  <c r="AY60" i="36" s="1"/>
  <c r="P60" i="36"/>
  <c r="S60" i="36"/>
  <c r="Z60" i="36"/>
  <c r="AZ60" i="36" s="1"/>
  <c r="AA60" i="36"/>
  <c r="U60" i="36"/>
  <c r="AB60" i="36"/>
  <c r="AE104" i="32" a="1"/>
  <c r="AE104" i="32" s="1"/>
  <c r="AD104" i="32" s="1"/>
  <c r="AC104" i="32" s="1"/>
  <c r="V104" i="32"/>
  <c r="AY104" i="32" s="1"/>
  <c r="U104" i="32"/>
  <c r="Y104" i="32"/>
  <c r="AB104" i="32"/>
  <c r="W104" i="32"/>
  <c r="AA104" i="32"/>
  <c r="Z104" i="32"/>
  <c r="AZ104" i="32" s="1"/>
  <c r="W120" i="30"/>
  <c r="P120" i="30"/>
  <c r="Z120" i="30"/>
  <c r="AZ120" i="30" s="1"/>
  <c r="U120" i="30"/>
  <c r="S120" i="30"/>
  <c r="AB120" i="30"/>
  <c r="R120" i="30"/>
  <c r="AA120" i="30"/>
  <c r="V120" i="30"/>
  <c r="AY120" i="30" s="1"/>
  <c r="Q120" i="30"/>
  <c r="BA120" i="30" s="1"/>
  <c r="BB120" i="30" s="1"/>
  <c r="AE120" i="30" a="1"/>
  <c r="AE120" i="30" s="1"/>
  <c r="AD120" i="30" s="1"/>
  <c r="AC120" i="30" s="1"/>
  <c r="Y120" i="30"/>
  <c r="AE7" i="12" a="1"/>
  <c r="AE7" i="12" s="1"/>
  <c r="Y7" i="12"/>
  <c r="W7" i="12"/>
  <c r="P7" i="12"/>
  <c r="Z7" i="12"/>
  <c r="AZ7" i="12" s="1"/>
  <c r="Q7" i="12"/>
  <c r="BA7" i="12" s="1"/>
  <c r="BB7" i="12" s="1"/>
  <c r="U7" i="12"/>
  <c r="V7" i="12"/>
  <c r="AY7" i="12" s="1"/>
  <c r="AU7" i="12"/>
  <c r="AV2" i="12" s="1"/>
  <c r="V86" i="37"/>
  <c r="AY86" i="37" s="1"/>
  <c r="Y86" i="37"/>
  <c r="P86" i="37"/>
  <c r="U86" i="37"/>
  <c r="AA86" i="37"/>
  <c r="Z86" i="37"/>
  <c r="AZ86" i="37" s="1"/>
  <c r="S86" i="37"/>
  <c r="AS86" i="37"/>
  <c r="AF86" i="37" s="1"/>
  <c r="W86" i="37"/>
  <c r="AB86" i="37"/>
  <c r="Q86" i="37"/>
  <c r="BA86" i="37" s="1"/>
  <c r="R86" i="37"/>
  <c r="Y129" i="37"/>
  <c r="AA129" i="37"/>
  <c r="V129" i="37"/>
  <c r="AY129" i="37" s="1"/>
  <c r="U129" i="37"/>
  <c r="S129" i="37"/>
  <c r="AB129" i="37"/>
  <c r="R129" i="37"/>
  <c r="Z129" i="37"/>
  <c r="AZ129" i="37" s="1"/>
  <c r="P129" i="37"/>
  <c r="Q129" i="37"/>
  <c r="BA129" i="37" s="1"/>
  <c r="BB129" i="37" s="1"/>
  <c r="W129" i="37"/>
  <c r="AE129" i="37" a="1"/>
  <c r="AE129" i="37" s="1"/>
  <c r="Y69" i="36"/>
  <c r="S69" i="36"/>
  <c r="R69" i="36"/>
  <c r="P69" i="36"/>
  <c r="AE69" i="36" a="1"/>
  <c r="AE69" i="36" s="1"/>
  <c r="AD69" i="36" s="1"/>
  <c r="AC69" i="36" s="1"/>
  <c r="AB69" i="36"/>
  <c r="V69" i="36"/>
  <c r="AY69" i="36" s="1"/>
  <c r="Z69" i="36"/>
  <c r="AZ69" i="36" s="1"/>
  <c r="U69" i="36"/>
  <c r="W69" i="36"/>
  <c r="AA69" i="36"/>
  <c r="Q69" i="36"/>
  <c r="BA69" i="36" s="1"/>
  <c r="BB69" i="36" s="1"/>
  <c r="U99" i="34"/>
  <c r="AE99" i="34" a="1"/>
  <c r="AE99" i="34" s="1"/>
  <c r="AD99" i="34" s="1"/>
  <c r="AC99" i="34" s="1"/>
  <c r="Y99" i="34"/>
  <c r="Z99" i="34"/>
  <c r="AZ99" i="34" s="1"/>
  <c r="W99" i="34"/>
  <c r="AA99" i="34"/>
  <c r="AB99" i="34"/>
  <c r="Z127" i="33"/>
  <c r="AZ127" i="33" s="1"/>
  <c r="AA127" i="33"/>
  <c r="AB127" i="33"/>
  <c r="Y127" i="33"/>
  <c r="W127" i="33"/>
  <c r="AE127" i="33" a="1"/>
  <c r="AE127" i="33" s="1"/>
  <c r="AD127" i="33" s="1"/>
  <c r="AC127" i="33" s="1"/>
  <c r="U127" i="33"/>
  <c r="S127" i="33"/>
  <c r="Q97" i="32"/>
  <c r="BA97" i="32" s="1"/>
  <c r="P97" i="32"/>
  <c r="S97" i="32"/>
  <c r="R97" i="32"/>
  <c r="AS97" i="32"/>
  <c r="AF97" i="32" s="1"/>
  <c r="AS72" i="31"/>
  <c r="AF72" i="31" s="1"/>
  <c r="Q72" i="31"/>
  <c r="BA72" i="31" s="1"/>
  <c r="P72" i="31"/>
  <c r="W72" i="31"/>
  <c r="AB72" i="31"/>
  <c r="U72" i="31"/>
  <c r="Y72" i="31"/>
  <c r="S72" i="31"/>
  <c r="Z72" i="31"/>
  <c r="AZ72" i="31" s="1"/>
  <c r="AA72" i="31"/>
  <c r="V72" i="31"/>
  <c r="AY72" i="31" s="1"/>
  <c r="R72" i="31"/>
  <c r="Z8" i="36"/>
  <c r="AZ8" i="36" s="1"/>
  <c r="P8" i="36"/>
  <c r="U8" i="36"/>
  <c r="Y8" i="36"/>
  <c r="AU8" i="36"/>
  <c r="AB8" i="36"/>
  <c r="W8" i="36"/>
  <c r="R8" i="36"/>
  <c r="AE8" i="36" a="1"/>
  <c r="AE8" i="36" s="1"/>
  <c r="AA8" i="36"/>
  <c r="V8" i="36"/>
  <c r="AY8" i="36" s="1"/>
  <c r="S8" i="36"/>
  <c r="Q8" i="36"/>
  <c r="BA8" i="36" s="1"/>
  <c r="BB8" i="36" s="1"/>
  <c r="AA115" i="36"/>
  <c r="W115" i="36"/>
  <c r="S115" i="36"/>
  <c r="AE115" i="36" a="1"/>
  <c r="AE115" i="36" s="1"/>
  <c r="AD115" i="36" s="1"/>
  <c r="AC115" i="36" s="1"/>
  <c r="AB115" i="36"/>
  <c r="R115" i="36"/>
  <c r="Z115" i="36"/>
  <c r="AZ115" i="36" s="1"/>
  <c r="P115" i="36"/>
  <c r="U115" i="36"/>
  <c r="Y115" i="36"/>
  <c r="Q115" i="36"/>
  <c r="BA115" i="36" s="1"/>
  <c r="BB115" i="36" s="1"/>
  <c r="V115" i="36"/>
  <c r="AY115" i="36" s="1"/>
  <c r="S125" i="35"/>
  <c r="AE125" i="35" a="1"/>
  <c r="AE125" i="35" s="1"/>
  <c r="V125" i="35"/>
  <c r="AY125" i="35" s="1"/>
  <c r="AA125" i="35"/>
  <c r="U125" i="35"/>
  <c r="Q125" i="35"/>
  <c r="BA125" i="35" s="1"/>
  <c r="BB125" i="35" s="1"/>
  <c r="AB125" i="35"/>
  <c r="Z125" i="35"/>
  <c r="AZ125" i="35" s="1"/>
  <c r="R125" i="35"/>
  <c r="P125" i="35"/>
  <c r="Y125" i="35"/>
  <c r="W125" i="35"/>
  <c r="U76" i="34"/>
  <c r="R76" i="34"/>
  <c r="Z76" i="34"/>
  <c r="AZ76" i="34" s="1"/>
  <c r="Q76" i="34"/>
  <c r="BA76" i="34" s="1"/>
  <c r="Y76" i="34"/>
  <c r="P76" i="34"/>
  <c r="W76" i="34"/>
  <c r="V76" i="34"/>
  <c r="AY76" i="34" s="1"/>
  <c r="AS76" i="34"/>
  <c r="AF76" i="34" s="1"/>
  <c r="S76" i="34"/>
  <c r="AB76" i="34"/>
  <c r="Y73" i="31"/>
  <c r="W73" i="31"/>
  <c r="AA18" i="30"/>
  <c r="Y18" i="30"/>
  <c r="S18" i="30"/>
  <c r="R18" i="30"/>
  <c r="Q18" i="30"/>
  <c r="BA18" i="30" s="1"/>
  <c r="BB18" i="30" s="1"/>
  <c r="Z18" i="30"/>
  <c r="AZ18" i="30" s="1"/>
  <c r="W18" i="30"/>
  <c r="Y86" i="30"/>
  <c r="Z86" i="30"/>
  <c r="AZ86" i="30" s="1"/>
  <c r="V86" i="30"/>
  <c r="AY86" i="30" s="1"/>
  <c r="W86" i="30"/>
  <c r="S86" i="30"/>
  <c r="U86" i="30"/>
  <c r="AE86" i="30" a="1"/>
  <c r="AE86" i="30" s="1"/>
  <c r="Q86" i="30"/>
  <c r="BA86" i="30" s="1"/>
  <c r="BB86" i="30" s="1"/>
  <c r="P86" i="30"/>
  <c r="AB86" i="30"/>
  <c r="AA86" i="30"/>
  <c r="R88" i="28"/>
  <c r="S88" i="28"/>
  <c r="AA88" i="28"/>
  <c r="Q88" i="28"/>
  <c r="BA88" i="28" s="1"/>
  <c r="P88" i="28"/>
  <c r="R63" i="36"/>
  <c r="AB63" i="36"/>
  <c r="P63" i="36"/>
  <c r="Y63" i="36"/>
  <c r="AA63" i="36"/>
  <c r="W63" i="36"/>
  <c r="AU63" i="36"/>
  <c r="U63" i="36"/>
  <c r="Q63" i="36"/>
  <c r="BA63" i="36" s="1"/>
  <c r="S63" i="36"/>
  <c r="V63" i="36"/>
  <c r="AY63" i="36" s="1"/>
  <c r="BB63" i="36" s="1"/>
  <c r="R85" i="30"/>
  <c r="S85" i="30"/>
  <c r="P85" i="30"/>
  <c r="Y85" i="30"/>
  <c r="AB85" i="30"/>
  <c r="Q85" i="30"/>
  <c r="BA85" i="30" s="1"/>
  <c r="BB85" i="30" s="1"/>
  <c r="Z85" i="30"/>
  <c r="AZ85" i="30" s="1"/>
  <c r="W85" i="30"/>
  <c r="V85" i="30"/>
  <c r="AY85" i="30" s="1"/>
  <c r="AA85" i="30"/>
  <c r="V34" i="36"/>
  <c r="AY34" i="36" s="1"/>
  <c r="Y34" i="36"/>
  <c r="W34" i="36"/>
  <c r="AU34" i="36"/>
  <c r="R34" i="36"/>
  <c r="S34" i="36"/>
  <c r="AA34" i="36"/>
  <c r="Q34" i="36"/>
  <c r="BA34" i="36" s="1"/>
  <c r="BB34" i="36" s="1"/>
  <c r="AE34" i="36" a="1"/>
  <c r="AE34" i="36" s="1"/>
  <c r="Z34" i="36"/>
  <c r="AZ34" i="36" s="1"/>
  <c r="P34" i="36"/>
  <c r="AB34" i="36"/>
  <c r="U34" i="36"/>
  <c r="Q124" i="36"/>
  <c r="BA124" i="36" s="1"/>
  <c r="Y124" i="36"/>
  <c r="S124" i="36"/>
  <c r="AS124" i="36"/>
  <c r="AF124" i="36" s="1"/>
  <c r="W124" i="36"/>
  <c r="AB124" i="36"/>
  <c r="V124" i="36"/>
  <c r="AY124" i="36" s="1"/>
  <c r="R124" i="36"/>
  <c r="Z124" i="36"/>
  <c r="AZ124" i="36" s="1"/>
  <c r="U124" i="36"/>
  <c r="P124" i="36"/>
  <c r="AA124" i="36"/>
  <c r="AB51" i="35"/>
  <c r="V51" i="35"/>
  <c r="AY51" i="35" s="1"/>
  <c r="Q51" i="35"/>
  <c r="BA51" i="35" s="1"/>
  <c r="AA51" i="35"/>
  <c r="P51" i="35"/>
  <c r="W51" i="35"/>
  <c r="Z51" i="35"/>
  <c r="AZ51" i="35" s="1"/>
  <c r="S51" i="35"/>
  <c r="Y51" i="35"/>
  <c r="R51" i="35"/>
  <c r="U51" i="35"/>
  <c r="AU51" i="35"/>
  <c r="AV121" i="35" s="1"/>
  <c r="P98" i="35"/>
  <c r="U98" i="35"/>
  <c r="W98" i="35"/>
  <c r="S98" i="35"/>
  <c r="S100" i="35"/>
  <c r="AS100" i="35"/>
  <c r="AF100" i="35" s="1"/>
  <c r="Q100" i="35"/>
  <c r="BA100" i="35" s="1"/>
  <c r="P100" i="35"/>
  <c r="Y100" i="35"/>
  <c r="U100" i="35"/>
  <c r="V100" i="35"/>
  <c r="AY100" i="35" s="1"/>
  <c r="AA100" i="35"/>
  <c r="AB100" i="35"/>
  <c r="W100" i="35"/>
  <c r="R100" i="35"/>
  <c r="Z100" i="35"/>
  <c r="AZ100" i="35" s="1"/>
  <c r="AS99" i="31"/>
  <c r="AF99" i="31" s="1"/>
  <c r="AA99" i="31"/>
  <c r="Q99" i="31"/>
  <c r="BA99" i="31" s="1"/>
  <c r="U99" i="31"/>
  <c r="S99" i="31"/>
  <c r="V99" i="31"/>
  <c r="AY99" i="31" s="1"/>
  <c r="AB99" i="31"/>
  <c r="P99" i="31"/>
  <c r="Z99" i="31"/>
  <c r="AZ99" i="31" s="1"/>
  <c r="W99" i="31"/>
  <c r="Y99" i="31"/>
  <c r="R99" i="31"/>
  <c r="AE92" i="31" a="1"/>
  <c r="AE92" i="31" s="1"/>
  <c r="V92" i="31"/>
  <c r="AY92" i="31" s="1"/>
  <c r="W92" i="31"/>
  <c r="U92" i="31"/>
  <c r="Z92" i="31"/>
  <c r="AZ92" i="31" s="1"/>
  <c r="S92" i="31"/>
  <c r="AB60" i="28"/>
  <c r="P60" i="28"/>
  <c r="R60" i="28"/>
  <c r="AA60" i="28"/>
  <c r="AU60" i="28"/>
  <c r="AV33" i="28" s="1"/>
  <c r="AE60" i="28" a="1"/>
  <c r="AE60" i="28" s="1"/>
  <c r="AD109" i="43"/>
  <c r="AC109" i="43" s="1"/>
  <c r="AD104" i="30"/>
  <c r="AC104" i="30" s="1"/>
  <c r="AD108" i="28"/>
  <c r="AC108" i="28" s="1"/>
  <c r="AS117" i="56"/>
  <c r="AF117" i="56" s="1"/>
  <c r="AD103" i="32"/>
  <c r="AC103" i="32" s="1"/>
  <c r="AD97" i="31"/>
  <c r="AC97" i="31" s="1"/>
  <c r="AD129" i="37"/>
  <c r="AC129" i="37" s="1"/>
  <c r="AD91" i="28"/>
  <c r="AC91" i="28" s="1"/>
  <c r="AI13" i="39" a="1"/>
  <c r="AI13" i="39" s="1"/>
  <c r="AJ13" i="39" s="1"/>
  <c r="AK13" i="39" s="1"/>
  <c r="P117" i="48"/>
  <c r="Y112" i="56"/>
  <c r="W112" i="56"/>
  <c r="V112" i="56"/>
  <c r="AY112" i="56" s="1"/>
  <c r="Z112" i="56"/>
  <c r="AZ112" i="56" s="1"/>
  <c r="Q112" i="56"/>
  <c r="BA112" i="56" s="1"/>
  <c r="AB112" i="56"/>
  <c r="AA112" i="56"/>
  <c r="R112" i="56"/>
  <c r="AS112" i="56"/>
  <c r="AF112" i="56" s="1"/>
  <c r="P112" i="56"/>
  <c r="U112" i="56"/>
  <c r="S112" i="56"/>
  <c r="P72" i="54"/>
  <c r="AE72" i="54" a="1"/>
  <c r="AE72" i="54" s="1"/>
  <c r="AD72" i="54" s="1"/>
  <c r="AC72" i="54" s="1"/>
  <c r="AA72" i="54"/>
  <c r="V72" i="54"/>
  <c r="AY72" i="54" s="1"/>
  <c r="U72" i="54"/>
  <c r="Z72" i="54"/>
  <c r="AZ72" i="54" s="1"/>
  <c r="R72" i="54"/>
  <c r="S72" i="54"/>
  <c r="Q72" i="54"/>
  <c r="BA72" i="54" s="1"/>
  <c r="BB72" i="54" s="1"/>
  <c r="Y72" i="54"/>
  <c r="W72" i="54"/>
  <c r="AB72" i="54"/>
  <c r="P113" i="49"/>
  <c r="Q113" i="49"/>
  <c r="BA113" i="49" s="1"/>
  <c r="BB113" i="49" s="1"/>
  <c r="AE113" i="49" a="1"/>
  <c r="AE113" i="49" s="1"/>
  <c r="Z113" i="49"/>
  <c r="AZ113" i="49" s="1"/>
  <c r="Y113" i="49"/>
  <c r="V113" i="49"/>
  <c r="AY113" i="49" s="1"/>
  <c r="W113" i="49"/>
  <c r="U113" i="49"/>
  <c r="S113" i="49"/>
  <c r="AB113" i="49"/>
  <c r="R113" i="49"/>
  <c r="AA113" i="49"/>
  <c r="V110" i="47"/>
  <c r="AY110" i="47" s="1"/>
  <c r="AB110" i="47"/>
  <c r="AA110" i="47"/>
  <c r="Z110" i="47"/>
  <c r="AZ110" i="47" s="1"/>
  <c r="S110" i="47"/>
  <c r="P110" i="47"/>
  <c r="Y110" i="47"/>
  <c r="U110" i="47"/>
  <c r="AE110" i="47" a="1"/>
  <c r="AE110" i="47" s="1"/>
  <c r="AD110" i="47" s="1"/>
  <c r="AC110" i="47" s="1"/>
  <c r="W110" i="47"/>
  <c r="Q110" i="47"/>
  <c r="BA110" i="47" s="1"/>
  <c r="BB110" i="47" s="1"/>
  <c r="R110" i="47"/>
  <c r="Q105" i="44"/>
  <c r="BA105" i="44" s="1"/>
  <c r="BB105" i="44" s="1"/>
  <c r="P105" i="44"/>
  <c r="S105" i="44"/>
  <c r="AE105" i="44" a="1"/>
  <c r="AE105" i="44" s="1"/>
  <c r="V105" i="44"/>
  <c r="AY105" i="44" s="1"/>
  <c r="Z105" i="44"/>
  <c r="AZ105" i="44" s="1"/>
  <c r="U105" i="44"/>
  <c r="Y105" i="44"/>
  <c r="AA105" i="44"/>
  <c r="AB105" i="44"/>
  <c r="W105" i="44"/>
  <c r="V76" i="43"/>
  <c r="AY76" i="43" s="1"/>
  <c r="AE76" i="43" a="1"/>
  <c r="AE76" i="43" s="1"/>
  <c r="AA76" i="43"/>
  <c r="Y129" i="43"/>
  <c r="AE129" i="43" a="1"/>
  <c r="AE129" i="43" s="1"/>
  <c r="AB129" i="43"/>
  <c r="AA129" i="43"/>
  <c r="Z129" i="43"/>
  <c r="AZ129" i="43" s="1"/>
  <c r="S123" i="42"/>
  <c r="AS123" i="42"/>
  <c r="AF123" i="42" s="1"/>
  <c r="P123" i="42"/>
  <c r="Q123" i="42"/>
  <c r="BA123" i="42" s="1"/>
  <c r="R123" i="42"/>
  <c r="Z68" i="40"/>
  <c r="AZ68" i="40" s="1"/>
  <c r="AE68" i="40" a="1"/>
  <c r="AE68" i="40" s="1"/>
  <c r="AD68" i="40" s="1"/>
  <c r="AC68" i="40" s="1"/>
  <c r="U68" i="40"/>
  <c r="W68" i="40"/>
  <c r="R68" i="40"/>
  <c r="P68" i="40"/>
  <c r="Y68" i="40"/>
  <c r="S68" i="40"/>
  <c r="AB68" i="40"/>
  <c r="AA68" i="40"/>
  <c r="Q68" i="40"/>
  <c r="BA68" i="40" s="1"/>
  <c r="BB68" i="40" s="1"/>
  <c r="V68" i="40"/>
  <c r="AY68" i="40" s="1"/>
  <c r="AA106" i="39"/>
  <c r="AE106" i="39" a="1"/>
  <c r="AE106" i="39" s="1"/>
  <c r="AD106" i="39" s="1"/>
  <c r="AC106" i="39" s="1"/>
  <c r="Q106" i="39"/>
  <c r="BA106" i="39" s="1"/>
  <c r="BB106" i="39" s="1"/>
  <c r="P34" i="58"/>
  <c r="U34" i="58"/>
  <c r="R34" i="58"/>
  <c r="W34" i="58"/>
  <c r="AB34" i="58"/>
  <c r="Q34" i="58"/>
  <c r="BA34" i="58" s="1"/>
  <c r="BB34" i="58" s="1"/>
  <c r="AE34" i="58" a="1"/>
  <c r="AE34" i="58" s="1"/>
  <c r="AU34" i="58"/>
  <c r="Z34" i="58"/>
  <c r="AZ34" i="58" s="1"/>
  <c r="AA34" i="58"/>
  <c r="Y34" i="58"/>
  <c r="S34" i="58"/>
  <c r="V34" i="58"/>
  <c r="AY34" i="58" s="1"/>
  <c r="S70" i="58"/>
  <c r="Q70" i="58"/>
  <c r="BA70" i="58" s="1"/>
  <c r="BB70" i="58" s="1"/>
  <c r="Z70" i="58"/>
  <c r="AZ70" i="58" s="1"/>
  <c r="P70" i="58"/>
  <c r="AB70" i="58"/>
  <c r="W70" i="58"/>
  <c r="V70" i="58"/>
  <c r="AY70" i="58" s="1"/>
  <c r="AE70" i="58" a="1"/>
  <c r="AE70" i="58" s="1"/>
  <c r="AD70" i="58" s="1"/>
  <c r="AC70" i="58" s="1"/>
  <c r="R70" i="58"/>
  <c r="Y70" i="58"/>
  <c r="U70" i="58"/>
  <c r="AA70" i="58"/>
  <c r="V59" i="57"/>
  <c r="AY59" i="57" s="1"/>
  <c r="U59" i="57"/>
  <c r="AA59" i="57"/>
  <c r="Z59" i="57"/>
  <c r="AZ59" i="57" s="1"/>
  <c r="AU59" i="57"/>
  <c r="P59" i="57"/>
  <c r="W59" i="57"/>
  <c r="Y59" i="57"/>
  <c r="S59" i="57"/>
  <c r="AE59" i="57" a="1"/>
  <c r="AE59" i="57" s="1"/>
  <c r="R59" i="57"/>
  <c r="Q115" i="56"/>
  <c r="BA115" i="56" s="1"/>
  <c r="BB115" i="56" s="1"/>
  <c r="R115" i="56"/>
  <c r="Z115" i="56"/>
  <c r="AZ115" i="56" s="1"/>
  <c r="P115" i="56"/>
  <c r="Y115" i="56"/>
  <c r="W115" i="56"/>
  <c r="AE115" i="56" a="1"/>
  <c r="AE115" i="56" s="1"/>
  <c r="AD115" i="56" s="1"/>
  <c r="AC115" i="56" s="1"/>
  <c r="U115" i="56"/>
  <c r="S115" i="56"/>
  <c r="AB115" i="56"/>
  <c r="AU19" i="56"/>
  <c r="AV113" i="56" s="1"/>
  <c r="AB19" i="56"/>
  <c r="U19" i="56"/>
  <c r="W19" i="56"/>
  <c r="AA19" i="56"/>
  <c r="P19" i="56"/>
  <c r="Z19" i="56"/>
  <c r="AZ19" i="56" s="1"/>
  <c r="R19" i="56"/>
  <c r="Y19" i="56"/>
  <c r="S19" i="56"/>
  <c r="Q19" i="56"/>
  <c r="BA19" i="56" s="1"/>
  <c r="BB19" i="56" s="1"/>
  <c r="AE19" i="56" a="1"/>
  <c r="AE19" i="56" s="1"/>
  <c r="V19" i="56"/>
  <c r="AY19" i="56" s="1"/>
  <c r="Y109" i="55"/>
  <c r="P109" i="55"/>
  <c r="Z109" i="55"/>
  <c r="AZ109" i="55" s="1"/>
  <c r="W109" i="55"/>
  <c r="AA109" i="55"/>
  <c r="AB109" i="55"/>
  <c r="Q109" i="55"/>
  <c r="BA109" i="55" s="1"/>
  <c r="BB109" i="55" s="1"/>
  <c r="V109" i="55"/>
  <c r="AY109" i="55" s="1"/>
  <c r="S109" i="55"/>
  <c r="U109" i="55"/>
  <c r="AE109" i="55" a="1"/>
  <c r="AE109" i="55" s="1"/>
  <c r="AD109" i="55" s="1"/>
  <c r="AC109" i="55" s="1"/>
  <c r="R109" i="55"/>
  <c r="P46" i="55"/>
  <c r="Y46" i="55"/>
  <c r="R46" i="55"/>
  <c r="Q46" i="55"/>
  <c r="BA46" i="55" s="1"/>
  <c r="BB46" i="55" s="1"/>
  <c r="AE46" i="55" a="1"/>
  <c r="AE46" i="55" s="1"/>
  <c r="W46" i="55"/>
  <c r="S46" i="55"/>
  <c r="AU46" i="55"/>
  <c r="AV14" i="55" s="1"/>
  <c r="V46" i="55"/>
  <c r="AY46" i="55" s="1"/>
  <c r="AA46" i="55"/>
  <c r="AB46" i="55"/>
  <c r="Z46" i="55"/>
  <c r="AZ46" i="55" s="1"/>
  <c r="P114" i="54"/>
  <c r="AA114" i="54"/>
  <c r="V114" i="54"/>
  <c r="AY114" i="54" s="1"/>
  <c r="R114" i="54"/>
  <c r="Q114" i="54"/>
  <c r="BA114" i="54" s="1"/>
  <c r="BB114" i="54" s="1"/>
  <c r="AB114" i="54"/>
  <c r="Z114" i="54"/>
  <c r="AZ114" i="54" s="1"/>
  <c r="Y114" i="54"/>
  <c r="W114" i="54"/>
  <c r="U114" i="54"/>
  <c r="AE114" i="54" a="1"/>
  <c r="AE114" i="54" s="1"/>
  <c r="S114" i="54"/>
  <c r="AA79" i="52"/>
  <c r="W79" i="52"/>
  <c r="S79" i="52"/>
  <c r="Y79" i="52"/>
  <c r="Z79" i="52"/>
  <c r="AZ79" i="52" s="1"/>
  <c r="P79" i="52"/>
  <c r="V79" i="52"/>
  <c r="AY79" i="52" s="1"/>
  <c r="AS79" i="52"/>
  <c r="AF79" i="52" s="1"/>
  <c r="U79" i="52"/>
  <c r="R79" i="52"/>
  <c r="AB79" i="52"/>
  <c r="Q79" i="52"/>
  <c r="BA79" i="52" s="1"/>
  <c r="Z123" i="51"/>
  <c r="AZ123" i="51" s="1"/>
  <c r="R123" i="51"/>
  <c r="P123" i="51"/>
  <c r="Y123" i="51"/>
  <c r="W123" i="51"/>
  <c r="AE123" i="51" a="1"/>
  <c r="AE123" i="51" s="1"/>
  <c r="S123" i="51"/>
  <c r="AB123" i="51"/>
  <c r="AA123" i="51"/>
  <c r="V123" i="51"/>
  <c r="AY123" i="51" s="1"/>
  <c r="Q123" i="51"/>
  <c r="BA123" i="51" s="1"/>
  <c r="BB123" i="51" s="1"/>
  <c r="U123" i="51"/>
  <c r="U46" i="50"/>
  <c r="AB46" i="50"/>
  <c r="AU46" i="50"/>
  <c r="AA46" i="50"/>
  <c r="Q46" i="50"/>
  <c r="BA46" i="50" s="1"/>
  <c r="Z46" i="50"/>
  <c r="AZ46" i="50" s="1"/>
  <c r="V46" i="50"/>
  <c r="AY46" i="50" s="1"/>
  <c r="P46" i="50"/>
  <c r="W46" i="50"/>
  <c r="S46" i="50"/>
  <c r="R112" i="48"/>
  <c r="Q112" i="48"/>
  <c r="BA112" i="48" s="1"/>
  <c r="Y112" i="48"/>
  <c r="AS112" i="48"/>
  <c r="AF112" i="48" s="1"/>
  <c r="S112" i="48"/>
  <c r="P112" i="48"/>
  <c r="U87" i="47"/>
  <c r="W87" i="47"/>
  <c r="V87" i="47"/>
  <c r="AY87" i="47" s="1"/>
  <c r="BB87" i="47" s="1"/>
  <c r="Y87" i="47"/>
  <c r="S87" i="47"/>
  <c r="AB87" i="47"/>
  <c r="P87" i="47"/>
  <c r="R87" i="47"/>
  <c r="AA87" i="47"/>
  <c r="AS87" i="47"/>
  <c r="AF87" i="47" s="1"/>
  <c r="Q87" i="47"/>
  <c r="BA87" i="47" s="1"/>
  <c r="V83" i="44"/>
  <c r="AY83" i="44" s="1"/>
  <c r="AA83" i="44"/>
  <c r="Y83" i="44"/>
  <c r="U83" i="44"/>
  <c r="AB83" i="44"/>
  <c r="AE83" i="44" a="1"/>
  <c r="AE83" i="44" s="1"/>
  <c r="Z83" i="44"/>
  <c r="AZ83" i="44" s="1"/>
  <c r="W83" i="44"/>
  <c r="U122" i="44"/>
  <c r="P122" i="44"/>
  <c r="V122" i="44"/>
  <c r="AY122" i="44" s="1"/>
  <c r="BB122" i="44" s="1"/>
  <c r="AA122" i="44"/>
  <c r="AB122" i="44"/>
  <c r="W122" i="44"/>
  <c r="AA106" i="43"/>
  <c r="AB106" i="43"/>
  <c r="Y106" i="43"/>
  <c r="W106" i="43"/>
  <c r="S106" i="43"/>
  <c r="U106" i="43"/>
  <c r="V106" i="43"/>
  <c r="AY106" i="43" s="1"/>
  <c r="AE106" i="43" a="1"/>
  <c r="AE106" i="43" s="1"/>
  <c r="AD106" i="43" s="1"/>
  <c r="AC106" i="43" s="1"/>
  <c r="R106" i="43"/>
  <c r="Q106" i="43"/>
  <c r="BA106" i="43" s="1"/>
  <c r="BB106" i="43" s="1"/>
  <c r="P106" i="43"/>
  <c r="Z106" i="43"/>
  <c r="AZ106" i="43" s="1"/>
  <c r="Q81" i="41"/>
  <c r="BA81" i="41" s="1"/>
  <c r="BB81" i="41" s="1"/>
  <c r="P81" i="41"/>
  <c r="Y81" i="41"/>
  <c r="U81" i="41"/>
  <c r="AA81" i="41"/>
  <c r="V81" i="41"/>
  <c r="AY81" i="41" s="1"/>
  <c r="S81" i="41"/>
  <c r="R81" i="41"/>
  <c r="W81" i="41"/>
  <c r="Y73" i="39"/>
  <c r="Z73" i="39"/>
  <c r="AZ73" i="39" s="1"/>
  <c r="AS73" i="39"/>
  <c r="AF73" i="39" s="1"/>
  <c r="W73" i="39"/>
  <c r="V73" i="39"/>
  <c r="AY73" i="39" s="1"/>
  <c r="S73" i="39"/>
  <c r="R73" i="39"/>
  <c r="AA73" i="39"/>
  <c r="U73" i="39"/>
  <c r="Q73" i="39"/>
  <c r="BA73" i="39" s="1"/>
  <c r="P73" i="39"/>
  <c r="AB73" i="39"/>
  <c r="Z105" i="38"/>
  <c r="AZ105" i="38" s="1"/>
  <c r="W105" i="38"/>
  <c r="U105" i="38"/>
  <c r="AA105" i="38"/>
  <c r="Y105" i="38"/>
  <c r="AB105" i="38"/>
  <c r="Q105" i="38"/>
  <c r="BA105" i="38" s="1"/>
  <c r="BB105" i="38" s="1"/>
  <c r="V105" i="38"/>
  <c r="AY105" i="38" s="1"/>
  <c r="AE105" i="38" a="1"/>
  <c r="AE105" i="38" s="1"/>
  <c r="AD105" i="38" s="1"/>
  <c r="AC105" i="38" s="1"/>
  <c r="R105" i="38"/>
  <c r="S105" i="38"/>
  <c r="P105" i="38"/>
  <c r="R110" i="59"/>
  <c r="P110" i="59"/>
  <c r="Y110" i="59"/>
  <c r="U110" i="59"/>
  <c r="AE110" i="59" a="1"/>
  <c r="AE110" i="59" s="1"/>
  <c r="Q110" i="59"/>
  <c r="BA110" i="59" s="1"/>
  <c r="BB110" i="59" s="1"/>
  <c r="AB110" i="59"/>
  <c r="Z110" i="59"/>
  <c r="AZ110" i="59" s="1"/>
  <c r="W110" i="59"/>
  <c r="S110" i="59"/>
  <c r="AA110" i="59"/>
  <c r="V110" i="59"/>
  <c r="AY110" i="59" s="1"/>
  <c r="Y103" i="48"/>
  <c r="AE103" i="48" a="1"/>
  <c r="AE103" i="48" s="1"/>
  <c r="U103" i="48"/>
  <c r="W103" i="48"/>
  <c r="S103" i="48"/>
  <c r="AA103" i="48"/>
  <c r="Q103" i="48"/>
  <c r="BA103" i="48" s="1"/>
  <c r="BB103" i="48" s="1"/>
  <c r="AB103" i="48"/>
  <c r="Z103" i="48"/>
  <c r="AZ103" i="48" s="1"/>
  <c r="V96" i="47"/>
  <c r="AY96" i="47" s="1"/>
  <c r="AB96" i="47"/>
  <c r="Z96" i="47"/>
  <c r="AZ96" i="47" s="1"/>
  <c r="R96" i="47"/>
  <c r="P96" i="47"/>
  <c r="S96" i="47"/>
  <c r="AA96" i="47"/>
  <c r="Y96" i="47"/>
  <c r="Q96" i="47"/>
  <c r="BA96" i="47" s="1"/>
  <c r="BB96" i="47" s="1"/>
  <c r="W96" i="47"/>
  <c r="AE96" i="47" a="1"/>
  <c r="AE96" i="47" s="1"/>
  <c r="AD96" i="47" s="1"/>
  <c r="AC96" i="47" s="1"/>
  <c r="U96" i="47"/>
  <c r="Q78" i="43"/>
  <c r="BA78" i="43" s="1"/>
  <c r="BB78" i="43" s="1"/>
  <c r="AE78" i="43" a="1"/>
  <c r="AE78" i="43" s="1"/>
  <c r="AD78" i="43" s="1"/>
  <c r="AC78" i="43" s="1"/>
  <c r="Z78" i="43"/>
  <c r="AZ78" i="43" s="1"/>
  <c r="P78" i="43"/>
  <c r="V78" i="43"/>
  <c r="AY78" i="43" s="1"/>
  <c r="Y78" i="43"/>
  <c r="U78" i="43"/>
  <c r="S78" i="43"/>
  <c r="R78" i="43"/>
  <c r="AB78" i="43"/>
  <c r="AA78" i="43"/>
  <c r="W78" i="43"/>
  <c r="Z82" i="41"/>
  <c r="AZ82" i="41" s="1"/>
  <c r="AB82" i="41"/>
  <c r="Y82" i="41"/>
  <c r="AS82" i="41"/>
  <c r="AF82" i="41" s="1"/>
  <c r="Q82" i="41"/>
  <c r="BA82" i="41" s="1"/>
  <c r="W82" i="41"/>
  <c r="R82" i="41"/>
  <c r="V82" i="41"/>
  <c r="AY82" i="41" s="1"/>
  <c r="U82" i="41"/>
  <c r="AA82" i="41"/>
  <c r="S82" i="41"/>
  <c r="P82" i="41"/>
  <c r="U114" i="38"/>
  <c r="Z114" i="38"/>
  <c r="AZ114" i="38" s="1"/>
  <c r="Y114" i="38"/>
  <c r="AB114" i="38"/>
  <c r="AA114" i="38"/>
  <c r="AE114" i="38" a="1"/>
  <c r="AE114" i="38" s="1"/>
  <c r="AD114" i="38" s="1"/>
  <c r="AC114" i="38" s="1"/>
  <c r="P114" i="38"/>
  <c r="R114" i="38"/>
  <c r="W114" i="38"/>
  <c r="S114" i="38"/>
  <c r="V114" i="38"/>
  <c r="AY114" i="38" s="1"/>
  <c r="AA108" i="43"/>
  <c r="AE108" i="43" a="1"/>
  <c r="AE108" i="43" s="1"/>
  <c r="AD108" i="43" s="1"/>
  <c r="AC108" i="43" s="1"/>
  <c r="Z108" i="43"/>
  <c r="AZ108" i="43" s="1"/>
  <c r="Y108" i="43"/>
  <c r="U108" i="43"/>
  <c r="R108" i="43"/>
  <c r="V108" i="43"/>
  <c r="AY108" i="43" s="1"/>
  <c r="Y112" i="42"/>
  <c r="V112" i="42"/>
  <c r="AY112" i="42" s="1"/>
  <c r="BB112" i="42" s="1"/>
  <c r="U112" i="42"/>
  <c r="AS112" i="42"/>
  <c r="AF112" i="42" s="1"/>
  <c r="S112" i="42"/>
  <c r="P112" i="42"/>
  <c r="AB112" i="42"/>
  <c r="R112" i="42"/>
  <c r="AA112" i="42"/>
  <c r="W112" i="42"/>
  <c r="R112" i="55"/>
  <c r="S112" i="55"/>
  <c r="Q112" i="55"/>
  <c r="BA112" i="55" s="1"/>
  <c r="BB112" i="55" s="1"/>
  <c r="Y112" i="55"/>
  <c r="W112" i="55"/>
  <c r="AA112" i="55"/>
  <c r="Z112" i="55"/>
  <c r="AZ112" i="55" s="1"/>
  <c r="P112" i="55"/>
  <c r="V112" i="55"/>
  <c r="AY112" i="55" s="1"/>
  <c r="U112" i="55"/>
  <c r="AB112" i="55"/>
  <c r="AE112" i="55" a="1"/>
  <c r="AE112" i="55" s="1"/>
  <c r="AB57" i="50"/>
  <c r="U57" i="50"/>
  <c r="AU57" i="50"/>
  <c r="AA57" i="50"/>
  <c r="S57" i="50"/>
  <c r="AE57" i="50" a="1"/>
  <c r="AE57" i="50" s="1"/>
  <c r="Q57" i="50"/>
  <c r="BA57" i="50" s="1"/>
  <c r="BB57" i="50" s="1"/>
  <c r="R57" i="50"/>
  <c r="Z57" i="50"/>
  <c r="AZ57" i="50" s="1"/>
  <c r="P57" i="50"/>
  <c r="V57" i="50"/>
  <c r="AY57" i="50" s="1"/>
  <c r="Y57" i="50"/>
  <c r="W57" i="50"/>
  <c r="S90" i="47"/>
  <c r="Q90" i="47"/>
  <c r="BA90" i="47" s="1"/>
  <c r="BB90" i="47" s="1"/>
  <c r="Y90" i="47"/>
  <c r="AB90" i="47"/>
  <c r="AA90" i="47"/>
  <c r="Z90" i="47"/>
  <c r="AZ90" i="47" s="1"/>
  <c r="U90" i="47"/>
  <c r="W90" i="47"/>
  <c r="AE90" i="47" a="1"/>
  <c r="AE90" i="47" s="1"/>
  <c r="AD90" i="47" s="1"/>
  <c r="AC90" i="47" s="1"/>
  <c r="S87" i="43"/>
  <c r="AS87" i="43"/>
  <c r="AF87" i="43" s="1"/>
  <c r="W87" i="43"/>
  <c r="Z87" i="43"/>
  <c r="AZ87" i="43" s="1"/>
  <c r="P87" i="43"/>
  <c r="AA87" i="43"/>
  <c r="Q87" i="43"/>
  <c r="BA87" i="43" s="1"/>
  <c r="Y87" i="43"/>
  <c r="V87" i="43"/>
  <c r="AY87" i="43" s="1"/>
  <c r="U87" i="43"/>
  <c r="R68" i="42"/>
  <c r="U68" i="42"/>
  <c r="Q68" i="42"/>
  <c r="BA68" i="42" s="1"/>
  <c r="BB68" i="42" s="1"/>
  <c r="AB68" i="42"/>
  <c r="W68" i="42"/>
  <c r="AE68" i="42" a="1"/>
  <c r="AE68" i="42" s="1"/>
  <c r="AD68" i="42" s="1"/>
  <c r="AC68" i="42" s="1"/>
  <c r="P106" i="56"/>
  <c r="V106" i="56"/>
  <c r="AY106" i="56" s="1"/>
  <c r="U106" i="56"/>
  <c r="S106" i="56"/>
  <c r="Z106" i="56"/>
  <c r="AZ106" i="56" s="1"/>
  <c r="AA106" i="56"/>
  <c r="Y106" i="56"/>
  <c r="Q106" i="56"/>
  <c r="BA106" i="56" s="1"/>
  <c r="W106" i="56"/>
  <c r="AS106" i="56"/>
  <c r="AF106" i="56" s="1"/>
  <c r="AB106" i="56"/>
  <c r="R106" i="56"/>
  <c r="V32" i="54"/>
  <c r="AY32" i="54" s="1"/>
  <c r="Z32" i="54"/>
  <c r="AZ32" i="54" s="1"/>
  <c r="U32" i="54"/>
  <c r="P32" i="54"/>
  <c r="AU32" i="54"/>
  <c r="AV80" i="54" s="1"/>
  <c r="S32" i="54"/>
  <c r="AB32" i="54"/>
  <c r="R32" i="54"/>
  <c r="AA32" i="54"/>
  <c r="W32" i="54"/>
  <c r="Q32" i="54"/>
  <c r="BA32" i="54" s="1"/>
  <c r="Y122" i="49"/>
  <c r="S122" i="49"/>
  <c r="V122" i="49"/>
  <c r="AY122" i="49" s="1"/>
  <c r="AB122" i="49"/>
  <c r="R122" i="49"/>
  <c r="AA122" i="49"/>
  <c r="Q122" i="49"/>
  <c r="BA122" i="49" s="1"/>
  <c r="BB122" i="49" s="1"/>
  <c r="Z122" i="49"/>
  <c r="AZ122" i="49" s="1"/>
  <c r="W122" i="49"/>
  <c r="P122" i="49"/>
  <c r="AE122" i="49" a="1"/>
  <c r="AE122" i="49" s="1"/>
  <c r="U122" i="49"/>
  <c r="Q39" i="47"/>
  <c r="BA39" i="47" s="1"/>
  <c r="Y39" i="47"/>
  <c r="W39" i="47"/>
  <c r="P39" i="47"/>
  <c r="AU39" i="47"/>
  <c r="R123" i="47"/>
  <c r="U123" i="47"/>
  <c r="AA123" i="47"/>
  <c r="W123" i="47"/>
  <c r="Q123" i="47"/>
  <c r="BA123" i="47" s="1"/>
  <c r="BB123" i="47" s="1"/>
  <c r="Z123" i="47"/>
  <c r="AZ123" i="47" s="1"/>
  <c r="P123" i="47"/>
  <c r="Y123" i="47"/>
  <c r="S123" i="47"/>
  <c r="AE123" i="47" a="1"/>
  <c r="AE123" i="47" s="1"/>
  <c r="AD123" i="47" s="1"/>
  <c r="AC123" i="47" s="1"/>
  <c r="AB123" i="47"/>
  <c r="V123" i="47"/>
  <c r="AY123" i="47" s="1"/>
  <c r="S69" i="41"/>
  <c r="Q69" i="41"/>
  <c r="BA69" i="41" s="1"/>
  <c r="P69" i="41"/>
  <c r="AS69" i="41"/>
  <c r="AF69" i="41" s="1"/>
  <c r="W69" i="41"/>
  <c r="AB69" i="41"/>
  <c r="V69" i="41"/>
  <c r="AY69" i="41" s="1"/>
  <c r="U69" i="41"/>
  <c r="AA69" i="41"/>
  <c r="Z69" i="41"/>
  <c r="AZ69" i="41" s="1"/>
  <c r="Y69" i="41"/>
  <c r="R69" i="41"/>
  <c r="AS97" i="58"/>
  <c r="AF97" i="58" s="1"/>
  <c r="Q97" i="58"/>
  <c r="BA97" i="58" s="1"/>
  <c r="AA97" i="58"/>
  <c r="AB97" i="58"/>
  <c r="Y97" i="58"/>
  <c r="R97" i="58"/>
  <c r="W97" i="58"/>
  <c r="Z97" i="58"/>
  <c r="AZ97" i="58" s="1"/>
  <c r="P97" i="58"/>
  <c r="U97" i="58"/>
  <c r="V97" i="58"/>
  <c r="AY97" i="58" s="1"/>
  <c r="S97" i="58"/>
  <c r="Y25" i="57"/>
  <c r="AB25" i="57"/>
  <c r="Q25" i="57"/>
  <c r="BA25" i="57" s="1"/>
  <c r="R25" i="57"/>
  <c r="U25" i="57"/>
  <c r="Z25" i="57"/>
  <c r="AZ25" i="57" s="1"/>
  <c r="W25" i="57"/>
  <c r="S25" i="57"/>
  <c r="V25" i="57"/>
  <c r="AY25" i="57" s="1"/>
  <c r="AU25" i="57"/>
  <c r="AV114" i="57" s="1"/>
  <c r="P25" i="57"/>
  <c r="AA25" i="57"/>
  <c r="AA10" i="56"/>
  <c r="V10" i="56"/>
  <c r="AY10" i="56" s="1"/>
  <c r="Q10" i="56"/>
  <c r="BA10" i="56" s="1"/>
  <c r="S10" i="56"/>
  <c r="U10" i="56"/>
  <c r="Z10" i="56"/>
  <c r="AZ10" i="56" s="1"/>
  <c r="P10" i="56"/>
  <c r="AB10" i="56"/>
  <c r="R10" i="56"/>
  <c r="Y10" i="56"/>
  <c r="W10" i="56"/>
  <c r="AU10" i="56"/>
  <c r="AV12" i="56" s="1"/>
  <c r="AB95" i="55"/>
  <c r="V95" i="55"/>
  <c r="AY95" i="55" s="1"/>
  <c r="W95" i="55"/>
  <c r="U95" i="55"/>
  <c r="Y95" i="55"/>
  <c r="R95" i="55"/>
  <c r="Q95" i="55"/>
  <c r="BA95" i="55" s="1"/>
  <c r="BB95" i="55" s="1"/>
  <c r="Z95" i="55"/>
  <c r="AZ95" i="55" s="1"/>
  <c r="AA95" i="55"/>
  <c r="P95" i="55"/>
  <c r="S95" i="55"/>
  <c r="AE95" i="55" a="1"/>
  <c r="AE95" i="55" s="1"/>
  <c r="AD95" i="55" s="1"/>
  <c r="AC95" i="55" s="1"/>
  <c r="AA100" i="54"/>
  <c r="Y100" i="54"/>
  <c r="Q100" i="54"/>
  <c r="BA100" i="54" s="1"/>
  <c r="BB100" i="54" s="1"/>
  <c r="S100" i="54"/>
  <c r="Z100" i="54"/>
  <c r="AZ100" i="54" s="1"/>
  <c r="AB100" i="54"/>
  <c r="R100" i="54"/>
  <c r="P100" i="54"/>
  <c r="W100" i="54"/>
  <c r="V100" i="54"/>
  <c r="AY100" i="54" s="1"/>
  <c r="AE100" i="54" a="1"/>
  <c r="AE100" i="54" s="1"/>
  <c r="AD100" i="54" s="1"/>
  <c r="AC100" i="54" s="1"/>
  <c r="U100" i="54"/>
  <c r="W117" i="53"/>
  <c r="U117" i="53"/>
  <c r="AA117" i="53"/>
  <c r="P117" i="53"/>
  <c r="Q117" i="53"/>
  <c r="BA117" i="53" s="1"/>
  <c r="Z117" i="53"/>
  <c r="AZ117" i="53" s="1"/>
  <c r="Y117" i="53"/>
  <c r="R117" i="53"/>
  <c r="V117" i="53"/>
  <c r="AY117" i="53" s="1"/>
  <c r="S117" i="53"/>
  <c r="AS117" i="53"/>
  <c r="AF117" i="53" s="1"/>
  <c r="AB117" i="53"/>
  <c r="W119" i="52"/>
  <c r="AE119" i="52" a="1"/>
  <c r="AE119" i="52" s="1"/>
  <c r="AD119" i="52" s="1"/>
  <c r="AC119" i="52" s="1"/>
  <c r="R119" i="52"/>
  <c r="Z119" i="52"/>
  <c r="AZ119" i="52" s="1"/>
  <c r="P119" i="52"/>
  <c r="Q119" i="52"/>
  <c r="BA119" i="52" s="1"/>
  <c r="BB119" i="52" s="1"/>
  <c r="AA119" i="52"/>
  <c r="Y119" i="52"/>
  <c r="U119" i="52"/>
  <c r="S119" i="52"/>
  <c r="V119" i="52"/>
  <c r="AY119" i="52" s="1"/>
  <c r="AB119" i="52"/>
  <c r="R69" i="51"/>
  <c r="Q69" i="51"/>
  <c r="BA69" i="51" s="1"/>
  <c r="Z69" i="51"/>
  <c r="AZ69" i="51" s="1"/>
  <c r="AS69" i="51"/>
  <c r="AF69" i="51" s="1"/>
  <c r="P69" i="51"/>
  <c r="W69" i="51"/>
  <c r="V69" i="51"/>
  <c r="AY69" i="51" s="1"/>
  <c r="U69" i="51"/>
  <c r="S69" i="51"/>
  <c r="AB69" i="51"/>
  <c r="W112" i="50"/>
  <c r="S112" i="50"/>
  <c r="V112" i="50"/>
  <c r="AY112" i="50" s="1"/>
  <c r="P112" i="50"/>
  <c r="U112" i="50"/>
  <c r="AA112" i="50"/>
  <c r="AB112" i="50"/>
  <c r="R112" i="50"/>
  <c r="Q112" i="50"/>
  <c r="BA112" i="50" s="1"/>
  <c r="Z112" i="50"/>
  <c r="AZ112" i="50" s="1"/>
  <c r="Y112" i="50"/>
  <c r="AS112" i="50"/>
  <c r="AF112" i="50" s="1"/>
  <c r="Y44" i="50"/>
  <c r="P44" i="50"/>
  <c r="W44" i="50"/>
  <c r="U44" i="50"/>
  <c r="V44" i="50"/>
  <c r="AY44" i="50" s="1"/>
  <c r="AB44" i="50"/>
  <c r="S44" i="50"/>
  <c r="R44" i="50"/>
  <c r="AA44" i="50"/>
  <c r="Q44" i="50"/>
  <c r="BA44" i="50" s="1"/>
  <c r="AU44" i="50"/>
  <c r="AV47" i="50" s="1"/>
  <c r="Z44" i="50"/>
  <c r="AZ44" i="50" s="1"/>
  <c r="Y108" i="47"/>
  <c r="U108" i="47"/>
  <c r="V108" i="47"/>
  <c r="AY108" i="47" s="1"/>
  <c r="Q108" i="47"/>
  <c r="BA108" i="47" s="1"/>
  <c r="BB108" i="47" s="1"/>
  <c r="AE108" i="47" a="1"/>
  <c r="AE108" i="47" s="1"/>
  <c r="AD108" i="47" s="1"/>
  <c r="AC108" i="47" s="1"/>
  <c r="S108" i="47"/>
  <c r="AB108" i="47"/>
  <c r="P108" i="47"/>
  <c r="R108" i="47"/>
  <c r="AA108" i="47"/>
  <c r="W108" i="47"/>
  <c r="Z108" i="47"/>
  <c r="AZ108" i="47" s="1"/>
  <c r="AU57" i="44"/>
  <c r="U57" i="44"/>
  <c r="Y57" i="44"/>
  <c r="AB57" i="44"/>
  <c r="W57" i="44"/>
  <c r="AA57" i="44"/>
  <c r="Z57" i="44"/>
  <c r="AZ57" i="44" s="1"/>
  <c r="AE57" i="44" a="1"/>
  <c r="AE57" i="44" s="1"/>
  <c r="P57" i="44"/>
  <c r="Q57" i="44"/>
  <c r="BA57" i="44" s="1"/>
  <c r="BB57" i="44" s="1"/>
  <c r="V57" i="44"/>
  <c r="AY57" i="44" s="1"/>
  <c r="R57" i="44"/>
  <c r="Z95" i="33"/>
  <c r="AZ95" i="33" s="1"/>
  <c r="Y95" i="33"/>
  <c r="P95" i="33"/>
  <c r="W95" i="33"/>
  <c r="U95" i="33"/>
  <c r="AE95" i="33" a="1"/>
  <c r="AE95" i="33" s="1"/>
  <c r="AB95" i="33"/>
  <c r="AA95" i="33"/>
  <c r="R95" i="33"/>
  <c r="S95" i="33"/>
  <c r="Q95" i="33"/>
  <c r="BA95" i="33" s="1"/>
  <c r="BB95" i="33" s="1"/>
  <c r="V95" i="33"/>
  <c r="AY95" i="33" s="1"/>
  <c r="U88" i="32"/>
  <c r="V88" i="32"/>
  <c r="AY88" i="32" s="1"/>
  <c r="R88" i="32"/>
  <c r="AB88" i="32"/>
  <c r="AA88" i="32"/>
  <c r="W88" i="32"/>
  <c r="Y88" i="32"/>
  <c r="S88" i="32"/>
  <c r="Q88" i="32"/>
  <c r="BA88" i="32" s="1"/>
  <c r="BB88" i="32" s="1"/>
  <c r="AE88" i="32" a="1"/>
  <c r="AE88" i="32" s="1"/>
  <c r="Z88" i="32"/>
  <c r="AZ88" i="32" s="1"/>
  <c r="P88" i="32"/>
  <c r="AB126" i="30"/>
  <c r="Y126" i="30"/>
  <c r="S126" i="30"/>
  <c r="U126" i="30"/>
  <c r="R126" i="30"/>
  <c r="AA126" i="30"/>
  <c r="Z126" i="30"/>
  <c r="AZ126" i="30" s="1"/>
  <c r="Q126" i="30"/>
  <c r="BA126" i="30" s="1"/>
  <c r="W126" i="30"/>
  <c r="V126" i="30"/>
  <c r="AY126" i="30" s="1"/>
  <c r="AS126" i="30"/>
  <c r="AF126" i="30" s="1"/>
  <c r="P126" i="30"/>
  <c r="R53" i="28"/>
  <c r="S53" i="28"/>
  <c r="AA92" i="37"/>
  <c r="Q92" i="37"/>
  <c r="BA92" i="37" s="1"/>
  <c r="BB92" i="37" s="1"/>
  <c r="P92" i="37"/>
  <c r="AB92" i="37"/>
  <c r="Z92" i="37"/>
  <c r="AZ92" i="37" s="1"/>
  <c r="R92" i="37"/>
  <c r="W92" i="37"/>
  <c r="Y92" i="37"/>
  <c r="AE92" i="37" a="1"/>
  <c r="AE92" i="37" s="1"/>
  <c r="AD92" i="37" s="1"/>
  <c r="AC92" i="37" s="1"/>
  <c r="S92" i="37"/>
  <c r="V92" i="37"/>
  <c r="AY92" i="37" s="1"/>
  <c r="U92" i="37"/>
  <c r="AE62" i="33" a="1"/>
  <c r="AE62" i="33" s="1"/>
  <c r="Y62" i="33"/>
  <c r="R62" i="33"/>
  <c r="V62" i="33"/>
  <c r="AY62" i="33" s="1"/>
  <c r="Q62" i="33"/>
  <c r="BA62" i="33" s="1"/>
  <c r="BB62" i="33" s="1"/>
  <c r="S62" i="33"/>
  <c r="AB62" i="33"/>
  <c r="P62" i="33"/>
  <c r="AU62" i="33"/>
  <c r="W62" i="33"/>
  <c r="AA62" i="33"/>
  <c r="U62" i="33"/>
  <c r="Z62" i="33"/>
  <c r="AZ62" i="33" s="1"/>
  <c r="R125" i="32"/>
  <c r="Y125" i="32"/>
  <c r="AA125" i="32"/>
  <c r="Q125" i="32"/>
  <c r="BA125" i="32" s="1"/>
  <c r="Z125" i="32"/>
  <c r="AZ125" i="32" s="1"/>
  <c r="P125" i="32"/>
  <c r="W125" i="32"/>
  <c r="S125" i="32"/>
  <c r="AB125" i="32"/>
  <c r="V125" i="32"/>
  <c r="AY125" i="32" s="1"/>
  <c r="Q126" i="31"/>
  <c r="BA126" i="31" s="1"/>
  <c r="BB126" i="31" s="1"/>
  <c r="Y126" i="31"/>
  <c r="P126" i="31"/>
  <c r="Z126" i="31"/>
  <c r="AZ126" i="31" s="1"/>
  <c r="U126" i="31"/>
  <c r="AE126" i="31" a="1"/>
  <c r="AE126" i="31" s="1"/>
  <c r="AD126" i="31" s="1"/>
  <c r="AC126" i="31" s="1"/>
  <c r="V126" i="31"/>
  <c r="AY126" i="31" s="1"/>
  <c r="AB126" i="31"/>
  <c r="R126" i="31"/>
  <c r="AA126" i="31"/>
  <c r="V83" i="12"/>
  <c r="AY83" i="12" s="1"/>
  <c r="S83" i="12"/>
  <c r="Y83" i="12"/>
  <c r="AE127" i="31" a="1"/>
  <c r="AE127" i="31" s="1"/>
  <c r="AD127" i="31" s="1"/>
  <c r="AC127" i="31" s="1"/>
  <c r="W127" i="31"/>
  <c r="Y127" i="31"/>
  <c r="Z127" i="31"/>
  <c r="AZ127" i="31" s="1"/>
  <c r="P127" i="31"/>
  <c r="U127" i="31"/>
  <c r="AB127" i="31"/>
  <c r="R127" i="31"/>
  <c r="S127" i="31"/>
  <c r="V127" i="31"/>
  <c r="AY127" i="31" s="1"/>
  <c r="AA127" i="31"/>
  <c r="Q127" i="31"/>
  <c r="BA127" i="31" s="1"/>
  <c r="BB127" i="31" s="1"/>
  <c r="Z109" i="28"/>
  <c r="AZ109" i="28" s="1"/>
  <c r="AE109" i="28" a="1"/>
  <c r="AE109" i="28" s="1"/>
  <c r="V109" i="28"/>
  <c r="AY109" i="28" s="1"/>
  <c r="U109" i="28"/>
  <c r="P109" i="28"/>
  <c r="R109" i="28"/>
  <c r="Q109" i="28"/>
  <c r="BA109" i="28" s="1"/>
  <c r="BB109" i="28" s="1"/>
  <c r="AB109" i="28"/>
  <c r="Y109" i="28"/>
  <c r="S109" i="28"/>
  <c r="AA109" i="28"/>
  <c r="W102" i="12"/>
  <c r="AE102" i="12" a="1"/>
  <c r="AE102" i="12" s="1"/>
  <c r="AD102" i="12" s="1"/>
  <c r="AC102" i="12" s="1"/>
  <c r="Q102" i="12"/>
  <c r="BA102" i="12" s="1"/>
  <c r="BB102" i="12" s="1"/>
  <c r="AA102" i="12"/>
  <c r="R102" i="12"/>
  <c r="P102" i="12"/>
  <c r="U100" i="36"/>
  <c r="Z100" i="36"/>
  <c r="AZ100" i="36" s="1"/>
  <c r="P100" i="36"/>
  <c r="Y100" i="36"/>
  <c r="Q100" i="36"/>
  <c r="BA100" i="36" s="1"/>
  <c r="BB100" i="36" s="1"/>
  <c r="AE100" i="36" a="1"/>
  <c r="AE100" i="36" s="1"/>
  <c r="AD100" i="36" s="1"/>
  <c r="AC100" i="36" s="1"/>
  <c r="V100" i="36"/>
  <c r="AY100" i="36" s="1"/>
  <c r="W100" i="36"/>
  <c r="AA100" i="36"/>
  <c r="AB100" i="36"/>
  <c r="R100" i="36"/>
  <c r="S100" i="36"/>
  <c r="AS117" i="35"/>
  <c r="AF117" i="35" s="1"/>
  <c r="AB117" i="35"/>
  <c r="AA117" i="35"/>
  <c r="R117" i="35"/>
  <c r="Q117" i="35"/>
  <c r="BA117" i="35" s="1"/>
  <c r="Z117" i="35"/>
  <c r="AZ117" i="35" s="1"/>
  <c r="Y117" i="35"/>
  <c r="P117" i="35"/>
  <c r="W117" i="35"/>
  <c r="V117" i="35"/>
  <c r="AY117" i="35" s="1"/>
  <c r="S117" i="35"/>
  <c r="U117" i="35"/>
  <c r="AA99" i="32"/>
  <c r="Q99" i="32"/>
  <c r="BA99" i="32" s="1"/>
  <c r="BB99" i="32" s="1"/>
  <c r="U99" i="32"/>
  <c r="AB99" i="32"/>
  <c r="S99" i="32"/>
  <c r="W99" i="32"/>
  <c r="Z99" i="32"/>
  <c r="AZ99" i="32" s="1"/>
  <c r="Y99" i="32"/>
  <c r="V99" i="32"/>
  <c r="AY99" i="32" s="1"/>
  <c r="AE99" i="32" a="1"/>
  <c r="AE99" i="32" s="1"/>
  <c r="AD99" i="32" s="1"/>
  <c r="AC99" i="32" s="1"/>
  <c r="R99" i="32"/>
  <c r="P99" i="32"/>
  <c r="U17" i="30"/>
  <c r="P17" i="30"/>
  <c r="Q63" i="30"/>
  <c r="BA63" i="30" s="1"/>
  <c r="P63" i="30"/>
  <c r="AB105" i="30"/>
  <c r="U105" i="30"/>
  <c r="AE105" i="30" a="1"/>
  <c r="AE105" i="30" s="1"/>
  <c r="AD105" i="30" s="1"/>
  <c r="AC105" i="30" s="1"/>
  <c r="S105" i="30"/>
  <c r="V105" i="30"/>
  <c r="AY105" i="30" s="1"/>
  <c r="R105" i="30"/>
  <c r="Q105" i="30"/>
  <c r="BA105" i="30" s="1"/>
  <c r="BB105" i="30" s="1"/>
  <c r="Z105" i="30"/>
  <c r="AZ105" i="30" s="1"/>
  <c r="AA105" i="30"/>
  <c r="P105" i="30"/>
  <c r="W105" i="30"/>
  <c r="Y105" i="30"/>
  <c r="Q80" i="28"/>
  <c r="BA80" i="28" s="1"/>
  <c r="BB80" i="28" s="1"/>
  <c r="P80" i="28"/>
  <c r="AS104" i="35"/>
  <c r="AF104" i="35" s="1"/>
  <c r="Q104" i="35"/>
  <c r="BA104" i="35" s="1"/>
  <c r="S104" i="35"/>
  <c r="P104" i="35"/>
  <c r="R104" i="35"/>
  <c r="W77" i="33"/>
  <c r="Z77" i="33"/>
  <c r="AZ77" i="33" s="1"/>
  <c r="U77" i="33"/>
  <c r="AE77" i="33" a="1"/>
  <c r="AE77" i="33" s="1"/>
  <c r="AD77" i="33" s="1"/>
  <c r="AC77" i="33" s="1"/>
  <c r="AB77" i="33"/>
  <c r="AA77" i="33"/>
  <c r="S77" i="33"/>
  <c r="Y77" i="33"/>
  <c r="P84" i="32"/>
  <c r="V84" i="32"/>
  <c r="AY84" i="32" s="1"/>
  <c r="W84" i="32"/>
  <c r="U84" i="32"/>
  <c r="Y84" i="32"/>
  <c r="S84" i="32"/>
  <c r="AB84" i="32"/>
  <c r="R84" i="32"/>
  <c r="Q84" i="32"/>
  <c r="BA84" i="32" s="1"/>
  <c r="BB84" i="32" s="1"/>
  <c r="AE84" i="32" a="1"/>
  <c r="AE84" i="32" s="1"/>
  <c r="AD84" i="32" s="1"/>
  <c r="AC84" i="32" s="1"/>
  <c r="AA84" i="32"/>
  <c r="Z84" i="32"/>
  <c r="AZ84" i="32" s="1"/>
  <c r="W99" i="30"/>
  <c r="V99" i="30"/>
  <c r="AY99" i="30" s="1"/>
  <c r="Y99" i="30"/>
  <c r="AB99" i="30"/>
  <c r="P99" i="30"/>
  <c r="Q99" i="30"/>
  <c r="BA99" i="30" s="1"/>
  <c r="BB99" i="30" s="1"/>
  <c r="Z99" i="30"/>
  <c r="AZ99" i="30" s="1"/>
  <c r="S99" i="30"/>
  <c r="R99" i="30"/>
  <c r="AE99" i="30" a="1"/>
  <c r="AE99" i="30" s="1"/>
  <c r="AD99" i="30" s="1"/>
  <c r="AC99" i="30" s="1"/>
  <c r="AA99" i="30"/>
  <c r="U99" i="30"/>
  <c r="P126" i="36"/>
  <c r="AA126" i="36"/>
  <c r="AS126" i="36"/>
  <c r="AF126" i="36" s="1"/>
  <c r="Y126" i="36"/>
  <c r="W126" i="36"/>
  <c r="V126" i="36"/>
  <c r="AY126" i="36" s="1"/>
  <c r="U126" i="36"/>
  <c r="S126" i="36"/>
  <c r="R126" i="36"/>
  <c r="Q126" i="36"/>
  <c r="BA126" i="36" s="1"/>
  <c r="AB126" i="36"/>
  <c r="Z126" i="36"/>
  <c r="AZ126" i="36" s="1"/>
  <c r="S70" i="33"/>
  <c r="Q70" i="33"/>
  <c r="BA70" i="33" s="1"/>
  <c r="U70" i="33"/>
  <c r="R70" i="33"/>
  <c r="AS70" i="33"/>
  <c r="AF70" i="33" s="1"/>
  <c r="P70" i="33"/>
  <c r="P66" i="31"/>
  <c r="AA66" i="31"/>
  <c r="R66" i="31"/>
  <c r="AS66" i="31"/>
  <c r="AF66" i="31" s="1"/>
  <c r="AB66" i="31"/>
  <c r="Q66" i="31"/>
  <c r="BA66" i="31" s="1"/>
  <c r="Y66" i="31"/>
  <c r="Z66" i="31"/>
  <c r="AZ66" i="31" s="1"/>
  <c r="V66" i="31"/>
  <c r="AY66" i="31" s="1"/>
  <c r="U66" i="31"/>
  <c r="S66" i="31"/>
  <c r="W66" i="31"/>
  <c r="AB112" i="28"/>
  <c r="U112" i="28"/>
  <c r="AE112" i="28" a="1"/>
  <c r="AE112" i="28" s="1"/>
  <c r="AA112" i="28"/>
  <c r="Z112" i="28"/>
  <c r="AZ112" i="28" s="1"/>
  <c r="W112" i="28"/>
  <c r="Y112" i="28"/>
  <c r="Q112" i="28"/>
  <c r="BA112" i="28" s="1"/>
  <c r="BB112" i="28" s="1"/>
  <c r="Y86" i="33"/>
  <c r="S115" i="33"/>
  <c r="U115" i="33"/>
  <c r="R115" i="33"/>
  <c r="Q115" i="33"/>
  <c r="BA115" i="33" s="1"/>
  <c r="V115" i="33"/>
  <c r="AY115" i="33" s="1"/>
  <c r="Z115" i="33"/>
  <c r="AZ115" i="33" s="1"/>
  <c r="P115" i="33"/>
  <c r="Y115" i="33"/>
  <c r="P27" i="37"/>
  <c r="Z27" i="37"/>
  <c r="AZ27" i="37" s="1"/>
  <c r="Y27" i="37"/>
  <c r="AB27" i="37"/>
  <c r="V27" i="37"/>
  <c r="AY27" i="37" s="1"/>
  <c r="AU27" i="37"/>
  <c r="AV103" i="37" s="1"/>
  <c r="S27" i="37"/>
  <c r="AA27" i="37"/>
  <c r="R27" i="37"/>
  <c r="U27" i="37"/>
  <c r="Q27" i="37"/>
  <c r="BA27" i="37" s="1"/>
  <c r="BB27" i="37" s="1"/>
  <c r="W27" i="37"/>
  <c r="AE27" i="37" a="1"/>
  <c r="AE27" i="37" s="1"/>
  <c r="S11" i="36"/>
  <c r="W11" i="36"/>
  <c r="V11" i="36"/>
  <c r="AY11" i="36" s="1"/>
  <c r="AA11" i="36"/>
  <c r="U11" i="36"/>
  <c r="Q11" i="36"/>
  <c r="BA11" i="36" s="1"/>
  <c r="AB11" i="36"/>
  <c r="Z11" i="36"/>
  <c r="AZ11" i="36" s="1"/>
  <c r="R11" i="36"/>
  <c r="P11" i="36"/>
  <c r="Y11" i="36"/>
  <c r="AU11" i="36"/>
  <c r="AV4" i="36" s="1"/>
  <c r="Y125" i="36"/>
  <c r="U125" i="36"/>
  <c r="S125" i="36"/>
  <c r="W125" i="36"/>
  <c r="P125" i="36"/>
  <c r="Q125" i="36"/>
  <c r="BA125" i="36" s="1"/>
  <c r="Z125" i="36"/>
  <c r="AZ125" i="36" s="1"/>
  <c r="V125" i="36"/>
  <c r="AY125" i="36" s="1"/>
  <c r="R125" i="36"/>
  <c r="AA125" i="36"/>
  <c r="AS125" i="36"/>
  <c r="AF125" i="36" s="1"/>
  <c r="AB125" i="36"/>
  <c r="AU33" i="34"/>
  <c r="AV90" i="34" s="1"/>
  <c r="Q33" i="34"/>
  <c r="BA33" i="34" s="1"/>
  <c r="S33" i="34"/>
  <c r="AA33" i="34"/>
  <c r="AB33" i="34"/>
  <c r="R33" i="34"/>
  <c r="Z33" i="34"/>
  <c r="AZ33" i="34" s="1"/>
  <c r="Y33" i="34"/>
  <c r="V33" i="34"/>
  <c r="AY33" i="34" s="1"/>
  <c r="W33" i="34"/>
  <c r="P33" i="34"/>
  <c r="U33" i="34"/>
  <c r="Z116" i="33"/>
  <c r="AZ116" i="33" s="1"/>
  <c r="Y116" i="33"/>
  <c r="S116" i="33"/>
  <c r="AS116" i="33"/>
  <c r="AF116" i="33" s="1"/>
  <c r="AB116" i="33"/>
  <c r="R116" i="33"/>
  <c r="V116" i="33"/>
  <c r="AY116" i="33" s="1"/>
  <c r="AA116" i="33"/>
  <c r="P116" i="33"/>
  <c r="U116" i="33"/>
  <c r="W116" i="33"/>
  <c r="Q116" i="33"/>
  <c r="BA116" i="33" s="1"/>
  <c r="W106" i="28"/>
  <c r="AE106" i="28" a="1"/>
  <c r="AE106" i="28" s="1"/>
  <c r="AD106" i="28" s="1"/>
  <c r="AC106" i="28" s="1"/>
  <c r="U106" i="28"/>
  <c r="Z106" i="28"/>
  <c r="AZ106" i="28" s="1"/>
  <c r="Y106" i="28"/>
  <c r="W88" i="12"/>
  <c r="Z88" i="12"/>
  <c r="AZ88" i="12" s="1"/>
  <c r="Y88" i="12"/>
  <c r="Y8" i="12"/>
  <c r="AE8" i="12" a="1"/>
  <c r="AE8" i="12" s="1"/>
  <c r="AD71" i="44"/>
  <c r="AC71" i="44" s="1"/>
  <c r="AD82" i="38"/>
  <c r="AC82" i="38" s="1"/>
  <c r="AD83" i="50"/>
  <c r="AC83" i="50" s="1"/>
  <c r="AD122" i="45"/>
  <c r="AC122" i="45" s="1"/>
  <c r="AD81" i="43"/>
  <c r="AC81" i="43" s="1"/>
  <c r="AD89" i="32"/>
  <c r="AC89" i="32" s="1"/>
  <c r="AD88" i="30"/>
  <c r="AC88" i="30" s="1"/>
  <c r="AD109" i="28"/>
  <c r="AC109" i="28" s="1"/>
  <c r="AD66" i="44"/>
  <c r="AC66" i="44" s="1"/>
  <c r="AD121" i="42"/>
  <c r="AC121" i="42" s="1"/>
  <c r="AE30" i="46" a="1"/>
  <c r="AE30" i="46" s="1"/>
  <c r="AD30" i="46" s="1"/>
  <c r="AS126" i="50"/>
  <c r="AF126" i="50" s="1"/>
  <c r="S126" i="50"/>
  <c r="U126" i="50"/>
  <c r="R126" i="50"/>
  <c r="V126" i="50"/>
  <c r="AY126" i="50" s="1"/>
  <c r="Z126" i="50"/>
  <c r="AZ126" i="50" s="1"/>
  <c r="Q126" i="50"/>
  <c r="BA126" i="50" s="1"/>
  <c r="P126" i="50"/>
  <c r="AB126" i="50"/>
  <c r="Y126" i="50"/>
  <c r="AA126" i="50"/>
  <c r="W126" i="50"/>
  <c r="Z57" i="49"/>
  <c r="AZ57" i="49" s="1"/>
  <c r="S57" i="49"/>
  <c r="P57" i="49"/>
  <c r="AU57" i="49"/>
  <c r="U57" i="49"/>
  <c r="AA57" i="49"/>
  <c r="Q57" i="49"/>
  <c r="BA57" i="49" s="1"/>
  <c r="R57" i="49"/>
  <c r="W57" i="49"/>
  <c r="AB57" i="49"/>
  <c r="Y57" i="49"/>
  <c r="V57" i="49"/>
  <c r="AY57" i="49" s="1"/>
  <c r="S121" i="58"/>
  <c r="W121" i="58"/>
  <c r="AB121" i="58"/>
  <c r="R121" i="58"/>
  <c r="AA121" i="58"/>
  <c r="AE121" i="58" a="1"/>
  <c r="AE121" i="58" s="1"/>
  <c r="Q121" i="58"/>
  <c r="BA121" i="58" s="1"/>
  <c r="BB121" i="58" s="1"/>
  <c r="Z121" i="58"/>
  <c r="AZ121" i="58" s="1"/>
  <c r="V121" i="58"/>
  <c r="AY121" i="58" s="1"/>
  <c r="P121" i="58"/>
  <c r="U121" i="58"/>
  <c r="Y121" i="58"/>
  <c r="Y56" i="57"/>
  <c r="V56" i="57"/>
  <c r="AY56" i="57" s="1"/>
  <c r="R56" i="57"/>
  <c r="Q56" i="57"/>
  <c r="BA56" i="57" s="1"/>
  <c r="AB56" i="57"/>
  <c r="W56" i="57"/>
  <c r="Z56" i="57"/>
  <c r="AZ56" i="57" s="1"/>
  <c r="AU56" i="57"/>
  <c r="AV71" i="57" s="1"/>
  <c r="U56" i="57"/>
  <c r="P56" i="57"/>
  <c r="S92" i="56"/>
  <c r="AS92" i="56"/>
  <c r="AF92" i="56" s="1"/>
  <c r="AB92" i="56"/>
  <c r="AA92" i="56"/>
  <c r="W92" i="56"/>
  <c r="Z92" i="56"/>
  <c r="AZ92" i="56" s="1"/>
  <c r="V92" i="56"/>
  <c r="AY92" i="56" s="1"/>
  <c r="P92" i="56"/>
  <c r="R92" i="56"/>
  <c r="Y92" i="56"/>
  <c r="Q92" i="56"/>
  <c r="BA92" i="56" s="1"/>
  <c r="U92" i="56"/>
  <c r="S99" i="55"/>
  <c r="R99" i="55"/>
  <c r="Q99" i="55"/>
  <c r="BA99" i="55" s="1"/>
  <c r="W99" i="55"/>
  <c r="AB99" i="55"/>
  <c r="V99" i="55"/>
  <c r="AY99" i="55" s="1"/>
  <c r="AS99" i="55"/>
  <c r="AF99" i="55" s="1"/>
  <c r="Y99" i="55"/>
  <c r="P99" i="55"/>
  <c r="Z99" i="55"/>
  <c r="AZ99" i="55" s="1"/>
  <c r="U99" i="55"/>
  <c r="AA99" i="55"/>
  <c r="AB32" i="55"/>
  <c r="R32" i="55"/>
  <c r="AA32" i="55"/>
  <c r="AE32" i="55" a="1"/>
  <c r="AE32" i="55" s="1"/>
  <c r="Q32" i="55"/>
  <c r="BA32" i="55" s="1"/>
  <c r="BB32" i="55" s="1"/>
  <c r="Z32" i="55"/>
  <c r="AZ32" i="55" s="1"/>
  <c r="U32" i="55"/>
  <c r="P32" i="55"/>
  <c r="AU32" i="55"/>
  <c r="Y32" i="55"/>
  <c r="V32" i="55"/>
  <c r="AY32" i="55" s="1"/>
  <c r="S32" i="55"/>
  <c r="W32" i="55"/>
  <c r="AB110" i="54"/>
  <c r="AA110" i="54"/>
  <c r="W110" i="54"/>
  <c r="AS110" i="54"/>
  <c r="AF110" i="54" s="1"/>
  <c r="Z110" i="54"/>
  <c r="AZ110" i="54" s="1"/>
  <c r="S110" i="54"/>
  <c r="P110" i="54"/>
  <c r="Y110" i="54"/>
  <c r="Q110" i="54"/>
  <c r="BA110" i="54" s="1"/>
  <c r="V110" i="54"/>
  <c r="AY110" i="54" s="1"/>
  <c r="AB52" i="53"/>
  <c r="Y52" i="53"/>
  <c r="V52" i="53"/>
  <c r="AY52" i="53" s="1"/>
  <c r="Q52" i="53"/>
  <c r="BA52" i="53" s="1"/>
  <c r="S52" i="53"/>
  <c r="R52" i="53"/>
  <c r="AA52" i="53"/>
  <c r="Z52" i="53"/>
  <c r="AZ52" i="53" s="1"/>
  <c r="P52" i="53"/>
  <c r="U52" i="53"/>
  <c r="AU52" i="53"/>
  <c r="W52" i="53"/>
  <c r="U100" i="51"/>
  <c r="AB100" i="51"/>
  <c r="P100" i="51"/>
  <c r="Q100" i="51"/>
  <c r="BA100" i="51" s="1"/>
  <c r="Z100" i="51"/>
  <c r="AZ100" i="51" s="1"/>
  <c r="AA100" i="51"/>
  <c r="W100" i="51"/>
  <c r="Y100" i="51"/>
  <c r="R100" i="51"/>
  <c r="S100" i="51"/>
  <c r="AS100" i="51"/>
  <c r="AF100" i="51" s="1"/>
  <c r="V100" i="51"/>
  <c r="AY100" i="51" s="1"/>
  <c r="W33" i="50"/>
  <c r="Q33" i="50"/>
  <c r="BA33" i="50" s="1"/>
  <c r="Z33" i="50"/>
  <c r="AZ33" i="50" s="1"/>
  <c r="U33" i="50"/>
  <c r="P33" i="50"/>
  <c r="S33" i="50"/>
  <c r="Y33" i="50"/>
  <c r="AU33" i="50"/>
  <c r="V33" i="50"/>
  <c r="AY33" i="50" s="1"/>
  <c r="AB33" i="50"/>
  <c r="R33" i="50"/>
  <c r="AA33" i="50"/>
  <c r="Y36" i="50"/>
  <c r="AE36" i="50" a="1"/>
  <c r="AE36" i="50" s="1"/>
  <c r="R36" i="50"/>
  <c r="S36" i="50"/>
  <c r="Q36" i="50"/>
  <c r="BA36" i="50" s="1"/>
  <c r="BB36" i="50" s="1"/>
  <c r="Z36" i="50"/>
  <c r="AZ36" i="50" s="1"/>
  <c r="AB36" i="50"/>
  <c r="P36" i="50"/>
  <c r="AA36" i="50"/>
  <c r="V36" i="50"/>
  <c r="AY36" i="50" s="1"/>
  <c r="W36" i="50"/>
  <c r="AU36" i="50"/>
  <c r="AV106" i="50" s="1"/>
  <c r="U36" i="50"/>
  <c r="Z21" i="48"/>
  <c r="AZ21" i="48" s="1"/>
  <c r="AU21" i="48"/>
  <c r="AB21" i="48"/>
  <c r="U21" i="48"/>
  <c r="U26" i="39"/>
  <c r="Y26" i="39"/>
  <c r="R26" i="39"/>
  <c r="AU26" i="39"/>
  <c r="AV127" i="39" s="1"/>
  <c r="D127" i="39" s="1"/>
  <c r="W26" i="39"/>
  <c r="AE26" i="39" a="1"/>
  <c r="AE26" i="39" s="1"/>
  <c r="S26" i="39"/>
  <c r="V26" i="39"/>
  <c r="AY26" i="39" s="1"/>
  <c r="AB26" i="39"/>
  <c r="Z26" i="39"/>
  <c r="AZ26" i="39" s="1"/>
  <c r="AA26" i="39"/>
  <c r="Q26" i="39"/>
  <c r="BA26" i="39" s="1"/>
  <c r="BB26" i="39" s="1"/>
  <c r="Y109" i="47"/>
  <c r="Z109" i="47"/>
  <c r="AZ109" i="47" s="1"/>
  <c r="AA109" i="47"/>
  <c r="P109" i="47"/>
  <c r="Q109" i="47"/>
  <c r="BA109" i="47" s="1"/>
  <c r="BB109" i="47" s="1"/>
  <c r="AE109" i="47" a="1"/>
  <c r="AE109" i="47" s="1"/>
  <c r="W109" i="47"/>
  <c r="V109" i="47"/>
  <c r="AY109" i="47" s="1"/>
  <c r="AB109" i="47"/>
  <c r="U109" i="47"/>
  <c r="R109" i="47"/>
  <c r="P66" i="59"/>
  <c r="AA66" i="59"/>
  <c r="W66" i="59"/>
  <c r="Z66" i="59"/>
  <c r="AZ66" i="59" s="1"/>
  <c r="S66" i="59"/>
  <c r="V66" i="59"/>
  <c r="AY66" i="59" s="1"/>
  <c r="AS66" i="59"/>
  <c r="AF66" i="59" s="1"/>
  <c r="U66" i="59"/>
  <c r="R66" i="59"/>
  <c r="Q66" i="59"/>
  <c r="BA66" i="59" s="1"/>
  <c r="AB66" i="59"/>
  <c r="Y66" i="59"/>
  <c r="Y45" i="47"/>
  <c r="AB45" i="47"/>
  <c r="Q45" i="47"/>
  <c r="BA45" i="47" s="1"/>
  <c r="BB45" i="47" s="1"/>
  <c r="W45" i="47"/>
  <c r="U45" i="47"/>
  <c r="S45" i="47"/>
  <c r="P45" i="47"/>
  <c r="R45" i="47"/>
  <c r="Z45" i="47"/>
  <c r="AZ45" i="47" s="1"/>
  <c r="AA45" i="47"/>
  <c r="AE45" i="47" a="1"/>
  <c r="AE45" i="47" s="1"/>
  <c r="V45" i="47"/>
  <c r="AY45" i="47" s="1"/>
  <c r="AU45" i="47"/>
  <c r="AV33" i="47" s="1"/>
  <c r="Y97" i="47"/>
  <c r="AE97" i="47" a="1"/>
  <c r="AE97" i="47" s="1"/>
  <c r="AD97" i="47" s="1"/>
  <c r="AC97" i="47" s="1"/>
  <c r="U97" i="47"/>
  <c r="Q97" i="47"/>
  <c r="BA97" i="47" s="1"/>
  <c r="BB97" i="47" s="1"/>
  <c r="P124" i="44"/>
  <c r="S124" i="44"/>
  <c r="R124" i="44"/>
  <c r="Y124" i="44"/>
  <c r="AA124" i="44"/>
  <c r="U124" i="44"/>
  <c r="Q124" i="44"/>
  <c r="BA124" i="44" s="1"/>
  <c r="W124" i="44"/>
  <c r="Z124" i="44"/>
  <c r="AZ124" i="44" s="1"/>
  <c r="BB124" i="44" s="1"/>
  <c r="AS124" i="44"/>
  <c r="AF124" i="44" s="1"/>
  <c r="AB124" i="44"/>
  <c r="V124" i="44"/>
  <c r="AY124" i="44" s="1"/>
  <c r="Y74" i="39"/>
  <c r="AE74" i="39" a="1"/>
  <c r="AE74" i="39" s="1"/>
  <c r="Y80" i="50"/>
  <c r="W80" i="50"/>
  <c r="Z80" i="50"/>
  <c r="AZ80" i="50" s="1"/>
  <c r="P80" i="50"/>
  <c r="V80" i="50"/>
  <c r="AY80" i="50" s="1"/>
  <c r="AA80" i="50"/>
  <c r="AS80" i="50"/>
  <c r="AF80" i="50" s="1"/>
  <c r="S80" i="50"/>
  <c r="U80" i="50"/>
  <c r="R80" i="50"/>
  <c r="Q80" i="50"/>
  <c r="BA80" i="50" s="1"/>
  <c r="AB80" i="50"/>
  <c r="Q92" i="45"/>
  <c r="BA92" i="45" s="1"/>
  <c r="BB92" i="45" s="1"/>
  <c r="V92" i="45"/>
  <c r="AY92" i="45" s="1"/>
  <c r="Y92" i="45"/>
  <c r="Z92" i="45"/>
  <c r="AZ92" i="45" s="1"/>
  <c r="AB92" i="45"/>
  <c r="W92" i="45"/>
  <c r="U92" i="45"/>
  <c r="P92" i="45"/>
  <c r="R92" i="45"/>
  <c r="S92" i="45"/>
  <c r="AA92" i="45"/>
  <c r="AE92" i="45" a="1"/>
  <c r="AE92" i="45" s="1"/>
  <c r="AD92" i="45" s="1"/>
  <c r="AC92" i="45" s="1"/>
  <c r="AE86" i="44" a="1"/>
  <c r="AE86" i="44" s="1"/>
  <c r="Y86" i="44"/>
  <c r="W86" i="44"/>
  <c r="V86" i="44"/>
  <c r="AY86" i="44" s="1"/>
  <c r="AB86" i="44"/>
  <c r="S86" i="44"/>
  <c r="Z86" i="44"/>
  <c r="AZ86" i="44" s="1"/>
  <c r="AA86" i="44"/>
  <c r="R86" i="44"/>
  <c r="Q86" i="44"/>
  <c r="BA86" i="44" s="1"/>
  <c r="BB86" i="44" s="1"/>
  <c r="U86" i="44"/>
  <c r="P86" i="44"/>
  <c r="Y101" i="43"/>
  <c r="AS101" i="43"/>
  <c r="AF101" i="43" s="1"/>
  <c r="S101" i="43"/>
  <c r="R101" i="43"/>
  <c r="AA101" i="43"/>
  <c r="AB101" i="43"/>
  <c r="Q101" i="43"/>
  <c r="BA101" i="43" s="1"/>
  <c r="Z101" i="43"/>
  <c r="AZ101" i="43" s="1"/>
  <c r="BB101" i="43" s="1"/>
  <c r="S127" i="56"/>
  <c r="R127" i="56"/>
  <c r="Q127" i="56"/>
  <c r="BA127" i="56" s="1"/>
  <c r="P127" i="56"/>
  <c r="AS127" i="56"/>
  <c r="AF127" i="56" s="1"/>
  <c r="Y127" i="56"/>
  <c r="AB127" i="56"/>
  <c r="W127" i="56"/>
  <c r="AA127" i="56"/>
  <c r="V127" i="56"/>
  <c r="AY127" i="56" s="1"/>
  <c r="Z127" i="56"/>
  <c r="AZ127" i="56" s="1"/>
  <c r="U127" i="56"/>
  <c r="W118" i="52"/>
  <c r="V118" i="52"/>
  <c r="AY118" i="52" s="1"/>
  <c r="U118" i="52"/>
  <c r="S118" i="52"/>
  <c r="Y118" i="52"/>
  <c r="AA118" i="52"/>
  <c r="Z118" i="52"/>
  <c r="AZ118" i="52" s="1"/>
  <c r="Q118" i="52"/>
  <c r="BA118" i="52" s="1"/>
  <c r="BB118" i="52" s="1"/>
  <c r="P118" i="52"/>
  <c r="R118" i="52"/>
  <c r="AE118" i="52" a="1"/>
  <c r="AE118" i="52" s="1"/>
  <c r="AD118" i="52" s="1"/>
  <c r="AC118" i="52" s="1"/>
  <c r="AB118" i="52"/>
  <c r="AB19" i="51"/>
  <c r="R19" i="51"/>
  <c r="S19" i="51"/>
  <c r="AA19" i="51"/>
  <c r="P19" i="51"/>
  <c r="Q19" i="51"/>
  <c r="BA19" i="51" s="1"/>
  <c r="Y19" i="51"/>
  <c r="V19" i="51"/>
  <c r="AY19" i="51" s="1"/>
  <c r="BB19" i="51" s="1"/>
  <c r="AU19" i="51"/>
  <c r="W19" i="51"/>
  <c r="U19" i="51"/>
  <c r="AS101" i="49"/>
  <c r="AF101" i="49" s="1"/>
  <c r="R101" i="49"/>
  <c r="W101" i="49"/>
  <c r="S101" i="49"/>
  <c r="AA101" i="49"/>
  <c r="U101" i="49"/>
  <c r="Q101" i="49"/>
  <c r="BA101" i="49" s="1"/>
  <c r="AB101" i="49"/>
  <c r="Z101" i="49"/>
  <c r="AZ101" i="49" s="1"/>
  <c r="V101" i="49"/>
  <c r="AY101" i="49" s="1"/>
  <c r="P101" i="49"/>
  <c r="Y101" i="49"/>
  <c r="AS79" i="44"/>
  <c r="AF79" i="44" s="1"/>
  <c r="Q79" i="44"/>
  <c r="BA79" i="44" s="1"/>
  <c r="Z79" i="44"/>
  <c r="AZ79" i="44" s="1"/>
  <c r="AA79" i="44"/>
  <c r="P79" i="44"/>
  <c r="V79" i="44"/>
  <c r="AY79" i="44" s="1"/>
  <c r="BB79" i="44" s="1"/>
  <c r="Y79" i="44"/>
  <c r="R79" i="44"/>
  <c r="W79" i="44"/>
  <c r="U79" i="44"/>
  <c r="AB79" i="44"/>
  <c r="S79" i="44"/>
  <c r="Q22" i="43"/>
  <c r="BA22" i="43" s="1"/>
  <c r="AU22" i="43"/>
  <c r="AB22" i="43"/>
  <c r="U22" i="43"/>
  <c r="R22" i="43"/>
  <c r="Z22" i="43"/>
  <c r="AZ22" i="43" s="1"/>
  <c r="W22" i="43"/>
  <c r="V22" i="43"/>
  <c r="AY22" i="43" s="1"/>
  <c r="S22" i="43"/>
  <c r="P22" i="43"/>
  <c r="AA22" i="43"/>
  <c r="Y22" i="43"/>
  <c r="Z73" i="40"/>
  <c r="AZ73" i="40" s="1"/>
  <c r="P73" i="40"/>
  <c r="AA73" i="40"/>
  <c r="Q73" i="40"/>
  <c r="BA73" i="40" s="1"/>
  <c r="BB73" i="40" s="1"/>
  <c r="AE73" i="40" a="1"/>
  <c r="AE73" i="40" s="1"/>
  <c r="AD73" i="40" s="1"/>
  <c r="AC73" i="40" s="1"/>
  <c r="W73" i="40"/>
  <c r="Y73" i="40"/>
  <c r="U73" i="40"/>
  <c r="V73" i="40"/>
  <c r="AY73" i="40" s="1"/>
  <c r="AB73" i="40"/>
  <c r="S73" i="40"/>
  <c r="R73" i="40"/>
  <c r="R74" i="57"/>
  <c r="Y74" i="57"/>
  <c r="Q74" i="57"/>
  <c r="BA74" i="57" s="1"/>
  <c r="BB74" i="57" s="1"/>
  <c r="AB74" i="57"/>
  <c r="AA74" i="57"/>
  <c r="V74" i="57"/>
  <c r="AY74" i="57" s="1"/>
  <c r="U74" i="57"/>
  <c r="AE74" i="57" a="1"/>
  <c r="AE74" i="57" s="1"/>
  <c r="S74" i="57"/>
  <c r="Z74" i="57"/>
  <c r="AZ74" i="57" s="1"/>
  <c r="W74" i="57"/>
  <c r="P74" i="57"/>
  <c r="V114" i="56"/>
  <c r="AY114" i="56" s="1"/>
  <c r="AB114" i="56"/>
  <c r="Y114" i="56"/>
  <c r="S114" i="56"/>
  <c r="R114" i="56"/>
  <c r="AA114" i="56"/>
  <c r="Q114" i="56"/>
  <c r="BA114" i="56" s="1"/>
  <c r="BB114" i="56" s="1"/>
  <c r="Z114" i="56"/>
  <c r="AZ114" i="56" s="1"/>
  <c r="P114" i="56"/>
  <c r="AE114" i="56" a="1"/>
  <c r="AE114" i="56" s="1"/>
  <c r="AD114" i="56" s="1"/>
  <c r="AC114" i="56" s="1"/>
  <c r="W114" i="56"/>
  <c r="U114" i="56"/>
  <c r="S16" i="56"/>
  <c r="U16" i="56"/>
  <c r="P16" i="56"/>
  <c r="R16" i="56"/>
  <c r="AU16" i="56"/>
  <c r="AV124" i="56" s="1"/>
  <c r="Q16" i="56"/>
  <c r="BA16" i="56" s="1"/>
  <c r="W16" i="56"/>
  <c r="Z16" i="56"/>
  <c r="AZ16" i="56" s="1"/>
  <c r="V16" i="56"/>
  <c r="AY16" i="56" s="1"/>
  <c r="BB16" i="56" s="1"/>
  <c r="Y16" i="56"/>
  <c r="AB16" i="56"/>
  <c r="AA16" i="56"/>
  <c r="U112" i="53"/>
  <c r="S112" i="53"/>
  <c r="AB112" i="53"/>
  <c r="AE112" i="53" a="1"/>
  <c r="AE112" i="53" s="1"/>
  <c r="R112" i="53"/>
  <c r="W112" i="53"/>
  <c r="Z112" i="53"/>
  <c r="AZ112" i="53" s="1"/>
  <c r="Q112" i="53"/>
  <c r="BA112" i="53" s="1"/>
  <c r="BB112" i="53" s="1"/>
  <c r="P112" i="53"/>
  <c r="AA112" i="53"/>
  <c r="Y112" i="53"/>
  <c r="V112" i="53"/>
  <c r="AY112" i="53" s="1"/>
  <c r="U111" i="52"/>
  <c r="Y111" i="52"/>
  <c r="R111" i="52"/>
  <c r="W111" i="52"/>
  <c r="AS111" i="52"/>
  <c r="AF111" i="52" s="1"/>
  <c r="Q111" i="52"/>
  <c r="BA111" i="52" s="1"/>
  <c r="S111" i="52"/>
  <c r="Z111" i="52"/>
  <c r="AZ111" i="52" s="1"/>
  <c r="P111" i="52"/>
  <c r="AB111" i="52"/>
  <c r="V111" i="52"/>
  <c r="AY111" i="52" s="1"/>
  <c r="AA111" i="52"/>
  <c r="AA108" i="50"/>
  <c r="Q108" i="50"/>
  <c r="BA108" i="50" s="1"/>
  <c r="AS108" i="50"/>
  <c r="AF108" i="50" s="1"/>
  <c r="V108" i="50"/>
  <c r="AY108" i="50" s="1"/>
  <c r="W108" i="50"/>
  <c r="S108" i="50"/>
  <c r="AB108" i="50"/>
  <c r="R108" i="50"/>
  <c r="Y108" i="50"/>
  <c r="P108" i="50"/>
  <c r="U108" i="50"/>
  <c r="Z108" i="50"/>
  <c r="AZ108" i="50" s="1"/>
  <c r="BB108" i="50" s="1"/>
  <c r="U46" i="49"/>
  <c r="AE46" i="49" a="1"/>
  <c r="AE46" i="49" s="1"/>
  <c r="S46" i="49"/>
  <c r="Z46" i="49"/>
  <c r="AZ46" i="49" s="1"/>
  <c r="P46" i="49"/>
  <c r="V46" i="49"/>
  <c r="AY46" i="49" s="1"/>
  <c r="Q46" i="49"/>
  <c r="BA46" i="49" s="1"/>
  <c r="BB46" i="49" s="1"/>
  <c r="AU46" i="49"/>
  <c r="R46" i="49"/>
  <c r="Y46" i="49"/>
  <c r="AA46" i="49"/>
  <c r="AB46" i="49"/>
  <c r="W46" i="49"/>
  <c r="W6" i="47"/>
  <c r="Z6" i="47"/>
  <c r="AZ6" i="47" s="1"/>
  <c r="BB6" i="47" s="1"/>
  <c r="P6" i="47"/>
  <c r="Y99" i="46"/>
  <c r="U99" i="46"/>
  <c r="AA99" i="46"/>
  <c r="Q99" i="46"/>
  <c r="BA99" i="46" s="1"/>
  <c r="BB99" i="46" s="1"/>
  <c r="S99" i="46"/>
  <c r="AB99" i="46"/>
  <c r="Z99" i="46"/>
  <c r="AZ99" i="46" s="1"/>
  <c r="W99" i="46"/>
  <c r="Z17" i="45"/>
  <c r="AZ17" i="45" s="1"/>
  <c r="V17" i="45"/>
  <c r="AY17" i="45" s="1"/>
  <c r="AB17" i="45"/>
  <c r="Y17" i="45"/>
  <c r="W17" i="45"/>
  <c r="Q17" i="45"/>
  <c r="BA17" i="45" s="1"/>
  <c r="BB17" i="45" s="1"/>
  <c r="S17" i="45"/>
  <c r="P17" i="45"/>
  <c r="R17" i="45"/>
  <c r="AE17" i="45" a="1"/>
  <c r="AE17" i="45" s="1"/>
  <c r="AA17" i="45"/>
  <c r="AU17" i="45"/>
  <c r="U17" i="45"/>
  <c r="Y99" i="42"/>
  <c r="AE99" i="42" a="1"/>
  <c r="AE99" i="42" s="1"/>
  <c r="AD99" i="42" s="1"/>
  <c r="AC99" i="42" s="1"/>
  <c r="Q99" i="42"/>
  <c r="BA99" i="42" s="1"/>
  <c r="BB99" i="42" s="1"/>
  <c r="AA99" i="42"/>
  <c r="U99" i="42"/>
  <c r="W81" i="40"/>
  <c r="AS81" i="40"/>
  <c r="AF81" i="40" s="1"/>
  <c r="AB102" i="45"/>
  <c r="Q102" i="45"/>
  <c r="BA102" i="45" s="1"/>
  <c r="AS102" i="45"/>
  <c r="AF102" i="45" s="1"/>
  <c r="R102" i="45"/>
  <c r="Y102" i="45"/>
  <c r="P102" i="45"/>
  <c r="V102" i="45"/>
  <c r="AY102" i="45" s="1"/>
  <c r="AA102" i="45"/>
  <c r="Z102" i="45"/>
  <c r="AZ102" i="45" s="1"/>
  <c r="W102" i="45"/>
  <c r="U102" i="45"/>
  <c r="S102" i="45"/>
  <c r="P58" i="44"/>
  <c r="AB58" i="44"/>
  <c r="Z96" i="44"/>
  <c r="AZ96" i="44" s="1"/>
  <c r="BB96" i="44" s="1"/>
  <c r="U96" i="44"/>
  <c r="Y96" i="44"/>
  <c r="Z67" i="43"/>
  <c r="AZ67" i="43" s="1"/>
  <c r="AS67" i="43"/>
  <c r="AF67" i="43" s="1"/>
  <c r="S67" i="43"/>
  <c r="Q67" i="43"/>
  <c r="BA67" i="43" s="1"/>
  <c r="AA67" i="43"/>
  <c r="AB67" i="43"/>
  <c r="P67" i="43"/>
  <c r="Y67" i="43"/>
  <c r="W67" i="43"/>
  <c r="V67" i="43"/>
  <c r="AY67" i="43" s="1"/>
  <c r="W125" i="31"/>
  <c r="R125" i="31"/>
  <c r="AE125" i="31" a="1"/>
  <c r="AE125" i="31" s="1"/>
  <c r="AD125" i="31" s="1"/>
  <c r="AC125" i="31" s="1"/>
  <c r="Z125" i="31"/>
  <c r="AZ125" i="31" s="1"/>
  <c r="Y125" i="31"/>
  <c r="U125" i="31"/>
  <c r="V125" i="31"/>
  <c r="AY125" i="31" s="1"/>
  <c r="S125" i="31"/>
  <c r="AB125" i="31"/>
  <c r="Q125" i="31"/>
  <c r="BA125" i="31" s="1"/>
  <c r="BB125" i="31" s="1"/>
  <c r="AA125" i="31"/>
  <c r="P125" i="31"/>
  <c r="AB122" i="28"/>
  <c r="R122" i="28"/>
  <c r="Y122" i="28"/>
  <c r="V122" i="28"/>
  <c r="AY122" i="28" s="1"/>
  <c r="Z126" i="12"/>
  <c r="AZ126" i="12" s="1"/>
  <c r="AA126" i="12"/>
  <c r="V126" i="12"/>
  <c r="AY126" i="12" s="1"/>
  <c r="BB126" i="12" s="1"/>
  <c r="R102" i="44"/>
  <c r="U81" i="34"/>
  <c r="AA81" i="34"/>
  <c r="S81" i="34"/>
  <c r="P81" i="34"/>
  <c r="V81" i="34"/>
  <c r="AY81" i="34" s="1"/>
  <c r="W81" i="34"/>
  <c r="AS81" i="34"/>
  <c r="AF81" i="34" s="1"/>
  <c r="AB81" i="34"/>
  <c r="Y81" i="34"/>
  <c r="R81" i="34"/>
  <c r="Z81" i="34"/>
  <c r="AZ81" i="34" s="1"/>
  <c r="Q81" i="34"/>
  <c r="BA81" i="34" s="1"/>
  <c r="Q81" i="33"/>
  <c r="BA81" i="33" s="1"/>
  <c r="BB81" i="33" s="1"/>
  <c r="Z81" i="33"/>
  <c r="AZ81" i="33" s="1"/>
  <c r="S81" i="33"/>
  <c r="W81" i="33"/>
  <c r="U81" i="33"/>
  <c r="AB81" i="33"/>
  <c r="R81" i="33"/>
  <c r="AA81" i="33"/>
  <c r="R85" i="28"/>
  <c r="AA85" i="28"/>
  <c r="U85" i="28"/>
  <c r="W85" i="28"/>
  <c r="Z85" i="28"/>
  <c r="AZ85" i="28" s="1"/>
  <c r="BB85" i="28" s="1"/>
  <c r="Q85" i="28"/>
  <c r="BA85" i="28" s="1"/>
  <c r="Q70" i="37"/>
  <c r="BA70" i="37" s="1"/>
  <c r="S70" i="37"/>
  <c r="AS70" i="37"/>
  <c r="AF70" i="37" s="1"/>
  <c r="AB70" i="37"/>
  <c r="R70" i="37"/>
  <c r="W70" i="37"/>
  <c r="P70" i="37"/>
  <c r="V70" i="37"/>
  <c r="AY70" i="37" s="1"/>
  <c r="Z70" i="37"/>
  <c r="AZ70" i="37" s="1"/>
  <c r="Y70" i="37"/>
  <c r="AA70" i="37"/>
  <c r="U70" i="37"/>
  <c r="W108" i="37"/>
  <c r="S108" i="37"/>
  <c r="AB108" i="37"/>
  <c r="R108" i="37"/>
  <c r="AA108" i="37"/>
  <c r="Q108" i="37"/>
  <c r="BA108" i="37" s="1"/>
  <c r="BB108" i="37" s="1"/>
  <c r="Y108" i="37"/>
  <c r="AE108" i="37" a="1"/>
  <c r="AE108" i="37" s="1"/>
  <c r="AD108" i="37" s="1"/>
  <c r="AC108" i="37" s="1"/>
  <c r="V108" i="37"/>
  <c r="AY108" i="37" s="1"/>
  <c r="U108" i="37"/>
  <c r="Z108" i="37"/>
  <c r="AZ108" i="37" s="1"/>
  <c r="P108" i="37"/>
  <c r="AB83" i="36"/>
  <c r="P83" i="36"/>
  <c r="AA83" i="36"/>
  <c r="Q83" i="36"/>
  <c r="BA83" i="36" s="1"/>
  <c r="BB83" i="36" s="1"/>
  <c r="Z83" i="36"/>
  <c r="AZ83" i="36" s="1"/>
  <c r="V83" i="36"/>
  <c r="AY83" i="36" s="1"/>
  <c r="U83" i="36"/>
  <c r="Y83" i="36"/>
  <c r="S83" i="36"/>
  <c r="AE83" i="36" a="1"/>
  <c r="AE83" i="36" s="1"/>
  <c r="AD83" i="36" s="1"/>
  <c r="AC83" i="36" s="1"/>
  <c r="R83" i="36"/>
  <c r="W83" i="36"/>
  <c r="U6" i="35"/>
  <c r="W6" i="35"/>
  <c r="AA6" i="35"/>
  <c r="Z6" i="35"/>
  <c r="AZ6" i="35" s="1"/>
  <c r="V6" i="35"/>
  <c r="AY6" i="35" s="1"/>
  <c r="P6" i="35"/>
  <c r="AU6" i="35"/>
  <c r="AV73" i="35" s="1"/>
  <c r="S6" i="35"/>
  <c r="R6" i="35"/>
  <c r="AB6" i="35"/>
  <c r="Q6" i="35"/>
  <c r="BA6" i="35" s="1"/>
  <c r="Y6" i="35"/>
  <c r="R106" i="34"/>
  <c r="Q106" i="34"/>
  <c r="BA106" i="34" s="1"/>
  <c r="P106" i="34"/>
  <c r="AB106" i="34"/>
  <c r="S106" i="34"/>
  <c r="AS106" i="34"/>
  <c r="AF106" i="34" s="1"/>
  <c r="AA106" i="34"/>
  <c r="Z106" i="34"/>
  <c r="AZ106" i="34" s="1"/>
  <c r="U106" i="34"/>
  <c r="Y106" i="34"/>
  <c r="W106" i="34"/>
  <c r="V106" i="34"/>
  <c r="AY106" i="34" s="1"/>
  <c r="W70" i="30"/>
  <c r="AE70" i="30" a="1"/>
  <c r="AE70" i="30" s="1"/>
  <c r="AD70" i="30" s="1"/>
  <c r="AC70" i="30" s="1"/>
  <c r="U70" i="30"/>
  <c r="Z70" i="30"/>
  <c r="AZ70" i="30" s="1"/>
  <c r="AB70" i="30"/>
  <c r="P70" i="30"/>
  <c r="AA70" i="30"/>
  <c r="Y70" i="30"/>
  <c r="Q70" i="30"/>
  <c r="BA70" i="30" s="1"/>
  <c r="BB70" i="30" s="1"/>
  <c r="S70" i="30"/>
  <c r="R70" i="30"/>
  <c r="V70" i="30"/>
  <c r="AY70" i="30" s="1"/>
  <c r="V91" i="12"/>
  <c r="AY91" i="12" s="1"/>
  <c r="BB91" i="12" s="1"/>
  <c r="P91" i="12"/>
  <c r="W91" i="12"/>
  <c r="AA91" i="12"/>
  <c r="Q91" i="12"/>
  <c r="BA91" i="12" s="1"/>
  <c r="Z77" i="36"/>
  <c r="AZ77" i="36" s="1"/>
  <c r="Y77" i="36"/>
  <c r="W77" i="36"/>
  <c r="U77" i="36"/>
  <c r="AS77" i="36"/>
  <c r="AF77" i="36" s="1"/>
  <c r="R77" i="36"/>
  <c r="V77" i="36"/>
  <c r="AY77" i="36" s="1"/>
  <c r="BB77" i="36" s="1"/>
  <c r="AA77" i="36"/>
  <c r="Q77" i="36"/>
  <c r="BA77" i="36" s="1"/>
  <c r="S77" i="36"/>
  <c r="AB77" i="36"/>
  <c r="P77" i="36"/>
  <c r="AB72" i="32"/>
  <c r="AE72" i="32" a="1"/>
  <c r="AE72" i="32" s="1"/>
  <c r="AD72" i="32" s="1"/>
  <c r="AC72" i="32" s="1"/>
  <c r="Q72" i="32"/>
  <c r="BA72" i="32" s="1"/>
  <c r="BB72" i="32" s="1"/>
  <c r="U72" i="32"/>
  <c r="V72" i="32"/>
  <c r="AY72" i="32" s="1"/>
  <c r="Z72" i="32"/>
  <c r="AZ72" i="32" s="1"/>
  <c r="P72" i="32"/>
  <c r="S72" i="32"/>
  <c r="W72" i="32"/>
  <c r="R72" i="32"/>
  <c r="AA72" i="32"/>
  <c r="Y72" i="32"/>
  <c r="AB96" i="31"/>
  <c r="Z96" i="31"/>
  <c r="AZ96" i="31" s="1"/>
  <c r="U96" i="31"/>
  <c r="Q96" i="31"/>
  <c r="BA96" i="31" s="1"/>
  <c r="BB96" i="31" s="1"/>
  <c r="P96" i="31"/>
  <c r="V96" i="31"/>
  <c r="AY96" i="31" s="1"/>
  <c r="AE96" i="31" a="1"/>
  <c r="AE96" i="31" s="1"/>
  <c r="AA96" i="31"/>
  <c r="R96" i="31"/>
  <c r="S96" i="31"/>
  <c r="W96" i="31"/>
  <c r="Y96" i="31"/>
  <c r="Q102" i="30"/>
  <c r="BA102" i="30" s="1"/>
  <c r="BB102" i="30" s="1"/>
  <c r="AE102" i="30" a="1"/>
  <c r="AE102" i="30" s="1"/>
  <c r="AD102" i="30" s="1"/>
  <c r="AC102" i="30" s="1"/>
  <c r="P102" i="30"/>
  <c r="AB102" i="30"/>
  <c r="Y102" i="30"/>
  <c r="AA102" i="30"/>
  <c r="V102" i="30"/>
  <c r="AY102" i="30" s="1"/>
  <c r="W102" i="30"/>
  <c r="S102" i="30"/>
  <c r="U102" i="30"/>
  <c r="R102" i="30"/>
  <c r="Z102" i="30"/>
  <c r="AZ102" i="30" s="1"/>
  <c r="V84" i="34"/>
  <c r="AY84" i="34" s="1"/>
  <c r="Q84" i="34"/>
  <c r="BA84" i="34" s="1"/>
  <c r="BB84" i="34" s="1"/>
  <c r="P84" i="34"/>
  <c r="W84" i="34"/>
  <c r="AE84" i="34" a="1"/>
  <c r="AE84" i="34" s="1"/>
  <c r="AD84" i="34" s="1"/>
  <c r="AC84" i="34" s="1"/>
  <c r="U84" i="34"/>
  <c r="S84" i="34"/>
  <c r="AA84" i="34"/>
  <c r="AB84" i="34"/>
  <c r="R84" i="34"/>
  <c r="Y84" i="34"/>
  <c r="Z84" i="34"/>
  <c r="AZ84" i="34" s="1"/>
  <c r="Q89" i="31"/>
  <c r="BA89" i="31" s="1"/>
  <c r="P89" i="31"/>
  <c r="R89" i="31"/>
  <c r="S89" i="31"/>
  <c r="AS89" i="31"/>
  <c r="AF89" i="31" s="1"/>
  <c r="Y56" i="30"/>
  <c r="R56" i="30"/>
  <c r="S56" i="30"/>
  <c r="AE56" i="30" a="1"/>
  <c r="AE56" i="30" s="1"/>
  <c r="AU56" i="30"/>
  <c r="AV33" i="30" s="1"/>
  <c r="AB56" i="30"/>
  <c r="V56" i="30"/>
  <c r="AY56" i="30" s="1"/>
  <c r="Z56" i="30"/>
  <c r="AZ56" i="30" s="1"/>
  <c r="Q56" i="30"/>
  <c r="BA56" i="30" s="1"/>
  <c r="BB56" i="30" s="1"/>
  <c r="AA56" i="30"/>
  <c r="V71" i="36"/>
  <c r="AY71" i="36" s="1"/>
  <c r="W71" i="36"/>
  <c r="AA100" i="30"/>
  <c r="W100" i="30"/>
  <c r="U100" i="30"/>
  <c r="AE100" i="30" a="1"/>
  <c r="AE100" i="30" s="1"/>
  <c r="Y100" i="30"/>
  <c r="Z100" i="30"/>
  <c r="AZ100" i="30" s="1"/>
  <c r="AB100" i="30"/>
  <c r="Z105" i="37"/>
  <c r="AZ105" i="37" s="1"/>
  <c r="Y105" i="37"/>
  <c r="AB105" i="37"/>
  <c r="V105" i="37"/>
  <c r="AY105" i="37" s="1"/>
  <c r="AA105" i="37"/>
  <c r="P105" i="37"/>
  <c r="S105" i="37"/>
  <c r="W105" i="37"/>
  <c r="AS105" i="37"/>
  <c r="AF105" i="37" s="1"/>
  <c r="R105" i="37"/>
  <c r="Q105" i="37"/>
  <c r="BA105" i="37" s="1"/>
  <c r="U105" i="37"/>
  <c r="AS66" i="35"/>
  <c r="AF66" i="35" s="1"/>
  <c r="R66" i="35"/>
  <c r="Y66" i="35"/>
  <c r="AB66" i="35"/>
  <c r="P66" i="35"/>
  <c r="U66" i="35"/>
  <c r="AA66" i="35"/>
  <c r="Q66" i="35"/>
  <c r="BA66" i="35" s="1"/>
  <c r="W66" i="35"/>
  <c r="Z66" i="35"/>
  <c r="AZ66" i="35" s="1"/>
  <c r="V66" i="35"/>
  <c r="AY66" i="35" s="1"/>
  <c r="S66" i="35"/>
  <c r="S105" i="35"/>
  <c r="Q105" i="35"/>
  <c r="BA105" i="35" s="1"/>
  <c r="R105" i="35"/>
  <c r="AS105" i="35"/>
  <c r="AF105" i="35" s="1"/>
  <c r="P105" i="35"/>
  <c r="S122" i="32"/>
  <c r="AA122" i="32"/>
  <c r="Q122" i="32"/>
  <c r="BA122" i="32" s="1"/>
  <c r="V122" i="32"/>
  <c r="AY122" i="32" s="1"/>
  <c r="Z122" i="32"/>
  <c r="AZ122" i="32" s="1"/>
  <c r="Y122" i="32"/>
  <c r="AS122" i="32"/>
  <c r="AF122" i="32" s="1"/>
  <c r="R122" i="32"/>
  <c r="U122" i="32"/>
  <c r="W122" i="32"/>
  <c r="P122" i="32"/>
  <c r="AB122" i="32"/>
  <c r="U94" i="30"/>
  <c r="R94" i="30"/>
  <c r="Y94" i="30"/>
  <c r="Q94" i="30"/>
  <c r="BA94" i="30" s="1"/>
  <c r="V94" i="30"/>
  <c r="AY94" i="30" s="1"/>
  <c r="P94" i="30"/>
  <c r="AB94" i="30"/>
  <c r="S94" i="30"/>
  <c r="Z94" i="30"/>
  <c r="AZ94" i="30" s="1"/>
  <c r="AA94" i="30"/>
  <c r="W94" i="30"/>
  <c r="AS94" i="30"/>
  <c r="AF94" i="30" s="1"/>
  <c r="AB16" i="12"/>
  <c r="R16" i="12"/>
  <c r="Z16" i="12"/>
  <c r="AZ16" i="12" s="1"/>
  <c r="BB16" i="12" s="1"/>
  <c r="P16" i="12"/>
  <c r="AU16" i="12"/>
  <c r="Q16" i="12"/>
  <c r="BA16" i="12" s="1"/>
  <c r="W16" i="12"/>
  <c r="AA16" i="12"/>
  <c r="Y16" i="12"/>
  <c r="S16" i="12"/>
  <c r="AE70" i="34" a="1"/>
  <c r="AE70" i="34" s="1"/>
  <c r="AD70" i="34" s="1"/>
  <c r="AC70" i="34" s="1"/>
  <c r="Y70" i="34"/>
  <c r="Z70" i="34"/>
  <c r="AZ70" i="34" s="1"/>
  <c r="AB70" i="34"/>
  <c r="U70" i="34"/>
  <c r="W70" i="34"/>
  <c r="AA70" i="34"/>
  <c r="AA76" i="28"/>
  <c r="AE76" i="28" a="1"/>
  <c r="AE76" i="28" s="1"/>
  <c r="AD76" i="28" s="1"/>
  <c r="AC76" i="28" s="1"/>
  <c r="V76" i="28"/>
  <c r="AY76" i="28" s="1"/>
  <c r="Q76" i="28"/>
  <c r="BA76" i="28" s="1"/>
  <c r="BB76" i="28" s="1"/>
  <c r="AA53" i="12"/>
  <c r="AE53" i="12" a="1"/>
  <c r="AE53" i="12" s="1"/>
  <c r="P53" i="12"/>
  <c r="Z53" i="12"/>
  <c r="AZ53" i="12" s="1"/>
  <c r="U53" i="12"/>
  <c r="V53" i="12"/>
  <c r="AY53" i="12" s="1"/>
  <c r="R53" i="12"/>
  <c r="S53" i="12"/>
  <c r="AB53" i="12"/>
  <c r="Q53" i="12"/>
  <c r="BA53" i="12" s="1"/>
  <c r="BB53" i="12" s="1"/>
  <c r="AD129" i="47"/>
  <c r="AC129" i="47" s="1"/>
  <c r="AD104" i="58"/>
  <c r="AC104" i="58" s="1"/>
  <c r="AS102" i="56"/>
  <c r="AF102" i="56" s="1"/>
  <c r="AD84" i="50"/>
  <c r="AC84" i="50" s="1"/>
  <c r="AS117" i="50"/>
  <c r="AF117" i="50" s="1"/>
  <c r="AS76" i="49"/>
  <c r="AF76" i="49" s="1"/>
  <c r="AD112" i="28"/>
  <c r="AC112" i="28" s="1"/>
  <c r="AD104" i="42"/>
  <c r="AC104" i="42" s="1"/>
  <c r="AD102" i="40"/>
  <c r="AC102" i="40" s="1"/>
  <c r="AD70" i="36"/>
  <c r="AC70" i="36" s="1"/>
  <c r="AD125" i="35"/>
  <c r="AC125" i="35" s="1"/>
  <c r="AD93" i="31"/>
  <c r="AC93" i="31" s="1"/>
  <c r="AD109" i="47"/>
  <c r="AC109" i="47" s="1"/>
  <c r="AS68" i="48"/>
  <c r="AF68" i="48" s="1"/>
  <c r="AI16" i="38" a="1"/>
  <c r="AI16" i="38" s="1"/>
  <c r="AJ16" i="38" s="1"/>
  <c r="AL16" i="38" s="1"/>
  <c r="R89" i="57"/>
  <c r="Q89" i="57"/>
  <c r="BA89" i="57" s="1"/>
  <c r="Z89" i="57"/>
  <c r="AZ89" i="57" s="1"/>
  <c r="P89" i="57"/>
  <c r="Y89" i="57"/>
  <c r="AA89" i="57"/>
  <c r="U89" i="57"/>
  <c r="AB89" i="57"/>
  <c r="AS89" i="57"/>
  <c r="AF89" i="57" s="1"/>
  <c r="W89" i="57"/>
  <c r="S89" i="57"/>
  <c r="V89" i="57"/>
  <c r="AY89" i="57" s="1"/>
  <c r="P86" i="56"/>
  <c r="Y86" i="56"/>
  <c r="U86" i="56"/>
  <c r="AE86" i="56" a="1"/>
  <c r="AE86" i="56" s="1"/>
  <c r="AD86" i="56" s="1"/>
  <c r="AC86" i="56" s="1"/>
  <c r="V86" i="56"/>
  <c r="AY86" i="56" s="1"/>
  <c r="AB86" i="56"/>
  <c r="R86" i="56"/>
  <c r="AA86" i="56"/>
  <c r="Q86" i="56"/>
  <c r="BA86" i="56" s="1"/>
  <c r="BB86" i="56" s="1"/>
  <c r="Z86" i="56"/>
  <c r="AZ86" i="56" s="1"/>
  <c r="W86" i="56"/>
  <c r="W68" i="54"/>
  <c r="Y68" i="54"/>
  <c r="S68" i="54"/>
  <c r="P68" i="54"/>
  <c r="AB68" i="54"/>
  <c r="AA68" i="54"/>
  <c r="R68" i="54"/>
  <c r="Z68" i="54"/>
  <c r="AZ68" i="54" s="1"/>
  <c r="V68" i="54"/>
  <c r="AY68" i="54" s="1"/>
  <c r="U68" i="54"/>
  <c r="Q68" i="54"/>
  <c r="BA68" i="54" s="1"/>
  <c r="BB68" i="54" s="1"/>
  <c r="AE68" i="54" a="1"/>
  <c r="AE68" i="54" s="1"/>
  <c r="W119" i="50"/>
  <c r="Q119" i="50"/>
  <c r="BA119" i="50" s="1"/>
  <c r="BB119" i="50" s="1"/>
  <c r="AE119" i="50" a="1"/>
  <c r="AE119" i="50" s="1"/>
  <c r="AD119" i="50" s="1"/>
  <c r="AC119" i="50" s="1"/>
  <c r="V119" i="50"/>
  <c r="AY119" i="50" s="1"/>
  <c r="AB119" i="50"/>
  <c r="R119" i="50"/>
  <c r="Z119" i="50"/>
  <c r="AZ119" i="50" s="1"/>
  <c r="U119" i="50"/>
  <c r="Y119" i="50"/>
  <c r="S119" i="50"/>
  <c r="U30" i="49"/>
  <c r="AU30" i="49"/>
  <c r="R30" i="49"/>
  <c r="AB30" i="49"/>
  <c r="Q30" i="49"/>
  <c r="BA30" i="49" s="1"/>
  <c r="BB30" i="49" s="1"/>
  <c r="V30" i="49"/>
  <c r="AY30" i="49" s="1"/>
  <c r="Z30" i="49"/>
  <c r="AZ30" i="49" s="1"/>
  <c r="Y30" i="49"/>
  <c r="AE30" i="49" a="1"/>
  <c r="AE30" i="49" s="1"/>
  <c r="S30" i="49"/>
  <c r="AB126" i="47"/>
  <c r="AA126" i="47"/>
  <c r="Z126" i="47"/>
  <c r="AZ126" i="47" s="1"/>
  <c r="Y126" i="47"/>
  <c r="Q126" i="47"/>
  <c r="BA126" i="47" s="1"/>
  <c r="BB126" i="47" s="1"/>
  <c r="W126" i="47"/>
  <c r="AE126" i="47" a="1"/>
  <c r="AE126" i="47" s="1"/>
  <c r="AD126" i="47" s="1"/>
  <c r="AC126" i="47" s="1"/>
  <c r="U126" i="47"/>
  <c r="R98" i="43"/>
  <c r="AS98" i="43"/>
  <c r="AF98" i="43" s="1"/>
  <c r="AB98" i="43"/>
  <c r="P98" i="43"/>
  <c r="AA98" i="43"/>
  <c r="Y98" i="43"/>
  <c r="W98" i="43"/>
  <c r="S98" i="43"/>
  <c r="U98" i="43"/>
  <c r="Z98" i="43"/>
  <c r="AZ98" i="43" s="1"/>
  <c r="V98" i="43"/>
  <c r="AY98" i="43" s="1"/>
  <c r="Q98" i="43"/>
  <c r="BA98" i="43" s="1"/>
  <c r="Q72" i="42"/>
  <c r="BA72" i="42" s="1"/>
  <c r="BB72" i="42" s="1"/>
  <c r="V72" i="42"/>
  <c r="AY72" i="42" s="1"/>
  <c r="AA72" i="42"/>
  <c r="W72" i="42"/>
  <c r="S72" i="42"/>
  <c r="U72" i="42"/>
  <c r="AB72" i="42"/>
  <c r="R72" i="42"/>
  <c r="P72" i="42"/>
  <c r="AE72" i="42" a="1"/>
  <c r="AE72" i="42" s="1"/>
  <c r="Z72" i="42"/>
  <c r="AZ72" i="42" s="1"/>
  <c r="Y72" i="42"/>
  <c r="R97" i="40"/>
  <c r="AA97" i="40"/>
  <c r="Q97" i="40"/>
  <c r="BA97" i="40" s="1"/>
  <c r="Z97" i="40"/>
  <c r="AZ97" i="40" s="1"/>
  <c r="S97" i="40"/>
  <c r="V97" i="40"/>
  <c r="AY97" i="40" s="1"/>
  <c r="AB97" i="40"/>
  <c r="P97" i="40"/>
  <c r="AS97" i="40"/>
  <c r="AF97" i="40" s="1"/>
  <c r="Y97" i="40"/>
  <c r="P121" i="39"/>
  <c r="AS121" i="39"/>
  <c r="AF121" i="39" s="1"/>
  <c r="R121" i="39"/>
  <c r="Z121" i="39"/>
  <c r="AZ121" i="39" s="1"/>
  <c r="BB121" i="39" s="1"/>
  <c r="AA121" i="39"/>
  <c r="Q121" i="39"/>
  <c r="BA121" i="39" s="1"/>
  <c r="Y121" i="39"/>
  <c r="U121" i="39"/>
  <c r="Q110" i="58"/>
  <c r="BA110" i="58" s="1"/>
  <c r="P110" i="58"/>
  <c r="AS110" i="58"/>
  <c r="AF110" i="58" s="1"/>
  <c r="AB110" i="58"/>
  <c r="Y110" i="58"/>
  <c r="AA110" i="58"/>
  <c r="U110" i="58"/>
  <c r="Z110" i="58"/>
  <c r="AZ110" i="58" s="1"/>
  <c r="S110" i="58"/>
  <c r="W110" i="58"/>
  <c r="V110" i="58"/>
  <c r="AY110" i="58" s="1"/>
  <c r="R110" i="58"/>
  <c r="U84" i="56"/>
  <c r="V84" i="56"/>
  <c r="AY84" i="56" s="1"/>
  <c r="Z84" i="56"/>
  <c r="AZ84" i="56" s="1"/>
  <c r="AE84" i="56" a="1"/>
  <c r="AE84" i="56" s="1"/>
  <c r="AD84" i="56" s="1"/>
  <c r="AC84" i="56" s="1"/>
  <c r="R84" i="56"/>
  <c r="Q84" i="56"/>
  <c r="BA84" i="56" s="1"/>
  <c r="BB84" i="56" s="1"/>
  <c r="AB84" i="56"/>
  <c r="P84" i="56"/>
  <c r="Y84" i="56"/>
  <c r="AA84" i="56"/>
  <c r="S84" i="56"/>
  <c r="W84" i="56"/>
  <c r="Z90" i="55"/>
  <c r="AZ90" i="55" s="1"/>
  <c r="Y90" i="55"/>
  <c r="W90" i="55"/>
  <c r="V90" i="55"/>
  <c r="AY90" i="55" s="1"/>
  <c r="P90" i="55"/>
  <c r="U90" i="55"/>
  <c r="AB90" i="55"/>
  <c r="S90" i="55"/>
  <c r="AE90" i="55" a="1"/>
  <c r="AE90" i="55" s="1"/>
  <c r="AD90" i="55" s="1"/>
  <c r="AC90" i="55" s="1"/>
  <c r="AA90" i="55"/>
  <c r="R90" i="55"/>
  <c r="Q90" i="55"/>
  <c r="BA90" i="55" s="1"/>
  <c r="BB90" i="55" s="1"/>
  <c r="U46" i="54"/>
  <c r="Q46" i="54"/>
  <c r="BA46" i="54" s="1"/>
  <c r="V46" i="54"/>
  <c r="AY46" i="54" s="1"/>
  <c r="AU46" i="54"/>
  <c r="W46" i="54"/>
  <c r="Y46" i="54"/>
  <c r="AA46" i="54"/>
  <c r="S46" i="54"/>
  <c r="AB46" i="54"/>
  <c r="R46" i="54"/>
  <c r="Z46" i="54"/>
  <c r="AZ46" i="54" s="1"/>
  <c r="P46" i="54"/>
  <c r="AE94" i="51" a="1"/>
  <c r="AE94" i="51" s="1"/>
  <c r="Z94" i="51"/>
  <c r="AZ94" i="51" s="1"/>
  <c r="P94" i="51"/>
  <c r="W94" i="51"/>
  <c r="Q94" i="51"/>
  <c r="BA94" i="51" s="1"/>
  <c r="BB94" i="51" s="1"/>
  <c r="V94" i="51"/>
  <c r="AY94" i="51" s="1"/>
  <c r="U94" i="51"/>
  <c r="R94" i="51"/>
  <c r="AB94" i="51"/>
  <c r="Y94" i="51"/>
  <c r="AA94" i="51"/>
  <c r="R113" i="50"/>
  <c r="S113" i="50"/>
  <c r="Q113" i="50"/>
  <c r="BA113" i="50" s="1"/>
  <c r="Z113" i="50"/>
  <c r="AZ113" i="50" s="1"/>
  <c r="BB113" i="50" s="1"/>
  <c r="AS113" i="50"/>
  <c r="AF113" i="50" s="1"/>
  <c r="P113" i="50"/>
  <c r="W113" i="50"/>
  <c r="AA113" i="50"/>
  <c r="V113" i="50"/>
  <c r="AY113" i="50" s="1"/>
  <c r="Y113" i="50"/>
  <c r="AB113" i="50"/>
  <c r="U113" i="50"/>
  <c r="AB19" i="50"/>
  <c r="Q19" i="50"/>
  <c r="BA19" i="50" s="1"/>
  <c r="BB19" i="50" s="1"/>
  <c r="V19" i="50"/>
  <c r="AY19" i="50" s="1"/>
  <c r="U19" i="50"/>
  <c r="S19" i="50"/>
  <c r="Z19" i="50"/>
  <c r="AZ19" i="50" s="1"/>
  <c r="R19" i="50"/>
  <c r="Y19" i="50"/>
  <c r="P19" i="50"/>
  <c r="W19" i="50"/>
  <c r="AA19" i="50"/>
  <c r="AU19" i="50"/>
  <c r="AV104" i="50" s="1"/>
  <c r="AE19" i="50" a="1"/>
  <c r="AE19" i="50" s="1"/>
  <c r="Z114" i="43"/>
  <c r="AZ114" i="43" s="1"/>
  <c r="U114" i="43"/>
  <c r="S114" i="43"/>
  <c r="R114" i="43"/>
  <c r="Y114" i="43"/>
  <c r="AB114" i="43"/>
  <c r="AS114" i="43"/>
  <c r="AF114" i="43" s="1"/>
  <c r="V114" i="43"/>
  <c r="AY114" i="43" s="1"/>
  <c r="AA114" i="43"/>
  <c r="Q114" i="43"/>
  <c r="BA114" i="43" s="1"/>
  <c r="V114" i="40"/>
  <c r="AY114" i="40" s="1"/>
  <c r="S114" i="40"/>
  <c r="AE114" i="40" a="1"/>
  <c r="AE114" i="40" s="1"/>
  <c r="AD114" i="40" s="1"/>
  <c r="AC114" i="40" s="1"/>
  <c r="R114" i="40"/>
  <c r="AA114" i="40"/>
  <c r="Q114" i="40"/>
  <c r="BA114" i="40" s="1"/>
  <c r="BB114" i="40" s="1"/>
  <c r="Y114" i="40"/>
  <c r="P114" i="40"/>
  <c r="Z114" i="40"/>
  <c r="AZ114" i="40" s="1"/>
  <c r="U114" i="40"/>
  <c r="W114" i="40"/>
  <c r="AB114" i="40"/>
  <c r="AB79" i="39"/>
  <c r="P79" i="39"/>
  <c r="AE79" i="39" a="1"/>
  <c r="AE79" i="39" s="1"/>
  <c r="AD79" i="39" s="1"/>
  <c r="AC79" i="39" s="1"/>
  <c r="AA79" i="39"/>
  <c r="V79" i="39"/>
  <c r="AY79" i="39" s="1"/>
  <c r="Q79" i="39"/>
  <c r="BA79" i="39" s="1"/>
  <c r="BB79" i="39" s="1"/>
  <c r="Y79" i="39"/>
  <c r="R79" i="39"/>
  <c r="Z79" i="39"/>
  <c r="AZ79" i="39" s="1"/>
  <c r="W79" i="39"/>
  <c r="U79" i="39"/>
  <c r="S79" i="39"/>
  <c r="W120" i="38"/>
  <c r="AB120" i="38"/>
  <c r="R120" i="38"/>
  <c r="V120" i="38"/>
  <c r="AY120" i="38" s="1"/>
  <c r="AA120" i="38"/>
  <c r="Y120" i="38"/>
  <c r="Z120" i="38"/>
  <c r="AZ120" i="38" s="1"/>
  <c r="P120" i="38"/>
  <c r="U120" i="38"/>
  <c r="S120" i="38"/>
  <c r="Q120" i="38"/>
  <c r="BA120" i="38" s="1"/>
  <c r="BB120" i="38" s="1"/>
  <c r="AE120" i="38" a="1"/>
  <c r="AE120" i="38" s="1"/>
  <c r="Q104" i="47"/>
  <c r="BA104" i="47" s="1"/>
  <c r="AB104" i="47"/>
  <c r="AA104" i="47"/>
  <c r="P104" i="47"/>
  <c r="W104" i="47"/>
  <c r="V104" i="47"/>
  <c r="AY104" i="47" s="1"/>
  <c r="Y104" i="47"/>
  <c r="AS104" i="47"/>
  <c r="AF104" i="47" s="1"/>
  <c r="S104" i="47"/>
  <c r="U104" i="47"/>
  <c r="Z104" i="47"/>
  <c r="AZ104" i="47" s="1"/>
  <c r="R104" i="47"/>
  <c r="S107" i="43"/>
  <c r="Y107" i="43"/>
  <c r="AA107" i="43"/>
  <c r="U67" i="39"/>
  <c r="Z67" i="39"/>
  <c r="AZ67" i="39" s="1"/>
  <c r="AB67" i="39"/>
  <c r="AA67" i="39"/>
  <c r="W67" i="39"/>
  <c r="Y67" i="39"/>
  <c r="Q67" i="39"/>
  <c r="BA67" i="39" s="1"/>
  <c r="V67" i="39"/>
  <c r="AY67" i="39" s="1"/>
  <c r="S67" i="39"/>
  <c r="R67" i="39"/>
  <c r="AS67" i="39"/>
  <c r="AF67" i="39" s="1"/>
  <c r="P67" i="39"/>
  <c r="Z113" i="45"/>
  <c r="AZ113" i="45" s="1"/>
  <c r="W113" i="45"/>
  <c r="AE113" i="45" a="1"/>
  <c r="AE113" i="45" s="1"/>
  <c r="AD113" i="45" s="1"/>
  <c r="AC113" i="45" s="1"/>
  <c r="R113" i="45"/>
  <c r="P113" i="45"/>
  <c r="V113" i="45"/>
  <c r="AY113" i="45" s="1"/>
  <c r="AB113" i="45"/>
  <c r="U113" i="45"/>
  <c r="Y113" i="45"/>
  <c r="S113" i="45"/>
  <c r="AA113" i="45"/>
  <c r="Q113" i="45"/>
  <c r="BA113" i="45" s="1"/>
  <c r="BB113" i="45" s="1"/>
  <c r="Y75" i="42"/>
  <c r="W75" i="42"/>
  <c r="U75" i="42"/>
  <c r="V75" i="42"/>
  <c r="AY75" i="42" s="1"/>
  <c r="R75" i="42"/>
  <c r="AA75" i="42"/>
  <c r="Q75" i="42"/>
  <c r="BA75" i="42" s="1"/>
  <c r="Z75" i="42"/>
  <c r="AZ75" i="42" s="1"/>
  <c r="AS75" i="42"/>
  <c r="AF75" i="42" s="1"/>
  <c r="P75" i="42"/>
  <c r="S83" i="41"/>
  <c r="U83" i="41"/>
  <c r="R83" i="41"/>
  <c r="Y83" i="41"/>
  <c r="AS83" i="41"/>
  <c r="AF83" i="41" s="1"/>
  <c r="V83" i="41"/>
  <c r="AY83" i="41" s="1"/>
  <c r="AA83" i="41"/>
  <c r="Q83" i="41"/>
  <c r="BA83" i="41" s="1"/>
  <c r="W83" i="41"/>
  <c r="P83" i="41"/>
  <c r="AB83" i="41"/>
  <c r="Z83" i="41"/>
  <c r="AZ83" i="41" s="1"/>
  <c r="W72" i="50"/>
  <c r="AA72" i="50"/>
  <c r="Q72" i="50"/>
  <c r="BA72" i="50" s="1"/>
  <c r="BB72" i="50" s="1"/>
  <c r="V72" i="50"/>
  <c r="AY72" i="50" s="1"/>
  <c r="Y72" i="50"/>
  <c r="AE72" i="50" a="1"/>
  <c r="AE72" i="50" s="1"/>
  <c r="AD72" i="50" s="1"/>
  <c r="AC72" i="50" s="1"/>
  <c r="Z72" i="50"/>
  <c r="AZ72" i="50" s="1"/>
  <c r="P72" i="50"/>
  <c r="U72" i="50"/>
  <c r="Y98" i="47"/>
  <c r="Z98" i="47"/>
  <c r="AZ98" i="47" s="1"/>
  <c r="BB98" i="47" s="1"/>
  <c r="Y76" i="42"/>
  <c r="U76" i="42"/>
  <c r="V76" i="42"/>
  <c r="AY76" i="42" s="1"/>
  <c r="Z76" i="42"/>
  <c r="AZ76" i="42" s="1"/>
  <c r="AA76" i="42"/>
  <c r="AS76" i="42"/>
  <c r="AF76" i="42" s="1"/>
  <c r="P76" i="42"/>
  <c r="AB76" i="42"/>
  <c r="R76" i="42"/>
  <c r="P106" i="58"/>
  <c r="S106" i="58"/>
  <c r="AB106" i="58"/>
  <c r="AS106" i="58"/>
  <c r="AF106" i="58" s="1"/>
  <c r="Y106" i="58"/>
  <c r="Z106" i="58"/>
  <c r="AZ106" i="58" s="1"/>
  <c r="R106" i="58"/>
  <c r="V106" i="58"/>
  <c r="AY106" i="58" s="1"/>
  <c r="Q106" i="58"/>
  <c r="BA106" i="58" s="1"/>
  <c r="AA106" i="58"/>
  <c r="W106" i="58"/>
  <c r="U106" i="58"/>
  <c r="U126" i="54"/>
  <c r="S126" i="54"/>
  <c r="R126" i="54"/>
  <c r="AS126" i="54"/>
  <c r="AF126" i="54" s="1"/>
  <c r="Z126" i="54"/>
  <c r="AZ126" i="54" s="1"/>
  <c r="Q126" i="54"/>
  <c r="BA126" i="54" s="1"/>
  <c r="P126" i="54"/>
  <c r="AB126" i="54"/>
  <c r="Y126" i="54"/>
  <c r="W126" i="54"/>
  <c r="V126" i="54"/>
  <c r="AY126" i="54" s="1"/>
  <c r="Y81" i="50"/>
  <c r="R81" i="50"/>
  <c r="W81" i="50"/>
  <c r="P81" i="50"/>
  <c r="Q81" i="50"/>
  <c r="BA81" i="50" s="1"/>
  <c r="AA81" i="50"/>
  <c r="U81" i="50"/>
  <c r="AS81" i="50"/>
  <c r="AF81" i="50" s="1"/>
  <c r="V81" i="50"/>
  <c r="AY81" i="50" s="1"/>
  <c r="S81" i="50"/>
  <c r="Z81" i="50"/>
  <c r="AZ81" i="50" s="1"/>
  <c r="AB81" i="50"/>
  <c r="Z95" i="43"/>
  <c r="AZ95" i="43" s="1"/>
  <c r="AE95" i="43" a="1"/>
  <c r="AE95" i="43" s="1"/>
  <c r="AD95" i="43" s="1"/>
  <c r="AC95" i="43" s="1"/>
  <c r="R95" i="43"/>
  <c r="P95" i="43"/>
  <c r="V95" i="43"/>
  <c r="AY95" i="43" s="1"/>
  <c r="S95" i="43"/>
  <c r="AB95" i="43"/>
  <c r="U95" i="43"/>
  <c r="Q95" i="43"/>
  <c r="BA95" i="43" s="1"/>
  <c r="BB95" i="43" s="1"/>
  <c r="Y95" i="43"/>
  <c r="W95" i="43"/>
  <c r="AA95" i="43"/>
  <c r="P93" i="41"/>
  <c r="AB93" i="41"/>
  <c r="S93" i="41"/>
  <c r="R93" i="41"/>
  <c r="U93" i="41"/>
  <c r="AE93" i="41" a="1"/>
  <c r="AE93" i="41" s="1"/>
  <c r="AD93" i="41" s="1"/>
  <c r="AC93" i="41" s="1"/>
  <c r="V93" i="41"/>
  <c r="AY93" i="41" s="1"/>
  <c r="AA93" i="41"/>
  <c r="Q93" i="41"/>
  <c r="BA93" i="41" s="1"/>
  <c r="BB93" i="41" s="1"/>
  <c r="Y93" i="41"/>
  <c r="W93" i="41"/>
  <c r="Z93" i="41"/>
  <c r="AZ93" i="41" s="1"/>
  <c r="AS75" i="58"/>
  <c r="AF75" i="58" s="1"/>
  <c r="Q75" i="58"/>
  <c r="BA75" i="58" s="1"/>
  <c r="W75" i="58"/>
  <c r="U75" i="58"/>
  <c r="AB75" i="58"/>
  <c r="S75" i="58"/>
  <c r="AA75" i="58"/>
  <c r="Z75" i="58"/>
  <c r="AZ75" i="58" s="1"/>
  <c r="P75" i="58"/>
  <c r="Y75" i="58"/>
  <c r="V75" i="58"/>
  <c r="AY75" i="58" s="1"/>
  <c r="R75" i="58"/>
  <c r="Y128" i="57"/>
  <c r="AB128" i="57"/>
  <c r="R128" i="57"/>
  <c r="W128" i="57"/>
  <c r="AA128" i="57"/>
  <c r="AE128" i="57" a="1"/>
  <c r="AE128" i="57" s="1"/>
  <c r="AD128" i="57" s="1"/>
  <c r="AC128" i="57" s="1"/>
  <c r="Q128" i="57"/>
  <c r="BA128" i="57" s="1"/>
  <c r="BB128" i="57" s="1"/>
  <c r="Z128" i="57"/>
  <c r="AZ128" i="57" s="1"/>
  <c r="V128" i="57"/>
  <c r="AY128" i="57" s="1"/>
  <c r="P128" i="57"/>
  <c r="U128" i="57"/>
  <c r="S128" i="57"/>
  <c r="Y89" i="55"/>
  <c r="W89" i="55"/>
  <c r="Q89" i="55"/>
  <c r="BA89" i="55" s="1"/>
  <c r="V89" i="55"/>
  <c r="AY89" i="55" s="1"/>
  <c r="AA89" i="55"/>
  <c r="U89" i="55"/>
  <c r="AB89" i="55"/>
  <c r="AS89" i="55"/>
  <c r="AF89" i="55" s="1"/>
  <c r="R89" i="55"/>
  <c r="Z89" i="55"/>
  <c r="AZ89" i="55" s="1"/>
  <c r="BB89" i="55" s="1"/>
  <c r="Y6" i="55"/>
  <c r="V6" i="55"/>
  <c r="AY6" i="55" s="1"/>
  <c r="AB6" i="55"/>
  <c r="S6" i="55"/>
  <c r="AA6" i="55"/>
  <c r="AU6" i="55"/>
  <c r="U6" i="55"/>
  <c r="W6" i="55"/>
  <c r="Q6" i="55"/>
  <c r="BA6" i="55" s="1"/>
  <c r="Z6" i="55"/>
  <c r="AZ6" i="55" s="1"/>
  <c r="R6" i="55"/>
  <c r="P6" i="55"/>
  <c r="W44" i="54"/>
  <c r="Z44" i="54"/>
  <c r="AZ44" i="54" s="1"/>
  <c r="AA44" i="54"/>
  <c r="AB44" i="54"/>
  <c r="Y44" i="54"/>
  <c r="Q44" i="54"/>
  <c r="BA44" i="54" s="1"/>
  <c r="R44" i="54"/>
  <c r="AU44" i="54"/>
  <c r="V44" i="54"/>
  <c r="AY44" i="54" s="1"/>
  <c r="U44" i="54"/>
  <c r="S44" i="54"/>
  <c r="P44" i="54"/>
  <c r="W85" i="53"/>
  <c r="U85" i="53"/>
  <c r="R85" i="53"/>
  <c r="AB85" i="53"/>
  <c r="Z85" i="53"/>
  <c r="AZ85" i="53" s="1"/>
  <c r="AA85" i="53"/>
  <c r="Q85" i="53"/>
  <c r="BA85" i="53" s="1"/>
  <c r="V85" i="53"/>
  <c r="AY85" i="53" s="1"/>
  <c r="P85" i="53"/>
  <c r="Y85" i="53"/>
  <c r="AS85" i="53"/>
  <c r="AF85" i="53" s="1"/>
  <c r="S85" i="53"/>
  <c r="Y66" i="52"/>
  <c r="R66" i="52"/>
  <c r="W66" i="52"/>
  <c r="Q66" i="52"/>
  <c r="BA66" i="52" s="1"/>
  <c r="BB66" i="52" s="1"/>
  <c r="AE66" i="52" a="1"/>
  <c r="AE66" i="52" s="1"/>
  <c r="AD66" i="52" s="1"/>
  <c r="AC66" i="52" s="1"/>
  <c r="V66" i="52"/>
  <c r="AY66" i="52" s="1"/>
  <c r="AB66" i="52"/>
  <c r="AA66" i="52"/>
  <c r="U66" i="52"/>
  <c r="S66" i="52"/>
  <c r="Z66" i="52"/>
  <c r="AZ66" i="52" s="1"/>
  <c r="P66" i="52"/>
  <c r="Q93" i="50"/>
  <c r="BA93" i="50" s="1"/>
  <c r="AS93" i="50"/>
  <c r="AF93" i="50" s="1"/>
  <c r="AB93" i="50"/>
  <c r="AA93" i="50"/>
  <c r="V93" i="50"/>
  <c r="AY93" i="50" s="1"/>
  <c r="Z93" i="50"/>
  <c r="AZ93" i="50" s="1"/>
  <c r="Y93" i="50"/>
  <c r="P93" i="50"/>
  <c r="U93" i="50"/>
  <c r="W93" i="50"/>
  <c r="S93" i="50"/>
  <c r="R93" i="50"/>
  <c r="U30" i="50"/>
  <c r="AB30" i="50"/>
  <c r="AU30" i="50"/>
  <c r="Y30" i="50"/>
  <c r="S30" i="50"/>
  <c r="W30" i="50"/>
  <c r="AA30" i="50"/>
  <c r="R30" i="50"/>
  <c r="Q30" i="50"/>
  <c r="BA30" i="50" s="1"/>
  <c r="Z30" i="50"/>
  <c r="AZ30" i="50" s="1"/>
  <c r="P30" i="50"/>
  <c r="V30" i="50"/>
  <c r="AY30" i="50" s="1"/>
  <c r="Z41" i="49"/>
  <c r="AZ41" i="49" s="1"/>
  <c r="P41" i="49"/>
  <c r="S41" i="49"/>
  <c r="AB41" i="49"/>
  <c r="Q41" i="49"/>
  <c r="BA41" i="49" s="1"/>
  <c r="R41" i="49"/>
  <c r="AU41" i="49"/>
  <c r="AV16" i="49" s="1"/>
  <c r="Y41" i="49"/>
  <c r="V41" i="49"/>
  <c r="AY41" i="49" s="1"/>
  <c r="BB41" i="49" s="1"/>
  <c r="AA41" i="49"/>
  <c r="U41" i="49"/>
  <c r="W41" i="49"/>
  <c r="P111" i="44"/>
  <c r="Q111" i="44"/>
  <c r="BA111" i="44" s="1"/>
  <c r="AS111" i="44"/>
  <c r="AF111" i="44" s="1"/>
  <c r="R111" i="44"/>
  <c r="S111" i="44"/>
  <c r="Q74" i="43"/>
  <c r="BA74" i="43" s="1"/>
  <c r="BB74" i="43" s="1"/>
  <c r="P74" i="43"/>
  <c r="AB74" i="43"/>
  <c r="AA74" i="43"/>
  <c r="Y74" i="43"/>
  <c r="U74" i="43"/>
  <c r="W74" i="43"/>
  <c r="R74" i="43"/>
  <c r="V74" i="43"/>
  <c r="AY74" i="43" s="1"/>
  <c r="Z74" i="43"/>
  <c r="AZ74" i="43" s="1"/>
  <c r="AE74" i="43" a="1"/>
  <c r="AE74" i="43" s="1"/>
  <c r="AD74" i="43" s="1"/>
  <c r="AC74" i="43" s="1"/>
  <c r="S74" i="43"/>
  <c r="W16" i="59"/>
  <c r="U16" i="59"/>
  <c r="R16" i="59"/>
  <c r="AU16" i="59"/>
  <c r="AA16" i="59"/>
  <c r="P16" i="59"/>
  <c r="S16" i="59"/>
  <c r="AE16" i="59" a="1"/>
  <c r="AE16" i="59" s="1"/>
  <c r="Y16" i="59"/>
  <c r="Z16" i="59"/>
  <c r="AZ16" i="59" s="1"/>
  <c r="V16" i="59"/>
  <c r="AY16" i="59" s="1"/>
  <c r="AB16" i="59"/>
  <c r="Q16" i="59"/>
  <c r="BA16" i="59" s="1"/>
  <c r="BB16" i="59" s="1"/>
  <c r="AE125" i="47" a="1"/>
  <c r="AE125" i="47" s="1"/>
  <c r="AD125" i="47" s="1"/>
  <c r="AC125" i="47" s="1"/>
  <c r="AB125" i="47"/>
  <c r="U125" i="47"/>
  <c r="AA125" i="47"/>
  <c r="Y125" i="47"/>
  <c r="W125" i="47"/>
  <c r="R101" i="41"/>
  <c r="P101" i="41"/>
  <c r="V101" i="41"/>
  <c r="AY101" i="41" s="1"/>
  <c r="S101" i="41"/>
  <c r="AS101" i="41"/>
  <c r="AF101" i="41" s="1"/>
  <c r="Y101" i="41"/>
  <c r="U101" i="41"/>
  <c r="Z101" i="41"/>
  <c r="AZ101" i="41" s="1"/>
  <c r="Q101" i="41"/>
  <c r="BA101" i="41" s="1"/>
  <c r="AB101" i="41"/>
  <c r="W101" i="41"/>
  <c r="AA101" i="41"/>
  <c r="V75" i="37"/>
  <c r="AY75" i="37" s="1"/>
  <c r="Z75" i="37"/>
  <c r="AZ75" i="37" s="1"/>
  <c r="U75" i="37"/>
  <c r="AB75" i="37"/>
  <c r="Y75" i="37"/>
  <c r="W75" i="37"/>
  <c r="S75" i="37"/>
  <c r="AE75" i="37" a="1"/>
  <c r="AE75" i="37" s="1"/>
  <c r="AD75" i="37" s="1"/>
  <c r="AC75" i="37" s="1"/>
  <c r="P75" i="37"/>
  <c r="Q75" i="37"/>
  <c r="BA75" i="37" s="1"/>
  <c r="BB75" i="37" s="1"/>
  <c r="S33" i="33"/>
  <c r="W33" i="33"/>
  <c r="S110" i="33"/>
  <c r="Z110" i="33"/>
  <c r="AZ110" i="33" s="1"/>
  <c r="R110" i="33"/>
  <c r="P110" i="33"/>
  <c r="Q110" i="33"/>
  <c r="BA110" i="33" s="1"/>
  <c r="BB110" i="33" s="1"/>
  <c r="Y110" i="33"/>
  <c r="AE110" i="33" a="1"/>
  <c r="AE110" i="33" s="1"/>
  <c r="AD110" i="33" s="1"/>
  <c r="AC110" i="33" s="1"/>
  <c r="W110" i="33"/>
  <c r="U110" i="33"/>
  <c r="AB110" i="33"/>
  <c r="AA110" i="33"/>
  <c r="V110" i="33"/>
  <c r="AY110" i="33" s="1"/>
  <c r="P95" i="32"/>
  <c r="AA95" i="32"/>
  <c r="AS95" i="32"/>
  <c r="AF95" i="32" s="1"/>
  <c r="AS69" i="31"/>
  <c r="AF69" i="31" s="1"/>
  <c r="R69" i="31"/>
  <c r="W69" i="31"/>
  <c r="Y69" i="31"/>
  <c r="V69" i="31"/>
  <c r="AY69" i="31" s="1"/>
  <c r="AA69" i="31"/>
  <c r="U69" i="31"/>
  <c r="P69" i="31"/>
  <c r="Z69" i="31"/>
  <c r="AZ69" i="31" s="1"/>
  <c r="S69" i="31"/>
  <c r="AB69" i="31"/>
  <c r="Q69" i="31"/>
  <c r="BA69" i="31" s="1"/>
  <c r="Q77" i="28"/>
  <c r="BA77" i="28" s="1"/>
  <c r="BB77" i="28" s="1"/>
  <c r="Y77" i="28"/>
  <c r="S68" i="37"/>
  <c r="Q68" i="37"/>
  <c r="BA68" i="37" s="1"/>
  <c r="P68" i="37"/>
  <c r="V68" i="37"/>
  <c r="AY68" i="37" s="1"/>
  <c r="U68" i="37"/>
  <c r="Y68" i="37"/>
  <c r="AA68" i="37"/>
  <c r="AB68" i="37"/>
  <c r="W68" i="37"/>
  <c r="AS68" i="37"/>
  <c r="AF68" i="37" s="1"/>
  <c r="R68" i="37"/>
  <c r="Z68" i="37"/>
  <c r="AZ68" i="37" s="1"/>
  <c r="S25" i="35"/>
  <c r="Q25" i="35"/>
  <c r="BA25" i="35" s="1"/>
  <c r="R25" i="35"/>
  <c r="P25" i="35"/>
  <c r="AU25" i="35"/>
  <c r="AV11" i="35" s="1"/>
  <c r="Z101" i="35"/>
  <c r="AZ101" i="35" s="1"/>
  <c r="AS101" i="35"/>
  <c r="AF101" i="35" s="1"/>
  <c r="P101" i="35"/>
  <c r="S101" i="35"/>
  <c r="Y101" i="35"/>
  <c r="R101" i="35"/>
  <c r="Q101" i="35"/>
  <c r="BA101" i="35" s="1"/>
  <c r="AB101" i="35"/>
  <c r="AA101" i="35"/>
  <c r="U101" i="35"/>
  <c r="W101" i="35"/>
  <c r="V101" i="35"/>
  <c r="AY101" i="35" s="1"/>
  <c r="P60" i="32"/>
  <c r="R60" i="32"/>
  <c r="AU60" i="32"/>
  <c r="Q60" i="32"/>
  <c r="BA60" i="32" s="1"/>
  <c r="S60" i="32"/>
  <c r="P7" i="31"/>
  <c r="AU7" i="31"/>
  <c r="W7" i="31"/>
  <c r="S7" i="31"/>
  <c r="V7" i="31"/>
  <c r="AY7" i="31" s="1"/>
  <c r="AB7" i="31"/>
  <c r="R7" i="31"/>
  <c r="Q7" i="31"/>
  <c r="BA7" i="31" s="1"/>
  <c r="Y7" i="31"/>
  <c r="Z7" i="31"/>
  <c r="AZ7" i="31" s="1"/>
  <c r="U7" i="31"/>
  <c r="AA7" i="31"/>
  <c r="R96" i="30"/>
  <c r="AB96" i="30"/>
  <c r="Y96" i="30"/>
  <c r="P96" i="30"/>
  <c r="V96" i="30"/>
  <c r="AY96" i="30" s="1"/>
  <c r="AS96" i="30"/>
  <c r="AF96" i="30" s="1"/>
  <c r="S96" i="30"/>
  <c r="U96" i="30"/>
  <c r="Z96" i="30"/>
  <c r="AZ96" i="30" s="1"/>
  <c r="AA96" i="30"/>
  <c r="W96" i="30"/>
  <c r="Q96" i="30"/>
  <c r="BA96" i="30" s="1"/>
  <c r="AB123" i="42"/>
  <c r="Y121" i="36"/>
  <c r="W121" i="36"/>
  <c r="AE121" i="36" a="1"/>
  <c r="AE121" i="36" s="1"/>
  <c r="AD121" i="36" s="1"/>
  <c r="AC121" i="36" s="1"/>
  <c r="U121" i="36"/>
  <c r="AB121" i="36"/>
  <c r="AA121" i="36"/>
  <c r="Z121" i="36"/>
  <c r="AZ121" i="36" s="1"/>
  <c r="P126" i="32"/>
  <c r="R126" i="32"/>
  <c r="AS126" i="32"/>
  <c r="AF126" i="32" s="1"/>
  <c r="Z126" i="32"/>
  <c r="AZ126" i="32" s="1"/>
  <c r="S126" i="32"/>
  <c r="V126" i="32"/>
  <c r="AY126" i="32" s="1"/>
  <c r="AA126" i="32"/>
  <c r="U126" i="32"/>
  <c r="AB126" i="32"/>
  <c r="Q126" i="32"/>
  <c r="BA126" i="32" s="1"/>
  <c r="Q71" i="31"/>
  <c r="BA71" i="31" s="1"/>
  <c r="AB71" i="31"/>
  <c r="AA71" i="31"/>
  <c r="S71" i="31"/>
  <c r="Z71" i="31"/>
  <c r="AZ71" i="31" s="1"/>
  <c r="P71" i="31"/>
  <c r="AS71" i="31"/>
  <c r="AF71" i="31" s="1"/>
  <c r="W71" i="31"/>
  <c r="V71" i="31"/>
  <c r="AY71" i="31" s="1"/>
  <c r="U71" i="31"/>
  <c r="R71" i="31"/>
  <c r="P19" i="28"/>
  <c r="S19" i="28"/>
  <c r="AU19" i="28"/>
  <c r="R19" i="28"/>
  <c r="Y116" i="28"/>
  <c r="S116" i="28"/>
  <c r="Z116" i="28"/>
  <c r="AZ116" i="28" s="1"/>
  <c r="BB116" i="28" s="1"/>
  <c r="P116" i="28"/>
  <c r="U116" i="28"/>
  <c r="W63" i="35"/>
  <c r="U63" i="35"/>
  <c r="AU63" i="35"/>
  <c r="AV123" i="35" s="1"/>
  <c r="AA63" i="35"/>
  <c r="Z63" i="35"/>
  <c r="AZ63" i="35" s="1"/>
  <c r="AB63" i="35"/>
  <c r="R63" i="35"/>
  <c r="Y63" i="35"/>
  <c r="Q63" i="35"/>
  <c r="BA63" i="35" s="1"/>
  <c r="BB63" i="35" s="1"/>
  <c r="AE63" i="35" a="1"/>
  <c r="AE63" i="35" s="1"/>
  <c r="Y25" i="30"/>
  <c r="U25" i="30"/>
  <c r="AU25" i="30"/>
  <c r="AV116" i="30" s="1"/>
  <c r="AB25" i="30"/>
  <c r="W25" i="30"/>
  <c r="Z25" i="30"/>
  <c r="AZ25" i="30" s="1"/>
  <c r="AA25" i="30"/>
  <c r="V87" i="28"/>
  <c r="AY87" i="28" s="1"/>
  <c r="Q87" i="28"/>
  <c r="BA87" i="28" s="1"/>
  <c r="Y87" i="28"/>
  <c r="U87" i="28"/>
  <c r="W87" i="28"/>
  <c r="AA87" i="28"/>
  <c r="AB87" i="28"/>
  <c r="P87" i="28"/>
  <c r="Z87" i="28"/>
  <c r="AZ87" i="28" s="1"/>
  <c r="S87" i="28"/>
  <c r="R87" i="28"/>
  <c r="AA56" i="12"/>
  <c r="U56" i="12"/>
  <c r="AB81" i="39"/>
  <c r="W81" i="39"/>
  <c r="AA81" i="39"/>
  <c r="R81" i="39"/>
  <c r="U81" i="39"/>
  <c r="AE81" i="39" a="1"/>
  <c r="AE81" i="39" s="1"/>
  <c r="AD81" i="39" s="1"/>
  <c r="AC81" i="39" s="1"/>
  <c r="Y81" i="39"/>
  <c r="S119" i="34"/>
  <c r="AA119" i="34"/>
  <c r="AE119" i="34" a="1"/>
  <c r="AE119" i="34" s="1"/>
  <c r="AD119" i="34" s="1"/>
  <c r="AC119" i="34" s="1"/>
  <c r="R119" i="34"/>
  <c r="Y119" i="34"/>
  <c r="Q119" i="34"/>
  <c r="BA119" i="34" s="1"/>
  <c r="BB119" i="34" s="1"/>
  <c r="V119" i="34"/>
  <c r="AY119" i="34" s="1"/>
  <c r="W119" i="34"/>
  <c r="U119" i="34"/>
  <c r="Z119" i="34"/>
  <c r="AZ119" i="34" s="1"/>
  <c r="AB119" i="34"/>
  <c r="P119" i="34"/>
  <c r="S17" i="32"/>
  <c r="AA17" i="32"/>
  <c r="U17" i="32"/>
  <c r="AA98" i="32"/>
  <c r="U98" i="32"/>
  <c r="Z98" i="32"/>
  <c r="AZ98" i="32" s="1"/>
  <c r="Y98" i="32"/>
  <c r="AB98" i="32"/>
  <c r="AE98" i="32" a="1"/>
  <c r="AE98" i="32" s="1"/>
  <c r="W98" i="32"/>
  <c r="Q98" i="32"/>
  <c r="BA98" i="32" s="1"/>
  <c r="BB98" i="32" s="1"/>
  <c r="P106" i="30"/>
  <c r="R106" i="30"/>
  <c r="Q106" i="30"/>
  <c r="BA106" i="30" s="1"/>
  <c r="S106" i="30"/>
  <c r="AS106" i="30"/>
  <c r="AF106" i="30" s="1"/>
  <c r="U118" i="28"/>
  <c r="AB118" i="28"/>
  <c r="Z118" i="28"/>
  <c r="AZ118" i="28" s="1"/>
  <c r="P118" i="28"/>
  <c r="V118" i="28"/>
  <c r="AY118" i="28" s="1"/>
  <c r="W118" i="28"/>
  <c r="Q118" i="28"/>
  <c r="BA118" i="28" s="1"/>
  <c r="S118" i="28"/>
  <c r="Y118" i="28"/>
  <c r="Z112" i="12"/>
  <c r="AZ112" i="12" s="1"/>
  <c r="BB112" i="12" s="1"/>
  <c r="R112" i="12"/>
  <c r="Y112" i="12"/>
  <c r="S41" i="37"/>
  <c r="Q41" i="37"/>
  <c r="BA41" i="37" s="1"/>
  <c r="AU41" i="37"/>
  <c r="R41" i="37"/>
  <c r="P41" i="37"/>
  <c r="AU56" i="37"/>
  <c r="U56" i="37"/>
  <c r="Q56" i="37"/>
  <c r="BA56" i="37" s="1"/>
  <c r="S56" i="37"/>
  <c r="Z56" i="37"/>
  <c r="AZ56" i="37" s="1"/>
  <c r="P56" i="37"/>
  <c r="W56" i="37"/>
  <c r="Y56" i="37"/>
  <c r="AB56" i="37"/>
  <c r="AA56" i="37"/>
  <c r="R56" i="37"/>
  <c r="V56" i="37"/>
  <c r="AY56" i="37" s="1"/>
  <c r="Z109" i="34"/>
  <c r="AZ109" i="34" s="1"/>
  <c r="P109" i="34"/>
  <c r="AS109" i="34"/>
  <c r="AF109" i="34" s="1"/>
  <c r="V109" i="34"/>
  <c r="AY109" i="34" s="1"/>
  <c r="AB109" i="34"/>
  <c r="W109" i="34"/>
  <c r="S109" i="34"/>
  <c r="R109" i="34"/>
  <c r="AA109" i="34"/>
  <c r="Q109" i="34"/>
  <c r="BA109" i="34" s="1"/>
  <c r="Y109" i="34"/>
  <c r="U109" i="34"/>
  <c r="AB77" i="32"/>
  <c r="AA77" i="32"/>
  <c r="U77" i="32"/>
  <c r="Y77" i="32"/>
  <c r="S77" i="32"/>
  <c r="V77" i="32"/>
  <c r="AY77" i="32" s="1"/>
  <c r="Z77" i="32"/>
  <c r="AZ77" i="32" s="1"/>
  <c r="P77" i="32"/>
  <c r="R77" i="32"/>
  <c r="Q77" i="32"/>
  <c r="BA77" i="32" s="1"/>
  <c r="W77" i="32"/>
  <c r="AS77" i="32"/>
  <c r="AF77" i="32" s="1"/>
  <c r="AB119" i="28"/>
  <c r="U119" i="28"/>
  <c r="R119" i="28"/>
  <c r="Q119" i="28"/>
  <c r="BA119" i="28" s="1"/>
  <c r="S119" i="28"/>
  <c r="Z119" i="28"/>
  <c r="AZ119" i="28" s="1"/>
  <c r="BB119" i="28" s="1"/>
  <c r="W119" i="28"/>
  <c r="P119" i="28"/>
  <c r="Y119" i="28"/>
  <c r="U94" i="12"/>
  <c r="V94" i="12"/>
  <c r="AY94" i="12" s="1"/>
  <c r="W94" i="12"/>
  <c r="Q94" i="12"/>
  <c r="BA94" i="12" s="1"/>
  <c r="AS94" i="12"/>
  <c r="AF94" i="12" s="1"/>
  <c r="AA94" i="12"/>
  <c r="Y94" i="12"/>
  <c r="P94" i="12"/>
  <c r="AE113" i="39" a="1"/>
  <c r="AE113" i="39" s="1"/>
  <c r="R113" i="39"/>
  <c r="V113" i="39"/>
  <c r="AY113" i="39" s="1"/>
  <c r="Y113" i="39"/>
  <c r="U113" i="39"/>
  <c r="R111" i="37"/>
  <c r="V111" i="37"/>
  <c r="AY111" i="37" s="1"/>
  <c r="Y111" i="37"/>
  <c r="Q111" i="37"/>
  <c r="BA111" i="37" s="1"/>
  <c r="BB111" i="37" s="1"/>
  <c r="U111" i="37"/>
  <c r="AA111" i="37"/>
  <c r="AB111" i="37"/>
  <c r="AE111" i="37" a="1"/>
  <c r="AE111" i="37" s="1"/>
  <c r="AD111" i="37" s="1"/>
  <c r="AC111" i="37" s="1"/>
  <c r="W111" i="37"/>
  <c r="Z111" i="37"/>
  <c r="AZ111" i="37" s="1"/>
  <c r="S111" i="37"/>
  <c r="P111" i="37"/>
  <c r="W93" i="33"/>
  <c r="Q93" i="33"/>
  <c r="BA93" i="33" s="1"/>
  <c r="BB93" i="33" s="1"/>
  <c r="AE93" i="33" a="1"/>
  <c r="AE93" i="33" s="1"/>
  <c r="AD93" i="33" s="1"/>
  <c r="AC93" i="33" s="1"/>
  <c r="Z92" i="32"/>
  <c r="AZ92" i="32" s="1"/>
  <c r="AB92" i="32"/>
  <c r="Q92" i="32"/>
  <c r="BA92" i="32" s="1"/>
  <c r="U92" i="32"/>
  <c r="W92" i="32"/>
  <c r="R92" i="32"/>
  <c r="AA92" i="32"/>
  <c r="AS92" i="32"/>
  <c r="AF92" i="32" s="1"/>
  <c r="V92" i="32"/>
  <c r="AY92" i="32" s="1"/>
  <c r="BB92" i="32" s="1"/>
  <c r="P92" i="32"/>
  <c r="AA64" i="33"/>
  <c r="U64" i="33"/>
  <c r="P64" i="33"/>
  <c r="Z64" i="33"/>
  <c r="AZ64" i="33" s="1"/>
  <c r="S64" i="33"/>
  <c r="Y64" i="33"/>
  <c r="V64" i="33"/>
  <c r="AY64" i="33" s="1"/>
  <c r="R64" i="33"/>
  <c r="W64" i="33"/>
  <c r="Q64" i="33"/>
  <c r="BA64" i="33" s="1"/>
  <c r="BB64" i="33" s="1"/>
  <c r="AU64" i="33"/>
  <c r="AB64" i="33"/>
  <c r="AE64" i="33" a="1"/>
  <c r="AE64" i="33" s="1"/>
  <c r="W123" i="33"/>
  <c r="Y123" i="33"/>
  <c r="U123" i="33"/>
  <c r="AE123" i="33" a="1"/>
  <c r="AE123" i="33" s="1"/>
  <c r="AD123" i="33" s="1"/>
  <c r="AC123" i="33" s="1"/>
  <c r="AB123" i="33"/>
  <c r="R123" i="33"/>
  <c r="AA123" i="33"/>
  <c r="Q123" i="33"/>
  <c r="BA123" i="33" s="1"/>
  <c r="BB123" i="33" s="1"/>
  <c r="Z123" i="33"/>
  <c r="AZ123" i="33" s="1"/>
  <c r="V123" i="33"/>
  <c r="AY123" i="33" s="1"/>
  <c r="S123" i="33"/>
  <c r="P123" i="33"/>
  <c r="Q36" i="31"/>
  <c r="BA36" i="31" s="1"/>
  <c r="S36" i="31"/>
  <c r="P36" i="31"/>
  <c r="AU36" i="31"/>
  <c r="AV81" i="31" s="1"/>
  <c r="W36" i="31"/>
  <c r="R36" i="31"/>
  <c r="AB36" i="31"/>
  <c r="Z36" i="31"/>
  <c r="AZ36" i="31" s="1"/>
  <c r="BB36" i="31" s="1"/>
  <c r="Q87" i="30"/>
  <c r="BA87" i="30" s="1"/>
  <c r="BB87" i="30" s="1"/>
  <c r="Z87" i="30"/>
  <c r="AZ87" i="30" s="1"/>
  <c r="U87" i="30"/>
  <c r="S87" i="30"/>
  <c r="AE87" i="30" a="1"/>
  <c r="AE87" i="30" s="1"/>
  <c r="AD87" i="30" s="1"/>
  <c r="AC87" i="30" s="1"/>
  <c r="R87" i="30"/>
  <c r="Y87" i="30"/>
  <c r="AA87" i="30"/>
  <c r="AB87" i="30"/>
  <c r="W87" i="30"/>
  <c r="A42" i="12"/>
  <c r="BC42" i="12" s="1"/>
  <c r="D42" i="12"/>
  <c r="Y49" i="12"/>
  <c r="AA49" i="12"/>
  <c r="R49" i="12"/>
  <c r="S49" i="12"/>
  <c r="Z49" i="12"/>
  <c r="AZ49" i="12" s="1"/>
  <c r="AU49" i="12"/>
  <c r="AV75" i="12" s="1"/>
  <c r="AB49" i="12"/>
  <c r="Q49" i="12"/>
  <c r="BA49" i="12" s="1"/>
  <c r="W49" i="12"/>
  <c r="V49" i="12"/>
  <c r="AY49" i="12" s="1"/>
  <c r="AB100" i="12"/>
  <c r="S100" i="12"/>
  <c r="Z100" i="12"/>
  <c r="AZ100" i="12" s="1"/>
  <c r="R100" i="12"/>
  <c r="V100" i="12"/>
  <c r="AY100" i="12" s="1"/>
  <c r="A62" i="12"/>
  <c r="D62" i="12"/>
  <c r="S29" i="12"/>
  <c r="AB29" i="12"/>
  <c r="Y29" i="12"/>
  <c r="P29" i="12"/>
  <c r="AU29" i="12"/>
  <c r="AV66" i="12" s="1"/>
  <c r="W29" i="12"/>
  <c r="Q29" i="12"/>
  <c r="BA29" i="12" s="1"/>
  <c r="R29" i="12"/>
  <c r="AE55" i="12" a="1"/>
  <c r="AE55" i="12" s="1"/>
  <c r="AA55" i="12"/>
  <c r="D49" i="12"/>
  <c r="A49" i="12"/>
  <c r="U29" i="12"/>
  <c r="AA29" i="12"/>
  <c r="Z29" i="12"/>
  <c r="AZ29" i="12" s="1"/>
  <c r="R55" i="12"/>
  <c r="Q70" i="12"/>
  <c r="BA70" i="12" s="1"/>
  <c r="BB70" i="12" s="1"/>
  <c r="V70" i="12"/>
  <c r="AY70" i="12" s="1"/>
  <c r="R70" i="12"/>
  <c r="S70" i="12"/>
  <c r="P70" i="12"/>
  <c r="D29" i="12"/>
  <c r="A29" i="12"/>
  <c r="U55" i="12"/>
  <c r="D70" i="12"/>
  <c r="A70" i="12"/>
  <c r="A76" i="12"/>
  <c r="D76" i="12"/>
  <c r="V55" i="12"/>
  <c r="AY55" i="12" s="1"/>
  <c r="Z55" i="12"/>
  <c r="AZ55" i="12" s="1"/>
  <c r="Z76" i="12"/>
  <c r="AZ76" i="12" s="1"/>
  <c r="V76" i="12"/>
  <c r="AY76" i="12" s="1"/>
  <c r="S76" i="12"/>
  <c r="U76" i="12"/>
  <c r="W76" i="12"/>
  <c r="AS76" i="12"/>
  <c r="AF76" i="12" s="1"/>
  <c r="P76" i="12"/>
  <c r="Y76" i="12"/>
  <c r="AB76" i="12"/>
  <c r="AU55" i="12"/>
  <c r="AV79" i="12" s="1"/>
  <c r="Y55" i="12"/>
  <c r="W14" i="12"/>
  <c r="V14" i="12"/>
  <c r="AY14" i="12" s="1"/>
  <c r="Z14" i="12"/>
  <c r="AZ14" i="12" s="1"/>
  <c r="Y14" i="12"/>
  <c r="R14" i="12"/>
  <c r="AU14" i="12"/>
  <c r="U14" i="12"/>
  <c r="Q14" i="12"/>
  <c r="BA14" i="12" s="1"/>
  <c r="S14" i="12"/>
  <c r="D12" i="12"/>
  <c r="A12" i="12"/>
  <c r="S36" i="12"/>
  <c r="Q36" i="12"/>
  <c r="BA36" i="12" s="1"/>
  <c r="BB36" i="12" s="1"/>
  <c r="R36" i="12"/>
  <c r="P36" i="12"/>
  <c r="V36" i="12"/>
  <c r="AY36" i="12" s="1"/>
  <c r="S55" i="12"/>
  <c r="Q55" i="12"/>
  <c r="BA55" i="12" s="1"/>
  <c r="BB55" i="12" s="1"/>
  <c r="R12" i="12"/>
  <c r="Z12" i="12"/>
  <c r="AZ12" i="12" s="1"/>
  <c r="BB12" i="12" s="1"/>
  <c r="AU61" i="12"/>
  <c r="Q61" i="12"/>
  <c r="BA61" i="12" s="1"/>
  <c r="W61" i="12"/>
  <c r="R61" i="12"/>
  <c r="AB61" i="12"/>
  <c r="P61" i="12"/>
  <c r="AA61" i="12"/>
  <c r="Z61" i="12"/>
  <c r="AZ61" i="12" s="1"/>
  <c r="BB61" i="12" s="1"/>
  <c r="U61" i="12"/>
  <c r="Y61" i="12"/>
  <c r="S104" i="12"/>
  <c r="AA104" i="12"/>
  <c r="Y104" i="12"/>
  <c r="Z104" i="12"/>
  <c r="AZ104" i="12" s="1"/>
  <c r="AB104" i="12"/>
  <c r="V104" i="12"/>
  <c r="AY104" i="12" s="1"/>
  <c r="R104" i="12"/>
  <c r="V29" i="12"/>
  <c r="AY29" i="12" s="1"/>
  <c r="BB29" i="12" s="1"/>
  <c r="AB55" i="12"/>
  <c r="BA42" i="12"/>
  <c r="AY42" i="12"/>
  <c r="AZ42" i="12"/>
  <c r="A7" i="12"/>
  <c r="D7" i="12"/>
  <c r="A100" i="12"/>
  <c r="D100" i="12"/>
  <c r="AB55" i="28"/>
  <c r="AU55" i="28"/>
  <c r="AV38" i="28" s="1"/>
  <c r="R55" i="28"/>
  <c r="V20" i="28"/>
  <c r="AY20" i="28" s="1"/>
  <c r="W20" i="28"/>
  <c r="Y20" i="28"/>
  <c r="U20" i="28"/>
  <c r="Z20" i="28"/>
  <c r="AZ20" i="28" s="1"/>
  <c r="AB20" i="28"/>
  <c r="AU20" i="28"/>
  <c r="Q20" i="28"/>
  <c r="BA20" i="28" s="1"/>
  <c r="AA20" i="28"/>
  <c r="R20" i="28"/>
  <c r="S20" i="28"/>
  <c r="P20" i="28"/>
  <c r="AB36" i="28"/>
  <c r="AU36" i="28"/>
  <c r="U36" i="28"/>
  <c r="S36" i="28"/>
  <c r="W36" i="28"/>
  <c r="AA36" i="28"/>
  <c r="R36" i="28"/>
  <c r="Z36" i="28"/>
  <c r="AZ36" i="28" s="1"/>
  <c r="Q36" i="28"/>
  <c r="BA36" i="28" s="1"/>
  <c r="V36" i="28"/>
  <c r="AY36" i="28" s="1"/>
  <c r="Y36" i="28"/>
  <c r="P36" i="28"/>
  <c r="P28" i="28"/>
  <c r="S28" i="28"/>
  <c r="AE28" i="28" a="1"/>
  <c r="AE28" i="28" s="1"/>
  <c r="W28" i="28"/>
  <c r="AB28" i="28"/>
  <c r="Z28" i="28"/>
  <c r="AZ28" i="28" s="1"/>
  <c r="V28" i="28"/>
  <c r="AY28" i="28" s="1"/>
  <c r="R28" i="28"/>
  <c r="AU28" i="28"/>
  <c r="Y28" i="28"/>
  <c r="Q28" i="28"/>
  <c r="BA28" i="28" s="1"/>
  <c r="BB28" i="28" s="1"/>
  <c r="U28" i="28"/>
  <c r="AA28" i="28"/>
  <c r="D20" i="28"/>
  <c r="A20" i="28"/>
  <c r="D15" i="28"/>
  <c r="A15" i="28"/>
  <c r="D44" i="28"/>
  <c r="A44" i="28"/>
  <c r="D104" i="28"/>
  <c r="A104" i="28"/>
  <c r="Q61" i="28"/>
  <c r="BA61" i="28" s="1"/>
  <c r="BB61" i="28" s="1"/>
  <c r="AE61" i="28" a="1"/>
  <c r="AE61" i="28" s="1"/>
  <c r="AB61" i="28"/>
  <c r="Q104" i="28"/>
  <c r="BA104" i="28" s="1"/>
  <c r="P104" i="28"/>
  <c r="Z104" i="28"/>
  <c r="AZ104" i="28" s="1"/>
  <c r="S104" i="28"/>
  <c r="V104" i="28"/>
  <c r="AY104" i="28" s="1"/>
  <c r="Y104" i="28"/>
  <c r="U68" i="28"/>
  <c r="W68" i="28"/>
  <c r="S68" i="28"/>
  <c r="R68" i="28"/>
  <c r="AA68" i="28"/>
  <c r="AB68" i="28"/>
  <c r="P68" i="28"/>
  <c r="Z68" i="28"/>
  <c r="AZ68" i="28" s="1"/>
  <c r="BB68" i="28" s="1"/>
  <c r="Q68" i="28"/>
  <c r="BA68" i="28" s="1"/>
  <c r="Y68" i="28"/>
  <c r="D61" i="28"/>
  <c r="A61" i="28"/>
  <c r="S15" i="28"/>
  <c r="AE15" i="28" a="1"/>
  <c r="AE15" i="28" s="1"/>
  <c r="A68" i="28"/>
  <c r="D68" i="28"/>
  <c r="A55" i="28"/>
  <c r="D55" i="28"/>
  <c r="U40" i="30"/>
  <c r="AA40" i="30"/>
  <c r="Q40" i="30"/>
  <c r="BA40" i="30" s="1"/>
  <c r="BB40" i="30" s="1"/>
  <c r="Z40" i="30"/>
  <c r="AZ40" i="30" s="1"/>
  <c r="P40" i="30"/>
  <c r="V40" i="30"/>
  <c r="AY40" i="30" s="1"/>
  <c r="Y40" i="30"/>
  <c r="AB40" i="30"/>
  <c r="W40" i="30"/>
  <c r="S40" i="30"/>
  <c r="R40" i="30"/>
  <c r="AU40" i="30"/>
  <c r="AV105" i="30" s="1"/>
  <c r="AE40" i="30" a="1"/>
  <c r="AE40" i="30" s="1"/>
  <c r="V93" i="30"/>
  <c r="AY93" i="30" s="1"/>
  <c r="P93" i="30"/>
  <c r="Y93" i="30"/>
  <c r="AB93" i="30"/>
  <c r="U93" i="30"/>
  <c r="Q93" i="30"/>
  <c r="BA93" i="30" s="1"/>
  <c r="R93" i="30"/>
  <c r="Z93" i="30"/>
  <c r="AZ93" i="30" s="1"/>
  <c r="AS93" i="30"/>
  <c r="AF93" i="30" s="1"/>
  <c r="S93" i="30"/>
  <c r="AA93" i="30"/>
  <c r="W93" i="30"/>
  <c r="D60" i="30"/>
  <c r="A60" i="30"/>
  <c r="Q48" i="30"/>
  <c r="BA48" i="30" s="1"/>
  <c r="W48" i="30"/>
  <c r="R48" i="30"/>
  <c r="U48" i="30"/>
  <c r="AU48" i="30"/>
  <c r="AV27" i="30" s="1"/>
  <c r="Y48" i="30"/>
  <c r="S48" i="30"/>
  <c r="P48" i="30"/>
  <c r="AB48" i="30"/>
  <c r="Z48" i="30"/>
  <c r="AZ48" i="30" s="1"/>
  <c r="AA48" i="30"/>
  <c r="V48" i="30"/>
  <c r="AY48" i="30" s="1"/>
  <c r="A5" i="30"/>
  <c r="D5" i="30"/>
  <c r="D93" i="30"/>
  <c r="A93" i="30"/>
  <c r="A53" i="30"/>
  <c r="D53" i="30"/>
  <c r="V60" i="30"/>
  <c r="AY60" i="30" s="1"/>
  <c r="AB60" i="30"/>
  <c r="Z60" i="30"/>
  <c r="AZ60" i="30" s="1"/>
  <c r="Q60" i="30"/>
  <c r="BA60" i="30" s="1"/>
  <c r="Y60" i="30"/>
  <c r="AA60" i="30"/>
  <c r="W60" i="30"/>
  <c r="R60" i="30"/>
  <c r="S60" i="30"/>
  <c r="AU60" i="30"/>
  <c r="AV97" i="30" s="1"/>
  <c r="P60" i="30"/>
  <c r="U60" i="30"/>
  <c r="AB5" i="30"/>
  <c r="R5" i="30"/>
  <c r="AU5" i="30"/>
  <c r="P5" i="30"/>
  <c r="U5" i="30"/>
  <c r="Y5" i="30"/>
  <c r="AA5" i="30"/>
  <c r="V5" i="30"/>
  <c r="AY5" i="30" s="1"/>
  <c r="Q5" i="30"/>
  <c r="BA5" i="30" s="1"/>
  <c r="BB5" i="30" s="1"/>
  <c r="W5" i="30"/>
  <c r="Z5" i="30"/>
  <c r="AZ5" i="30" s="1"/>
  <c r="S5" i="30"/>
  <c r="AE5" i="30" a="1"/>
  <c r="AE5" i="30" s="1"/>
  <c r="A29" i="30"/>
  <c r="D29" i="30"/>
  <c r="D90" i="30"/>
  <c r="A90" i="30"/>
  <c r="A37" i="30"/>
  <c r="D37" i="30"/>
  <c r="P53" i="30"/>
  <c r="AU53" i="30"/>
  <c r="Y53" i="30"/>
  <c r="S53" i="30"/>
  <c r="AE53" i="30" a="1"/>
  <c r="AE53" i="30" s="1"/>
  <c r="AB53" i="30"/>
  <c r="V53" i="30"/>
  <c r="AY53" i="30" s="1"/>
  <c r="AA53" i="30"/>
  <c r="U53" i="30"/>
  <c r="Q53" i="30"/>
  <c r="BA53" i="30" s="1"/>
  <c r="BB53" i="30" s="1"/>
  <c r="R53" i="30"/>
  <c r="Z53" i="30"/>
  <c r="AZ53" i="30" s="1"/>
  <c r="W53" i="30"/>
  <c r="R90" i="30"/>
  <c r="AB90" i="30"/>
  <c r="U90" i="30"/>
  <c r="AA90" i="30"/>
  <c r="S90" i="30"/>
  <c r="Z90" i="30"/>
  <c r="AZ90" i="30" s="1"/>
  <c r="BB90" i="30" s="1"/>
  <c r="Q90" i="30"/>
  <c r="BA90" i="30" s="1"/>
  <c r="Y90" i="30"/>
  <c r="P90" i="30"/>
  <c r="AS90" i="30"/>
  <c r="AF90" i="30" s="1"/>
  <c r="W90" i="30"/>
  <c r="U13" i="30"/>
  <c r="AB13" i="30"/>
  <c r="W13" i="30"/>
  <c r="R13" i="30"/>
  <c r="V13" i="30"/>
  <c r="AY13" i="30" s="1"/>
  <c r="AA13" i="30"/>
  <c r="S13" i="30"/>
  <c r="P13" i="30"/>
  <c r="Q13" i="30"/>
  <c r="BA13" i="30" s="1"/>
  <c r="AU13" i="30"/>
  <c r="AV31" i="30" s="1"/>
  <c r="Z13" i="30"/>
  <c r="AZ13" i="30" s="1"/>
  <c r="Y13" i="30"/>
  <c r="AU3" i="30"/>
  <c r="R3" i="30"/>
  <c r="W3" i="30"/>
  <c r="AE3" i="30" a="1"/>
  <c r="AE3" i="30" s="1"/>
  <c r="AA3" i="30"/>
  <c r="Z3" i="30"/>
  <c r="AZ3" i="30" s="1"/>
  <c r="U3" i="30"/>
  <c r="P3" i="30"/>
  <c r="S3" i="30"/>
  <c r="V3" i="30"/>
  <c r="AY3" i="30" s="1"/>
  <c r="Q3" i="30"/>
  <c r="BA3" i="30" s="1"/>
  <c r="BB3" i="30" s="1"/>
  <c r="AB3" i="30"/>
  <c r="Y3" i="30"/>
  <c r="A32" i="30"/>
  <c r="D32" i="30"/>
  <c r="W37" i="30"/>
  <c r="Q37" i="30"/>
  <c r="BA37" i="30" s="1"/>
  <c r="BB37" i="30" s="1"/>
  <c r="Y37" i="30"/>
  <c r="Z37" i="30"/>
  <c r="AZ37" i="30" s="1"/>
  <c r="U37" i="30"/>
  <c r="P37" i="30"/>
  <c r="S37" i="30"/>
  <c r="AE37" i="30" a="1"/>
  <c r="AE37" i="30" s="1"/>
  <c r="R37" i="30"/>
  <c r="V37" i="30"/>
  <c r="AY37" i="30" s="1"/>
  <c r="AU37" i="30"/>
  <c r="AV69" i="30" s="1"/>
  <c r="AB37" i="30"/>
  <c r="AA37" i="30"/>
  <c r="A25" i="30"/>
  <c r="D25" i="30"/>
  <c r="D10" i="30"/>
  <c r="A10" i="30"/>
  <c r="AA45" i="30"/>
  <c r="S45" i="30"/>
  <c r="Z45" i="30"/>
  <c r="AZ45" i="30" s="1"/>
  <c r="P45" i="30"/>
  <c r="V45" i="30"/>
  <c r="AY45" i="30" s="1"/>
  <c r="Q45" i="30"/>
  <c r="BA45" i="30" s="1"/>
  <c r="AU45" i="30"/>
  <c r="AV76" i="30" s="1"/>
  <c r="U45" i="30"/>
  <c r="Y45" i="30"/>
  <c r="R45" i="30"/>
  <c r="W45" i="30"/>
  <c r="AB45" i="30"/>
  <c r="Z10" i="30"/>
  <c r="AZ10" i="30" s="1"/>
  <c r="Q10" i="30"/>
  <c r="BA10" i="30" s="1"/>
  <c r="S10" i="30"/>
  <c r="AB10" i="30"/>
  <c r="V10" i="30"/>
  <c r="AY10" i="30" s="1"/>
  <c r="U10" i="30"/>
  <c r="W10" i="30"/>
  <c r="P10" i="30"/>
  <c r="R10" i="30"/>
  <c r="AU10" i="30"/>
  <c r="AV3" i="30" s="1"/>
  <c r="Y10" i="30"/>
  <c r="AA10" i="30"/>
  <c r="D40" i="30"/>
  <c r="A40" i="30"/>
  <c r="W80" i="31"/>
  <c r="Y80" i="31"/>
  <c r="AE80" i="31" a="1"/>
  <c r="AE80" i="31" s="1"/>
  <c r="AD80" i="31" s="1"/>
  <c r="AC80" i="31" s="1"/>
  <c r="R80" i="31"/>
  <c r="P80" i="31"/>
  <c r="V80" i="31"/>
  <c r="AY80" i="31" s="1"/>
  <c r="AB80" i="31"/>
  <c r="U80" i="31"/>
  <c r="Z80" i="31"/>
  <c r="AZ80" i="31" s="1"/>
  <c r="S80" i="31"/>
  <c r="Q80" i="31"/>
  <c r="BA80" i="31" s="1"/>
  <c r="BB80" i="31" s="1"/>
  <c r="AA80" i="31"/>
  <c r="A109" i="31"/>
  <c r="D109" i="31"/>
  <c r="AA9" i="31"/>
  <c r="U9" i="31"/>
  <c r="W9" i="31"/>
  <c r="S9" i="31"/>
  <c r="AB9" i="31"/>
  <c r="Q9" i="31"/>
  <c r="BA9" i="31" s="1"/>
  <c r="Z9" i="31"/>
  <c r="AZ9" i="31" s="1"/>
  <c r="V9" i="31"/>
  <c r="AY9" i="31" s="1"/>
  <c r="AU9" i="31"/>
  <c r="AV45" i="31" s="1"/>
  <c r="R9" i="31"/>
  <c r="Y9" i="31"/>
  <c r="P9" i="31"/>
  <c r="AI28" i="31" a="1"/>
  <c r="AI28" i="31" s="1"/>
  <c r="AJ28" i="31" s="1"/>
  <c r="AK28" i="31" s="1"/>
  <c r="AB88" i="31"/>
  <c r="U88" i="31"/>
  <c r="R88" i="31"/>
  <c r="P88" i="31"/>
  <c r="Z88" i="31"/>
  <c r="AZ88" i="31" s="1"/>
  <c r="Q88" i="31"/>
  <c r="BA88" i="31" s="1"/>
  <c r="AS88" i="31"/>
  <c r="AF88" i="31" s="1"/>
  <c r="Y88" i="31"/>
  <c r="W88" i="31"/>
  <c r="V88" i="31"/>
  <c r="AY88" i="31" s="1"/>
  <c r="AA88" i="31"/>
  <c r="S88" i="31"/>
  <c r="Q29" i="31"/>
  <c r="BA29" i="31" s="1"/>
  <c r="BB29" i="31" s="1"/>
  <c r="AB29" i="31"/>
  <c r="Y29" i="31"/>
  <c r="AE29" i="31" a="1"/>
  <c r="AE29" i="31" s="1"/>
  <c r="AU29" i="31"/>
  <c r="V29" i="31"/>
  <c r="AY29" i="31" s="1"/>
  <c r="Z29" i="31"/>
  <c r="AZ29" i="31" s="1"/>
  <c r="S29" i="31"/>
  <c r="R29" i="31"/>
  <c r="U29" i="31"/>
  <c r="P29" i="31"/>
  <c r="AA29" i="31"/>
  <c r="W29" i="31"/>
  <c r="AE109" i="31" a="1"/>
  <c r="AE109" i="31" s="1"/>
  <c r="AD109" i="31" s="1"/>
  <c r="AC109" i="31" s="1"/>
  <c r="Z109" i="31"/>
  <c r="AZ109" i="31" s="1"/>
  <c r="AB109" i="31"/>
  <c r="Q109" i="31"/>
  <c r="BA109" i="31" s="1"/>
  <c r="BB109" i="31" s="1"/>
  <c r="AA109" i="31"/>
  <c r="Y109" i="31"/>
  <c r="U109" i="31"/>
  <c r="S109" i="31"/>
  <c r="P109" i="31"/>
  <c r="W109" i="31"/>
  <c r="V109" i="31"/>
  <c r="AY109" i="31" s="1"/>
  <c r="R109" i="31"/>
  <c r="AU37" i="31"/>
  <c r="Z37" i="31"/>
  <c r="AZ37" i="31" s="1"/>
  <c r="AB37" i="31"/>
  <c r="R37" i="31"/>
  <c r="W37" i="31"/>
  <c r="Q37" i="31"/>
  <c r="BA37" i="31" s="1"/>
  <c r="Y37" i="31"/>
  <c r="AA37" i="31"/>
  <c r="P37" i="31"/>
  <c r="U37" i="31"/>
  <c r="S37" i="31"/>
  <c r="V37" i="31"/>
  <c r="AY37" i="31" s="1"/>
  <c r="S26" i="31"/>
  <c r="Y26" i="31"/>
  <c r="V26" i="31"/>
  <c r="AY26" i="31" s="1"/>
  <c r="U26" i="31"/>
  <c r="AE26" i="31" a="1"/>
  <c r="AE26" i="31" s="1"/>
  <c r="R26" i="31"/>
  <c r="P26" i="31"/>
  <c r="W26" i="31"/>
  <c r="AU26" i="31"/>
  <c r="AV10" i="31" s="1"/>
  <c r="AB26" i="31"/>
  <c r="Q26" i="31"/>
  <c r="BA26" i="31" s="1"/>
  <c r="BB26" i="31" s="1"/>
  <c r="AA26" i="31"/>
  <c r="Z26" i="31"/>
  <c r="AZ26" i="31" s="1"/>
  <c r="D88" i="31"/>
  <c r="A88" i="31"/>
  <c r="AA117" i="31"/>
  <c r="W117" i="31"/>
  <c r="R117" i="31"/>
  <c r="AS117" i="31"/>
  <c r="AF117" i="31" s="1"/>
  <c r="S117" i="31"/>
  <c r="Q117" i="31"/>
  <c r="BA117" i="31" s="1"/>
  <c r="Y117" i="31"/>
  <c r="U117" i="31"/>
  <c r="AB117" i="31"/>
  <c r="P117" i="31"/>
  <c r="V117" i="31"/>
  <c r="AY117" i="31" s="1"/>
  <c r="Z117" i="31"/>
  <c r="AZ117" i="31" s="1"/>
  <c r="D117" i="31"/>
  <c r="A117" i="31"/>
  <c r="A37" i="31"/>
  <c r="D37" i="31"/>
  <c r="AE37" i="31" a="1"/>
  <c r="AE37" i="31" s="1"/>
  <c r="AD37" i="31" s="1"/>
  <c r="AC37" i="31" s="1"/>
  <c r="A9" i="31"/>
  <c r="D9" i="31"/>
  <c r="Z101" i="32"/>
  <c r="AZ101" i="32" s="1"/>
  <c r="AA101" i="32"/>
  <c r="AE101" i="32" a="1"/>
  <c r="AE101" i="32" s="1"/>
  <c r="U101" i="32"/>
  <c r="P101" i="32"/>
  <c r="Y101" i="32"/>
  <c r="AB101" i="32"/>
  <c r="R101" i="32"/>
  <c r="S101" i="32"/>
  <c r="V101" i="32"/>
  <c r="AY101" i="32" s="1"/>
  <c r="Q101" i="32"/>
  <c r="BA101" i="32" s="1"/>
  <c r="BB101" i="32" s="1"/>
  <c r="W101" i="32"/>
  <c r="D25" i="32"/>
  <c r="A25" i="32"/>
  <c r="D109" i="32"/>
  <c r="A109" i="32"/>
  <c r="D81" i="32"/>
  <c r="A81" i="32"/>
  <c r="A55" i="32"/>
  <c r="D55" i="32"/>
  <c r="U25" i="32"/>
  <c r="AB25" i="32"/>
  <c r="W25" i="32"/>
  <c r="Q25" i="32"/>
  <c r="BA25" i="32" s="1"/>
  <c r="BB25" i="32" s="1"/>
  <c r="V25" i="32"/>
  <c r="AY25" i="32" s="1"/>
  <c r="AU25" i="32"/>
  <c r="AV61" i="32" s="1"/>
  <c r="Y25" i="32"/>
  <c r="P25" i="32"/>
  <c r="S25" i="32"/>
  <c r="AA25" i="32"/>
  <c r="R25" i="32"/>
  <c r="V109" i="32"/>
  <c r="AY109" i="32" s="1"/>
  <c r="P109" i="32"/>
  <c r="AA109" i="32"/>
  <c r="Q109" i="32"/>
  <c r="BA109" i="32" s="1"/>
  <c r="Z109" i="32"/>
  <c r="AZ109" i="32" s="1"/>
  <c r="S109" i="32"/>
  <c r="R109" i="32"/>
  <c r="U109" i="32"/>
  <c r="Y109" i="32"/>
  <c r="AS109" i="32"/>
  <c r="AF109" i="32" s="1"/>
  <c r="W109" i="32"/>
  <c r="AB109" i="32"/>
  <c r="Q81" i="32"/>
  <c r="BA81" i="32" s="1"/>
  <c r="W81" i="32"/>
  <c r="R81" i="32"/>
  <c r="Z81" i="32"/>
  <c r="AZ81" i="32" s="1"/>
  <c r="AB81" i="32"/>
  <c r="V81" i="32"/>
  <c r="AY81" i="32" s="1"/>
  <c r="S81" i="32"/>
  <c r="P81" i="32"/>
  <c r="AA81" i="32"/>
  <c r="U81" i="32"/>
  <c r="AS81" i="32"/>
  <c r="AF81" i="32" s="1"/>
  <c r="Y81" i="32"/>
  <c r="S55" i="32"/>
  <c r="AB55" i="32"/>
  <c r="W55" i="32"/>
  <c r="AA55" i="32"/>
  <c r="U55" i="32"/>
  <c r="P55" i="32"/>
  <c r="V55" i="32"/>
  <c r="AY55" i="32" s="1"/>
  <c r="AU55" i="32"/>
  <c r="AV89" i="32" s="1"/>
  <c r="Q55" i="32"/>
  <c r="BA55" i="32" s="1"/>
  <c r="BB55" i="32" s="1"/>
  <c r="Z55" i="32"/>
  <c r="AZ55" i="32" s="1"/>
  <c r="AE55" i="32" a="1"/>
  <c r="AE55" i="32" s="1"/>
  <c r="R55" i="32"/>
  <c r="Y55" i="32"/>
  <c r="D63" i="32"/>
  <c r="A63" i="32"/>
  <c r="D33" i="32"/>
  <c r="A33" i="32"/>
  <c r="AB63" i="32"/>
  <c r="W63" i="32"/>
  <c r="V63" i="32"/>
  <c r="AY63" i="32" s="1"/>
  <c r="Z63" i="32"/>
  <c r="AZ63" i="32" s="1"/>
  <c r="U63" i="32"/>
  <c r="S63" i="32"/>
  <c r="P63" i="32"/>
  <c r="Q63" i="32"/>
  <c r="BA63" i="32" s="1"/>
  <c r="AA63" i="32"/>
  <c r="R63" i="32"/>
  <c r="AU63" i="32"/>
  <c r="AV100" i="32" s="1"/>
  <c r="Y63" i="32"/>
  <c r="AB10" i="32"/>
  <c r="AA10" i="32"/>
  <c r="AU10" i="32"/>
  <c r="AV33" i="32" s="1"/>
  <c r="Z10" i="32"/>
  <c r="AZ10" i="32" s="1"/>
  <c r="S10" i="32"/>
  <c r="V10" i="32"/>
  <c r="AY10" i="32" s="1"/>
  <c r="Y10" i="32"/>
  <c r="U10" i="32"/>
  <c r="AB33" i="32"/>
  <c r="U33" i="32"/>
  <c r="V33" i="32"/>
  <c r="AY33" i="32" s="1"/>
  <c r="Q33" i="32"/>
  <c r="BA33" i="32" s="1"/>
  <c r="P33" i="32"/>
  <c r="AU33" i="32"/>
  <c r="AA33" i="32"/>
  <c r="Z33" i="32"/>
  <c r="AZ33" i="32" s="1"/>
  <c r="Y33" i="32"/>
  <c r="S33" i="32"/>
  <c r="W33" i="32"/>
  <c r="R33" i="32"/>
  <c r="D74" i="32"/>
  <c r="A74" i="32"/>
  <c r="AD101" i="32"/>
  <c r="AC101" i="32" s="1"/>
  <c r="AS74" i="32"/>
  <c r="AF74" i="32" s="1"/>
  <c r="Z74" i="32"/>
  <c r="AZ74" i="32" s="1"/>
  <c r="P74" i="32"/>
  <c r="V74" i="32"/>
  <c r="AY74" i="32" s="1"/>
  <c r="AB74" i="32"/>
  <c r="U74" i="32"/>
  <c r="R74" i="32"/>
  <c r="Q74" i="32"/>
  <c r="BA74" i="32" s="1"/>
  <c r="Y74" i="32"/>
  <c r="AA74" i="32"/>
  <c r="S74" i="32"/>
  <c r="W74" i="32"/>
  <c r="A10" i="32"/>
  <c r="D10" i="32"/>
  <c r="D101" i="32"/>
  <c r="A101" i="32"/>
  <c r="AB92" i="33"/>
  <c r="Z92" i="33"/>
  <c r="AZ92" i="33" s="1"/>
  <c r="Y92" i="33"/>
  <c r="AA92" i="33"/>
  <c r="W92" i="33"/>
  <c r="P92" i="33"/>
  <c r="AE92" i="33" a="1"/>
  <c r="AE92" i="33" s="1"/>
  <c r="V92" i="33"/>
  <c r="AY92" i="33" s="1"/>
  <c r="Q92" i="33"/>
  <c r="BA92" i="33" s="1"/>
  <c r="BB92" i="33" s="1"/>
  <c r="U92" i="33"/>
  <c r="R92" i="33"/>
  <c r="S92" i="33"/>
  <c r="P51" i="33"/>
  <c r="R51" i="33"/>
  <c r="Z51" i="33"/>
  <c r="AZ51" i="33" s="1"/>
  <c r="AB51" i="33"/>
  <c r="U51" i="33"/>
  <c r="AU51" i="33"/>
  <c r="AV107" i="33" s="1"/>
  <c r="D107" i="33" s="1"/>
  <c r="V51" i="33"/>
  <c r="AY51" i="33" s="1"/>
  <c r="W51" i="33"/>
  <c r="Q51" i="33"/>
  <c r="BA51" i="33" s="1"/>
  <c r="S51" i="33"/>
  <c r="AA51" i="33"/>
  <c r="Y51" i="33"/>
  <c r="AD106" i="33"/>
  <c r="AC106" i="33" s="1"/>
  <c r="Q25" i="33"/>
  <c r="BA25" i="33" s="1"/>
  <c r="S25" i="33"/>
  <c r="AB25" i="33"/>
  <c r="V25" i="33"/>
  <c r="AY25" i="33" s="1"/>
  <c r="Z25" i="33"/>
  <c r="AZ25" i="33" s="1"/>
  <c r="R25" i="33"/>
  <c r="AA25" i="33"/>
  <c r="P25" i="33"/>
  <c r="Y25" i="33"/>
  <c r="AU25" i="33"/>
  <c r="AV105" i="33" s="1"/>
  <c r="W25" i="33"/>
  <c r="U25" i="33"/>
  <c r="W15" i="33"/>
  <c r="Y15" i="33"/>
  <c r="S15" i="33"/>
  <c r="AE15" i="33" a="1"/>
  <c r="AE15" i="33" s="1"/>
  <c r="V15" i="33"/>
  <c r="AY15" i="33" s="1"/>
  <c r="AU15" i="33"/>
  <c r="AA15" i="33"/>
  <c r="AB15" i="33"/>
  <c r="R15" i="33"/>
  <c r="U15" i="33"/>
  <c r="P15" i="33"/>
  <c r="Z15" i="33"/>
  <c r="AZ15" i="33" s="1"/>
  <c r="Q15" i="33"/>
  <c r="BA15" i="33" s="1"/>
  <c r="BB15" i="33" s="1"/>
  <c r="A51" i="33"/>
  <c r="D51" i="33"/>
  <c r="AA105" i="33"/>
  <c r="W105" i="33"/>
  <c r="U105" i="33"/>
  <c r="S105" i="33"/>
  <c r="Q105" i="33"/>
  <c r="BA105" i="33" s="1"/>
  <c r="AB105" i="33"/>
  <c r="R105" i="33"/>
  <c r="Z105" i="33"/>
  <c r="AZ105" i="33" s="1"/>
  <c r="AS105" i="33"/>
  <c r="AF105" i="33" s="1"/>
  <c r="P105" i="33"/>
  <c r="V105" i="33"/>
  <c r="AY105" i="33" s="1"/>
  <c r="Y105" i="33"/>
  <c r="D9" i="33"/>
  <c r="A9" i="33"/>
  <c r="D3" i="33"/>
  <c r="A3" i="33"/>
  <c r="AA36" i="33"/>
  <c r="Z36" i="33"/>
  <c r="AZ36" i="33" s="1"/>
  <c r="Y36" i="33"/>
  <c r="Q36" i="33"/>
  <c r="BA36" i="33" s="1"/>
  <c r="W36" i="33"/>
  <c r="P36" i="33"/>
  <c r="V36" i="33"/>
  <c r="AY36" i="33" s="1"/>
  <c r="U36" i="33"/>
  <c r="S36" i="33"/>
  <c r="AU36" i="33"/>
  <c r="AV16" i="33" s="1"/>
  <c r="AB36" i="33"/>
  <c r="R36" i="33"/>
  <c r="D23" i="33"/>
  <c r="A23" i="33"/>
  <c r="AA9" i="33"/>
  <c r="P9" i="33"/>
  <c r="AB9" i="33"/>
  <c r="AU9" i="33"/>
  <c r="R9" i="33"/>
  <c r="W9" i="33"/>
  <c r="Z9" i="33"/>
  <c r="AZ9" i="33" s="1"/>
  <c r="Y9" i="33"/>
  <c r="S9" i="33"/>
  <c r="V9" i="33"/>
  <c r="AY9" i="33" s="1"/>
  <c r="U9" i="33"/>
  <c r="Q9" i="33"/>
  <c r="BA9" i="33" s="1"/>
  <c r="P3" i="33"/>
  <c r="AU3" i="33"/>
  <c r="AV88" i="33" s="1"/>
  <c r="Y3" i="33"/>
  <c r="Q3" i="33"/>
  <c r="BA3" i="33" s="1"/>
  <c r="AA3" i="33"/>
  <c r="S3" i="33"/>
  <c r="U3" i="33"/>
  <c r="W3" i="33"/>
  <c r="AB3" i="33"/>
  <c r="Z3" i="33"/>
  <c r="AZ3" i="33" s="1"/>
  <c r="V3" i="33"/>
  <c r="AY3" i="33" s="1"/>
  <c r="R3" i="33"/>
  <c r="D58" i="33"/>
  <c r="A58" i="33"/>
  <c r="D36" i="33"/>
  <c r="A36" i="33"/>
  <c r="AS92" i="33"/>
  <c r="AF92" i="33" s="1"/>
  <c r="AD92" i="33" s="1"/>
  <c r="AC92" i="33" s="1"/>
  <c r="R58" i="33"/>
  <c r="W58" i="33"/>
  <c r="AU58" i="33"/>
  <c r="AV71" i="33" s="1"/>
  <c r="AE58" i="33" a="1"/>
  <c r="AE58" i="33" s="1"/>
  <c r="AB58" i="33"/>
  <c r="Q58" i="33"/>
  <c r="BA58" i="33" s="1"/>
  <c r="BB58" i="33" s="1"/>
  <c r="V58" i="33"/>
  <c r="AY58" i="33" s="1"/>
  <c r="AA58" i="33"/>
  <c r="S58" i="33"/>
  <c r="P58" i="33"/>
  <c r="Z58" i="33"/>
  <c r="AZ58" i="33" s="1"/>
  <c r="U58" i="33"/>
  <c r="Y58" i="33"/>
  <c r="D44" i="33"/>
  <c r="A44" i="33"/>
  <c r="D92" i="33"/>
  <c r="A92" i="33"/>
  <c r="W44" i="33"/>
  <c r="S44" i="33"/>
  <c r="AE44" i="33" a="1"/>
  <c r="AE44" i="33" s="1"/>
  <c r="AB44" i="33"/>
  <c r="V44" i="33"/>
  <c r="AY44" i="33" s="1"/>
  <c r="R44" i="33"/>
  <c r="U44" i="33"/>
  <c r="AU44" i="33"/>
  <c r="AV43" i="33" s="1"/>
  <c r="P44" i="33"/>
  <c r="Y44" i="33"/>
  <c r="Z44" i="33"/>
  <c r="AZ44" i="33" s="1"/>
  <c r="Q44" i="33"/>
  <c r="BA44" i="33" s="1"/>
  <c r="BB44" i="33" s="1"/>
  <c r="AA44" i="33"/>
  <c r="R104" i="33"/>
  <c r="Q104" i="33"/>
  <c r="BA104" i="33" s="1"/>
  <c r="Z104" i="33"/>
  <c r="AZ104" i="33" s="1"/>
  <c r="AS104" i="33"/>
  <c r="AF104" i="33" s="1"/>
  <c r="P104" i="33"/>
  <c r="Y104" i="33"/>
  <c r="V104" i="33"/>
  <c r="AY104" i="33" s="1"/>
  <c r="U104" i="33"/>
  <c r="AB104" i="33"/>
  <c r="S104" i="33"/>
  <c r="W104" i="33"/>
  <c r="AA104" i="33"/>
  <c r="AI15" i="36" a="1"/>
  <c r="AI15" i="36" s="1"/>
  <c r="AJ15" i="36" s="1"/>
  <c r="AL15" i="36" s="1"/>
  <c r="R7" i="39"/>
  <c r="S7" i="39"/>
  <c r="AU7" i="39"/>
  <c r="Z7" i="39"/>
  <c r="AZ7" i="39" s="1"/>
  <c r="BB7" i="39" s="1"/>
  <c r="AA7" i="39"/>
  <c r="V60" i="39"/>
  <c r="AY60" i="39" s="1"/>
  <c r="U60" i="39"/>
  <c r="Z60" i="39"/>
  <c r="AZ60" i="39" s="1"/>
  <c r="P60" i="39"/>
  <c r="AB60" i="39"/>
  <c r="Q60" i="39"/>
  <c r="BA60" i="39" s="1"/>
  <c r="BB60" i="39" s="1"/>
  <c r="W60" i="39"/>
  <c r="AA60" i="39"/>
  <c r="S60" i="39"/>
  <c r="AU60" i="39"/>
  <c r="AV96" i="39" s="1"/>
  <c r="R60" i="39"/>
  <c r="AE60" i="39" a="1"/>
  <c r="AE60" i="39" s="1"/>
  <c r="Y60" i="39"/>
  <c r="S38" i="39"/>
  <c r="V38" i="39"/>
  <c r="AY38" i="39" s="1"/>
  <c r="U38" i="39"/>
  <c r="AA38" i="39"/>
  <c r="Q38" i="39"/>
  <c r="BA38" i="39" s="1"/>
  <c r="AB38" i="39"/>
  <c r="P38" i="39"/>
  <c r="W38" i="39"/>
  <c r="R38" i="39"/>
  <c r="Y38" i="39"/>
  <c r="Z38" i="39"/>
  <c r="AZ38" i="39" s="1"/>
  <c r="AU38" i="39"/>
  <c r="AV56" i="39" s="1"/>
  <c r="D60" i="39"/>
  <c r="A60" i="39"/>
  <c r="U22" i="39"/>
  <c r="W22" i="39"/>
  <c r="R22" i="39"/>
  <c r="S22" i="39"/>
  <c r="P22" i="39"/>
  <c r="AA22" i="39"/>
  <c r="Q22" i="39"/>
  <c r="BA22" i="39" s="1"/>
  <c r="AB22" i="39"/>
  <c r="V22" i="39"/>
  <c r="AY22" i="39" s="1"/>
  <c r="Y22" i="39"/>
  <c r="Z22" i="39"/>
  <c r="AZ22" i="39" s="1"/>
  <c r="AU22" i="39"/>
  <c r="AV3" i="39" s="1"/>
  <c r="Y46" i="39"/>
  <c r="R46" i="39"/>
  <c r="AE46" i="39" a="1"/>
  <c r="AE46" i="39" s="1"/>
  <c r="AA46" i="39"/>
  <c r="P46" i="39"/>
  <c r="AU46" i="39"/>
  <c r="AV28" i="39" s="1"/>
  <c r="W46" i="39"/>
  <c r="Z46" i="39"/>
  <c r="AZ46" i="39" s="1"/>
  <c r="AB46" i="39"/>
  <c r="V46" i="39"/>
  <c r="AY46" i="39" s="1"/>
  <c r="U46" i="39"/>
  <c r="Q46" i="39"/>
  <c r="BA46" i="39" s="1"/>
  <c r="BB46" i="39" s="1"/>
  <c r="S46" i="39"/>
  <c r="R15" i="39"/>
  <c r="Q15" i="39"/>
  <c r="BA15" i="39" s="1"/>
  <c r="BB15" i="39" s="1"/>
  <c r="S15" i="39"/>
  <c r="V15" i="39"/>
  <c r="AY15" i="39" s="1"/>
  <c r="AE15" i="39" a="1"/>
  <c r="AE15" i="39" s="1"/>
  <c r="P15" i="39"/>
  <c r="U15" i="39"/>
  <c r="W15" i="39"/>
  <c r="AU15" i="39"/>
  <c r="AB15" i="39"/>
  <c r="AA15" i="39"/>
  <c r="Z15" i="39"/>
  <c r="AZ15" i="39" s="1"/>
  <c r="Y15" i="39"/>
  <c r="D46" i="39"/>
  <c r="A46" i="39"/>
  <c r="D15" i="39"/>
  <c r="A15" i="39"/>
  <c r="S87" i="39"/>
  <c r="Y87" i="39"/>
  <c r="P87" i="39"/>
  <c r="Q87" i="39"/>
  <c r="BA87" i="39" s="1"/>
  <c r="AA87" i="39"/>
  <c r="AS87" i="39"/>
  <c r="AF87" i="39" s="1"/>
  <c r="Z87" i="39"/>
  <c r="AZ87" i="39" s="1"/>
  <c r="U87" i="39"/>
  <c r="V87" i="39"/>
  <c r="AY87" i="39" s="1"/>
  <c r="W87" i="39"/>
  <c r="AB87" i="39"/>
  <c r="R87" i="39"/>
  <c r="A87" i="39"/>
  <c r="D87" i="39"/>
  <c r="A52" i="39"/>
  <c r="D52" i="39"/>
  <c r="A22" i="39"/>
  <c r="AU52" i="39"/>
  <c r="Y52" i="39"/>
  <c r="U52" i="39"/>
  <c r="P52" i="39"/>
  <c r="Z52" i="39"/>
  <c r="AZ52" i="39" s="1"/>
  <c r="R52" i="39"/>
  <c r="V52" i="39"/>
  <c r="AY52" i="39" s="1"/>
  <c r="S52" i="39"/>
  <c r="AA52" i="39"/>
  <c r="AB52" i="39"/>
  <c r="W52" i="39"/>
  <c r="Q52" i="39"/>
  <c r="BA52" i="39" s="1"/>
  <c r="S30" i="39"/>
  <c r="Y30" i="39"/>
  <c r="V30" i="39"/>
  <c r="AY30" i="39" s="1"/>
  <c r="U30" i="39"/>
  <c r="AU30" i="39"/>
  <c r="AV46" i="39" s="1"/>
  <c r="R30" i="39"/>
  <c r="AB30" i="39"/>
  <c r="W30" i="39"/>
  <c r="Q30" i="39"/>
  <c r="BA30" i="39" s="1"/>
  <c r="BB30" i="39" s="1"/>
  <c r="AA30" i="39"/>
  <c r="Z30" i="39"/>
  <c r="AZ30" i="39" s="1"/>
  <c r="AE30" i="39" a="1"/>
  <c r="AE30" i="39" s="1"/>
  <c r="P30" i="39"/>
  <c r="D7" i="39"/>
  <c r="A7" i="39"/>
  <c r="A38" i="39"/>
  <c r="D38" i="39"/>
  <c r="A103" i="40"/>
  <c r="D103" i="40"/>
  <c r="A111" i="40"/>
  <c r="D111" i="40"/>
  <c r="Q111" i="40"/>
  <c r="BA111" i="40" s="1"/>
  <c r="Z111" i="40"/>
  <c r="AZ111" i="40" s="1"/>
  <c r="U111" i="40"/>
  <c r="AS111" i="40"/>
  <c r="AF111" i="40" s="1"/>
  <c r="W111" i="40"/>
  <c r="S111" i="40"/>
  <c r="P111" i="40"/>
  <c r="Y111" i="40"/>
  <c r="AB111" i="40"/>
  <c r="R111" i="40"/>
  <c r="V111" i="40"/>
  <c r="AY111" i="40" s="1"/>
  <c r="AA111" i="40"/>
  <c r="Z92" i="42"/>
  <c r="AZ92" i="42" s="1"/>
  <c r="U92" i="42"/>
  <c r="AB92" i="42"/>
  <c r="W92" i="42"/>
  <c r="R92" i="42"/>
  <c r="V92" i="42"/>
  <c r="AY92" i="42" s="1"/>
  <c r="AA92" i="42"/>
  <c r="S92" i="42"/>
  <c r="Q92" i="42"/>
  <c r="BA92" i="42" s="1"/>
  <c r="Y92" i="42"/>
  <c r="P92" i="42"/>
  <c r="AS92" i="42"/>
  <c r="AF92" i="42" s="1"/>
  <c r="U26" i="42"/>
  <c r="AB26" i="42"/>
  <c r="S26" i="42"/>
  <c r="R26" i="42"/>
  <c r="Y26" i="42"/>
  <c r="AU26" i="42"/>
  <c r="AV70" i="42" s="1"/>
  <c r="V26" i="42"/>
  <c r="AY26" i="42" s="1"/>
  <c r="W26" i="42"/>
  <c r="A50" i="42"/>
  <c r="D50" i="42"/>
  <c r="P26" i="42"/>
  <c r="AI15" i="42" a="1"/>
  <c r="AI15" i="42" s="1"/>
  <c r="AJ15" i="42" s="1"/>
  <c r="AL15" i="42" s="1"/>
  <c r="AI22" i="42" a="1"/>
  <c r="AI22" i="42" s="1"/>
  <c r="AJ22" i="42" s="1"/>
  <c r="AK22" i="42" s="1"/>
  <c r="A42" i="42"/>
  <c r="D42" i="42"/>
  <c r="AE50" i="42" a="1"/>
  <c r="AE50" i="42" s="1"/>
  <c r="AU50" i="42"/>
  <c r="Q50" i="42"/>
  <c r="BA50" i="42" s="1"/>
  <c r="BB50" i="42" s="1"/>
  <c r="U50" i="42"/>
  <c r="S50" i="42"/>
  <c r="V50" i="42"/>
  <c r="AY50" i="42" s="1"/>
  <c r="P50" i="42"/>
  <c r="AB50" i="42"/>
  <c r="R50" i="42"/>
  <c r="W50" i="42"/>
  <c r="Y50" i="42"/>
  <c r="Z50" i="42"/>
  <c r="AZ50" i="42" s="1"/>
  <c r="AA50" i="42"/>
  <c r="Q26" i="42"/>
  <c r="BA26" i="42" s="1"/>
  <c r="AI29" i="42" a="1"/>
  <c r="AI29" i="42" s="1"/>
  <c r="AJ29" i="42" s="1"/>
  <c r="AL29" i="42" s="1"/>
  <c r="AI26" i="42" a="1"/>
  <c r="AI26" i="42" s="1"/>
  <c r="AJ26" i="42" s="1"/>
  <c r="AL26" i="42" s="1"/>
  <c r="U42" i="42"/>
  <c r="S42" i="42"/>
  <c r="W42" i="42"/>
  <c r="V42" i="42"/>
  <c r="AY42" i="42" s="1"/>
  <c r="Q42" i="42"/>
  <c r="BA42" i="42" s="1"/>
  <c r="Z42" i="42"/>
  <c r="AZ42" i="42" s="1"/>
  <c r="P42" i="42"/>
  <c r="Y42" i="42"/>
  <c r="AB42" i="42"/>
  <c r="AU42" i="42"/>
  <c r="AV87" i="42" s="1"/>
  <c r="R42" i="42"/>
  <c r="AA42" i="42"/>
  <c r="R122" i="42"/>
  <c r="AB122" i="42"/>
  <c r="Q122" i="42"/>
  <c r="BA122" i="42" s="1"/>
  <c r="Z122" i="42"/>
  <c r="AZ122" i="42" s="1"/>
  <c r="V122" i="42"/>
  <c r="AY122" i="42" s="1"/>
  <c r="P122" i="42"/>
  <c r="S122" i="42"/>
  <c r="AS122" i="42"/>
  <c r="AF122" i="42" s="1"/>
  <c r="W122" i="42"/>
  <c r="AA122" i="42"/>
  <c r="U122" i="42"/>
  <c r="Y122" i="42"/>
  <c r="AI14" i="42" a="1"/>
  <c r="AI14" i="42" s="1"/>
  <c r="AJ14" i="42" s="1"/>
  <c r="AL14" i="42" s="1"/>
  <c r="AI23" i="42" a="1"/>
  <c r="AI23" i="42" s="1"/>
  <c r="AJ23" i="42" s="1"/>
  <c r="AK23" i="42" s="1"/>
  <c r="AI20" i="42" a="1"/>
  <c r="AI20" i="42" s="1"/>
  <c r="AJ20" i="42" s="1"/>
  <c r="AK20" i="42" s="1"/>
  <c r="AI9" i="42" a="1"/>
  <c r="AI9" i="42" s="1"/>
  <c r="AJ9" i="42" s="1"/>
  <c r="AK9" i="42" s="1"/>
  <c r="AI19" i="42" a="1"/>
  <c r="AI19" i="42" s="1"/>
  <c r="AJ19" i="42" s="1"/>
  <c r="AK19" i="42" s="1"/>
  <c r="AI30" i="42" a="1"/>
  <c r="AI30" i="42" s="1"/>
  <c r="AJ30" i="42" s="1"/>
  <c r="AL30" i="42" s="1"/>
  <c r="AI24" i="42" a="1"/>
  <c r="AI24" i="42" s="1"/>
  <c r="AJ24" i="42" s="1"/>
  <c r="AK24" i="42" s="1"/>
  <c r="AI16" i="42" a="1"/>
  <c r="AI16" i="42" s="1"/>
  <c r="AJ16" i="42" s="1"/>
  <c r="AL16" i="42" s="1"/>
  <c r="AI27" i="42" a="1"/>
  <c r="AI27" i="42" s="1"/>
  <c r="AJ27" i="42" s="1"/>
  <c r="AL27" i="42" s="1"/>
  <c r="AI8" i="42" a="1"/>
  <c r="AI8" i="42" s="1"/>
  <c r="AJ8" i="42" s="1"/>
  <c r="AK8" i="42" s="1"/>
  <c r="AI6" i="42" a="1"/>
  <c r="AI6" i="42" s="1"/>
  <c r="AJ6" i="42" s="1"/>
  <c r="AK6" i="42" s="1"/>
  <c r="AI3" i="42" a="1"/>
  <c r="AI3" i="42" s="1"/>
  <c r="AJ3" i="42" s="1"/>
  <c r="AK3" i="42" s="1"/>
  <c r="AI5" i="42" a="1"/>
  <c r="AI5" i="42" s="1"/>
  <c r="AJ5" i="42" s="1"/>
  <c r="AK5" i="42" s="1"/>
  <c r="AI10" i="42" a="1"/>
  <c r="AI10" i="42" s="1"/>
  <c r="AJ10" i="42" s="1"/>
  <c r="AL10" i="42" s="1"/>
  <c r="AI25" i="42" a="1"/>
  <c r="AI25" i="42" s="1"/>
  <c r="AJ25" i="42" s="1"/>
  <c r="AK25" i="42" s="1"/>
  <c r="AI18" i="42" a="1"/>
  <c r="AI18" i="42" s="1"/>
  <c r="AJ18" i="42" s="1"/>
  <c r="AK18" i="42" s="1"/>
  <c r="AA26" i="42"/>
  <c r="AI32" i="42" a="1"/>
  <c r="AI32" i="42" s="1"/>
  <c r="AJ32" i="42" s="1"/>
  <c r="AL32" i="42" s="1"/>
  <c r="AI33" i="42" a="1"/>
  <c r="AI33" i="42" s="1"/>
  <c r="AJ33" i="42" s="1"/>
  <c r="AL33" i="42" s="1"/>
  <c r="V66" i="42"/>
  <c r="AY66" i="42" s="1"/>
  <c r="Q66" i="42"/>
  <c r="BA66" i="42" s="1"/>
  <c r="BB66" i="42" s="1"/>
  <c r="AB66" i="42"/>
  <c r="P66" i="42"/>
  <c r="AA66" i="42"/>
  <c r="Z66" i="42"/>
  <c r="AZ66" i="42" s="1"/>
  <c r="W66" i="42"/>
  <c r="S66" i="42"/>
  <c r="U66" i="42"/>
  <c r="Y66" i="42"/>
  <c r="R66" i="42"/>
  <c r="AE66" i="42" a="1"/>
  <c r="AE66" i="42" s="1"/>
  <c r="AD66" i="42" s="1"/>
  <c r="AC66" i="42" s="1"/>
  <c r="D122" i="42"/>
  <c r="A122" i="42"/>
  <c r="D3" i="42"/>
  <c r="A3" i="42"/>
  <c r="Z26" i="42"/>
  <c r="AZ26" i="42" s="1"/>
  <c r="AI4" i="42" a="1"/>
  <c r="AI4" i="42" s="1"/>
  <c r="AJ4" i="42" s="1"/>
  <c r="AK4" i="42" s="1"/>
  <c r="AI28" i="42" a="1"/>
  <c r="AI28" i="42" s="1"/>
  <c r="AJ28" i="42" s="1"/>
  <c r="AL28" i="42" s="1"/>
  <c r="A34" i="42"/>
  <c r="D34" i="42"/>
  <c r="AI17" i="42" a="1"/>
  <c r="AI17" i="42" s="1"/>
  <c r="AJ17" i="42" s="1"/>
  <c r="AL17" i="42" s="1"/>
  <c r="AI12" i="42" a="1"/>
  <c r="AI12" i="42" s="1"/>
  <c r="AJ12" i="42" s="1"/>
  <c r="AL12" i="42" s="1"/>
  <c r="AA34" i="42"/>
  <c r="U34" i="42"/>
  <c r="Z34" i="42"/>
  <c r="AZ34" i="42" s="1"/>
  <c r="R34" i="42"/>
  <c r="V34" i="42"/>
  <c r="AY34" i="42" s="1"/>
  <c r="AE34" i="42" a="1"/>
  <c r="AE34" i="42" s="1"/>
  <c r="Y34" i="42"/>
  <c r="P34" i="42"/>
  <c r="S34" i="42"/>
  <c r="W34" i="42"/>
  <c r="Q34" i="42"/>
  <c r="BA34" i="42" s="1"/>
  <c r="BB34" i="42" s="1"/>
  <c r="AU34" i="42"/>
  <c r="AV80" i="42" s="1"/>
  <c r="AB34" i="42"/>
  <c r="A11" i="42"/>
  <c r="D11" i="42"/>
  <c r="Y19" i="42"/>
  <c r="AA19" i="42"/>
  <c r="W19" i="42"/>
  <c r="AE19" i="42" a="1"/>
  <c r="AE19" i="42" s="1"/>
  <c r="S19" i="42"/>
  <c r="P19" i="42"/>
  <c r="AB19" i="42"/>
  <c r="Q19" i="42"/>
  <c r="BA19" i="42" s="1"/>
  <c r="BB19" i="42" s="1"/>
  <c r="R19" i="42"/>
  <c r="AU19" i="42"/>
  <c r="AV105" i="42" s="1"/>
  <c r="V19" i="42"/>
  <c r="AY19" i="42" s="1"/>
  <c r="Z19" i="42"/>
  <c r="AZ19" i="42" s="1"/>
  <c r="U19" i="42"/>
  <c r="AI13" i="42" a="1"/>
  <c r="AI13" i="42" s="1"/>
  <c r="AJ13" i="42" s="1"/>
  <c r="AL13" i="42" s="1"/>
  <c r="AI21" i="42" a="1"/>
  <c r="AI21" i="42" s="1"/>
  <c r="AJ21" i="42" s="1"/>
  <c r="AK21" i="42" s="1"/>
  <c r="A58" i="42"/>
  <c r="D58" i="42"/>
  <c r="AI31" i="42" a="1"/>
  <c r="AI31" i="42" s="1"/>
  <c r="AJ31" i="42" s="1"/>
  <c r="AL31" i="42" s="1"/>
  <c r="D92" i="42"/>
  <c r="A92" i="42"/>
  <c r="A26" i="42"/>
  <c r="D26" i="42"/>
  <c r="S58" i="42"/>
  <c r="AU58" i="42"/>
  <c r="U58" i="42"/>
  <c r="P58" i="42"/>
  <c r="AB58" i="42"/>
  <c r="Y58" i="42"/>
  <c r="R58" i="42"/>
  <c r="AA58" i="42"/>
  <c r="Q58" i="42"/>
  <c r="BA58" i="42" s="1"/>
  <c r="V58" i="42"/>
  <c r="AY58" i="42" s="1"/>
  <c r="BB58" i="42" s="1"/>
  <c r="W58" i="42"/>
  <c r="Z58" i="42"/>
  <c r="AZ58" i="42" s="1"/>
  <c r="A28" i="43"/>
  <c r="D28" i="43"/>
  <c r="A43" i="43"/>
  <c r="D43" i="43"/>
  <c r="AI10" i="43" a="1"/>
  <c r="AI10" i="43" s="1"/>
  <c r="AJ10" i="43" s="1"/>
  <c r="AK10" i="43" s="1"/>
  <c r="AU2" i="43"/>
  <c r="S2" i="43"/>
  <c r="AA2" i="43"/>
  <c r="AB2" i="43"/>
  <c r="V2" i="43"/>
  <c r="AY2" i="43" s="1"/>
  <c r="Y2" i="43"/>
  <c r="Q2" i="43"/>
  <c r="BA2" i="43" s="1"/>
  <c r="R2" i="43"/>
  <c r="W2" i="43"/>
  <c r="Z2" i="43"/>
  <c r="AZ2" i="43" s="1"/>
  <c r="P2" i="43"/>
  <c r="U2" i="43"/>
  <c r="Z43" i="43"/>
  <c r="AZ43" i="43" s="1"/>
  <c r="Q43" i="43"/>
  <c r="BA43" i="43" s="1"/>
  <c r="BB43" i="43" s="1"/>
  <c r="AE43" i="43" a="1"/>
  <c r="AE43" i="43" s="1"/>
  <c r="AB43" i="43"/>
  <c r="P43" i="43"/>
  <c r="Y43" i="43"/>
  <c r="AA43" i="43"/>
  <c r="W43" i="43"/>
  <c r="AU43" i="43"/>
  <c r="AV105" i="43" s="1"/>
  <c r="R43" i="43"/>
  <c r="V43" i="43"/>
  <c r="AY43" i="43" s="1"/>
  <c r="U43" i="43"/>
  <c r="S43" i="43"/>
  <c r="D51" i="43"/>
  <c r="A51" i="43"/>
  <c r="A2" i="43"/>
  <c r="D2" i="43"/>
  <c r="V51" i="43"/>
  <c r="AY51" i="43" s="1"/>
  <c r="AB51" i="43"/>
  <c r="W51" i="43"/>
  <c r="S51" i="43"/>
  <c r="R51" i="43"/>
  <c r="Q51" i="43"/>
  <c r="BA51" i="43" s="1"/>
  <c r="Z51" i="43"/>
  <c r="AZ51" i="43" s="1"/>
  <c r="U51" i="43"/>
  <c r="P51" i="43"/>
  <c r="Y51" i="43"/>
  <c r="Y115" i="43"/>
  <c r="V115" i="43"/>
  <c r="AY115" i="43" s="1"/>
  <c r="Z115" i="43"/>
  <c r="AZ115" i="43" s="1"/>
  <c r="AB115" i="43"/>
  <c r="Q115" i="43"/>
  <c r="BA115" i="43" s="1"/>
  <c r="R115" i="43"/>
  <c r="AS115" i="43"/>
  <c r="AF115" i="43" s="1"/>
  <c r="P115" i="43"/>
  <c r="W115" i="43"/>
  <c r="S115" i="43"/>
  <c r="AA115" i="43"/>
  <c r="U115" i="43"/>
  <c r="D115" i="43"/>
  <c r="A115" i="43"/>
  <c r="Z25" i="44"/>
  <c r="AZ25" i="44" s="1"/>
  <c r="V25" i="44"/>
  <c r="AY25" i="44" s="1"/>
  <c r="R25" i="44"/>
  <c r="W25" i="44"/>
  <c r="D48" i="44"/>
  <c r="A48" i="44"/>
  <c r="AB25" i="44"/>
  <c r="P25" i="44"/>
  <c r="D33" i="44"/>
  <c r="A33" i="44"/>
  <c r="W48" i="44"/>
  <c r="U48" i="44"/>
  <c r="R48" i="44"/>
  <c r="Q48" i="44"/>
  <c r="BA48" i="44" s="1"/>
  <c r="AB48" i="44"/>
  <c r="P48" i="44"/>
  <c r="AU48" i="44"/>
  <c r="Z48" i="44"/>
  <c r="AZ48" i="44" s="1"/>
  <c r="V48" i="44"/>
  <c r="AY48" i="44" s="1"/>
  <c r="S48" i="44"/>
  <c r="AA48" i="44"/>
  <c r="Y48" i="44"/>
  <c r="D108" i="44"/>
  <c r="A108" i="44"/>
  <c r="AU25" i="44"/>
  <c r="AE41" i="44" a="1"/>
  <c r="AE41" i="44" s="1"/>
  <c r="V41" i="44"/>
  <c r="AY41" i="44" s="1"/>
  <c r="S41" i="44"/>
  <c r="Z41" i="44"/>
  <c r="AZ41" i="44" s="1"/>
  <c r="U41" i="44"/>
  <c r="P41" i="44"/>
  <c r="R41" i="44"/>
  <c r="AU41" i="44"/>
  <c r="Q41" i="44"/>
  <c r="BA41" i="44" s="1"/>
  <c r="BB41" i="44" s="1"/>
  <c r="AB41" i="44"/>
  <c r="W41" i="44"/>
  <c r="Y41" i="44"/>
  <c r="AA41" i="44"/>
  <c r="AA108" i="44"/>
  <c r="AB108" i="44"/>
  <c r="Q108" i="44"/>
  <c r="BA108" i="44" s="1"/>
  <c r="Z108" i="44"/>
  <c r="AZ108" i="44" s="1"/>
  <c r="P108" i="44"/>
  <c r="S108" i="44"/>
  <c r="V108" i="44"/>
  <c r="AY108" i="44" s="1"/>
  <c r="U108" i="44"/>
  <c r="W108" i="44"/>
  <c r="Y108" i="44"/>
  <c r="R108" i="44"/>
  <c r="AS108" i="44"/>
  <c r="AF108" i="44" s="1"/>
  <c r="U25" i="44"/>
  <c r="Z17" i="44"/>
  <c r="AZ17" i="44" s="1"/>
  <c r="P17" i="44"/>
  <c r="S17" i="44"/>
  <c r="Y17" i="44"/>
  <c r="AB17" i="44"/>
  <c r="AU17" i="44"/>
  <c r="AV47" i="44" s="1"/>
  <c r="R17" i="44"/>
  <c r="W17" i="44"/>
  <c r="U17" i="44"/>
  <c r="AA17" i="44"/>
  <c r="V17" i="44"/>
  <c r="AY17" i="44" s="1"/>
  <c r="Q17" i="44"/>
  <c r="BA17" i="44" s="1"/>
  <c r="U10" i="44"/>
  <c r="AA10" i="44"/>
  <c r="W10" i="44"/>
  <c r="S10" i="44"/>
  <c r="AU10" i="44"/>
  <c r="AV59" i="44" s="1"/>
  <c r="P10" i="44"/>
  <c r="Y10" i="44"/>
  <c r="AB10" i="44"/>
  <c r="V10" i="44"/>
  <c r="AY10" i="44" s="1"/>
  <c r="Q10" i="44"/>
  <c r="BA10" i="44" s="1"/>
  <c r="Z10" i="44"/>
  <c r="AZ10" i="44" s="1"/>
  <c r="R10" i="44"/>
  <c r="A59" i="44"/>
  <c r="D59" i="44"/>
  <c r="AA25" i="44"/>
  <c r="D17" i="44"/>
  <c r="A17" i="44"/>
  <c r="D41" i="44"/>
  <c r="A41" i="44"/>
  <c r="Y25" i="44"/>
  <c r="D25" i="44"/>
  <c r="A25" i="44"/>
  <c r="D81" i="44"/>
  <c r="A81" i="44"/>
  <c r="A74" i="44"/>
  <c r="D74" i="44"/>
  <c r="AI12" i="45" a="1"/>
  <c r="AI12" i="45" s="1"/>
  <c r="AJ12" i="45" s="1"/>
  <c r="AK12" i="45" s="1"/>
  <c r="W88" i="46"/>
  <c r="V88" i="46"/>
  <c r="AY88" i="46" s="1"/>
  <c r="U88" i="46"/>
  <c r="R88" i="46"/>
  <c r="AB88" i="46"/>
  <c r="Q88" i="46"/>
  <c r="BA88" i="46" s="1"/>
  <c r="BB88" i="46" s="1"/>
  <c r="P88" i="46"/>
  <c r="Z88" i="46"/>
  <c r="AZ88" i="46" s="1"/>
  <c r="Y88" i="46"/>
  <c r="S88" i="46"/>
  <c r="AA88" i="46"/>
  <c r="AE88" i="46" a="1"/>
  <c r="AE88" i="46" s="1"/>
  <c r="AB119" i="46"/>
  <c r="V119" i="46"/>
  <c r="AY119" i="46" s="1"/>
  <c r="W119" i="46"/>
  <c r="Q119" i="46"/>
  <c r="BA119" i="46" s="1"/>
  <c r="BB119" i="46" s="1"/>
  <c r="Z119" i="46"/>
  <c r="AZ119" i="46" s="1"/>
  <c r="U119" i="46"/>
  <c r="S119" i="46"/>
  <c r="R119" i="46"/>
  <c r="AA119" i="46"/>
  <c r="P119" i="46"/>
  <c r="Y119" i="46"/>
  <c r="AE119" i="46" a="1"/>
  <c r="AE119" i="46" s="1"/>
  <c r="U13" i="46"/>
  <c r="P13" i="46"/>
  <c r="S13" i="46"/>
  <c r="AB13" i="46"/>
  <c r="R13" i="46"/>
  <c r="AA13" i="46"/>
  <c r="AU13" i="46"/>
  <c r="Q13" i="46"/>
  <c r="BA13" i="46" s="1"/>
  <c r="W13" i="46"/>
  <c r="Y13" i="46"/>
  <c r="V13" i="46"/>
  <c r="AY13" i="46" s="1"/>
  <c r="Z13" i="46"/>
  <c r="AZ13" i="46" s="1"/>
  <c r="Z57" i="46"/>
  <c r="AZ57" i="46" s="1"/>
  <c r="AE57" i="46" a="1"/>
  <c r="AE57" i="46" s="1"/>
  <c r="P57" i="46"/>
  <c r="Y57" i="46"/>
  <c r="U57" i="46"/>
  <c r="W57" i="46"/>
  <c r="AU57" i="46"/>
  <c r="V57" i="46"/>
  <c r="AY57" i="46" s="1"/>
  <c r="AB57" i="46"/>
  <c r="S57" i="46"/>
  <c r="R57" i="46"/>
  <c r="AA57" i="46"/>
  <c r="Q57" i="46"/>
  <c r="BA57" i="46" s="1"/>
  <c r="BB57" i="46" s="1"/>
  <c r="AI7" i="46" a="1"/>
  <c r="AI7" i="46" s="1"/>
  <c r="AJ7" i="46" s="1"/>
  <c r="AK7" i="46" s="1"/>
  <c r="AE22" i="46" a="1"/>
  <c r="AE22" i="46" s="1"/>
  <c r="U22" i="46"/>
  <c r="S22" i="46"/>
  <c r="Q22" i="46"/>
  <c r="BA22" i="46" s="1"/>
  <c r="BB22" i="46" s="1"/>
  <c r="Y22" i="46"/>
  <c r="AB22" i="46"/>
  <c r="P22" i="46"/>
  <c r="AU22" i="46"/>
  <c r="AV99" i="46" s="1"/>
  <c r="AA22" i="46"/>
  <c r="R22" i="46"/>
  <c r="Z22" i="46"/>
  <c r="AZ22" i="46" s="1"/>
  <c r="W22" i="46"/>
  <c r="V22" i="46"/>
  <c r="AY22" i="46" s="1"/>
  <c r="Q17" i="46"/>
  <c r="BA17" i="46" s="1"/>
  <c r="R17" i="46"/>
  <c r="P17" i="46"/>
  <c r="V17" i="46"/>
  <c r="AY17" i="46" s="1"/>
  <c r="Y17" i="46"/>
  <c r="AA17" i="46"/>
  <c r="AU17" i="46"/>
  <c r="S17" i="46"/>
  <c r="W17" i="46"/>
  <c r="U17" i="46"/>
  <c r="Z17" i="46"/>
  <c r="AZ17" i="46" s="1"/>
  <c r="AB17" i="46"/>
  <c r="W81" i="46"/>
  <c r="V81" i="46"/>
  <c r="AY81" i="46" s="1"/>
  <c r="U81" i="46"/>
  <c r="S81" i="46"/>
  <c r="Q81" i="46"/>
  <c r="BA81" i="46" s="1"/>
  <c r="AA81" i="46"/>
  <c r="P81" i="46"/>
  <c r="Y81" i="46"/>
  <c r="R81" i="46"/>
  <c r="AB81" i="46"/>
  <c r="Z81" i="46"/>
  <c r="AZ81" i="46" s="1"/>
  <c r="AI6" i="46" a="1"/>
  <c r="AI6" i="46" s="1"/>
  <c r="AJ6" i="46" s="1"/>
  <c r="AK6" i="46" s="1"/>
  <c r="W120" i="46"/>
  <c r="AE120" i="46" a="1"/>
  <c r="AE120" i="46" s="1"/>
  <c r="Y120" i="46"/>
  <c r="V120" i="46"/>
  <c r="AY120" i="46" s="1"/>
  <c r="U120" i="46"/>
  <c r="S120" i="46"/>
  <c r="AB120" i="46"/>
  <c r="R120" i="46"/>
  <c r="P120" i="46"/>
  <c r="AA120" i="46"/>
  <c r="AE3" i="46" a="1"/>
  <c r="AE3" i="46" s="1"/>
  <c r="Q3" i="46"/>
  <c r="BA3" i="46" s="1"/>
  <c r="BB3" i="46" s="1"/>
  <c r="Z3" i="46"/>
  <c r="AZ3" i="46" s="1"/>
  <c r="P3" i="46"/>
  <c r="U3" i="46"/>
  <c r="Y3" i="46"/>
  <c r="S3" i="46"/>
  <c r="AB3" i="46"/>
  <c r="V3" i="46"/>
  <c r="AY3" i="46" s="1"/>
  <c r="R3" i="46"/>
  <c r="W3" i="46"/>
  <c r="AA3" i="46"/>
  <c r="AU3" i="46"/>
  <c r="W20" i="46"/>
  <c r="AU20" i="46"/>
  <c r="AE20" i="46" a="1"/>
  <c r="AE20" i="46" s="1"/>
  <c r="AA20" i="46"/>
  <c r="V20" i="46"/>
  <c r="AY20" i="46" s="1"/>
  <c r="S20" i="46"/>
  <c r="Q20" i="46"/>
  <c r="BA20" i="46" s="1"/>
  <c r="BB20" i="46" s="1"/>
  <c r="U20" i="46"/>
  <c r="Z20" i="46"/>
  <c r="AZ20" i="46" s="1"/>
  <c r="AB20" i="46"/>
  <c r="P20" i="46"/>
  <c r="R20" i="46"/>
  <c r="Y20" i="46"/>
  <c r="P122" i="46"/>
  <c r="AB122" i="46"/>
  <c r="Q122" i="46"/>
  <c r="BA122" i="46" s="1"/>
  <c r="Z122" i="46"/>
  <c r="AZ122" i="46" s="1"/>
  <c r="R122" i="46"/>
  <c r="V122" i="46"/>
  <c r="AY122" i="46" s="1"/>
  <c r="S122" i="46"/>
  <c r="Y122" i="46"/>
  <c r="U122" i="46"/>
  <c r="W122" i="46"/>
  <c r="AA122" i="46"/>
  <c r="W61" i="46"/>
  <c r="V61" i="46"/>
  <c r="AY61" i="46" s="1"/>
  <c r="AU61" i="46"/>
  <c r="U61" i="46"/>
  <c r="AA61" i="46"/>
  <c r="AB61" i="46"/>
  <c r="Q61" i="46"/>
  <c r="BA61" i="46" s="1"/>
  <c r="Y61" i="46"/>
  <c r="Z61" i="46"/>
  <c r="AZ61" i="46" s="1"/>
  <c r="S61" i="46"/>
  <c r="P61" i="46"/>
  <c r="R61" i="46"/>
  <c r="AI2" i="46" a="1"/>
  <c r="AI2" i="46" s="1"/>
  <c r="AJ2" i="46" s="1"/>
  <c r="AK2" i="46" s="1"/>
  <c r="V105" i="46"/>
  <c r="AY105" i="46" s="1"/>
  <c r="Y105" i="46"/>
  <c r="U105" i="46"/>
  <c r="W105" i="46"/>
  <c r="AB105" i="46"/>
  <c r="P105" i="46"/>
  <c r="R105" i="46"/>
  <c r="S105" i="46"/>
  <c r="Q105" i="46"/>
  <c r="BA105" i="46" s="1"/>
  <c r="BB105" i="46" s="1"/>
  <c r="AA105" i="46"/>
  <c r="AE105" i="46" a="1"/>
  <c r="AE105" i="46" s="1"/>
  <c r="Z105" i="46"/>
  <c r="AZ105" i="46" s="1"/>
  <c r="W124" i="46"/>
  <c r="AB124" i="46"/>
  <c r="R124" i="46"/>
  <c r="S124" i="46"/>
  <c r="AA124" i="46"/>
  <c r="V124" i="46"/>
  <c r="AY124" i="46" s="1"/>
  <c r="Q124" i="46"/>
  <c r="BA124" i="46" s="1"/>
  <c r="U124" i="46"/>
  <c r="Z124" i="46"/>
  <c r="AZ124" i="46" s="1"/>
  <c r="P124" i="46"/>
  <c r="Y124" i="46"/>
  <c r="AI9" i="46" a="1"/>
  <c r="AI9" i="46" s="1"/>
  <c r="AJ9" i="46" s="1"/>
  <c r="AK9" i="46" s="1"/>
  <c r="U2" i="46"/>
  <c r="P2" i="46"/>
  <c r="S2" i="46"/>
  <c r="AB2" i="46"/>
  <c r="W2" i="46"/>
  <c r="R2" i="46"/>
  <c r="AU2" i="46"/>
  <c r="AV31" i="46" s="1"/>
  <c r="AA2" i="46"/>
  <c r="V2" i="46"/>
  <c r="AY2" i="46" s="1"/>
  <c r="Q2" i="46"/>
  <c r="BA2" i="46" s="1"/>
  <c r="BB2" i="46" s="1"/>
  <c r="AE2" i="46" a="1"/>
  <c r="AE2" i="46" s="1"/>
  <c r="Z2" i="46"/>
  <c r="AZ2" i="46" s="1"/>
  <c r="Y2" i="46"/>
  <c r="Y118" i="46"/>
  <c r="Q118" i="46"/>
  <c r="BA118" i="46" s="1"/>
  <c r="BB118" i="46" s="1"/>
  <c r="AE118" i="46" a="1"/>
  <c r="AE118" i="46" s="1"/>
  <c r="V118" i="46"/>
  <c r="AY118" i="46" s="1"/>
  <c r="U118" i="46"/>
  <c r="AB118" i="46"/>
  <c r="W118" i="46"/>
  <c r="Z118" i="46"/>
  <c r="AZ118" i="46" s="1"/>
  <c r="S118" i="46"/>
  <c r="AA118" i="46"/>
  <c r="P118" i="46"/>
  <c r="R118" i="46"/>
  <c r="W110" i="46"/>
  <c r="AB110" i="46"/>
  <c r="Y110" i="46"/>
  <c r="Z110" i="46"/>
  <c r="AZ110" i="46" s="1"/>
  <c r="U110" i="46"/>
  <c r="AA110" i="46"/>
  <c r="R110" i="46"/>
  <c r="P110" i="46"/>
  <c r="Q110" i="46"/>
  <c r="BA110" i="46" s="1"/>
  <c r="V110" i="46"/>
  <c r="AY110" i="46" s="1"/>
  <c r="S110" i="46"/>
  <c r="AA98" i="46"/>
  <c r="P98" i="46"/>
  <c r="Q98" i="46"/>
  <c r="BA98" i="46" s="1"/>
  <c r="BB98" i="46" s="1"/>
  <c r="AE98" i="46" a="1"/>
  <c r="AE98" i="46" s="1"/>
  <c r="R98" i="46"/>
  <c r="AB98" i="46"/>
  <c r="Y98" i="46"/>
  <c r="W98" i="46"/>
  <c r="V98" i="46"/>
  <c r="AY98" i="46" s="1"/>
  <c r="Z98" i="46"/>
  <c r="AZ98" i="46" s="1"/>
  <c r="U98" i="46"/>
  <c r="S98" i="46"/>
  <c r="AB115" i="46"/>
  <c r="V115" i="46"/>
  <c r="AY115" i="46" s="1"/>
  <c r="R115" i="46"/>
  <c r="U115" i="46"/>
  <c r="Y115" i="46"/>
  <c r="Q115" i="46"/>
  <c r="BA115" i="46" s="1"/>
  <c r="BB115" i="46" s="1"/>
  <c r="AE115" i="46" a="1"/>
  <c r="AE115" i="46" s="1"/>
  <c r="P115" i="46"/>
  <c r="AA115" i="46"/>
  <c r="W115" i="46"/>
  <c r="S115" i="46"/>
  <c r="Z115" i="46"/>
  <c r="AZ115" i="46" s="1"/>
  <c r="AI13" i="46" a="1"/>
  <c r="AI13" i="46" s="1"/>
  <c r="AJ13" i="46" s="1"/>
  <c r="AL13" i="46" s="1"/>
  <c r="R123" i="46"/>
  <c r="Q123" i="46"/>
  <c r="BA123" i="46" s="1"/>
  <c r="P123" i="46"/>
  <c r="W123" i="46"/>
  <c r="AB123" i="46"/>
  <c r="Z123" i="46"/>
  <c r="AZ123" i="46" s="1"/>
  <c r="U123" i="46"/>
  <c r="AA123" i="46"/>
  <c r="V123" i="46"/>
  <c r="AY123" i="46" s="1"/>
  <c r="S123" i="46"/>
  <c r="Y123" i="46"/>
  <c r="AA91" i="46"/>
  <c r="W91" i="46"/>
  <c r="P91" i="46"/>
  <c r="S91" i="46"/>
  <c r="Y91" i="46"/>
  <c r="R91" i="46"/>
  <c r="U91" i="46"/>
  <c r="AB91" i="46"/>
  <c r="Q91" i="46"/>
  <c r="BA91" i="46" s="1"/>
  <c r="Z91" i="46"/>
  <c r="AZ91" i="46" s="1"/>
  <c r="V91" i="46"/>
  <c r="AY91" i="46" s="1"/>
  <c r="P51" i="46"/>
  <c r="Y51" i="46"/>
  <c r="U51" i="46"/>
  <c r="AE51" i="46" a="1"/>
  <c r="AE51" i="46" s="1"/>
  <c r="AU51" i="46"/>
  <c r="AV77" i="46" s="1"/>
  <c r="S51" i="46"/>
  <c r="V51" i="46"/>
  <c r="AY51" i="46" s="1"/>
  <c r="AA51" i="46"/>
  <c r="AB51" i="46"/>
  <c r="R51" i="46"/>
  <c r="Q51" i="46"/>
  <c r="BA51" i="46" s="1"/>
  <c r="BB51" i="46" s="1"/>
  <c r="W51" i="46"/>
  <c r="Z51" i="46"/>
  <c r="AZ51" i="46" s="1"/>
  <c r="U72" i="46"/>
  <c r="V72" i="46"/>
  <c r="AY72" i="46" s="1"/>
  <c r="R72" i="46"/>
  <c r="S72" i="46"/>
  <c r="Q72" i="46"/>
  <c r="BA72" i="46" s="1"/>
  <c r="BB72" i="46" s="1"/>
  <c r="Z72" i="46"/>
  <c r="AZ72" i="46" s="1"/>
  <c r="AB72" i="46"/>
  <c r="P72" i="46"/>
  <c r="AA72" i="46"/>
  <c r="Y72" i="46"/>
  <c r="AE72" i="46" a="1"/>
  <c r="AE72" i="46" s="1"/>
  <c r="W72" i="46"/>
  <c r="W121" i="46"/>
  <c r="P121" i="46"/>
  <c r="AE121" i="46" a="1"/>
  <c r="AE121" i="46" s="1"/>
  <c r="V121" i="46"/>
  <c r="AY121" i="46" s="1"/>
  <c r="U121" i="46"/>
  <c r="Y121" i="46"/>
  <c r="S121" i="46"/>
  <c r="AB121" i="46"/>
  <c r="R121" i="46"/>
  <c r="Z121" i="46"/>
  <c r="AZ121" i="46" s="1"/>
  <c r="AA121" i="46"/>
  <c r="Q121" i="46"/>
  <c r="BA121" i="46" s="1"/>
  <c r="BB121" i="46" s="1"/>
  <c r="AI31" i="46" a="1"/>
  <c r="AI31" i="46" s="1"/>
  <c r="AJ31" i="46" s="1"/>
  <c r="AL31" i="46" s="1"/>
  <c r="Z34" i="46"/>
  <c r="AZ34" i="46" s="1"/>
  <c r="S34" i="46"/>
  <c r="R34" i="46"/>
  <c r="P34" i="46"/>
  <c r="AU34" i="46"/>
  <c r="AV22" i="46" s="1"/>
  <c r="V34" i="46"/>
  <c r="AY34" i="46" s="1"/>
  <c r="AA34" i="46"/>
  <c r="Y34" i="46"/>
  <c r="Q34" i="46"/>
  <c r="BA34" i="46" s="1"/>
  <c r="BB34" i="46" s="1"/>
  <c r="W34" i="46"/>
  <c r="AB34" i="46"/>
  <c r="U34" i="46"/>
  <c r="AE34" i="46" a="1"/>
  <c r="AE34" i="46" s="1"/>
  <c r="AA59" i="46"/>
  <c r="Q59" i="46"/>
  <c r="BA59" i="46" s="1"/>
  <c r="S59" i="46"/>
  <c r="P59" i="46"/>
  <c r="V59" i="46"/>
  <c r="AY59" i="46" s="1"/>
  <c r="AB59" i="46"/>
  <c r="U59" i="46"/>
  <c r="R59" i="46"/>
  <c r="Y59" i="46"/>
  <c r="AU59" i="46"/>
  <c r="W59" i="46"/>
  <c r="Z59" i="46"/>
  <c r="AZ59" i="46" s="1"/>
  <c r="V6" i="46"/>
  <c r="AY6" i="46" s="1"/>
  <c r="R6" i="46"/>
  <c r="S6" i="46"/>
  <c r="Q6" i="46"/>
  <c r="BA6" i="46" s="1"/>
  <c r="BB6" i="46" s="1"/>
  <c r="AB6" i="46"/>
  <c r="U6" i="46"/>
  <c r="AA6" i="46"/>
  <c r="P6" i="46"/>
  <c r="Z6" i="46"/>
  <c r="AZ6" i="46" s="1"/>
  <c r="Y6" i="46"/>
  <c r="AU6" i="46"/>
  <c r="W6" i="46"/>
  <c r="AA29" i="46"/>
  <c r="S29" i="46"/>
  <c r="Y29" i="46"/>
  <c r="U29" i="46"/>
  <c r="W29" i="46"/>
  <c r="Q29" i="46"/>
  <c r="BA29" i="46" s="1"/>
  <c r="AB29" i="46"/>
  <c r="P29" i="46"/>
  <c r="R29" i="46"/>
  <c r="Z29" i="46"/>
  <c r="AZ29" i="46" s="1"/>
  <c r="AU29" i="46"/>
  <c r="AV48" i="46" s="1"/>
  <c r="V29" i="46"/>
  <c r="AY29" i="46" s="1"/>
  <c r="R10" i="46"/>
  <c r="Y10" i="46"/>
  <c r="U10" i="46"/>
  <c r="Z10" i="46"/>
  <c r="AZ10" i="46" s="1"/>
  <c r="P10" i="46"/>
  <c r="AU10" i="46"/>
  <c r="AA10" i="46"/>
  <c r="W10" i="46"/>
  <c r="S10" i="46"/>
  <c r="Q10" i="46"/>
  <c r="BA10" i="46" s="1"/>
  <c r="AB10" i="46"/>
  <c r="V10" i="46"/>
  <c r="AY10" i="46" s="1"/>
  <c r="BB10" i="46" s="1"/>
  <c r="W56" i="46"/>
  <c r="S56" i="46"/>
  <c r="AA56" i="46"/>
  <c r="AB56" i="46"/>
  <c r="Q56" i="46"/>
  <c r="BA56" i="46" s="1"/>
  <c r="BB56" i="46" s="1"/>
  <c r="Z56" i="46"/>
  <c r="AZ56" i="46" s="1"/>
  <c r="R56" i="46"/>
  <c r="P56" i="46"/>
  <c r="Y56" i="46"/>
  <c r="V56" i="46"/>
  <c r="AY56" i="46" s="1"/>
  <c r="U56" i="46"/>
  <c r="AE56" i="46" a="1"/>
  <c r="AE56" i="46" s="1"/>
  <c r="AU56" i="46"/>
  <c r="AV92" i="46" s="1"/>
  <c r="W36" i="46"/>
  <c r="AA36" i="46"/>
  <c r="Q36" i="46"/>
  <c r="BA36" i="46" s="1"/>
  <c r="BB36" i="46" s="1"/>
  <c r="U36" i="46"/>
  <c r="AE36" i="46" a="1"/>
  <c r="AE36" i="46" s="1"/>
  <c r="V36" i="46"/>
  <c r="AY36" i="46" s="1"/>
  <c r="Z36" i="46"/>
  <c r="AZ36" i="46" s="1"/>
  <c r="S36" i="46"/>
  <c r="P36" i="46"/>
  <c r="AU36" i="46"/>
  <c r="AB36" i="46"/>
  <c r="R36" i="46"/>
  <c r="Y36" i="46"/>
  <c r="Z7" i="46"/>
  <c r="AZ7" i="46" s="1"/>
  <c r="AB7" i="46"/>
  <c r="R7" i="46"/>
  <c r="Y7" i="46"/>
  <c r="Q7" i="46"/>
  <c r="BA7" i="46" s="1"/>
  <c r="BB7" i="46" s="1"/>
  <c r="AU7" i="46"/>
  <c r="AV74" i="46" s="1"/>
  <c r="D74" i="46" s="1"/>
  <c r="AW74" i="46" s="1"/>
  <c r="W7" i="46"/>
  <c r="AE7" i="46" a="1"/>
  <c r="AE7" i="46" s="1"/>
  <c r="V7" i="46"/>
  <c r="AY7" i="46" s="1"/>
  <c r="U7" i="46"/>
  <c r="P7" i="46"/>
  <c r="AA7" i="46"/>
  <c r="S7" i="46"/>
  <c r="W4" i="47"/>
  <c r="R4" i="47"/>
  <c r="S4" i="47"/>
  <c r="AU4" i="47"/>
  <c r="Z4" i="47"/>
  <c r="AZ4" i="47" s="1"/>
  <c r="V4" i="47"/>
  <c r="AY4" i="47" s="1"/>
  <c r="AA4" i="47"/>
  <c r="AB4" i="47"/>
  <c r="P4" i="47"/>
  <c r="Q4" i="47"/>
  <c r="BA4" i="47" s="1"/>
  <c r="Y4" i="47"/>
  <c r="U4" i="47"/>
  <c r="AU16" i="47"/>
  <c r="AA16" i="47"/>
  <c r="R16" i="47"/>
  <c r="W16" i="47"/>
  <c r="Q16" i="47"/>
  <c r="BA16" i="47" s="1"/>
  <c r="BB16" i="47" s="1"/>
  <c r="AE16" i="47" a="1"/>
  <c r="AE16" i="47" s="1"/>
  <c r="P16" i="47"/>
  <c r="Y16" i="47"/>
  <c r="V16" i="47"/>
  <c r="AY16" i="47" s="1"/>
  <c r="Z16" i="47"/>
  <c r="AZ16" i="47" s="1"/>
  <c r="AB16" i="47"/>
  <c r="U16" i="47"/>
  <c r="S16" i="47"/>
  <c r="D113" i="47"/>
  <c r="A113" i="47"/>
  <c r="A16" i="47"/>
  <c r="D16" i="47"/>
  <c r="AH16" i="47" s="1"/>
  <c r="V89" i="47"/>
  <c r="AY89" i="47" s="1"/>
  <c r="AS89" i="47"/>
  <c r="AF89" i="47" s="1"/>
  <c r="Z89" i="47"/>
  <c r="AZ89" i="47" s="1"/>
  <c r="S89" i="47"/>
  <c r="R89" i="47"/>
  <c r="P89" i="47"/>
  <c r="Y89" i="47"/>
  <c r="Q89" i="47"/>
  <c r="BA89" i="47" s="1"/>
  <c r="W89" i="47"/>
  <c r="AB89" i="47"/>
  <c r="AA89" i="47"/>
  <c r="W113" i="47"/>
  <c r="Z113" i="47"/>
  <c r="AZ113" i="47" s="1"/>
  <c r="AB113" i="47"/>
  <c r="V113" i="47"/>
  <c r="AY113" i="47" s="1"/>
  <c r="U113" i="47"/>
  <c r="R113" i="47"/>
  <c r="Y113" i="47"/>
  <c r="S113" i="47"/>
  <c r="AE113" i="47" a="1"/>
  <c r="AE113" i="47" s="1"/>
  <c r="AD113" i="47" s="1"/>
  <c r="AC113" i="47" s="1"/>
  <c r="AA113" i="47"/>
  <c r="P113" i="47"/>
  <c r="Q113" i="47"/>
  <c r="BA113" i="47" s="1"/>
  <c r="BB113" i="47" s="1"/>
  <c r="R23" i="47"/>
  <c r="AB23" i="47"/>
  <c r="W23" i="47"/>
  <c r="Y23" i="47"/>
  <c r="AA23" i="47"/>
  <c r="S23" i="47"/>
  <c r="Q23" i="47"/>
  <c r="BA23" i="47" s="1"/>
  <c r="AU23" i="47"/>
  <c r="AV109" i="47" s="1"/>
  <c r="V23" i="47"/>
  <c r="AY23" i="47" s="1"/>
  <c r="P23" i="47"/>
  <c r="Z23" i="47"/>
  <c r="AZ23" i="47" s="1"/>
  <c r="U23" i="47"/>
  <c r="Z24" i="47"/>
  <c r="AZ24" i="47" s="1"/>
  <c r="AB24" i="47"/>
  <c r="W24" i="47"/>
  <c r="R24" i="47"/>
  <c r="V24" i="47"/>
  <c r="AY24" i="47" s="1"/>
  <c r="Y24" i="47"/>
  <c r="U24" i="47"/>
  <c r="AU24" i="47"/>
  <c r="Q24" i="47"/>
  <c r="BA24" i="47" s="1"/>
  <c r="S24" i="47"/>
  <c r="P24" i="47"/>
  <c r="AA24" i="47"/>
  <c r="V106" i="47"/>
  <c r="AY106" i="47" s="1"/>
  <c r="Z106" i="47"/>
  <c r="AZ106" i="47" s="1"/>
  <c r="AE106" i="47" a="1"/>
  <c r="AE106" i="47" s="1"/>
  <c r="AD106" i="47" s="1"/>
  <c r="AC106" i="47" s="1"/>
  <c r="P106" i="47"/>
  <c r="AA106" i="47"/>
  <c r="Y106" i="47"/>
  <c r="W106" i="47"/>
  <c r="S106" i="47"/>
  <c r="Q106" i="47"/>
  <c r="BA106" i="47" s="1"/>
  <c r="BB106" i="47" s="1"/>
  <c r="R106" i="47"/>
  <c r="AB106" i="47"/>
  <c r="U106" i="47"/>
  <c r="D106" i="47"/>
  <c r="A106" i="47"/>
  <c r="AE77" i="47" a="1"/>
  <c r="AE77" i="47" s="1"/>
  <c r="AD77" i="47" s="1"/>
  <c r="AC77" i="47" s="1"/>
  <c r="W77" i="47"/>
  <c r="S77" i="47"/>
  <c r="Y77" i="47"/>
  <c r="Z77" i="47"/>
  <c r="AZ77" i="47" s="1"/>
  <c r="AB77" i="47"/>
  <c r="P77" i="47"/>
  <c r="R77" i="47"/>
  <c r="AA77" i="47"/>
  <c r="Q77" i="47"/>
  <c r="BA77" i="47" s="1"/>
  <c r="BB77" i="47" s="1"/>
  <c r="V77" i="47"/>
  <c r="AY77" i="47" s="1"/>
  <c r="U77" i="47"/>
  <c r="D44" i="47"/>
  <c r="A44" i="47"/>
  <c r="W7" i="47"/>
  <c r="V7" i="47"/>
  <c r="AY7" i="47" s="1"/>
  <c r="AU7" i="47"/>
  <c r="AV26" i="47" s="1"/>
  <c r="AB7" i="47"/>
  <c r="U7" i="47"/>
  <c r="R7" i="47"/>
  <c r="S7" i="47"/>
  <c r="Y7" i="47"/>
  <c r="AA7" i="47"/>
  <c r="P7" i="47"/>
  <c r="Q7" i="47"/>
  <c r="BA7" i="47" s="1"/>
  <c r="Z7" i="47"/>
  <c r="AZ7" i="47" s="1"/>
  <c r="Q64" i="47"/>
  <c r="BA64" i="47" s="1"/>
  <c r="BB64" i="47" s="1"/>
  <c r="W64" i="47"/>
  <c r="Y64" i="47"/>
  <c r="P64" i="47"/>
  <c r="R64" i="47"/>
  <c r="AE64" i="47" a="1"/>
  <c r="AE64" i="47" s="1"/>
  <c r="S64" i="47"/>
  <c r="V64" i="47"/>
  <c r="AY64" i="47" s="1"/>
  <c r="U64" i="47"/>
  <c r="AA64" i="47"/>
  <c r="AB64" i="47"/>
  <c r="AU64" i="47"/>
  <c r="AV102" i="47" s="1"/>
  <c r="Z64" i="47"/>
  <c r="AZ64" i="47" s="1"/>
  <c r="D51" i="47"/>
  <c r="A51" i="47"/>
  <c r="A52" i="47"/>
  <c r="D52" i="47"/>
  <c r="R9" i="48"/>
  <c r="AE9" i="48" a="1"/>
  <c r="AE9" i="48" s="1"/>
  <c r="V9" i="48"/>
  <c r="AY9" i="48" s="1"/>
  <c r="AA9" i="48"/>
  <c r="Q9" i="48"/>
  <c r="BA9" i="48" s="1"/>
  <c r="BB9" i="48" s="1"/>
  <c r="AU9" i="48"/>
  <c r="AB9" i="48"/>
  <c r="Y9" i="48"/>
  <c r="W9" i="48"/>
  <c r="AD88" i="48"/>
  <c r="AC88" i="48" s="1"/>
  <c r="U102" i="48"/>
  <c r="Z16" i="48"/>
  <c r="AZ16" i="48" s="1"/>
  <c r="Y32" i="48"/>
  <c r="AA89" i="48"/>
  <c r="U89" i="48"/>
  <c r="Y89" i="48"/>
  <c r="AE89" i="48" a="1"/>
  <c r="AE89" i="48" s="1"/>
  <c r="AD89" i="48" s="1"/>
  <c r="AC89" i="48" s="1"/>
  <c r="AB89" i="48"/>
  <c r="Z89" i="48"/>
  <c r="AZ89" i="48" s="1"/>
  <c r="W89" i="48"/>
  <c r="S89" i="48"/>
  <c r="AA121" i="48"/>
  <c r="AB121" i="48"/>
  <c r="AE121" i="48" a="1"/>
  <c r="AE121" i="48" s="1"/>
  <c r="Y121" i="48"/>
  <c r="U121" i="48"/>
  <c r="W121" i="48"/>
  <c r="R121" i="48"/>
  <c r="AS86" i="48"/>
  <c r="AF86" i="48" s="1"/>
  <c r="V102" i="48"/>
  <c r="AY102" i="48" s="1"/>
  <c r="Q121" i="48"/>
  <c r="BA121" i="48" s="1"/>
  <c r="BB121" i="48" s="1"/>
  <c r="P32" i="48"/>
  <c r="W24" i="48"/>
  <c r="P24" i="48"/>
  <c r="S24" i="48"/>
  <c r="AE24" i="48" a="1"/>
  <c r="AE24" i="48" s="1"/>
  <c r="AA24" i="48"/>
  <c r="Q24" i="48"/>
  <c r="BA24" i="48" s="1"/>
  <c r="BB24" i="48" s="1"/>
  <c r="AU24" i="48"/>
  <c r="AV3" i="48" s="1"/>
  <c r="Z24" i="48"/>
  <c r="AZ24" i="48" s="1"/>
  <c r="Y24" i="48"/>
  <c r="AA115" i="48"/>
  <c r="Z115" i="48"/>
  <c r="AZ115" i="48" s="1"/>
  <c r="S115" i="48"/>
  <c r="W115" i="48"/>
  <c r="AB115" i="48"/>
  <c r="V115" i="48"/>
  <c r="AY115" i="48" s="1"/>
  <c r="R115" i="48"/>
  <c r="U115" i="48"/>
  <c r="Y115" i="48"/>
  <c r="AE115" i="48" a="1"/>
  <c r="AE115" i="48" s="1"/>
  <c r="AD115" i="48" s="1"/>
  <c r="AC115" i="48" s="1"/>
  <c r="P115" i="48"/>
  <c r="V117" i="48"/>
  <c r="AY117" i="48" s="1"/>
  <c r="AA117" i="48"/>
  <c r="Z117" i="48"/>
  <c r="AZ117" i="48" s="1"/>
  <c r="U117" i="48"/>
  <c r="R117" i="48"/>
  <c r="P47" i="48"/>
  <c r="W47" i="48"/>
  <c r="U47" i="48"/>
  <c r="S47" i="48"/>
  <c r="AU47" i="48"/>
  <c r="Q47" i="48"/>
  <c r="BA47" i="48" s="1"/>
  <c r="R47" i="48"/>
  <c r="V47" i="48"/>
  <c r="AY47" i="48" s="1"/>
  <c r="Z47" i="48"/>
  <c r="AZ47" i="48" s="1"/>
  <c r="U109" i="48"/>
  <c r="V109" i="48"/>
  <c r="AY109" i="48" s="1"/>
  <c r="S109" i="48"/>
  <c r="P109" i="48"/>
  <c r="AB109" i="48"/>
  <c r="Z109" i="48"/>
  <c r="AZ109" i="48" s="1"/>
  <c r="Y109" i="48"/>
  <c r="AA109" i="48"/>
  <c r="W109" i="48"/>
  <c r="R109" i="48"/>
  <c r="Q109" i="48"/>
  <c r="BA109" i="48" s="1"/>
  <c r="AS109" i="48"/>
  <c r="AF109" i="48" s="1"/>
  <c r="R32" i="48"/>
  <c r="Q32" i="48"/>
  <c r="BA32" i="48" s="1"/>
  <c r="W32" i="48"/>
  <c r="AB16" i="48"/>
  <c r="W16" i="48"/>
  <c r="S16" i="48"/>
  <c r="U16" i="48"/>
  <c r="Q16" i="48"/>
  <c r="BA16" i="48" s="1"/>
  <c r="AU16" i="48"/>
  <c r="AV124" i="48" s="1"/>
  <c r="A124" i="48" s="1"/>
  <c r="V16" i="48"/>
  <c r="AY16" i="48" s="1"/>
  <c r="AA55" i="48"/>
  <c r="AU55" i="48"/>
  <c r="V55" i="48"/>
  <c r="AY55" i="48" s="1"/>
  <c r="Y55" i="48"/>
  <c r="W55" i="48"/>
  <c r="R55" i="48"/>
  <c r="Z55" i="48"/>
  <c r="AZ55" i="48" s="1"/>
  <c r="S55" i="48"/>
  <c r="AE102" i="48" a="1"/>
  <c r="AE102" i="48" s="1"/>
  <c r="Z102" i="48"/>
  <c r="AZ102" i="48" s="1"/>
  <c r="Y102" i="48"/>
  <c r="R102" i="48"/>
  <c r="W102" i="48"/>
  <c r="AA102" i="48"/>
  <c r="AB83" i="48"/>
  <c r="S9" i="48"/>
  <c r="Y16" i="48"/>
  <c r="U55" i="48"/>
  <c r="Z32" i="48"/>
  <c r="AZ32" i="48" s="1"/>
  <c r="W93" i="48"/>
  <c r="AS93" i="48"/>
  <c r="AF93" i="48" s="1"/>
  <c r="P93" i="48"/>
  <c r="Q93" i="48"/>
  <c r="BA93" i="48" s="1"/>
  <c r="AB93" i="48"/>
  <c r="AA93" i="48"/>
  <c r="Z93" i="48"/>
  <c r="AZ93" i="48" s="1"/>
  <c r="V93" i="48"/>
  <c r="AY93" i="48" s="1"/>
  <c r="R93" i="48"/>
  <c r="U93" i="48"/>
  <c r="S93" i="48"/>
  <c r="Y93" i="48"/>
  <c r="P9" i="48"/>
  <c r="AE16" i="48" a="1"/>
  <c r="AE16" i="48" s="1"/>
  <c r="AD16" i="48" s="1"/>
  <c r="AC16" i="48" s="1"/>
  <c r="AS121" i="48"/>
  <c r="AF121" i="48" s="1"/>
  <c r="AD121" i="48" s="1"/>
  <c r="AC121" i="48" s="1"/>
  <c r="Z9" i="48"/>
  <c r="AZ9" i="48" s="1"/>
  <c r="S121" i="48"/>
  <c r="Q55" i="48"/>
  <c r="BA55" i="48" s="1"/>
  <c r="BB55" i="48" s="1"/>
  <c r="V32" i="48"/>
  <c r="AY32" i="48" s="1"/>
  <c r="AA78" i="48"/>
  <c r="S78" i="48"/>
  <c r="Z78" i="48"/>
  <c r="AZ78" i="48" s="1"/>
  <c r="AB78" i="48"/>
  <c r="R78" i="48"/>
  <c r="Y78" i="48"/>
  <c r="W78" i="48"/>
  <c r="V78" i="48"/>
  <c r="AY78" i="48" s="1"/>
  <c r="BB78" i="48" s="1"/>
  <c r="Q78" i="48"/>
  <c r="BA78" i="48" s="1"/>
  <c r="U78" i="48"/>
  <c r="AS78" i="48"/>
  <c r="AF78" i="48" s="1"/>
  <c r="P78" i="48"/>
  <c r="AS98" i="48"/>
  <c r="AF98" i="48" s="1"/>
  <c r="U9" i="48"/>
  <c r="P121" i="48"/>
  <c r="S102" i="48"/>
  <c r="AA32" i="48"/>
  <c r="V54" i="48"/>
  <c r="AY54" i="48" s="1"/>
  <c r="U54" i="48"/>
  <c r="Z54" i="48"/>
  <c r="AZ54" i="48" s="1"/>
  <c r="R54" i="48"/>
  <c r="AU54" i="48"/>
  <c r="AV27" i="48" s="1"/>
  <c r="S54" i="48"/>
  <c r="AB54" i="48"/>
  <c r="Q54" i="48"/>
  <c r="BA54" i="48" s="1"/>
  <c r="BB54" i="48" s="1"/>
  <c r="AA54" i="48"/>
  <c r="AE54" i="48" a="1"/>
  <c r="AE54" i="48" s="1"/>
  <c r="P54" i="48"/>
  <c r="Y54" i="48"/>
  <c r="W54" i="48"/>
  <c r="AS104" i="48"/>
  <c r="AF104" i="48" s="1"/>
  <c r="AD69" i="48"/>
  <c r="AC69" i="48" s="1"/>
  <c r="Q102" i="48"/>
  <c r="BA102" i="48" s="1"/>
  <c r="BB102" i="48" s="1"/>
  <c r="AE55" i="48" a="1"/>
  <c r="AE55" i="48" s="1"/>
  <c r="Z121" i="48"/>
  <c r="AZ121" i="48" s="1"/>
  <c r="AB32" i="48"/>
  <c r="Q125" i="48"/>
  <c r="BA125" i="48" s="1"/>
  <c r="S125" i="48"/>
  <c r="AS125" i="48"/>
  <c r="AF125" i="48" s="1"/>
  <c r="Z125" i="48"/>
  <c r="AZ125" i="48" s="1"/>
  <c r="R125" i="48"/>
  <c r="P125" i="48"/>
  <c r="Y125" i="48"/>
  <c r="W125" i="48"/>
  <c r="V125" i="48"/>
  <c r="AY125" i="48" s="1"/>
  <c r="AB125" i="48"/>
  <c r="AA125" i="48"/>
  <c r="U125" i="48"/>
  <c r="AA8" i="48"/>
  <c r="U8" i="48"/>
  <c r="Q8" i="48"/>
  <c r="BA8" i="48" s="1"/>
  <c r="BB8" i="48" s="1"/>
  <c r="AE8" i="48" a="1"/>
  <c r="AE8" i="48" s="1"/>
  <c r="Z8" i="48"/>
  <c r="AZ8" i="48" s="1"/>
  <c r="P8" i="48"/>
  <c r="V8" i="48"/>
  <c r="AY8" i="48" s="1"/>
  <c r="S8" i="48"/>
  <c r="Y8" i="48"/>
  <c r="AB8" i="48"/>
  <c r="W8" i="48"/>
  <c r="R8" i="48"/>
  <c r="AU8" i="48"/>
  <c r="A93" i="44"/>
  <c r="Q51" i="48"/>
  <c r="BA51" i="48" s="1"/>
  <c r="BB51" i="48" s="1"/>
  <c r="V51" i="48"/>
  <c r="AY51" i="48" s="1"/>
  <c r="AB51" i="48"/>
  <c r="Z51" i="48"/>
  <c r="AZ51" i="48" s="1"/>
  <c r="S51" i="48"/>
  <c r="P51" i="48"/>
  <c r="AA51" i="48"/>
  <c r="AE51" i="48" a="1"/>
  <c r="AE51" i="48" s="1"/>
  <c r="Y51" i="48"/>
  <c r="AU51" i="48"/>
  <c r="AV24" i="48" s="1"/>
  <c r="U51" i="48"/>
  <c r="R51" i="48"/>
  <c r="W51" i="48"/>
  <c r="Y22" i="48"/>
  <c r="W22" i="48"/>
  <c r="S22" i="48"/>
  <c r="R22" i="48"/>
  <c r="P22" i="48"/>
  <c r="AE22" i="48" a="1"/>
  <c r="AE22" i="48" s="1"/>
  <c r="AU22" i="48"/>
  <c r="V22" i="48"/>
  <c r="AY22" i="48" s="1"/>
  <c r="AB22" i="48"/>
  <c r="U22" i="48"/>
  <c r="Z22" i="48"/>
  <c r="AZ22" i="48" s="1"/>
  <c r="Q22" i="48"/>
  <c r="BA22" i="48" s="1"/>
  <c r="BB22" i="48" s="1"/>
  <c r="AA22" i="48"/>
  <c r="U83" i="48"/>
  <c r="AE83" i="48" a="1"/>
  <c r="AE83" i="48" s="1"/>
  <c r="AD83" i="48" s="1"/>
  <c r="AC83" i="48" s="1"/>
  <c r="R83" i="48"/>
  <c r="AA83" i="48"/>
  <c r="Y83" i="48"/>
  <c r="Z83" i="48"/>
  <c r="AZ83" i="48" s="1"/>
  <c r="W83" i="48"/>
  <c r="V83" i="48"/>
  <c r="AY83" i="48" s="1"/>
  <c r="Q83" i="48"/>
  <c r="BA83" i="48" s="1"/>
  <c r="BB83" i="48" s="1"/>
  <c r="S83" i="48"/>
  <c r="V28" i="48"/>
  <c r="AY28" i="48" s="1"/>
  <c r="U28" i="48"/>
  <c r="S28" i="48"/>
  <c r="AB28" i="48"/>
  <c r="W28" i="48"/>
  <c r="AA28" i="48"/>
  <c r="AU28" i="48"/>
  <c r="Q28" i="48"/>
  <c r="BA28" i="48" s="1"/>
  <c r="Z28" i="48"/>
  <c r="AZ28" i="48" s="1"/>
  <c r="Y28" i="48"/>
  <c r="P28" i="48"/>
  <c r="R28" i="48"/>
  <c r="S91" i="48"/>
  <c r="Q91" i="48"/>
  <c r="BA91" i="48" s="1"/>
  <c r="U91" i="48"/>
  <c r="R91" i="48"/>
  <c r="AB91" i="48"/>
  <c r="AA91" i="48"/>
  <c r="V91" i="48"/>
  <c r="AY91" i="48" s="1"/>
  <c r="Z91" i="48"/>
  <c r="AZ91" i="48" s="1"/>
  <c r="P91" i="48"/>
  <c r="Y91" i="48"/>
  <c r="AS91" i="48"/>
  <c r="AF91" i="48" s="1"/>
  <c r="W91" i="48"/>
  <c r="R40" i="48"/>
  <c r="V40" i="48"/>
  <c r="AY40" i="48" s="1"/>
  <c r="P40" i="48"/>
  <c r="W40" i="48"/>
  <c r="AA40" i="48"/>
  <c r="AE40" i="48" a="1"/>
  <c r="AE40" i="48" s="1"/>
  <c r="Z40" i="48"/>
  <c r="AZ40" i="48" s="1"/>
  <c r="U40" i="48"/>
  <c r="S40" i="48"/>
  <c r="Q40" i="48"/>
  <c r="BA40" i="48" s="1"/>
  <c r="BB40" i="48" s="1"/>
  <c r="Y40" i="48"/>
  <c r="AU40" i="48"/>
  <c r="AB40" i="48"/>
  <c r="V13" i="48"/>
  <c r="AY13" i="48" s="1"/>
  <c r="BB13" i="48" s="1"/>
  <c r="W13" i="48"/>
  <c r="Z13" i="48"/>
  <c r="AZ13" i="48" s="1"/>
  <c r="AA13" i="48"/>
  <c r="U13" i="48"/>
  <c r="Q13" i="48"/>
  <c r="BA13" i="48" s="1"/>
  <c r="P13" i="48"/>
  <c r="AB13" i="48"/>
  <c r="R13" i="48"/>
  <c r="AU13" i="48"/>
  <c r="S13" i="48"/>
  <c r="Y13" i="48"/>
  <c r="AE4" i="48" a="1"/>
  <c r="AE4" i="48" s="1"/>
  <c r="AA4" i="48"/>
  <c r="U4" i="48"/>
  <c r="S4" i="48"/>
  <c r="P4" i="48"/>
  <c r="Y4" i="48"/>
  <c r="Q4" i="48"/>
  <c r="BA4" i="48" s="1"/>
  <c r="BB4" i="48" s="1"/>
  <c r="AU4" i="48"/>
  <c r="W4" i="48"/>
  <c r="V4" i="48"/>
  <c r="AY4" i="48" s="1"/>
  <c r="R4" i="48"/>
  <c r="Z4" i="48"/>
  <c r="AZ4" i="48" s="1"/>
  <c r="AB4" i="48"/>
  <c r="AB17" i="48"/>
  <c r="R17" i="48"/>
  <c r="Y17" i="48"/>
  <c r="W17" i="48"/>
  <c r="Z17" i="48"/>
  <c r="AZ17" i="48" s="1"/>
  <c r="U17" i="48"/>
  <c r="P17" i="48"/>
  <c r="S17" i="48"/>
  <c r="AU17" i="48"/>
  <c r="Q17" i="48"/>
  <c r="BA17" i="48" s="1"/>
  <c r="V17" i="48"/>
  <c r="AY17" i="48" s="1"/>
  <c r="BB17" i="48" s="1"/>
  <c r="AA17" i="48"/>
  <c r="W127" i="48"/>
  <c r="V127" i="48"/>
  <c r="AY127" i="48" s="1"/>
  <c r="BB127" i="48" s="1"/>
  <c r="AB127" i="48"/>
  <c r="AS127" i="48"/>
  <c r="AF127" i="48" s="1"/>
  <c r="U127" i="48"/>
  <c r="AA127" i="48"/>
  <c r="Q127" i="48"/>
  <c r="BA127" i="48" s="1"/>
  <c r="R127" i="48"/>
  <c r="Y127" i="48"/>
  <c r="S127" i="48"/>
  <c r="P127" i="48"/>
  <c r="Y6" i="48"/>
  <c r="R6" i="48"/>
  <c r="W6" i="48"/>
  <c r="AE6" i="48" a="1"/>
  <c r="AE6" i="48" s="1"/>
  <c r="Z6" i="48"/>
  <c r="AZ6" i="48" s="1"/>
  <c r="P6" i="48"/>
  <c r="AU6" i="48"/>
  <c r="V6" i="48"/>
  <c r="AY6" i="48" s="1"/>
  <c r="S6" i="48"/>
  <c r="AA6" i="48"/>
  <c r="AB6" i="48"/>
  <c r="Q6" i="48"/>
  <c r="BA6" i="48" s="1"/>
  <c r="BB6" i="48" s="1"/>
  <c r="U6" i="48"/>
  <c r="Y107" i="48"/>
  <c r="AS107" i="48"/>
  <c r="AF107" i="48" s="1"/>
  <c r="W107" i="48"/>
  <c r="R107" i="48"/>
  <c r="Z107" i="48"/>
  <c r="AZ107" i="48" s="1"/>
  <c r="BB107" i="48" s="1"/>
  <c r="V107" i="48"/>
  <c r="AY107" i="48" s="1"/>
  <c r="U107" i="48"/>
  <c r="AB107" i="48"/>
  <c r="AA107" i="48"/>
  <c r="S107" i="48"/>
  <c r="P107" i="48"/>
  <c r="Q107" i="48"/>
  <c r="BA107" i="48" s="1"/>
  <c r="U25" i="48"/>
  <c r="AE25" i="48" a="1"/>
  <c r="AE25" i="48" s="1"/>
  <c r="S25" i="48"/>
  <c r="R25" i="48"/>
  <c r="Q25" i="48"/>
  <c r="BA25" i="48" s="1"/>
  <c r="BB25" i="48" s="1"/>
  <c r="AU25" i="48"/>
  <c r="AV21" i="48" s="1"/>
  <c r="W25" i="48"/>
  <c r="V25" i="48"/>
  <c r="AY25" i="48" s="1"/>
  <c r="AB25" i="48"/>
  <c r="Z25" i="48"/>
  <c r="AZ25" i="48" s="1"/>
  <c r="Y25" i="48"/>
  <c r="P25" i="48"/>
  <c r="AA25" i="48"/>
  <c r="R75" i="48"/>
  <c r="U75" i="48"/>
  <c r="S75" i="48"/>
  <c r="Y75" i="48"/>
  <c r="W75" i="48"/>
  <c r="P75" i="48"/>
  <c r="AA75" i="48"/>
  <c r="Q75" i="48"/>
  <c r="BA75" i="48" s="1"/>
  <c r="Z75" i="48"/>
  <c r="AZ75" i="48" s="1"/>
  <c r="V75" i="48"/>
  <c r="AY75" i="48" s="1"/>
  <c r="AS75" i="48"/>
  <c r="AF75" i="48" s="1"/>
  <c r="AB75" i="48"/>
  <c r="U97" i="48"/>
  <c r="Q97" i="48"/>
  <c r="BA97" i="48" s="1"/>
  <c r="P97" i="48"/>
  <c r="AA97" i="48"/>
  <c r="Z97" i="48"/>
  <c r="AZ97" i="48" s="1"/>
  <c r="AS97" i="48"/>
  <c r="AF97" i="48" s="1"/>
  <c r="W97" i="48"/>
  <c r="AB97" i="48"/>
  <c r="R97" i="48"/>
  <c r="Y97" i="48"/>
  <c r="V97" i="48"/>
  <c r="AY97" i="48" s="1"/>
  <c r="S97" i="48"/>
  <c r="S60" i="48"/>
  <c r="W60" i="48"/>
  <c r="AB60" i="48"/>
  <c r="U60" i="48"/>
  <c r="R60" i="48"/>
  <c r="V60" i="48"/>
  <c r="AY60" i="48" s="1"/>
  <c r="BB60" i="48" s="1"/>
  <c r="AU60" i="48"/>
  <c r="AV44" i="48" s="1"/>
  <c r="Z60" i="48"/>
  <c r="AZ60" i="48" s="1"/>
  <c r="Y60" i="48"/>
  <c r="P60" i="48"/>
  <c r="AA60" i="48"/>
  <c r="Q60" i="48"/>
  <c r="BA60" i="48" s="1"/>
  <c r="U71" i="48"/>
  <c r="AB71" i="48"/>
  <c r="R71" i="48"/>
  <c r="Y71" i="48"/>
  <c r="AA71" i="48"/>
  <c r="Z71" i="48"/>
  <c r="AZ71" i="48" s="1"/>
  <c r="S71" i="48"/>
  <c r="AE71" i="48" a="1"/>
  <c r="AE71" i="48" s="1"/>
  <c r="AD71" i="48" s="1"/>
  <c r="AC71" i="48" s="1"/>
  <c r="V71" i="48"/>
  <c r="AY71" i="48" s="1"/>
  <c r="Q71" i="48"/>
  <c r="BA71" i="48" s="1"/>
  <c r="BB71" i="48" s="1"/>
  <c r="P71" i="48"/>
  <c r="U67" i="48"/>
  <c r="Q67" i="48"/>
  <c r="BA67" i="48" s="1"/>
  <c r="BB67" i="48" s="1"/>
  <c r="P67" i="48"/>
  <c r="AA67" i="48"/>
  <c r="W67" i="48"/>
  <c r="V67" i="48"/>
  <c r="AY67" i="48" s="1"/>
  <c r="S67" i="48"/>
  <c r="R67" i="48"/>
  <c r="Z67" i="48"/>
  <c r="AZ67" i="48" s="1"/>
  <c r="AB67" i="48"/>
  <c r="AE67" i="48" a="1"/>
  <c r="AE67" i="48" s="1"/>
  <c r="P113" i="48"/>
  <c r="AB113" i="48"/>
  <c r="Z113" i="48"/>
  <c r="AZ113" i="48" s="1"/>
  <c r="V113" i="48"/>
  <c r="AY113" i="48" s="1"/>
  <c r="R113" i="48"/>
  <c r="U113" i="48"/>
  <c r="AA113" i="48"/>
  <c r="S113" i="48"/>
  <c r="Y113" i="48"/>
  <c r="W113" i="48"/>
  <c r="AS113" i="48"/>
  <c r="AF113" i="48" s="1"/>
  <c r="Q113" i="48"/>
  <c r="BA113" i="48" s="1"/>
  <c r="P66" i="48"/>
  <c r="Q66" i="48"/>
  <c r="BA66" i="48" s="1"/>
  <c r="BB66" i="48" s="1"/>
  <c r="U66" i="48"/>
  <c r="W66" i="48"/>
  <c r="Y66" i="48"/>
  <c r="AE66" i="48" a="1"/>
  <c r="AE66" i="48" s="1"/>
  <c r="AD66" i="48" s="1"/>
  <c r="AC66" i="48" s="1"/>
  <c r="Z66" i="48"/>
  <c r="AZ66" i="48" s="1"/>
  <c r="AA66" i="48"/>
  <c r="V66" i="48"/>
  <c r="AY66" i="48" s="1"/>
  <c r="S66" i="48"/>
  <c r="R66" i="48"/>
  <c r="AB66" i="48"/>
  <c r="R14" i="48"/>
  <c r="Z14" i="48"/>
  <c r="AZ14" i="48" s="1"/>
  <c r="Q14" i="48"/>
  <c r="BA14" i="48" s="1"/>
  <c r="V14" i="48"/>
  <c r="AY14" i="48" s="1"/>
  <c r="BB14" i="48" s="1"/>
  <c r="AA14" i="48"/>
  <c r="P14" i="48"/>
  <c r="AB14" i="48"/>
  <c r="AU14" i="48"/>
  <c r="U14" i="48"/>
  <c r="S14" i="48"/>
  <c r="Y14" i="48"/>
  <c r="AB33" i="48"/>
  <c r="R33" i="48"/>
  <c r="AA33" i="48"/>
  <c r="V33" i="48"/>
  <c r="AY33" i="48" s="1"/>
  <c r="Z33" i="48"/>
  <c r="AZ33" i="48" s="1"/>
  <c r="AU33" i="48"/>
  <c r="Y33" i="48"/>
  <c r="S33" i="48"/>
  <c r="P33" i="48"/>
  <c r="W33" i="48"/>
  <c r="U33" i="48"/>
  <c r="Q33" i="48"/>
  <c r="BA33" i="48" s="1"/>
  <c r="Y59" i="48"/>
  <c r="AA59" i="48"/>
  <c r="R59" i="48"/>
  <c r="Q59" i="48"/>
  <c r="BA59" i="48" s="1"/>
  <c r="W59" i="48"/>
  <c r="P59" i="48"/>
  <c r="V59" i="48"/>
  <c r="AY59" i="48" s="1"/>
  <c r="S59" i="48"/>
  <c r="Z59" i="48"/>
  <c r="AZ59" i="48" s="1"/>
  <c r="AU59" i="48"/>
  <c r="AV83" i="48" s="1"/>
  <c r="U59" i="48"/>
  <c r="AB59" i="48"/>
  <c r="AU58" i="48"/>
  <c r="U58" i="48"/>
  <c r="AB58" i="48"/>
  <c r="W58" i="48"/>
  <c r="Q58" i="48"/>
  <c r="BA58" i="48" s="1"/>
  <c r="Y58" i="48"/>
  <c r="R58" i="48"/>
  <c r="P58" i="48"/>
  <c r="S58" i="48"/>
  <c r="Z58" i="48"/>
  <c r="AZ58" i="48" s="1"/>
  <c r="V58" i="48"/>
  <c r="AY58" i="48" s="1"/>
  <c r="BB58" i="48" s="1"/>
  <c r="AA58" i="48"/>
  <c r="U99" i="48"/>
  <c r="AE99" i="48" a="1"/>
  <c r="AE99" i="48" s="1"/>
  <c r="AD99" i="48" s="1"/>
  <c r="AC99" i="48" s="1"/>
  <c r="S99" i="48"/>
  <c r="AA99" i="48"/>
  <c r="R99" i="48"/>
  <c r="Z99" i="48"/>
  <c r="AZ99" i="48" s="1"/>
  <c r="Y99" i="48"/>
  <c r="W99" i="48"/>
  <c r="V99" i="48"/>
  <c r="AY99" i="48" s="1"/>
  <c r="P99" i="48"/>
  <c r="AB99" i="48"/>
  <c r="Q99" i="48"/>
  <c r="BA99" i="48" s="1"/>
  <c r="BB99" i="48" s="1"/>
  <c r="AA76" i="48"/>
  <c r="V76" i="48"/>
  <c r="AY76" i="48" s="1"/>
  <c r="Z76" i="48"/>
  <c r="AZ76" i="48" s="1"/>
  <c r="U76" i="48"/>
  <c r="Y76" i="48"/>
  <c r="W76" i="48"/>
  <c r="S76" i="48"/>
  <c r="AS76" i="48"/>
  <c r="AF76" i="48" s="1"/>
  <c r="Q76" i="48"/>
  <c r="BA76" i="48" s="1"/>
  <c r="AB76" i="48"/>
  <c r="P76" i="48"/>
  <c r="R76" i="48"/>
  <c r="W94" i="48"/>
  <c r="R94" i="48"/>
  <c r="V94" i="48"/>
  <c r="AY94" i="48" s="1"/>
  <c r="Q94" i="48"/>
  <c r="BA94" i="48" s="1"/>
  <c r="AB94" i="48"/>
  <c r="AA94" i="48"/>
  <c r="AS94" i="48"/>
  <c r="AF94" i="48" s="1"/>
  <c r="Z94" i="48"/>
  <c r="AZ94" i="48" s="1"/>
  <c r="U94" i="48"/>
  <c r="S94" i="48"/>
  <c r="P94" i="48"/>
  <c r="Y94" i="48"/>
  <c r="AI17" i="37" a="1"/>
  <c r="AI17" i="37" s="1"/>
  <c r="AJ17" i="37" s="1"/>
  <c r="AK17" i="37" s="1"/>
  <c r="AI26" i="37" a="1"/>
  <c r="AI26" i="37" s="1"/>
  <c r="AJ26" i="37" s="1"/>
  <c r="AK26" i="37" s="1"/>
  <c r="AI22" i="37" a="1"/>
  <c r="AI22" i="37" s="1"/>
  <c r="AJ22" i="37" s="1"/>
  <c r="AL22" i="37" s="1"/>
  <c r="AI4" i="37" a="1"/>
  <c r="AI4" i="37" s="1"/>
  <c r="AJ4" i="37" s="1"/>
  <c r="AL4" i="37" s="1"/>
  <c r="AI14" i="37" a="1"/>
  <c r="AI14" i="37" s="1"/>
  <c r="AJ14" i="37" s="1"/>
  <c r="AK14" i="37" s="1"/>
  <c r="AI20" i="37" a="1"/>
  <c r="AI20" i="37" s="1"/>
  <c r="AJ20" i="37" s="1"/>
  <c r="AL20" i="37" s="1"/>
  <c r="AI28" i="37" a="1"/>
  <c r="AI28" i="37" s="1"/>
  <c r="AJ28" i="37" s="1"/>
  <c r="AK28" i="37" s="1"/>
  <c r="AI10" i="37" a="1"/>
  <c r="AI10" i="37" s="1"/>
  <c r="AJ10" i="37" s="1"/>
  <c r="AK10" i="37" s="1"/>
  <c r="AI5" i="37" a="1"/>
  <c r="AI5" i="37" s="1"/>
  <c r="AJ5" i="37" s="1"/>
  <c r="AL5" i="37" s="1"/>
  <c r="AI7" i="37" a="1"/>
  <c r="AI7" i="37" s="1"/>
  <c r="AJ7" i="37" s="1"/>
  <c r="AL7" i="37" s="1"/>
  <c r="AI31" i="37" a="1"/>
  <c r="AI31" i="37" s="1"/>
  <c r="AJ31" i="37" s="1"/>
  <c r="AK31" i="37" s="1"/>
  <c r="AI30" i="37" a="1"/>
  <c r="AI30" i="37" s="1"/>
  <c r="AJ30" i="37" s="1"/>
  <c r="AK30" i="37" s="1"/>
  <c r="AI32" i="37" a="1"/>
  <c r="AI32" i="37" s="1"/>
  <c r="AJ32" i="37" s="1"/>
  <c r="AK32" i="37" s="1"/>
  <c r="AI21" i="37" a="1"/>
  <c r="AI21" i="37" s="1"/>
  <c r="AJ21" i="37" s="1"/>
  <c r="AL21" i="37" s="1"/>
  <c r="AI24" i="37" a="1"/>
  <c r="AI24" i="37" s="1"/>
  <c r="AJ24" i="37" s="1"/>
  <c r="AL24" i="37" s="1"/>
  <c r="AI33" i="37" a="1"/>
  <c r="AI33" i="37" s="1"/>
  <c r="AJ33" i="37" s="1"/>
  <c r="AK33" i="37" s="1"/>
  <c r="AI25" i="37" a="1"/>
  <c r="AI25" i="37" s="1"/>
  <c r="AJ25" i="37" s="1"/>
  <c r="AL25" i="37" s="1"/>
  <c r="AI9" i="37" a="1"/>
  <c r="AI9" i="37" s="1"/>
  <c r="AJ9" i="37" s="1"/>
  <c r="AL9" i="37" s="1"/>
  <c r="AI8" i="37" a="1"/>
  <c r="AI8" i="37" s="1"/>
  <c r="AJ8" i="37" s="1"/>
  <c r="AL8" i="37" s="1"/>
  <c r="AI2" i="37" a="1"/>
  <c r="AI2" i="37" s="1"/>
  <c r="AJ2" i="37" s="1"/>
  <c r="AL2" i="37" s="1"/>
  <c r="AI15" i="37" a="1"/>
  <c r="AI15" i="37" s="1"/>
  <c r="AJ15" i="37" s="1"/>
  <c r="AK15" i="37" s="1"/>
  <c r="AI16" i="37" a="1"/>
  <c r="AI16" i="37" s="1"/>
  <c r="AJ16" i="37" s="1"/>
  <c r="AK16" i="37" s="1"/>
  <c r="AI19" i="37" a="1"/>
  <c r="AI19" i="37" s="1"/>
  <c r="AJ19" i="37" s="1"/>
  <c r="AL19" i="37" s="1"/>
  <c r="AI23" i="37" a="1"/>
  <c r="AI23" i="37" s="1"/>
  <c r="AJ23" i="37" s="1"/>
  <c r="AL23" i="37" s="1"/>
  <c r="AI18" i="37" a="1"/>
  <c r="AI18" i="37" s="1"/>
  <c r="AJ18" i="37" s="1"/>
  <c r="AL18" i="37" s="1"/>
  <c r="AI12" i="37" a="1"/>
  <c r="AI12" i="37" s="1"/>
  <c r="AJ12" i="37" s="1"/>
  <c r="AK12" i="37" s="1"/>
  <c r="AI6" i="37" a="1"/>
  <c r="AI6" i="37" s="1"/>
  <c r="AJ6" i="37" s="1"/>
  <c r="AL6" i="37" s="1"/>
  <c r="AI13" i="37" a="1"/>
  <c r="AI13" i="37" s="1"/>
  <c r="AJ13" i="37" s="1"/>
  <c r="AK13" i="37" s="1"/>
  <c r="AI29" i="37" a="1"/>
  <c r="AI29" i="37" s="1"/>
  <c r="AJ29" i="37" s="1"/>
  <c r="AK29" i="37" s="1"/>
  <c r="AI27" i="37" a="1"/>
  <c r="AI27" i="37" s="1"/>
  <c r="AJ27" i="37" s="1"/>
  <c r="AK27" i="37" s="1"/>
  <c r="AI3" i="37" a="1"/>
  <c r="AI3" i="37" s="1"/>
  <c r="AJ3" i="37" s="1"/>
  <c r="AL3" i="37" s="1"/>
  <c r="AI11" i="37" a="1"/>
  <c r="AI11" i="37" s="1"/>
  <c r="AJ11" i="37" s="1"/>
  <c r="AK11" i="37" s="1"/>
  <c r="AB76" i="59"/>
  <c r="AE76" i="59" a="1"/>
  <c r="AE76" i="59" s="1"/>
  <c r="R76" i="59"/>
  <c r="Q76" i="59"/>
  <c r="BA76" i="59" s="1"/>
  <c r="BB76" i="59" s="1"/>
  <c r="Y76" i="59"/>
  <c r="U76" i="59"/>
  <c r="V76" i="59"/>
  <c r="AY76" i="59" s="1"/>
  <c r="W76" i="59"/>
  <c r="AA76" i="59"/>
  <c r="Z76" i="59"/>
  <c r="AZ76" i="59" s="1"/>
  <c r="P76" i="59"/>
  <c r="S76" i="59"/>
  <c r="U98" i="57"/>
  <c r="S98" i="57"/>
  <c r="R98" i="57"/>
  <c r="Z98" i="57"/>
  <c r="AZ98" i="57" s="1"/>
  <c r="BB98" i="57" s="1"/>
  <c r="W98" i="57"/>
  <c r="P98" i="57"/>
  <c r="V98" i="57"/>
  <c r="AY98" i="57" s="1"/>
  <c r="AS98" i="57"/>
  <c r="AF98" i="57" s="1"/>
  <c r="Q98" i="57"/>
  <c r="BA98" i="57" s="1"/>
  <c r="Y98" i="57"/>
  <c r="AB98" i="57"/>
  <c r="AA98" i="57"/>
  <c r="AI18" i="54" a="1"/>
  <c r="AI18" i="54" s="1"/>
  <c r="AJ18" i="54" s="1"/>
  <c r="AK18" i="54" s="1"/>
  <c r="AI20" i="54" a="1"/>
  <c r="AI20" i="54" s="1"/>
  <c r="AJ20" i="54" s="1"/>
  <c r="AK20" i="54" s="1"/>
  <c r="AI23" i="54" a="1"/>
  <c r="AI23" i="54" s="1"/>
  <c r="AJ23" i="54" s="1"/>
  <c r="AK23" i="54" s="1"/>
  <c r="AI9" i="54" a="1"/>
  <c r="AI9" i="54" s="1"/>
  <c r="AJ9" i="54" s="1"/>
  <c r="AK9" i="54" s="1"/>
  <c r="AI32" i="54" a="1"/>
  <c r="AI32" i="54" s="1"/>
  <c r="AJ32" i="54" s="1"/>
  <c r="AL32" i="54" s="1"/>
  <c r="AI14" i="54" a="1"/>
  <c r="AI14" i="54" s="1"/>
  <c r="AJ14" i="54" s="1"/>
  <c r="AL14" i="54" s="1"/>
  <c r="AI22" i="54" a="1"/>
  <c r="AI22" i="54" s="1"/>
  <c r="AJ22" i="54" s="1"/>
  <c r="AK22" i="54" s="1"/>
  <c r="AI12" i="54" a="1"/>
  <c r="AI12" i="54" s="1"/>
  <c r="AJ12" i="54" s="1"/>
  <c r="AL12" i="54" s="1"/>
  <c r="AI21" i="54" a="1"/>
  <c r="AI21" i="54" s="1"/>
  <c r="AJ21" i="54" s="1"/>
  <c r="AK21" i="54" s="1"/>
  <c r="AI29" i="54" a="1"/>
  <c r="AI29" i="54" s="1"/>
  <c r="AJ29" i="54" s="1"/>
  <c r="AL29" i="54" s="1"/>
  <c r="AI7" i="54" a="1"/>
  <c r="AI7" i="54" s="1"/>
  <c r="AJ7" i="54" s="1"/>
  <c r="AK7" i="54" s="1"/>
  <c r="AI11" i="54" a="1"/>
  <c r="AI11" i="54" s="1"/>
  <c r="AJ11" i="54" s="1"/>
  <c r="AL11" i="54" s="1"/>
  <c r="AI13" i="54" a="1"/>
  <c r="AI13" i="54" s="1"/>
  <c r="AJ13" i="54" s="1"/>
  <c r="AL13" i="54" s="1"/>
  <c r="AI15" i="54" a="1"/>
  <c r="AI15" i="54" s="1"/>
  <c r="AJ15" i="54" s="1"/>
  <c r="AL15" i="54" s="1"/>
  <c r="AI4" i="54" a="1"/>
  <c r="AI4" i="54" s="1"/>
  <c r="AJ4" i="54" s="1"/>
  <c r="AK4" i="54" s="1"/>
  <c r="AI3" i="54" a="1"/>
  <c r="AI3" i="54" s="1"/>
  <c r="AJ3" i="54" s="1"/>
  <c r="AK3" i="54" s="1"/>
  <c r="AI31" i="54" a="1"/>
  <c r="AI31" i="54" s="1"/>
  <c r="AJ31" i="54" s="1"/>
  <c r="AL31" i="54" s="1"/>
  <c r="AI2" i="54" a="1"/>
  <c r="AI2" i="54" s="1"/>
  <c r="AJ2" i="54" s="1"/>
  <c r="AK2" i="54" s="1"/>
  <c r="AI26" i="54" a="1"/>
  <c r="AI26" i="54" s="1"/>
  <c r="AJ26" i="54" s="1"/>
  <c r="AL26" i="54" s="1"/>
  <c r="AI8" i="54" a="1"/>
  <c r="AI8" i="54" s="1"/>
  <c r="AJ8" i="54" s="1"/>
  <c r="AK8" i="54" s="1"/>
  <c r="AI16" i="54" a="1"/>
  <c r="AI16" i="54" s="1"/>
  <c r="AJ16" i="54" s="1"/>
  <c r="AL16" i="54" s="1"/>
  <c r="AI28" i="54" a="1"/>
  <c r="AI28" i="54" s="1"/>
  <c r="AJ28" i="54" s="1"/>
  <c r="AL28" i="54" s="1"/>
  <c r="AI25" i="54" a="1"/>
  <c r="AI25" i="54" s="1"/>
  <c r="AJ25" i="54" s="1"/>
  <c r="AK25" i="54" s="1"/>
  <c r="AI6" i="54" a="1"/>
  <c r="AI6" i="54" s="1"/>
  <c r="AJ6" i="54" s="1"/>
  <c r="AK6" i="54" s="1"/>
  <c r="AI33" i="54" a="1"/>
  <c r="AI33" i="54" s="1"/>
  <c r="AJ33" i="54" s="1"/>
  <c r="AL33" i="54" s="1"/>
  <c r="AI17" i="54" a="1"/>
  <c r="AI17" i="54" s="1"/>
  <c r="AJ17" i="54" s="1"/>
  <c r="AL17" i="54" s="1"/>
  <c r="AI5" i="54" a="1"/>
  <c r="AI5" i="54" s="1"/>
  <c r="AJ5" i="54" s="1"/>
  <c r="AK5" i="54" s="1"/>
  <c r="AI27" i="54" a="1"/>
  <c r="AI27" i="54" s="1"/>
  <c r="AJ27" i="54" s="1"/>
  <c r="AL27" i="54" s="1"/>
  <c r="AI10" i="54" a="1"/>
  <c r="AI10" i="54" s="1"/>
  <c r="AJ10" i="54" s="1"/>
  <c r="AL10" i="54" s="1"/>
  <c r="AI24" i="54" a="1"/>
  <c r="AI24" i="54" s="1"/>
  <c r="AJ24" i="54" s="1"/>
  <c r="AK24" i="54" s="1"/>
  <c r="AI19" i="54" a="1"/>
  <c r="AI19" i="54" s="1"/>
  <c r="AJ19" i="54" s="1"/>
  <c r="AK19" i="54" s="1"/>
  <c r="AI30" i="54" a="1"/>
  <c r="AI30" i="54" s="1"/>
  <c r="AJ30" i="54" s="1"/>
  <c r="AL30" i="54" s="1"/>
  <c r="AA7" i="53"/>
  <c r="Y7" i="53"/>
  <c r="Q7" i="53"/>
  <c r="BA7" i="53" s="1"/>
  <c r="AU7" i="53"/>
  <c r="AV57" i="53" s="1"/>
  <c r="AB7" i="53"/>
  <c r="R7" i="53"/>
  <c r="V7" i="53"/>
  <c r="AY7" i="53" s="1"/>
  <c r="Z7" i="53"/>
  <c r="AZ7" i="53" s="1"/>
  <c r="U7" i="53"/>
  <c r="W7" i="53"/>
  <c r="S7" i="53"/>
  <c r="P7" i="53"/>
  <c r="Z100" i="58"/>
  <c r="AZ100" i="58" s="1"/>
  <c r="U100" i="58"/>
  <c r="AE100" i="58" a="1"/>
  <c r="AE100" i="58" s="1"/>
  <c r="AD100" i="58" s="1"/>
  <c r="AC100" i="58" s="1"/>
  <c r="S100" i="58"/>
  <c r="Q100" i="58"/>
  <c r="BA100" i="58" s="1"/>
  <c r="BB100" i="58" s="1"/>
  <c r="V100" i="58"/>
  <c r="AY100" i="58" s="1"/>
  <c r="P100" i="58"/>
  <c r="R100" i="58"/>
  <c r="Y100" i="58"/>
  <c r="W100" i="58"/>
  <c r="AB100" i="58"/>
  <c r="AA100" i="58"/>
  <c r="S114" i="58"/>
  <c r="AA114" i="58"/>
  <c r="Q114" i="58"/>
  <c r="BA114" i="58" s="1"/>
  <c r="BB114" i="58" s="1"/>
  <c r="Z114" i="58"/>
  <c r="AZ114" i="58" s="1"/>
  <c r="AE114" i="58" a="1"/>
  <c r="AE114" i="58" s="1"/>
  <c r="R114" i="58"/>
  <c r="Y114" i="58"/>
  <c r="W114" i="58"/>
  <c r="AB114" i="58"/>
  <c r="V114" i="58"/>
  <c r="AY114" i="58" s="1"/>
  <c r="U114" i="58"/>
  <c r="P114" i="58"/>
  <c r="U91" i="55"/>
  <c r="Q91" i="55"/>
  <c r="BA91" i="55" s="1"/>
  <c r="BB91" i="55" s="1"/>
  <c r="P91" i="55"/>
  <c r="W91" i="55"/>
  <c r="AA91" i="55"/>
  <c r="V91" i="55"/>
  <c r="AY91" i="55" s="1"/>
  <c r="Y91" i="55"/>
  <c r="AB91" i="55"/>
  <c r="AE91" i="55" a="1"/>
  <c r="AE91" i="55" s="1"/>
  <c r="S91" i="55"/>
  <c r="R91" i="55"/>
  <c r="Z91" i="55"/>
  <c r="AZ91" i="55" s="1"/>
  <c r="AB116" i="57"/>
  <c r="R116" i="57"/>
  <c r="Z116" i="57"/>
  <c r="AZ116" i="57" s="1"/>
  <c r="V116" i="57"/>
  <c r="AY116" i="57" s="1"/>
  <c r="Y116" i="57"/>
  <c r="AA116" i="57"/>
  <c r="Q116" i="57"/>
  <c r="BA116" i="57" s="1"/>
  <c r="AS116" i="57"/>
  <c r="AF116" i="57" s="1"/>
  <c r="S116" i="57"/>
  <c r="P116" i="57"/>
  <c r="W116" i="57"/>
  <c r="U116" i="57"/>
  <c r="U55" i="56"/>
  <c r="V55" i="56"/>
  <c r="AY55" i="56" s="1"/>
  <c r="Z55" i="56"/>
  <c r="AZ55" i="56" s="1"/>
  <c r="Y55" i="56"/>
  <c r="AB55" i="56"/>
  <c r="W55" i="56"/>
  <c r="R55" i="56"/>
  <c r="S55" i="56"/>
  <c r="P55" i="56"/>
  <c r="AU55" i="56"/>
  <c r="AA55" i="56"/>
  <c r="AE55" i="56" a="1"/>
  <c r="AE55" i="56" s="1"/>
  <c r="Q55" i="56"/>
  <c r="BA55" i="56" s="1"/>
  <c r="BB55" i="56" s="1"/>
  <c r="Y70" i="56"/>
  <c r="V70" i="56"/>
  <c r="AY70" i="56" s="1"/>
  <c r="AE70" i="56" a="1"/>
  <c r="AE70" i="56" s="1"/>
  <c r="AD70" i="56" s="1"/>
  <c r="AC70" i="56" s="1"/>
  <c r="P70" i="56"/>
  <c r="U70" i="56"/>
  <c r="R70" i="56"/>
  <c r="AB70" i="56"/>
  <c r="AA70" i="56"/>
  <c r="Q70" i="56"/>
  <c r="BA70" i="56" s="1"/>
  <c r="BB70" i="56" s="1"/>
  <c r="W70" i="56"/>
  <c r="S70" i="56"/>
  <c r="Z70" i="56"/>
  <c r="AZ70" i="56" s="1"/>
  <c r="V56" i="54"/>
  <c r="AY56" i="54" s="1"/>
  <c r="Y56" i="54"/>
  <c r="Z56" i="54"/>
  <c r="AZ56" i="54" s="1"/>
  <c r="W56" i="54"/>
  <c r="R56" i="54"/>
  <c r="P56" i="54"/>
  <c r="AE56" i="54" a="1"/>
  <c r="AE56" i="54" s="1"/>
  <c r="U56" i="54"/>
  <c r="AU56" i="54"/>
  <c r="AV61" i="54" s="1"/>
  <c r="AB56" i="54"/>
  <c r="S56" i="54"/>
  <c r="AA56" i="54"/>
  <c r="Q56" i="54"/>
  <c r="BA56" i="54" s="1"/>
  <c r="BB56" i="54" s="1"/>
  <c r="W57" i="52"/>
  <c r="R57" i="52"/>
  <c r="AU57" i="52"/>
  <c r="AV70" i="52" s="1"/>
  <c r="AE57" i="52" a="1"/>
  <c r="AE57" i="52" s="1"/>
  <c r="S57" i="52"/>
  <c r="U57" i="52"/>
  <c r="Q57" i="52"/>
  <c r="BA57" i="52" s="1"/>
  <c r="BB57" i="52" s="1"/>
  <c r="Y57" i="52"/>
  <c r="V57" i="52"/>
  <c r="AY57" i="52" s="1"/>
  <c r="AB57" i="52"/>
  <c r="AA57" i="52"/>
  <c r="P57" i="52"/>
  <c r="Z57" i="52"/>
  <c r="AZ57" i="52" s="1"/>
  <c r="W56" i="53"/>
  <c r="AU56" i="53"/>
  <c r="AV23" i="53" s="1"/>
  <c r="AA56" i="53"/>
  <c r="U56" i="53"/>
  <c r="Y56" i="53"/>
  <c r="Z56" i="53"/>
  <c r="AZ56" i="53" s="1"/>
  <c r="V56" i="53"/>
  <c r="AY56" i="53" s="1"/>
  <c r="Q56" i="53"/>
  <c r="BA56" i="53" s="1"/>
  <c r="S56" i="53"/>
  <c r="R56" i="53"/>
  <c r="AB56" i="53"/>
  <c r="P56" i="53"/>
  <c r="R62" i="52"/>
  <c r="U62" i="52"/>
  <c r="Q62" i="52"/>
  <c r="BA62" i="52" s="1"/>
  <c r="P62" i="52"/>
  <c r="Z62" i="52"/>
  <c r="AZ62" i="52" s="1"/>
  <c r="AB62" i="52"/>
  <c r="W62" i="52"/>
  <c r="Y62" i="52"/>
  <c r="S62" i="52"/>
  <c r="AA62" i="52"/>
  <c r="AU62" i="52"/>
  <c r="AV108" i="52" s="1"/>
  <c r="V62" i="52"/>
  <c r="AY62" i="52" s="1"/>
  <c r="V127" i="50"/>
  <c r="AY127" i="50" s="1"/>
  <c r="AB127" i="50"/>
  <c r="AA127" i="50"/>
  <c r="AS127" i="50"/>
  <c r="AF127" i="50" s="1"/>
  <c r="R127" i="50"/>
  <c r="Q127" i="50"/>
  <c r="BA127" i="50" s="1"/>
  <c r="Z127" i="50"/>
  <c r="AZ127" i="50" s="1"/>
  <c r="S127" i="50"/>
  <c r="U127" i="50"/>
  <c r="Y127" i="50"/>
  <c r="W127" i="50"/>
  <c r="P127" i="50"/>
  <c r="Y111" i="54"/>
  <c r="W111" i="54"/>
  <c r="AA111" i="54"/>
  <c r="U111" i="54"/>
  <c r="Z111" i="54"/>
  <c r="AZ111" i="54" s="1"/>
  <c r="R111" i="54"/>
  <c r="V111" i="54"/>
  <c r="AY111" i="54" s="1"/>
  <c r="P111" i="54"/>
  <c r="Q111" i="54"/>
  <c r="BA111" i="54" s="1"/>
  <c r="AB111" i="54"/>
  <c r="AS111" i="54"/>
  <c r="AF111" i="54" s="1"/>
  <c r="S111" i="54"/>
  <c r="V59" i="54"/>
  <c r="AY59" i="54" s="1"/>
  <c r="P59" i="54"/>
  <c r="AU59" i="54"/>
  <c r="U59" i="54"/>
  <c r="AA59" i="54"/>
  <c r="AB59" i="54"/>
  <c r="W59" i="54"/>
  <c r="Z59" i="54"/>
  <c r="AZ59" i="54" s="1"/>
  <c r="S59" i="54"/>
  <c r="Q59" i="54"/>
  <c r="BA59" i="54" s="1"/>
  <c r="R59" i="54"/>
  <c r="Y59" i="54"/>
  <c r="S88" i="53"/>
  <c r="W88" i="53"/>
  <c r="Q88" i="53"/>
  <c r="BA88" i="53" s="1"/>
  <c r="AB88" i="53"/>
  <c r="AS88" i="53"/>
  <c r="AF88" i="53" s="1"/>
  <c r="V88" i="53"/>
  <c r="AY88" i="53" s="1"/>
  <c r="Z88" i="53"/>
  <c r="AZ88" i="53" s="1"/>
  <c r="Y88" i="53"/>
  <c r="P88" i="53"/>
  <c r="R88" i="53"/>
  <c r="AA88" i="53"/>
  <c r="U88" i="53"/>
  <c r="Z61" i="48"/>
  <c r="AZ61" i="48" s="1"/>
  <c r="R61" i="48"/>
  <c r="Y61" i="48"/>
  <c r="AU61" i="48"/>
  <c r="AA61" i="48"/>
  <c r="AB61" i="48"/>
  <c r="Q61" i="48"/>
  <c r="BA61" i="48" s="1"/>
  <c r="V61" i="48"/>
  <c r="AY61" i="48" s="1"/>
  <c r="P61" i="48"/>
  <c r="U61" i="48"/>
  <c r="S61" i="48"/>
  <c r="W61" i="48"/>
  <c r="R92" i="53"/>
  <c r="S92" i="53"/>
  <c r="V92" i="53"/>
  <c r="AY92" i="53" s="1"/>
  <c r="AE92" i="53" a="1"/>
  <c r="AE92" i="53" s="1"/>
  <c r="AD92" i="53" s="1"/>
  <c r="AC92" i="53" s="1"/>
  <c r="AA92" i="53"/>
  <c r="AB92" i="53"/>
  <c r="Z92" i="53"/>
  <c r="AZ92" i="53" s="1"/>
  <c r="W92" i="53"/>
  <c r="U92" i="53"/>
  <c r="Y92" i="53"/>
  <c r="Q92" i="53"/>
  <c r="BA92" i="53" s="1"/>
  <c r="BB92" i="53" s="1"/>
  <c r="P92" i="53"/>
  <c r="W104" i="52"/>
  <c r="AE104" i="52" a="1"/>
  <c r="AE104" i="52" s="1"/>
  <c r="Z104" i="52"/>
  <c r="AZ104" i="52" s="1"/>
  <c r="AB104" i="52"/>
  <c r="P104" i="52"/>
  <c r="Y104" i="52"/>
  <c r="S104" i="52"/>
  <c r="R104" i="52"/>
  <c r="U104" i="52"/>
  <c r="AA104" i="52"/>
  <c r="Q104" i="52"/>
  <c r="BA104" i="52" s="1"/>
  <c r="BB104" i="52" s="1"/>
  <c r="V104" i="52"/>
  <c r="AY104" i="52" s="1"/>
  <c r="W105" i="52"/>
  <c r="AB105" i="52"/>
  <c r="V105" i="52"/>
  <c r="AY105" i="52" s="1"/>
  <c r="R105" i="52"/>
  <c r="Z105" i="52"/>
  <c r="AZ105" i="52" s="1"/>
  <c r="P105" i="52"/>
  <c r="AE105" i="52" a="1"/>
  <c r="AE105" i="52" s="1"/>
  <c r="Q105" i="52"/>
  <c r="BA105" i="52" s="1"/>
  <c r="BB105" i="52" s="1"/>
  <c r="U105" i="52"/>
  <c r="AA105" i="52"/>
  <c r="Y105" i="52"/>
  <c r="S105" i="52"/>
  <c r="Y2" i="53"/>
  <c r="AB2" i="53"/>
  <c r="R2" i="53"/>
  <c r="AA2" i="53"/>
  <c r="V2" i="53"/>
  <c r="AY2" i="53" s="1"/>
  <c r="Z2" i="53"/>
  <c r="AZ2" i="53" s="1"/>
  <c r="U2" i="53"/>
  <c r="S2" i="53"/>
  <c r="Q2" i="53"/>
  <c r="BA2" i="53" s="1"/>
  <c r="P2" i="53"/>
  <c r="W2" i="53"/>
  <c r="AU2" i="53"/>
  <c r="AV118" i="53" s="1"/>
  <c r="U129" i="49"/>
  <c r="Y129" i="49"/>
  <c r="S129" i="49"/>
  <c r="W129" i="49"/>
  <c r="AA129" i="49"/>
  <c r="Q129" i="49"/>
  <c r="BA129" i="49" s="1"/>
  <c r="BB129" i="49" s="1"/>
  <c r="Z129" i="49"/>
  <c r="AZ129" i="49" s="1"/>
  <c r="P129" i="49"/>
  <c r="AE129" i="49" a="1"/>
  <c r="AE129" i="49" s="1"/>
  <c r="V129" i="49"/>
  <c r="AY129" i="49" s="1"/>
  <c r="AB129" i="49"/>
  <c r="R129" i="49"/>
  <c r="Q84" i="48"/>
  <c r="BA84" i="48" s="1"/>
  <c r="BB84" i="48" s="1"/>
  <c r="AB84" i="48"/>
  <c r="Z84" i="48"/>
  <c r="AZ84" i="48" s="1"/>
  <c r="AA84" i="48"/>
  <c r="Y84" i="48"/>
  <c r="R84" i="48"/>
  <c r="U84" i="48"/>
  <c r="P84" i="48"/>
  <c r="S84" i="48"/>
  <c r="AE84" i="48" a="1"/>
  <c r="AE84" i="48" s="1"/>
  <c r="AD84" i="48" s="1"/>
  <c r="AC84" i="48" s="1"/>
  <c r="W84" i="48"/>
  <c r="V84" i="48"/>
  <c r="AY84" i="48" s="1"/>
  <c r="U53" i="46"/>
  <c r="AE53" i="46" a="1"/>
  <c r="AE53" i="46" s="1"/>
  <c r="S53" i="46"/>
  <c r="AA53" i="46"/>
  <c r="Q53" i="46"/>
  <c r="BA53" i="46" s="1"/>
  <c r="BB53" i="46" s="1"/>
  <c r="Z53" i="46"/>
  <c r="AZ53" i="46" s="1"/>
  <c r="V53" i="46"/>
  <c r="AY53" i="46" s="1"/>
  <c r="AU53" i="46"/>
  <c r="P53" i="46"/>
  <c r="Y53" i="46"/>
  <c r="W53" i="46"/>
  <c r="AB53" i="46"/>
  <c r="R53" i="46"/>
  <c r="AB129" i="51"/>
  <c r="R129" i="51"/>
  <c r="AA129" i="51"/>
  <c r="W129" i="51"/>
  <c r="AE129" i="51" a="1"/>
  <c r="AE129" i="51" s="1"/>
  <c r="Q129" i="51"/>
  <c r="BA129" i="51" s="1"/>
  <c r="BB129" i="51" s="1"/>
  <c r="V129" i="51"/>
  <c r="AY129" i="51" s="1"/>
  <c r="P129" i="51"/>
  <c r="U129" i="51"/>
  <c r="S129" i="51"/>
  <c r="Z129" i="51"/>
  <c r="AZ129" i="51" s="1"/>
  <c r="Y129" i="51"/>
  <c r="Y28" i="50"/>
  <c r="V28" i="50"/>
  <c r="AY28" i="50" s="1"/>
  <c r="W28" i="50"/>
  <c r="Q28" i="50"/>
  <c r="BA28" i="50" s="1"/>
  <c r="AB28" i="50"/>
  <c r="U28" i="50"/>
  <c r="AA28" i="50"/>
  <c r="S28" i="50"/>
  <c r="AU28" i="50"/>
  <c r="AV63" i="50" s="1"/>
  <c r="Z28" i="50"/>
  <c r="AZ28" i="50" s="1"/>
  <c r="P28" i="50"/>
  <c r="R28" i="50"/>
  <c r="P90" i="48"/>
  <c r="AS90" i="48"/>
  <c r="AF90" i="48" s="1"/>
  <c r="U90" i="48"/>
  <c r="AA90" i="48"/>
  <c r="Q90" i="48"/>
  <c r="BA90" i="48" s="1"/>
  <c r="R90" i="48"/>
  <c r="V90" i="48"/>
  <c r="AY90" i="48" s="1"/>
  <c r="Z90" i="48"/>
  <c r="AZ90" i="48" s="1"/>
  <c r="W90" i="48"/>
  <c r="AB90" i="48"/>
  <c r="S90" i="48"/>
  <c r="Y90" i="48"/>
  <c r="Y102" i="49"/>
  <c r="S102" i="49"/>
  <c r="AA102" i="49"/>
  <c r="W102" i="49"/>
  <c r="U102" i="49"/>
  <c r="R102" i="49"/>
  <c r="AB102" i="49"/>
  <c r="V102" i="49"/>
  <c r="AY102" i="49" s="1"/>
  <c r="Z102" i="49"/>
  <c r="AZ102" i="49" s="1"/>
  <c r="P102" i="49"/>
  <c r="Q102" i="49"/>
  <c r="BA102" i="49" s="1"/>
  <c r="AS102" i="49"/>
  <c r="AF102" i="49" s="1"/>
  <c r="Q114" i="48"/>
  <c r="BA114" i="48" s="1"/>
  <c r="BB114" i="48" s="1"/>
  <c r="P114" i="48"/>
  <c r="R114" i="48"/>
  <c r="AE114" i="48" a="1"/>
  <c r="AE114" i="48" s="1"/>
  <c r="AB114" i="48"/>
  <c r="AA114" i="48"/>
  <c r="U114" i="48"/>
  <c r="Y114" i="48"/>
  <c r="S114" i="48"/>
  <c r="W114" i="48"/>
  <c r="V114" i="48"/>
  <c r="AY114" i="48" s="1"/>
  <c r="Z114" i="48"/>
  <c r="AZ114" i="48" s="1"/>
  <c r="V102" i="50"/>
  <c r="AY102" i="50" s="1"/>
  <c r="Z102" i="50"/>
  <c r="AZ102" i="50" s="1"/>
  <c r="S102" i="50"/>
  <c r="AA102" i="50"/>
  <c r="W102" i="50"/>
  <c r="Q102" i="50"/>
  <c r="BA102" i="50" s="1"/>
  <c r="BB102" i="50" s="1"/>
  <c r="AE102" i="50" a="1"/>
  <c r="AE102" i="50" s="1"/>
  <c r="AD102" i="50" s="1"/>
  <c r="AC102" i="50" s="1"/>
  <c r="P102" i="50"/>
  <c r="U102" i="50"/>
  <c r="R102" i="50"/>
  <c r="Y102" i="50"/>
  <c r="AB102" i="50"/>
  <c r="S103" i="49"/>
  <c r="AA103" i="49"/>
  <c r="Y103" i="49"/>
  <c r="Q103" i="49"/>
  <c r="BA103" i="49" s="1"/>
  <c r="U103" i="49"/>
  <c r="P103" i="49"/>
  <c r="W103" i="49"/>
  <c r="V103" i="49"/>
  <c r="AY103" i="49" s="1"/>
  <c r="AB103" i="49"/>
  <c r="AS103" i="49"/>
  <c r="AF103" i="49" s="1"/>
  <c r="Z103" i="49"/>
  <c r="AZ103" i="49" s="1"/>
  <c r="R103" i="49"/>
  <c r="AB51" i="47"/>
  <c r="P51" i="47"/>
  <c r="S51" i="47"/>
  <c r="R51" i="47"/>
  <c r="AU51" i="47"/>
  <c r="Q51" i="47"/>
  <c r="BA51" i="47" s="1"/>
  <c r="U51" i="47"/>
  <c r="Y51" i="47"/>
  <c r="V51" i="47"/>
  <c r="AY51" i="47" s="1"/>
  <c r="Z51" i="47"/>
  <c r="AZ51" i="47" s="1"/>
  <c r="W51" i="47"/>
  <c r="AA51" i="47"/>
  <c r="W119" i="49"/>
  <c r="AB119" i="49"/>
  <c r="V119" i="49"/>
  <c r="AY119" i="49" s="1"/>
  <c r="AA119" i="49"/>
  <c r="Q119" i="49"/>
  <c r="BA119" i="49" s="1"/>
  <c r="Y119" i="49"/>
  <c r="U119" i="49"/>
  <c r="AS119" i="49"/>
  <c r="AF119" i="49" s="1"/>
  <c r="S119" i="49"/>
  <c r="Z119" i="49"/>
  <c r="AZ119" i="49" s="1"/>
  <c r="P119" i="49"/>
  <c r="R119" i="49"/>
  <c r="U69" i="46"/>
  <c r="R69" i="46"/>
  <c r="AE69" i="46" a="1"/>
  <c r="AE69" i="46" s="1"/>
  <c r="Q69" i="46"/>
  <c r="BA69" i="46" s="1"/>
  <c r="BB69" i="46" s="1"/>
  <c r="AB69" i="46"/>
  <c r="V69" i="46"/>
  <c r="AY69" i="46" s="1"/>
  <c r="AA69" i="46"/>
  <c r="Z69" i="46"/>
  <c r="AZ69" i="46" s="1"/>
  <c r="P69" i="46"/>
  <c r="S69" i="46"/>
  <c r="Y69" i="46"/>
  <c r="W69" i="46"/>
  <c r="Z30" i="43"/>
  <c r="AZ30" i="43" s="1"/>
  <c r="Y30" i="43"/>
  <c r="S30" i="43"/>
  <c r="R30" i="43"/>
  <c r="AE30" i="43" a="1"/>
  <c r="AE30" i="43" s="1"/>
  <c r="P30" i="43"/>
  <c r="V30" i="43"/>
  <c r="AY30" i="43" s="1"/>
  <c r="AU30" i="43"/>
  <c r="W30" i="43"/>
  <c r="Q30" i="43"/>
  <c r="BA30" i="43" s="1"/>
  <c r="BB30" i="43" s="1"/>
  <c r="U30" i="43"/>
  <c r="AB30" i="43"/>
  <c r="AA30" i="43"/>
  <c r="Z28" i="49"/>
  <c r="AZ28" i="49" s="1"/>
  <c r="Y28" i="49"/>
  <c r="S28" i="49"/>
  <c r="W28" i="49"/>
  <c r="V28" i="49"/>
  <c r="AY28" i="49" s="1"/>
  <c r="AB28" i="49"/>
  <c r="U28" i="49"/>
  <c r="R28" i="49"/>
  <c r="AU28" i="49"/>
  <c r="AA28" i="49"/>
  <c r="P28" i="49"/>
  <c r="Q28" i="49"/>
  <c r="BA28" i="49" s="1"/>
  <c r="BB28" i="49" s="1"/>
  <c r="AE28" i="49" a="1"/>
  <c r="AE28" i="49" s="1"/>
  <c r="V31" i="46"/>
  <c r="AY31" i="46" s="1"/>
  <c r="W31" i="46"/>
  <c r="S31" i="46"/>
  <c r="AA31" i="46"/>
  <c r="Q31" i="46"/>
  <c r="BA31" i="46" s="1"/>
  <c r="AB31" i="46"/>
  <c r="Z31" i="46"/>
  <c r="AZ31" i="46" s="1"/>
  <c r="R31" i="46"/>
  <c r="AU31" i="46"/>
  <c r="P31" i="46"/>
  <c r="U31" i="46"/>
  <c r="Y31" i="46"/>
  <c r="D60" i="36"/>
  <c r="A60" i="36"/>
  <c r="AA60" i="47"/>
  <c r="U60" i="47"/>
  <c r="W60" i="47"/>
  <c r="AU60" i="47"/>
  <c r="AE60" i="47" a="1"/>
  <c r="AE60" i="47" s="1"/>
  <c r="Y60" i="47"/>
  <c r="AB60" i="47"/>
  <c r="R60" i="47"/>
  <c r="V60" i="47"/>
  <c r="AY60" i="47" s="1"/>
  <c r="Q60" i="47"/>
  <c r="BA60" i="47" s="1"/>
  <c r="BB60" i="47" s="1"/>
  <c r="S60" i="47"/>
  <c r="Z60" i="47"/>
  <c r="AZ60" i="47" s="1"/>
  <c r="P60" i="47"/>
  <c r="Z111" i="46"/>
  <c r="AZ111" i="46" s="1"/>
  <c r="R111" i="46"/>
  <c r="Q111" i="46"/>
  <c r="BA111" i="46" s="1"/>
  <c r="P111" i="46"/>
  <c r="Y111" i="46"/>
  <c r="AA111" i="46"/>
  <c r="S111" i="46"/>
  <c r="V111" i="46"/>
  <c r="AY111" i="46" s="1"/>
  <c r="U111" i="46"/>
  <c r="AB111" i="46"/>
  <c r="W111" i="46"/>
  <c r="D39" i="42"/>
  <c r="A39" i="42"/>
  <c r="U43" i="36"/>
  <c r="S43" i="36"/>
  <c r="AA43" i="36"/>
  <c r="AB43" i="36"/>
  <c r="AU43" i="36"/>
  <c r="Q43" i="36"/>
  <c r="BA43" i="36" s="1"/>
  <c r="Z43" i="36"/>
  <c r="AZ43" i="36" s="1"/>
  <c r="P43" i="36"/>
  <c r="R43" i="36"/>
  <c r="W43" i="36"/>
  <c r="V43" i="36"/>
  <c r="AY43" i="36" s="1"/>
  <c r="Y43" i="36"/>
  <c r="Y114" i="46"/>
  <c r="AB114" i="46"/>
  <c r="W114" i="46"/>
  <c r="Z114" i="46"/>
  <c r="AZ114" i="46" s="1"/>
  <c r="U114" i="46"/>
  <c r="AE114" i="46" a="1"/>
  <c r="AE114" i="46" s="1"/>
  <c r="V114" i="46"/>
  <c r="AY114" i="46" s="1"/>
  <c r="AA114" i="46"/>
  <c r="P114" i="46"/>
  <c r="R114" i="46"/>
  <c r="S114" i="46"/>
  <c r="Q114" i="46"/>
  <c r="BA114" i="46" s="1"/>
  <c r="BB114" i="46" s="1"/>
  <c r="D76" i="36"/>
  <c r="A76" i="36"/>
  <c r="P51" i="37"/>
  <c r="AU51" i="37"/>
  <c r="Q51" i="37"/>
  <c r="BA51" i="37" s="1"/>
  <c r="AB51" i="37"/>
  <c r="Z51" i="37"/>
  <c r="AZ51" i="37" s="1"/>
  <c r="AA51" i="37"/>
  <c r="R51" i="37"/>
  <c r="W51" i="37"/>
  <c r="S51" i="37"/>
  <c r="Y51" i="37"/>
  <c r="V51" i="37"/>
  <c r="AY51" i="37" s="1"/>
  <c r="U51" i="37"/>
  <c r="D56" i="41"/>
  <c r="A56" i="41"/>
  <c r="AE16" i="37" a="1"/>
  <c r="AE16" i="37" s="1"/>
  <c r="U16" i="37"/>
  <c r="AB16" i="37"/>
  <c r="Z16" i="37"/>
  <c r="AZ16" i="37" s="1"/>
  <c r="R16" i="37"/>
  <c r="Y16" i="37"/>
  <c r="AU16" i="37"/>
  <c r="AV39" i="37" s="1"/>
  <c r="W16" i="37"/>
  <c r="P16" i="37"/>
  <c r="S16" i="37"/>
  <c r="Q16" i="37"/>
  <c r="BA16" i="37" s="1"/>
  <c r="BB16" i="37" s="1"/>
  <c r="AA16" i="37"/>
  <c r="V16" i="37"/>
  <c r="AY16" i="37" s="1"/>
  <c r="D60" i="32"/>
  <c r="A60" i="32"/>
  <c r="AU8" i="46"/>
  <c r="AV12" i="46" s="1"/>
  <c r="W8" i="46"/>
  <c r="V8" i="46"/>
  <c r="AY8" i="46" s="1"/>
  <c r="U8" i="46"/>
  <c r="S8" i="46"/>
  <c r="P8" i="46"/>
  <c r="Y8" i="46"/>
  <c r="AB8" i="46"/>
  <c r="R8" i="46"/>
  <c r="AA8" i="46"/>
  <c r="AE8" i="46" a="1"/>
  <c r="AE8" i="46" s="1"/>
  <c r="Q8" i="46"/>
  <c r="BA8" i="46" s="1"/>
  <c r="BB8" i="46" s="1"/>
  <c r="Z8" i="46"/>
  <c r="AZ8" i="46" s="1"/>
  <c r="A31" i="37"/>
  <c r="D31" i="37"/>
  <c r="D97" i="34"/>
  <c r="A97" i="34"/>
  <c r="D54" i="30"/>
  <c r="A54" i="30"/>
  <c r="S99" i="12"/>
  <c r="Y99" i="12"/>
  <c r="R99" i="12"/>
  <c r="Q99" i="12"/>
  <c r="BA99" i="12" s="1"/>
  <c r="BB99" i="12" s="1"/>
  <c r="V99" i="12"/>
  <c r="AY99" i="12" s="1"/>
  <c r="U99" i="12"/>
  <c r="AB99" i="12"/>
  <c r="P99" i="12"/>
  <c r="AE99" i="12" a="1"/>
  <c r="AE99" i="12" s="1"/>
  <c r="AA99" i="12"/>
  <c r="Z99" i="12"/>
  <c r="AZ99" i="12" s="1"/>
  <c r="W99" i="12"/>
  <c r="W59" i="39"/>
  <c r="P59" i="39"/>
  <c r="Z59" i="39"/>
  <c r="AZ59" i="39" s="1"/>
  <c r="Q59" i="39"/>
  <c r="BA59" i="39" s="1"/>
  <c r="BB59" i="39" s="1"/>
  <c r="AA59" i="39"/>
  <c r="R59" i="39"/>
  <c r="AB59" i="39"/>
  <c r="Y59" i="39"/>
  <c r="V59" i="39"/>
  <c r="AY59" i="39" s="1"/>
  <c r="U59" i="39"/>
  <c r="S59" i="39"/>
  <c r="AE59" i="39" a="1"/>
  <c r="AE59" i="39" s="1"/>
  <c r="AU59" i="39"/>
  <c r="W48" i="32"/>
  <c r="AB48" i="32"/>
  <c r="AA48" i="32"/>
  <c r="Q48" i="32"/>
  <c r="BA48" i="32" s="1"/>
  <c r="Z48" i="32"/>
  <c r="AZ48" i="32" s="1"/>
  <c r="S48" i="32"/>
  <c r="R48" i="32"/>
  <c r="P48" i="32"/>
  <c r="AU48" i="32"/>
  <c r="AV47" i="32" s="1"/>
  <c r="Y48" i="32"/>
  <c r="V48" i="32"/>
  <c r="AY48" i="32" s="1"/>
  <c r="U48" i="32"/>
  <c r="AI11" i="12" a="1"/>
  <c r="AI11" i="12" s="1"/>
  <c r="AJ11" i="12" s="1"/>
  <c r="AL11" i="12" s="1"/>
  <c r="AI27" i="12" a="1"/>
  <c r="AI27" i="12" s="1"/>
  <c r="AJ27" i="12" s="1"/>
  <c r="AL27" i="12" s="1"/>
  <c r="AI30" i="12" a="1"/>
  <c r="AI30" i="12" s="1"/>
  <c r="AJ30" i="12" s="1"/>
  <c r="AL30" i="12" s="1"/>
  <c r="AI26" i="12" a="1"/>
  <c r="AI26" i="12" s="1"/>
  <c r="AJ26" i="12" s="1"/>
  <c r="AL26" i="12" s="1"/>
  <c r="AI10" i="12" a="1"/>
  <c r="AI10" i="12" s="1"/>
  <c r="AJ10" i="12" s="1"/>
  <c r="AL10" i="12" s="1"/>
  <c r="AI21" i="12" a="1"/>
  <c r="AI21" i="12" s="1"/>
  <c r="AJ21" i="12" s="1"/>
  <c r="AK21" i="12" s="1"/>
  <c r="AI23" i="12" a="1"/>
  <c r="AI23" i="12" s="1"/>
  <c r="AJ23" i="12" s="1"/>
  <c r="AK23" i="12" s="1"/>
  <c r="AI12" i="12" a="1"/>
  <c r="AI12" i="12" s="1"/>
  <c r="AJ12" i="12" s="1"/>
  <c r="AL12" i="12" s="1"/>
  <c r="AI25" i="12" a="1"/>
  <c r="AI25" i="12" s="1"/>
  <c r="AJ25" i="12" s="1"/>
  <c r="AK25" i="12" s="1"/>
  <c r="AI19" i="12" a="1"/>
  <c r="AI19" i="12" s="1"/>
  <c r="AJ19" i="12" s="1"/>
  <c r="AK19" i="12" s="1"/>
  <c r="AI33" i="12" a="1"/>
  <c r="AI33" i="12" s="1"/>
  <c r="AJ33" i="12" s="1"/>
  <c r="AL33" i="12" s="1"/>
  <c r="AI13" i="12" a="1"/>
  <c r="AI13" i="12" s="1"/>
  <c r="AJ13" i="12" s="1"/>
  <c r="AL13" i="12" s="1"/>
  <c r="AI32" i="12" a="1"/>
  <c r="AI32" i="12" s="1"/>
  <c r="AJ32" i="12" s="1"/>
  <c r="AL32" i="12" s="1"/>
  <c r="AI9" i="12" a="1"/>
  <c r="AI9" i="12" s="1"/>
  <c r="AJ9" i="12" s="1"/>
  <c r="AK9" i="12" s="1"/>
  <c r="AI4" i="12" a="1"/>
  <c r="AI4" i="12" s="1"/>
  <c r="AJ4" i="12" s="1"/>
  <c r="AK4" i="12" s="1"/>
  <c r="AI29" i="12" a="1"/>
  <c r="AI29" i="12" s="1"/>
  <c r="AJ29" i="12" s="1"/>
  <c r="AL29" i="12" s="1"/>
  <c r="AI24" i="12" a="1"/>
  <c r="AI24" i="12" s="1"/>
  <c r="AJ24" i="12" s="1"/>
  <c r="AK24" i="12" s="1"/>
  <c r="AI3" i="12" a="1"/>
  <c r="AI3" i="12" s="1"/>
  <c r="AJ3" i="12" s="1"/>
  <c r="AK3" i="12" s="1"/>
  <c r="AI6" i="12" a="1"/>
  <c r="AI6" i="12" s="1"/>
  <c r="AJ6" i="12" s="1"/>
  <c r="AK6" i="12" s="1"/>
  <c r="AI14" i="12" a="1"/>
  <c r="AI14" i="12" s="1"/>
  <c r="AJ14" i="12" s="1"/>
  <c r="AL14" i="12" s="1"/>
  <c r="AI16" i="12" a="1"/>
  <c r="AI16" i="12" s="1"/>
  <c r="AJ16" i="12" s="1"/>
  <c r="AL16" i="12" s="1"/>
  <c r="AI8" i="12" a="1"/>
  <c r="AI8" i="12" s="1"/>
  <c r="AJ8" i="12" s="1"/>
  <c r="AK8" i="12" s="1"/>
  <c r="AI5" i="12" a="1"/>
  <c r="AI5" i="12" s="1"/>
  <c r="AJ5" i="12" s="1"/>
  <c r="AK5" i="12" s="1"/>
  <c r="AI22" i="12" a="1"/>
  <c r="AI22" i="12" s="1"/>
  <c r="AJ22" i="12" s="1"/>
  <c r="AK22" i="12" s="1"/>
  <c r="AI7" i="12" a="1"/>
  <c r="AI7" i="12" s="1"/>
  <c r="AJ7" i="12" s="1"/>
  <c r="AK7" i="12" s="1"/>
  <c r="AI17" i="12" a="1"/>
  <c r="AI17" i="12" s="1"/>
  <c r="AJ17" i="12" s="1"/>
  <c r="AL17" i="12" s="1"/>
  <c r="AI31" i="12" a="1"/>
  <c r="AI31" i="12" s="1"/>
  <c r="AJ31" i="12" s="1"/>
  <c r="AL31" i="12" s="1"/>
  <c r="AI28" i="12" a="1"/>
  <c r="AI28" i="12" s="1"/>
  <c r="AJ28" i="12" s="1"/>
  <c r="AL28" i="12" s="1"/>
  <c r="AI20" i="12" a="1"/>
  <c r="AI20" i="12" s="1"/>
  <c r="AJ20" i="12" s="1"/>
  <c r="AK20" i="12" s="1"/>
  <c r="AI15" i="12" a="1"/>
  <c r="AI15" i="12" s="1"/>
  <c r="AJ15" i="12" s="1"/>
  <c r="AL15" i="12" s="1"/>
  <c r="AI18" i="12" a="1"/>
  <c r="AI18" i="12" s="1"/>
  <c r="AJ18" i="12" s="1"/>
  <c r="AK18" i="12" s="1"/>
  <c r="D13" i="32"/>
  <c r="A13" i="32"/>
  <c r="V111" i="12"/>
  <c r="AY111" i="12" s="1"/>
  <c r="Z111" i="12"/>
  <c r="AZ111" i="12" s="1"/>
  <c r="U111" i="12"/>
  <c r="Q111" i="12"/>
  <c r="BA111" i="12" s="1"/>
  <c r="R111" i="12"/>
  <c r="AA111" i="12"/>
  <c r="AB111" i="12"/>
  <c r="W111" i="12"/>
  <c r="P111" i="12"/>
  <c r="S111" i="12"/>
  <c r="Y111" i="12"/>
  <c r="AS111" i="12"/>
  <c r="AF111" i="12" s="1"/>
  <c r="D7" i="34"/>
  <c r="A7" i="34"/>
  <c r="V58" i="32"/>
  <c r="AY58" i="32" s="1"/>
  <c r="S58" i="32"/>
  <c r="AB58" i="32"/>
  <c r="R58" i="32"/>
  <c r="Y58" i="32"/>
  <c r="AU58" i="32"/>
  <c r="AV80" i="32" s="1"/>
  <c r="P58" i="32"/>
  <c r="AA58" i="32"/>
  <c r="W58" i="32"/>
  <c r="Q58" i="32"/>
  <c r="BA58" i="32" s="1"/>
  <c r="Z58" i="32"/>
  <c r="AZ58" i="32" s="1"/>
  <c r="U58" i="32"/>
  <c r="AZ58" i="12"/>
  <c r="BA58" i="12"/>
  <c r="AU58" i="12"/>
  <c r="AY58" i="12"/>
  <c r="D24" i="32"/>
  <c r="A24" i="32"/>
  <c r="Q4" i="42"/>
  <c r="BA4" i="42" s="1"/>
  <c r="BB4" i="42" s="1"/>
  <c r="Z4" i="42"/>
  <c r="AZ4" i="42" s="1"/>
  <c r="V4" i="42"/>
  <c r="AY4" i="42" s="1"/>
  <c r="P4" i="42"/>
  <c r="R4" i="42"/>
  <c r="AU4" i="42"/>
  <c r="AV51" i="42" s="1"/>
  <c r="W4" i="42"/>
  <c r="U4" i="42"/>
  <c r="AB4" i="42"/>
  <c r="AA4" i="42"/>
  <c r="Y4" i="42"/>
  <c r="AE4" i="42" a="1"/>
  <c r="AE4" i="42" s="1"/>
  <c r="S4" i="42"/>
  <c r="A109" i="12"/>
  <c r="D109" i="12"/>
  <c r="AI4" i="35" a="1"/>
  <c r="AI4" i="35" s="1"/>
  <c r="AJ4" i="35" s="1"/>
  <c r="AL4" i="35" s="1"/>
  <c r="AI29" i="35" a="1"/>
  <c r="AI29" i="35" s="1"/>
  <c r="AJ29" i="35" s="1"/>
  <c r="AK29" i="35" s="1"/>
  <c r="AI33" i="35" a="1"/>
  <c r="AI33" i="35" s="1"/>
  <c r="AJ33" i="35" s="1"/>
  <c r="AK33" i="35" s="1"/>
  <c r="AI27" i="35" a="1"/>
  <c r="AI27" i="35" s="1"/>
  <c r="AJ27" i="35" s="1"/>
  <c r="AK27" i="35" s="1"/>
  <c r="AI18" i="35" a="1"/>
  <c r="AI18" i="35" s="1"/>
  <c r="AJ18" i="35" s="1"/>
  <c r="AL18" i="35" s="1"/>
  <c r="AI20" i="35" a="1"/>
  <c r="AI20" i="35" s="1"/>
  <c r="AJ20" i="35" s="1"/>
  <c r="AL20" i="35" s="1"/>
  <c r="AI24" i="35" a="1"/>
  <c r="AI24" i="35" s="1"/>
  <c r="AJ24" i="35" s="1"/>
  <c r="AL24" i="35" s="1"/>
  <c r="AI13" i="35" a="1"/>
  <c r="AI13" i="35" s="1"/>
  <c r="AJ13" i="35" s="1"/>
  <c r="AK13" i="35" s="1"/>
  <c r="AI8" i="35" a="1"/>
  <c r="AI8" i="35" s="1"/>
  <c r="AJ8" i="35" s="1"/>
  <c r="AL8" i="35" s="1"/>
  <c r="AI19" i="35" a="1"/>
  <c r="AI19" i="35" s="1"/>
  <c r="AJ19" i="35" s="1"/>
  <c r="AL19" i="35" s="1"/>
  <c r="AI17" i="35" a="1"/>
  <c r="AI17" i="35" s="1"/>
  <c r="AJ17" i="35" s="1"/>
  <c r="AK17" i="35" s="1"/>
  <c r="AI12" i="35" a="1"/>
  <c r="AI12" i="35" s="1"/>
  <c r="AJ12" i="35" s="1"/>
  <c r="AK12" i="35" s="1"/>
  <c r="AI26" i="35" a="1"/>
  <c r="AI26" i="35" s="1"/>
  <c r="AJ26" i="35" s="1"/>
  <c r="AK26" i="35" s="1"/>
  <c r="AI32" i="35" a="1"/>
  <c r="AI32" i="35" s="1"/>
  <c r="AJ32" i="35" s="1"/>
  <c r="AK32" i="35" s="1"/>
  <c r="AI28" i="35" a="1"/>
  <c r="AI28" i="35" s="1"/>
  <c r="AJ28" i="35" s="1"/>
  <c r="AK28" i="35" s="1"/>
  <c r="AI11" i="35" a="1"/>
  <c r="AI11" i="35" s="1"/>
  <c r="AJ11" i="35" s="1"/>
  <c r="AK11" i="35" s="1"/>
  <c r="AA27" i="31"/>
  <c r="Z27" i="31"/>
  <c r="AZ27" i="31" s="1"/>
  <c r="W27" i="31"/>
  <c r="U27" i="31"/>
  <c r="Y27" i="31"/>
  <c r="AE27" i="31" a="1"/>
  <c r="AE27" i="31" s="1"/>
  <c r="AU27" i="31"/>
  <c r="AV50" i="31" s="1"/>
  <c r="AB27" i="31"/>
  <c r="V27" i="31"/>
  <c r="AY27" i="31" s="1"/>
  <c r="R27" i="31"/>
  <c r="Q27" i="31"/>
  <c r="BA27" i="31" s="1"/>
  <c r="BB27" i="31" s="1"/>
  <c r="S27" i="31"/>
  <c r="P27" i="31"/>
  <c r="Z19" i="12"/>
  <c r="AZ19" i="12" s="1"/>
  <c r="V19" i="12"/>
  <c r="AY19" i="12" s="1"/>
  <c r="AE19" i="12" a="1"/>
  <c r="AE19" i="12" s="1"/>
  <c r="P19" i="12"/>
  <c r="Y19" i="12"/>
  <c r="AB19" i="12"/>
  <c r="U19" i="12"/>
  <c r="AU19" i="12"/>
  <c r="W19" i="12"/>
  <c r="AA19" i="12"/>
  <c r="R19" i="12"/>
  <c r="Q19" i="12"/>
  <c r="BA19" i="12" s="1"/>
  <c r="BB19" i="12" s="1"/>
  <c r="S19" i="12"/>
  <c r="W49" i="46"/>
  <c r="P49" i="46"/>
  <c r="AU49" i="46"/>
  <c r="AB49" i="46"/>
  <c r="Y49" i="46"/>
  <c r="V49" i="46"/>
  <c r="AY49" i="46" s="1"/>
  <c r="Z49" i="46"/>
  <c r="AZ49" i="46" s="1"/>
  <c r="U49" i="46"/>
  <c r="S49" i="46"/>
  <c r="Q49" i="46"/>
  <c r="BA49" i="46" s="1"/>
  <c r="R49" i="46"/>
  <c r="AA49" i="46"/>
  <c r="AB100" i="46"/>
  <c r="W100" i="46"/>
  <c r="AA100" i="46"/>
  <c r="Q100" i="46"/>
  <c r="BA100" i="46" s="1"/>
  <c r="BB100" i="46" s="1"/>
  <c r="Y100" i="46"/>
  <c r="AE100" i="46" a="1"/>
  <c r="AE100" i="46" s="1"/>
  <c r="Z100" i="46"/>
  <c r="AZ100" i="46" s="1"/>
  <c r="P100" i="46"/>
  <c r="U100" i="46"/>
  <c r="S100" i="46"/>
  <c r="R100" i="46"/>
  <c r="V100" i="46"/>
  <c r="AY100" i="46" s="1"/>
  <c r="Y35" i="46"/>
  <c r="AE35" i="46" a="1"/>
  <c r="AE35" i="46" s="1"/>
  <c r="Q35" i="46"/>
  <c r="BA35" i="46" s="1"/>
  <c r="BB35" i="46" s="1"/>
  <c r="AB35" i="46"/>
  <c r="S35" i="46"/>
  <c r="P35" i="46"/>
  <c r="R35" i="46"/>
  <c r="AA35" i="46"/>
  <c r="AU35" i="46"/>
  <c r="Z35" i="46"/>
  <c r="AZ35" i="46" s="1"/>
  <c r="W35" i="46"/>
  <c r="U35" i="46"/>
  <c r="V35" i="46"/>
  <c r="AY35" i="46" s="1"/>
  <c r="Z129" i="46"/>
  <c r="AZ129" i="46" s="1"/>
  <c r="R129" i="46"/>
  <c r="Q129" i="46"/>
  <c r="BA129" i="46" s="1"/>
  <c r="P129" i="46"/>
  <c r="S129" i="46"/>
  <c r="U129" i="46"/>
  <c r="V129" i="46"/>
  <c r="AY129" i="46" s="1"/>
  <c r="W129" i="46"/>
  <c r="Y129" i="46"/>
  <c r="AA129" i="46"/>
  <c r="AB129" i="46"/>
  <c r="AI19" i="40" a="1"/>
  <c r="AI19" i="40" s="1"/>
  <c r="AJ19" i="40" s="1"/>
  <c r="AK19" i="40" s="1"/>
  <c r="AI9" i="40" a="1"/>
  <c r="AI9" i="40" s="1"/>
  <c r="AJ9" i="40" s="1"/>
  <c r="AK9" i="40" s="1"/>
  <c r="AI17" i="39" a="1"/>
  <c r="AI17" i="39" s="1"/>
  <c r="AJ17" i="39" s="1"/>
  <c r="AK17" i="39" s="1"/>
  <c r="AI6" i="39" a="1"/>
  <c r="AI6" i="39" s="1"/>
  <c r="AJ6" i="39" s="1"/>
  <c r="AL6" i="39" s="1"/>
  <c r="AI25" i="44" a="1"/>
  <c r="AI25" i="44" s="1"/>
  <c r="AJ25" i="44" s="1"/>
  <c r="AK25" i="44" s="1"/>
  <c r="AI28" i="44" a="1"/>
  <c r="AI28" i="44" s="1"/>
  <c r="AJ28" i="44" s="1"/>
  <c r="AL28" i="44" s="1"/>
  <c r="AI3" i="44" a="1"/>
  <c r="AI3" i="44" s="1"/>
  <c r="AJ3" i="44" s="1"/>
  <c r="AK3" i="44" s="1"/>
  <c r="AI21" i="44" a="1"/>
  <c r="AI21" i="44" s="1"/>
  <c r="AJ21" i="44" s="1"/>
  <c r="AK21" i="44" s="1"/>
  <c r="AI5" i="43" a="1"/>
  <c r="AI5" i="43" s="1"/>
  <c r="AJ5" i="43" s="1"/>
  <c r="AL5" i="43" s="1"/>
  <c r="AI22" i="43" a="1"/>
  <c r="AI22" i="43" s="1"/>
  <c r="AJ22" i="43" s="1"/>
  <c r="AL22" i="43" s="1"/>
  <c r="AI15" i="41" a="1"/>
  <c r="AI15" i="41" s="1"/>
  <c r="AJ15" i="41" s="1"/>
  <c r="AK15" i="41" s="1"/>
  <c r="AI26" i="41" a="1"/>
  <c r="AI26" i="41" s="1"/>
  <c r="AJ26" i="41" s="1"/>
  <c r="AK26" i="41" s="1"/>
  <c r="AI28" i="45" a="1"/>
  <c r="AI28" i="45" s="1"/>
  <c r="AJ28" i="45" s="1"/>
  <c r="AK28" i="45" s="1"/>
  <c r="AI27" i="45" a="1"/>
  <c r="AI27" i="45" s="1"/>
  <c r="AJ27" i="45" s="1"/>
  <c r="AK27" i="45" s="1"/>
  <c r="AI21" i="45" a="1"/>
  <c r="AI21" i="45" s="1"/>
  <c r="AJ21" i="45" s="1"/>
  <c r="AL21" i="45" s="1"/>
  <c r="AI22" i="45" a="1"/>
  <c r="AI22" i="45" s="1"/>
  <c r="AJ22" i="45" s="1"/>
  <c r="AL22" i="45" s="1"/>
  <c r="AI26" i="38" a="1"/>
  <c r="AI26" i="38" s="1"/>
  <c r="AJ26" i="38" s="1"/>
  <c r="AL26" i="38" s="1"/>
  <c r="AI17" i="38" a="1"/>
  <c r="AI17" i="38" s="1"/>
  <c r="AJ17" i="38" s="1"/>
  <c r="AL17" i="38" s="1"/>
  <c r="AI8" i="36" a="1"/>
  <c r="AI8" i="36" s="1"/>
  <c r="AJ8" i="36" s="1"/>
  <c r="AK8" i="36" s="1"/>
  <c r="AI18" i="36" a="1"/>
  <c r="AI18" i="36" s="1"/>
  <c r="AJ18" i="36" s="1"/>
  <c r="AK18" i="36" s="1"/>
  <c r="AM33" i="46" a="1"/>
  <c r="AM33" i="46" s="1"/>
  <c r="AI22" i="35" a="1"/>
  <c r="AI22" i="35" s="1"/>
  <c r="AJ22" i="35" s="1"/>
  <c r="AL22" i="35" s="1"/>
  <c r="AI7" i="35" a="1"/>
  <c r="AI7" i="35" s="1"/>
  <c r="AJ7" i="35" s="1"/>
  <c r="AL7" i="35" s="1"/>
  <c r="AS85" i="59"/>
  <c r="AF85" i="59" s="1"/>
  <c r="R85" i="59"/>
  <c r="S85" i="59"/>
  <c r="Q85" i="59"/>
  <c r="BA85" i="59" s="1"/>
  <c r="W85" i="59"/>
  <c r="Z85" i="59"/>
  <c r="AZ85" i="59" s="1"/>
  <c r="AB85" i="59"/>
  <c r="V85" i="59"/>
  <c r="AY85" i="59" s="1"/>
  <c r="AA85" i="59"/>
  <c r="P85" i="59"/>
  <c r="Y85" i="59"/>
  <c r="U85" i="59"/>
  <c r="W110" i="56"/>
  <c r="AB110" i="56"/>
  <c r="AA110" i="56"/>
  <c r="V110" i="56"/>
  <c r="AY110" i="56" s="1"/>
  <c r="Z110" i="56"/>
  <c r="AZ110" i="56" s="1"/>
  <c r="Y110" i="56"/>
  <c r="P110" i="56"/>
  <c r="U110" i="56"/>
  <c r="R110" i="56"/>
  <c r="S110" i="56"/>
  <c r="Q110" i="56"/>
  <c r="BA110" i="56" s="1"/>
  <c r="AS110" i="56"/>
  <c r="AF110" i="56" s="1"/>
  <c r="Y19" i="58"/>
  <c r="W19" i="58"/>
  <c r="AA19" i="58"/>
  <c r="P19" i="58"/>
  <c r="Z19" i="58"/>
  <c r="AZ19" i="58" s="1"/>
  <c r="AU19" i="58"/>
  <c r="AE19" i="58" a="1"/>
  <c r="AE19" i="58" s="1"/>
  <c r="S19" i="58"/>
  <c r="U19" i="58"/>
  <c r="V19" i="58"/>
  <c r="AY19" i="58" s="1"/>
  <c r="AB19" i="58"/>
  <c r="Q19" i="58"/>
  <c r="BA19" i="58" s="1"/>
  <c r="BB19" i="58" s="1"/>
  <c r="R19" i="58"/>
  <c r="Q123" i="57"/>
  <c r="BA123" i="57" s="1"/>
  <c r="BB123" i="57" s="1"/>
  <c r="Z123" i="57"/>
  <c r="AZ123" i="57" s="1"/>
  <c r="P123" i="57"/>
  <c r="Y123" i="57"/>
  <c r="AB123" i="57"/>
  <c r="AE123" i="57" a="1"/>
  <c r="AE123" i="57" s="1"/>
  <c r="V123" i="57"/>
  <c r="AY123" i="57" s="1"/>
  <c r="S123" i="57"/>
  <c r="U123" i="57"/>
  <c r="R123" i="57"/>
  <c r="AA123" i="57"/>
  <c r="W123" i="57"/>
  <c r="Z29" i="57"/>
  <c r="AZ29" i="57" s="1"/>
  <c r="Y29" i="57"/>
  <c r="V29" i="57"/>
  <c r="AY29" i="57" s="1"/>
  <c r="R29" i="57"/>
  <c r="AE29" i="57" a="1"/>
  <c r="AE29" i="57" s="1"/>
  <c r="AU29" i="57"/>
  <c r="Q29" i="57"/>
  <c r="BA29" i="57" s="1"/>
  <c r="BB29" i="57" s="1"/>
  <c r="W29" i="57"/>
  <c r="AA29" i="57"/>
  <c r="S29" i="57"/>
  <c r="P29" i="57"/>
  <c r="AB29" i="57"/>
  <c r="U29" i="57"/>
  <c r="S83" i="55"/>
  <c r="AA83" i="55"/>
  <c r="Q83" i="55"/>
  <c r="BA83" i="55" s="1"/>
  <c r="Y83" i="55"/>
  <c r="AB83" i="55"/>
  <c r="R83" i="55"/>
  <c r="W83" i="55"/>
  <c r="P83" i="55"/>
  <c r="AS83" i="55"/>
  <c r="AF83" i="55" s="1"/>
  <c r="V83" i="55"/>
  <c r="AY83" i="55" s="1"/>
  <c r="Z83" i="55"/>
  <c r="AZ83" i="55" s="1"/>
  <c r="U83" i="55"/>
  <c r="Y122" i="57"/>
  <c r="Q122" i="57"/>
  <c r="BA122" i="57" s="1"/>
  <c r="BB122" i="57" s="1"/>
  <c r="Z122" i="57"/>
  <c r="AZ122" i="57" s="1"/>
  <c r="P122" i="57"/>
  <c r="V122" i="57"/>
  <c r="AY122" i="57" s="1"/>
  <c r="U122" i="57"/>
  <c r="W122" i="57"/>
  <c r="AB122" i="57"/>
  <c r="AE122" i="57" a="1"/>
  <c r="AE122" i="57" s="1"/>
  <c r="AD122" i="57" s="1"/>
  <c r="AC122" i="57" s="1"/>
  <c r="S122" i="57"/>
  <c r="R122" i="57"/>
  <c r="AA122" i="57"/>
  <c r="V85" i="58"/>
  <c r="AY85" i="58" s="1"/>
  <c r="S85" i="58"/>
  <c r="Q85" i="58"/>
  <c r="BA85" i="58" s="1"/>
  <c r="BB85" i="58" s="1"/>
  <c r="U85" i="58"/>
  <c r="P85" i="58"/>
  <c r="W85" i="58"/>
  <c r="AA85" i="58"/>
  <c r="AB85" i="58"/>
  <c r="Z85" i="58"/>
  <c r="AZ85" i="58" s="1"/>
  <c r="R85" i="58"/>
  <c r="Y85" i="58"/>
  <c r="AE85" i="58" a="1"/>
  <c r="AE85" i="58" s="1"/>
  <c r="R95" i="53"/>
  <c r="Q95" i="53"/>
  <c r="BA95" i="53" s="1"/>
  <c r="BB95" i="53" s="1"/>
  <c r="AA95" i="53"/>
  <c r="U95" i="53"/>
  <c r="S95" i="53"/>
  <c r="W95" i="53"/>
  <c r="Z95" i="53"/>
  <c r="AZ95" i="53" s="1"/>
  <c r="Y95" i="53"/>
  <c r="P95" i="53"/>
  <c r="AE95" i="53" a="1"/>
  <c r="AE95" i="53" s="1"/>
  <c r="AD95" i="53" s="1"/>
  <c r="AC95" i="53" s="1"/>
  <c r="V95" i="53"/>
  <c r="AY95" i="53" s="1"/>
  <c r="AB95" i="53"/>
  <c r="V99" i="51"/>
  <c r="AY99" i="51" s="1"/>
  <c r="Z99" i="51"/>
  <c r="AZ99" i="51" s="1"/>
  <c r="AS99" i="51"/>
  <c r="AF99" i="51" s="1"/>
  <c r="R99" i="51"/>
  <c r="U99" i="51"/>
  <c r="S99" i="51"/>
  <c r="AA99" i="51"/>
  <c r="Y99" i="51"/>
  <c r="P99" i="51"/>
  <c r="AB99" i="51"/>
  <c r="W99" i="51"/>
  <c r="Q99" i="51"/>
  <c r="BA99" i="51" s="1"/>
  <c r="U116" i="50"/>
  <c r="S116" i="50"/>
  <c r="P116" i="50"/>
  <c r="AE116" i="50" a="1"/>
  <c r="AE116" i="50" s="1"/>
  <c r="AD116" i="50" s="1"/>
  <c r="AC116" i="50" s="1"/>
  <c r="AB116" i="50"/>
  <c r="V116" i="50"/>
  <c r="AY116" i="50" s="1"/>
  <c r="AA116" i="50"/>
  <c r="Y116" i="50"/>
  <c r="R116" i="50"/>
  <c r="W116" i="50"/>
  <c r="Q116" i="50"/>
  <c r="BA116" i="50" s="1"/>
  <c r="BB116" i="50" s="1"/>
  <c r="Z116" i="50"/>
  <c r="AZ116" i="50" s="1"/>
  <c r="P90" i="49"/>
  <c r="R90" i="49"/>
  <c r="W90" i="49"/>
  <c r="U90" i="49"/>
  <c r="AB90" i="49"/>
  <c r="V90" i="49"/>
  <c r="AY90" i="49" s="1"/>
  <c r="AE90" i="49" a="1"/>
  <c r="AE90" i="49" s="1"/>
  <c r="AD90" i="49" s="1"/>
  <c r="AC90" i="49" s="1"/>
  <c r="AA90" i="49"/>
  <c r="Q90" i="49"/>
  <c r="BA90" i="49" s="1"/>
  <c r="BB90" i="49" s="1"/>
  <c r="Z90" i="49"/>
  <c r="AZ90" i="49" s="1"/>
  <c r="S90" i="49"/>
  <c r="Y90" i="49"/>
  <c r="S2" i="58"/>
  <c r="W2" i="58"/>
  <c r="AB2" i="58"/>
  <c r="AU2" i="58"/>
  <c r="R2" i="58"/>
  <c r="V2" i="58"/>
  <c r="AY2" i="58" s="1"/>
  <c r="AA2" i="58"/>
  <c r="Q2" i="58"/>
  <c r="BA2" i="58" s="1"/>
  <c r="BB2" i="58" s="1"/>
  <c r="AE2" i="58" a="1"/>
  <c r="AE2" i="58" s="1"/>
  <c r="Z2" i="58"/>
  <c r="AZ2" i="58" s="1"/>
  <c r="P2" i="58"/>
  <c r="U2" i="58"/>
  <c r="Y2" i="58"/>
  <c r="W123" i="56"/>
  <c r="Q123" i="56"/>
  <c r="BA123" i="56" s="1"/>
  <c r="Z123" i="56"/>
  <c r="AZ123" i="56" s="1"/>
  <c r="AS123" i="56"/>
  <c r="AF123" i="56" s="1"/>
  <c r="P123" i="56"/>
  <c r="Y123" i="56"/>
  <c r="AB123" i="56"/>
  <c r="AA123" i="56"/>
  <c r="V123" i="56"/>
  <c r="AY123" i="56" s="1"/>
  <c r="S123" i="56"/>
  <c r="U123" i="56"/>
  <c r="R123" i="56"/>
  <c r="Q79" i="53"/>
  <c r="BA79" i="53" s="1"/>
  <c r="BB79" i="53" s="1"/>
  <c r="AB79" i="53"/>
  <c r="AE79" i="53" a="1"/>
  <c r="AE79" i="53" s="1"/>
  <c r="AD79" i="53" s="1"/>
  <c r="AC79" i="53" s="1"/>
  <c r="Z79" i="53"/>
  <c r="AZ79" i="53" s="1"/>
  <c r="P79" i="53"/>
  <c r="Y79" i="53"/>
  <c r="S79" i="53"/>
  <c r="R79" i="53"/>
  <c r="U79" i="53"/>
  <c r="W79" i="53"/>
  <c r="V79" i="53"/>
  <c r="AY79" i="53" s="1"/>
  <c r="AA79" i="53"/>
  <c r="W68" i="57"/>
  <c r="U68" i="57"/>
  <c r="V68" i="57"/>
  <c r="AY68" i="57" s="1"/>
  <c r="S68" i="57"/>
  <c r="Z68" i="57"/>
  <c r="AZ68" i="57" s="1"/>
  <c r="AB68" i="57"/>
  <c r="P68" i="57"/>
  <c r="AA68" i="57"/>
  <c r="Q68" i="57"/>
  <c r="BA68" i="57" s="1"/>
  <c r="Y68" i="57"/>
  <c r="R68" i="57"/>
  <c r="Q11" i="51"/>
  <c r="BA11" i="51" s="1"/>
  <c r="BB11" i="51" s="1"/>
  <c r="Z11" i="51"/>
  <c r="AZ11" i="51" s="1"/>
  <c r="V11" i="51"/>
  <c r="AY11" i="51" s="1"/>
  <c r="U11" i="51"/>
  <c r="AA11" i="51"/>
  <c r="S11" i="51"/>
  <c r="W11" i="51"/>
  <c r="R11" i="51"/>
  <c r="P11" i="51"/>
  <c r="AU11" i="51"/>
  <c r="AE11" i="51" a="1"/>
  <c r="AE11" i="51" s="1"/>
  <c r="AB11" i="51"/>
  <c r="Y11" i="51"/>
  <c r="S100" i="50"/>
  <c r="Y100" i="50"/>
  <c r="Q100" i="50"/>
  <c r="BA100" i="50" s="1"/>
  <c r="BB100" i="50" s="1"/>
  <c r="R100" i="50"/>
  <c r="AA100" i="50"/>
  <c r="V100" i="50"/>
  <c r="AY100" i="50" s="1"/>
  <c r="AE100" i="50" a="1"/>
  <c r="AE100" i="50" s="1"/>
  <c r="AD100" i="50" s="1"/>
  <c r="AC100" i="50" s="1"/>
  <c r="Z100" i="50"/>
  <c r="AZ100" i="50" s="1"/>
  <c r="W100" i="50"/>
  <c r="P100" i="50"/>
  <c r="U100" i="50"/>
  <c r="AB100" i="50"/>
  <c r="W86" i="52"/>
  <c r="U86" i="52"/>
  <c r="Q86" i="52"/>
  <c r="BA86" i="52" s="1"/>
  <c r="BB86" i="52" s="1"/>
  <c r="R86" i="52"/>
  <c r="Y86" i="52"/>
  <c r="AB86" i="52"/>
  <c r="S86" i="52"/>
  <c r="P86" i="52"/>
  <c r="Z86" i="52"/>
  <c r="AZ86" i="52" s="1"/>
  <c r="AE86" i="52" a="1"/>
  <c r="AE86" i="52" s="1"/>
  <c r="AD86" i="52" s="1"/>
  <c r="AC86" i="52" s="1"/>
  <c r="V86" i="52"/>
  <c r="AY86" i="52" s="1"/>
  <c r="AA86" i="52"/>
  <c r="R14" i="51"/>
  <c r="P14" i="51"/>
  <c r="AB14" i="51"/>
  <c r="AE14" i="51" a="1"/>
  <c r="AE14" i="51" s="1"/>
  <c r="Q14" i="51"/>
  <c r="BA14" i="51" s="1"/>
  <c r="BB14" i="51" s="1"/>
  <c r="AU14" i="51"/>
  <c r="AA14" i="51"/>
  <c r="W14" i="51"/>
  <c r="Z14" i="51"/>
  <c r="AZ14" i="51" s="1"/>
  <c r="Y14" i="51"/>
  <c r="V14" i="51"/>
  <c r="AY14" i="51" s="1"/>
  <c r="S14" i="51"/>
  <c r="U14" i="51"/>
  <c r="Y129" i="55"/>
  <c r="AE129" i="55" a="1"/>
  <c r="AE129" i="55" s="1"/>
  <c r="AD129" i="55" s="1"/>
  <c r="AC129" i="55" s="1"/>
  <c r="AB129" i="55"/>
  <c r="AA129" i="55"/>
  <c r="V129" i="55"/>
  <c r="AY129" i="55" s="1"/>
  <c r="W129" i="55"/>
  <c r="S129" i="55"/>
  <c r="Q129" i="55"/>
  <c r="BA129" i="55" s="1"/>
  <c r="BB129" i="55" s="1"/>
  <c r="R129" i="55"/>
  <c r="U129" i="55"/>
  <c r="Z129" i="55"/>
  <c r="AZ129" i="55" s="1"/>
  <c r="P129" i="55"/>
  <c r="AA106" i="54"/>
  <c r="Q106" i="54"/>
  <c r="BA106" i="54" s="1"/>
  <c r="Z106" i="54"/>
  <c r="AZ106" i="54" s="1"/>
  <c r="P106" i="54"/>
  <c r="Y106" i="54"/>
  <c r="U106" i="54"/>
  <c r="V106" i="54"/>
  <c r="AY106" i="54" s="1"/>
  <c r="W106" i="54"/>
  <c r="AB106" i="54"/>
  <c r="AS106" i="54"/>
  <c r="AF106" i="54" s="1"/>
  <c r="R106" i="54"/>
  <c r="S106" i="54"/>
  <c r="Z88" i="50"/>
  <c r="AZ88" i="50" s="1"/>
  <c r="R88" i="50"/>
  <c r="Q88" i="50"/>
  <c r="BA88" i="50" s="1"/>
  <c r="BB88" i="50" s="1"/>
  <c r="AE88" i="50" a="1"/>
  <c r="AE88" i="50" s="1"/>
  <c r="AD88" i="50" s="1"/>
  <c r="AC88" i="50" s="1"/>
  <c r="AA88" i="50"/>
  <c r="P88" i="50"/>
  <c r="S88" i="50"/>
  <c r="W88" i="50"/>
  <c r="Y88" i="50"/>
  <c r="U88" i="50"/>
  <c r="AB88" i="50"/>
  <c r="V88" i="50"/>
  <c r="AY88" i="50" s="1"/>
  <c r="U66" i="58"/>
  <c r="S66" i="58"/>
  <c r="AB66" i="58"/>
  <c r="R66" i="58"/>
  <c r="AA66" i="58"/>
  <c r="W66" i="58"/>
  <c r="Q66" i="58"/>
  <c r="BA66" i="58" s="1"/>
  <c r="BB66" i="58" s="1"/>
  <c r="AE66" i="58" a="1"/>
  <c r="AE66" i="58" s="1"/>
  <c r="AD66" i="58" s="1"/>
  <c r="AC66" i="58" s="1"/>
  <c r="Z66" i="58"/>
  <c r="AZ66" i="58" s="1"/>
  <c r="P66" i="58"/>
  <c r="V66" i="58"/>
  <c r="AY66" i="58" s="1"/>
  <c r="Y66" i="58"/>
  <c r="U39" i="55"/>
  <c r="Q39" i="55"/>
  <c r="BA39" i="55" s="1"/>
  <c r="AB39" i="55"/>
  <c r="P39" i="55"/>
  <c r="AA39" i="55"/>
  <c r="Z39" i="55"/>
  <c r="AZ39" i="55" s="1"/>
  <c r="AU39" i="55"/>
  <c r="Y39" i="55"/>
  <c r="V39" i="55"/>
  <c r="AY39" i="55" s="1"/>
  <c r="W39" i="55"/>
  <c r="S39" i="55"/>
  <c r="R39" i="55"/>
  <c r="S61" i="55"/>
  <c r="AA61" i="55"/>
  <c r="Z61" i="55"/>
  <c r="AZ61" i="55" s="1"/>
  <c r="U61" i="55"/>
  <c r="Y61" i="55"/>
  <c r="P61" i="55"/>
  <c r="V61" i="55"/>
  <c r="AY61" i="55" s="1"/>
  <c r="AU61" i="55"/>
  <c r="AE61" i="55" a="1"/>
  <c r="AE61" i="55" s="1"/>
  <c r="AB61" i="55"/>
  <c r="R61" i="55"/>
  <c r="Q61" i="55"/>
  <c r="BA61" i="55" s="1"/>
  <c r="BB61" i="55" s="1"/>
  <c r="W61" i="55"/>
  <c r="U96" i="50"/>
  <c r="AA96" i="50"/>
  <c r="AB96" i="50"/>
  <c r="Z96" i="50"/>
  <c r="AZ96" i="50" s="1"/>
  <c r="R96" i="50"/>
  <c r="Y96" i="50"/>
  <c r="Q96" i="50"/>
  <c r="BA96" i="50" s="1"/>
  <c r="S96" i="50"/>
  <c r="AS96" i="50"/>
  <c r="AF96" i="50" s="1"/>
  <c r="V96" i="50"/>
  <c r="AY96" i="50" s="1"/>
  <c r="P96" i="50"/>
  <c r="W96" i="50"/>
  <c r="Y68" i="49"/>
  <c r="U68" i="49"/>
  <c r="AB68" i="49"/>
  <c r="Q68" i="49"/>
  <c r="BA68" i="49" s="1"/>
  <c r="W68" i="49"/>
  <c r="R68" i="49"/>
  <c r="AS68" i="49"/>
  <c r="AF68" i="49" s="1"/>
  <c r="V68" i="49"/>
  <c r="AY68" i="49" s="1"/>
  <c r="Z68" i="49"/>
  <c r="AZ68" i="49" s="1"/>
  <c r="S68" i="49"/>
  <c r="P68" i="49"/>
  <c r="AA68" i="49"/>
  <c r="W73" i="48"/>
  <c r="Q73" i="48"/>
  <c r="BA73" i="48" s="1"/>
  <c r="BB73" i="48" s="1"/>
  <c r="S73" i="48"/>
  <c r="Z73" i="48"/>
  <c r="AZ73" i="48" s="1"/>
  <c r="AE73" i="48" a="1"/>
  <c r="AE73" i="48" s="1"/>
  <c r="P73" i="48"/>
  <c r="U73" i="48"/>
  <c r="Y73" i="48"/>
  <c r="R73" i="48"/>
  <c r="V73" i="48"/>
  <c r="AY73" i="48" s="1"/>
  <c r="AB73" i="48"/>
  <c r="AA73" i="48"/>
  <c r="W100" i="49"/>
  <c r="U100" i="49"/>
  <c r="AA100" i="49"/>
  <c r="Q100" i="49"/>
  <c r="BA100" i="49" s="1"/>
  <c r="V100" i="49"/>
  <c r="AY100" i="49" s="1"/>
  <c r="AS100" i="49"/>
  <c r="AF100" i="49" s="1"/>
  <c r="Z100" i="49"/>
  <c r="AZ100" i="49" s="1"/>
  <c r="P100" i="49"/>
  <c r="S100" i="49"/>
  <c r="AB100" i="49"/>
  <c r="Y100" i="49"/>
  <c r="R100" i="49"/>
  <c r="V70" i="48"/>
  <c r="AY70" i="48" s="1"/>
  <c r="U70" i="48"/>
  <c r="S70" i="48"/>
  <c r="R70" i="48"/>
  <c r="AA70" i="48"/>
  <c r="Q70" i="48"/>
  <c r="BA70" i="48" s="1"/>
  <c r="BB70" i="48" s="1"/>
  <c r="Z70" i="48"/>
  <c r="AZ70" i="48" s="1"/>
  <c r="Y70" i="48"/>
  <c r="P70" i="48"/>
  <c r="AE70" i="48" a="1"/>
  <c r="AE70" i="48" s="1"/>
  <c r="AB70" i="48"/>
  <c r="W70" i="48"/>
  <c r="V94" i="46"/>
  <c r="AY94" i="46" s="1"/>
  <c r="W94" i="46"/>
  <c r="AA94" i="46"/>
  <c r="U94" i="46"/>
  <c r="Z94" i="46"/>
  <c r="AZ94" i="46" s="1"/>
  <c r="S94" i="46"/>
  <c r="P94" i="46"/>
  <c r="Q94" i="46"/>
  <c r="BA94" i="46" s="1"/>
  <c r="AB94" i="46"/>
  <c r="R94" i="46"/>
  <c r="Y94" i="46"/>
  <c r="AA70" i="49"/>
  <c r="V70" i="49"/>
  <c r="AY70" i="49" s="1"/>
  <c r="P70" i="49"/>
  <c r="R70" i="49"/>
  <c r="U70" i="49"/>
  <c r="Y70" i="49"/>
  <c r="AB70" i="49"/>
  <c r="Q70" i="49"/>
  <c r="BA70" i="49" s="1"/>
  <c r="W70" i="49"/>
  <c r="AS70" i="49"/>
  <c r="AF70" i="49" s="1"/>
  <c r="S70" i="49"/>
  <c r="Z70" i="49"/>
  <c r="AZ70" i="49" s="1"/>
  <c r="P80" i="51"/>
  <c r="S80" i="51"/>
  <c r="W80" i="51"/>
  <c r="Z80" i="51"/>
  <c r="AZ80" i="51" s="1"/>
  <c r="Y80" i="51"/>
  <c r="AB80" i="51"/>
  <c r="R80" i="51"/>
  <c r="Q80" i="51"/>
  <c r="BA80" i="51" s="1"/>
  <c r="BB80" i="51" s="1"/>
  <c r="AA80" i="51"/>
  <c r="V80" i="51"/>
  <c r="AY80" i="51" s="1"/>
  <c r="AE80" i="51" a="1"/>
  <c r="AE80" i="51" s="1"/>
  <c r="U80" i="51"/>
  <c r="V86" i="48"/>
  <c r="AY86" i="48" s="1"/>
  <c r="Q86" i="48"/>
  <c r="BA86" i="48" s="1"/>
  <c r="BB86" i="48" s="1"/>
  <c r="AA86" i="48"/>
  <c r="P86" i="48"/>
  <c r="W86" i="48"/>
  <c r="Y86" i="48"/>
  <c r="S86" i="48"/>
  <c r="AE86" i="48" a="1"/>
  <c r="AE86" i="48" s="1"/>
  <c r="U86" i="48"/>
  <c r="AB86" i="48"/>
  <c r="R86" i="48"/>
  <c r="Z86" i="48"/>
  <c r="AZ86" i="48" s="1"/>
  <c r="Y62" i="48"/>
  <c r="R62" i="48"/>
  <c r="Z62" i="48"/>
  <c r="AZ62" i="48" s="1"/>
  <c r="Q62" i="48"/>
  <c r="BA62" i="48" s="1"/>
  <c r="AA62" i="48"/>
  <c r="AU62" i="48"/>
  <c r="AV64" i="48" s="1"/>
  <c r="P62" i="48"/>
  <c r="S62" i="48"/>
  <c r="W62" i="48"/>
  <c r="V62" i="48"/>
  <c r="AY62" i="48" s="1"/>
  <c r="U62" i="48"/>
  <c r="AB62" i="48"/>
  <c r="D114" i="47"/>
  <c r="A114" i="47"/>
  <c r="Y117" i="46"/>
  <c r="P117" i="46"/>
  <c r="U117" i="46"/>
  <c r="AE117" i="46" a="1"/>
  <c r="AE117" i="46" s="1"/>
  <c r="S117" i="46"/>
  <c r="AA117" i="46"/>
  <c r="AB117" i="46"/>
  <c r="Q117" i="46"/>
  <c r="BA117" i="46" s="1"/>
  <c r="BB117" i="46" s="1"/>
  <c r="R117" i="46"/>
  <c r="Z117" i="46"/>
  <c r="AZ117" i="46" s="1"/>
  <c r="W117" i="46"/>
  <c r="V117" i="46"/>
  <c r="AY117" i="46" s="1"/>
  <c r="AA80" i="46"/>
  <c r="AB80" i="46"/>
  <c r="Q80" i="46"/>
  <c r="BA80" i="46" s="1"/>
  <c r="S80" i="46"/>
  <c r="Z80" i="46"/>
  <c r="AZ80" i="46" s="1"/>
  <c r="U80" i="46"/>
  <c r="P80" i="46"/>
  <c r="W80" i="46"/>
  <c r="Y80" i="46"/>
  <c r="V80" i="46"/>
  <c r="AY80" i="46" s="1"/>
  <c r="R80" i="46"/>
  <c r="A43" i="36"/>
  <c r="D43" i="36"/>
  <c r="G45" i="46"/>
  <c r="W47" i="36"/>
  <c r="S47" i="36"/>
  <c r="V47" i="36"/>
  <c r="AY47" i="36" s="1"/>
  <c r="R47" i="36"/>
  <c r="U47" i="36"/>
  <c r="AA47" i="36"/>
  <c r="Q47" i="36"/>
  <c r="BA47" i="36" s="1"/>
  <c r="AB47" i="36"/>
  <c r="Z47" i="36"/>
  <c r="AZ47" i="36" s="1"/>
  <c r="AU47" i="36"/>
  <c r="AV70" i="36" s="1"/>
  <c r="P47" i="36"/>
  <c r="Y47" i="36"/>
  <c r="S63" i="46"/>
  <c r="R63" i="46"/>
  <c r="Y63" i="46"/>
  <c r="AA63" i="46"/>
  <c r="W63" i="46"/>
  <c r="AU63" i="46"/>
  <c r="AB63" i="46"/>
  <c r="V63" i="46"/>
  <c r="AY63" i="46" s="1"/>
  <c r="P63" i="46"/>
  <c r="Q63" i="46"/>
  <c r="BA63" i="46" s="1"/>
  <c r="Z63" i="46"/>
  <c r="AZ63" i="46" s="1"/>
  <c r="U63" i="46"/>
  <c r="W92" i="46"/>
  <c r="Z92" i="46"/>
  <c r="AZ92" i="46" s="1"/>
  <c r="BB92" i="46" s="1"/>
  <c r="P92" i="46"/>
  <c r="Q92" i="46"/>
  <c r="BA92" i="46" s="1"/>
  <c r="Y92" i="46"/>
  <c r="U92" i="46"/>
  <c r="S92" i="46"/>
  <c r="V92" i="46"/>
  <c r="AY92" i="46" s="1"/>
  <c r="AA92" i="46"/>
  <c r="AB92" i="46"/>
  <c r="R92" i="46"/>
  <c r="R28" i="36"/>
  <c r="V28" i="36"/>
  <c r="AY28" i="36" s="1"/>
  <c r="AA28" i="36"/>
  <c r="AU28" i="36"/>
  <c r="Q28" i="36"/>
  <c r="BA28" i="36" s="1"/>
  <c r="AB28" i="36"/>
  <c r="Y28" i="36"/>
  <c r="Z28" i="36"/>
  <c r="AZ28" i="36" s="1"/>
  <c r="W28" i="36"/>
  <c r="P28" i="36"/>
  <c r="U28" i="36"/>
  <c r="S28" i="36"/>
  <c r="AA79" i="48"/>
  <c r="Z79" i="48"/>
  <c r="AZ79" i="48" s="1"/>
  <c r="V79" i="48"/>
  <c r="AY79" i="48" s="1"/>
  <c r="S79" i="48"/>
  <c r="U79" i="48"/>
  <c r="R79" i="48"/>
  <c r="AB79" i="48"/>
  <c r="AS79" i="48"/>
  <c r="AF79" i="48" s="1"/>
  <c r="Q79" i="48"/>
  <c r="BA79" i="48" s="1"/>
  <c r="Y79" i="48"/>
  <c r="W79" i="48"/>
  <c r="P79" i="48"/>
  <c r="A6" i="37"/>
  <c r="D6" i="37"/>
  <c r="AB61" i="35"/>
  <c r="P61" i="35"/>
  <c r="AA61" i="35"/>
  <c r="Z61" i="35"/>
  <c r="AZ61" i="35" s="1"/>
  <c r="R61" i="35"/>
  <c r="Y61" i="35"/>
  <c r="W61" i="35"/>
  <c r="V61" i="35"/>
  <c r="AY61" i="35" s="1"/>
  <c r="AU61" i="35"/>
  <c r="AV46" i="35" s="1"/>
  <c r="U61" i="35"/>
  <c r="AE61" i="35" a="1"/>
  <c r="AE61" i="35" s="1"/>
  <c r="Q61" i="35"/>
  <c r="BA61" i="35" s="1"/>
  <c r="BB61" i="35" s="1"/>
  <c r="S61" i="35"/>
  <c r="Y56" i="41"/>
  <c r="S56" i="41"/>
  <c r="AU56" i="41"/>
  <c r="AV25" i="41" s="1"/>
  <c r="R56" i="41"/>
  <c r="AA56" i="41"/>
  <c r="U56" i="41"/>
  <c r="Q56" i="41"/>
  <c r="BA56" i="41" s="1"/>
  <c r="W56" i="41"/>
  <c r="P56" i="41"/>
  <c r="V56" i="41"/>
  <c r="AY56" i="41" s="1"/>
  <c r="Z56" i="41"/>
  <c r="AZ56" i="41" s="1"/>
  <c r="AB56" i="41"/>
  <c r="AI2" i="39" a="1"/>
  <c r="AI2" i="39" s="1"/>
  <c r="AJ2" i="39" s="1"/>
  <c r="AL2" i="39" s="1"/>
  <c r="AI28" i="39" a="1"/>
  <c r="AI28" i="39" s="1"/>
  <c r="AJ28" i="39" s="1"/>
  <c r="AK28" i="39" s="1"/>
  <c r="AI18" i="39" a="1"/>
  <c r="AI18" i="39" s="1"/>
  <c r="AJ18" i="39" s="1"/>
  <c r="AL18" i="39" s="1"/>
  <c r="AI11" i="39" a="1"/>
  <c r="AI11" i="39" s="1"/>
  <c r="AJ11" i="39" s="1"/>
  <c r="AK11" i="39" s="1"/>
  <c r="AI25" i="39" a="1"/>
  <c r="AI25" i="39" s="1"/>
  <c r="AJ25" i="39" s="1"/>
  <c r="AL25" i="39" s="1"/>
  <c r="AI29" i="39" a="1"/>
  <c r="AI29" i="39" s="1"/>
  <c r="AJ29" i="39" s="1"/>
  <c r="AK29" i="39" s="1"/>
  <c r="S15" i="46"/>
  <c r="P15" i="46"/>
  <c r="Q15" i="46"/>
  <c r="BA15" i="46" s="1"/>
  <c r="Y15" i="46"/>
  <c r="AU15" i="46"/>
  <c r="W15" i="46"/>
  <c r="U15" i="46"/>
  <c r="AA15" i="46"/>
  <c r="Z15" i="46"/>
  <c r="AZ15" i="46" s="1"/>
  <c r="AB15" i="46"/>
  <c r="R15" i="46"/>
  <c r="V15" i="46"/>
  <c r="AY15" i="46" s="1"/>
  <c r="D54" i="36"/>
  <c r="A54" i="36"/>
  <c r="Z85" i="35"/>
  <c r="AZ85" i="35" s="1"/>
  <c r="P85" i="35"/>
  <c r="AB85" i="35"/>
  <c r="R85" i="35"/>
  <c r="V85" i="35"/>
  <c r="AY85" i="35" s="1"/>
  <c r="S85" i="35"/>
  <c r="U85" i="35"/>
  <c r="W85" i="35"/>
  <c r="Q85" i="35"/>
  <c r="BA85" i="35" s="1"/>
  <c r="Y85" i="35"/>
  <c r="AA85" i="35"/>
  <c r="AS85" i="35"/>
  <c r="AF85" i="35" s="1"/>
  <c r="R30" i="30"/>
  <c r="P30" i="30"/>
  <c r="V30" i="30"/>
  <c r="AY30" i="30" s="1"/>
  <c r="AU30" i="30"/>
  <c r="AV23" i="30" s="1"/>
  <c r="U30" i="30"/>
  <c r="S30" i="30"/>
  <c r="Y30" i="30"/>
  <c r="W30" i="30"/>
  <c r="AB30" i="30"/>
  <c r="AA30" i="30"/>
  <c r="Z30" i="30"/>
  <c r="AZ30" i="30" s="1"/>
  <c r="Q30" i="30"/>
  <c r="BA30" i="30" s="1"/>
  <c r="W31" i="37"/>
  <c r="Z31" i="37"/>
  <c r="AZ31" i="37" s="1"/>
  <c r="S31" i="37"/>
  <c r="AU31" i="37"/>
  <c r="AE31" i="37" a="1"/>
  <c r="AE31" i="37" s="1"/>
  <c r="R31" i="37"/>
  <c r="Q31" i="37"/>
  <c r="BA31" i="37" s="1"/>
  <c r="BB31" i="37" s="1"/>
  <c r="V31" i="37"/>
  <c r="AY31" i="37" s="1"/>
  <c r="Y31" i="37"/>
  <c r="U31" i="37"/>
  <c r="P31" i="37"/>
  <c r="AA31" i="37"/>
  <c r="AB31" i="37"/>
  <c r="U54" i="30"/>
  <c r="W54" i="30"/>
  <c r="S54" i="30"/>
  <c r="AE54" i="30" a="1"/>
  <c r="AE54" i="30" s="1"/>
  <c r="R54" i="30"/>
  <c r="V54" i="30"/>
  <c r="AY54" i="30" s="1"/>
  <c r="AA54" i="30"/>
  <c r="Q54" i="30"/>
  <c r="BA54" i="30" s="1"/>
  <c r="BB54" i="30" s="1"/>
  <c r="AB54" i="30"/>
  <c r="Z54" i="30"/>
  <c r="AZ54" i="30" s="1"/>
  <c r="P54" i="30"/>
  <c r="Y54" i="30"/>
  <c r="AU54" i="30"/>
  <c r="R46" i="36"/>
  <c r="Q46" i="36"/>
  <c r="BA46" i="36" s="1"/>
  <c r="P46" i="36"/>
  <c r="W46" i="36"/>
  <c r="AA46" i="36"/>
  <c r="S46" i="36"/>
  <c r="Z46" i="36"/>
  <c r="AZ46" i="36" s="1"/>
  <c r="V46" i="36"/>
  <c r="AY46" i="36" s="1"/>
  <c r="U46" i="36"/>
  <c r="AB46" i="36"/>
  <c r="AU46" i="36"/>
  <c r="Y46" i="36"/>
  <c r="A100" i="28"/>
  <c r="D100" i="28"/>
  <c r="W100" i="37"/>
  <c r="U100" i="37"/>
  <c r="AB100" i="37"/>
  <c r="AA100" i="37"/>
  <c r="Z100" i="37"/>
  <c r="AZ100" i="37" s="1"/>
  <c r="Y100" i="37"/>
  <c r="R100" i="37"/>
  <c r="Q100" i="37"/>
  <c r="BA100" i="37" s="1"/>
  <c r="S100" i="37"/>
  <c r="AS100" i="37"/>
  <c r="AF100" i="37" s="1"/>
  <c r="V100" i="37"/>
  <c r="AY100" i="37" s="1"/>
  <c r="P100" i="37"/>
  <c r="AU31" i="12"/>
  <c r="P31" i="12"/>
  <c r="W31" i="12"/>
  <c r="AA31" i="12"/>
  <c r="R31" i="12"/>
  <c r="Z31" i="12"/>
  <c r="AZ31" i="12" s="1"/>
  <c r="S31" i="12"/>
  <c r="Y31" i="12"/>
  <c r="U31" i="12"/>
  <c r="AB31" i="12"/>
  <c r="V31" i="12"/>
  <c r="AY31" i="12" s="1"/>
  <c r="Q31" i="12"/>
  <c r="BA31" i="12" s="1"/>
  <c r="AB11" i="12"/>
  <c r="U11" i="12"/>
  <c r="P11" i="12"/>
  <c r="Q11" i="12"/>
  <c r="BA11" i="12" s="1"/>
  <c r="AU11" i="12"/>
  <c r="AV21" i="12" s="1"/>
  <c r="Z11" i="12"/>
  <c r="AZ11" i="12" s="1"/>
  <c r="R11" i="12"/>
  <c r="S11" i="12"/>
  <c r="AA11" i="12"/>
  <c r="Y11" i="12"/>
  <c r="W11" i="12"/>
  <c r="V11" i="12"/>
  <c r="AY11" i="12" s="1"/>
  <c r="AE42" i="37" a="1"/>
  <c r="AE42" i="37" s="1"/>
  <c r="Q42" i="37"/>
  <c r="BA42" i="37" s="1"/>
  <c r="BB42" i="37" s="1"/>
  <c r="V42" i="37"/>
  <c r="AY42" i="37" s="1"/>
  <c r="Z42" i="37"/>
  <c r="AZ42" i="37" s="1"/>
  <c r="U42" i="37"/>
  <c r="P42" i="37"/>
  <c r="S42" i="37"/>
  <c r="AU42" i="37"/>
  <c r="AB42" i="37"/>
  <c r="Y42" i="37"/>
  <c r="AA42" i="37"/>
  <c r="W42" i="37"/>
  <c r="R42" i="37"/>
  <c r="A92" i="34"/>
  <c r="D92" i="34"/>
  <c r="A39" i="31"/>
  <c r="D39" i="31"/>
  <c r="D56" i="12"/>
  <c r="A56" i="12"/>
  <c r="A41" i="36"/>
  <c r="D41" i="36"/>
  <c r="S96" i="28"/>
  <c r="AA96" i="28"/>
  <c r="Z96" i="28"/>
  <c r="AZ96" i="28" s="1"/>
  <c r="U96" i="28"/>
  <c r="AB96" i="28"/>
  <c r="Y96" i="28"/>
  <c r="W96" i="28"/>
  <c r="AE96" i="28" a="1"/>
  <c r="AE96" i="28" s="1"/>
  <c r="AD96" i="28" s="1"/>
  <c r="AC96" i="28" s="1"/>
  <c r="V96" i="28"/>
  <c r="AY96" i="28" s="1"/>
  <c r="R96" i="28"/>
  <c r="Q96" i="28"/>
  <c r="BA96" i="28" s="1"/>
  <c r="BB96" i="28" s="1"/>
  <c r="P96" i="28"/>
  <c r="V30" i="34"/>
  <c r="AY30" i="34" s="1"/>
  <c r="U30" i="34"/>
  <c r="Y30" i="34"/>
  <c r="Z30" i="34"/>
  <c r="AZ30" i="34" s="1"/>
  <c r="AU30" i="34"/>
  <c r="P30" i="34"/>
  <c r="S30" i="34"/>
  <c r="AA30" i="34"/>
  <c r="W30" i="34"/>
  <c r="AB30" i="34"/>
  <c r="R30" i="34"/>
  <c r="Q30" i="34"/>
  <c r="BA30" i="34" s="1"/>
  <c r="D58" i="12"/>
  <c r="A58" i="12"/>
  <c r="BC58" i="12" s="1"/>
  <c r="D30" i="32"/>
  <c r="A30" i="32"/>
  <c r="A5" i="28"/>
  <c r="D5" i="28"/>
  <c r="D4" i="42"/>
  <c r="A4" i="42"/>
  <c r="D35" i="33"/>
  <c r="A35" i="33"/>
  <c r="S81" i="12"/>
  <c r="P81" i="12"/>
  <c r="Y81" i="12"/>
  <c r="Z81" i="12"/>
  <c r="AZ81" i="12" s="1"/>
  <c r="AS81" i="12"/>
  <c r="AF81" i="12" s="1"/>
  <c r="W81" i="12"/>
  <c r="Q81" i="12"/>
  <c r="BA81" i="12" s="1"/>
  <c r="AB81" i="12"/>
  <c r="R81" i="12"/>
  <c r="U81" i="12"/>
  <c r="AA81" i="12"/>
  <c r="V81" i="12"/>
  <c r="AY81" i="12" s="1"/>
  <c r="BB81" i="12" s="1"/>
  <c r="D19" i="12"/>
  <c r="A19" i="12"/>
  <c r="S108" i="46"/>
  <c r="R108" i="46"/>
  <c r="Q108" i="46"/>
  <c r="BA108" i="46" s="1"/>
  <c r="AB108" i="46"/>
  <c r="Y108" i="46"/>
  <c r="U108" i="46"/>
  <c r="AA108" i="46"/>
  <c r="W108" i="46"/>
  <c r="V108" i="46"/>
  <c r="AY108" i="46" s="1"/>
  <c r="P108" i="46"/>
  <c r="Z108" i="46"/>
  <c r="AZ108" i="46" s="1"/>
  <c r="BB108" i="46" s="1"/>
  <c r="S28" i="46"/>
  <c r="AU28" i="46"/>
  <c r="W28" i="46"/>
  <c r="R28" i="46"/>
  <c r="AA28" i="46"/>
  <c r="U28" i="46"/>
  <c r="V28" i="46"/>
  <c r="AY28" i="46" s="1"/>
  <c r="Z28" i="46"/>
  <c r="AZ28" i="46" s="1"/>
  <c r="Y28" i="46"/>
  <c r="AB28" i="46"/>
  <c r="P28" i="46"/>
  <c r="Q28" i="46"/>
  <c r="BA28" i="46" s="1"/>
  <c r="AI17" i="40" a="1"/>
  <c r="AI17" i="40" s="1"/>
  <c r="AJ17" i="40" s="1"/>
  <c r="AL17" i="40" s="1"/>
  <c r="AI26" i="40" a="1"/>
  <c r="AI26" i="40" s="1"/>
  <c r="AJ26" i="40" s="1"/>
  <c r="AL26" i="40" s="1"/>
  <c r="AI8" i="39" a="1"/>
  <c r="AI8" i="39" s="1"/>
  <c r="AJ8" i="39" s="1"/>
  <c r="AL8" i="39" s="1"/>
  <c r="AI24" i="39" a="1"/>
  <c r="AI24" i="39" s="1"/>
  <c r="AJ24" i="39" s="1"/>
  <c r="AL24" i="39" s="1"/>
  <c r="AI30" i="39" a="1"/>
  <c r="AI30" i="39" s="1"/>
  <c r="AJ30" i="39" s="1"/>
  <c r="AK30" i="39" s="1"/>
  <c r="AI2" i="44" a="1"/>
  <c r="AI2" i="44" s="1"/>
  <c r="AJ2" i="44" s="1"/>
  <c r="AK2" i="44" s="1"/>
  <c r="AI26" i="44" a="1"/>
  <c r="AI26" i="44" s="1"/>
  <c r="AJ26" i="44" s="1"/>
  <c r="AL26" i="44" s="1"/>
  <c r="AI27" i="44" a="1"/>
  <c r="AI27" i="44" s="1"/>
  <c r="AJ27" i="44" s="1"/>
  <c r="AL27" i="44" s="1"/>
  <c r="AI5" i="44" a="1"/>
  <c r="AI5" i="44" s="1"/>
  <c r="AJ5" i="44" s="1"/>
  <c r="AK5" i="44" s="1"/>
  <c r="AI13" i="43" a="1"/>
  <c r="AI13" i="43" s="1"/>
  <c r="AJ13" i="43" s="1"/>
  <c r="AK13" i="43" s="1"/>
  <c r="AI8" i="41" a="1"/>
  <c r="AI8" i="41" s="1"/>
  <c r="AJ8" i="41" s="1"/>
  <c r="AL8" i="41" s="1"/>
  <c r="AI24" i="41" a="1"/>
  <c r="AI24" i="41" s="1"/>
  <c r="AJ24" i="41" s="1"/>
  <c r="AL24" i="41" s="1"/>
  <c r="AI33" i="31" a="1"/>
  <c r="AI33" i="31" s="1"/>
  <c r="AJ33" i="31" s="1"/>
  <c r="AK33" i="31" s="1"/>
  <c r="AI32" i="45" a="1"/>
  <c r="AI32" i="45" s="1"/>
  <c r="AJ32" i="45" s="1"/>
  <c r="AK32" i="45" s="1"/>
  <c r="AI15" i="45" a="1"/>
  <c r="AI15" i="45" s="1"/>
  <c r="AJ15" i="45" s="1"/>
  <c r="AK15" i="45" s="1"/>
  <c r="AI8" i="45" a="1"/>
  <c r="AI8" i="45" s="1"/>
  <c r="AJ8" i="45" s="1"/>
  <c r="AL8" i="45" s="1"/>
  <c r="AI2" i="45" a="1"/>
  <c r="AI2" i="45" s="1"/>
  <c r="AJ2" i="45" s="1"/>
  <c r="AL2" i="45" s="1"/>
  <c r="AI7" i="38" a="1"/>
  <c r="AI7" i="38" s="1"/>
  <c r="AJ7" i="38" s="1"/>
  <c r="AK7" i="38" s="1"/>
  <c r="AI2" i="38" a="1"/>
  <c r="AI2" i="38" s="1"/>
  <c r="AJ2" i="38" s="1"/>
  <c r="AK2" i="38" s="1"/>
  <c r="AI4" i="38" a="1"/>
  <c r="AI4" i="38" s="1"/>
  <c r="AJ4" i="38" s="1"/>
  <c r="AK4" i="38" s="1"/>
  <c r="AI9" i="36" a="1"/>
  <c r="AI9" i="36" s="1"/>
  <c r="AJ9" i="36" s="1"/>
  <c r="AK9" i="36" s="1"/>
  <c r="AI29" i="36" a="1"/>
  <c r="AI29" i="36" s="1"/>
  <c r="AJ29" i="36" s="1"/>
  <c r="AL29" i="36" s="1"/>
  <c r="AI15" i="35" a="1"/>
  <c r="AI15" i="35" s="1"/>
  <c r="AJ15" i="35" s="1"/>
  <c r="AK15" i="35" s="1"/>
  <c r="AI6" i="35" a="1"/>
  <c r="AI6" i="35" s="1"/>
  <c r="AJ6" i="35" s="1"/>
  <c r="AL6" i="35" s="1"/>
  <c r="S87" i="56"/>
  <c r="AA87" i="56"/>
  <c r="R87" i="56"/>
  <c r="Q87" i="56"/>
  <c r="BA87" i="56" s="1"/>
  <c r="BB87" i="56" s="1"/>
  <c r="Y87" i="56"/>
  <c r="Z87" i="56"/>
  <c r="AZ87" i="56" s="1"/>
  <c r="V87" i="56"/>
  <c r="AY87" i="56" s="1"/>
  <c r="P87" i="56"/>
  <c r="AB87" i="56"/>
  <c r="AE87" i="56" a="1"/>
  <c r="AE87" i="56" s="1"/>
  <c r="AD87" i="56" s="1"/>
  <c r="AC87" i="56" s="1"/>
  <c r="U87" i="56"/>
  <c r="W87" i="56"/>
  <c r="AA57" i="54"/>
  <c r="W57" i="54"/>
  <c r="AB57" i="54"/>
  <c r="AE57" i="54" a="1"/>
  <c r="AE57" i="54" s="1"/>
  <c r="V57" i="54"/>
  <c r="AY57" i="54" s="1"/>
  <c r="S57" i="54"/>
  <c r="U57" i="54"/>
  <c r="Q57" i="54"/>
  <c r="BA57" i="54" s="1"/>
  <c r="BB57" i="54" s="1"/>
  <c r="AU57" i="54"/>
  <c r="AV12" i="54" s="1"/>
  <c r="Z57" i="54"/>
  <c r="AZ57" i="54" s="1"/>
  <c r="P57" i="54"/>
  <c r="Y57" i="54"/>
  <c r="R57" i="54"/>
  <c r="AA125" i="57"/>
  <c r="V125" i="57"/>
  <c r="AY125" i="57" s="1"/>
  <c r="AB125" i="57"/>
  <c r="Q125" i="57"/>
  <c r="BA125" i="57" s="1"/>
  <c r="BB125" i="57" s="1"/>
  <c r="U125" i="57"/>
  <c r="Z125" i="57"/>
  <c r="AZ125" i="57" s="1"/>
  <c r="S125" i="57"/>
  <c r="P125" i="57"/>
  <c r="R125" i="57"/>
  <c r="W125" i="57"/>
  <c r="AE125" i="57" a="1"/>
  <c r="AE125" i="57" s="1"/>
  <c r="Y125" i="57"/>
  <c r="U96" i="56"/>
  <c r="W96" i="56"/>
  <c r="AS96" i="56"/>
  <c r="AF96" i="56" s="1"/>
  <c r="Y96" i="56"/>
  <c r="Q96" i="56"/>
  <c r="BA96" i="56" s="1"/>
  <c r="P96" i="56"/>
  <c r="S96" i="56"/>
  <c r="AB96" i="56"/>
  <c r="R96" i="56"/>
  <c r="AA96" i="56"/>
  <c r="V96" i="56"/>
  <c r="AY96" i="56" s="1"/>
  <c r="Z96" i="56"/>
  <c r="AZ96" i="56" s="1"/>
  <c r="Y55" i="53"/>
  <c r="AA55" i="53"/>
  <c r="Z55" i="53"/>
  <c r="AZ55" i="53" s="1"/>
  <c r="U55" i="53"/>
  <c r="W55" i="53"/>
  <c r="S55" i="53"/>
  <c r="V55" i="53"/>
  <c r="AY55" i="53" s="1"/>
  <c r="AB55" i="53"/>
  <c r="R55" i="53"/>
  <c r="Q55" i="53"/>
  <c r="BA55" i="53" s="1"/>
  <c r="P55" i="53"/>
  <c r="AU55" i="53"/>
  <c r="AB23" i="57"/>
  <c r="U23" i="57"/>
  <c r="Q23" i="57"/>
  <c r="BA23" i="57" s="1"/>
  <c r="AA23" i="57"/>
  <c r="Z23" i="57"/>
  <c r="AZ23" i="57" s="1"/>
  <c r="P23" i="57"/>
  <c r="V23" i="57"/>
  <c r="AY23" i="57" s="1"/>
  <c r="BB23" i="57" s="1"/>
  <c r="Y23" i="57"/>
  <c r="S23" i="57"/>
  <c r="W23" i="57"/>
  <c r="R23" i="57"/>
  <c r="AU23" i="57"/>
  <c r="W121" i="56"/>
  <c r="Y121" i="56"/>
  <c r="V121" i="56"/>
  <c r="AY121" i="56" s="1"/>
  <c r="P121" i="56"/>
  <c r="U121" i="56"/>
  <c r="S121" i="56"/>
  <c r="R121" i="56"/>
  <c r="AE121" i="56" a="1"/>
  <c r="AE121" i="56" s="1"/>
  <c r="AD121" i="56" s="1"/>
  <c r="AC121" i="56" s="1"/>
  <c r="AB121" i="56"/>
  <c r="AA121" i="56"/>
  <c r="Q121" i="56"/>
  <c r="BA121" i="56" s="1"/>
  <c r="BB121" i="56" s="1"/>
  <c r="Z121" i="56"/>
  <c r="AZ121" i="56" s="1"/>
  <c r="S7" i="55"/>
  <c r="AA7" i="55"/>
  <c r="P7" i="55"/>
  <c r="AU7" i="55"/>
  <c r="W7" i="55"/>
  <c r="V7" i="55"/>
  <c r="AY7" i="55" s="1"/>
  <c r="Q7" i="55"/>
  <c r="BA7" i="55" s="1"/>
  <c r="AB7" i="55"/>
  <c r="U7" i="55"/>
  <c r="Y7" i="55"/>
  <c r="Z7" i="55"/>
  <c r="AZ7" i="55" s="1"/>
  <c r="R7" i="55"/>
  <c r="AA115" i="57"/>
  <c r="Q115" i="57"/>
  <c r="BA115" i="57" s="1"/>
  <c r="U115" i="57"/>
  <c r="Z115" i="57"/>
  <c r="AZ115" i="57" s="1"/>
  <c r="AS115" i="57"/>
  <c r="AF115" i="57" s="1"/>
  <c r="P115" i="57"/>
  <c r="W115" i="57"/>
  <c r="V115" i="57"/>
  <c r="AY115" i="57" s="1"/>
  <c r="S115" i="57"/>
  <c r="Y115" i="57"/>
  <c r="R115" i="57"/>
  <c r="AB115" i="57"/>
  <c r="AA42" i="56"/>
  <c r="Z42" i="56"/>
  <c r="AZ42" i="56" s="1"/>
  <c r="AU42" i="56"/>
  <c r="AV68" i="56" s="1"/>
  <c r="U42" i="56"/>
  <c r="S42" i="56"/>
  <c r="AB42" i="56"/>
  <c r="P42" i="56"/>
  <c r="Q42" i="56"/>
  <c r="BA42" i="56" s="1"/>
  <c r="W42" i="56"/>
  <c r="R42" i="56"/>
  <c r="V42" i="56"/>
  <c r="AY42" i="56" s="1"/>
  <c r="Y42" i="56"/>
  <c r="AA94" i="54"/>
  <c r="Q94" i="54"/>
  <c r="BA94" i="54" s="1"/>
  <c r="S94" i="54"/>
  <c r="Z94" i="54"/>
  <c r="AZ94" i="54" s="1"/>
  <c r="AS94" i="54"/>
  <c r="AF94" i="54" s="1"/>
  <c r="P94" i="54"/>
  <c r="U94" i="54"/>
  <c r="W94" i="54"/>
  <c r="R94" i="54"/>
  <c r="Y94" i="54"/>
  <c r="AB94" i="54"/>
  <c r="V94" i="54"/>
  <c r="AY94" i="54" s="1"/>
  <c r="P78" i="56"/>
  <c r="W78" i="56"/>
  <c r="V78" i="56"/>
  <c r="AY78" i="56" s="1"/>
  <c r="AA78" i="56"/>
  <c r="S78" i="56"/>
  <c r="Q78" i="56"/>
  <c r="BA78" i="56" s="1"/>
  <c r="R78" i="56"/>
  <c r="U78" i="56"/>
  <c r="AS78" i="56"/>
  <c r="AF78" i="56" s="1"/>
  <c r="Y78" i="56"/>
  <c r="AB78" i="56"/>
  <c r="Z78" i="56"/>
  <c r="AZ78" i="56" s="1"/>
  <c r="W38" i="52"/>
  <c r="V38" i="52"/>
  <c r="AY38" i="52" s="1"/>
  <c r="AU38" i="52"/>
  <c r="U38" i="52"/>
  <c r="AA38" i="52"/>
  <c r="S38" i="52"/>
  <c r="Z38" i="52"/>
  <c r="AZ38" i="52" s="1"/>
  <c r="Q38" i="52"/>
  <c r="BA38" i="52" s="1"/>
  <c r="BB38" i="52" s="1"/>
  <c r="Y38" i="52"/>
  <c r="R38" i="52"/>
  <c r="P38" i="52"/>
  <c r="AE38" i="52" a="1"/>
  <c r="AE38" i="52" s="1"/>
  <c r="AB38" i="52"/>
  <c r="AA37" i="51"/>
  <c r="Z37" i="51"/>
  <c r="AZ37" i="51" s="1"/>
  <c r="Q37" i="51"/>
  <c r="BA37" i="51" s="1"/>
  <c r="U37" i="51"/>
  <c r="Y37" i="51"/>
  <c r="W37" i="51"/>
  <c r="AB37" i="51"/>
  <c r="AU37" i="51"/>
  <c r="V37" i="51"/>
  <c r="AY37" i="51" s="1"/>
  <c r="P37" i="51"/>
  <c r="S37" i="51"/>
  <c r="R37" i="51"/>
  <c r="Z110" i="50"/>
  <c r="AZ110" i="50" s="1"/>
  <c r="AB110" i="50"/>
  <c r="P110" i="50"/>
  <c r="S110" i="50"/>
  <c r="W110" i="50"/>
  <c r="V110" i="50"/>
  <c r="AY110" i="50" s="1"/>
  <c r="R110" i="50"/>
  <c r="Q110" i="50"/>
  <c r="BA110" i="50" s="1"/>
  <c r="AS110" i="50"/>
  <c r="AF110" i="50" s="1"/>
  <c r="U110" i="50"/>
  <c r="AA110" i="50"/>
  <c r="Y110" i="50"/>
  <c r="R66" i="54"/>
  <c r="Z66" i="54"/>
  <c r="AZ66" i="54" s="1"/>
  <c r="S66" i="54"/>
  <c r="P66" i="54"/>
  <c r="W66" i="54"/>
  <c r="U66" i="54"/>
  <c r="AE66" i="54" a="1"/>
  <c r="AE66" i="54" s="1"/>
  <c r="AD66" i="54" s="1"/>
  <c r="AC66" i="54" s="1"/>
  <c r="V66" i="54"/>
  <c r="AY66" i="54" s="1"/>
  <c r="AA66" i="54"/>
  <c r="Q66" i="54"/>
  <c r="BA66" i="54" s="1"/>
  <c r="BB66" i="54" s="1"/>
  <c r="Y66" i="54"/>
  <c r="AB66" i="54"/>
  <c r="S121" i="52"/>
  <c r="W121" i="52"/>
  <c r="V121" i="52"/>
  <c r="AY121" i="52" s="1"/>
  <c r="AB121" i="52"/>
  <c r="R121" i="52"/>
  <c r="Q121" i="52"/>
  <c r="BA121" i="52" s="1"/>
  <c r="BB121" i="52" s="1"/>
  <c r="P121" i="52"/>
  <c r="Y121" i="52"/>
  <c r="AE121" i="52" a="1"/>
  <c r="AE121" i="52" s="1"/>
  <c r="AA121" i="52"/>
  <c r="Z121" i="52"/>
  <c r="AZ121" i="52" s="1"/>
  <c r="U121" i="52"/>
  <c r="AS80" i="54"/>
  <c r="AF80" i="54" s="1"/>
  <c r="Y80" i="54"/>
  <c r="W80" i="54"/>
  <c r="S80" i="54"/>
  <c r="R80" i="54"/>
  <c r="V80" i="54"/>
  <c r="AY80" i="54" s="1"/>
  <c r="AA80" i="54"/>
  <c r="Z80" i="54"/>
  <c r="AZ80" i="54" s="1"/>
  <c r="P80" i="54"/>
  <c r="U80" i="54"/>
  <c r="AB80" i="54"/>
  <c r="Q80" i="54"/>
  <c r="BA80" i="54" s="1"/>
  <c r="V94" i="50"/>
  <c r="AY94" i="50" s="1"/>
  <c r="Q94" i="50"/>
  <c r="BA94" i="50" s="1"/>
  <c r="AB94" i="50"/>
  <c r="AA94" i="50"/>
  <c r="AS94" i="50"/>
  <c r="AF94" i="50" s="1"/>
  <c r="Z94" i="50"/>
  <c r="AZ94" i="50" s="1"/>
  <c r="S94" i="50"/>
  <c r="P94" i="50"/>
  <c r="Y94" i="50"/>
  <c r="U94" i="50"/>
  <c r="W94" i="50"/>
  <c r="R94" i="50"/>
  <c r="V8" i="53"/>
  <c r="AY8" i="53" s="1"/>
  <c r="W8" i="53"/>
  <c r="U8" i="53"/>
  <c r="S8" i="53"/>
  <c r="P8" i="53"/>
  <c r="Q8" i="53"/>
  <c r="BA8" i="53" s="1"/>
  <c r="AB8" i="53"/>
  <c r="Z8" i="53"/>
  <c r="AZ8" i="53" s="1"/>
  <c r="AU8" i="53"/>
  <c r="Y8" i="53"/>
  <c r="AA8" i="53"/>
  <c r="R8" i="53"/>
  <c r="AU44" i="53"/>
  <c r="AV37" i="53" s="1"/>
  <c r="Z44" i="53"/>
  <c r="AZ44" i="53" s="1"/>
  <c r="AE44" i="53" a="1"/>
  <c r="AE44" i="53" s="1"/>
  <c r="Y44" i="53"/>
  <c r="U44" i="53"/>
  <c r="V44" i="53"/>
  <c r="AY44" i="53" s="1"/>
  <c r="Q44" i="53"/>
  <c r="BA44" i="53" s="1"/>
  <c r="BB44" i="53" s="1"/>
  <c r="AB44" i="53"/>
  <c r="S44" i="53"/>
  <c r="R44" i="53"/>
  <c r="AA44" i="53"/>
  <c r="W44" i="53"/>
  <c r="P44" i="53"/>
  <c r="Z103" i="57"/>
  <c r="AZ103" i="57" s="1"/>
  <c r="BB103" i="57" s="1"/>
  <c r="AA103" i="57"/>
  <c r="U103" i="57"/>
  <c r="P103" i="57"/>
  <c r="W103" i="57"/>
  <c r="V103" i="57"/>
  <c r="AY103" i="57" s="1"/>
  <c r="Y103" i="57"/>
  <c r="Q103" i="57"/>
  <c r="BA103" i="57" s="1"/>
  <c r="S103" i="57"/>
  <c r="AB103" i="57"/>
  <c r="R103" i="57"/>
  <c r="AS103" i="57"/>
  <c r="AF103" i="57" s="1"/>
  <c r="S73" i="52"/>
  <c r="V73" i="52"/>
  <c r="AY73" i="52" s="1"/>
  <c r="P73" i="52"/>
  <c r="R73" i="52"/>
  <c r="AB73" i="52"/>
  <c r="Q73" i="52"/>
  <c r="BA73" i="52" s="1"/>
  <c r="BB73" i="52" s="1"/>
  <c r="U73" i="52"/>
  <c r="AA73" i="52"/>
  <c r="Y73" i="52"/>
  <c r="Z73" i="52"/>
  <c r="AZ73" i="52" s="1"/>
  <c r="W73" i="52"/>
  <c r="AE73" i="52" a="1"/>
  <c r="AE73" i="52" s="1"/>
  <c r="R53" i="50"/>
  <c r="AU53" i="50"/>
  <c r="AV113" i="50" s="1"/>
  <c r="D113" i="50" s="1"/>
  <c r="V53" i="50"/>
  <c r="AY53" i="50" s="1"/>
  <c r="AA53" i="50"/>
  <c r="S53" i="50"/>
  <c r="Q53" i="50"/>
  <c r="BA53" i="50" s="1"/>
  <c r="BB53" i="50" s="1"/>
  <c r="AE53" i="50" a="1"/>
  <c r="AE53" i="50" s="1"/>
  <c r="Z53" i="50"/>
  <c r="AZ53" i="50" s="1"/>
  <c r="AB53" i="50"/>
  <c r="Y53" i="50"/>
  <c r="P53" i="50"/>
  <c r="W53" i="50"/>
  <c r="U53" i="50"/>
  <c r="AI16" i="49" a="1"/>
  <c r="AI16" i="49" s="1"/>
  <c r="AJ16" i="49" s="1"/>
  <c r="AK16" i="49" s="1"/>
  <c r="AI31" i="49" a="1"/>
  <c r="AI31" i="49" s="1"/>
  <c r="AJ31" i="49" s="1"/>
  <c r="AK31" i="49" s="1"/>
  <c r="AI5" i="49" a="1"/>
  <c r="AI5" i="49" s="1"/>
  <c r="AJ5" i="49" s="1"/>
  <c r="AL5" i="49" s="1"/>
  <c r="AI7" i="49" a="1"/>
  <c r="AI7" i="49" s="1"/>
  <c r="AJ7" i="49" s="1"/>
  <c r="AL7" i="49" s="1"/>
  <c r="AI18" i="49" a="1"/>
  <c r="AI18" i="49" s="1"/>
  <c r="AJ18" i="49" s="1"/>
  <c r="AL18" i="49" s="1"/>
  <c r="AI13" i="49" a="1"/>
  <c r="AI13" i="49" s="1"/>
  <c r="AJ13" i="49" s="1"/>
  <c r="AK13" i="49" s="1"/>
  <c r="AI17" i="49" a="1"/>
  <c r="AI17" i="49" s="1"/>
  <c r="AJ17" i="49" s="1"/>
  <c r="AK17" i="49" s="1"/>
  <c r="AI21" i="49" a="1"/>
  <c r="AI21" i="49" s="1"/>
  <c r="AJ21" i="49" s="1"/>
  <c r="AL21" i="49" s="1"/>
  <c r="AI28" i="49" a="1"/>
  <c r="AI28" i="49" s="1"/>
  <c r="AJ28" i="49" s="1"/>
  <c r="AK28" i="49" s="1"/>
  <c r="AI23" i="49" a="1"/>
  <c r="AI23" i="49" s="1"/>
  <c r="AJ23" i="49" s="1"/>
  <c r="AL23" i="49" s="1"/>
  <c r="AI8" i="49" a="1"/>
  <c r="AI8" i="49" s="1"/>
  <c r="AJ8" i="49" s="1"/>
  <c r="AL8" i="49" s="1"/>
  <c r="AI20" i="49" a="1"/>
  <c r="AI20" i="49" s="1"/>
  <c r="AJ20" i="49" s="1"/>
  <c r="AL20" i="49" s="1"/>
  <c r="AI33" i="49" a="1"/>
  <c r="AI33" i="49" s="1"/>
  <c r="AJ33" i="49" s="1"/>
  <c r="AK33" i="49" s="1"/>
  <c r="AI22" i="49" a="1"/>
  <c r="AI22" i="49" s="1"/>
  <c r="AJ22" i="49" s="1"/>
  <c r="AL22" i="49" s="1"/>
  <c r="AI26" i="49" a="1"/>
  <c r="AI26" i="49" s="1"/>
  <c r="AJ26" i="49" s="1"/>
  <c r="AK26" i="49" s="1"/>
  <c r="AI3" i="49" a="1"/>
  <c r="AI3" i="49" s="1"/>
  <c r="AJ3" i="49" s="1"/>
  <c r="AL3" i="49" s="1"/>
  <c r="AI15" i="49" a="1"/>
  <c r="AI15" i="49" s="1"/>
  <c r="AJ15" i="49" s="1"/>
  <c r="AK15" i="49" s="1"/>
  <c r="AI11" i="49" a="1"/>
  <c r="AI11" i="49" s="1"/>
  <c r="AJ11" i="49" s="1"/>
  <c r="AK11" i="49" s="1"/>
  <c r="AI14" i="49" a="1"/>
  <c r="AI14" i="49" s="1"/>
  <c r="AJ14" i="49" s="1"/>
  <c r="AK14" i="49" s="1"/>
  <c r="AI29" i="49" a="1"/>
  <c r="AI29" i="49" s="1"/>
  <c r="AJ29" i="49" s="1"/>
  <c r="AK29" i="49" s="1"/>
  <c r="AI19" i="49" a="1"/>
  <c r="AI19" i="49" s="1"/>
  <c r="AJ19" i="49" s="1"/>
  <c r="AL19" i="49" s="1"/>
  <c r="AI12" i="49" a="1"/>
  <c r="AI12" i="49" s="1"/>
  <c r="AJ12" i="49" s="1"/>
  <c r="AK12" i="49" s="1"/>
  <c r="AI9" i="49" a="1"/>
  <c r="AI9" i="49" s="1"/>
  <c r="AJ9" i="49" s="1"/>
  <c r="AL9" i="49" s="1"/>
  <c r="AI4" i="49" a="1"/>
  <c r="AI4" i="49" s="1"/>
  <c r="AJ4" i="49" s="1"/>
  <c r="AL4" i="49" s="1"/>
  <c r="AI27" i="49" a="1"/>
  <c r="AI27" i="49" s="1"/>
  <c r="AJ27" i="49" s="1"/>
  <c r="AK27" i="49" s="1"/>
  <c r="AI30" i="49" a="1"/>
  <c r="AI30" i="49" s="1"/>
  <c r="AJ30" i="49" s="1"/>
  <c r="AK30" i="49" s="1"/>
  <c r="AI2" i="49" a="1"/>
  <c r="AI2" i="49" s="1"/>
  <c r="AJ2" i="49" s="1"/>
  <c r="AL2" i="49" s="1"/>
  <c r="AI25" i="49" a="1"/>
  <c r="AI25" i="49" s="1"/>
  <c r="AJ25" i="49" s="1"/>
  <c r="AL25" i="49" s="1"/>
  <c r="AI10" i="49" a="1"/>
  <c r="AI10" i="49" s="1"/>
  <c r="AJ10" i="49" s="1"/>
  <c r="AK10" i="49" s="1"/>
  <c r="AI6" i="49" a="1"/>
  <c r="AI6" i="49" s="1"/>
  <c r="AJ6" i="49" s="1"/>
  <c r="AL6" i="49" s="1"/>
  <c r="AI32" i="49" a="1"/>
  <c r="AI32" i="49" s="1"/>
  <c r="AJ32" i="49" s="1"/>
  <c r="AK32" i="49" s="1"/>
  <c r="AI24" i="49" a="1"/>
  <c r="AI24" i="49" s="1"/>
  <c r="AJ24" i="49" s="1"/>
  <c r="AL24" i="49" s="1"/>
  <c r="Y31" i="56"/>
  <c r="R31" i="56"/>
  <c r="AA31" i="56"/>
  <c r="Q31" i="56"/>
  <c r="BA31" i="56" s="1"/>
  <c r="Z31" i="56"/>
  <c r="AZ31" i="56" s="1"/>
  <c r="AU31" i="56"/>
  <c r="W31" i="56"/>
  <c r="AB31" i="56"/>
  <c r="P31" i="56"/>
  <c r="V31" i="56"/>
  <c r="AY31" i="56" s="1"/>
  <c r="U31" i="56"/>
  <c r="S31" i="56"/>
  <c r="R16" i="53"/>
  <c r="AB16" i="53"/>
  <c r="Q16" i="53"/>
  <c r="BA16" i="53" s="1"/>
  <c r="BB16" i="53" s="1"/>
  <c r="AE16" i="53" a="1"/>
  <c r="AE16" i="53" s="1"/>
  <c r="AA16" i="53"/>
  <c r="V16" i="53"/>
  <c r="AY16" i="53" s="1"/>
  <c r="Z16" i="53"/>
  <c r="AZ16" i="53" s="1"/>
  <c r="U16" i="53"/>
  <c r="AU16" i="53"/>
  <c r="S16" i="53"/>
  <c r="P16" i="53"/>
  <c r="W16" i="53"/>
  <c r="Y16" i="53"/>
  <c r="Q126" i="57"/>
  <c r="BA126" i="57" s="1"/>
  <c r="BB126" i="57" s="1"/>
  <c r="AA126" i="57"/>
  <c r="Z126" i="57"/>
  <c r="AZ126" i="57" s="1"/>
  <c r="S126" i="57"/>
  <c r="P126" i="57"/>
  <c r="AB126" i="57"/>
  <c r="Y126" i="57"/>
  <c r="R126" i="57"/>
  <c r="W126" i="57"/>
  <c r="AE126" i="57" a="1"/>
  <c r="AE126" i="57" s="1"/>
  <c r="AD126" i="57" s="1"/>
  <c r="AC126" i="57" s="1"/>
  <c r="V126" i="57"/>
  <c r="AY126" i="57" s="1"/>
  <c r="U126" i="57"/>
  <c r="Y48" i="54"/>
  <c r="W48" i="54"/>
  <c r="S48" i="54"/>
  <c r="AB48" i="54"/>
  <c r="Z48" i="54"/>
  <c r="AZ48" i="54" s="1"/>
  <c r="R48" i="54"/>
  <c r="Q48" i="54"/>
  <c r="BA48" i="54" s="1"/>
  <c r="P48" i="54"/>
  <c r="AA48" i="54"/>
  <c r="AU48" i="54"/>
  <c r="V48" i="54"/>
  <c r="AY48" i="54" s="1"/>
  <c r="U48" i="54"/>
  <c r="Y21" i="49"/>
  <c r="U21" i="49"/>
  <c r="AB21" i="49"/>
  <c r="W21" i="49"/>
  <c r="AU21" i="49"/>
  <c r="S21" i="49"/>
  <c r="Z21" i="49"/>
  <c r="AZ21" i="49" s="1"/>
  <c r="P21" i="49"/>
  <c r="AA21" i="49"/>
  <c r="V21" i="49"/>
  <c r="AY21" i="49" s="1"/>
  <c r="R21" i="49"/>
  <c r="Q21" i="49"/>
  <c r="BA21" i="49" s="1"/>
  <c r="Q118" i="48"/>
  <c r="BA118" i="48" s="1"/>
  <c r="BB118" i="48" s="1"/>
  <c r="S118" i="48"/>
  <c r="AA118" i="48"/>
  <c r="V118" i="48"/>
  <c r="AY118" i="48" s="1"/>
  <c r="R118" i="48"/>
  <c r="W118" i="48"/>
  <c r="U118" i="48"/>
  <c r="AB118" i="48"/>
  <c r="Z118" i="48"/>
  <c r="AZ118" i="48" s="1"/>
  <c r="P118" i="48"/>
  <c r="Y118" i="48"/>
  <c r="AE118" i="48" a="1"/>
  <c r="AE118" i="48" s="1"/>
  <c r="AD118" i="48" s="1"/>
  <c r="AC118" i="48" s="1"/>
  <c r="AB63" i="50"/>
  <c r="AA63" i="50"/>
  <c r="Z63" i="50"/>
  <c r="AZ63" i="50" s="1"/>
  <c r="W63" i="50"/>
  <c r="P63" i="50"/>
  <c r="V63" i="50"/>
  <c r="AY63" i="50" s="1"/>
  <c r="U63" i="50"/>
  <c r="S63" i="50"/>
  <c r="Q63" i="50"/>
  <c r="BA63" i="50" s="1"/>
  <c r="Y63" i="50"/>
  <c r="AU63" i="50"/>
  <c r="AV119" i="50" s="1"/>
  <c r="R63" i="50"/>
  <c r="W74" i="48"/>
  <c r="Q74" i="48"/>
  <c r="BA74" i="48" s="1"/>
  <c r="Z74" i="48"/>
  <c r="AZ74" i="48" s="1"/>
  <c r="P74" i="48"/>
  <c r="Y74" i="48"/>
  <c r="AB74" i="48"/>
  <c r="AA74" i="48"/>
  <c r="V74" i="48"/>
  <c r="AY74" i="48" s="1"/>
  <c r="U74" i="48"/>
  <c r="R74" i="48"/>
  <c r="S74" i="48"/>
  <c r="AS74" i="48"/>
  <c r="AF74" i="48" s="1"/>
  <c r="R97" i="46"/>
  <c r="W97" i="46"/>
  <c r="Q97" i="46"/>
  <c r="BA97" i="46" s="1"/>
  <c r="P97" i="46"/>
  <c r="V97" i="46"/>
  <c r="AY97" i="46" s="1"/>
  <c r="S97" i="46"/>
  <c r="AA97" i="46"/>
  <c r="U97" i="46"/>
  <c r="Y97" i="46"/>
  <c r="AB97" i="46"/>
  <c r="Z97" i="46"/>
  <c r="AZ97" i="46" s="1"/>
  <c r="R32" i="49"/>
  <c r="Z32" i="49"/>
  <c r="AZ32" i="49" s="1"/>
  <c r="AB32" i="49"/>
  <c r="Q32" i="49"/>
  <c r="BA32" i="49" s="1"/>
  <c r="BB32" i="49" s="1"/>
  <c r="AU32" i="49"/>
  <c r="V32" i="49"/>
  <c r="AY32" i="49" s="1"/>
  <c r="P32" i="49"/>
  <c r="W32" i="49"/>
  <c r="Y32" i="49"/>
  <c r="U32" i="49"/>
  <c r="AE32" i="49" a="1"/>
  <c r="AE32" i="49" s="1"/>
  <c r="S32" i="49"/>
  <c r="AA32" i="49"/>
  <c r="S98" i="48"/>
  <c r="AE98" i="48" a="1"/>
  <c r="AE98" i="48" s="1"/>
  <c r="W98" i="48"/>
  <c r="AB98" i="48"/>
  <c r="U98" i="48"/>
  <c r="R98" i="48"/>
  <c r="AA98" i="48"/>
  <c r="Q98" i="48"/>
  <c r="BA98" i="48" s="1"/>
  <c r="BB98" i="48" s="1"/>
  <c r="Z98" i="48"/>
  <c r="AZ98" i="48" s="1"/>
  <c r="P98" i="48"/>
  <c r="Y98" i="48"/>
  <c r="V98" i="48"/>
  <c r="AY98" i="48" s="1"/>
  <c r="AA117" i="50"/>
  <c r="S117" i="50"/>
  <c r="Q117" i="50"/>
  <c r="BA117" i="50" s="1"/>
  <c r="BB117" i="50" s="1"/>
  <c r="R117" i="50"/>
  <c r="W117" i="50"/>
  <c r="Z117" i="50"/>
  <c r="AZ117" i="50" s="1"/>
  <c r="Y117" i="50"/>
  <c r="U117" i="50"/>
  <c r="AB117" i="50"/>
  <c r="V117" i="50"/>
  <c r="AY117" i="50" s="1"/>
  <c r="AE117" i="50" a="1"/>
  <c r="AE117" i="50" s="1"/>
  <c r="P117" i="50"/>
  <c r="Y50" i="49"/>
  <c r="AA50" i="49"/>
  <c r="U50" i="49"/>
  <c r="V50" i="49"/>
  <c r="AY50" i="49" s="1"/>
  <c r="S50" i="49"/>
  <c r="AB50" i="49"/>
  <c r="Z50" i="49"/>
  <c r="AZ50" i="49" s="1"/>
  <c r="R50" i="49"/>
  <c r="P50" i="49"/>
  <c r="Q50" i="49"/>
  <c r="BA50" i="49" s="1"/>
  <c r="W50" i="49"/>
  <c r="AU50" i="49"/>
  <c r="A23" i="47"/>
  <c r="D23" i="47"/>
  <c r="AB73" i="49"/>
  <c r="V73" i="49"/>
  <c r="AY73" i="49" s="1"/>
  <c r="Y73" i="49"/>
  <c r="S73" i="49"/>
  <c r="Q73" i="49"/>
  <c r="BA73" i="49" s="1"/>
  <c r="AS73" i="49"/>
  <c r="AF73" i="49" s="1"/>
  <c r="W73" i="49"/>
  <c r="AA73" i="49"/>
  <c r="Z73" i="49"/>
  <c r="AZ73" i="49" s="1"/>
  <c r="U73" i="49"/>
  <c r="R73" i="49"/>
  <c r="P73" i="49"/>
  <c r="W127" i="49"/>
  <c r="AA127" i="49"/>
  <c r="AE127" i="49" a="1"/>
  <c r="AE127" i="49" s="1"/>
  <c r="Q127" i="49"/>
  <c r="BA127" i="49" s="1"/>
  <c r="BB127" i="49" s="1"/>
  <c r="U127" i="49"/>
  <c r="AB127" i="49"/>
  <c r="R127" i="49"/>
  <c r="Z127" i="49"/>
  <c r="AZ127" i="49" s="1"/>
  <c r="P127" i="49"/>
  <c r="Y127" i="49"/>
  <c r="V127" i="49"/>
  <c r="AY127" i="49" s="1"/>
  <c r="S127" i="49"/>
  <c r="AI23" i="48" a="1"/>
  <c r="AI23" i="48" s="1"/>
  <c r="AJ23" i="48" s="1"/>
  <c r="AK23" i="48" s="1"/>
  <c r="AI22" i="48" a="1"/>
  <c r="AI22" i="48" s="1"/>
  <c r="AJ22" i="48" s="1"/>
  <c r="AK22" i="48" s="1"/>
  <c r="AI26" i="48" a="1"/>
  <c r="AI26" i="48" s="1"/>
  <c r="AJ26" i="48" s="1"/>
  <c r="AL26" i="48" s="1"/>
  <c r="AI18" i="48" a="1"/>
  <c r="AI18" i="48" s="1"/>
  <c r="AJ18" i="48" s="1"/>
  <c r="AK18" i="48" s="1"/>
  <c r="AI32" i="48" a="1"/>
  <c r="AI32" i="48" s="1"/>
  <c r="AJ32" i="48" s="1"/>
  <c r="AL32" i="48" s="1"/>
  <c r="AI30" i="48" a="1"/>
  <c r="AI30" i="48" s="1"/>
  <c r="AJ30" i="48" s="1"/>
  <c r="AL30" i="48" s="1"/>
  <c r="AI16" i="48" a="1"/>
  <c r="AI16" i="48" s="1"/>
  <c r="AJ16" i="48" s="1"/>
  <c r="AL16" i="48" s="1"/>
  <c r="AI21" i="48" a="1"/>
  <c r="AI21" i="48" s="1"/>
  <c r="AJ21" i="48" s="1"/>
  <c r="AK21" i="48" s="1"/>
  <c r="AI7" i="48" a="1"/>
  <c r="AI7" i="48" s="1"/>
  <c r="AJ7" i="48" s="1"/>
  <c r="AK7" i="48" s="1"/>
  <c r="AI9" i="48" a="1"/>
  <c r="AI9" i="48" s="1"/>
  <c r="AJ9" i="48" s="1"/>
  <c r="AK9" i="48" s="1"/>
  <c r="AI6" i="48" a="1"/>
  <c r="AI6" i="48" s="1"/>
  <c r="AJ6" i="48" s="1"/>
  <c r="AK6" i="48" s="1"/>
  <c r="AI28" i="48" a="1"/>
  <c r="AI28" i="48" s="1"/>
  <c r="AJ28" i="48" s="1"/>
  <c r="AL28" i="48" s="1"/>
  <c r="AI14" i="48" a="1"/>
  <c r="AI14" i="48" s="1"/>
  <c r="AJ14" i="48" s="1"/>
  <c r="AL14" i="48" s="1"/>
  <c r="AI13" i="48" a="1"/>
  <c r="AI13" i="48" s="1"/>
  <c r="AJ13" i="48" s="1"/>
  <c r="AL13" i="48" s="1"/>
  <c r="AI25" i="48" a="1"/>
  <c r="AI25" i="48" s="1"/>
  <c r="AJ25" i="48" s="1"/>
  <c r="AK25" i="48" s="1"/>
  <c r="AI19" i="48" a="1"/>
  <c r="AI19" i="48" s="1"/>
  <c r="AJ19" i="48" s="1"/>
  <c r="AK19" i="48" s="1"/>
  <c r="AI27" i="48" a="1"/>
  <c r="AI27" i="48" s="1"/>
  <c r="AJ27" i="48" s="1"/>
  <c r="AL27" i="48" s="1"/>
  <c r="AI15" i="48" a="1"/>
  <c r="AI15" i="48" s="1"/>
  <c r="AJ15" i="48" s="1"/>
  <c r="AL15" i="48" s="1"/>
  <c r="AI12" i="48" a="1"/>
  <c r="AI12" i="48" s="1"/>
  <c r="AJ12" i="48" s="1"/>
  <c r="AL12" i="48" s="1"/>
  <c r="AI20" i="48" a="1"/>
  <c r="AI20" i="48" s="1"/>
  <c r="AJ20" i="48" s="1"/>
  <c r="AK20" i="48" s="1"/>
  <c r="AI31" i="48" a="1"/>
  <c r="AI31" i="48" s="1"/>
  <c r="AJ31" i="48" s="1"/>
  <c r="AL31" i="48" s="1"/>
  <c r="AI29" i="48" a="1"/>
  <c r="AI29" i="48" s="1"/>
  <c r="AJ29" i="48" s="1"/>
  <c r="AL29" i="48" s="1"/>
  <c r="AI24" i="48" a="1"/>
  <c r="AI24" i="48" s="1"/>
  <c r="AJ24" i="48" s="1"/>
  <c r="AK24" i="48" s="1"/>
  <c r="AI33" i="48" a="1"/>
  <c r="AI33" i="48" s="1"/>
  <c r="AJ33" i="48" s="1"/>
  <c r="AL33" i="48" s="1"/>
  <c r="AI4" i="48" a="1"/>
  <c r="AI4" i="48" s="1"/>
  <c r="AJ4" i="48" s="1"/>
  <c r="AK4" i="48" s="1"/>
  <c r="AI10" i="48" a="1"/>
  <c r="AI10" i="48" s="1"/>
  <c r="AJ10" i="48" s="1"/>
  <c r="AL10" i="48" s="1"/>
  <c r="AI5" i="48" a="1"/>
  <c r="AI5" i="48" s="1"/>
  <c r="AJ5" i="48" s="1"/>
  <c r="AK5" i="48" s="1"/>
  <c r="AI2" i="48" a="1"/>
  <c r="AI2" i="48" s="1"/>
  <c r="AJ2" i="48" s="1"/>
  <c r="AK2" i="48" s="1"/>
  <c r="AI11" i="48" a="1"/>
  <c r="AI11" i="48" s="1"/>
  <c r="AJ11" i="48" s="1"/>
  <c r="AL11" i="48" s="1"/>
  <c r="AI17" i="48" a="1"/>
  <c r="AI17" i="48" s="1"/>
  <c r="AJ17" i="48" s="1"/>
  <c r="AL17" i="48" s="1"/>
  <c r="AI3" i="48" a="1"/>
  <c r="AI3" i="48" s="1"/>
  <c r="AJ3" i="48" s="1"/>
  <c r="AK3" i="48" s="1"/>
  <c r="AI8" i="48" a="1"/>
  <c r="AI8" i="48" s="1"/>
  <c r="AJ8" i="48" s="1"/>
  <c r="AK8" i="48" s="1"/>
  <c r="V68" i="50"/>
  <c r="AY68" i="50" s="1"/>
  <c r="S68" i="50"/>
  <c r="AE68" i="50" a="1"/>
  <c r="AE68" i="50" s="1"/>
  <c r="AD68" i="50" s="1"/>
  <c r="AC68" i="50" s="1"/>
  <c r="AA68" i="50"/>
  <c r="R68" i="50"/>
  <c r="U68" i="50"/>
  <c r="AB68" i="50"/>
  <c r="Y68" i="50"/>
  <c r="W68" i="50"/>
  <c r="Z68" i="50"/>
  <c r="AZ68" i="50" s="1"/>
  <c r="P68" i="50"/>
  <c r="Q68" i="50"/>
  <c r="BA68" i="50" s="1"/>
  <c r="BB68" i="50" s="1"/>
  <c r="S114" i="47"/>
  <c r="AB114" i="47"/>
  <c r="R114" i="47"/>
  <c r="Z114" i="47"/>
  <c r="AZ114" i="47" s="1"/>
  <c r="P114" i="47"/>
  <c r="Y114" i="47"/>
  <c r="U114" i="47"/>
  <c r="W114" i="47"/>
  <c r="AS114" i="47"/>
  <c r="AF114" i="47" s="1"/>
  <c r="AA114" i="47"/>
  <c r="Q114" i="47"/>
  <c r="BA114" i="47" s="1"/>
  <c r="V114" i="47"/>
  <c r="AY114" i="47" s="1"/>
  <c r="AB36" i="49"/>
  <c r="Z36" i="49"/>
  <c r="AZ36" i="49" s="1"/>
  <c r="W36" i="49"/>
  <c r="P36" i="49"/>
  <c r="V36" i="49"/>
  <c r="AY36" i="49" s="1"/>
  <c r="S36" i="49"/>
  <c r="Q36" i="49"/>
  <c r="BA36" i="49" s="1"/>
  <c r="AA36" i="49"/>
  <c r="AU36" i="49"/>
  <c r="Y36" i="49"/>
  <c r="U36" i="49"/>
  <c r="R36" i="49"/>
  <c r="AU24" i="46"/>
  <c r="U24" i="46"/>
  <c r="V24" i="46"/>
  <c r="AY24" i="46" s="1"/>
  <c r="R24" i="46"/>
  <c r="Y24" i="46"/>
  <c r="AB24" i="46"/>
  <c r="W24" i="46"/>
  <c r="P24" i="46"/>
  <c r="AA24" i="46"/>
  <c r="Z24" i="46"/>
  <c r="AZ24" i="46" s="1"/>
  <c r="Q24" i="46"/>
  <c r="BA24" i="46" s="1"/>
  <c r="BB24" i="46" s="1"/>
  <c r="S24" i="46"/>
  <c r="AE24" i="46" a="1"/>
  <c r="AE24" i="46" s="1"/>
  <c r="Y16" i="46"/>
  <c r="Q16" i="46"/>
  <c r="BA16" i="46" s="1"/>
  <c r="V16" i="46"/>
  <c r="AY16" i="46" s="1"/>
  <c r="P16" i="46"/>
  <c r="U16" i="46"/>
  <c r="AU16" i="46"/>
  <c r="S16" i="46"/>
  <c r="W16" i="46"/>
  <c r="AB16" i="46"/>
  <c r="AA16" i="46"/>
  <c r="Z16" i="46"/>
  <c r="AZ16" i="46" s="1"/>
  <c r="R16" i="46"/>
  <c r="R27" i="36"/>
  <c r="W27" i="36"/>
  <c r="Z27" i="36"/>
  <c r="AZ27" i="36" s="1"/>
  <c r="V27" i="36"/>
  <c r="AY27" i="36" s="1"/>
  <c r="P27" i="36"/>
  <c r="S27" i="36"/>
  <c r="AA27" i="36"/>
  <c r="AU27" i="36"/>
  <c r="AV34" i="36" s="1"/>
  <c r="U27" i="36"/>
  <c r="AB27" i="36"/>
  <c r="Q27" i="36"/>
  <c r="BA27" i="36" s="1"/>
  <c r="Y27" i="36"/>
  <c r="AB17" i="28"/>
  <c r="Z17" i="28"/>
  <c r="AZ17" i="28" s="1"/>
  <c r="P17" i="28"/>
  <c r="V17" i="28"/>
  <c r="AY17" i="28" s="1"/>
  <c r="Y17" i="28"/>
  <c r="AE17" i="28" a="1"/>
  <c r="AE17" i="28" s="1"/>
  <c r="AA17" i="28"/>
  <c r="U17" i="28"/>
  <c r="AU17" i="28"/>
  <c r="Q17" i="28"/>
  <c r="BA17" i="28" s="1"/>
  <c r="BB17" i="28" s="1"/>
  <c r="W17" i="28"/>
  <c r="S17" i="28"/>
  <c r="R17" i="28"/>
  <c r="S3" i="39"/>
  <c r="AA3" i="39"/>
  <c r="AU3" i="39"/>
  <c r="W3" i="39"/>
  <c r="R3" i="39"/>
  <c r="Y3" i="39"/>
  <c r="U3" i="39"/>
  <c r="Q3" i="39"/>
  <c r="BA3" i="39" s="1"/>
  <c r="V3" i="39"/>
  <c r="AY3" i="39" s="1"/>
  <c r="AB3" i="39"/>
  <c r="Z3" i="39"/>
  <c r="AZ3" i="39" s="1"/>
  <c r="P3" i="39"/>
  <c r="AI14" i="43" a="1"/>
  <c r="AI14" i="43" s="1"/>
  <c r="AJ14" i="43" s="1"/>
  <c r="AK14" i="43" s="1"/>
  <c r="AI27" i="43" a="1"/>
  <c r="AI27" i="43" s="1"/>
  <c r="AJ27" i="43" s="1"/>
  <c r="AK27" i="43" s="1"/>
  <c r="AI24" i="43" a="1"/>
  <c r="AI24" i="43" s="1"/>
  <c r="AJ24" i="43" s="1"/>
  <c r="AL24" i="43" s="1"/>
  <c r="AI30" i="43" a="1"/>
  <c r="AI30" i="43" s="1"/>
  <c r="AJ30" i="43" s="1"/>
  <c r="AK30" i="43" s="1"/>
  <c r="AI20" i="43" a="1"/>
  <c r="AI20" i="43" s="1"/>
  <c r="AJ20" i="43" s="1"/>
  <c r="AL20" i="43" s="1"/>
  <c r="AI15" i="43" a="1"/>
  <c r="AI15" i="43" s="1"/>
  <c r="AJ15" i="43" s="1"/>
  <c r="AK15" i="43" s="1"/>
  <c r="AI12" i="43" a="1"/>
  <c r="AI12" i="43" s="1"/>
  <c r="AJ12" i="43" s="1"/>
  <c r="AK12" i="43" s="1"/>
  <c r="AI31" i="43" a="1"/>
  <c r="AI31" i="43" s="1"/>
  <c r="AJ31" i="43" s="1"/>
  <c r="AK31" i="43" s="1"/>
  <c r="AI28" i="43" a="1"/>
  <c r="AI28" i="43" s="1"/>
  <c r="AJ28" i="43" s="1"/>
  <c r="AK28" i="43" s="1"/>
  <c r="AI4" i="43" a="1"/>
  <c r="AI4" i="43" s="1"/>
  <c r="AJ4" i="43" s="1"/>
  <c r="AL4" i="43" s="1"/>
  <c r="AI21" i="43" a="1"/>
  <c r="AI21" i="43" s="1"/>
  <c r="AJ21" i="43" s="1"/>
  <c r="AL21" i="43" s="1"/>
  <c r="AI33" i="43" a="1"/>
  <c r="AI33" i="43" s="1"/>
  <c r="AJ33" i="43" s="1"/>
  <c r="AK33" i="43" s="1"/>
  <c r="AI18" i="43" a="1"/>
  <c r="AI18" i="43" s="1"/>
  <c r="AJ18" i="43" s="1"/>
  <c r="AL18" i="43" s="1"/>
  <c r="AI2" i="43" a="1"/>
  <c r="AI2" i="43" s="1"/>
  <c r="AJ2" i="43" s="1"/>
  <c r="AL2" i="43" s="1"/>
  <c r="AI23" i="43" a="1"/>
  <c r="AI23" i="43" s="1"/>
  <c r="AJ23" i="43" s="1"/>
  <c r="AL23" i="43" s="1"/>
  <c r="AI17" i="43" a="1"/>
  <c r="AI17" i="43" s="1"/>
  <c r="AJ17" i="43" s="1"/>
  <c r="AK17" i="43" s="1"/>
  <c r="A85" i="35"/>
  <c r="D85" i="35"/>
  <c r="AA106" i="46"/>
  <c r="AB106" i="46"/>
  <c r="V106" i="46"/>
  <c r="AY106" i="46" s="1"/>
  <c r="R106" i="46"/>
  <c r="U106" i="46"/>
  <c r="Z106" i="46"/>
  <c r="AZ106" i="46" s="1"/>
  <c r="Y106" i="46"/>
  <c r="S106" i="46"/>
  <c r="Q106" i="46"/>
  <c r="BA106" i="46" s="1"/>
  <c r="W106" i="46"/>
  <c r="P106" i="46"/>
  <c r="A45" i="35"/>
  <c r="D45" i="35"/>
  <c r="W18" i="28"/>
  <c r="Z18" i="28"/>
  <c r="AZ18" i="28" s="1"/>
  <c r="Y18" i="28"/>
  <c r="P18" i="28"/>
  <c r="Q18" i="28"/>
  <c r="BA18" i="28" s="1"/>
  <c r="AB18" i="28"/>
  <c r="AU18" i="28"/>
  <c r="AV25" i="28" s="1"/>
  <c r="U18" i="28"/>
  <c r="AA18" i="28"/>
  <c r="S18" i="28"/>
  <c r="V18" i="28"/>
  <c r="AY18" i="28" s="1"/>
  <c r="R18" i="28"/>
  <c r="D46" i="36"/>
  <c r="A46" i="36"/>
  <c r="S17" i="33"/>
  <c r="AA17" i="33"/>
  <c r="R17" i="33"/>
  <c r="V17" i="33"/>
  <c r="AY17" i="33" s="1"/>
  <c r="Z17" i="33"/>
  <c r="AZ17" i="33" s="1"/>
  <c r="Y17" i="33"/>
  <c r="AU17" i="33"/>
  <c r="W17" i="33"/>
  <c r="AE17" i="33" a="1"/>
  <c r="AE17" i="33" s="1"/>
  <c r="P17" i="33"/>
  <c r="AB17" i="33"/>
  <c r="U17" i="33"/>
  <c r="Q17" i="33"/>
  <c r="BA17" i="33" s="1"/>
  <c r="BB17" i="33" s="1"/>
  <c r="R100" i="28"/>
  <c r="U100" i="28"/>
  <c r="AB100" i="28"/>
  <c r="V100" i="28"/>
  <c r="AY100" i="28" s="1"/>
  <c r="AA100" i="28"/>
  <c r="W100" i="28"/>
  <c r="P100" i="28"/>
  <c r="S100" i="28"/>
  <c r="Y100" i="28"/>
  <c r="Z100" i="28"/>
  <c r="AZ100" i="28" s="1"/>
  <c r="Q100" i="28"/>
  <c r="BA100" i="28" s="1"/>
  <c r="A100" i="37"/>
  <c r="D100" i="37"/>
  <c r="D5" i="31"/>
  <c r="A5" i="31"/>
  <c r="AA92" i="34"/>
  <c r="U92" i="34"/>
  <c r="W92" i="34"/>
  <c r="R92" i="34"/>
  <c r="Q92" i="34"/>
  <c r="BA92" i="34" s="1"/>
  <c r="AB92" i="34"/>
  <c r="V92" i="34"/>
  <c r="AY92" i="34" s="1"/>
  <c r="P92" i="34"/>
  <c r="AS92" i="34"/>
  <c r="AF92" i="34" s="1"/>
  <c r="Z92" i="34"/>
  <c r="AZ92" i="34" s="1"/>
  <c r="S92" i="34"/>
  <c r="Y92" i="34"/>
  <c r="AB41" i="36"/>
  <c r="AU41" i="36"/>
  <c r="AV99" i="36" s="1"/>
  <c r="V41" i="36"/>
  <c r="AY41" i="36" s="1"/>
  <c r="W41" i="36"/>
  <c r="Y41" i="36"/>
  <c r="AA41" i="36"/>
  <c r="U41" i="36"/>
  <c r="Z41" i="36"/>
  <c r="AZ41" i="36" s="1"/>
  <c r="P41" i="36"/>
  <c r="AE41" i="36" a="1"/>
  <c r="AE41" i="36" s="1"/>
  <c r="R41" i="36"/>
  <c r="S41" i="36"/>
  <c r="Q41" i="36"/>
  <c r="BA41" i="36" s="1"/>
  <c r="BB41" i="36" s="1"/>
  <c r="D112" i="32"/>
  <c r="A112" i="32"/>
  <c r="D22" i="30"/>
  <c r="A22" i="30"/>
  <c r="D96" i="28"/>
  <c r="A96" i="28"/>
  <c r="R23" i="34"/>
  <c r="AU23" i="34"/>
  <c r="AV26" i="34" s="1"/>
  <c r="W23" i="34"/>
  <c r="Q23" i="34"/>
  <c r="BA23" i="34" s="1"/>
  <c r="BB23" i="34" s="1"/>
  <c r="AB23" i="34"/>
  <c r="P23" i="34"/>
  <c r="AA23" i="34"/>
  <c r="U23" i="34"/>
  <c r="V23" i="34"/>
  <c r="AY23" i="34" s="1"/>
  <c r="Z23" i="34"/>
  <c r="AZ23" i="34" s="1"/>
  <c r="Y23" i="34"/>
  <c r="AE23" i="34" a="1"/>
  <c r="AE23" i="34" s="1"/>
  <c r="S23" i="34"/>
  <c r="AI30" i="28" a="1"/>
  <c r="AI30" i="28" s="1"/>
  <c r="AJ30" i="28" s="1"/>
  <c r="AK30" i="28" s="1"/>
  <c r="AI9" i="28" a="1"/>
  <c r="AI9" i="28" s="1"/>
  <c r="AJ9" i="28" s="1"/>
  <c r="AL9" i="28" s="1"/>
  <c r="AI15" i="28" a="1"/>
  <c r="AI15" i="28" s="1"/>
  <c r="AJ15" i="28" s="1"/>
  <c r="AK15" i="28" s="1"/>
  <c r="AI32" i="28" a="1"/>
  <c r="AI32" i="28" s="1"/>
  <c r="AJ32" i="28" s="1"/>
  <c r="AK32" i="28" s="1"/>
  <c r="AI6" i="28" a="1"/>
  <c r="AI6" i="28" s="1"/>
  <c r="AJ6" i="28" s="1"/>
  <c r="AL6" i="28" s="1"/>
  <c r="AI20" i="28" a="1"/>
  <c r="AI20" i="28" s="1"/>
  <c r="AJ20" i="28" s="1"/>
  <c r="AL20" i="28" s="1"/>
  <c r="AI16" i="28" a="1"/>
  <c r="AI16" i="28" s="1"/>
  <c r="AJ16" i="28" s="1"/>
  <c r="AK16" i="28" s="1"/>
  <c r="AI21" i="28" a="1"/>
  <c r="AI21" i="28" s="1"/>
  <c r="AJ21" i="28" s="1"/>
  <c r="AL21" i="28" s="1"/>
  <c r="AI17" i="28" a="1"/>
  <c r="AI17" i="28" s="1"/>
  <c r="AJ17" i="28" s="1"/>
  <c r="AK17" i="28" s="1"/>
  <c r="AI28" i="28" a="1"/>
  <c r="AI28" i="28" s="1"/>
  <c r="AJ28" i="28" s="1"/>
  <c r="AK28" i="28" s="1"/>
  <c r="AI13" i="28" a="1"/>
  <c r="AI13" i="28" s="1"/>
  <c r="AJ13" i="28" s="1"/>
  <c r="AK13" i="28" s="1"/>
  <c r="AI27" i="28" a="1"/>
  <c r="AI27" i="28" s="1"/>
  <c r="AJ27" i="28" s="1"/>
  <c r="AK27" i="28" s="1"/>
  <c r="AI31" i="28" a="1"/>
  <c r="AI31" i="28" s="1"/>
  <c r="AJ31" i="28" s="1"/>
  <c r="AK31" i="28" s="1"/>
  <c r="AI19" i="28" a="1"/>
  <c r="AI19" i="28" s="1"/>
  <c r="AJ19" i="28" s="1"/>
  <c r="AL19" i="28" s="1"/>
  <c r="AI24" i="28" a="1"/>
  <c r="AI24" i="28" s="1"/>
  <c r="AJ24" i="28" s="1"/>
  <c r="AL24" i="28" s="1"/>
  <c r="AI23" i="28" a="1"/>
  <c r="AI23" i="28" s="1"/>
  <c r="AJ23" i="28" s="1"/>
  <c r="AL23" i="28" s="1"/>
  <c r="AI26" i="28" a="1"/>
  <c r="AI26" i="28" s="1"/>
  <c r="AJ26" i="28" s="1"/>
  <c r="AK26" i="28" s="1"/>
  <c r="AI11" i="28" a="1"/>
  <c r="AI11" i="28" s="1"/>
  <c r="AJ11" i="28" s="1"/>
  <c r="AK11" i="28" s="1"/>
  <c r="AI4" i="28" a="1"/>
  <c r="AI4" i="28" s="1"/>
  <c r="AJ4" i="28" s="1"/>
  <c r="AL4" i="28" s="1"/>
  <c r="AI14" i="28" a="1"/>
  <c r="AI14" i="28" s="1"/>
  <c r="AJ14" i="28" s="1"/>
  <c r="AK14" i="28" s="1"/>
  <c r="AI22" i="28" a="1"/>
  <c r="AI22" i="28" s="1"/>
  <c r="AJ22" i="28" s="1"/>
  <c r="AL22" i="28" s="1"/>
  <c r="AI3" i="28" a="1"/>
  <c r="AI3" i="28" s="1"/>
  <c r="AJ3" i="28" s="1"/>
  <c r="AL3" i="28" s="1"/>
  <c r="AI18" i="28" a="1"/>
  <c r="AI18" i="28" s="1"/>
  <c r="AJ18" i="28" s="1"/>
  <c r="AL18" i="28" s="1"/>
  <c r="AI10" i="28" a="1"/>
  <c r="AI10" i="28" s="1"/>
  <c r="AJ10" i="28" s="1"/>
  <c r="AK10" i="28" s="1"/>
  <c r="AI5" i="28" a="1"/>
  <c r="AI5" i="28" s="1"/>
  <c r="AJ5" i="28" s="1"/>
  <c r="AL5" i="28" s="1"/>
  <c r="AI2" i="28" a="1"/>
  <c r="AI2" i="28" s="1"/>
  <c r="AJ2" i="28" s="1"/>
  <c r="AL2" i="28" s="1"/>
  <c r="AI8" i="28" a="1"/>
  <c r="AI8" i="28" s="1"/>
  <c r="AJ8" i="28" s="1"/>
  <c r="AL8" i="28" s="1"/>
  <c r="AI12" i="28" a="1"/>
  <c r="AI12" i="28" s="1"/>
  <c r="AJ12" i="28" s="1"/>
  <c r="AK12" i="28" s="1"/>
  <c r="AI7" i="28" a="1"/>
  <c r="AI7" i="28" s="1"/>
  <c r="AJ7" i="28" s="1"/>
  <c r="AL7" i="28" s="1"/>
  <c r="AI29" i="28" a="1"/>
  <c r="AI29" i="28" s="1"/>
  <c r="AJ29" i="28" s="1"/>
  <c r="AK29" i="28" s="1"/>
  <c r="AI25" i="28" a="1"/>
  <c r="AI25" i="28" s="1"/>
  <c r="AJ25" i="28" s="1"/>
  <c r="AL25" i="28" s="1"/>
  <c r="AI33" i="28" a="1"/>
  <c r="AI33" i="28" s="1"/>
  <c r="AJ33" i="28" s="1"/>
  <c r="AK33" i="28" s="1"/>
  <c r="AU18" i="46"/>
  <c r="AV112" i="46" s="1"/>
  <c r="A112" i="46" s="1"/>
  <c r="Z18" i="46"/>
  <c r="AZ18" i="46" s="1"/>
  <c r="V18" i="46"/>
  <c r="AY18" i="46" s="1"/>
  <c r="AA18" i="46"/>
  <c r="S18" i="46"/>
  <c r="U18" i="46"/>
  <c r="Q18" i="46"/>
  <c r="BA18" i="46" s="1"/>
  <c r="BB18" i="46" s="1"/>
  <c r="Y18" i="46"/>
  <c r="AB18" i="46"/>
  <c r="W18" i="46"/>
  <c r="R18" i="46"/>
  <c r="P18" i="46"/>
  <c r="AE18" i="46" a="1"/>
  <c r="AE18" i="46" s="1"/>
  <c r="D30" i="34"/>
  <c r="A30" i="34"/>
  <c r="D23" i="31"/>
  <c r="A23" i="31"/>
  <c r="AU9" i="12"/>
  <c r="AV93" i="12" s="1"/>
  <c r="U9" i="12"/>
  <c r="S9" i="12"/>
  <c r="R9" i="12"/>
  <c r="AA9" i="12"/>
  <c r="W9" i="12"/>
  <c r="AE9" i="12" a="1"/>
  <c r="AE9" i="12" s="1"/>
  <c r="V9" i="12"/>
  <c r="AY9" i="12" s="1"/>
  <c r="P9" i="12"/>
  <c r="Z9" i="12"/>
  <c r="AZ9" i="12" s="1"/>
  <c r="Q9" i="12"/>
  <c r="BA9" i="12" s="1"/>
  <c r="BB9" i="12" s="1"/>
  <c r="AB9" i="12"/>
  <c r="Y9" i="12"/>
  <c r="S30" i="32"/>
  <c r="AB30" i="32"/>
  <c r="AA30" i="32"/>
  <c r="AU30" i="32"/>
  <c r="AV52" i="32" s="1"/>
  <c r="Y30" i="32"/>
  <c r="W30" i="32"/>
  <c r="U30" i="32"/>
  <c r="R30" i="32"/>
  <c r="P30" i="32"/>
  <c r="V30" i="32"/>
  <c r="AY30" i="32" s="1"/>
  <c r="Z30" i="32"/>
  <c r="AZ30" i="32" s="1"/>
  <c r="Q30" i="32"/>
  <c r="BA30" i="32" s="1"/>
  <c r="P5" i="28"/>
  <c r="AU5" i="28"/>
  <c r="AV21" i="28" s="1"/>
  <c r="S5" i="28"/>
  <c r="Q5" i="28"/>
  <c r="BA5" i="28" s="1"/>
  <c r="Z5" i="28"/>
  <c r="AZ5" i="28" s="1"/>
  <c r="AB5" i="28"/>
  <c r="R5" i="28"/>
  <c r="Y5" i="28"/>
  <c r="W5" i="28"/>
  <c r="AA5" i="28"/>
  <c r="V5" i="28"/>
  <c r="AY5" i="28" s="1"/>
  <c r="U5" i="28"/>
  <c r="S5" i="12"/>
  <c r="AE5" i="12" a="1"/>
  <c r="AE5" i="12" s="1"/>
  <c r="Q5" i="12"/>
  <c r="BA5" i="12" s="1"/>
  <c r="BB5" i="12" s="1"/>
  <c r="AB5" i="12"/>
  <c r="U5" i="12"/>
  <c r="Y5" i="12"/>
  <c r="Z5" i="12"/>
  <c r="AZ5" i="12" s="1"/>
  <c r="AA5" i="12"/>
  <c r="R5" i="12"/>
  <c r="V5" i="12"/>
  <c r="AY5" i="12" s="1"/>
  <c r="P5" i="12"/>
  <c r="AU5" i="12"/>
  <c r="AV113" i="12" s="1"/>
  <c r="W5" i="12"/>
  <c r="Z35" i="33"/>
  <c r="AZ35" i="33" s="1"/>
  <c r="U35" i="33"/>
  <c r="V35" i="33"/>
  <c r="AY35" i="33" s="1"/>
  <c r="W35" i="33"/>
  <c r="R35" i="33"/>
  <c r="S35" i="33"/>
  <c r="AU35" i="33"/>
  <c r="AV23" i="33" s="1"/>
  <c r="AA35" i="33"/>
  <c r="Q35" i="33"/>
  <c r="BA35" i="33" s="1"/>
  <c r="Y35" i="33"/>
  <c r="AB35" i="33"/>
  <c r="P35" i="33"/>
  <c r="A25" i="12"/>
  <c r="D25" i="12"/>
  <c r="A81" i="12"/>
  <c r="D81" i="12"/>
  <c r="S30" i="28"/>
  <c r="R30" i="28"/>
  <c r="AA30" i="28"/>
  <c r="W30" i="28"/>
  <c r="U30" i="28"/>
  <c r="AE30" i="28" a="1"/>
  <c r="AE30" i="28" s="1"/>
  <c r="Y30" i="28"/>
  <c r="Z30" i="28"/>
  <c r="AZ30" i="28" s="1"/>
  <c r="P30" i="28"/>
  <c r="AB30" i="28"/>
  <c r="AU30" i="28"/>
  <c r="V30" i="28"/>
  <c r="AY30" i="28" s="1"/>
  <c r="Q30" i="28"/>
  <c r="BA30" i="28" s="1"/>
  <c r="BB30" i="28" s="1"/>
  <c r="U5" i="46"/>
  <c r="P5" i="46"/>
  <c r="S5" i="46"/>
  <c r="AB5" i="46"/>
  <c r="AU5" i="46"/>
  <c r="AV36" i="46" s="1"/>
  <c r="R5" i="46"/>
  <c r="W5" i="46"/>
  <c r="AA5" i="46"/>
  <c r="AE5" i="46" a="1"/>
  <c r="AE5" i="46" s="1"/>
  <c r="Q5" i="46"/>
  <c r="BA5" i="46" s="1"/>
  <c r="BB5" i="46" s="1"/>
  <c r="Z5" i="46"/>
  <c r="AZ5" i="46" s="1"/>
  <c r="Y5" i="46"/>
  <c r="V5" i="46"/>
  <c r="AY5" i="46" s="1"/>
  <c r="AU46" i="46"/>
  <c r="Y46" i="46"/>
  <c r="P46" i="46"/>
  <c r="S46" i="46"/>
  <c r="Z46" i="46"/>
  <c r="AZ46" i="46" s="1"/>
  <c r="R46" i="46"/>
  <c r="Q46" i="46"/>
  <c r="BA46" i="46" s="1"/>
  <c r="AB46" i="46"/>
  <c r="U46" i="46"/>
  <c r="V46" i="46"/>
  <c r="AY46" i="46" s="1"/>
  <c r="AA46" i="46"/>
  <c r="W46" i="46"/>
  <c r="AI15" i="40" a="1"/>
  <c r="AI15" i="40" s="1"/>
  <c r="AJ15" i="40" s="1"/>
  <c r="AL15" i="40" s="1"/>
  <c r="AI21" i="40" a="1"/>
  <c r="AI21" i="40" s="1"/>
  <c r="AJ21" i="40" s="1"/>
  <c r="AK21" i="40" s="1"/>
  <c r="AI33" i="39" a="1"/>
  <c r="AI33" i="39" s="1"/>
  <c r="AJ33" i="39" s="1"/>
  <c r="AK33" i="39" s="1"/>
  <c r="AI5" i="39" a="1"/>
  <c r="AI5" i="39" s="1"/>
  <c r="AJ5" i="39" s="1"/>
  <c r="AL5" i="39" s="1"/>
  <c r="AI9" i="39" a="1"/>
  <c r="AI9" i="39" s="1"/>
  <c r="AJ9" i="39" s="1"/>
  <c r="AL9" i="39" s="1"/>
  <c r="AI20" i="44" a="1"/>
  <c r="AI20" i="44" s="1"/>
  <c r="AJ20" i="44" s="1"/>
  <c r="AK20" i="44" s="1"/>
  <c r="AI32" i="44" a="1"/>
  <c r="AI32" i="44" s="1"/>
  <c r="AJ32" i="44" s="1"/>
  <c r="AL32" i="44" s="1"/>
  <c r="AI4" i="44" a="1"/>
  <c r="AI4" i="44" s="1"/>
  <c r="AJ4" i="44" s="1"/>
  <c r="AK4" i="44" s="1"/>
  <c r="AI31" i="44" a="1"/>
  <c r="AI31" i="44" s="1"/>
  <c r="AJ31" i="44" s="1"/>
  <c r="AL31" i="44" s="1"/>
  <c r="AI16" i="43" a="1"/>
  <c r="AI16" i="43" s="1"/>
  <c r="AJ16" i="43" s="1"/>
  <c r="AK16" i="43" s="1"/>
  <c r="AI19" i="43" a="1"/>
  <c r="AI19" i="43" s="1"/>
  <c r="AJ19" i="43" s="1"/>
  <c r="AL19" i="43" s="1"/>
  <c r="AI10" i="41" a="1"/>
  <c r="AI10" i="41" s="1"/>
  <c r="AJ10" i="41" s="1"/>
  <c r="AK10" i="41" s="1"/>
  <c r="AI14" i="41" a="1"/>
  <c r="AI14" i="41" s="1"/>
  <c r="AJ14" i="41" s="1"/>
  <c r="AK14" i="41" s="1"/>
  <c r="AI14" i="31" a="1"/>
  <c r="AI14" i="31" s="1"/>
  <c r="AJ14" i="31" s="1"/>
  <c r="AK14" i="31" s="1"/>
  <c r="AI20" i="45" a="1"/>
  <c r="AI20" i="45" s="1"/>
  <c r="AJ20" i="45" s="1"/>
  <c r="AL20" i="45" s="1"/>
  <c r="AI26" i="45" a="1"/>
  <c r="AI26" i="45" s="1"/>
  <c r="AJ26" i="45" s="1"/>
  <c r="AK26" i="45" s="1"/>
  <c r="AI3" i="45" a="1"/>
  <c r="AI3" i="45" s="1"/>
  <c r="AJ3" i="45" s="1"/>
  <c r="AL3" i="45" s="1"/>
  <c r="AI17" i="45" a="1"/>
  <c r="AI17" i="45" s="1"/>
  <c r="AJ17" i="45" s="1"/>
  <c r="AK17" i="45" s="1"/>
  <c r="AI19" i="38" a="1"/>
  <c r="AI19" i="38" s="1"/>
  <c r="AJ19" i="38" s="1"/>
  <c r="AK19" i="38" s="1"/>
  <c r="AI11" i="38" a="1"/>
  <c r="AI11" i="38" s="1"/>
  <c r="AJ11" i="38" s="1"/>
  <c r="AL11" i="38" s="1"/>
  <c r="AI5" i="36" a="1"/>
  <c r="AI5" i="36" s="1"/>
  <c r="AJ5" i="36" s="1"/>
  <c r="AK5" i="36" s="1"/>
  <c r="AI23" i="35" a="1"/>
  <c r="AI23" i="35" s="1"/>
  <c r="AJ23" i="35" s="1"/>
  <c r="AL23" i="35" s="1"/>
  <c r="AI3" i="35" a="1"/>
  <c r="AI3" i="35" s="1"/>
  <c r="AJ3" i="35" s="1"/>
  <c r="AL3" i="35" s="1"/>
  <c r="R91" i="59"/>
  <c r="V91" i="59"/>
  <c r="AY91" i="59" s="1"/>
  <c r="Z91" i="59"/>
  <c r="AZ91" i="59" s="1"/>
  <c r="Y91" i="59"/>
  <c r="Q91" i="59"/>
  <c r="BA91" i="59" s="1"/>
  <c r="BB91" i="59" s="1"/>
  <c r="W91" i="59"/>
  <c r="U91" i="59"/>
  <c r="AA91" i="59"/>
  <c r="AB91" i="59"/>
  <c r="P91" i="59"/>
  <c r="S91" i="59"/>
  <c r="AE91" i="59" a="1"/>
  <c r="AE91" i="59" s="1"/>
  <c r="AD91" i="59" s="1"/>
  <c r="AC91" i="59" s="1"/>
  <c r="AI31" i="58" a="1"/>
  <c r="AI31" i="58" s="1"/>
  <c r="AJ31" i="58" s="1"/>
  <c r="AL31" i="58" s="1"/>
  <c r="AI18" i="58" a="1"/>
  <c r="AI18" i="58" s="1"/>
  <c r="AJ18" i="58" s="1"/>
  <c r="AK18" i="58" s="1"/>
  <c r="AI17" i="58" a="1"/>
  <c r="AI17" i="58" s="1"/>
  <c r="AJ17" i="58" s="1"/>
  <c r="AL17" i="58" s="1"/>
  <c r="AI16" i="58" a="1"/>
  <c r="AI16" i="58" s="1"/>
  <c r="AJ16" i="58" s="1"/>
  <c r="AL16" i="58" s="1"/>
  <c r="AI25" i="58" a="1"/>
  <c r="AI25" i="58" s="1"/>
  <c r="AJ25" i="58" s="1"/>
  <c r="AK25" i="58" s="1"/>
  <c r="AI23" i="58" a="1"/>
  <c r="AI23" i="58" s="1"/>
  <c r="AJ23" i="58" s="1"/>
  <c r="AK23" i="58" s="1"/>
  <c r="AI3" i="58" a="1"/>
  <c r="AI3" i="58" s="1"/>
  <c r="AJ3" i="58" s="1"/>
  <c r="AK3" i="58" s="1"/>
  <c r="AI10" i="58" a="1"/>
  <c r="AI10" i="58" s="1"/>
  <c r="AJ10" i="58" s="1"/>
  <c r="AL10" i="58" s="1"/>
  <c r="AI15" i="58" a="1"/>
  <c r="AI15" i="58" s="1"/>
  <c r="AJ15" i="58" s="1"/>
  <c r="AL15" i="58" s="1"/>
  <c r="AI14" i="58" a="1"/>
  <c r="AI14" i="58" s="1"/>
  <c r="AJ14" i="58" s="1"/>
  <c r="AL14" i="58" s="1"/>
  <c r="AI28" i="58" a="1"/>
  <c r="AI28" i="58" s="1"/>
  <c r="AJ28" i="58" s="1"/>
  <c r="AL28" i="58" s="1"/>
  <c r="AI12" i="58" a="1"/>
  <c r="AI12" i="58" s="1"/>
  <c r="AJ12" i="58" s="1"/>
  <c r="AL12" i="58" s="1"/>
  <c r="AI29" i="58" a="1"/>
  <c r="AI29" i="58" s="1"/>
  <c r="AJ29" i="58" s="1"/>
  <c r="AL29" i="58" s="1"/>
  <c r="AI33" i="58" a="1"/>
  <c r="AI33" i="58" s="1"/>
  <c r="AJ33" i="58" s="1"/>
  <c r="AL33" i="58" s="1"/>
  <c r="AI5" i="58" a="1"/>
  <c r="AI5" i="58" s="1"/>
  <c r="AJ5" i="58" s="1"/>
  <c r="AK5" i="58" s="1"/>
  <c r="AI6" i="58" a="1"/>
  <c r="AI6" i="58" s="1"/>
  <c r="AJ6" i="58" s="1"/>
  <c r="AK6" i="58" s="1"/>
  <c r="AI30" i="58" a="1"/>
  <c r="AI30" i="58" s="1"/>
  <c r="AJ30" i="58" s="1"/>
  <c r="AL30" i="58" s="1"/>
  <c r="AI22" i="58" a="1"/>
  <c r="AI22" i="58" s="1"/>
  <c r="AJ22" i="58" s="1"/>
  <c r="AK22" i="58" s="1"/>
  <c r="AI11" i="58" a="1"/>
  <c r="AI11" i="58" s="1"/>
  <c r="AJ11" i="58" s="1"/>
  <c r="AL11" i="58" s="1"/>
  <c r="AI7" i="58" a="1"/>
  <c r="AI7" i="58" s="1"/>
  <c r="AJ7" i="58" s="1"/>
  <c r="AK7" i="58" s="1"/>
  <c r="AI32" i="58" a="1"/>
  <c r="AI32" i="58" s="1"/>
  <c r="AJ32" i="58" s="1"/>
  <c r="AL32" i="58" s="1"/>
  <c r="AI21" i="58" a="1"/>
  <c r="AI21" i="58" s="1"/>
  <c r="AJ21" i="58" s="1"/>
  <c r="AK21" i="58" s="1"/>
  <c r="AI24" i="58" a="1"/>
  <c r="AI24" i="58" s="1"/>
  <c r="AJ24" i="58" s="1"/>
  <c r="AK24" i="58" s="1"/>
  <c r="AI9" i="58" a="1"/>
  <c r="AI9" i="58" s="1"/>
  <c r="AJ9" i="58" s="1"/>
  <c r="AK9" i="58" s="1"/>
  <c r="AI27" i="58" a="1"/>
  <c r="AI27" i="58" s="1"/>
  <c r="AJ27" i="58" s="1"/>
  <c r="AL27" i="58" s="1"/>
  <c r="AI26" i="58" a="1"/>
  <c r="AI26" i="58" s="1"/>
  <c r="AJ26" i="58" s="1"/>
  <c r="AL26" i="58" s="1"/>
  <c r="AI13" i="58" a="1"/>
  <c r="AI13" i="58" s="1"/>
  <c r="AJ13" i="58" s="1"/>
  <c r="AL13" i="58" s="1"/>
  <c r="AI2" i="58" a="1"/>
  <c r="AI2" i="58" s="1"/>
  <c r="AJ2" i="58" s="1"/>
  <c r="AK2" i="58" s="1"/>
  <c r="AI20" i="58" a="1"/>
  <c r="AI20" i="58" s="1"/>
  <c r="AJ20" i="58" s="1"/>
  <c r="AK20" i="58" s="1"/>
  <c r="AI4" i="58" a="1"/>
  <c r="AI4" i="58" s="1"/>
  <c r="AJ4" i="58" s="1"/>
  <c r="AK4" i="58" s="1"/>
  <c r="AI19" i="58" a="1"/>
  <c r="AI19" i="58" s="1"/>
  <c r="AJ19" i="58" s="1"/>
  <c r="AK19" i="58" s="1"/>
  <c r="AI8" i="58" a="1"/>
  <c r="AI8" i="58" s="1"/>
  <c r="AJ8" i="58" s="1"/>
  <c r="AK8" i="58" s="1"/>
  <c r="V118" i="55"/>
  <c r="AY118" i="55" s="1"/>
  <c r="S118" i="55"/>
  <c r="AB118" i="55"/>
  <c r="U118" i="55"/>
  <c r="Z118" i="55"/>
  <c r="AZ118" i="55" s="1"/>
  <c r="R118" i="55"/>
  <c r="P118" i="55"/>
  <c r="W118" i="55"/>
  <c r="Y118" i="55"/>
  <c r="Q118" i="55"/>
  <c r="BA118" i="55" s="1"/>
  <c r="AS118" i="55"/>
  <c r="AF118" i="55" s="1"/>
  <c r="AA118" i="55"/>
  <c r="AB111" i="57"/>
  <c r="R111" i="57"/>
  <c r="AA111" i="57"/>
  <c r="Q111" i="57"/>
  <c r="BA111" i="57" s="1"/>
  <c r="BB111" i="57" s="1"/>
  <c r="S111" i="57"/>
  <c r="U111" i="57"/>
  <c r="Y111" i="57"/>
  <c r="Z111" i="57"/>
  <c r="AZ111" i="57" s="1"/>
  <c r="AE111" i="57" a="1"/>
  <c r="AE111" i="57" s="1"/>
  <c r="W111" i="57"/>
  <c r="V111" i="57"/>
  <c r="AY111" i="57" s="1"/>
  <c r="P111" i="57"/>
  <c r="AA88" i="56"/>
  <c r="AB88" i="56"/>
  <c r="W88" i="56"/>
  <c r="V88" i="56"/>
  <c r="AY88" i="56" s="1"/>
  <c r="U88" i="56"/>
  <c r="Z88" i="56"/>
  <c r="AZ88" i="56" s="1"/>
  <c r="AE88" i="56" a="1"/>
  <c r="AE88" i="56" s="1"/>
  <c r="AD88" i="56" s="1"/>
  <c r="AC88" i="56" s="1"/>
  <c r="Q88" i="56"/>
  <c r="BA88" i="56" s="1"/>
  <c r="BB88" i="56" s="1"/>
  <c r="S88" i="56"/>
  <c r="P88" i="56"/>
  <c r="Y88" i="56"/>
  <c r="R88" i="56"/>
  <c r="U96" i="57"/>
  <c r="P96" i="57"/>
  <c r="Y96" i="57"/>
  <c r="V96" i="57"/>
  <c r="AY96" i="57" s="1"/>
  <c r="AE96" i="57" a="1"/>
  <c r="AE96" i="57" s="1"/>
  <c r="AD96" i="57" s="1"/>
  <c r="AC96" i="57" s="1"/>
  <c r="R96" i="57"/>
  <c r="S96" i="57"/>
  <c r="W96" i="57"/>
  <c r="AB96" i="57"/>
  <c r="AA96" i="57"/>
  <c r="Q96" i="57"/>
  <c r="BA96" i="57" s="1"/>
  <c r="BB96" i="57" s="1"/>
  <c r="Z96" i="57"/>
  <c r="AZ96" i="57" s="1"/>
  <c r="W122" i="56"/>
  <c r="V122" i="56"/>
  <c r="AY122" i="56" s="1"/>
  <c r="P122" i="56"/>
  <c r="S122" i="56"/>
  <c r="Z122" i="56"/>
  <c r="AZ122" i="56" s="1"/>
  <c r="AS122" i="56"/>
  <c r="AF122" i="56" s="1"/>
  <c r="Q122" i="56"/>
  <c r="BA122" i="56" s="1"/>
  <c r="R122" i="56"/>
  <c r="U122" i="56"/>
  <c r="Y122" i="56"/>
  <c r="AA122" i="56"/>
  <c r="AB122" i="56"/>
  <c r="AI30" i="55" a="1"/>
  <c r="AI30" i="55" s="1"/>
  <c r="AJ30" i="55" s="1"/>
  <c r="AK30" i="55" s="1"/>
  <c r="AI22" i="55" a="1"/>
  <c r="AI22" i="55" s="1"/>
  <c r="AJ22" i="55" s="1"/>
  <c r="AL22" i="55" s="1"/>
  <c r="AI18" i="55" a="1"/>
  <c r="AI18" i="55" s="1"/>
  <c r="AJ18" i="55" s="1"/>
  <c r="AL18" i="55" s="1"/>
  <c r="AI7" i="55" a="1"/>
  <c r="AI7" i="55" s="1"/>
  <c r="AJ7" i="55" s="1"/>
  <c r="AL7" i="55" s="1"/>
  <c r="AI19" i="55" a="1"/>
  <c r="AI19" i="55" s="1"/>
  <c r="AJ19" i="55" s="1"/>
  <c r="AL19" i="55" s="1"/>
  <c r="AI9" i="55" a="1"/>
  <c r="AI9" i="55" s="1"/>
  <c r="AJ9" i="55" s="1"/>
  <c r="AL9" i="55" s="1"/>
  <c r="AI28" i="55" a="1"/>
  <c r="AI28" i="55" s="1"/>
  <c r="AJ28" i="55" s="1"/>
  <c r="AK28" i="55" s="1"/>
  <c r="AI26" i="55" a="1"/>
  <c r="AI26" i="55" s="1"/>
  <c r="AJ26" i="55" s="1"/>
  <c r="AK26" i="55" s="1"/>
  <c r="AI32" i="55" a="1"/>
  <c r="AI32" i="55" s="1"/>
  <c r="AJ32" i="55" s="1"/>
  <c r="AK32" i="55" s="1"/>
  <c r="AI11" i="55" a="1"/>
  <c r="AI11" i="55" s="1"/>
  <c r="AJ11" i="55" s="1"/>
  <c r="AK11" i="55" s="1"/>
  <c r="AI8" i="55" a="1"/>
  <c r="AI8" i="55" s="1"/>
  <c r="AJ8" i="55" s="1"/>
  <c r="AL8" i="55" s="1"/>
  <c r="AI5" i="55" a="1"/>
  <c r="AI5" i="55" s="1"/>
  <c r="AJ5" i="55" s="1"/>
  <c r="AL5" i="55" s="1"/>
  <c r="AI20" i="55" a="1"/>
  <c r="AI20" i="55" s="1"/>
  <c r="AJ20" i="55" s="1"/>
  <c r="AL20" i="55" s="1"/>
  <c r="AI16" i="55" a="1"/>
  <c r="AI16" i="55" s="1"/>
  <c r="AJ16" i="55" s="1"/>
  <c r="AK16" i="55" s="1"/>
  <c r="AI15" i="55" a="1"/>
  <c r="AI15" i="55" s="1"/>
  <c r="AJ15" i="55" s="1"/>
  <c r="AK15" i="55" s="1"/>
  <c r="AI12" i="55" a="1"/>
  <c r="AI12" i="55" s="1"/>
  <c r="AJ12" i="55" s="1"/>
  <c r="AK12" i="55" s="1"/>
  <c r="AI24" i="55" a="1"/>
  <c r="AI24" i="55" s="1"/>
  <c r="AJ24" i="55" s="1"/>
  <c r="AL24" i="55" s="1"/>
  <c r="AI27" i="55" a="1"/>
  <c r="AI27" i="55" s="1"/>
  <c r="AJ27" i="55" s="1"/>
  <c r="AK27" i="55" s="1"/>
  <c r="AI25" i="55" a="1"/>
  <c r="AI25" i="55" s="1"/>
  <c r="AJ25" i="55" s="1"/>
  <c r="AL25" i="55" s="1"/>
  <c r="AI17" i="55" a="1"/>
  <c r="AI17" i="55" s="1"/>
  <c r="AJ17" i="55" s="1"/>
  <c r="AK17" i="55" s="1"/>
  <c r="AI31" i="55" a="1"/>
  <c r="AI31" i="55" s="1"/>
  <c r="AJ31" i="55" s="1"/>
  <c r="AK31" i="55" s="1"/>
  <c r="AI6" i="55" a="1"/>
  <c r="AI6" i="55" s="1"/>
  <c r="AJ6" i="55" s="1"/>
  <c r="AL6" i="55" s="1"/>
  <c r="AI29" i="55" a="1"/>
  <c r="AI29" i="55" s="1"/>
  <c r="AJ29" i="55" s="1"/>
  <c r="AK29" i="55" s="1"/>
  <c r="AI10" i="55" a="1"/>
  <c r="AI10" i="55" s="1"/>
  <c r="AJ10" i="55" s="1"/>
  <c r="AK10" i="55" s="1"/>
  <c r="AI14" i="55" a="1"/>
  <c r="AI14" i="55" s="1"/>
  <c r="AJ14" i="55" s="1"/>
  <c r="AK14" i="55" s="1"/>
  <c r="AI3" i="55" a="1"/>
  <c r="AI3" i="55" s="1"/>
  <c r="AJ3" i="55" s="1"/>
  <c r="AL3" i="55" s="1"/>
  <c r="AI2" i="55" a="1"/>
  <c r="AI2" i="55" s="1"/>
  <c r="AJ2" i="55" s="1"/>
  <c r="AL2" i="55" s="1"/>
  <c r="AI4" i="55" a="1"/>
  <c r="AI4" i="55" s="1"/>
  <c r="AJ4" i="55" s="1"/>
  <c r="AL4" i="55" s="1"/>
  <c r="AI13" i="55" a="1"/>
  <c r="AI13" i="55" s="1"/>
  <c r="AJ13" i="55" s="1"/>
  <c r="AK13" i="55" s="1"/>
  <c r="AI33" i="55" a="1"/>
  <c r="AI33" i="55" s="1"/>
  <c r="AJ33" i="55" s="1"/>
  <c r="AK33" i="55" s="1"/>
  <c r="AI21" i="55" a="1"/>
  <c r="AI21" i="55" s="1"/>
  <c r="AJ21" i="55" s="1"/>
  <c r="AL21" i="55" s="1"/>
  <c r="AI23" i="55" a="1"/>
  <c r="AI23" i="55" s="1"/>
  <c r="AJ23" i="55" s="1"/>
  <c r="AL23" i="55" s="1"/>
  <c r="Q86" i="55"/>
  <c r="BA86" i="55" s="1"/>
  <c r="R86" i="55"/>
  <c r="Y86" i="55"/>
  <c r="V86" i="55"/>
  <c r="AY86" i="55" s="1"/>
  <c r="AB86" i="55"/>
  <c r="U86" i="55"/>
  <c r="AS86" i="55"/>
  <c r="AF86" i="55" s="1"/>
  <c r="AA86" i="55"/>
  <c r="Z86" i="55"/>
  <c r="AZ86" i="55" s="1"/>
  <c r="P86" i="55"/>
  <c r="W86" i="55"/>
  <c r="S86" i="55"/>
  <c r="AU7" i="51"/>
  <c r="Z7" i="51"/>
  <c r="AZ7" i="51" s="1"/>
  <c r="W7" i="51"/>
  <c r="U7" i="51"/>
  <c r="S7" i="51"/>
  <c r="R7" i="51"/>
  <c r="AA7" i="51"/>
  <c r="Q7" i="51"/>
  <c r="BA7" i="51" s="1"/>
  <c r="Y7" i="51"/>
  <c r="V7" i="51"/>
  <c r="AY7" i="51" s="1"/>
  <c r="BB7" i="51" s="1"/>
  <c r="P7" i="51"/>
  <c r="AB7" i="51"/>
  <c r="Z104" i="50"/>
  <c r="AZ104" i="50" s="1"/>
  <c r="P104" i="50"/>
  <c r="AA104" i="50"/>
  <c r="V104" i="50"/>
  <c r="AY104" i="50" s="1"/>
  <c r="Q104" i="50"/>
  <c r="BA104" i="50" s="1"/>
  <c r="BB104" i="50" s="1"/>
  <c r="Y104" i="50"/>
  <c r="S104" i="50"/>
  <c r="U104" i="50"/>
  <c r="AB104" i="50"/>
  <c r="R104" i="50"/>
  <c r="AE104" i="50" a="1"/>
  <c r="AE104" i="50" s="1"/>
  <c r="AD104" i="50" s="1"/>
  <c r="AC104" i="50" s="1"/>
  <c r="W104" i="50"/>
  <c r="R32" i="57"/>
  <c r="Z32" i="57"/>
  <c r="AZ32" i="57" s="1"/>
  <c r="Q32" i="57"/>
  <c r="BA32" i="57" s="1"/>
  <c r="BB32" i="57" s="1"/>
  <c r="AB32" i="57"/>
  <c r="P32" i="57"/>
  <c r="AA32" i="57"/>
  <c r="Y32" i="57"/>
  <c r="AU32" i="57"/>
  <c r="AV61" i="57" s="1"/>
  <c r="AE32" i="57" a="1"/>
  <c r="AE32" i="57" s="1"/>
  <c r="V32" i="57"/>
  <c r="AY32" i="57" s="1"/>
  <c r="S32" i="57"/>
  <c r="U32" i="57"/>
  <c r="W32" i="57"/>
  <c r="W64" i="53"/>
  <c r="Z64" i="53"/>
  <c r="AZ64" i="53" s="1"/>
  <c r="AE64" i="53" a="1"/>
  <c r="AE64" i="53" s="1"/>
  <c r="Y64" i="53"/>
  <c r="U64" i="53"/>
  <c r="P64" i="53"/>
  <c r="S64" i="53"/>
  <c r="AU64" i="53"/>
  <c r="AV19" i="53" s="1"/>
  <c r="V64" i="53"/>
  <c r="AY64" i="53" s="1"/>
  <c r="AB64" i="53"/>
  <c r="AA64" i="53"/>
  <c r="Q64" i="53"/>
  <c r="BA64" i="53" s="1"/>
  <c r="BB64" i="53" s="1"/>
  <c r="R64" i="53"/>
  <c r="S3" i="52"/>
  <c r="AE3" i="52" a="1"/>
  <c r="AE3" i="52" s="1"/>
  <c r="U3" i="52"/>
  <c r="AA3" i="52"/>
  <c r="V3" i="52"/>
  <c r="AY3" i="52" s="1"/>
  <c r="R3" i="52"/>
  <c r="Y3" i="52"/>
  <c r="Q3" i="52"/>
  <c r="BA3" i="52" s="1"/>
  <c r="BB3" i="52" s="1"/>
  <c r="AB3" i="52"/>
  <c r="P3" i="52"/>
  <c r="Z3" i="52"/>
  <c r="AZ3" i="52" s="1"/>
  <c r="AU3" i="52"/>
  <c r="W3" i="52"/>
  <c r="AI29" i="50" a="1"/>
  <c r="AI29" i="50" s="1"/>
  <c r="AJ29" i="50" s="1"/>
  <c r="AL29" i="50" s="1"/>
  <c r="AI32" i="50" a="1"/>
  <c r="AI32" i="50" s="1"/>
  <c r="AJ32" i="50" s="1"/>
  <c r="AL32" i="50" s="1"/>
  <c r="AI27" i="50" a="1"/>
  <c r="AI27" i="50" s="1"/>
  <c r="AJ27" i="50" s="1"/>
  <c r="AL27" i="50" s="1"/>
  <c r="AI30" i="50" a="1"/>
  <c r="AI30" i="50" s="1"/>
  <c r="AJ30" i="50" s="1"/>
  <c r="AL30" i="50" s="1"/>
  <c r="AI33" i="50" a="1"/>
  <c r="AI33" i="50" s="1"/>
  <c r="AJ33" i="50" s="1"/>
  <c r="AL33" i="50" s="1"/>
  <c r="AI28" i="50" a="1"/>
  <c r="AI28" i="50" s="1"/>
  <c r="AJ28" i="50" s="1"/>
  <c r="AL28" i="50" s="1"/>
  <c r="AI31" i="50" a="1"/>
  <c r="AI31" i="50" s="1"/>
  <c r="AJ31" i="50" s="1"/>
  <c r="AL31" i="50" s="1"/>
  <c r="AI25" i="50" a="1"/>
  <c r="AI25" i="50" s="1"/>
  <c r="AJ25" i="50" s="1"/>
  <c r="AK25" i="50" s="1"/>
  <c r="AI26" i="50" a="1"/>
  <c r="AI26" i="50" s="1"/>
  <c r="AJ26" i="50" s="1"/>
  <c r="AL26" i="50" s="1"/>
  <c r="AI18" i="50" a="1"/>
  <c r="AI18" i="50" s="1"/>
  <c r="AJ18" i="50" s="1"/>
  <c r="AK18" i="50" s="1"/>
  <c r="AI22" i="50" a="1"/>
  <c r="AI22" i="50" s="1"/>
  <c r="AJ22" i="50" s="1"/>
  <c r="AK22" i="50" s="1"/>
  <c r="AI15" i="50" a="1"/>
  <c r="AI15" i="50" s="1"/>
  <c r="AJ15" i="50" s="1"/>
  <c r="AL15" i="50" s="1"/>
  <c r="AI12" i="50" a="1"/>
  <c r="AI12" i="50" s="1"/>
  <c r="AJ12" i="50" s="1"/>
  <c r="AL12" i="50" s="1"/>
  <c r="AI17" i="50" a="1"/>
  <c r="AI17" i="50" s="1"/>
  <c r="AJ17" i="50" s="1"/>
  <c r="AL17" i="50" s="1"/>
  <c r="AI16" i="50" a="1"/>
  <c r="AI16" i="50" s="1"/>
  <c r="AJ16" i="50" s="1"/>
  <c r="AL16" i="50" s="1"/>
  <c r="AI19" i="50" a="1"/>
  <c r="AI19" i="50" s="1"/>
  <c r="AJ19" i="50" s="1"/>
  <c r="AK19" i="50" s="1"/>
  <c r="AI3" i="50" a="1"/>
  <c r="AI3" i="50" s="1"/>
  <c r="AJ3" i="50" s="1"/>
  <c r="AK3" i="50" s="1"/>
  <c r="AI2" i="50" a="1"/>
  <c r="AI2" i="50" s="1"/>
  <c r="AJ2" i="50" s="1"/>
  <c r="AK2" i="50" s="1"/>
  <c r="AI11" i="50" a="1"/>
  <c r="AI11" i="50" s="1"/>
  <c r="AJ11" i="50" s="1"/>
  <c r="AL11" i="50" s="1"/>
  <c r="AI7" i="50" a="1"/>
  <c r="AI7" i="50" s="1"/>
  <c r="AJ7" i="50" s="1"/>
  <c r="AK7" i="50" s="1"/>
  <c r="AI21" i="50" a="1"/>
  <c r="AI21" i="50" s="1"/>
  <c r="AJ21" i="50" s="1"/>
  <c r="AK21" i="50" s="1"/>
  <c r="AI13" i="50" a="1"/>
  <c r="AI13" i="50" s="1"/>
  <c r="AJ13" i="50" s="1"/>
  <c r="AL13" i="50" s="1"/>
  <c r="AI10" i="50" a="1"/>
  <c r="AI10" i="50" s="1"/>
  <c r="AJ10" i="50" s="1"/>
  <c r="AL10" i="50" s="1"/>
  <c r="AI23" i="50" a="1"/>
  <c r="AI23" i="50" s="1"/>
  <c r="AJ23" i="50" s="1"/>
  <c r="AK23" i="50" s="1"/>
  <c r="AI9" i="50" a="1"/>
  <c r="AI9" i="50" s="1"/>
  <c r="AJ9" i="50" s="1"/>
  <c r="AK9" i="50" s="1"/>
  <c r="AI20" i="50" a="1"/>
  <c r="AI20" i="50" s="1"/>
  <c r="AJ20" i="50" s="1"/>
  <c r="AK20" i="50" s="1"/>
  <c r="AI5" i="50" a="1"/>
  <c r="AI5" i="50" s="1"/>
  <c r="AJ5" i="50" s="1"/>
  <c r="AK5" i="50" s="1"/>
  <c r="AI6" i="50" a="1"/>
  <c r="AI6" i="50" s="1"/>
  <c r="AJ6" i="50" s="1"/>
  <c r="AK6" i="50" s="1"/>
  <c r="AI4" i="50" a="1"/>
  <c r="AI4" i="50" s="1"/>
  <c r="AJ4" i="50" s="1"/>
  <c r="AK4" i="50" s="1"/>
  <c r="AI14" i="50" a="1"/>
  <c r="AI14" i="50" s="1"/>
  <c r="AJ14" i="50" s="1"/>
  <c r="AL14" i="50" s="1"/>
  <c r="AI8" i="50" a="1"/>
  <c r="AI8" i="50" s="1"/>
  <c r="AJ8" i="50" s="1"/>
  <c r="AK8" i="50" s="1"/>
  <c r="AI24" i="50" a="1"/>
  <c r="AI24" i="50" s="1"/>
  <c r="AJ24" i="50" s="1"/>
  <c r="AK24" i="50" s="1"/>
  <c r="AI30" i="53" a="1"/>
  <c r="AI30" i="53" s="1"/>
  <c r="AJ30" i="53" s="1"/>
  <c r="AK30" i="53" s="1"/>
  <c r="AI23" i="53" a="1"/>
  <c r="AI23" i="53" s="1"/>
  <c r="AJ23" i="53" s="1"/>
  <c r="AL23" i="53" s="1"/>
  <c r="AI22" i="53" a="1"/>
  <c r="AI22" i="53" s="1"/>
  <c r="AJ22" i="53" s="1"/>
  <c r="AL22" i="53" s="1"/>
  <c r="AI8" i="53" a="1"/>
  <c r="AI8" i="53" s="1"/>
  <c r="AJ8" i="53" s="1"/>
  <c r="AL8" i="53" s="1"/>
  <c r="AI32" i="53" a="1"/>
  <c r="AI32" i="53" s="1"/>
  <c r="AJ32" i="53" s="1"/>
  <c r="AK32" i="53" s="1"/>
  <c r="AI16" i="53" a="1"/>
  <c r="AI16" i="53" s="1"/>
  <c r="AJ16" i="53" s="1"/>
  <c r="AK16" i="53" s="1"/>
  <c r="AI11" i="53" a="1"/>
  <c r="AI11" i="53" s="1"/>
  <c r="AJ11" i="53" s="1"/>
  <c r="AK11" i="53" s="1"/>
  <c r="AI4" i="53" a="1"/>
  <c r="AI4" i="53" s="1"/>
  <c r="AJ4" i="53" s="1"/>
  <c r="AL4" i="53" s="1"/>
  <c r="AI24" i="53" a="1"/>
  <c r="AI24" i="53" s="1"/>
  <c r="AJ24" i="53" s="1"/>
  <c r="AL24" i="53" s="1"/>
  <c r="AI27" i="53" a="1"/>
  <c r="AI27" i="53" s="1"/>
  <c r="AJ27" i="53" s="1"/>
  <c r="AK27" i="53" s="1"/>
  <c r="AI26" i="53" a="1"/>
  <c r="AI26" i="53" s="1"/>
  <c r="AJ26" i="53" s="1"/>
  <c r="AK26" i="53" s="1"/>
  <c r="AI10" i="53" a="1"/>
  <c r="AI10" i="53" s="1"/>
  <c r="AJ10" i="53" s="1"/>
  <c r="AK10" i="53" s="1"/>
  <c r="AI29" i="53" a="1"/>
  <c r="AI29" i="53" s="1"/>
  <c r="AJ29" i="53" s="1"/>
  <c r="AK29" i="53" s="1"/>
  <c r="AI21" i="53" a="1"/>
  <c r="AI21" i="53" s="1"/>
  <c r="AJ21" i="53" s="1"/>
  <c r="AL21" i="53" s="1"/>
  <c r="AI7" i="53" a="1"/>
  <c r="AI7" i="53" s="1"/>
  <c r="AJ7" i="53" s="1"/>
  <c r="AL7" i="53" s="1"/>
  <c r="AI2" i="53" a="1"/>
  <c r="AI2" i="53" s="1"/>
  <c r="AJ2" i="53" s="1"/>
  <c r="AL2" i="53" s="1"/>
  <c r="AI19" i="53" a="1"/>
  <c r="AI19" i="53" s="1"/>
  <c r="AJ19" i="53" s="1"/>
  <c r="AL19" i="53" s="1"/>
  <c r="AI20" i="53" a="1"/>
  <c r="AI20" i="53" s="1"/>
  <c r="AJ20" i="53" s="1"/>
  <c r="AL20" i="53" s="1"/>
  <c r="AI14" i="53" a="1"/>
  <c r="AI14" i="53" s="1"/>
  <c r="AJ14" i="53" s="1"/>
  <c r="AK14" i="53" s="1"/>
  <c r="AI6" i="53" a="1"/>
  <c r="AI6" i="53" s="1"/>
  <c r="AJ6" i="53" s="1"/>
  <c r="AL6" i="53" s="1"/>
  <c r="AI31" i="53" a="1"/>
  <c r="AI31" i="53" s="1"/>
  <c r="AJ31" i="53" s="1"/>
  <c r="AK31" i="53" s="1"/>
  <c r="AI15" i="53" a="1"/>
  <c r="AI15" i="53" s="1"/>
  <c r="AJ15" i="53" s="1"/>
  <c r="AK15" i="53" s="1"/>
  <c r="AI25" i="53" a="1"/>
  <c r="AI25" i="53" s="1"/>
  <c r="AJ25" i="53" s="1"/>
  <c r="AL25" i="53" s="1"/>
  <c r="AI18" i="53" a="1"/>
  <c r="AI18" i="53" s="1"/>
  <c r="AJ18" i="53" s="1"/>
  <c r="AL18" i="53" s="1"/>
  <c r="AI28" i="53" a="1"/>
  <c r="AI28" i="53" s="1"/>
  <c r="AJ28" i="53" s="1"/>
  <c r="AK28" i="53" s="1"/>
  <c r="AI12" i="53" a="1"/>
  <c r="AI12" i="53" s="1"/>
  <c r="AJ12" i="53" s="1"/>
  <c r="AK12" i="53" s="1"/>
  <c r="AI13" i="53" a="1"/>
  <c r="AI13" i="53" s="1"/>
  <c r="AJ13" i="53" s="1"/>
  <c r="AK13" i="53" s="1"/>
  <c r="AI5" i="53" a="1"/>
  <c r="AI5" i="53" s="1"/>
  <c r="AJ5" i="53" s="1"/>
  <c r="AL5" i="53" s="1"/>
  <c r="AI33" i="53" a="1"/>
  <c r="AI33" i="53" s="1"/>
  <c r="AJ33" i="53" s="1"/>
  <c r="AK33" i="53" s="1"/>
  <c r="AI3" i="53" a="1"/>
  <c r="AI3" i="53" s="1"/>
  <c r="AJ3" i="53" s="1"/>
  <c r="AL3" i="53" s="1"/>
  <c r="AI17" i="53" a="1"/>
  <c r="AI17" i="53" s="1"/>
  <c r="AJ17" i="53" s="1"/>
  <c r="AK17" i="53" s="1"/>
  <c r="AI9" i="53" a="1"/>
  <c r="AI9" i="53" s="1"/>
  <c r="AJ9" i="53" s="1"/>
  <c r="AL9" i="53" s="1"/>
  <c r="AB101" i="53"/>
  <c r="P101" i="53"/>
  <c r="AA101" i="53"/>
  <c r="AS101" i="53"/>
  <c r="AF101" i="53" s="1"/>
  <c r="Q101" i="53"/>
  <c r="BA101" i="53" s="1"/>
  <c r="U101" i="53"/>
  <c r="S101" i="53"/>
  <c r="V101" i="53"/>
  <c r="AY101" i="53" s="1"/>
  <c r="W101" i="53"/>
  <c r="R101" i="53"/>
  <c r="Y101" i="53"/>
  <c r="Z101" i="53"/>
  <c r="AZ101" i="53" s="1"/>
  <c r="Q85" i="52"/>
  <c r="BA85" i="52" s="1"/>
  <c r="BB85" i="52" s="1"/>
  <c r="P85" i="52"/>
  <c r="W85" i="52"/>
  <c r="AE85" i="52" a="1"/>
  <c r="AE85" i="52" s="1"/>
  <c r="AD85" i="52" s="1"/>
  <c r="AC85" i="52" s="1"/>
  <c r="S85" i="52"/>
  <c r="AB85" i="52"/>
  <c r="AA85" i="52"/>
  <c r="Z85" i="52"/>
  <c r="AZ85" i="52" s="1"/>
  <c r="U85" i="52"/>
  <c r="R85" i="52"/>
  <c r="V85" i="52"/>
  <c r="AY85" i="52" s="1"/>
  <c r="Y85" i="52"/>
  <c r="P38" i="51"/>
  <c r="Z38" i="51"/>
  <c r="AZ38" i="51" s="1"/>
  <c r="V38" i="51"/>
  <c r="AY38" i="51" s="1"/>
  <c r="Y38" i="51"/>
  <c r="U38" i="51"/>
  <c r="W38" i="51"/>
  <c r="S38" i="51"/>
  <c r="R38" i="51"/>
  <c r="AA38" i="51"/>
  <c r="AU38" i="51"/>
  <c r="AV68" i="51" s="1"/>
  <c r="Q38" i="51"/>
  <c r="BA38" i="51" s="1"/>
  <c r="AB38" i="51"/>
  <c r="S55" i="57"/>
  <c r="AU55" i="57"/>
  <c r="W55" i="57"/>
  <c r="Z55" i="57"/>
  <c r="AZ55" i="57" s="1"/>
  <c r="U55" i="57"/>
  <c r="P55" i="57"/>
  <c r="R55" i="57"/>
  <c r="V55" i="57"/>
  <c r="AY55" i="57" s="1"/>
  <c r="AB55" i="57"/>
  <c r="AA55" i="57"/>
  <c r="Y55" i="57"/>
  <c r="Q55" i="57"/>
  <c r="BA55" i="57" s="1"/>
  <c r="AA50" i="53"/>
  <c r="P50" i="53"/>
  <c r="AB50" i="53"/>
  <c r="Z50" i="53"/>
  <c r="AZ50" i="53" s="1"/>
  <c r="U50" i="53"/>
  <c r="Y50" i="53"/>
  <c r="V50" i="53"/>
  <c r="AY50" i="53" s="1"/>
  <c r="AU50" i="53"/>
  <c r="W50" i="53"/>
  <c r="S50" i="53"/>
  <c r="R50" i="53"/>
  <c r="Q50" i="53"/>
  <c r="BA50" i="53" s="1"/>
  <c r="AI5" i="52" a="1"/>
  <c r="AI5" i="52" s="1"/>
  <c r="AJ5" i="52" s="1"/>
  <c r="AK5" i="52" s="1"/>
  <c r="AI10" i="52" a="1"/>
  <c r="AI10" i="52" s="1"/>
  <c r="AJ10" i="52" s="1"/>
  <c r="AL10" i="52" s="1"/>
  <c r="AI17" i="52" a="1"/>
  <c r="AI17" i="52" s="1"/>
  <c r="AJ17" i="52" s="1"/>
  <c r="AL17" i="52" s="1"/>
  <c r="AI6" i="52" a="1"/>
  <c r="AI6" i="52" s="1"/>
  <c r="AJ6" i="52" s="1"/>
  <c r="AK6" i="52" s="1"/>
  <c r="AI24" i="52" a="1"/>
  <c r="AI24" i="52" s="1"/>
  <c r="AI18" i="52" a="1"/>
  <c r="AI18" i="52" s="1"/>
  <c r="AJ18" i="52" s="1"/>
  <c r="AK18" i="52" s="1"/>
  <c r="AI20" i="52" a="1"/>
  <c r="AI20" i="52" s="1"/>
  <c r="AJ20" i="52" s="1"/>
  <c r="AK20" i="52" s="1"/>
  <c r="AI3" i="52" a="1"/>
  <c r="AI3" i="52" s="1"/>
  <c r="AJ3" i="52" s="1"/>
  <c r="AK3" i="52" s="1"/>
  <c r="AI21" i="52" a="1"/>
  <c r="AI21" i="52" s="1"/>
  <c r="AJ21" i="52" s="1"/>
  <c r="AK21" i="52" s="1"/>
  <c r="AI26" i="52" a="1"/>
  <c r="AI26" i="52" s="1"/>
  <c r="AJ26" i="52" s="1"/>
  <c r="AL26" i="52" s="1"/>
  <c r="AI28" i="52" a="1"/>
  <c r="AI28" i="52" s="1"/>
  <c r="AJ28" i="52" s="1"/>
  <c r="AL28" i="52" s="1"/>
  <c r="AI14" i="52" a="1"/>
  <c r="AI14" i="52" s="1"/>
  <c r="AI31" i="52" a="1"/>
  <c r="AI31" i="52" s="1"/>
  <c r="AI7" i="52" a="1"/>
  <c r="AI7" i="52" s="1"/>
  <c r="AI12" i="52" a="1"/>
  <c r="AI12" i="52" s="1"/>
  <c r="AJ12" i="52" s="1"/>
  <c r="AL12" i="52" s="1"/>
  <c r="AI25" i="52" a="1"/>
  <c r="AI25" i="52" s="1"/>
  <c r="AJ25" i="52" s="1"/>
  <c r="AK25" i="52" s="1"/>
  <c r="AI11" i="52" a="1"/>
  <c r="AI11" i="52" s="1"/>
  <c r="AJ11" i="52" s="1"/>
  <c r="AL11" i="52" s="1"/>
  <c r="AI13" i="52" a="1"/>
  <c r="AI13" i="52" s="1"/>
  <c r="AJ13" i="52" s="1"/>
  <c r="AL13" i="52" s="1"/>
  <c r="AI15" i="52" a="1"/>
  <c r="AI15" i="52" s="1"/>
  <c r="AJ15" i="52" s="1"/>
  <c r="AL15" i="52" s="1"/>
  <c r="AI19" i="52" a="1"/>
  <c r="AI19" i="52" s="1"/>
  <c r="AJ19" i="52" s="1"/>
  <c r="AK19" i="52" s="1"/>
  <c r="AI16" i="52" a="1"/>
  <c r="AI16" i="52" s="1"/>
  <c r="AI23" i="52" a="1"/>
  <c r="AI23" i="52" s="1"/>
  <c r="AJ23" i="52" s="1"/>
  <c r="AK23" i="52" s="1"/>
  <c r="AI22" i="52" a="1"/>
  <c r="AI22" i="52" s="1"/>
  <c r="AI30" i="52" a="1"/>
  <c r="AI30" i="52" s="1"/>
  <c r="AJ30" i="52" s="1"/>
  <c r="AL30" i="52" s="1"/>
  <c r="AI32" i="52" a="1"/>
  <c r="AI32" i="52" s="1"/>
  <c r="AI29" i="52" a="1"/>
  <c r="AI29" i="52" s="1"/>
  <c r="AJ29" i="52" s="1"/>
  <c r="AL29" i="52" s="1"/>
  <c r="AI33" i="52" a="1"/>
  <c r="AI33" i="52" s="1"/>
  <c r="AJ33" i="52" s="1"/>
  <c r="AL33" i="52" s="1"/>
  <c r="AI9" i="52" a="1"/>
  <c r="AI9" i="52" s="1"/>
  <c r="AJ9" i="52" s="1"/>
  <c r="AK9" i="52" s="1"/>
  <c r="AI2" i="52" a="1"/>
  <c r="AI2" i="52" s="1"/>
  <c r="AJ2" i="52" s="1"/>
  <c r="AK2" i="52" s="1"/>
  <c r="AI27" i="52" a="1"/>
  <c r="AI27" i="52" s="1"/>
  <c r="AJ27" i="52" s="1"/>
  <c r="AL27" i="52" s="1"/>
  <c r="AI4" i="52" a="1"/>
  <c r="AI4" i="52" s="1"/>
  <c r="AJ4" i="52" s="1"/>
  <c r="AK4" i="52" s="1"/>
  <c r="AI8" i="52" a="1"/>
  <c r="AI8" i="52" s="1"/>
  <c r="S125" i="52"/>
  <c r="Y125" i="52"/>
  <c r="AS125" i="52"/>
  <c r="AF125" i="52" s="1"/>
  <c r="W125" i="52"/>
  <c r="V125" i="52"/>
  <c r="AY125" i="52" s="1"/>
  <c r="U125" i="52"/>
  <c r="Q125" i="52"/>
  <c r="BA125" i="52" s="1"/>
  <c r="R125" i="52"/>
  <c r="AA125" i="52"/>
  <c r="Z125" i="52"/>
  <c r="AZ125" i="52" s="1"/>
  <c r="P125" i="52"/>
  <c r="AB125" i="52"/>
  <c r="Z72" i="58"/>
  <c r="AZ72" i="58" s="1"/>
  <c r="P72" i="58"/>
  <c r="AE72" i="58" a="1"/>
  <c r="AE72" i="58" s="1"/>
  <c r="AD72" i="58" s="1"/>
  <c r="AC72" i="58" s="1"/>
  <c r="W72" i="58"/>
  <c r="AB72" i="58"/>
  <c r="S72" i="58"/>
  <c r="Y72" i="58"/>
  <c r="V72" i="58"/>
  <c r="AY72" i="58" s="1"/>
  <c r="U72" i="58"/>
  <c r="R72" i="58"/>
  <c r="AA72" i="58"/>
  <c r="Q72" i="58"/>
  <c r="BA72" i="58" s="1"/>
  <c r="BB72" i="58" s="1"/>
  <c r="S24" i="54"/>
  <c r="P24" i="54"/>
  <c r="Z24" i="54"/>
  <c r="AZ24" i="54" s="1"/>
  <c r="U24" i="54"/>
  <c r="AB24" i="54"/>
  <c r="Q24" i="54"/>
  <c r="BA24" i="54" s="1"/>
  <c r="BB24" i="54" s="1"/>
  <c r="AE24" i="54" a="1"/>
  <c r="AE24" i="54" s="1"/>
  <c r="Y24" i="54"/>
  <c r="AA24" i="54"/>
  <c r="W24" i="54"/>
  <c r="R24" i="54"/>
  <c r="AU24" i="54"/>
  <c r="AV91" i="54" s="1"/>
  <c r="V24" i="54"/>
  <c r="AY24" i="54" s="1"/>
  <c r="AA65" i="52"/>
  <c r="W65" i="52"/>
  <c r="R65" i="52"/>
  <c r="V65" i="52"/>
  <c r="AY65" i="52" s="1"/>
  <c r="S65" i="52"/>
  <c r="Z65" i="52"/>
  <c r="AZ65" i="52" s="1"/>
  <c r="AB65" i="52"/>
  <c r="P65" i="52"/>
  <c r="Y65" i="52"/>
  <c r="Q65" i="52"/>
  <c r="BA65" i="52" s="1"/>
  <c r="U65" i="52"/>
  <c r="U105" i="56"/>
  <c r="W105" i="56"/>
  <c r="AA105" i="56"/>
  <c r="AE105" i="56" a="1"/>
  <c r="AE105" i="56" s="1"/>
  <c r="AD105" i="56" s="1"/>
  <c r="AC105" i="56" s="1"/>
  <c r="AB105" i="56"/>
  <c r="Z105" i="56"/>
  <c r="AZ105" i="56" s="1"/>
  <c r="P105" i="56"/>
  <c r="R105" i="56"/>
  <c r="S105" i="56"/>
  <c r="V105" i="56"/>
  <c r="AY105" i="56" s="1"/>
  <c r="Q105" i="56"/>
  <c r="BA105" i="56" s="1"/>
  <c r="BB105" i="56" s="1"/>
  <c r="Y105" i="56"/>
  <c r="P2" i="54"/>
  <c r="R2" i="54"/>
  <c r="Z2" i="54"/>
  <c r="AZ2" i="54" s="1"/>
  <c r="AB2" i="54"/>
  <c r="S2" i="54"/>
  <c r="U2" i="54"/>
  <c r="AU2" i="54"/>
  <c r="W2" i="54"/>
  <c r="Y2" i="54"/>
  <c r="Q2" i="54"/>
  <c r="BA2" i="54" s="1"/>
  <c r="BB2" i="54" s="1"/>
  <c r="AA2" i="54"/>
  <c r="AE2" i="54" a="1"/>
  <c r="AE2" i="54" s="1"/>
  <c r="V2" i="54"/>
  <c r="AY2" i="54" s="1"/>
  <c r="Y69" i="54"/>
  <c r="Q69" i="54"/>
  <c r="BA69" i="54" s="1"/>
  <c r="BB69" i="54" s="1"/>
  <c r="AE69" i="54" a="1"/>
  <c r="AE69" i="54" s="1"/>
  <c r="AD69" i="54" s="1"/>
  <c r="AC69" i="54" s="1"/>
  <c r="Z69" i="54"/>
  <c r="AZ69" i="54" s="1"/>
  <c r="AB69" i="54"/>
  <c r="P69" i="54"/>
  <c r="AA69" i="54"/>
  <c r="U69" i="54"/>
  <c r="W69" i="54"/>
  <c r="S69" i="54"/>
  <c r="V69" i="54"/>
  <c r="AY69" i="54" s="1"/>
  <c r="R69" i="54"/>
  <c r="W122" i="54"/>
  <c r="AS122" i="54"/>
  <c r="AF122" i="54" s="1"/>
  <c r="U122" i="54"/>
  <c r="S122" i="54"/>
  <c r="AB122" i="54"/>
  <c r="AA122" i="54"/>
  <c r="Q122" i="54"/>
  <c r="BA122" i="54" s="1"/>
  <c r="Y122" i="54"/>
  <c r="P122" i="54"/>
  <c r="V122" i="54"/>
  <c r="AY122" i="54" s="1"/>
  <c r="Z122" i="54"/>
  <c r="AZ122" i="54" s="1"/>
  <c r="R122" i="54"/>
  <c r="Q3" i="53"/>
  <c r="BA3" i="53" s="1"/>
  <c r="V3" i="53"/>
  <c r="AY3" i="53" s="1"/>
  <c r="Z3" i="53"/>
  <c r="AZ3" i="53" s="1"/>
  <c r="P3" i="53"/>
  <c r="AB3" i="53"/>
  <c r="AU3" i="53"/>
  <c r="S3" i="53"/>
  <c r="R3" i="53"/>
  <c r="AA3" i="53"/>
  <c r="Y3" i="53"/>
  <c r="W3" i="53"/>
  <c r="U3" i="53"/>
  <c r="Q45" i="49"/>
  <c r="BA45" i="49" s="1"/>
  <c r="BB45" i="49" s="1"/>
  <c r="AA45" i="49"/>
  <c r="U45" i="49"/>
  <c r="W45" i="49"/>
  <c r="S45" i="49"/>
  <c r="AB45" i="49"/>
  <c r="V45" i="49"/>
  <c r="AY45" i="49" s="1"/>
  <c r="Z45" i="49"/>
  <c r="AZ45" i="49" s="1"/>
  <c r="R45" i="49"/>
  <c r="P45" i="49"/>
  <c r="AU45" i="49"/>
  <c r="AV21" i="49" s="1"/>
  <c r="Y45" i="49"/>
  <c r="AE45" i="49" a="1"/>
  <c r="AE45" i="49" s="1"/>
  <c r="AU48" i="50"/>
  <c r="AA48" i="50"/>
  <c r="Y48" i="50"/>
  <c r="Q48" i="50"/>
  <c r="BA48" i="50" s="1"/>
  <c r="V48" i="50"/>
  <c r="AY48" i="50" s="1"/>
  <c r="Z48" i="50"/>
  <c r="AZ48" i="50" s="1"/>
  <c r="R48" i="50"/>
  <c r="W48" i="50"/>
  <c r="P48" i="50"/>
  <c r="U48" i="50"/>
  <c r="S48" i="50"/>
  <c r="AB48" i="50"/>
  <c r="W43" i="50"/>
  <c r="AU43" i="50"/>
  <c r="AV11" i="50" s="1"/>
  <c r="Y43" i="50"/>
  <c r="S43" i="50"/>
  <c r="AA43" i="50"/>
  <c r="V43" i="50"/>
  <c r="AY43" i="50" s="1"/>
  <c r="U43" i="50"/>
  <c r="R43" i="50"/>
  <c r="P43" i="50"/>
  <c r="Q43" i="50"/>
  <c r="BA43" i="50" s="1"/>
  <c r="AB43" i="50"/>
  <c r="Z43" i="50"/>
  <c r="AZ43" i="50" s="1"/>
  <c r="P76" i="49"/>
  <c r="AA76" i="49"/>
  <c r="Q76" i="49"/>
  <c r="BA76" i="49" s="1"/>
  <c r="BB76" i="49" s="1"/>
  <c r="Z76" i="49"/>
  <c r="AZ76" i="49" s="1"/>
  <c r="AE76" i="49" a="1"/>
  <c r="AE76" i="49" s="1"/>
  <c r="S76" i="49"/>
  <c r="W76" i="49"/>
  <c r="R76" i="49"/>
  <c r="AB76" i="49"/>
  <c r="Y76" i="49"/>
  <c r="V76" i="49"/>
  <c r="AY76" i="49" s="1"/>
  <c r="U76" i="49"/>
  <c r="Q96" i="48"/>
  <c r="BA96" i="48" s="1"/>
  <c r="AB96" i="48"/>
  <c r="P96" i="48"/>
  <c r="AS96" i="48"/>
  <c r="AF96" i="48" s="1"/>
  <c r="AA96" i="48"/>
  <c r="U96" i="48"/>
  <c r="Z96" i="48"/>
  <c r="AZ96" i="48" s="1"/>
  <c r="S96" i="48"/>
  <c r="W96" i="48"/>
  <c r="V96" i="48"/>
  <c r="AY96" i="48" s="1"/>
  <c r="Y96" i="48"/>
  <c r="R96" i="48"/>
  <c r="AB52" i="48"/>
  <c r="U52" i="48"/>
  <c r="R52" i="48"/>
  <c r="AE52" i="48" a="1"/>
  <c r="AE52" i="48" s="1"/>
  <c r="Z52" i="48"/>
  <c r="AZ52" i="48" s="1"/>
  <c r="P52" i="48"/>
  <c r="Y52" i="48"/>
  <c r="AA52" i="48"/>
  <c r="V52" i="48"/>
  <c r="AY52" i="48" s="1"/>
  <c r="Q52" i="48"/>
  <c r="BA52" i="48" s="1"/>
  <c r="BB52" i="48" s="1"/>
  <c r="AU52" i="48"/>
  <c r="S52" i="48"/>
  <c r="W52" i="48"/>
  <c r="Q107" i="46"/>
  <c r="BA107" i="46" s="1"/>
  <c r="U107" i="46"/>
  <c r="R107" i="46"/>
  <c r="AB107" i="46"/>
  <c r="Y107" i="46"/>
  <c r="W107" i="46"/>
  <c r="Z107" i="46"/>
  <c r="AZ107" i="46" s="1"/>
  <c r="V107" i="46"/>
  <c r="AY107" i="46" s="1"/>
  <c r="AA107" i="46"/>
  <c r="S107" i="46"/>
  <c r="P107" i="46"/>
  <c r="Y122" i="50"/>
  <c r="V122" i="50"/>
  <c r="AY122" i="50" s="1"/>
  <c r="AS122" i="50"/>
  <c r="AF122" i="50" s="1"/>
  <c r="Q122" i="50"/>
  <c r="BA122" i="50" s="1"/>
  <c r="P122" i="50"/>
  <c r="S122" i="50"/>
  <c r="Z122" i="50"/>
  <c r="AZ122" i="50" s="1"/>
  <c r="AB122" i="50"/>
  <c r="R122" i="50"/>
  <c r="AA122" i="50"/>
  <c r="W122" i="50"/>
  <c r="U122" i="50"/>
  <c r="Q104" i="51"/>
  <c r="BA104" i="51" s="1"/>
  <c r="AA104" i="51"/>
  <c r="Z104" i="51"/>
  <c r="AZ104" i="51" s="1"/>
  <c r="Y104" i="51"/>
  <c r="V104" i="51"/>
  <c r="AY104" i="51" s="1"/>
  <c r="W104" i="51"/>
  <c r="U104" i="51"/>
  <c r="AS104" i="51"/>
  <c r="AF104" i="51" s="1"/>
  <c r="P104" i="51"/>
  <c r="S104" i="51"/>
  <c r="AB104" i="51"/>
  <c r="R104" i="51"/>
  <c r="AB50" i="51"/>
  <c r="AA50" i="51"/>
  <c r="Z50" i="51"/>
  <c r="AZ50" i="51" s="1"/>
  <c r="P50" i="51"/>
  <c r="Y50" i="51"/>
  <c r="W50" i="51"/>
  <c r="Q50" i="51"/>
  <c r="BA50" i="51" s="1"/>
  <c r="U50" i="51"/>
  <c r="R50" i="51"/>
  <c r="V50" i="51"/>
  <c r="AY50" i="51" s="1"/>
  <c r="AU50" i="51"/>
  <c r="AV109" i="51" s="1"/>
  <c r="S50" i="51"/>
  <c r="Z129" i="48"/>
  <c r="AZ129" i="48" s="1"/>
  <c r="Q129" i="48"/>
  <c r="BA129" i="48" s="1"/>
  <c r="AS129" i="48"/>
  <c r="AF129" i="48" s="1"/>
  <c r="P129" i="48"/>
  <c r="Y129" i="48"/>
  <c r="V129" i="48"/>
  <c r="AY129" i="48" s="1"/>
  <c r="U129" i="48"/>
  <c r="S129" i="48"/>
  <c r="W129" i="48"/>
  <c r="AB129" i="48"/>
  <c r="R129" i="48"/>
  <c r="AA129" i="48"/>
  <c r="W68" i="48"/>
  <c r="R68" i="48"/>
  <c r="AB68" i="48"/>
  <c r="V68" i="48"/>
  <c r="AY68" i="48" s="1"/>
  <c r="AE68" i="48" a="1"/>
  <c r="AE68" i="48" s="1"/>
  <c r="AA68" i="48"/>
  <c r="S68" i="48"/>
  <c r="Q68" i="48"/>
  <c r="BA68" i="48" s="1"/>
  <c r="BB68" i="48" s="1"/>
  <c r="Z68" i="48"/>
  <c r="AZ68" i="48" s="1"/>
  <c r="P68" i="48"/>
  <c r="Y68" i="48"/>
  <c r="U68" i="48"/>
  <c r="AE67" i="46" a="1"/>
  <c r="AE67" i="46" s="1"/>
  <c r="V67" i="46"/>
  <c r="AY67" i="46" s="1"/>
  <c r="AB67" i="46"/>
  <c r="Z67" i="46"/>
  <c r="AZ67" i="46" s="1"/>
  <c r="P67" i="46"/>
  <c r="U67" i="46"/>
  <c r="Y67" i="46"/>
  <c r="R67" i="46"/>
  <c r="S67" i="46"/>
  <c r="W67" i="46"/>
  <c r="AA67" i="46"/>
  <c r="Q67" i="46"/>
  <c r="BA67" i="46" s="1"/>
  <c r="BB67" i="46" s="1"/>
  <c r="AE18" i="48" a="1"/>
  <c r="AE18" i="48" s="1"/>
  <c r="Y18" i="48"/>
  <c r="R18" i="48"/>
  <c r="U18" i="48"/>
  <c r="AA18" i="48"/>
  <c r="Q18" i="48"/>
  <c r="BA18" i="48" s="1"/>
  <c r="BB18" i="48" s="1"/>
  <c r="Z18" i="48"/>
  <c r="AZ18" i="48" s="1"/>
  <c r="P18" i="48"/>
  <c r="AU18" i="48"/>
  <c r="W18" i="48"/>
  <c r="V18" i="48"/>
  <c r="AY18" i="48" s="1"/>
  <c r="S18" i="48"/>
  <c r="AB18" i="48"/>
  <c r="Z101" i="48"/>
  <c r="AZ101" i="48" s="1"/>
  <c r="V101" i="48"/>
  <c r="AY101" i="48" s="1"/>
  <c r="S101" i="48"/>
  <c r="R101" i="48"/>
  <c r="Q101" i="48"/>
  <c r="BA101" i="48" s="1"/>
  <c r="BB101" i="48" s="1"/>
  <c r="Y101" i="48"/>
  <c r="P101" i="48"/>
  <c r="W101" i="48"/>
  <c r="AB101" i="48"/>
  <c r="AA101" i="48"/>
  <c r="U101" i="48"/>
  <c r="AE101" i="48" a="1"/>
  <c r="AE101" i="48" s="1"/>
  <c r="S38" i="46"/>
  <c r="W38" i="46"/>
  <c r="AB38" i="46"/>
  <c r="R38" i="46"/>
  <c r="AA38" i="46"/>
  <c r="Q38" i="46"/>
  <c r="BA38" i="46" s="1"/>
  <c r="BB38" i="46" s="1"/>
  <c r="Y38" i="46"/>
  <c r="AE38" i="46" a="1"/>
  <c r="AE38" i="46" s="1"/>
  <c r="V38" i="46"/>
  <c r="AY38" i="46" s="1"/>
  <c r="AU38" i="46"/>
  <c r="AV34" i="46" s="1"/>
  <c r="U38" i="46"/>
  <c r="P38" i="46"/>
  <c r="Z38" i="46"/>
  <c r="AZ38" i="46" s="1"/>
  <c r="P51" i="49"/>
  <c r="Y51" i="49"/>
  <c r="U51" i="49"/>
  <c r="S51" i="49"/>
  <c r="W51" i="49"/>
  <c r="V51" i="49"/>
  <c r="AY51" i="49" s="1"/>
  <c r="Q51" i="49"/>
  <c r="BA51" i="49" s="1"/>
  <c r="AA51" i="49"/>
  <c r="R51" i="49"/>
  <c r="Z51" i="49"/>
  <c r="AZ51" i="49" s="1"/>
  <c r="AU51" i="49"/>
  <c r="AV57" i="49" s="1"/>
  <c r="AB51" i="49"/>
  <c r="AE103" i="46" a="1"/>
  <c r="AE103" i="46" s="1"/>
  <c r="W103" i="46"/>
  <c r="AB103" i="46"/>
  <c r="AA103" i="46"/>
  <c r="S103" i="46"/>
  <c r="Z103" i="46"/>
  <c r="AZ103" i="46" s="1"/>
  <c r="P103" i="46"/>
  <c r="V103" i="46"/>
  <c r="AY103" i="46" s="1"/>
  <c r="Q103" i="46"/>
  <c r="BA103" i="46" s="1"/>
  <c r="BB103" i="46" s="1"/>
  <c r="Y103" i="46"/>
  <c r="U103" i="46"/>
  <c r="R103" i="46"/>
  <c r="AB79" i="46"/>
  <c r="R79" i="46"/>
  <c r="Y79" i="46"/>
  <c r="U79" i="46"/>
  <c r="W79" i="46"/>
  <c r="Q79" i="46"/>
  <c r="BA79" i="46" s="1"/>
  <c r="AA79" i="46"/>
  <c r="Z79" i="46"/>
  <c r="AZ79" i="46" s="1"/>
  <c r="S79" i="46"/>
  <c r="P79" i="46"/>
  <c r="V79" i="46"/>
  <c r="AY79" i="46" s="1"/>
  <c r="D17" i="35"/>
  <c r="A17" i="35"/>
  <c r="S125" i="46"/>
  <c r="U125" i="46"/>
  <c r="AA125" i="46"/>
  <c r="W125" i="46"/>
  <c r="P125" i="46"/>
  <c r="Y125" i="46"/>
  <c r="Q125" i="46"/>
  <c r="BA125" i="46" s="1"/>
  <c r="R125" i="46"/>
  <c r="AB125" i="46"/>
  <c r="Z125" i="46"/>
  <c r="AZ125" i="46" s="1"/>
  <c r="V125" i="46"/>
  <c r="AY125" i="46" s="1"/>
  <c r="AE85" i="46" a="1"/>
  <c r="AE85" i="46" s="1"/>
  <c r="U85" i="46"/>
  <c r="Z85" i="46"/>
  <c r="AZ85" i="46" s="1"/>
  <c r="AA85" i="46"/>
  <c r="P85" i="46"/>
  <c r="W85" i="46"/>
  <c r="AB85" i="46"/>
  <c r="R85" i="46"/>
  <c r="Q85" i="46"/>
  <c r="BA85" i="46" s="1"/>
  <c r="BB85" i="46" s="1"/>
  <c r="S85" i="46"/>
  <c r="Y85" i="46"/>
  <c r="V85" i="46"/>
  <c r="AY85" i="46" s="1"/>
  <c r="P87" i="48"/>
  <c r="AE87" i="48" a="1"/>
  <c r="AE87" i="48" s="1"/>
  <c r="AD87" i="48" s="1"/>
  <c r="AC87" i="48" s="1"/>
  <c r="R87" i="48"/>
  <c r="U87" i="48"/>
  <c r="Z87" i="48"/>
  <c r="AZ87" i="48" s="1"/>
  <c r="AB87" i="48"/>
  <c r="S87" i="48"/>
  <c r="W87" i="48"/>
  <c r="AA87" i="48"/>
  <c r="Q87" i="48"/>
  <c r="BA87" i="48" s="1"/>
  <c r="BB87" i="48" s="1"/>
  <c r="Y87" i="48"/>
  <c r="V87" i="48"/>
  <c r="AY87" i="48" s="1"/>
  <c r="AB68" i="46"/>
  <c r="P68" i="46"/>
  <c r="W68" i="46"/>
  <c r="AA68" i="46"/>
  <c r="U68" i="46"/>
  <c r="AE68" i="46" a="1"/>
  <c r="AE68" i="46" s="1"/>
  <c r="S68" i="46"/>
  <c r="R68" i="46"/>
  <c r="V68" i="46"/>
  <c r="AY68" i="46" s="1"/>
  <c r="Z68" i="46"/>
  <c r="AZ68" i="46" s="1"/>
  <c r="Y68" i="46"/>
  <c r="Q68" i="46"/>
  <c r="BA68" i="46" s="1"/>
  <c r="BB68" i="46" s="1"/>
  <c r="D61" i="41"/>
  <c r="A61" i="41"/>
  <c r="V20" i="37"/>
  <c r="AY20" i="37" s="1"/>
  <c r="R20" i="37"/>
  <c r="W20" i="37"/>
  <c r="AA20" i="37"/>
  <c r="Q20" i="37"/>
  <c r="BA20" i="37" s="1"/>
  <c r="Z20" i="37"/>
  <c r="AZ20" i="37" s="1"/>
  <c r="P20" i="37"/>
  <c r="U20" i="37"/>
  <c r="Y20" i="37"/>
  <c r="S20" i="37"/>
  <c r="AU20" i="37"/>
  <c r="AB20" i="37"/>
  <c r="A4" i="43"/>
  <c r="D4" i="43"/>
  <c r="D36" i="43"/>
  <c r="A36" i="43"/>
  <c r="W73" i="33"/>
  <c r="U73" i="33"/>
  <c r="AS73" i="33"/>
  <c r="AF73" i="33" s="1"/>
  <c r="AB73" i="33"/>
  <c r="AA73" i="33"/>
  <c r="R73" i="33"/>
  <c r="Q73" i="33"/>
  <c r="BA73" i="33" s="1"/>
  <c r="P73" i="33"/>
  <c r="S73" i="33"/>
  <c r="Z73" i="33"/>
  <c r="AZ73" i="33" s="1"/>
  <c r="V73" i="33"/>
  <c r="AY73" i="33" s="1"/>
  <c r="Y73" i="33"/>
  <c r="AI6" i="38" a="1"/>
  <c r="AI6" i="38" s="1"/>
  <c r="AJ6" i="38" s="1"/>
  <c r="AK6" i="38" s="1"/>
  <c r="AI23" i="38" a="1"/>
  <c r="AI23" i="38" s="1"/>
  <c r="AJ23" i="38" s="1"/>
  <c r="AK23" i="38" s="1"/>
  <c r="AI27" i="38" a="1"/>
  <c r="AI27" i="38" s="1"/>
  <c r="AJ27" i="38" s="1"/>
  <c r="AL27" i="38" s="1"/>
  <c r="AI21" i="38" a="1"/>
  <c r="AI21" i="38" s="1"/>
  <c r="AJ21" i="38" s="1"/>
  <c r="AK21" i="38" s="1"/>
  <c r="AI5" i="38" a="1"/>
  <c r="AI5" i="38" s="1"/>
  <c r="AJ5" i="38" s="1"/>
  <c r="AK5" i="38" s="1"/>
  <c r="AI18" i="38" a="1"/>
  <c r="AI18" i="38" s="1"/>
  <c r="AJ18" i="38" s="1"/>
  <c r="AK18" i="38" s="1"/>
  <c r="AI28" i="38" a="1"/>
  <c r="AI28" i="38" s="1"/>
  <c r="AJ28" i="38" s="1"/>
  <c r="AL28" i="38" s="1"/>
  <c r="AI22" i="38" a="1"/>
  <c r="AI22" i="38" s="1"/>
  <c r="AJ22" i="38" s="1"/>
  <c r="AK22" i="38" s="1"/>
  <c r="AI20" i="38" a="1"/>
  <c r="AI20" i="38" s="1"/>
  <c r="AJ20" i="38" s="1"/>
  <c r="AK20" i="38" s="1"/>
  <c r="AI31" i="38" a="1"/>
  <c r="AI31" i="38" s="1"/>
  <c r="AJ31" i="38" s="1"/>
  <c r="AL31" i="38" s="1"/>
  <c r="AI10" i="38" a="1"/>
  <c r="AI10" i="38" s="1"/>
  <c r="AJ10" i="38" s="1"/>
  <c r="AL10" i="38" s="1"/>
  <c r="AI33" i="38" a="1"/>
  <c r="AI33" i="38" s="1"/>
  <c r="AJ33" i="38" s="1"/>
  <c r="AL33" i="38" s="1"/>
  <c r="AI12" i="38" a="1"/>
  <c r="AI12" i="38" s="1"/>
  <c r="AJ12" i="38" s="1"/>
  <c r="AL12" i="38" s="1"/>
  <c r="R112" i="46"/>
  <c r="P112" i="46"/>
  <c r="Z112" i="46"/>
  <c r="AZ112" i="46" s="1"/>
  <c r="Q112" i="46"/>
  <c r="BA112" i="46" s="1"/>
  <c r="AA112" i="46"/>
  <c r="W112" i="46"/>
  <c r="V112" i="46"/>
  <c r="AY112" i="46" s="1"/>
  <c r="S112" i="46"/>
  <c r="AB112" i="46"/>
  <c r="U112" i="46"/>
  <c r="Y112" i="46"/>
  <c r="A48" i="28"/>
  <c r="D48" i="28"/>
  <c r="Z24" i="31"/>
  <c r="AZ24" i="31" s="1"/>
  <c r="V24" i="31"/>
  <c r="AY24" i="31" s="1"/>
  <c r="AU24" i="31"/>
  <c r="AV102" i="31" s="1"/>
  <c r="D102" i="31" s="1"/>
  <c r="AB24" i="31"/>
  <c r="Q24" i="31"/>
  <c r="BA24" i="31" s="1"/>
  <c r="Y24" i="31"/>
  <c r="R24" i="31"/>
  <c r="U24" i="31"/>
  <c r="AA24" i="31"/>
  <c r="P24" i="31"/>
  <c r="S24" i="31"/>
  <c r="W24" i="31"/>
  <c r="D40" i="35"/>
  <c r="A40" i="35"/>
  <c r="R71" i="33"/>
  <c r="Y71" i="33"/>
  <c r="P71" i="33"/>
  <c r="Q71" i="33"/>
  <c r="BA71" i="33" s="1"/>
  <c r="W71" i="33"/>
  <c r="V71" i="33"/>
  <c r="AY71" i="33" s="1"/>
  <c r="U71" i="33"/>
  <c r="S71" i="33"/>
  <c r="AS71" i="33"/>
  <c r="AF71" i="33" s="1"/>
  <c r="AB71" i="33"/>
  <c r="Z71" i="33"/>
  <c r="AZ71" i="33" s="1"/>
  <c r="AA71" i="33"/>
  <c r="AB13" i="28"/>
  <c r="Q13" i="28"/>
  <c r="BA13" i="28" s="1"/>
  <c r="BB13" i="28" s="1"/>
  <c r="P13" i="28"/>
  <c r="Z13" i="28"/>
  <c r="AZ13" i="28" s="1"/>
  <c r="AU13" i="28"/>
  <c r="V13" i="28"/>
  <c r="AY13" i="28" s="1"/>
  <c r="R13" i="28"/>
  <c r="U13" i="28"/>
  <c r="W13" i="28"/>
  <c r="S13" i="28"/>
  <c r="Y13" i="28"/>
  <c r="AE13" i="28" a="1"/>
  <c r="AE13" i="28" s="1"/>
  <c r="AA13" i="28"/>
  <c r="R95" i="46"/>
  <c r="S95" i="46"/>
  <c r="Z95" i="46"/>
  <c r="AZ95" i="46" s="1"/>
  <c r="Y95" i="46"/>
  <c r="V95" i="46"/>
  <c r="AY95" i="46" s="1"/>
  <c r="W95" i="46"/>
  <c r="U95" i="46"/>
  <c r="AB95" i="46"/>
  <c r="Q95" i="46"/>
  <c r="BA95" i="46" s="1"/>
  <c r="AA95" i="46"/>
  <c r="P95" i="46"/>
  <c r="D16" i="30"/>
  <c r="A16" i="30"/>
  <c r="Q64" i="34"/>
  <c r="BA64" i="34" s="1"/>
  <c r="Z64" i="34"/>
  <c r="AZ64" i="34" s="1"/>
  <c r="AB64" i="34"/>
  <c r="P64" i="34"/>
  <c r="V64" i="34"/>
  <c r="AY64" i="34" s="1"/>
  <c r="W64" i="34"/>
  <c r="AA64" i="34"/>
  <c r="AU64" i="34"/>
  <c r="AV36" i="34" s="1"/>
  <c r="Y64" i="34"/>
  <c r="S64" i="34"/>
  <c r="U64" i="34"/>
  <c r="R64" i="34"/>
  <c r="AB112" i="32"/>
  <c r="W112" i="32"/>
  <c r="U112" i="32"/>
  <c r="Y112" i="32"/>
  <c r="S112" i="32"/>
  <c r="AA112" i="32"/>
  <c r="Z112" i="32"/>
  <c r="AZ112" i="32" s="1"/>
  <c r="V112" i="32"/>
  <c r="AY112" i="32" s="1"/>
  <c r="R112" i="32"/>
  <c r="P112" i="32"/>
  <c r="Q112" i="32"/>
  <c r="BA112" i="32" s="1"/>
  <c r="AS112" i="32"/>
  <c r="AF112" i="32" s="1"/>
  <c r="A29" i="34"/>
  <c r="D29" i="34"/>
  <c r="AU23" i="31"/>
  <c r="AV68" i="31" s="1"/>
  <c r="W23" i="31"/>
  <c r="S23" i="31"/>
  <c r="AB23" i="31"/>
  <c r="Q23" i="31"/>
  <c r="BA23" i="31" s="1"/>
  <c r="P23" i="31"/>
  <c r="R23" i="31"/>
  <c r="Y23" i="31"/>
  <c r="Z23" i="31"/>
  <c r="AZ23" i="31" s="1"/>
  <c r="U23" i="31"/>
  <c r="AA23" i="31"/>
  <c r="V23" i="31"/>
  <c r="AY23" i="31" s="1"/>
  <c r="A9" i="12"/>
  <c r="D9" i="12"/>
  <c r="D41" i="41"/>
  <c r="A41" i="41"/>
  <c r="Y57" i="31"/>
  <c r="AB57" i="31"/>
  <c r="R57" i="31"/>
  <c r="AA57" i="31"/>
  <c r="Q57" i="31"/>
  <c r="BA57" i="31" s="1"/>
  <c r="Z57" i="31"/>
  <c r="AZ57" i="31" s="1"/>
  <c r="P57" i="31"/>
  <c r="S57" i="31"/>
  <c r="V57" i="31"/>
  <c r="AY57" i="31" s="1"/>
  <c r="BB57" i="31" s="1"/>
  <c r="AU57" i="31"/>
  <c r="W57" i="31"/>
  <c r="U57" i="31"/>
  <c r="Y60" i="46"/>
  <c r="AB60" i="46"/>
  <c r="U60" i="46"/>
  <c r="R60" i="46"/>
  <c r="S60" i="46"/>
  <c r="AA60" i="46"/>
  <c r="W60" i="46"/>
  <c r="AU60" i="46"/>
  <c r="V60" i="46"/>
  <c r="AY60" i="46" s="1"/>
  <c r="Q60" i="46"/>
  <c r="BA60" i="46" s="1"/>
  <c r="Z60" i="46"/>
  <c r="AZ60" i="46" s="1"/>
  <c r="P60" i="46"/>
  <c r="W128" i="46"/>
  <c r="V128" i="46"/>
  <c r="AY128" i="46" s="1"/>
  <c r="AB128" i="46"/>
  <c r="AA128" i="46"/>
  <c r="R128" i="46"/>
  <c r="U128" i="46"/>
  <c r="Q128" i="46"/>
  <c r="BA128" i="46" s="1"/>
  <c r="P128" i="46"/>
  <c r="Z128" i="46"/>
  <c r="AZ128" i="46" s="1"/>
  <c r="Y128" i="46"/>
  <c r="S128" i="46"/>
  <c r="AA30" i="46"/>
  <c r="U30" i="46"/>
  <c r="Q30" i="46"/>
  <c r="BA30" i="46" s="1"/>
  <c r="V30" i="46"/>
  <c r="AY30" i="46" s="1"/>
  <c r="Z30" i="46"/>
  <c r="AZ30" i="46" s="1"/>
  <c r="P30" i="46"/>
  <c r="Y30" i="46"/>
  <c r="W30" i="46"/>
  <c r="AU30" i="46"/>
  <c r="R30" i="46"/>
  <c r="S30" i="46"/>
  <c r="AB30" i="46"/>
  <c r="AI29" i="40" a="1"/>
  <c r="AI29" i="40" s="1"/>
  <c r="AJ29" i="40" s="1"/>
  <c r="AL29" i="40" s="1"/>
  <c r="AI19" i="39" a="1"/>
  <c r="AI19" i="39" s="1"/>
  <c r="AJ19" i="39" s="1"/>
  <c r="AL19" i="39" s="1"/>
  <c r="AI7" i="39" a="1"/>
  <c r="AI7" i="39" s="1"/>
  <c r="AJ7" i="39" s="1"/>
  <c r="AL7" i="39" s="1"/>
  <c r="AI4" i="39" a="1"/>
  <c r="AI4" i="39" s="1"/>
  <c r="AJ4" i="39" s="1"/>
  <c r="AL4" i="39" s="1"/>
  <c r="AI22" i="39" a="1"/>
  <c r="AI22" i="39" s="1"/>
  <c r="AJ22" i="39" s="1"/>
  <c r="AL22" i="39" s="1"/>
  <c r="AI23" i="44" a="1"/>
  <c r="AI23" i="44" s="1"/>
  <c r="AJ23" i="44" s="1"/>
  <c r="AK23" i="44" s="1"/>
  <c r="AI33" i="44" a="1"/>
  <c r="AI33" i="44" s="1"/>
  <c r="AJ33" i="44" s="1"/>
  <c r="AL33" i="44" s="1"/>
  <c r="AI24" i="44" a="1"/>
  <c r="AI24" i="44" s="1"/>
  <c r="AJ24" i="44" s="1"/>
  <c r="AK24" i="44" s="1"/>
  <c r="AI8" i="44" a="1"/>
  <c r="AI8" i="44" s="1"/>
  <c r="AJ8" i="44" s="1"/>
  <c r="AK8" i="44" s="1"/>
  <c r="AI29" i="43" a="1"/>
  <c r="AI29" i="43" s="1"/>
  <c r="AJ29" i="43" s="1"/>
  <c r="AK29" i="43" s="1"/>
  <c r="AI9" i="43" a="1"/>
  <c r="AI9" i="43" s="1"/>
  <c r="AJ9" i="43" s="1"/>
  <c r="AL9" i="43" s="1"/>
  <c r="AI23" i="41" a="1"/>
  <c r="AI23" i="41" s="1"/>
  <c r="AJ23" i="41" s="1"/>
  <c r="AL23" i="41" s="1"/>
  <c r="AI2" i="41" a="1"/>
  <c r="AI2" i="41" s="1"/>
  <c r="AJ2" i="41" s="1"/>
  <c r="AL2" i="41" s="1"/>
  <c r="AI4" i="45" a="1"/>
  <c r="AI4" i="45" s="1"/>
  <c r="AJ4" i="45" s="1"/>
  <c r="AL4" i="45" s="1"/>
  <c r="AI16" i="45" a="1"/>
  <c r="AI16" i="45" s="1"/>
  <c r="AJ16" i="45" s="1"/>
  <c r="AK16" i="45" s="1"/>
  <c r="AI19" i="45" a="1"/>
  <c r="AI19" i="45" s="1"/>
  <c r="AJ19" i="45" s="1"/>
  <c r="AL19" i="45" s="1"/>
  <c r="AI5" i="45" a="1"/>
  <c r="AI5" i="45" s="1"/>
  <c r="AJ5" i="45" s="1"/>
  <c r="AL5" i="45" s="1"/>
  <c r="AI25" i="38" a="1"/>
  <c r="AI25" i="38" s="1"/>
  <c r="AJ25" i="38" s="1"/>
  <c r="AK25" i="38" s="1"/>
  <c r="AI8" i="38" a="1"/>
  <c r="AI8" i="38" s="1"/>
  <c r="AJ8" i="38" s="1"/>
  <c r="AK8" i="38" s="1"/>
  <c r="AI29" i="38" a="1"/>
  <c r="AI29" i="38" s="1"/>
  <c r="AJ29" i="38" s="1"/>
  <c r="AL29" i="38" s="1"/>
  <c r="AI4" i="36" a="1"/>
  <c r="AI4" i="36" s="1"/>
  <c r="AJ4" i="36" s="1"/>
  <c r="AK4" i="36" s="1"/>
  <c r="AI2" i="35" a="1"/>
  <c r="AI2" i="35" s="1"/>
  <c r="AJ2" i="35" s="1"/>
  <c r="AL2" i="35" s="1"/>
  <c r="AI10" i="35" a="1"/>
  <c r="AI10" i="35" s="1"/>
  <c r="AJ10" i="35" s="1"/>
  <c r="AK10" i="35" s="1"/>
  <c r="Z104" i="55"/>
  <c r="AZ104" i="55" s="1"/>
  <c r="P104" i="55"/>
  <c r="V104" i="55"/>
  <c r="AY104" i="55" s="1"/>
  <c r="Y104" i="55"/>
  <c r="U104" i="55"/>
  <c r="R104" i="55"/>
  <c r="Q104" i="55"/>
  <c r="BA104" i="55" s="1"/>
  <c r="S104" i="55"/>
  <c r="AB104" i="55"/>
  <c r="W104" i="55"/>
  <c r="AS104" i="55"/>
  <c r="AF104" i="55" s="1"/>
  <c r="AA104" i="55"/>
  <c r="S84" i="57"/>
  <c r="R84" i="57"/>
  <c r="V84" i="57"/>
  <c r="AY84" i="57" s="1"/>
  <c r="W84" i="57"/>
  <c r="U84" i="57"/>
  <c r="AS84" i="57"/>
  <c r="AF84" i="57" s="1"/>
  <c r="AA84" i="57"/>
  <c r="Q84" i="57"/>
  <c r="BA84" i="57" s="1"/>
  <c r="AB84" i="57"/>
  <c r="P84" i="57"/>
  <c r="Z84" i="57"/>
  <c r="AZ84" i="57" s="1"/>
  <c r="Y84" i="57"/>
  <c r="V28" i="56"/>
  <c r="AY28" i="56" s="1"/>
  <c r="U28" i="56"/>
  <c r="P28" i="56"/>
  <c r="W28" i="56"/>
  <c r="Q28" i="56"/>
  <c r="BA28" i="56" s="1"/>
  <c r="Y28" i="56"/>
  <c r="AU28" i="56"/>
  <c r="AV27" i="56" s="1"/>
  <c r="AB28" i="56"/>
  <c r="AA28" i="56"/>
  <c r="S28" i="56"/>
  <c r="R28" i="56"/>
  <c r="Z28" i="56"/>
  <c r="AZ28" i="56" s="1"/>
  <c r="R82" i="52"/>
  <c r="AA82" i="52"/>
  <c r="P82" i="52"/>
  <c r="Q82" i="52"/>
  <c r="BA82" i="52" s="1"/>
  <c r="BB82" i="52" s="1"/>
  <c r="Z82" i="52"/>
  <c r="AZ82" i="52" s="1"/>
  <c r="AE82" i="52" a="1"/>
  <c r="AE82" i="52" s="1"/>
  <c r="AB82" i="52"/>
  <c r="V82" i="52"/>
  <c r="AY82" i="52" s="1"/>
  <c r="S82" i="52"/>
  <c r="Y82" i="52"/>
  <c r="U82" i="52"/>
  <c r="W82" i="52"/>
  <c r="AI30" i="56" a="1"/>
  <c r="AI30" i="56" s="1"/>
  <c r="AJ30" i="56" s="1"/>
  <c r="AL30" i="56" s="1"/>
  <c r="AI26" i="56" a="1"/>
  <c r="AI26" i="56" s="1"/>
  <c r="AJ26" i="56" s="1"/>
  <c r="AL26" i="56" s="1"/>
  <c r="AI23" i="56" a="1"/>
  <c r="AI23" i="56" s="1"/>
  <c r="AJ23" i="56" s="1"/>
  <c r="AK23" i="56" s="1"/>
  <c r="AI11" i="56" a="1"/>
  <c r="AI11" i="56" s="1"/>
  <c r="AJ11" i="56" s="1"/>
  <c r="AL11" i="56" s="1"/>
  <c r="AI14" i="56" a="1"/>
  <c r="AI14" i="56" s="1"/>
  <c r="AJ14" i="56" s="1"/>
  <c r="AL14" i="56" s="1"/>
  <c r="AI17" i="56" a="1"/>
  <c r="AI17" i="56" s="1"/>
  <c r="AJ17" i="56" s="1"/>
  <c r="AL17" i="56" s="1"/>
  <c r="AI21" i="56" a="1"/>
  <c r="AI21" i="56" s="1"/>
  <c r="AJ21" i="56" s="1"/>
  <c r="AK21" i="56" s="1"/>
  <c r="AI29" i="56" a="1"/>
  <c r="AI29" i="56" s="1"/>
  <c r="AJ29" i="56" s="1"/>
  <c r="AL29" i="56" s="1"/>
  <c r="AI32" i="56" a="1"/>
  <c r="AI32" i="56" s="1"/>
  <c r="AJ32" i="56" s="1"/>
  <c r="AL32" i="56" s="1"/>
  <c r="AI18" i="56" a="1"/>
  <c r="AI18" i="56" s="1"/>
  <c r="AJ18" i="56" s="1"/>
  <c r="AK18" i="56" s="1"/>
  <c r="AI7" i="56" a="1"/>
  <c r="AI7" i="56" s="1"/>
  <c r="AJ7" i="56" s="1"/>
  <c r="AK7" i="56" s="1"/>
  <c r="AI28" i="56" a="1"/>
  <c r="AI28" i="56" s="1"/>
  <c r="AJ28" i="56" s="1"/>
  <c r="AL28" i="56" s="1"/>
  <c r="AI20" i="56" a="1"/>
  <c r="AI20" i="56" s="1"/>
  <c r="AJ20" i="56" s="1"/>
  <c r="AK20" i="56" s="1"/>
  <c r="AI19" i="56" a="1"/>
  <c r="AI19" i="56" s="1"/>
  <c r="AJ19" i="56" s="1"/>
  <c r="AK19" i="56" s="1"/>
  <c r="AI9" i="56" a="1"/>
  <c r="AI9" i="56" s="1"/>
  <c r="AJ9" i="56" s="1"/>
  <c r="AK9" i="56" s="1"/>
  <c r="AI3" i="56" a="1"/>
  <c r="AI3" i="56" s="1"/>
  <c r="AJ3" i="56" s="1"/>
  <c r="AK3" i="56" s="1"/>
  <c r="AI25" i="56" a="1"/>
  <c r="AI25" i="56" s="1"/>
  <c r="AJ25" i="56" s="1"/>
  <c r="AK25" i="56" s="1"/>
  <c r="AI2" i="56" a="1"/>
  <c r="AI2" i="56" s="1"/>
  <c r="AJ2" i="56" s="1"/>
  <c r="AK2" i="56" s="1"/>
  <c r="AI6" i="56" a="1"/>
  <c r="AI6" i="56" s="1"/>
  <c r="AJ6" i="56" s="1"/>
  <c r="AK6" i="56" s="1"/>
  <c r="AI5" i="56" a="1"/>
  <c r="AI5" i="56" s="1"/>
  <c r="AJ5" i="56" s="1"/>
  <c r="AK5" i="56" s="1"/>
  <c r="AI31" i="56" a="1"/>
  <c r="AI31" i="56" s="1"/>
  <c r="AJ31" i="56" s="1"/>
  <c r="AL31" i="56" s="1"/>
  <c r="AI13" i="56" a="1"/>
  <c r="AI13" i="56" s="1"/>
  <c r="AJ13" i="56" s="1"/>
  <c r="AL13" i="56" s="1"/>
  <c r="AI4" i="56" a="1"/>
  <c r="AI4" i="56" s="1"/>
  <c r="AJ4" i="56" s="1"/>
  <c r="AK4" i="56" s="1"/>
  <c r="AI16" i="56" a="1"/>
  <c r="AI16" i="56" s="1"/>
  <c r="AJ16" i="56" s="1"/>
  <c r="AL16" i="56" s="1"/>
  <c r="AI27" i="56" a="1"/>
  <c r="AI27" i="56" s="1"/>
  <c r="AJ27" i="56" s="1"/>
  <c r="AL27" i="56" s="1"/>
  <c r="AI15" i="56" a="1"/>
  <c r="AI15" i="56" s="1"/>
  <c r="AJ15" i="56" s="1"/>
  <c r="AL15" i="56" s="1"/>
  <c r="AI24" i="56" a="1"/>
  <c r="AI24" i="56" s="1"/>
  <c r="AJ24" i="56" s="1"/>
  <c r="AK24" i="56" s="1"/>
  <c r="AI8" i="56" a="1"/>
  <c r="AI8" i="56" s="1"/>
  <c r="AJ8" i="56" s="1"/>
  <c r="AK8" i="56" s="1"/>
  <c r="AI22" i="56" a="1"/>
  <c r="AI22" i="56" s="1"/>
  <c r="AJ22" i="56" s="1"/>
  <c r="AK22" i="56" s="1"/>
  <c r="AI10" i="56" a="1"/>
  <c r="AI10" i="56" s="1"/>
  <c r="AJ10" i="56" s="1"/>
  <c r="AL10" i="56" s="1"/>
  <c r="AI33" i="56" a="1"/>
  <c r="AI33" i="56" s="1"/>
  <c r="AJ33" i="56" s="1"/>
  <c r="AL33" i="56" s="1"/>
  <c r="AI12" i="56" a="1"/>
  <c r="AI12" i="56" s="1"/>
  <c r="AJ12" i="56" s="1"/>
  <c r="AL12" i="56" s="1"/>
  <c r="Q92" i="58"/>
  <c r="BA92" i="58" s="1"/>
  <c r="AS92" i="58"/>
  <c r="AF92" i="58" s="1"/>
  <c r="P92" i="58"/>
  <c r="Y92" i="58"/>
  <c r="V92" i="58"/>
  <c r="AY92" i="58" s="1"/>
  <c r="S92" i="58"/>
  <c r="Z92" i="58"/>
  <c r="AZ92" i="58" s="1"/>
  <c r="U92" i="58"/>
  <c r="AB92" i="58"/>
  <c r="R92" i="58"/>
  <c r="W92" i="58"/>
  <c r="AA92" i="58"/>
  <c r="Q18" i="56"/>
  <c r="BA18" i="56" s="1"/>
  <c r="BB18" i="56" s="1"/>
  <c r="AE18" i="56" a="1"/>
  <c r="AE18" i="56" s="1"/>
  <c r="V18" i="56"/>
  <c r="AY18" i="56" s="1"/>
  <c r="AA18" i="56"/>
  <c r="AB18" i="56"/>
  <c r="Z18" i="56"/>
  <c r="AZ18" i="56" s="1"/>
  <c r="P18" i="56"/>
  <c r="W18" i="56"/>
  <c r="Y18" i="56"/>
  <c r="U18" i="56"/>
  <c r="AU18" i="56"/>
  <c r="R18" i="56"/>
  <c r="S18" i="56"/>
  <c r="R122" i="52"/>
  <c r="P122" i="52"/>
  <c r="AB122" i="52"/>
  <c r="Z122" i="52"/>
  <c r="AZ122" i="52" s="1"/>
  <c r="U122" i="52"/>
  <c r="S122" i="52"/>
  <c r="AA122" i="52"/>
  <c r="AS122" i="52"/>
  <c r="AF122" i="52" s="1"/>
  <c r="W122" i="52"/>
  <c r="Q122" i="52"/>
  <c r="BA122" i="52" s="1"/>
  <c r="V122" i="52"/>
  <c r="AY122" i="52" s="1"/>
  <c r="Y122" i="52"/>
  <c r="AA4" i="51"/>
  <c r="AB4" i="51"/>
  <c r="Q4" i="51"/>
  <c r="BA4" i="51" s="1"/>
  <c r="AU4" i="51"/>
  <c r="AV52" i="51" s="1"/>
  <c r="R4" i="51"/>
  <c r="S4" i="51"/>
  <c r="Y4" i="51"/>
  <c r="Z4" i="51"/>
  <c r="AZ4" i="51" s="1"/>
  <c r="U4" i="51"/>
  <c r="V4" i="51"/>
  <c r="AY4" i="51" s="1"/>
  <c r="BB4" i="51" s="1"/>
  <c r="W4" i="51"/>
  <c r="P4" i="51"/>
  <c r="R26" i="50"/>
  <c r="U26" i="50"/>
  <c r="W26" i="50"/>
  <c r="AU26" i="50"/>
  <c r="V26" i="50"/>
  <c r="AY26" i="50" s="1"/>
  <c r="S26" i="50"/>
  <c r="Z26" i="50"/>
  <c r="AZ26" i="50" s="1"/>
  <c r="AB26" i="50"/>
  <c r="Q26" i="50"/>
  <c r="BA26" i="50" s="1"/>
  <c r="P26" i="50"/>
  <c r="AA26" i="50"/>
  <c r="Y26" i="50"/>
  <c r="S36" i="54"/>
  <c r="U36" i="54"/>
  <c r="Y36" i="54"/>
  <c r="Z36" i="54"/>
  <c r="AZ36" i="54" s="1"/>
  <c r="V36" i="54"/>
  <c r="AY36" i="54" s="1"/>
  <c r="AE36" i="54" a="1"/>
  <c r="AE36" i="54" s="1"/>
  <c r="W36" i="54"/>
  <c r="Q36" i="54"/>
  <c r="BA36" i="54" s="1"/>
  <c r="BB36" i="54" s="1"/>
  <c r="R36" i="54"/>
  <c r="AU36" i="54"/>
  <c r="AB36" i="54"/>
  <c r="P36" i="54"/>
  <c r="AA36" i="54"/>
  <c r="Y79" i="54"/>
  <c r="R79" i="54"/>
  <c r="AS79" i="54"/>
  <c r="AF79" i="54" s="1"/>
  <c r="AA79" i="54"/>
  <c r="P79" i="54"/>
  <c r="Z79" i="54"/>
  <c r="AZ79" i="54" s="1"/>
  <c r="W79" i="54"/>
  <c r="S79" i="54"/>
  <c r="Q79" i="54"/>
  <c r="BA79" i="54" s="1"/>
  <c r="U79" i="54"/>
  <c r="V79" i="54"/>
  <c r="AY79" i="54" s="1"/>
  <c r="AB79" i="54"/>
  <c r="AA77" i="52"/>
  <c r="Y77" i="52"/>
  <c r="AB77" i="52"/>
  <c r="R77" i="52"/>
  <c r="U77" i="52"/>
  <c r="V77" i="52"/>
  <c r="AY77" i="52" s="1"/>
  <c r="P77" i="52"/>
  <c r="S77" i="52"/>
  <c r="W77" i="52"/>
  <c r="AS77" i="52"/>
  <c r="AF77" i="52" s="1"/>
  <c r="Q77" i="52"/>
  <c r="BA77" i="52" s="1"/>
  <c r="Z77" i="52"/>
  <c r="AZ77" i="52" s="1"/>
  <c r="P58" i="56"/>
  <c r="W58" i="56"/>
  <c r="V58" i="56"/>
  <c r="AY58" i="56" s="1"/>
  <c r="U58" i="56"/>
  <c r="AB58" i="56"/>
  <c r="Q58" i="56"/>
  <c r="BA58" i="56" s="1"/>
  <c r="R58" i="56"/>
  <c r="AA58" i="56"/>
  <c r="S58" i="56"/>
  <c r="Y58" i="56"/>
  <c r="Z58" i="56"/>
  <c r="AZ58" i="56" s="1"/>
  <c r="AU58" i="56"/>
  <c r="U89" i="53"/>
  <c r="W89" i="53"/>
  <c r="S89" i="53"/>
  <c r="V89" i="53"/>
  <c r="AY89" i="53" s="1"/>
  <c r="Y89" i="53"/>
  <c r="P89" i="53"/>
  <c r="R89" i="53"/>
  <c r="AB89" i="53"/>
  <c r="Q89" i="53"/>
  <c r="BA89" i="53" s="1"/>
  <c r="AA89" i="53"/>
  <c r="Z89" i="53"/>
  <c r="AZ89" i="53" s="1"/>
  <c r="AS89" i="53"/>
  <c r="AF89" i="53" s="1"/>
  <c r="U48" i="52"/>
  <c r="AU48" i="52"/>
  <c r="S48" i="52"/>
  <c r="Y48" i="52"/>
  <c r="AB48" i="52"/>
  <c r="W48" i="52"/>
  <c r="R48" i="52"/>
  <c r="V48" i="52"/>
  <c r="AY48" i="52" s="1"/>
  <c r="Q48" i="52"/>
  <c r="BA48" i="52" s="1"/>
  <c r="AA48" i="52"/>
  <c r="Z48" i="52"/>
  <c r="AZ48" i="52" s="1"/>
  <c r="P48" i="52"/>
  <c r="Z24" i="51"/>
  <c r="AZ24" i="51" s="1"/>
  <c r="W24" i="51"/>
  <c r="Q24" i="51"/>
  <c r="BA24" i="51" s="1"/>
  <c r="R24" i="51"/>
  <c r="V24" i="51"/>
  <c r="AY24" i="51" s="1"/>
  <c r="AA24" i="51"/>
  <c r="AU24" i="51"/>
  <c r="U24" i="51"/>
  <c r="Y24" i="51"/>
  <c r="S24" i="51"/>
  <c r="P24" i="51"/>
  <c r="AB24" i="51"/>
  <c r="U18" i="50"/>
  <c r="V18" i="50"/>
  <c r="AY18" i="50" s="1"/>
  <c r="AA18" i="50"/>
  <c r="Q18" i="50"/>
  <c r="BA18" i="50" s="1"/>
  <c r="BB18" i="50" s="1"/>
  <c r="AE18" i="50" a="1"/>
  <c r="AE18" i="50" s="1"/>
  <c r="Z18" i="50"/>
  <c r="AZ18" i="50" s="1"/>
  <c r="P18" i="50"/>
  <c r="AU18" i="50"/>
  <c r="AV15" i="50" s="1"/>
  <c r="Y18" i="50"/>
  <c r="W18" i="50"/>
  <c r="S18" i="50"/>
  <c r="AB18" i="50"/>
  <c r="R18" i="50"/>
  <c r="AA83" i="56"/>
  <c r="R83" i="56"/>
  <c r="V83" i="56"/>
  <c r="AY83" i="56" s="1"/>
  <c r="Q83" i="56"/>
  <c r="BA83" i="56" s="1"/>
  <c r="BB83" i="56" s="1"/>
  <c r="Z83" i="56"/>
  <c r="AZ83" i="56" s="1"/>
  <c r="P83" i="56"/>
  <c r="AB83" i="56"/>
  <c r="U83" i="56"/>
  <c r="Y83" i="56"/>
  <c r="W83" i="56"/>
  <c r="AE83" i="56" a="1"/>
  <c r="AE83" i="56" s="1"/>
  <c r="AD83" i="56" s="1"/>
  <c r="AC83" i="56" s="1"/>
  <c r="S83" i="56"/>
  <c r="Q34" i="54"/>
  <c r="BA34" i="54" s="1"/>
  <c r="BB34" i="54" s="1"/>
  <c r="V34" i="54"/>
  <c r="AY34" i="54" s="1"/>
  <c r="Z34" i="54"/>
  <c r="AZ34" i="54" s="1"/>
  <c r="U34" i="54"/>
  <c r="P34" i="54"/>
  <c r="S34" i="54"/>
  <c r="R34" i="54"/>
  <c r="Y34" i="54"/>
  <c r="W34" i="54"/>
  <c r="AE34" i="54" a="1"/>
  <c r="AE34" i="54" s="1"/>
  <c r="AB34" i="54"/>
  <c r="AU34" i="54"/>
  <c r="AV71" i="54" s="1"/>
  <c r="AA34" i="54"/>
  <c r="R54" i="52"/>
  <c r="S54" i="52"/>
  <c r="AA54" i="52"/>
  <c r="Z54" i="52"/>
  <c r="AZ54" i="52" s="1"/>
  <c r="P54" i="52"/>
  <c r="AE54" i="52" a="1"/>
  <c r="AE54" i="52" s="1"/>
  <c r="V54" i="52"/>
  <c r="AY54" i="52" s="1"/>
  <c r="Y54" i="52"/>
  <c r="AU54" i="52"/>
  <c r="AV65" i="52" s="1"/>
  <c r="U54" i="52"/>
  <c r="AB54" i="52"/>
  <c r="W54" i="52"/>
  <c r="Q54" i="52"/>
  <c r="BA54" i="52" s="1"/>
  <c r="BB54" i="52" s="1"/>
  <c r="AB129" i="52"/>
  <c r="R129" i="52"/>
  <c r="AA129" i="52"/>
  <c r="AS129" i="52"/>
  <c r="AF129" i="52" s="1"/>
  <c r="Q129" i="52"/>
  <c r="BA129" i="52" s="1"/>
  <c r="V129" i="52"/>
  <c r="AY129" i="52" s="1"/>
  <c r="P129" i="52"/>
  <c r="Y129" i="52"/>
  <c r="U129" i="52"/>
  <c r="S129" i="52"/>
  <c r="Z129" i="52"/>
  <c r="AZ129" i="52" s="1"/>
  <c r="W129" i="52"/>
  <c r="P29" i="49"/>
  <c r="V29" i="49"/>
  <c r="AY29" i="49" s="1"/>
  <c r="AU29" i="49"/>
  <c r="AV39" i="49" s="1"/>
  <c r="R29" i="49"/>
  <c r="Z29" i="49"/>
  <c r="AZ29" i="49" s="1"/>
  <c r="AB29" i="49"/>
  <c r="S29" i="49"/>
  <c r="Y29" i="49"/>
  <c r="AA29" i="49"/>
  <c r="U29" i="49"/>
  <c r="W29" i="49"/>
  <c r="Q29" i="49"/>
  <c r="BA29" i="49" s="1"/>
  <c r="BB29" i="49" s="1"/>
  <c r="AE29" i="49" a="1"/>
  <c r="AE29" i="49" s="1"/>
  <c r="AA124" i="48"/>
  <c r="Q124" i="48"/>
  <c r="BA124" i="48" s="1"/>
  <c r="Z124" i="48"/>
  <c r="AZ124" i="48" s="1"/>
  <c r="P124" i="48"/>
  <c r="Y124" i="48"/>
  <c r="U124" i="48"/>
  <c r="V124" i="48"/>
  <c r="AY124" i="48" s="1"/>
  <c r="W124" i="48"/>
  <c r="AB124" i="48"/>
  <c r="AS124" i="48"/>
  <c r="AF124" i="48" s="1"/>
  <c r="S124" i="48"/>
  <c r="R124" i="48"/>
  <c r="S54" i="49"/>
  <c r="AA54" i="49"/>
  <c r="W54" i="49"/>
  <c r="V54" i="49"/>
  <c r="AY54" i="49" s="1"/>
  <c r="P54" i="49"/>
  <c r="Y54" i="49"/>
  <c r="AU54" i="49"/>
  <c r="Q54" i="49"/>
  <c r="BA54" i="49" s="1"/>
  <c r="R54" i="49"/>
  <c r="Z54" i="49"/>
  <c r="AZ54" i="49" s="1"/>
  <c r="U54" i="49"/>
  <c r="AB54" i="49"/>
  <c r="V82" i="48"/>
  <c r="AY82" i="48" s="1"/>
  <c r="Q82" i="48"/>
  <c r="BA82" i="48" s="1"/>
  <c r="BB82" i="48" s="1"/>
  <c r="Y82" i="48"/>
  <c r="AE82" i="48" a="1"/>
  <c r="AE82" i="48" s="1"/>
  <c r="U82" i="48"/>
  <c r="Z82" i="48"/>
  <c r="AZ82" i="48" s="1"/>
  <c r="P82" i="48"/>
  <c r="AA82" i="48"/>
  <c r="S82" i="48"/>
  <c r="R82" i="48"/>
  <c r="W82" i="48"/>
  <c r="AB82" i="48"/>
  <c r="Y48" i="48"/>
  <c r="V48" i="48"/>
  <c r="AY48" i="48" s="1"/>
  <c r="Q48" i="48"/>
  <c r="BA48" i="48" s="1"/>
  <c r="Z48" i="48"/>
  <c r="AZ48" i="48" s="1"/>
  <c r="AU48" i="48"/>
  <c r="R48" i="48"/>
  <c r="P48" i="48"/>
  <c r="AA48" i="48"/>
  <c r="W48" i="48"/>
  <c r="S48" i="48"/>
  <c r="U48" i="48"/>
  <c r="AB48" i="48"/>
  <c r="AB12" i="50"/>
  <c r="W12" i="50"/>
  <c r="Z12" i="50"/>
  <c r="AZ12" i="50" s="1"/>
  <c r="R12" i="50"/>
  <c r="P12" i="50"/>
  <c r="AA12" i="50"/>
  <c r="Q12" i="50"/>
  <c r="BA12" i="50" s="1"/>
  <c r="AU12" i="50"/>
  <c r="U12" i="50"/>
  <c r="S12" i="50"/>
  <c r="V12" i="50"/>
  <c r="AY12" i="50" s="1"/>
  <c r="BB12" i="50" s="1"/>
  <c r="Y12" i="50"/>
  <c r="Q78" i="49"/>
  <c r="BA78" i="49" s="1"/>
  <c r="BB78" i="49" s="1"/>
  <c r="Z78" i="49"/>
  <c r="AZ78" i="49" s="1"/>
  <c r="R78" i="49"/>
  <c r="Y78" i="49"/>
  <c r="AA78" i="49"/>
  <c r="AE78" i="49" a="1"/>
  <c r="AE78" i="49" s="1"/>
  <c r="AD78" i="49" s="1"/>
  <c r="AC78" i="49" s="1"/>
  <c r="V78" i="49"/>
  <c r="AY78" i="49" s="1"/>
  <c r="S78" i="49"/>
  <c r="AB78" i="49"/>
  <c r="W78" i="49"/>
  <c r="U78" i="49"/>
  <c r="P78" i="49"/>
  <c r="AU50" i="50"/>
  <c r="AV22" i="50" s="1"/>
  <c r="AB50" i="50"/>
  <c r="AE50" i="50" a="1"/>
  <c r="AE50" i="50" s="1"/>
  <c r="AA50" i="50"/>
  <c r="S50" i="50"/>
  <c r="Q50" i="50"/>
  <c r="BA50" i="50" s="1"/>
  <c r="BB50" i="50" s="1"/>
  <c r="R50" i="50"/>
  <c r="V50" i="50"/>
  <c r="AY50" i="50" s="1"/>
  <c r="Z50" i="50"/>
  <c r="AZ50" i="50" s="1"/>
  <c r="Y50" i="50"/>
  <c r="U50" i="50"/>
  <c r="P50" i="50"/>
  <c r="W50" i="50"/>
  <c r="Y18" i="49"/>
  <c r="P18" i="49"/>
  <c r="R18" i="49"/>
  <c r="V18" i="49"/>
  <c r="AY18" i="49" s="1"/>
  <c r="AU18" i="49"/>
  <c r="AB18" i="49"/>
  <c r="S18" i="49"/>
  <c r="U18" i="49"/>
  <c r="W18" i="49"/>
  <c r="AA18" i="49"/>
  <c r="Q18" i="49"/>
  <c r="BA18" i="49" s="1"/>
  <c r="Z18" i="49"/>
  <c r="AZ18" i="49" s="1"/>
  <c r="U80" i="49"/>
  <c r="AE80" i="49" a="1"/>
  <c r="AE80" i="49" s="1"/>
  <c r="AD80" i="49" s="1"/>
  <c r="AC80" i="49" s="1"/>
  <c r="R80" i="49"/>
  <c r="V80" i="49"/>
  <c r="AY80" i="49" s="1"/>
  <c r="AA80" i="49"/>
  <c r="Y80" i="49"/>
  <c r="Z80" i="49"/>
  <c r="AZ80" i="49" s="1"/>
  <c r="P80" i="49"/>
  <c r="AB80" i="49"/>
  <c r="W80" i="49"/>
  <c r="S80" i="49"/>
  <c r="Q80" i="49"/>
  <c r="BA80" i="49" s="1"/>
  <c r="BB80" i="49" s="1"/>
  <c r="Q73" i="46"/>
  <c r="BA73" i="46" s="1"/>
  <c r="BB73" i="46" s="1"/>
  <c r="W73" i="46"/>
  <c r="P73" i="46"/>
  <c r="U73" i="46"/>
  <c r="AE73" i="46" a="1"/>
  <c r="AE73" i="46" s="1"/>
  <c r="AB73" i="46"/>
  <c r="R73" i="46"/>
  <c r="AA73" i="46"/>
  <c r="Y73" i="46"/>
  <c r="V73" i="46"/>
  <c r="AY73" i="46" s="1"/>
  <c r="Z73" i="46"/>
  <c r="AZ73" i="46" s="1"/>
  <c r="S73" i="46"/>
  <c r="Z81" i="49"/>
  <c r="AZ81" i="49" s="1"/>
  <c r="U81" i="49"/>
  <c r="AE81" i="49" a="1"/>
  <c r="AE81" i="49" s="1"/>
  <c r="AB81" i="49"/>
  <c r="W81" i="49"/>
  <c r="R81" i="49"/>
  <c r="P81" i="49"/>
  <c r="Q81" i="49"/>
  <c r="BA81" i="49" s="1"/>
  <c r="BB81" i="49" s="1"/>
  <c r="AA81" i="49"/>
  <c r="V81" i="49"/>
  <c r="AY81" i="49" s="1"/>
  <c r="S81" i="49"/>
  <c r="Y81" i="49"/>
  <c r="Z76" i="50"/>
  <c r="AZ76" i="50" s="1"/>
  <c r="R76" i="50"/>
  <c r="AA76" i="50"/>
  <c r="S76" i="50"/>
  <c r="Q76" i="50"/>
  <c r="BA76" i="50" s="1"/>
  <c r="AS76" i="50"/>
  <c r="AF76" i="50" s="1"/>
  <c r="AB76" i="50"/>
  <c r="P76" i="50"/>
  <c r="Y76" i="50"/>
  <c r="V76" i="50"/>
  <c r="AY76" i="50" s="1"/>
  <c r="W76" i="50"/>
  <c r="U76" i="50"/>
  <c r="D58" i="46"/>
  <c r="AW58" i="46" s="1"/>
  <c r="A58" i="46"/>
  <c r="S3" i="47"/>
  <c r="Z3" i="47"/>
  <c r="AZ3" i="47" s="1"/>
  <c r="Y3" i="47"/>
  <c r="V3" i="47"/>
  <c r="AY3" i="47" s="1"/>
  <c r="BB3" i="47" s="1"/>
  <c r="P3" i="47"/>
  <c r="AB3" i="47"/>
  <c r="R3" i="47"/>
  <c r="AA3" i="47"/>
  <c r="Q3" i="47"/>
  <c r="BA3" i="47" s="1"/>
  <c r="U3" i="47"/>
  <c r="AU3" i="47"/>
  <c r="AV124" i="47" s="1"/>
  <c r="A124" i="47" s="1"/>
  <c r="W3" i="47"/>
  <c r="D12" i="35"/>
  <c r="A12" i="35"/>
  <c r="D20" i="37"/>
  <c r="A20" i="37"/>
  <c r="V21" i="37"/>
  <c r="AY21" i="37" s="1"/>
  <c r="AA21" i="37"/>
  <c r="U21" i="37"/>
  <c r="Q21" i="37"/>
  <c r="BA21" i="37" s="1"/>
  <c r="S21" i="37"/>
  <c r="R21" i="37"/>
  <c r="Z21" i="37"/>
  <c r="AZ21" i="37" s="1"/>
  <c r="P21" i="37"/>
  <c r="Y21" i="37"/>
  <c r="AU21" i="37"/>
  <c r="AV125" i="37" s="1"/>
  <c r="W21" i="37"/>
  <c r="AB21" i="37"/>
  <c r="D14" i="33"/>
  <c r="A14" i="33"/>
  <c r="W4" i="43"/>
  <c r="V4" i="43"/>
  <c r="AY4" i="43" s="1"/>
  <c r="Y4" i="43"/>
  <c r="Q4" i="43"/>
  <c r="BA4" i="43" s="1"/>
  <c r="AB4" i="43"/>
  <c r="R4" i="43"/>
  <c r="AU4" i="43"/>
  <c r="Z4" i="43"/>
  <c r="AZ4" i="43" s="1"/>
  <c r="U4" i="43"/>
  <c r="P4" i="43"/>
  <c r="S4" i="43"/>
  <c r="AA4" i="43"/>
  <c r="Y36" i="43"/>
  <c r="Z36" i="43"/>
  <c r="AZ36" i="43" s="1"/>
  <c r="W36" i="43"/>
  <c r="V36" i="43"/>
  <c r="AY36" i="43" s="1"/>
  <c r="AB36" i="43"/>
  <c r="AU36" i="43"/>
  <c r="AA36" i="43"/>
  <c r="Q36" i="43"/>
  <c r="BA36" i="43" s="1"/>
  <c r="U36" i="43"/>
  <c r="P36" i="43"/>
  <c r="S36" i="43"/>
  <c r="R36" i="43"/>
  <c r="A73" i="33"/>
  <c r="D73" i="33"/>
  <c r="Z56" i="39"/>
  <c r="AZ56" i="39" s="1"/>
  <c r="AA56" i="39"/>
  <c r="Y56" i="39"/>
  <c r="S56" i="39"/>
  <c r="V56" i="39"/>
  <c r="AY56" i="39" s="1"/>
  <c r="W56" i="39"/>
  <c r="R56" i="39"/>
  <c r="AU56" i="39"/>
  <c r="AV119" i="39" s="1"/>
  <c r="P56" i="39"/>
  <c r="Q56" i="39"/>
  <c r="BA56" i="39" s="1"/>
  <c r="U56" i="39"/>
  <c r="AB56" i="39"/>
  <c r="AI18" i="40" a="1"/>
  <c r="AI18" i="40" s="1"/>
  <c r="AJ18" i="40" s="1"/>
  <c r="AK18" i="40" s="1"/>
  <c r="AI11" i="40" a="1"/>
  <c r="AI11" i="40" s="1"/>
  <c r="AJ11" i="40" s="1"/>
  <c r="AL11" i="40" s="1"/>
  <c r="AI28" i="40" a="1"/>
  <c r="AI28" i="40" s="1"/>
  <c r="AJ28" i="40" s="1"/>
  <c r="AL28" i="40" s="1"/>
  <c r="AI5" i="40" a="1"/>
  <c r="AI5" i="40" s="1"/>
  <c r="AJ5" i="40" s="1"/>
  <c r="AK5" i="40" s="1"/>
  <c r="AI10" i="40" a="1"/>
  <c r="AI10" i="40" s="1"/>
  <c r="AJ10" i="40" s="1"/>
  <c r="AL10" i="40" s="1"/>
  <c r="AI22" i="40" a="1"/>
  <c r="AI22" i="40" s="1"/>
  <c r="AJ22" i="40" s="1"/>
  <c r="AK22" i="40" s="1"/>
  <c r="AI13" i="40" a="1"/>
  <c r="AI13" i="40" s="1"/>
  <c r="AJ13" i="40" s="1"/>
  <c r="AL13" i="40" s="1"/>
  <c r="AI3" i="40" a="1"/>
  <c r="AI3" i="40" s="1"/>
  <c r="AJ3" i="40" s="1"/>
  <c r="AK3" i="40" s="1"/>
  <c r="AI20" i="40" a="1"/>
  <c r="AI20" i="40" s="1"/>
  <c r="AJ20" i="40" s="1"/>
  <c r="AK20" i="40" s="1"/>
  <c r="AI6" i="40" a="1"/>
  <c r="AI6" i="40" s="1"/>
  <c r="AJ6" i="40" s="1"/>
  <c r="AK6" i="40" s="1"/>
  <c r="AI2" i="40" a="1"/>
  <c r="AI2" i="40" s="1"/>
  <c r="AJ2" i="40" s="1"/>
  <c r="AK2" i="40" s="1"/>
  <c r="AI16" i="40" a="1"/>
  <c r="AI16" i="40" s="1"/>
  <c r="AJ16" i="40" s="1"/>
  <c r="AL16" i="40" s="1"/>
  <c r="AI33" i="40" a="1"/>
  <c r="AI33" i="40" s="1"/>
  <c r="AJ33" i="40" s="1"/>
  <c r="AL33" i="40" s="1"/>
  <c r="AI23" i="40" a="1"/>
  <c r="AI23" i="40" s="1"/>
  <c r="AJ23" i="40" s="1"/>
  <c r="AK23" i="40" s="1"/>
  <c r="AI14" i="40" a="1"/>
  <c r="AI14" i="40" s="1"/>
  <c r="AJ14" i="40" s="1"/>
  <c r="AL14" i="40" s="1"/>
  <c r="AI27" i="40" a="1"/>
  <c r="AI27" i="40" s="1"/>
  <c r="AJ27" i="40" s="1"/>
  <c r="AL27" i="40" s="1"/>
  <c r="V45" i="35"/>
  <c r="AY45" i="35" s="1"/>
  <c r="S45" i="35"/>
  <c r="W45" i="35"/>
  <c r="AU45" i="35"/>
  <c r="AV42" i="35" s="1"/>
  <c r="Y45" i="35"/>
  <c r="Z45" i="35"/>
  <c r="AZ45" i="35" s="1"/>
  <c r="P45" i="35"/>
  <c r="U45" i="35"/>
  <c r="AA45" i="35"/>
  <c r="Q45" i="35"/>
  <c r="BA45" i="35" s="1"/>
  <c r="BB45" i="35" s="1"/>
  <c r="AE45" i="35" a="1"/>
  <c r="AE45" i="35" s="1"/>
  <c r="AB45" i="35"/>
  <c r="R45" i="35"/>
  <c r="AI21" i="31" a="1"/>
  <c r="AI21" i="31" s="1"/>
  <c r="AJ21" i="31" s="1"/>
  <c r="AL21" i="31" s="1"/>
  <c r="AI22" i="31" a="1"/>
  <c r="AI22" i="31" s="1"/>
  <c r="AJ22" i="31" s="1"/>
  <c r="AL22" i="31" s="1"/>
  <c r="AI13" i="31" a="1"/>
  <c r="AI13" i="31" s="1"/>
  <c r="AJ13" i="31" s="1"/>
  <c r="AK13" i="31" s="1"/>
  <c r="AI23" i="31" a="1"/>
  <c r="AI23" i="31" s="1"/>
  <c r="AJ23" i="31" s="1"/>
  <c r="AL23" i="31" s="1"/>
  <c r="AI24" i="31" a="1"/>
  <c r="AI24" i="31" s="1"/>
  <c r="AJ24" i="31" s="1"/>
  <c r="AL24" i="31" s="1"/>
  <c r="AI18" i="31" a="1"/>
  <c r="AI18" i="31" s="1"/>
  <c r="AJ18" i="31" s="1"/>
  <c r="AL18" i="31" s="1"/>
  <c r="AI6" i="31" a="1"/>
  <c r="AI6" i="31" s="1"/>
  <c r="AJ6" i="31" s="1"/>
  <c r="AL6" i="31" s="1"/>
  <c r="AI17" i="31" a="1"/>
  <c r="AI17" i="31" s="1"/>
  <c r="AJ17" i="31" s="1"/>
  <c r="AK17" i="31" s="1"/>
  <c r="AI9" i="31" a="1"/>
  <c r="AI9" i="31" s="1"/>
  <c r="AJ9" i="31" s="1"/>
  <c r="AL9" i="31" s="1"/>
  <c r="AI12" i="31" a="1"/>
  <c r="AI12" i="31" s="1"/>
  <c r="AJ12" i="31" s="1"/>
  <c r="AK12" i="31" s="1"/>
  <c r="AI2" i="31" a="1"/>
  <c r="AI2" i="31" s="1"/>
  <c r="AJ2" i="31" s="1"/>
  <c r="AL2" i="31" s="1"/>
  <c r="AI4" i="31" a="1"/>
  <c r="AI4" i="31" s="1"/>
  <c r="AJ4" i="31" s="1"/>
  <c r="AL4" i="31" s="1"/>
  <c r="AI19" i="31" a="1"/>
  <c r="AI19" i="31" s="1"/>
  <c r="AJ19" i="31" s="1"/>
  <c r="AL19" i="31" s="1"/>
  <c r="AI10" i="31" a="1"/>
  <c r="AI10" i="31" s="1"/>
  <c r="AJ10" i="31" s="1"/>
  <c r="AK10" i="31" s="1"/>
  <c r="AI11" i="31" a="1"/>
  <c r="AI11" i="31" s="1"/>
  <c r="AJ11" i="31" s="1"/>
  <c r="AK11" i="31" s="1"/>
  <c r="AI32" i="31" a="1"/>
  <c r="AI32" i="31" s="1"/>
  <c r="AJ32" i="31" s="1"/>
  <c r="AK32" i="31" s="1"/>
  <c r="AI25" i="31" a="1"/>
  <c r="AI25" i="31" s="1"/>
  <c r="AJ25" i="31" s="1"/>
  <c r="AL25" i="31" s="1"/>
  <c r="AI26" i="31" a="1"/>
  <c r="AI26" i="31" s="1"/>
  <c r="AJ26" i="31" s="1"/>
  <c r="AK26" i="31" s="1"/>
  <c r="AI30" i="31" a="1"/>
  <c r="AI30" i="31" s="1"/>
  <c r="AJ30" i="31" s="1"/>
  <c r="AK30" i="31" s="1"/>
  <c r="AI27" i="31" a="1"/>
  <c r="AI27" i="31" s="1"/>
  <c r="AJ27" i="31" s="1"/>
  <c r="AK27" i="31" s="1"/>
  <c r="AI15" i="31" a="1"/>
  <c r="AI15" i="31" s="1"/>
  <c r="AJ15" i="31" s="1"/>
  <c r="AK15" i="31" s="1"/>
  <c r="AI8" i="31" a="1"/>
  <c r="AI8" i="31" s="1"/>
  <c r="AJ8" i="31" s="1"/>
  <c r="AL8" i="31" s="1"/>
  <c r="AI7" i="31" a="1"/>
  <c r="AI7" i="31" s="1"/>
  <c r="AJ7" i="31" s="1"/>
  <c r="AL7" i="31" s="1"/>
  <c r="AI3" i="31" a="1"/>
  <c r="AI3" i="31" s="1"/>
  <c r="AJ3" i="31" s="1"/>
  <c r="AL3" i="31" s="1"/>
  <c r="AI29" i="31" a="1"/>
  <c r="AI29" i="31" s="1"/>
  <c r="AJ29" i="31" s="1"/>
  <c r="AK29" i="31" s="1"/>
  <c r="AI16" i="31" a="1"/>
  <c r="AI16" i="31" s="1"/>
  <c r="AJ16" i="31" s="1"/>
  <c r="AK16" i="31" s="1"/>
  <c r="AI20" i="31" a="1"/>
  <c r="AI20" i="31" s="1"/>
  <c r="AJ20" i="31" s="1"/>
  <c r="AL20" i="31" s="1"/>
  <c r="P50" i="28"/>
  <c r="R50" i="28"/>
  <c r="Q50" i="28"/>
  <c r="BA50" i="28" s="1"/>
  <c r="Y50" i="28"/>
  <c r="V50" i="28"/>
  <c r="AY50" i="28" s="1"/>
  <c r="U50" i="28"/>
  <c r="AU50" i="28"/>
  <c r="AV75" i="28" s="1"/>
  <c r="D75" i="28" s="1"/>
  <c r="AB50" i="28"/>
  <c r="W50" i="28"/>
  <c r="S50" i="28"/>
  <c r="AA50" i="28"/>
  <c r="Z50" i="28"/>
  <c r="AZ50" i="28" s="1"/>
  <c r="P101" i="46"/>
  <c r="S101" i="46"/>
  <c r="AE101" i="46" a="1"/>
  <c r="AE101" i="46" s="1"/>
  <c r="AA101" i="46"/>
  <c r="AB101" i="46"/>
  <c r="W101" i="46"/>
  <c r="Q101" i="46"/>
  <c r="BA101" i="46" s="1"/>
  <c r="BB101" i="46" s="1"/>
  <c r="V101" i="46"/>
  <c r="AY101" i="46" s="1"/>
  <c r="R101" i="46"/>
  <c r="U101" i="46"/>
  <c r="Z101" i="46"/>
  <c r="AZ101" i="46" s="1"/>
  <c r="Y101" i="46"/>
  <c r="U40" i="35"/>
  <c r="Z40" i="35"/>
  <c r="AZ40" i="35" s="1"/>
  <c r="Y40" i="35"/>
  <c r="P40" i="35"/>
  <c r="W40" i="35"/>
  <c r="V40" i="35"/>
  <c r="AY40" i="35" s="1"/>
  <c r="S40" i="35"/>
  <c r="AB40" i="35"/>
  <c r="Q40" i="35"/>
  <c r="BA40" i="35" s="1"/>
  <c r="AU40" i="35"/>
  <c r="AV60" i="35" s="1"/>
  <c r="R40" i="35"/>
  <c r="AA40" i="35"/>
  <c r="D71" i="33"/>
  <c r="A71" i="33"/>
  <c r="A18" i="31"/>
  <c r="D18" i="31"/>
  <c r="A13" i="28"/>
  <c r="D13" i="28"/>
  <c r="Y22" i="30"/>
  <c r="Z22" i="30"/>
  <c r="AZ22" i="30" s="1"/>
  <c r="AU22" i="30"/>
  <c r="P22" i="30"/>
  <c r="S22" i="30"/>
  <c r="R22" i="30"/>
  <c r="AE22" i="30" a="1"/>
  <c r="AE22" i="30" s="1"/>
  <c r="Q22" i="30"/>
  <c r="BA22" i="30" s="1"/>
  <c r="BB22" i="30" s="1"/>
  <c r="AA22" i="30"/>
  <c r="W22" i="30"/>
  <c r="V22" i="30"/>
  <c r="AY22" i="30" s="1"/>
  <c r="U22" i="30"/>
  <c r="AB22" i="30"/>
  <c r="D4" i="28"/>
  <c r="A4" i="28"/>
  <c r="D47" i="12"/>
  <c r="A47" i="12"/>
  <c r="AB63" i="12"/>
  <c r="Y63" i="12"/>
  <c r="W63" i="12"/>
  <c r="R63" i="12"/>
  <c r="S63" i="12"/>
  <c r="AA63" i="12"/>
  <c r="V63" i="12"/>
  <c r="AY63" i="12" s="1"/>
  <c r="Q63" i="12"/>
  <c r="BA63" i="12" s="1"/>
  <c r="P63" i="12"/>
  <c r="U63" i="12"/>
  <c r="AU63" i="12"/>
  <c r="Z63" i="12"/>
  <c r="AZ63" i="12" s="1"/>
  <c r="D52" i="30"/>
  <c r="A52" i="30"/>
  <c r="A5" i="12"/>
  <c r="D5" i="12"/>
  <c r="P41" i="41"/>
  <c r="S41" i="41"/>
  <c r="AU41" i="41"/>
  <c r="V41" i="41"/>
  <c r="AY41" i="41" s="1"/>
  <c r="AB41" i="41"/>
  <c r="AA41" i="41"/>
  <c r="Y41" i="41"/>
  <c r="Z41" i="41"/>
  <c r="AZ41" i="41" s="1"/>
  <c r="R41" i="41"/>
  <c r="U41" i="41"/>
  <c r="W41" i="41"/>
  <c r="Q41" i="41"/>
  <c r="BA41" i="41" s="1"/>
  <c r="D57" i="31"/>
  <c r="A57" i="31"/>
  <c r="A12" i="30"/>
  <c r="D12" i="30"/>
  <c r="AU26" i="12"/>
  <c r="AV97" i="12" s="1"/>
  <c r="AY26" i="12"/>
  <c r="AZ26" i="12"/>
  <c r="BA26" i="12"/>
  <c r="A30" i="28"/>
  <c r="D30" i="28"/>
  <c r="AB101" i="12"/>
  <c r="U101" i="12"/>
  <c r="AE101" i="12" a="1"/>
  <c r="AE101" i="12" s="1"/>
  <c r="P101" i="12"/>
  <c r="R101" i="12"/>
  <c r="Z101" i="12"/>
  <c r="AZ101" i="12" s="1"/>
  <c r="Y101" i="12"/>
  <c r="W101" i="12"/>
  <c r="V101" i="12"/>
  <c r="AY101" i="12" s="1"/>
  <c r="Q101" i="12"/>
  <c r="BA101" i="12" s="1"/>
  <c r="BB101" i="12" s="1"/>
  <c r="S101" i="12"/>
  <c r="AA101" i="12"/>
  <c r="Y27" i="46"/>
  <c r="W27" i="46"/>
  <c r="R27" i="46"/>
  <c r="P27" i="46"/>
  <c r="AU27" i="46"/>
  <c r="AV47" i="46" s="1"/>
  <c r="AB27" i="46"/>
  <c r="S27" i="46"/>
  <c r="Z27" i="46"/>
  <c r="AZ27" i="46" s="1"/>
  <c r="AA27" i="46"/>
  <c r="U27" i="46"/>
  <c r="Q27" i="46"/>
  <c r="BA27" i="46" s="1"/>
  <c r="V27" i="46"/>
  <c r="AY27" i="46" s="1"/>
  <c r="R82" i="46"/>
  <c r="AA82" i="46"/>
  <c r="Y82" i="46"/>
  <c r="AE82" i="46" a="1"/>
  <c r="AE82" i="46" s="1"/>
  <c r="U82" i="46"/>
  <c r="Q82" i="46"/>
  <c r="BA82" i="46" s="1"/>
  <c r="BB82" i="46" s="1"/>
  <c r="V82" i="46"/>
  <c r="AY82" i="46" s="1"/>
  <c r="P82" i="46"/>
  <c r="S82" i="46"/>
  <c r="AB82" i="46"/>
  <c r="Z82" i="46"/>
  <c r="AZ82" i="46" s="1"/>
  <c r="W82" i="46"/>
  <c r="AI30" i="40" a="1"/>
  <c r="AI30" i="40" s="1"/>
  <c r="AJ30" i="40" s="1"/>
  <c r="AL30" i="40" s="1"/>
  <c r="AI12" i="40" a="1"/>
  <c r="AI12" i="40" s="1"/>
  <c r="AJ12" i="40" s="1"/>
  <c r="AL12" i="40" s="1"/>
  <c r="AI31" i="39" a="1"/>
  <c r="AI31" i="39" s="1"/>
  <c r="AJ31" i="39" s="1"/>
  <c r="AK31" i="39" s="1"/>
  <c r="AI14" i="39" a="1"/>
  <c r="AI14" i="39" s="1"/>
  <c r="AJ14" i="39" s="1"/>
  <c r="AK14" i="39" s="1"/>
  <c r="AI20" i="39" a="1"/>
  <c r="AI20" i="39" s="1"/>
  <c r="AJ20" i="39" s="1"/>
  <c r="AL20" i="39" s="1"/>
  <c r="AI3" i="39" a="1"/>
  <c r="AI3" i="39" s="1"/>
  <c r="AJ3" i="39" s="1"/>
  <c r="AL3" i="39" s="1"/>
  <c r="AI9" i="44" a="1"/>
  <c r="AI9" i="44" s="1"/>
  <c r="AJ9" i="44" s="1"/>
  <c r="AK9" i="44" s="1"/>
  <c r="AI13" i="44" a="1"/>
  <c r="AI13" i="44" s="1"/>
  <c r="AJ13" i="44" s="1"/>
  <c r="AL13" i="44" s="1"/>
  <c r="AI18" i="44" a="1"/>
  <c r="AI18" i="44" s="1"/>
  <c r="AJ18" i="44" s="1"/>
  <c r="AK18" i="44" s="1"/>
  <c r="AI15" i="44" a="1"/>
  <c r="AI15" i="44" s="1"/>
  <c r="AJ15" i="44" s="1"/>
  <c r="AL15" i="44" s="1"/>
  <c r="AI32" i="43" a="1"/>
  <c r="AI32" i="43" s="1"/>
  <c r="AJ32" i="43" s="1"/>
  <c r="AK32" i="43" s="1"/>
  <c r="AI3" i="43" a="1"/>
  <c r="AI3" i="43" s="1"/>
  <c r="AJ3" i="43" s="1"/>
  <c r="AL3" i="43" s="1"/>
  <c r="AI12" i="41" a="1"/>
  <c r="AI12" i="41" s="1"/>
  <c r="AJ12" i="41" s="1"/>
  <c r="AK12" i="41" s="1"/>
  <c r="AI5" i="31" a="1"/>
  <c r="AI5" i="31" s="1"/>
  <c r="AJ5" i="31" s="1"/>
  <c r="AL5" i="31" s="1"/>
  <c r="AI23" i="45" a="1"/>
  <c r="AI23" i="45" s="1"/>
  <c r="AJ23" i="45" s="1"/>
  <c r="AL23" i="45" s="1"/>
  <c r="AI18" i="45" a="1"/>
  <c r="AI18" i="45" s="1"/>
  <c r="AJ18" i="45" s="1"/>
  <c r="AL18" i="45" s="1"/>
  <c r="AI9" i="45" a="1"/>
  <c r="AI9" i="45" s="1"/>
  <c r="AJ9" i="45" s="1"/>
  <c r="AL9" i="45" s="1"/>
  <c r="AI25" i="45" a="1"/>
  <c r="AI25" i="45" s="1"/>
  <c r="AJ25" i="45" s="1"/>
  <c r="AL25" i="45" s="1"/>
  <c r="AI13" i="38" a="1"/>
  <c r="AI13" i="38" s="1"/>
  <c r="AJ13" i="38" s="1"/>
  <c r="AL13" i="38" s="1"/>
  <c r="AI3" i="38" a="1"/>
  <c r="AI3" i="38" s="1"/>
  <c r="AJ3" i="38" s="1"/>
  <c r="AK3" i="38" s="1"/>
  <c r="AI25" i="36" a="1"/>
  <c r="AI25" i="36" s="1"/>
  <c r="AJ25" i="36" s="1"/>
  <c r="AK25" i="36" s="1"/>
  <c r="AI31" i="35" a="1"/>
  <c r="AI31" i="35" s="1"/>
  <c r="AJ31" i="35" s="1"/>
  <c r="AK31" i="35" s="1"/>
  <c r="AI30" i="35" a="1"/>
  <c r="AI30" i="35" s="1"/>
  <c r="AJ30" i="35" s="1"/>
  <c r="AK30" i="35" s="1"/>
  <c r="S103" i="55"/>
  <c r="R103" i="55"/>
  <c r="Q103" i="55"/>
  <c r="BA103" i="55" s="1"/>
  <c r="AB103" i="55"/>
  <c r="Y103" i="55"/>
  <c r="AS103" i="55"/>
  <c r="AF103" i="55" s="1"/>
  <c r="Z103" i="55"/>
  <c r="AZ103" i="55" s="1"/>
  <c r="U103" i="55"/>
  <c r="W103" i="55"/>
  <c r="P103" i="55"/>
  <c r="V103" i="55"/>
  <c r="AY103" i="55" s="1"/>
  <c r="AA103" i="55"/>
  <c r="U105" i="57"/>
  <c r="AA105" i="57"/>
  <c r="Y105" i="57"/>
  <c r="R105" i="57"/>
  <c r="Q105" i="57"/>
  <c r="BA105" i="57" s="1"/>
  <c r="Z105" i="57"/>
  <c r="AZ105" i="57" s="1"/>
  <c r="P105" i="57"/>
  <c r="AB105" i="57"/>
  <c r="V105" i="57"/>
  <c r="AY105" i="57" s="1"/>
  <c r="AS105" i="57"/>
  <c r="AF105" i="57" s="1"/>
  <c r="S105" i="57"/>
  <c r="W105" i="57"/>
  <c r="AS78" i="54"/>
  <c r="AF78" i="54" s="1"/>
  <c r="Z78" i="54"/>
  <c r="AZ78" i="54" s="1"/>
  <c r="V78" i="54"/>
  <c r="AY78" i="54" s="1"/>
  <c r="U78" i="54"/>
  <c r="S78" i="54"/>
  <c r="AB78" i="54"/>
  <c r="Q78" i="54"/>
  <c r="BA78" i="54" s="1"/>
  <c r="Y78" i="54"/>
  <c r="P78" i="54"/>
  <c r="W78" i="54"/>
  <c r="AA78" i="54"/>
  <c r="R78" i="54"/>
  <c r="Z33" i="53"/>
  <c r="AZ33" i="53" s="1"/>
  <c r="AE33" i="53" a="1"/>
  <c r="AE33" i="53" s="1"/>
  <c r="V33" i="53"/>
  <c r="AY33" i="53" s="1"/>
  <c r="P33" i="53"/>
  <c r="R33" i="53"/>
  <c r="AB33" i="53"/>
  <c r="U33" i="53"/>
  <c r="Q33" i="53"/>
  <c r="BA33" i="53" s="1"/>
  <c r="BB33" i="53" s="1"/>
  <c r="S33" i="53"/>
  <c r="AA33" i="53"/>
  <c r="AU33" i="53"/>
  <c r="Y33" i="53"/>
  <c r="W33" i="53"/>
  <c r="V41" i="57"/>
  <c r="AY41" i="57" s="1"/>
  <c r="AB41" i="57"/>
  <c r="S41" i="57"/>
  <c r="AA41" i="57"/>
  <c r="R41" i="57"/>
  <c r="Q41" i="57"/>
  <c r="BA41" i="57" s="1"/>
  <c r="Y41" i="57"/>
  <c r="P41" i="57"/>
  <c r="AU41" i="57"/>
  <c r="AV70" i="57" s="1"/>
  <c r="W41" i="57"/>
  <c r="U41" i="57"/>
  <c r="Z41" i="57"/>
  <c r="AZ41" i="57" s="1"/>
  <c r="R104" i="56"/>
  <c r="Y104" i="56"/>
  <c r="V104" i="56"/>
  <c r="AY104" i="56" s="1"/>
  <c r="AB104" i="56"/>
  <c r="AE104" i="56" a="1"/>
  <c r="AE104" i="56" s="1"/>
  <c r="AD104" i="56" s="1"/>
  <c r="AC104" i="56" s="1"/>
  <c r="S104" i="56"/>
  <c r="AA104" i="56"/>
  <c r="Z104" i="56"/>
  <c r="AZ104" i="56" s="1"/>
  <c r="W104" i="56"/>
  <c r="Q104" i="56"/>
  <c r="BA104" i="56" s="1"/>
  <c r="BB104" i="56" s="1"/>
  <c r="P104" i="56"/>
  <c r="U104" i="56"/>
  <c r="Q66" i="55"/>
  <c r="BA66" i="55" s="1"/>
  <c r="Y66" i="55"/>
  <c r="AS66" i="55"/>
  <c r="AF66" i="55" s="1"/>
  <c r="AB66" i="55"/>
  <c r="P66" i="55"/>
  <c r="V66" i="55"/>
  <c r="AY66" i="55" s="1"/>
  <c r="BB66" i="55" s="1"/>
  <c r="W66" i="55"/>
  <c r="U66" i="55"/>
  <c r="Z66" i="55"/>
  <c r="AZ66" i="55" s="1"/>
  <c r="S66" i="55"/>
  <c r="AA66" i="55"/>
  <c r="R66" i="55"/>
  <c r="Y94" i="55"/>
  <c r="U94" i="55"/>
  <c r="V94" i="55"/>
  <c r="AY94" i="55" s="1"/>
  <c r="AE94" i="55" a="1"/>
  <c r="AE94" i="55" s="1"/>
  <c r="AD94" i="55" s="1"/>
  <c r="AC94" i="55" s="1"/>
  <c r="R94" i="55"/>
  <c r="AA94" i="55"/>
  <c r="AB94" i="55"/>
  <c r="Z94" i="55"/>
  <c r="AZ94" i="55" s="1"/>
  <c r="P94" i="55"/>
  <c r="Q94" i="55"/>
  <c r="BA94" i="55" s="1"/>
  <c r="BB94" i="55" s="1"/>
  <c r="W94" i="55"/>
  <c r="S94" i="55"/>
  <c r="Z81" i="52"/>
  <c r="AZ81" i="52" s="1"/>
  <c r="V81" i="52"/>
  <c r="AY81" i="52" s="1"/>
  <c r="AB81" i="52"/>
  <c r="U81" i="52"/>
  <c r="AS81" i="52"/>
  <c r="AF81" i="52" s="1"/>
  <c r="R81" i="52"/>
  <c r="S81" i="52"/>
  <c r="AA81" i="52"/>
  <c r="Q81" i="52"/>
  <c r="BA81" i="52" s="1"/>
  <c r="P81" i="52"/>
  <c r="W81" i="52"/>
  <c r="Y81" i="52"/>
  <c r="W121" i="53"/>
  <c r="P121" i="53"/>
  <c r="AS121" i="53"/>
  <c r="AF121" i="53" s="1"/>
  <c r="V121" i="53"/>
  <c r="AY121" i="53" s="1"/>
  <c r="S121" i="53"/>
  <c r="AB121" i="53"/>
  <c r="AA121" i="53"/>
  <c r="Z121" i="53"/>
  <c r="AZ121" i="53" s="1"/>
  <c r="R121" i="53"/>
  <c r="Q121" i="53"/>
  <c r="BA121" i="53" s="1"/>
  <c r="Y121" i="53"/>
  <c r="U121" i="53"/>
  <c r="V114" i="51"/>
  <c r="AY114" i="51" s="1"/>
  <c r="Z114" i="51"/>
  <c r="AZ114" i="51" s="1"/>
  <c r="P114" i="51"/>
  <c r="AS114" i="51"/>
  <c r="AF114" i="51" s="1"/>
  <c r="Y114" i="51"/>
  <c r="AA114" i="51"/>
  <c r="U114" i="51"/>
  <c r="AB114" i="51"/>
  <c r="R114" i="51"/>
  <c r="S114" i="51"/>
  <c r="W114" i="51"/>
  <c r="Q114" i="51"/>
  <c r="BA114" i="51" s="1"/>
  <c r="P11" i="57"/>
  <c r="AE11" i="57" a="1"/>
  <c r="AE11" i="57" s="1"/>
  <c r="AA11" i="57"/>
  <c r="V11" i="57"/>
  <c r="AY11" i="57" s="1"/>
  <c r="AU11" i="57"/>
  <c r="R11" i="57"/>
  <c r="U11" i="57"/>
  <c r="AB11" i="57"/>
  <c r="Q11" i="57"/>
  <c r="BA11" i="57" s="1"/>
  <c r="BB11" i="57" s="1"/>
  <c r="Y11" i="57"/>
  <c r="S11" i="57"/>
  <c r="Z11" i="57"/>
  <c r="AZ11" i="57" s="1"/>
  <c r="W11" i="57"/>
  <c r="U122" i="53"/>
  <c r="AE122" i="53" a="1"/>
  <c r="AE122" i="53" s="1"/>
  <c r="AD122" i="53" s="1"/>
  <c r="AC122" i="53" s="1"/>
  <c r="AB122" i="53"/>
  <c r="S122" i="53"/>
  <c r="R122" i="53"/>
  <c r="AA122" i="53"/>
  <c r="Y122" i="53"/>
  <c r="Z122" i="53"/>
  <c r="AZ122" i="53" s="1"/>
  <c r="V122" i="53"/>
  <c r="AY122" i="53" s="1"/>
  <c r="Q122" i="53"/>
  <c r="BA122" i="53" s="1"/>
  <c r="BB122" i="53" s="1"/>
  <c r="P122" i="53"/>
  <c r="W122" i="53"/>
  <c r="AE114" i="52" a="1"/>
  <c r="AE114" i="52" s="1"/>
  <c r="W114" i="52"/>
  <c r="V114" i="52"/>
  <c r="AY114" i="52" s="1"/>
  <c r="R114" i="52"/>
  <c r="Z114" i="52"/>
  <c r="AZ114" i="52" s="1"/>
  <c r="AB114" i="52"/>
  <c r="S114" i="52"/>
  <c r="U114" i="52"/>
  <c r="P114" i="52"/>
  <c r="Y114" i="52"/>
  <c r="Q114" i="52"/>
  <c r="BA114" i="52" s="1"/>
  <c r="BB114" i="52" s="1"/>
  <c r="AA114" i="52"/>
  <c r="U41" i="51"/>
  <c r="Y41" i="51"/>
  <c r="W41" i="51"/>
  <c r="S41" i="51"/>
  <c r="AB41" i="51"/>
  <c r="Z41" i="51"/>
  <c r="AZ41" i="51" s="1"/>
  <c r="P41" i="51"/>
  <c r="AA41" i="51"/>
  <c r="R41" i="51"/>
  <c r="Q41" i="51"/>
  <c r="BA41" i="51" s="1"/>
  <c r="AU41" i="51"/>
  <c r="AV48" i="51" s="1"/>
  <c r="V41" i="51"/>
  <c r="AY41" i="51" s="1"/>
  <c r="BB41" i="51" s="1"/>
  <c r="AS80" i="58"/>
  <c r="AF80" i="58" s="1"/>
  <c r="R80" i="58"/>
  <c r="AA80" i="58"/>
  <c r="Z80" i="58"/>
  <c r="AZ80" i="58" s="1"/>
  <c r="Y80" i="58"/>
  <c r="U80" i="58"/>
  <c r="W80" i="58"/>
  <c r="Q80" i="58"/>
  <c r="BA80" i="58" s="1"/>
  <c r="V80" i="58"/>
  <c r="AY80" i="58" s="1"/>
  <c r="P80" i="58"/>
  <c r="S80" i="58"/>
  <c r="AB80" i="58"/>
  <c r="Y127" i="51"/>
  <c r="R127" i="51"/>
  <c r="Q127" i="51"/>
  <c r="BA127" i="51" s="1"/>
  <c r="BB127" i="51" s="1"/>
  <c r="W127" i="51"/>
  <c r="AA127" i="51"/>
  <c r="AE127" i="51" a="1"/>
  <c r="AE127" i="51" s="1"/>
  <c r="U127" i="51"/>
  <c r="P127" i="51"/>
  <c r="Z127" i="51"/>
  <c r="AZ127" i="51" s="1"/>
  <c r="V127" i="51"/>
  <c r="AY127" i="51" s="1"/>
  <c r="S127" i="51"/>
  <c r="AB127" i="51"/>
  <c r="Q113" i="55"/>
  <c r="BA113" i="55" s="1"/>
  <c r="BB113" i="55" s="1"/>
  <c r="V113" i="55"/>
  <c r="AY113" i="55" s="1"/>
  <c r="AB113" i="55"/>
  <c r="Z113" i="55"/>
  <c r="AZ113" i="55" s="1"/>
  <c r="P113" i="55"/>
  <c r="Y113" i="55"/>
  <c r="S113" i="55"/>
  <c r="W113" i="55"/>
  <c r="U113" i="55"/>
  <c r="R113" i="55"/>
  <c r="AA113" i="55"/>
  <c r="AE113" i="55" a="1"/>
  <c r="AE113" i="55" s="1"/>
  <c r="P82" i="54"/>
  <c r="Q82" i="54"/>
  <c r="BA82" i="54" s="1"/>
  <c r="BB82" i="54" s="1"/>
  <c r="AE82" i="54" a="1"/>
  <c r="AE82" i="54" s="1"/>
  <c r="S82" i="54"/>
  <c r="V82" i="54"/>
  <c r="AY82" i="54" s="1"/>
  <c r="Z82" i="54"/>
  <c r="AZ82" i="54" s="1"/>
  <c r="W82" i="54"/>
  <c r="AB82" i="54"/>
  <c r="R82" i="54"/>
  <c r="Y82" i="54"/>
  <c r="U82" i="54"/>
  <c r="AA82" i="54"/>
  <c r="V129" i="54"/>
  <c r="AY129" i="54" s="1"/>
  <c r="P129" i="54"/>
  <c r="U129" i="54"/>
  <c r="AA129" i="54"/>
  <c r="S129" i="54"/>
  <c r="Z129" i="54"/>
  <c r="AZ129" i="54" s="1"/>
  <c r="BB129" i="54" s="1"/>
  <c r="AB129" i="54"/>
  <c r="Y129" i="54"/>
  <c r="AS129" i="54"/>
  <c r="AF129" i="54" s="1"/>
  <c r="R129" i="54"/>
  <c r="W129" i="54"/>
  <c r="Q129" i="54"/>
  <c r="BA129" i="54" s="1"/>
  <c r="Z47" i="55"/>
  <c r="AZ47" i="55" s="1"/>
  <c r="Q47" i="55"/>
  <c r="BA47" i="55" s="1"/>
  <c r="BB47" i="55" s="1"/>
  <c r="U47" i="55"/>
  <c r="AU47" i="55"/>
  <c r="AA47" i="55"/>
  <c r="S47" i="55"/>
  <c r="Y47" i="55"/>
  <c r="P47" i="55"/>
  <c r="V47" i="55"/>
  <c r="AY47" i="55" s="1"/>
  <c r="AE47" i="55" a="1"/>
  <c r="AE47" i="55" s="1"/>
  <c r="AB47" i="55"/>
  <c r="R47" i="55"/>
  <c r="W47" i="55"/>
  <c r="AE54" i="54" a="1"/>
  <c r="AE54" i="54" s="1"/>
  <c r="W54" i="54"/>
  <c r="AB54" i="54"/>
  <c r="V54" i="54"/>
  <c r="AY54" i="54" s="1"/>
  <c r="R54" i="54"/>
  <c r="AU54" i="54"/>
  <c r="U54" i="54"/>
  <c r="S54" i="54"/>
  <c r="Q54" i="54"/>
  <c r="BA54" i="54" s="1"/>
  <c r="BB54" i="54" s="1"/>
  <c r="P54" i="54"/>
  <c r="Z54" i="54"/>
  <c r="AZ54" i="54" s="1"/>
  <c r="AA54" i="54"/>
  <c r="Y54" i="54"/>
  <c r="AB25" i="56"/>
  <c r="V25" i="56"/>
  <c r="AY25" i="56" s="1"/>
  <c r="U25" i="56"/>
  <c r="S25" i="56"/>
  <c r="Z25" i="56"/>
  <c r="AZ25" i="56" s="1"/>
  <c r="Y25" i="56"/>
  <c r="W25" i="56"/>
  <c r="Q25" i="56"/>
  <c r="BA25" i="56" s="1"/>
  <c r="BB25" i="56" s="1"/>
  <c r="AA25" i="56"/>
  <c r="AU25" i="56"/>
  <c r="AV17" i="56" s="1"/>
  <c r="AE25" i="56" a="1"/>
  <c r="AE25" i="56" s="1"/>
  <c r="R25" i="56"/>
  <c r="P25" i="56"/>
  <c r="AE105" i="50" a="1"/>
  <c r="AE105" i="50" s="1"/>
  <c r="AD105" i="50" s="1"/>
  <c r="AC105" i="50" s="1"/>
  <c r="AB105" i="50"/>
  <c r="Q105" i="50"/>
  <c r="BA105" i="50" s="1"/>
  <c r="BB105" i="50" s="1"/>
  <c r="AA105" i="50"/>
  <c r="V105" i="50"/>
  <c r="AY105" i="50" s="1"/>
  <c r="Y105" i="50"/>
  <c r="P105" i="50"/>
  <c r="W105" i="50"/>
  <c r="Z105" i="50"/>
  <c r="AZ105" i="50" s="1"/>
  <c r="U105" i="50"/>
  <c r="S105" i="50"/>
  <c r="R105" i="50"/>
  <c r="AU35" i="48"/>
  <c r="Q35" i="48"/>
  <c r="BA35" i="48" s="1"/>
  <c r="BB35" i="48" s="1"/>
  <c r="Z35" i="48"/>
  <c r="AZ35" i="48" s="1"/>
  <c r="S35" i="48"/>
  <c r="W35" i="48"/>
  <c r="Y35" i="48"/>
  <c r="AE35" i="48" a="1"/>
  <c r="AE35" i="48" s="1"/>
  <c r="V35" i="48"/>
  <c r="AY35" i="48" s="1"/>
  <c r="U35" i="48"/>
  <c r="AA35" i="48"/>
  <c r="AB35" i="48"/>
  <c r="R35" i="48"/>
  <c r="P35" i="48"/>
  <c r="Y55" i="50"/>
  <c r="V55" i="50"/>
  <c r="AY55" i="50" s="1"/>
  <c r="W55" i="50"/>
  <c r="R55" i="50"/>
  <c r="U55" i="50"/>
  <c r="AB55" i="50"/>
  <c r="AU55" i="50"/>
  <c r="AE55" i="50" a="1"/>
  <c r="AE55" i="50" s="1"/>
  <c r="Q55" i="50"/>
  <c r="BA55" i="50" s="1"/>
  <c r="BB55" i="50" s="1"/>
  <c r="S55" i="50"/>
  <c r="AA55" i="50"/>
  <c r="Z55" i="50"/>
  <c r="AZ55" i="50" s="1"/>
  <c r="P55" i="50"/>
  <c r="W84" i="49"/>
  <c r="AA84" i="49"/>
  <c r="U84" i="49"/>
  <c r="P84" i="49"/>
  <c r="Z84" i="49"/>
  <c r="AZ84" i="49" s="1"/>
  <c r="R84" i="49"/>
  <c r="AS84" i="49"/>
  <c r="AF84" i="49" s="1"/>
  <c r="Y84" i="49"/>
  <c r="S84" i="49"/>
  <c r="AB84" i="49"/>
  <c r="Q84" i="49"/>
  <c r="BA84" i="49" s="1"/>
  <c r="V84" i="49"/>
  <c r="AY84" i="49" s="1"/>
  <c r="Z104" i="48"/>
  <c r="AZ104" i="48" s="1"/>
  <c r="V104" i="48"/>
  <c r="AY104" i="48" s="1"/>
  <c r="Q104" i="48"/>
  <c r="BA104" i="48" s="1"/>
  <c r="BB104" i="48" s="1"/>
  <c r="P104" i="48"/>
  <c r="Y104" i="48"/>
  <c r="AE104" i="48" a="1"/>
  <c r="AE104" i="48" s="1"/>
  <c r="U104" i="48"/>
  <c r="S104" i="48"/>
  <c r="AA104" i="48"/>
  <c r="AB104" i="48"/>
  <c r="W104" i="48"/>
  <c r="R104" i="48"/>
  <c r="W56" i="49"/>
  <c r="AB56" i="49"/>
  <c r="V56" i="49"/>
  <c r="AY56" i="49" s="1"/>
  <c r="AU56" i="49"/>
  <c r="AV115" i="49" s="1"/>
  <c r="Y56" i="49"/>
  <c r="R56" i="49"/>
  <c r="P56" i="49"/>
  <c r="Z56" i="49"/>
  <c r="AZ56" i="49" s="1"/>
  <c r="U56" i="49"/>
  <c r="S56" i="49"/>
  <c r="AA56" i="49"/>
  <c r="Q56" i="49"/>
  <c r="BA56" i="49" s="1"/>
  <c r="Z128" i="48"/>
  <c r="AZ128" i="48" s="1"/>
  <c r="R128" i="48"/>
  <c r="P128" i="48"/>
  <c r="Y128" i="48"/>
  <c r="AA128" i="48"/>
  <c r="AS128" i="48"/>
  <c r="AF128" i="48" s="1"/>
  <c r="W128" i="48"/>
  <c r="Q128" i="48"/>
  <c r="BA128" i="48" s="1"/>
  <c r="V128" i="48"/>
  <c r="AY128" i="48" s="1"/>
  <c r="U128" i="48"/>
  <c r="S128" i="48"/>
  <c r="AB128" i="48"/>
  <c r="Y82" i="50"/>
  <c r="P82" i="50"/>
  <c r="AB82" i="50"/>
  <c r="R82" i="50"/>
  <c r="W82" i="50"/>
  <c r="AA82" i="50"/>
  <c r="U82" i="50"/>
  <c r="Z82" i="50"/>
  <c r="AZ82" i="50" s="1"/>
  <c r="Q82" i="50"/>
  <c r="BA82" i="50" s="1"/>
  <c r="BB82" i="50" s="1"/>
  <c r="AE82" i="50" a="1"/>
  <c r="AE82" i="50" s="1"/>
  <c r="AD82" i="50" s="1"/>
  <c r="AC82" i="50" s="1"/>
  <c r="S82" i="50"/>
  <c r="V82" i="50"/>
  <c r="AY82" i="50" s="1"/>
  <c r="S65" i="49"/>
  <c r="R65" i="49"/>
  <c r="AB65" i="49"/>
  <c r="P65" i="49"/>
  <c r="AE65" i="49" a="1"/>
  <c r="AE65" i="49" s="1"/>
  <c r="Q65" i="49"/>
  <c r="BA65" i="49" s="1"/>
  <c r="BB65" i="49" s="1"/>
  <c r="V65" i="49"/>
  <c r="AY65" i="49" s="1"/>
  <c r="Y65" i="49"/>
  <c r="W65" i="49"/>
  <c r="Z65" i="49"/>
  <c r="AZ65" i="49" s="1"/>
  <c r="U65" i="49"/>
  <c r="AA65" i="49"/>
  <c r="S41" i="48"/>
  <c r="Z41" i="48"/>
  <c r="AZ41" i="48" s="1"/>
  <c r="AB41" i="48"/>
  <c r="W41" i="48"/>
  <c r="AA41" i="48"/>
  <c r="P41" i="48"/>
  <c r="Y41" i="48"/>
  <c r="AU41" i="48"/>
  <c r="V41" i="48"/>
  <c r="AY41" i="48" s="1"/>
  <c r="AE41" i="48" a="1"/>
  <c r="AE41" i="48" s="1"/>
  <c r="R41" i="48"/>
  <c r="Q41" i="48"/>
  <c r="BA41" i="48" s="1"/>
  <c r="BB41" i="48" s="1"/>
  <c r="U41" i="48"/>
  <c r="G58" i="46"/>
  <c r="V23" i="46"/>
  <c r="AY23" i="46" s="1"/>
  <c r="Q23" i="46"/>
  <c r="BA23" i="46" s="1"/>
  <c r="BB23" i="46" s="1"/>
  <c r="R23" i="46"/>
  <c r="U23" i="46"/>
  <c r="AA23" i="46"/>
  <c r="S23" i="46"/>
  <c r="AB23" i="46"/>
  <c r="Z23" i="46"/>
  <c r="AZ23" i="46" s="1"/>
  <c r="Y23" i="46"/>
  <c r="AE23" i="46" a="1"/>
  <c r="AE23" i="46" s="1"/>
  <c r="W23" i="46"/>
  <c r="P23" i="46"/>
  <c r="AU23" i="46"/>
  <c r="AI25" i="47" a="1"/>
  <c r="AI25" i="47" s="1"/>
  <c r="AJ25" i="47" s="1"/>
  <c r="AL25" i="47" s="1"/>
  <c r="AI20" i="47" a="1"/>
  <c r="AI20" i="47" s="1"/>
  <c r="AJ20" i="47" s="1"/>
  <c r="AL20" i="47" s="1"/>
  <c r="AI28" i="47" a="1"/>
  <c r="AI28" i="47" s="1"/>
  <c r="AJ28" i="47" s="1"/>
  <c r="AK28" i="47" s="1"/>
  <c r="AI14" i="47" a="1"/>
  <c r="AI14" i="47" s="1"/>
  <c r="AJ14" i="47" s="1"/>
  <c r="AK14" i="47" s="1"/>
  <c r="AI10" i="47" a="1"/>
  <c r="AI10" i="47" s="1"/>
  <c r="AJ10" i="47" s="1"/>
  <c r="AK10" i="47" s="1"/>
  <c r="AI12" i="47" a="1"/>
  <c r="AI12" i="47" s="1"/>
  <c r="AJ12" i="47" s="1"/>
  <c r="AK12" i="47" s="1"/>
  <c r="AI13" i="47" a="1"/>
  <c r="AI13" i="47" s="1"/>
  <c r="AJ13" i="47" s="1"/>
  <c r="AK13" i="47" s="1"/>
  <c r="AI17" i="47" a="1"/>
  <c r="AI17" i="47" s="1"/>
  <c r="AJ17" i="47" s="1"/>
  <c r="AK17" i="47" s="1"/>
  <c r="AI22" i="47" a="1"/>
  <c r="AI22" i="47" s="1"/>
  <c r="AJ22" i="47" s="1"/>
  <c r="AL22" i="47" s="1"/>
  <c r="AI9" i="47" a="1"/>
  <c r="AI9" i="47" s="1"/>
  <c r="AJ9" i="47" s="1"/>
  <c r="AL9" i="47" s="1"/>
  <c r="AI5" i="47" a="1"/>
  <c r="AI5" i="47" s="1"/>
  <c r="AJ5" i="47" s="1"/>
  <c r="AL5" i="47" s="1"/>
  <c r="AI4" i="47" a="1"/>
  <c r="AI4" i="47" s="1"/>
  <c r="AJ4" i="47" s="1"/>
  <c r="AL4" i="47" s="1"/>
  <c r="AI32" i="47" a="1"/>
  <c r="AI32" i="47" s="1"/>
  <c r="AJ32" i="47" s="1"/>
  <c r="AK32" i="47" s="1"/>
  <c r="AI26" i="47" a="1"/>
  <c r="AI26" i="47" s="1"/>
  <c r="AJ26" i="47" s="1"/>
  <c r="AK26" i="47" s="1"/>
  <c r="AI18" i="47" a="1"/>
  <c r="AI18" i="47" s="1"/>
  <c r="AJ18" i="47" s="1"/>
  <c r="AL18" i="47" s="1"/>
  <c r="AI3" i="47" a="1"/>
  <c r="AI3" i="47" s="1"/>
  <c r="AJ3" i="47" s="1"/>
  <c r="AL3" i="47" s="1"/>
  <c r="AI29" i="47" a="1"/>
  <c r="AI29" i="47" s="1"/>
  <c r="AJ29" i="47" s="1"/>
  <c r="AK29" i="47" s="1"/>
  <c r="AI31" i="47" a="1"/>
  <c r="AI31" i="47" s="1"/>
  <c r="AJ31" i="47" s="1"/>
  <c r="AK31" i="47" s="1"/>
  <c r="AI6" i="47" a="1"/>
  <c r="AI6" i="47" s="1"/>
  <c r="AJ6" i="47" s="1"/>
  <c r="AL6" i="47" s="1"/>
  <c r="AI15" i="47" a="1"/>
  <c r="AI15" i="47" s="1"/>
  <c r="AJ15" i="47" s="1"/>
  <c r="AK15" i="47" s="1"/>
  <c r="AI19" i="47" a="1"/>
  <c r="AI19" i="47" s="1"/>
  <c r="AJ19" i="47" s="1"/>
  <c r="AL19" i="47" s="1"/>
  <c r="AI33" i="47" a="1"/>
  <c r="AI33" i="47" s="1"/>
  <c r="AJ33" i="47" s="1"/>
  <c r="AK33" i="47" s="1"/>
  <c r="AI24" i="47" a="1"/>
  <c r="AI24" i="47" s="1"/>
  <c r="AJ24" i="47" s="1"/>
  <c r="AL24" i="47" s="1"/>
  <c r="AI30" i="47" a="1"/>
  <c r="AI30" i="47" s="1"/>
  <c r="AJ30" i="47" s="1"/>
  <c r="AK30" i="47" s="1"/>
  <c r="AI27" i="47" a="1"/>
  <c r="AI27" i="47" s="1"/>
  <c r="AJ27" i="47" s="1"/>
  <c r="AK27" i="47" s="1"/>
  <c r="AI2" i="47" a="1"/>
  <c r="AI2" i="47" s="1"/>
  <c r="AJ2" i="47" s="1"/>
  <c r="AL2" i="47" s="1"/>
  <c r="AI16" i="47" a="1"/>
  <c r="AI16" i="47" s="1"/>
  <c r="AJ16" i="47" s="1"/>
  <c r="AK16" i="47" s="1"/>
  <c r="AI8" i="47" a="1"/>
  <c r="AI8" i="47" s="1"/>
  <c r="AJ8" i="47" s="1"/>
  <c r="AL8" i="47" s="1"/>
  <c r="AI7" i="47" a="1"/>
  <c r="AI7" i="47" s="1"/>
  <c r="AJ7" i="47" s="1"/>
  <c r="AL7" i="47" s="1"/>
  <c r="AI23" i="47" a="1"/>
  <c r="AI23" i="47" s="1"/>
  <c r="AJ23" i="47" s="1"/>
  <c r="AL23" i="47" s="1"/>
  <c r="AI21" i="47" a="1"/>
  <c r="AI21" i="47" s="1"/>
  <c r="AJ21" i="47" s="1"/>
  <c r="AL21" i="47" s="1"/>
  <c r="AI11" i="47" a="1"/>
  <c r="AI11" i="47" s="1"/>
  <c r="AJ11" i="47" s="1"/>
  <c r="AK11" i="47" s="1"/>
  <c r="AU37" i="47"/>
  <c r="AV14" i="47" s="1"/>
  <c r="Q37" i="47"/>
  <c r="BA37" i="47" s="1"/>
  <c r="Z37" i="47"/>
  <c r="AZ37" i="47" s="1"/>
  <c r="P37" i="47"/>
  <c r="S37" i="47"/>
  <c r="R37" i="47"/>
  <c r="U37" i="47"/>
  <c r="AA37" i="47"/>
  <c r="Y37" i="47"/>
  <c r="AB37" i="47"/>
  <c r="W37" i="47"/>
  <c r="V37" i="47"/>
  <c r="AY37" i="47" s="1"/>
  <c r="Z40" i="45"/>
  <c r="AZ40" i="45" s="1"/>
  <c r="S40" i="45"/>
  <c r="V40" i="45"/>
  <c r="AY40" i="45" s="1"/>
  <c r="AB40" i="45"/>
  <c r="R40" i="45"/>
  <c r="U40" i="45"/>
  <c r="AA40" i="45"/>
  <c r="Y40" i="45"/>
  <c r="AU40" i="45"/>
  <c r="AV88" i="45" s="1"/>
  <c r="D88" i="45" s="1"/>
  <c r="W40" i="45"/>
  <c r="Q40" i="45"/>
  <c r="BA40" i="45" s="1"/>
  <c r="P40" i="45"/>
  <c r="R7" i="35"/>
  <c r="S7" i="35"/>
  <c r="Q7" i="35"/>
  <c r="BA7" i="35" s="1"/>
  <c r="P7" i="35"/>
  <c r="AU7" i="35"/>
  <c r="AV47" i="35" s="1"/>
  <c r="Z7" i="35"/>
  <c r="AZ7" i="35" s="1"/>
  <c r="Y7" i="35"/>
  <c r="V7" i="35"/>
  <c r="AY7" i="35" s="1"/>
  <c r="W7" i="35"/>
  <c r="U7" i="35"/>
  <c r="AB7" i="35"/>
  <c r="AA7" i="35"/>
  <c r="P75" i="46"/>
  <c r="W75" i="46"/>
  <c r="U75" i="46"/>
  <c r="S75" i="46"/>
  <c r="Y75" i="46"/>
  <c r="Q75" i="46"/>
  <c r="BA75" i="46" s="1"/>
  <c r="AB75" i="46"/>
  <c r="V75" i="46"/>
  <c r="AY75" i="46" s="1"/>
  <c r="AA75" i="46"/>
  <c r="R75" i="46"/>
  <c r="Z75" i="46"/>
  <c r="AZ75" i="46" s="1"/>
  <c r="Q71" i="46"/>
  <c r="BA71" i="46" s="1"/>
  <c r="BB71" i="46" s="1"/>
  <c r="S71" i="46"/>
  <c r="V71" i="46"/>
  <c r="AY71" i="46" s="1"/>
  <c r="AB71" i="46"/>
  <c r="P71" i="46"/>
  <c r="R71" i="46"/>
  <c r="U71" i="46"/>
  <c r="AA71" i="46"/>
  <c r="W71" i="46"/>
  <c r="Y71" i="46"/>
  <c r="Z71" i="46"/>
  <c r="AZ71" i="46" s="1"/>
  <c r="AE71" i="46" a="1"/>
  <c r="AE71" i="46" s="1"/>
  <c r="AU29" i="36"/>
  <c r="AV111" i="36" s="1"/>
  <c r="V29" i="36"/>
  <c r="AY29" i="36" s="1"/>
  <c r="Q29" i="36"/>
  <c r="BA29" i="36" s="1"/>
  <c r="Z29" i="36"/>
  <c r="AZ29" i="36" s="1"/>
  <c r="U29" i="36"/>
  <c r="W29" i="36"/>
  <c r="AA29" i="36"/>
  <c r="R29" i="36"/>
  <c r="AB29" i="36"/>
  <c r="Y29" i="36"/>
  <c r="P29" i="36"/>
  <c r="S29" i="36"/>
  <c r="U14" i="33"/>
  <c r="AA14" i="33"/>
  <c r="Q14" i="33"/>
  <c r="BA14" i="33" s="1"/>
  <c r="BB14" i="33" s="1"/>
  <c r="AU14" i="33"/>
  <c r="AV46" i="33" s="1"/>
  <c r="Z14" i="33"/>
  <c r="AZ14" i="33" s="1"/>
  <c r="R14" i="33"/>
  <c r="P14" i="33"/>
  <c r="W14" i="33"/>
  <c r="AE14" i="33" a="1"/>
  <c r="AE14" i="33" s="1"/>
  <c r="S14" i="33"/>
  <c r="V14" i="33"/>
  <c r="AY14" i="33" s="1"/>
  <c r="AB14" i="33"/>
  <c r="Y14" i="33"/>
  <c r="AA4" i="44"/>
  <c r="Z4" i="44"/>
  <c r="AZ4" i="44" s="1"/>
  <c r="W4" i="44"/>
  <c r="S4" i="44"/>
  <c r="AB4" i="44"/>
  <c r="AU4" i="44"/>
  <c r="V4" i="44"/>
  <c r="AY4" i="44" s="1"/>
  <c r="Q4" i="44"/>
  <c r="BA4" i="44" s="1"/>
  <c r="BB4" i="44" s="1"/>
  <c r="R4" i="44"/>
  <c r="P4" i="44"/>
  <c r="U4" i="44"/>
  <c r="AE4" i="44" a="1"/>
  <c r="AE4" i="44" s="1"/>
  <c r="Y4" i="44"/>
  <c r="Z54" i="45"/>
  <c r="AZ54" i="45" s="1"/>
  <c r="W54" i="45"/>
  <c r="V54" i="45"/>
  <c r="AY54" i="45" s="1"/>
  <c r="BB54" i="45" s="1"/>
  <c r="AA54" i="45"/>
  <c r="AU54" i="45"/>
  <c r="AV98" i="45" s="1"/>
  <c r="Y54" i="45"/>
  <c r="Q54" i="45"/>
  <c r="BA54" i="45" s="1"/>
  <c r="P54" i="45"/>
  <c r="U54" i="45"/>
  <c r="AB54" i="45"/>
  <c r="S54" i="45"/>
  <c r="R54" i="45"/>
  <c r="D87" i="35"/>
  <c r="A87" i="35"/>
  <c r="A50" i="28"/>
  <c r="BC50" i="28" s="1"/>
  <c r="D50" i="28"/>
  <c r="AI9" i="41" a="1"/>
  <c r="AI9" i="41" s="1"/>
  <c r="AJ9" i="41" s="1"/>
  <c r="AL9" i="41" s="1"/>
  <c r="AI6" i="41" a="1"/>
  <c r="AI6" i="41" s="1"/>
  <c r="AJ6" i="41" s="1"/>
  <c r="AL6" i="41" s="1"/>
  <c r="AI33" i="41" a="1"/>
  <c r="AI33" i="41" s="1"/>
  <c r="AJ33" i="41" s="1"/>
  <c r="AK33" i="41" s="1"/>
  <c r="AI17" i="41" a="1"/>
  <c r="AI17" i="41" s="1"/>
  <c r="AJ17" i="41" s="1"/>
  <c r="AK17" i="41" s="1"/>
  <c r="AI7" i="41" a="1"/>
  <c r="AI7" i="41" s="1"/>
  <c r="AJ7" i="41" s="1"/>
  <c r="AL7" i="41" s="1"/>
  <c r="AI4" i="41" a="1"/>
  <c r="AI4" i="41" s="1"/>
  <c r="AJ4" i="41" s="1"/>
  <c r="AL4" i="41" s="1"/>
  <c r="AI25" i="41" a="1"/>
  <c r="AI25" i="41" s="1"/>
  <c r="AJ25" i="41" s="1"/>
  <c r="AL25" i="41" s="1"/>
  <c r="AI11" i="41" a="1"/>
  <c r="AI11" i="41" s="1"/>
  <c r="AJ11" i="41" s="1"/>
  <c r="AK11" i="41" s="1"/>
  <c r="AI30" i="41" a="1"/>
  <c r="AI30" i="41" s="1"/>
  <c r="AJ30" i="41" s="1"/>
  <c r="AK30" i="41" s="1"/>
  <c r="AI27" i="41" a="1"/>
  <c r="AI27" i="41" s="1"/>
  <c r="AJ27" i="41" s="1"/>
  <c r="AK27" i="41" s="1"/>
  <c r="AI3" i="41" a="1"/>
  <c r="AI3" i="41" s="1"/>
  <c r="AJ3" i="41" s="1"/>
  <c r="AL3" i="41" s="1"/>
  <c r="AI5" i="41" a="1"/>
  <c r="AI5" i="41" s="1"/>
  <c r="AJ5" i="41" s="1"/>
  <c r="AL5" i="41" s="1"/>
  <c r="AI29" i="41" a="1"/>
  <c r="AI29" i="41" s="1"/>
  <c r="AJ29" i="41" s="1"/>
  <c r="AK29" i="41" s="1"/>
  <c r="AI22" i="41" a="1"/>
  <c r="AI22" i="41" s="1"/>
  <c r="AJ22" i="41" s="1"/>
  <c r="AL22" i="41" s="1"/>
  <c r="AI16" i="41" a="1"/>
  <c r="AI16" i="41" s="1"/>
  <c r="AJ16" i="41" s="1"/>
  <c r="AK16" i="41" s="1"/>
  <c r="AI28" i="41" a="1"/>
  <c r="AI28" i="41" s="1"/>
  <c r="AJ28" i="41" s="1"/>
  <c r="AK28" i="41" s="1"/>
  <c r="Y41" i="34"/>
  <c r="R41" i="34"/>
  <c r="W41" i="34"/>
  <c r="U41" i="34"/>
  <c r="P41" i="34"/>
  <c r="Q41" i="34"/>
  <c r="BA41" i="34" s="1"/>
  <c r="BB41" i="34" s="1"/>
  <c r="AB41" i="34"/>
  <c r="Z41" i="34"/>
  <c r="AZ41" i="34" s="1"/>
  <c r="AA41" i="34"/>
  <c r="V41" i="34"/>
  <c r="AY41" i="34" s="1"/>
  <c r="AE41" i="34" a="1"/>
  <c r="AE41" i="34" s="1"/>
  <c r="S41" i="34"/>
  <c r="AU41" i="34"/>
  <c r="S18" i="31"/>
  <c r="AB18" i="31"/>
  <c r="Y18" i="31"/>
  <c r="AU18" i="31"/>
  <c r="AV106" i="31" s="1"/>
  <c r="U18" i="31"/>
  <c r="P18" i="31"/>
  <c r="W18" i="31"/>
  <c r="R18" i="31"/>
  <c r="AA18" i="31"/>
  <c r="V18" i="31"/>
  <c r="AY18" i="31" s="1"/>
  <c r="Z18" i="31"/>
  <c r="AZ18" i="31" s="1"/>
  <c r="Q18" i="31"/>
  <c r="BA18" i="31" s="1"/>
  <c r="D18" i="28"/>
  <c r="A18" i="28"/>
  <c r="BC18" i="28" s="1"/>
  <c r="A43" i="32"/>
  <c r="D43" i="32"/>
  <c r="S9" i="28"/>
  <c r="W9" i="28"/>
  <c r="Z9" i="28"/>
  <c r="AZ9" i="28" s="1"/>
  <c r="U9" i="28"/>
  <c r="Y9" i="28"/>
  <c r="AB9" i="28"/>
  <c r="AA9" i="28"/>
  <c r="V9" i="28"/>
  <c r="AY9" i="28" s="1"/>
  <c r="AU9" i="28"/>
  <c r="AV101" i="28" s="1"/>
  <c r="R9" i="28"/>
  <c r="P9" i="28"/>
  <c r="Q9" i="28"/>
  <c r="BA9" i="28" s="1"/>
  <c r="D38" i="35"/>
  <c r="A38" i="35"/>
  <c r="D8" i="12"/>
  <c r="A8" i="12"/>
  <c r="R47" i="12"/>
  <c r="S47" i="12"/>
  <c r="AB47" i="12"/>
  <c r="Y47" i="12"/>
  <c r="Z47" i="12"/>
  <c r="AZ47" i="12" s="1"/>
  <c r="P47" i="12"/>
  <c r="U47" i="12"/>
  <c r="AA47" i="12"/>
  <c r="W47" i="12"/>
  <c r="Q47" i="12"/>
  <c r="BA47" i="12" s="1"/>
  <c r="V47" i="12"/>
  <c r="AY47" i="12" s="1"/>
  <c r="AU47" i="12"/>
  <c r="D63" i="12"/>
  <c r="A63" i="12"/>
  <c r="AS78" i="32"/>
  <c r="AF78" i="32" s="1"/>
  <c r="U78" i="32"/>
  <c r="P78" i="32"/>
  <c r="AA78" i="32"/>
  <c r="S78" i="32"/>
  <c r="Z78" i="32"/>
  <c r="AZ78" i="32" s="1"/>
  <c r="AB78" i="32"/>
  <c r="R78" i="32"/>
  <c r="Y78" i="32"/>
  <c r="Q78" i="32"/>
  <c r="BA78" i="32" s="1"/>
  <c r="V78" i="32"/>
  <c r="AY78" i="32" s="1"/>
  <c r="W78" i="32"/>
  <c r="AB52" i="30"/>
  <c r="AA52" i="30"/>
  <c r="Q52" i="30"/>
  <c r="BA52" i="30" s="1"/>
  <c r="BB52" i="30" s="1"/>
  <c r="Z52" i="30"/>
  <c r="AZ52" i="30" s="1"/>
  <c r="P52" i="30"/>
  <c r="Y52" i="30"/>
  <c r="AE52" i="30" a="1"/>
  <c r="AE52" i="30" s="1"/>
  <c r="V52" i="30"/>
  <c r="AY52" i="30" s="1"/>
  <c r="AU52" i="30"/>
  <c r="AV127" i="30" s="1"/>
  <c r="S52" i="30"/>
  <c r="R52" i="30"/>
  <c r="U52" i="30"/>
  <c r="W52" i="30"/>
  <c r="R113" i="12"/>
  <c r="V113" i="12"/>
  <c r="AY113" i="12" s="1"/>
  <c r="AA113" i="12"/>
  <c r="AS113" i="12"/>
  <c r="AF113" i="12" s="1"/>
  <c r="S113" i="12"/>
  <c r="W113" i="12"/>
  <c r="Q113" i="12"/>
  <c r="BA113" i="12" s="1"/>
  <c r="U113" i="12"/>
  <c r="Y113" i="12"/>
  <c r="AB113" i="12"/>
  <c r="P113" i="12"/>
  <c r="Z113" i="12"/>
  <c r="AZ113" i="12" s="1"/>
  <c r="Z49" i="41"/>
  <c r="AZ49" i="41" s="1"/>
  <c r="V49" i="41"/>
  <c r="AY49" i="41" s="1"/>
  <c r="Q49" i="41"/>
  <c r="BA49" i="41" s="1"/>
  <c r="BB49" i="41" s="1"/>
  <c r="R49" i="41"/>
  <c r="P49" i="41"/>
  <c r="AU49" i="41"/>
  <c r="AV21" i="41" s="1"/>
  <c r="S49" i="41"/>
  <c r="AE49" i="41" a="1"/>
  <c r="AE49" i="41" s="1"/>
  <c r="Y49" i="41"/>
  <c r="AB49" i="41"/>
  <c r="W49" i="41"/>
  <c r="U49" i="41"/>
  <c r="AA49" i="41"/>
  <c r="D64" i="31"/>
  <c r="A64" i="31"/>
  <c r="A33" i="12"/>
  <c r="D33" i="12"/>
  <c r="A101" i="12"/>
  <c r="D101" i="12"/>
  <c r="D13" i="12"/>
  <c r="A13" i="12"/>
  <c r="Z26" i="46"/>
  <c r="AZ26" i="46" s="1"/>
  <c r="S26" i="46"/>
  <c r="W26" i="46"/>
  <c r="AA26" i="46"/>
  <c r="U26" i="46"/>
  <c r="Q26" i="46"/>
  <c r="BA26" i="46" s="1"/>
  <c r="V26" i="46"/>
  <c r="AY26" i="46" s="1"/>
  <c r="Y26" i="46"/>
  <c r="R26" i="46"/>
  <c r="P26" i="46"/>
  <c r="AU26" i="46"/>
  <c r="AB26" i="46"/>
  <c r="AU42" i="46"/>
  <c r="Y42" i="46"/>
  <c r="W42" i="46"/>
  <c r="P42" i="46"/>
  <c r="S42" i="46"/>
  <c r="V42" i="46"/>
  <c r="AY42" i="46" s="1"/>
  <c r="BB42" i="46" s="1"/>
  <c r="AA42" i="46"/>
  <c r="R42" i="46"/>
  <c r="Q42" i="46"/>
  <c r="BA42" i="46" s="1"/>
  <c r="AB42" i="46"/>
  <c r="Z42" i="46"/>
  <c r="AZ42" i="46" s="1"/>
  <c r="U42" i="46"/>
  <c r="R89" i="46"/>
  <c r="S89" i="46"/>
  <c r="P89" i="46"/>
  <c r="Q89" i="46"/>
  <c r="BA89" i="46" s="1"/>
  <c r="BB89" i="46" s="1"/>
  <c r="AE89" i="46" a="1"/>
  <c r="AE89" i="46" s="1"/>
  <c r="AB89" i="46"/>
  <c r="U89" i="46"/>
  <c r="AA89" i="46"/>
  <c r="W89" i="46"/>
  <c r="Y89" i="46"/>
  <c r="V89" i="46"/>
  <c r="AY89" i="46" s="1"/>
  <c r="Z89" i="46"/>
  <c r="AZ89" i="46" s="1"/>
  <c r="AI8" i="40" a="1"/>
  <c r="AI8" i="40" s="1"/>
  <c r="AJ8" i="40" s="1"/>
  <c r="AK8" i="40" s="1"/>
  <c r="AI25" i="40" a="1"/>
  <c r="AI25" i="40" s="1"/>
  <c r="AJ25" i="40" s="1"/>
  <c r="AK25" i="40" s="1"/>
  <c r="AI16" i="39" a="1"/>
  <c r="AI16" i="39" s="1"/>
  <c r="AJ16" i="39" s="1"/>
  <c r="AK16" i="39" s="1"/>
  <c r="AI32" i="39" a="1"/>
  <c r="AI32" i="39" s="1"/>
  <c r="AJ32" i="39" s="1"/>
  <c r="AK32" i="39" s="1"/>
  <c r="AI27" i="39" a="1"/>
  <c r="AI27" i="39" s="1"/>
  <c r="AJ27" i="39" s="1"/>
  <c r="AK27" i="39" s="1"/>
  <c r="AI30" i="44" a="1"/>
  <c r="AI30" i="44" s="1"/>
  <c r="AJ30" i="44" s="1"/>
  <c r="AL30" i="44" s="1"/>
  <c r="AI14" i="44" a="1"/>
  <c r="AI14" i="44" s="1"/>
  <c r="AJ14" i="44" s="1"/>
  <c r="AL14" i="44" s="1"/>
  <c r="AI6" i="44" a="1"/>
  <c r="AI6" i="44" s="1"/>
  <c r="AJ6" i="44" s="1"/>
  <c r="AK6" i="44" s="1"/>
  <c r="AI12" i="44" a="1"/>
  <c r="AI12" i="44" s="1"/>
  <c r="AJ12" i="44" s="1"/>
  <c r="AL12" i="44" s="1"/>
  <c r="AI25" i="43" a="1"/>
  <c r="AI25" i="43" s="1"/>
  <c r="AJ25" i="43" s="1"/>
  <c r="AL25" i="43" s="1"/>
  <c r="AI6" i="43" a="1"/>
  <c r="AI6" i="43" s="1"/>
  <c r="AJ6" i="43" s="1"/>
  <c r="AL6" i="43" s="1"/>
  <c r="AI31" i="41" a="1"/>
  <c r="AI31" i="41" s="1"/>
  <c r="AJ31" i="41" s="1"/>
  <c r="AK31" i="41" s="1"/>
  <c r="AI18" i="41" a="1"/>
  <c r="AI18" i="41" s="1"/>
  <c r="AJ18" i="41" s="1"/>
  <c r="AL18" i="41" s="1"/>
  <c r="AI31" i="31" a="1"/>
  <c r="AI31" i="31" s="1"/>
  <c r="AJ31" i="31" s="1"/>
  <c r="AK31" i="31" s="1"/>
  <c r="AI14" i="45" a="1"/>
  <c r="AI14" i="45" s="1"/>
  <c r="AJ14" i="45" s="1"/>
  <c r="AK14" i="45" s="1"/>
  <c r="AI33" i="45" a="1"/>
  <c r="AI33" i="45" s="1"/>
  <c r="AJ33" i="45" s="1"/>
  <c r="AK33" i="45" s="1"/>
  <c r="AI24" i="45" a="1"/>
  <c r="AI24" i="45" s="1"/>
  <c r="AJ24" i="45" s="1"/>
  <c r="AL24" i="45" s="1"/>
  <c r="AI10" i="45" a="1"/>
  <c r="AI10" i="45" s="1"/>
  <c r="AJ10" i="45" s="1"/>
  <c r="AK10" i="45" s="1"/>
  <c r="AI14" i="38" a="1"/>
  <c r="AI14" i="38" s="1"/>
  <c r="AJ14" i="38" s="1"/>
  <c r="AL14" i="38" s="1"/>
  <c r="AI24" i="38" a="1"/>
  <c r="AI24" i="38" s="1"/>
  <c r="AJ24" i="38" s="1"/>
  <c r="AK24" i="38" s="1"/>
  <c r="AI13" i="36" a="1"/>
  <c r="AI13" i="36" s="1"/>
  <c r="AJ13" i="36" s="1"/>
  <c r="AL13" i="36" s="1"/>
  <c r="AI16" i="35" a="1"/>
  <c r="AI16" i="35" s="1"/>
  <c r="AJ16" i="35" s="1"/>
  <c r="AK16" i="35" s="1"/>
  <c r="AI14" i="35" a="1"/>
  <c r="AI14" i="35" s="1"/>
  <c r="AJ14" i="35" s="1"/>
  <c r="AK14" i="35" s="1"/>
  <c r="AE65" i="55" a="1"/>
  <c r="AE65" i="55" s="1"/>
  <c r="P65" i="55"/>
  <c r="U65" i="55"/>
  <c r="R65" i="55"/>
  <c r="Q65" i="55"/>
  <c r="BA65" i="55" s="1"/>
  <c r="BB65" i="55" s="1"/>
  <c r="AA65" i="55"/>
  <c r="Y65" i="55"/>
  <c r="S65" i="55"/>
  <c r="W65" i="55"/>
  <c r="Z65" i="55"/>
  <c r="AZ65" i="55" s="1"/>
  <c r="V65" i="55"/>
  <c r="AY65" i="55" s="1"/>
  <c r="AB65" i="55"/>
  <c r="U126" i="58"/>
  <c r="AB126" i="58"/>
  <c r="AS126" i="58"/>
  <c r="AF126" i="58" s="1"/>
  <c r="R126" i="58"/>
  <c r="AA126" i="58"/>
  <c r="Q126" i="58"/>
  <c r="BA126" i="58" s="1"/>
  <c r="Z126" i="58"/>
  <c r="AZ126" i="58" s="1"/>
  <c r="S126" i="58"/>
  <c r="Y126" i="58"/>
  <c r="W126" i="58"/>
  <c r="V126" i="58"/>
  <c r="AY126" i="58" s="1"/>
  <c r="P126" i="58"/>
  <c r="P18" i="58"/>
  <c r="AU18" i="58"/>
  <c r="AV3" i="58" s="1"/>
  <c r="AE18" i="58" a="1"/>
  <c r="AE18" i="58" s="1"/>
  <c r="U18" i="58"/>
  <c r="V18" i="58"/>
  <c r="AY18" i="58" s="1"/>
  <c r="Q18" i="58"/>
  <c r="BA18" i="58" s="1"/>
  <c r="BB18" i="58" s="1"/>
  <c r="AB18" i="58"/>
  <c r="S18" i="58"/>
  <c r="R18" i="58"/>
  <c r="AA18" i="58"/>
  <c r="W18" i="58"/>
  <c r="Z18" i="58"/>
  <c r="AZ18" i="58" s="1"/>
  <c r="Y18" i="58"/>
  <c r="S121" i="57"/>
  <c r="AB121" i="57"/>
  <c r="R121" i="57"/>
  <c r="AA121" i="57"/>
  <c r="Y121" i="57"/>
  <c r="Z121" i="57"/>
  <c r="AZ121" i="57" s="1"/>
  <c r="P121" i="57"/>
  <c r="AS121" i="57"/>
  <c r="AF121" i="57" s="1"/>
  <c r="V121" i="57"/>
  <c r="AY121" i="57" s="1"/>
  <c r="W121" i="57"/>
  <c r="Q121" i="57"/>
  <c r="BA121" i="57" s="1"/>
  <c r="U121" i="57"/>
  <c r="Y82" i="55"/>
  <c r="AS82" i="55"/>
  <c r="AF82" i="55" s="1"/>
  <c r="W82" i="55"/>
  <c r="R82" i="55"/>
  <c r="Z82" i="55"/>
  <c r="AZ82" i="55" s="1"/>
  <c r="S82" i="55"/>
  <c r="U82" i="55"/>
  <c r="AA82" i="55"/>
  <c r="Q82" i="55"/>
  <c r="BA82" i="55" s="1"/>
  <c r="V82" i="55"/>
  <c r="AY82" i="55" s="1"/>
  <c r="P82" i="55"/>
  <c r="AB82" i="55"/>
  <c r="AA90" i="57"/>
  <c r="Y90" i="57"/>
  <c r="AB90" i="57"/>
  <c r="Q90" i="57"/>
  <c r="BA90" i="57" s="1"/>
  <c r="BB90" i="57" s="1"/>
  <c r="W90" i="57"/>
  <c r="AE90" i="57" a="1"/>
  <c r="AE90" i="57" s="1"/>
  <c r="S90" i="57"/>
  <c r="V90" i="57"/>
  <c r="AY90" i="57" s="1"/>
  <c r="P90" i="57"/>
  <c r="Z90" i="57"/>
  <c r="AZ90" i="57" s="1"/>
  <c r="U90" i="57"/>
  <c r="R90" i="57"/>
  <c r="Q101" i="56"/>
  <c r="BA101" i="56" s="1"/>
  <c r="BB101" i="56" s="1"/>
  <c r="Y101" i="56"/>
  <c r="AE101" i="56" a="1"/>
  <c r="AE101" i="56" s="1"/>
  <c r="AD101" i="56" s="1"/>
  <c r="AC101" i="56" s="1"/>
  <c r="U101" i="56"/>
  <c r="S101" i="56"/>
  <c r="AA101" i="56"/>
  <c r="Z101" i="56"/>
  <c r="AZ101" i="56" s="1"/>
  <c r="AB101" i="56"/>
  <c r="V101" i="56"/>
  <c r="AY101" i="56" s="1"/>
  <c r="W101" i="56"/>
  <c r="R101" i="56"/>
  <c r="P101" i="56"/>
  <c r="Y110" i="55"/>
  <c r="Z110" i="55"/>
  <c r="AZ110" i="55" s="1"/>
  <c r="AA110" i="55"/>
  <c r="P110" i="55"/>
  <c r="S110" i="55"/>
  <c r="AB110" i="55"/>
  <c r="Q110" i="55"/>
  <c r="BA110" i="55" s="1"/>
  <c r="BB110" i="55" s="1"/>
  <c r="R110" i="55"/>
  <c r="AE110" i="55" a="1"/>
  <c r="AE110" i="55" s="1"/>
  <c r="AD110" i="55" s="1"/>
  <c r="AC110" i="55" s="1"/>
  <c r="W110" i="55"/>
  <c r="V110" i="55"/>
  <c r="AY110" i="55" s="1"/>
  <c r="U110" i="55"/>
  <c r="Y120" i="53"/>
  <c r="AA120" i="53"/>
  <c r="W120" i="53"/>
  <c r="P120" i="53"/>
  <c r="U120" i="53"/>
  <c r="AS120" i="53"/>
  <c r="AF120" i="53" s="1"/>
  <c r="V120" i="53"/>
  <c r="AY120" i="53" s="1"/>
  <c r="AB120" i="53"/>
  <c r="Z120" i="53"/>
  <c r="AZ120" i="53" s="1"/>
  <c r="Q120" i="53"/>
  <c r="BA120" i="53" s="1"/>
  <c r="S120" i="53"/>
  <c r="R120" i="53"/>
  <c r="V70" i="52"/>
  <c r="AY70" i="52" s="1"/>
  <c r="Q70" i="52"/>
  <c r="BA70" i="52" s="1"/>
  <c r="BB70" i="52" s="1"/>
  <c r="R70" i="52"/>
  <c r="U70" i="52"/>
  <c r="AE70" i="52" a="1"/>
  <c r="AE70" i="52" s="1"/>
  <c r="AD70" i="52" s="1"/>
  <c r="AC70" i="52" s="1"/>
  <c r="S70" i="52"/>
  <c r="Z70" i="52"/>
  <c r="AZ70" i="52" s="1"/>
  <c r="AA70" i="52"/>
  <c r="AB70" i="52"/>
  <c r="P70" i="52"/>
  <c r="Y70" i="52"/>
  <c r="W70" i="52"/>
  <c r="W42" i="54"/>
  <c r="S42" i="54"/>
  <c r="Y42" i="54"/>
  <c r="P42" i="54"/>
  <c r="Q42" i="54"/>
  <c r="BA42" i="54" s="1"/>
  <c r="AU42" i="54"/>
  <c r="AV38" i="54" s="1"/>
  <c r="AA42" i="54"/>
  <c r="R42" i="54"/>
  <c r="AB42" i="54"/>
  <c r="V42" i="54"/>
  <c r="AY42" i="54" s="1"/>
  <c r="U42" i="54"/>
  <c r="Z42" i="54"/>
  <c r="AZ42" i="54" s="1"/>
  <c r="W110" i="48"/>
  <c r="Z110" i="48"/>
  <c r="AZ110" i="48" s="1"/>
  <c r="V110" i="48"/>
  <c r="AY110" i="48" s="1"/>
  <c r="P110" i="48"/>
  <c r="S110" i="48"/>
  <c r="U110" i="48"/>
  <c r="AS110" i="48"/>
  <c r="AF110" i="48" s="1"/>
  <c r="Q110" i="48"/>
  <c r="BA110" i="48" s="1"/>
  <c r="AB110" i="48"/>
  <c r="AA110" i="48"/>
  <c r="Y110" i="48"/>
  <c r="R110" i="48"/>
  <c r="Q14" i="54"/>
  <c r="BA14" i="54" s="1"/>
  <c r="AU14" i="54"/>
  <c r="AV16" i="54" s="1"/>
  <c r="Z14" i="54"/>
  <c r="AZ14" i="54" s="1"/>
  <c r="W14" i="54"/>
  <c r="AB14" i="54"/>
  <c r="U14" i="54"/>
  <c r="P14" i="54"/>
  <c r="V14" i="54"/>
  <c r="AY14" i="54" s="1"/>
  <c r="Y14" i="54"/>
  <c r="S14" i="54"/>
  <c r="R14" i="54"/>
  <c r="AA14" i="54"/>
  <c r="W87" i="54"/>
  <c r="U87" i="54"/>
  <c r="Z87" i="54"/>
  <c r="AZ87" i="54" s="1"/>
  <c r="AE87" i="54" a="1"/>
  <c r="AE87" i="54" s="1"/>
  <c r="AD87" i="54" s="1"/>
  <c r="AC87" i="54" s="1"/>
  <c r="V87" i="54"/>
  <c r="AY87" i="54" s="1"/>
  <c r="S87" i="54"/>
  <c r="AB87" i="54"/>
  <c r="P87" i="54"/>
  <c r="Y87" i="54"/>
  <c r="R87" i="54"/>
  <c r="Q87" i="54"/>
  <c r="BA87" i="54" s="1"/>
  <c r="BB87" i="54" s="1"/>
  <c r="AA87" i="54"/>
  <c r="AA61" i="57"/>
  <c r="P61" i="57"/>
  <c r="AU61" i="57"/>
  <c r="Y61" i="57"/>
  <c r="W61" i="57"/>
  <c r="AE61" i="57" a="1"/>
  <c r="AE61" i="57" s="1"/>
  <c r="S61" i="57"/>
  <c r="U61" i="57"/>
  <c r="Q61" i="57"/>
  <c r="BA61" i="57" s="1"/>
  <c r="BB61" i="57" s="1"/>
  <c r="Z61" i="57"/>
  <c r="AZ61" i="57" s="1"/>
  <c r="AB61" i="57"/>
  <c r="V61" i="57"/>
  <c r="AY61" i="57" s="1"/>
  <c r="R61" i="57"/>
  <c r="W8" i="54"/>
  <c r="AB8" i="54"/>
  <c r="AE8" i="54" a="1"/>
  <c r="AE8" i="54" s="1"/>
  <c r="R8" i="54"/>
  <c r="V8" i="54"/>
  <c r="AY8" i="54" s="1"/>
  <c r="P8" i="54"/>
  <c r="U8" i="54"/>
  <c r="AU8" i="54"/>
  <c r="AV30" i="54" s="1"/>
  <c r="AA8" i="54"/>
  <c r="S8" i="54"/>
  <c r="Q8" i="54"/>
  <c r="BA8" i="54" s="1"/>
  <c r="BB8" i="54" s="1"/>
  <c r="Z8" i="54"/>
  <c r="AZ8" i="54" s="1"/>
  <c r="Y8" i="54"/>
  <c r="AA21" i="53"/>
  <c r="P21" i="53"/>
  <c r="U21" i="53"/>
  <c r="R21" i="53"/>
  <c r="AU21" i="53"/>
  <c r="W21" i="53"/>
  <c r="Z21" i="53"/>
  <c r="AZ21" i="53" s="1"/>
  <c r="V21" i="53"/>
  <c r="AY21" i="53" s="1"/>
  <c r="Q21" i="53"/>
  <c r="BA21" i="53" s="1"/>
  <c r="Y21" i="53"/>
  <c r="AB21" i="53"/>
  <c r="S21" i="53"/>
  <c r="S95" i="51"/>
  <c r="AB95" i="51"/>
  <c r="P95" i="51"/>
  <c r="R95" i="51"/>
  <c r="Z95" i="51"/>
  <c r="AZ95" i="51" s="1"/>
  <c r="Q95" i="51"/>
  <c r="BA95" i="51" s="1"/>
  <c r="BB95" i="51" s="1"/>
  <c r="U95" i="51"/>
  <c r="AA95" i="51"/>
  <c r="AE95" i="51" a="1"/>
  <c r="AE95" i="51" s="1"/>
  <c r="AD95" i="51" s="1"/>
  <c r="AC95" i="51" s="1"/>
  <c r="W95" i="51"/>
  <c r="Y95" i="51"/>
  <c r="V95" i="51"/>
  <c r="AY95" i="51" s="1"/>
  <c r="AB10" i="50"/>
  <c r="R10" i="50"/>
  <c r="AA10" i="50"/>
  <c r="Q10" i="50"/>
  <c r="BA10" i="50" s="1"/>
  <c r="Z10" i="50"/>
  <c r="AZ10" i="50" s="1"/>
  <c r="P10" i="50"/>
  <c r="S10" i="50"/>
  <c r="U10" i="50"/>
  <c r="V10" i="50"/>
  <c r="AY10" i="50" s="1"/>
  <c r="AU10" i="50"/>
  <c r="Y10" i="50"/>
  <c r="W10" i="50"/>
  <c r="S117" i="56"/>
  <c r="W117" i="56"/>
  <c r="AE117" i="56" a="1"/>
  <c r="AE117" i="56" s="1"/>
  <c r="R117" i="56"/>
  <c r="Y117" i="56"/>
  <c r="U117" i="56"/>
  <c r="V117" i="56"/>
  <c r="AY117" i="56" s="1"/>
  <c r="Q117" i="56"/>
  <c r="BA117" i="56" s="1"/>
  <c r="BB117" i="56" s="1"/>
  <c r="AA117" i="56"/>
  <c r="Z117" i="56"/>
  <c r="AZ117" i="56" s="1"/>
  <c r="P117" i="56"/>
  <c r="AB117" i="56"/>
  <c r="W80" i="55"/>
  <c r="V80" i="55"/>
  <c r="AY80" i="55" s="1"/>
  <c r="S80" i="55"/>
  <c r="AE80" i="55" a="1"/>
  <c r="AE80" i="55" s="1"/>
  <c r="U80" i="55"/>
  <c r="Q80" i="55"/>
  <c r="BA80" i="55" s="1"/>
  <c r="BB80" i="55" s="1"/>
  <c r="AB80" i="55"/>
  <c r="R80" i="55"/>
  <c r="AA80" i="55"/>
  <c r="Y80" i="55"/>
  <c r="P80" i="55"/>
  <c r="Z80" i="55"/>
  <c r="AZ80" i="55" s="1"/>
  <c r="R22" i="53"/>
  <c r="Y22" i="53"/>
  <c r="S22" i="53"/>
  <c r="Q22" i="53"/>
  <c r="BA22" i="53" s="1"/>
  <c r="AU22" i="53"/>
  <c r="AB22" i="53"/>
  <c r="W22" i="53"/>
  <c r="P22" i="53"/>
  <c r="AA22" i="53"/>
  <c r="U22" i="53"/>
  <c r="V22" i="53"/>
  <c r="AY22" i="53" s="1"/>
  <c r="Z22" i="53"/>
  <c r="AZ22" i="53" s="1"/>
  <c r="AB126" i="52"/>
  <c r="V126" i="52"/>
  <c r="AY126" i="52" s="1"/>
  <c r="U126" i="52"/>
  <c r="AS126" i="52"/>
  <c r="AF126" i="52" s="1"/>
  <c r="R126" i="52"/>
  <c r="P126" i="52"/>
  <c r="AA126" i="52"/>
  <c r="W126" i="52"/>
  <c r="S126" i="52"/>
  <c r="Q126" i="52"/>
  <c r="BA126" i="52" s="1"/>
  <c r="Z126" i="52"/>
  <c r="AZ126" i="52" s="1"/>
  <c r="Y126" i="52"/>
  <c r="AU28" i="52"/>
  <c r="AV39" i="52" s="1"/>
  <c r="AB28" i="52"/>
  <c r="Z28" i="52"/>
  <c r="AZ28" i="52" s="1"/>
  <c r="P28" i="52"/>
  <c r="W28" i="52"/>
  <c r="S28" i="52"/>
  <c r="R28" i="52"/>
  <c r="U28" i="52"/>
  <c r="Y28" i="52"/>
  <c r="Q28" i="52"/>
  <c r="BA28" i="52" s="1"/>
  <c r="V28" i="52"/>
  <c r="AY28" i="52" s="1"/>
  <c r="BB28" i="52" s="1"/>
  <c r="AA28" i="52"/>
  <c r="R118" i="51"/>
  <c r="AB118" i="51"/>
  <c r="Q118" i="51"/>
  <c r="BA118" i="51" s="1"/>
  <c r="AA118" i="51"/>
  <c r="Z118" i="51"/>
  <c r="AZ118" i="51" s="1"/>
  <c r="P118" i="51"/>
  <c r="Y118" i="51"/>
  <c r="U118" i="51"/>
  <c r="AS118" i="51"/>
  <c r="AF118" i="51" s="1"/>
  <c r="W118" i="51"/>
  <c r="S118" i="51"/>
  <c r="V118" i="51"/>
  <c r="AY118" i="51" s="1"/>
  <c r="Q53" i="54"/>
  <c r="BA53" i="54" s="1"/>
  <c r="BB53" i="54" s="1"/>
  <c r="V53" i="54"/>
  <c r="AY53" i="54" s="1"/>
  <c r="R53" i="54"/>
  <c r="S53" i="54"/>
  <c r="Z53" i="54"/>
  <c r="AZ53" i="54" s="1"/>
  <c r="P53" i="54"/>
  <c r="AB53" i="54"/>
  <c r="Y53" i="54"/>
  <c r="AA53" i="54"/>
  <c r="W53" i="54"/>
  <c r="U53" i="54"/>
  <c r="AE53" i="54" a="1"/>
  <c r="AE53" i="54" s="1"/>
  <c r="AU53" i="54"/>
  <c r="AU23" i="53"/>
  <c r="AV96" i="53" s="1"/>
  <c r="AA23" i="53"/>
  <c r="W23" i="53"/>
  <c r="AB23" i="53"/>
  <c r="R23" i="53"/>
  <c r="V23" i="53"/>
  <c r="AY23" i="53" s="1"/>
  <c r="Z23" i="53"/>
  <c r="AZ23" i="53" s="1"/>
  <c r="Q23" i="53"/>
  <c r="BA23" i="53" s="1"/>
  <c r="U23" i="53"/>
  <c r="P23" i="53"/>
  <c r="Y23" i="53"/>
  <c r="S23" i="53"/>
  <c r="Z119" i="57"/>
  <c r="AZ119" i="57" s="1"/>
  <c r="Y119" i="57"/>
  <c r="W119" i="57"/>
  <c r="V119" i="57"/>
  <c r="AY119" i="57" s="1"/>
  <c r="R119" i="57"/>
  <c r="AS119" i="57"/>
  <c r="AF119" i="57" s="1"/>
  <c r="U119" i="57"/>
  <c r="P119" i="57"/>
  <c r="AA119" i="57"/>
  <c r="S119" i="57"/>
  <c r="Q119" i="57"/>
  <c r="BA119" i="57" s="1"/>
  <c r="AB119" i="57"/>
  <c r="AA91" i="56"/>
  <c r="W91" i="56"/>
  <c r="AB91" i="56"/>
  <c r="Q91" i="56"/>
  <c r="BA91" i="56" s="1"/>
  <c r="S91" i="56"/>
  <c r="Z91" i="56"/>
  <c r="AZ91" i="56" s="1"/>
  <c r="BB91" i="56" s="1"/>
  <c r="R91" i="56"/>
  <c r="P91" i="56"/>
  <c r="Y91" i="56"/>
  <c r="U91" i="56"/>
  <c r="V91" i="56"/>
  <c r="AY91" i="56" s="1"/>
  <c r="AS91" i="56"/>
  <c r="AF91" i="56" s="1"/>
  <c r="AI31" i="59" a="1"/>
  <c r="AI31" i="59" s="1"/>
  <c r="AJ31" i="59" s="1"/>
  <c r="AK31" i="59" s="1"/>
  <c r="AI2" i="59" a="1"/>
  <c r="AI2" i="59" s="1"/>
  <c r="AJ2" i="59" s="1"/>
  <c r="AL2" i="59" s="1"/>
  <c r="AI30" i="59" a="1"/>
  <c r="AI30" i="59" s="1"/>
  <c r="AJ30" i="59" s="1"/>
  <c r="AK30" i="59" s="1"/>
  <c r="AI10" i="59" a="1"/>
  <c r="AI10" i="59" s="1"/>
  <c r="AJ10" i="59" s="1"/>
  <c r="AK10" i="59" s="1"/>
  <c r="AI26" i="59" a="1"/>
  <c r="AI26" i="59" s="1"/>
  <c r="AJ26" i="59" s="1"/>
  <c r="AK26" i="59" s="1"/>
  <c r="AI27" i="59" a="1"/>
  <c r="AI27" i="59" s="1"/>
  <c r="AJ27" i="59" s="1"/>
  <c r="AK27" i="59" s="1"/>
  <c r="AI5" i="59" a="1"/>
  <c r="AI5" i="59" s="1"/>
  <c r="AJ5" i="59" s="1"/>
  <c r="AL5" i="59" s="1"/>
  <c r="AI33" i="59" a="1"/>
  <c r="AI33" i="59" s="1"/>
  <c r="AJ33" i="59" s="1"/>
  <c r="AK33" i="59" s="1"/>
  <c r="AI21" i="59" a="1"/>
  <c r="AI21" i="59" s="1"/>
  <c r="AJ21" i="59" s="1"/>
  <c r="AL21" i="59" s="1"/>
  <c r="AI15" i="59" a="1"/>
  <c r="AI15" i="59" s="1"/>
  <c r="AJ15" i="59" s="1"/>
  <c r="AK15" i="59" s="1"/>
  <c r="AI24" i="59" a="1"/>
  <c r="AI24" i="59" s="1"/>
  <c r="AJ24" i="59" s="1"/>
  <c r="AL24" i="59" s="1"/>
  <c r="AI28" i="59" a="1"/>
  <c r="AI28" i="59" s="1"/>
  <c r="AJ28" i="59" s="1"/>
  <c r="AK28" i="59" s="1"/>
  <c r="AI22" i="59" a="1"/>
  <c r="AI22" i="59" s="1"/>
  <c r="AJ22" i="59" s="1"/>
  <c r="AL22" i="59" s="1"/>
  <c r="AI32" i="59" a="1"/>
  <c r="AI32" i="59" s="1"/>
  <c r="AJ32" i="59" s="1"/>
  <c r="AK32" i="59" s="1"/>
  <c r="AI29" i="59" a="1"/>
  <c r="AI29" i="59" s="1"/>
  <c r="AJ29" i="59" s="1"/>
  <c r="AK29" i="59" s="1"/>
  <c r="AI7" i="59" a="1"/>
  <c r="AI7" i="59" s="1"/>
  <c r="AJ7" i="59" s="1"/>
  <c r="AL7" i="59" s="1"/>
  <c r="AI25" i="59" a="1"/>
  <c r="AI25" i="59" s="1"/>
  <c r="AJ25" i="59" s="1"/>
  <c r="AL25" i="59" s="1"/>
  <c r="AI9" i="59" a="1"/>
  <c r="AI9" i="59" s="1"/>
  <c r="AJ9" i="59" s="1"/>
  <c r="AL9" i="59" s="1"/>
  <c r="AI23" i="59" a="1"/>
  <c r="AI23" i="59" s="1"/>
  <c r="AJ23" i="59" s="1"/>
  <c r="AL23" i="59" s="1"/>
  <c r="AI17" i="59" a="1"/>
  <c r="AI17" i="59" s="1"/>
  <c r="AJ17" i="59" s="1"/>
  <c r="AK17" i="59" s="1"/>
  <c r="AI18" i="59" a="1"/>
  <c r="AI18" i="59" s="1"/>
  <c r="AJ18" i="59" s="1"/>
  <c r="AL18" i="59" s="1"/>
  <c r="AI19" i="59" a="1"/>
  <c r="AI19" i="59" s="1"/>
  <c r="AJ19" i="59" s="1"/>
  <c r="AL19" i="59" s="1"/>
  <c r="AI16" i="59" a="1"/>
  <c r="AI16" i="59" s="1"/>
  <c r="AJ16" i="59" s="1"/>
  <c r="AK16" i="59" s="1"/>
  <c r="AI4" i="59" a="1"/>
  <c r="AI4" i="59" s="1"/>
  <c r="AJ4" i="59" s="1"/>
  <c r="AL4" i="59" s="1"/>
  <c r="AI11" i="59" a="1"/>
  <c r="AI11" i="59" s="1"/>
  <c r="AJ11" i="59" s="1"/>
  <c r="AK11" i="59" s="1"/>
  <c r="AI14" i="59" a="1"/>
  <c r="AI14" i="59" s="1"/>
  <c r="AJ14" i="59" s="1"/>
  <c r="AK14" i="59" s="1"/>
  <c r="AI3" i="59" a="1"/>
  <c r="AI3" i="59" s="1"/>
  <c r="AJ3" i="59" s="1"/>
  <c r="AL3" i="59" s="1"/>
  <c r="AI6" i="59" a="1"/>
  <c r="AI6" i="59" s="1"/>
  <c r="AJ6" i="59" s="1"/>
  <c r="AL6" i="59" s="1"/>
  <c r="AI20" i="59" a="1"/>
  <c r="AI20" i="59" s="1"/>
  <c r="AJ20" i="59" s="1"/>
  <c r="AL20" i="59" s="1"/>
  <c r="AI12" i="59" a="1"/>
  <c r="AI12" i="59" s="1"/>
  <c r="AJ12" i="59" s="1"/>
  <c r="AK12" i="59" s="1"/>
  <c r="AI13" i="59" a="1"/>
  <c r="AI13" i="59" s="1"/>
  <c r="AJ13" i="59" s="1"/>
  <c r="AK13" i="59" s="1"/>
  <c r="AI8" i="59" a="1"/>
  <c r="AI8" i="59" s="1"/>
  <c r="AJ8" i="59" s="1"/>
  <c r="AL8" i="59" s="1"/>
  <c r="V33" i="55"/>
  <c r="AY33" i="55" s="1"/>
  <c r="Z33" i="55"/>
  <c r="AZ33" i="55" s="1"/>
  <c r="U33" i="55"/>
  <c r="P33" i="55"/>
  <c r="AE33" i="55" a="1"/>
  <c r="AE33" i="55" s="1"/>
  <c r="AU33" i="55"/>
  <c r="Y33" i="55"/>
  <c r="S33" i="55"/>
  <c r="W33" i="55"/>
  <c r="R33" i="55"/>
  <c r="AB33" i="55"/>
  <c r="AA33" i="55"/>
  <c r="Q33" i="55"/>
  <c r="BA33" i="55" s="1"/>
  <c r="BB33" i="55" s="1"/>
  <c r="AA106" i="49"/>
  <c r="V106" i="49"/>
  <c r="AY106" i="49" s="1"/>
  <c r="Q106" i="49"/>
  <c r="BA106" i="49" s="1"/>
  <c r="BB106" i="49" s="1"/>
  <c r="AE106" i="49" a="1"/>
  <c r="AE106" i="49" s="1"/>
  <c r="AD106" i="49" s="1"/>
  <c r="AC106" i="49" s="1"/>
  <c r="R106" i="49"/>
  <c r="AB106" i="49"/>
  <c r="Z106" i="49"/>
  <c r="AZ106" i="49" s="1"/>
  <c r="P106" i="49"/>
  <c r="S106" i="49"/>
  <c r="Y106" i="49"/>
  <c r="W106" i="49"/>
  <c r="U106" i="49"/>
  <c r="AA126" i="48"/>
  <c r="Z126" i="48"/>
  <c r="AZ126" i="48" s="1"/>
  <c r="S126" i="48"/>
  <c r="P126" i="48"/>
  <c r="R126" i="48"/>
  <c r="Y126" i="48"/>
  <c r="Q126" i="48"/>
  <c r="BA126" i="48" s="1"/>
  <c r="W126" i="48"/>
  <c r="V126" i="48"/>
  <c r="AY126" i="48" s="1"/>
  <c r="U126" i="48"/>
  <c r="AS126" i="48"/>
  <c r="AF126" i="48" s="1"/>
  <c r="AB126" i="48"/>
  <c r="P109" i="51"/>
  <c r="AB109" i="51"/>
  <c r="Y109" i="51"/>
  <c r="Z109" i="51"/>
  <c r="AZ109" i="51" s="1"/>
  <c r="AE109" i="51" a="1"/>
  <c r="AE109" i="51" s="1"/>
  <c r="AD109" i="51" s="1"/>
  <c r="AC109" i="51" s="1"/>
  <c r="W109" i="51"/>
  <c r="V109" i="51"/>
  <c r="AY109" i="51" s="1"/>
  <c r="R109" i="51"/>
  <c r="Q109" i="51"/>
  <c r="BA109" i="51" s="1"/>
  <c r="BB109" i="51" s="1"/>
  <c r="S109" i="51"/>
  <c r="AA109" i="51"/>
  <c r="U109" i="51"/>
  <c r="Y94" i="49"/>
  <c r="AE94" i="49" a="1"/>
  <c r="AE94" i="49" s="1"/>
  <c r="AD94" i="49" s="1"/>
  <c r="AC94" i="49" s="1"/>
  <c r="W94" i="49"/>
  <c r="R94" i="49"/>
  <c r="AA94" i="49"/>
  <c r="P94" i="49"/>
  <c r="Q94" i="49"/>
  <c r="BA94" i="49" s="1"/>
  <c r="BB94" i="49" s="1"/>
  <c r="AB94" i="49"/>
  <c r="Z94" i="49"/>
  <c r="AZ94" i="49" s="1"/>
  <c r="U94" i="49"/>
  <c r="S94" i="49"/>
  <c r="V94" i="49"/>
  <c r="AY94" i="49" s="1"/>
  <c r="U46" i="48"/>
  <c r="AB46" i="48"/>
  <c r="Y46" i="48"/>
  <c r="S46" i="48"/>
  <c r="Q46" i="48"/>
  <c r="BA46" i="48" s="1"/>
  <c r="W46" i="48"/>
  <c r="R46" i="48"/>
  <c r="AA46" i="48"/>
  <c r="AU46" i="48"/>
  <c r="Z46" i="48"/>
  <c r="AZ46" i="48" s="1"/>
  <c r="P46" i="48"/>
  <c r="V46" i="48"/>
  <c r="AY46" i="48" s="1"/>
  <c r="AA66" i="51"/>
  <c r="W66" i="51"/>
  <c r="V66" i="51"/>
  <c r="AY66" i="51" s="1"/>
  <c r="U66" i="51"/>
  <c r="S66" i="51"/>
  <c r="AB66" i="51"/>
  <c r="AS66" i="51"/>
  <c r="AF66" i="51" s="1"/>
  <c r="Z66" i="51"/>
  <c r="AZ66" i="51" s="1"/>
  <c r="Y66" i="51"/>
  <c r="R66" i="51"/>
  <c r="Q66" i="51"/>
  <c r="BA66" i="51" s="1"/>
  <c r="P66" i="51"/>
  <c r="S37" i="50"/>
  <c r="AU37" i="50"/>
  <c r="AV83" i="50" s="1"/>
  <c r="U37" i="50"/>
  <c r="P37" i="50"/>
  <c r="W37" i="50"/>
  <c r="AE37" i="50" a="1"/>
  <c r="AE37" i="50" s="1"/>
  <c r="Y37" i="50"/>
  <c r="AA37" i="50"/>
  <c r="AB37" i="50"/>
  <c r="V37" i="50"/>
  <c r="AY37" i="50" s="1"/>
  <c r="R37" i="50"/>
  <c r="Q37" i="50"/>
  <c r="BA37" i="50" s="1"/>
  <c r="BB37" i="50" s="1"/>
  <c r="Z37" i="50"/>
  <c r="AZ37" i="50" s="1"/>
  <c r="Q88" i="49"/>
  <c r="BA88" i="49" s="1"/>
  <c r="U88" i="49"/>
  <c r="AA88" i="49"/>
  <c r="Z88" i="49"/>
  <c r="AZ88" i="49" s="1"/>
  <c r="W88" i="49"/>
  <c r="P88" i="49"/>
  <c r="Y88" i="49"/>
  <c r="S88" i="49"/>
  <c r="AB88" i="49"/>
  <c r="AS88" i="49"/>
  <c r="AF88" i="49" s="1"/>
  <c r="R88" i="49"/>
  <c r="V88" i="49"/>
  <c r="AY88" i="49" s="1"/>
  <c r="Q111" i="49"/>
  <c r="BA111" i="49" s="1"/>
  <c r="BB111" i="49" s="1"/>
  <c r="P111" i="49"/>
  <c r="W111" i="49"/>
  <c r="AA111" i="49"/>
  <c r="AB111" i="49"/>
  <c r="V111" i="49"/>
  <c r="AY111" i="49" s="1"/>
  <c r="Z111" i="49"/>
  <c r="AZ111" i="49" s="1"/>
  <c r="S111" i="49"/>
  <c r="Y111" i="49"/>
  <c r="U111" i="49"/>
  <c r="R111" i="49"/>
  <c r="AE111" i="49" a="1"/>
  <c r="AE111" i="49" s="1"/>
  <c r="AD111" i="49" s="1"/>
  <c r="AC111" i="49" s="1"/>
  <c r="AA126" i="46"/>
  <c r="Z126" i="46"/>
  <c r="AZ126" i="46" s="1"/>
  <c r="P126" i="46"/>
  <c r="W126" i="46"/>
  <c r="R126" i="46"/>
  <c r="V126" i="46"/>
  <c r="AY126" i="46" s="1"/>
  <c r="U126" i="46"/>
  <c r="Q126" i="46"/>
  <c r="BA126" i="46" s="1"/>
  <c r="AB126" i="46"/>
  <c r="S126" i="46"/>
  <c r="Y126" i="46"/>
  <c r="D28" i="44"/>
  <c r="A28" i="44"/>
  <c r="AB86" i="46"/>
  <c r="AA86" i="46"/>
  <c r="U86" i="46"/>
  <c r="V86" i="46"/>
  <c r="AY86" i="46" s="1"/>
  <c r="R86" i="46"/>
  <c r="AE86" i="46" a="1"/>
  <c r="AE86" i="46" s="1"/>
  <c r="Z86" i="46"/>
  <c r="AZ86" i="46" s="1"/>
  <c r="W86" i="46"/>
  <c r="Y86" i="46"/>
  <c r="S86" i="46"/>
  <c r="Q86" i="46"/>
  <c r="BA86" i="46" s="1"/>
  <c r="BB86" i="46" s="1"/>
  <c r="P86" i="46"/>
  <c r="V43" i="46"/>
  <c r="AY43" i="46" s="1"/>
  <c r="S43" i="46"/>
  <c r="R43" i="46"/>
  <c r="Z43" i="46"/>
  <c r="AZ43" i="46" s="1"/>
  <c r="Q43" i="46"/>
  <c r="BA43" i="46" s="1"/>
  <c r="P43" i="46"/>
  <c r="AB43" i="46"/>
  <c r="Y43" i="46"/>
  <c r="U43" i="46"/>
  <c r="W43" i="46"/>
  <c r="AA43" i="46"/>
  <c r="AU43" i="46"/>
  <c r="V87" i="46"/>
  <c r="AY87" i="46" s="1"/>
  <c r="S87" i="46"/>
  <c r="R87" i="46"/>
  <c r="W87" i="46"/>
  <c r="Q87" i="46"/>
  <c r="BA87" i="46" s="1"/>
  <c r="BB87" i="46" s="1"/>
  <c r="U87" i="46"/>
  <c r="AB87" i="46"/>
  <c r="Y87" i="46"/>
  <c r="Z87" i="46"/>
  <c r="AZ87" i="46" s="1"/>
  <c r="P87" i="46"/>
  <c r="AA87" i="46"/>
  <c r="AE87" i="46" a="1"/>
  <c r="AE87" i="46" s="1"/>
  <c r="AB109" i="46"/>
  <c r="AA109" i="46"/>
  <c r="Q109" i="46"/>
  <c r="BA109" i="46" s="1"/>
  <c r="R109" i="46"/>
  <c r="Z109" i="46"/>
  <c r="AZ109" i="46" s="1"/>
  <c r="Y109" i="46"/>
  <c r="P109" i="46"/>
  <c r="V109" i="46"/>
  <c r="AY109" i="46" s="1"/>
  <c r="W109" i="46"/>
  <c r="U109" i="46"/>
  <c r="S109" i="46"/>
  <c r="P45" i="34"/>
  <c r="Q45" i="34"/>
  <c r="BA45" i="34" s="1"/>
  <c r="V45" i="34"/>
  <c r="AY45" i="34" s="1"/>
  <c r="S45" i="34"/>
  <c r="AU45" i="34"/>
  <c r="AV104" i="34" s="1"/>
  <c r="R45" i="34"/>
  <c r="Z45" i="34"/>
  <c r="AZ45" i="34" s="1"/>
  <c r="AB45" i="34"/>
  <c r="AA45" i="34"/>
  <c r="W45" i="34"/>
  <c r="Y45" i="34"/>
  <c r="U45" i="34"/>
  <c r="Q2" i="37"/>
  <c r="BA2" i="37" s="1"/>
  <c r="Z2" i="37"/>
  <c r="AZ2" i="37" s="1"/>
  <c r="S2" i="37"/>
  <c r="V2" i="37"/>
  <c r="AY2" i="37" s="1"/>
  <c r="AA2" i="37"/>
  <c r="R2" i="37"/>
  <c r="U2" i="37"/>
  <c r="P2" i="37"/>
  <c r="Y2" i="37"/>
  <c r="AB2" i="37"/>
  <c r="W2" i="37"/>
  <c r="AU2" i="37"/>
  <c r="AV73" i="37" s="1"/>
  <c r="Z33" i="46"/>
  <c r="AZ33" i="46" s="1"/>
  <c r="AB33" i="46"/>
  <c r="Q33" i="46"/>
  <c r="BA33" i="46" s="1"/>
  <c r="P33" i="46"/>
  <c r="U33" i="46"/>
  <c r="R33" i="46"/>
  <c r="S33" i="46"/>
  <c r="Y33" i="46"/>
  <c r="AU33" i="46"/>
  <c r="W33" i="46"/>
  <c r="AA33" i="46"/>
  <c r="V33" i="46"/>
  <c r="AY33" i="46" s="1"/>
  <c r="V12" i="43"/>
  <c r="AY12" i="43" s="1"/>
  <c r="AE12" i="43" a="1"/>
  <c r="AE12" i="43" s="1"/>
  <c r="P12" i="43"/>
  <c r="AB12" i="43"/>
  <c r="Y12" i="43"/>
  <c r="AA12" i="43"/>
  <c r="U12" i="43"/>
  <c r="AU12" i="43"/>
  <c r="AV16" i="43" s="1"/>
  <c r="S12" i="43"/>
  <c r="R12" i="43"/>
  <c r="Z12" i="43"/>
  <c r="AZ12" i="43" s="1"/>
  <c r="W12" i="43"/>
  <c r="Q12" i="43"/>
  <c r="BA12" i="43" s="1"/>
  <c r="BB12" i="43" s="1"/>
  <c r="A51" i="37"/>
  <c r="D51" i="37"/>
  <c r="D39" i="44"/>
  <c r="A39" i="44"/>
  <c r="W64" i="39"/>
  <c r="R64" i="39"/>
  <c r="Y64" i="39"/>
  <c r="Q64" i="39"/>
  <c r="BA64" i="39" s="1"/>
  <c r="BB64" i="39" s="1"/>
  <c r="S64" i="39"/>
  <c r="AA64" i="39"/>
  <c r="AB64" i="39"/>
  <c r="P64" i="39"/>
  <c r="U64" i="39"/>
  <c r="AU64" i="39"/>
  <c r="AV82" i="39" s="1"/>
  <c r="Z64" i="39"/>
  <c r="AZ64" i="39" s="1"/>
  <c r="AE64" i="39" a="1"/>
  <c r="AE64" i="39" s="1"/>
  <c r="V64" i="39"/>
  <c r="AY64" i="39" s="1"/>
  <c r="Q8" i="37"/>
  <c r="BA8" i="37" s="1"/>
  <c r="Z8" i="37"/>
  <c r="AZ8" i="37" s="1"/>
  <c r="AB8" i="37"/>
  <c r="Y8" i="37"/>
  <c r="AA8" i="37"/>
  <c r="AU8" i="37"/>
  <c r="AV16" i="37" s="1"/>
  <c r="W8" i="37"/>
  <c r="V8" i="37"/>
  <c r="AY8" i="37" s="1"/>
  <c r="U8" i="37"/>
  <c r="S8" i="37"/>
  <c r="R8" i="37"/>
  <c r="P8" i="37"/>
  <c r="D4" i="44"/>
  <c r="A4" i="44"/>
  <c r="S60" i="37"/>
  <c r="W60" i="37"/>
  <c r="AU60" i="37"/>
  <c r="AV128" i="37" s="1"/>
  <c r="R60" i="37"/>
  <c r="AB60" i="37"/>
  <c r="Q60" i="37"/>
  <c r="BA60" i="37" s="1"/>
  <c r="BB60" i="37" s="1"/>
  <c r="U60" i="37"/>
  <c r="AA60" i="37"/>
  <c r="V60" i="37"/>
  <c r="AY60" i="37" s="1"/>
  <c r="P60" i="37"/>
  <c r="AE60" i="37" a="1"/>
  <c r="AE60" i="37" s="1"/>
  <c r="Z60" i="37"/>
  <c r="AZ60" i="37" s="1"/>
  <c r="Y60" i="37"/>
  <c r="D55" i="34"/>
  <c r="A55" i="34"/>
  <c r="D62" i="45"/>
  <c r="AH62" i="45" s="1"/>
  <c r="A62" i="45"/>
  <c r="P87" i="35"/>
  <c r="R87" i="35"/>
  <c r="AB87" i="35"/>
  <c r="Y87" i="35"/>
  <c r="Q87" i="35"/>
  <c r="BA87" i="35" s="1"/>
  <c r="AA87" i="35"/>
  <c r="W87" i="35"/>
  <c r="AS87" i="35"/>
  <c r="AF87" i="35" s="1"/>
  <c r="S87" i="35"/>
  <c r="V87" i="35"/>
  <c r="AY87" i="35" s="1"/>
  <c r="Z87" i="35"/>
  <c r="AZ87" i="35" s="1"/>
  <c r="U87" i="35"/>
  <c r="D59" i="39"/>
  <c r="A59" i="39"/>
  <c r="D39" i="30"/>
  <c r="A39" i="30"/>
  <c r="A65" i="12"/>
  <c r="D65" i="12"/>
  <c r="A41" i="34"/>
  <c r="D41" i="34"/>
  <c r="D40" i="12"/>
  <c r="A40" i="12"/>
  <c r="Q26" i="37"/>
  <c r="BA26" i="37" s="1"/>
  <c r="BB26" i="37" s="1"/>
  <c r="V26" i="37"/>
  <c r="AY26" i="37" s="1"/>
  <c r="S26" i="37"/>
  <c r="Z26" i="37"/>
  <c r="AZ26" i="37" s="1"/>
  <c r="U26" i="37"/>
  <c r="W26" i="37"/>
  <c r="Y26" i="37"/>
  <c r="AE26" i="37" a="1"/>
  <c r="AE26" i="37" s="1"/>
  <c r="R26" i="37"/>
  <c r="AB26" i="37"/>
  <c r="AA26" i="37"/>
  <c r="AU26" i="37"/>
  <c r="P26" i="37"/>
  <c r="AA7" i="34"/>
  <c r="Q7" i="34"/>
  <c r="BA7" i="34" s="1"/>
  <c r="BB7" i="34" s="1"/>
  <c r="Z7" i="34"/>
  <c r="AZ7" i="34" s="1"/>
  <c r="V7" i="34"/>
  <c r="AY7" i="34" s="1"/>
  <c r="S7" i="34"/>
  <c r="AU7" i="34"/>
  <c r="AV107" i="34" s="1"/>
  <c r="A107" i="34" s="1"/>
  <c r="W7" i="34"/>
  <c r="P7" i="34"/>
  <c r="AE7" i="34" a="1"/>
  <c r="AE7" i="34" s="1"/>
  <c r="Y7" i="34"/>
  <c r="R7" i="34"/>
  <c r="AB7" i="34"/>
  <c r="U7" i="34"/>
  <c r="U19" i="33"/>
  <c r="Z19" i="33"/>
  <c r="AZ19" i="33" s="1"/>
  <c r="P19" i="33"/>
  <c r="S19" i="33"/>
  <c r="AU19" i="33"/>
  <c r="AV42" i="33" s="1"/>
  <c r="W19" i="33"/>
  <c r="AB19" i="33"/>
  <c r="V19" i="33"/>
  <c r="AY19" i="33" s="1"/>
  <c r="R19" i="33"/>
  <c r="AA19" i="33"/>
  <c r="Q19" i="33"/>
  <c r="BA19" i="33" s="1"/>
  <c r="Y19" i="33"/>
  <c r="D32" i="31"/>
  <c r="A32" i="31"/>
  <c r="D22" i="32"/>
  <c r="A22" i="32"/>
  <c r="A19" i="28"/>
  <c r="D19" i="28"/>
  <c r="V38" i="35"/>
  <c r="AY38" i="35" s="1"/>
  <c r="U38" i="35"/>
  <c r="S38" i="35"/>
  <c r="R38" i="35"/>
  <c r="AB38" i="35"/>
  <c r="AA38" i="35"/>
  <c r="P38" i="35"/>
  <c r="Q38" i="35"/>
  <c r="BA38" i="35" s="1"/>
  <c r="Z38" i="35"/>
  <c r="AZ38" i="35" s="1"/>
  <c r="AU38" i="35"/>
  <c r="AV86" i="35" s="1"/>
  <c r="W38" i="35"/>
  <c r="Y38" i="35"/>
  <c r="V57" i="12"/>
  <c r="AY57" i="12" s="1"/>
  <c r="AU57" i="12"/>
  <c r="AV100" i="12" s="1"/>
  <c r="U57" i="12"/>
  <c r="Z57" i="12"/>
  <c r="AZ57" i="12" s="1"/>
  <c r="AA57" i="12"/>
  <c r="R57" i="12"/>
  <c r="Y57" i="12"/>
  <c r="W57" i="12"/>
  <c r="P57" i="12"/>
  <c r="S57" i="12"/>
  <c r="AB57" i="12"/>
  <c r="Q57" i="12"/>
  <c r="BA57" i="12" s="1"/>
  <c r="BB57" i="12" s="1"/>
  <c r="AE57" i="12" a="1"/>
  <c r="AE57" i="12" s="1"/>
  <c r="AU52" i="12"/>
  <c r="AA52" i="12"/>
  <c r="P52" i="12"/>
  <c r="U52" i="12"/>
  <c r="AB52" i="12"/>
  <c r="Y52" i="12"/>
  <c r="AE52" i="12" a="1"/>
  <c r="AE52" i="12" s="1"/>
  <c r="W52" i="12"/>
  <c r="Z52" i="12"/>
  <c r="AZ52" i="12" s="1"/>
  <c r="R52" i="12"/>
  <c r="V52" i="12"/>
  <c r="AY52" i="12" s="1"/>
  <c r="S52" i="12"/>
  <c r="Q52" i="12"/>
  <c r="BA52" i="12" s="1"/>
  <c r="BB52" i="12" s="1"/>
  <c r="D78" i="32"/>
  <c r="A78" i="32"/>
  <c r="D97" i="28"/>
  <c r="A97" i="28"/>
  <c r="A113" i="12"/>
  <c r="D113" i="12"/>
  <c r="W24" i="32"/>
  <c r="U24" i="32"/>
  <c r="Q24" i="32"/>
  <c r="BA24" i="32" s="1"/>
  <c r="BB24" i="32" s="1"/>
  <c r="AB24" i="32"/>
  <c r="Y24" i="32"/>
  <c r="P24" i="32"/>
  <c r="AU24" i="32"/>
  <c r="AV22" i="32" s="1"/>
  <c r="S24" i="32"/>
  <c r="R24" i="32"/>
  <c r="Z24" i="32"/>
  <c r="AZ24" i="32" s="1"/>
  <c r="AA24" i="32"/>
  <c r="AE24" i="32" a="1"/>
  <c r="AE24" i="32" s="1"/>
  <c r="V24" i="32"/>
  <c r="AY24" i="32" s="1"/>
  <c r="AI8" i="32" a="1"/>
  <c r="AI8" i="32" s="1"/>
  <c r="AJ8" i="32" s="1"/>
  <c r="AK8" i="32" s="1"/>
  <c r="AI29" i="32" a="1"/>
  <c r="AI29" i="32" s="1"/>
  <c r="AJ29" i="32" s="1"/>
  <c r="AL29" i="32" s="1"/>
  <c r="AI24" i="32" a="1"/>
  <c r="AI24" i="32" s="1"/>
  <c r="AJ24" i="32" s="1"/>
  <c r="AK24" i="32" s="1"/>
  <c r="AI27" i="32" a="1"/>
  <c r="AI27" i="32" s="1"/>
  <c r="AJ27" i="32" s="1"/>
  <c r="AL27" i="32" s="1"/>
  <c r="AI12" i="32" a="1"/>
  <c r="AI12" i="32" s="1"/>
  <c r="AJ12" i="32" s="1"/>
  <c r="AL12" i="32" s="1"/>
  <c r="AI22" i="32" a="1"/>
  <c r="AI22" i="32" s="1"/>
  <c r="AJ22" i="32" s="1"/>
  <c r="AK22" i="32" s="1"/>
  <c r="AI5" i="32" a="1"/>
  <c r="AI5" i="32" s="1"/>
  <c r="AJ5" i="32" s="1"/>
  <c r="AK5" i="32" s="1"/>
  <c r="AI4" i="32" a="1"/>
  <c r="AI4" i="32" s="1"/>
  <c r="AJ4" i="32" s="1"/>
  <c r="AK4" i="32" s="1"/>
  <c r="AI9" i="32" a="1"/>
  <c r="AI9" i="32" s="1"/>
  <c r="AJ9" i="32" s="1"/>
  <c r="AK9" i="32" s="1"/>
  <c r="AI30" i="32" a="1"/>
  <c r="AI30" i="32" s="1"/>
  <c r="AJ30" i="32" s="1"/>
  <c r="AL30" i="32" s="1"/>
  <c r="AI20" i="32" a="1"/>
  <c r="AI20" i="32" s="1"/>
  <c r="AJ20" i="32" s="1"/>
  <c r="AK20" i="32" s="1"/>
  <c r="AI28" i="32" a="1"/>
  <c r="AI28" i="32" s="1"/>
  <c r="AJ28" i="32" s="1"/>
  <c r="AL28" i="32" s="1"/>
  <c r="AI31" i="32" a="1"/>
  <c r="AI31" i="32" s="1"/>
  <c r="AJ31" i="32" s="1"/>
  <c r="AL31" i="32" s="1"/>
  <c r="AI33" i="32" a="1"/>
  <c r="AI33" i="32" s="1"/>
  <c r="AJ33" i="32" s="1"/>
  <c r="AL33" i="32" s="1"/>
  <c r="AI18" i="32" a="1"/>
  <c r="AI18" i="32" s="1"/>
  <c r="AJ18" i="32" s="1"/>
  <c r="AK18" i="32" s="1"/>
  <c r="AI23" i="32" a="1"/>
  <c r="AI23" i="32" s="1"/>
  <c r="AJ23" i="32" s="1"/>
  <c r="AK23" i="32" s="1"/>
  <c r="AI16" i="32" a="1"/>
  <c r="AI16" i="32" s="1"/>
  <c r="AJ16" i="32" s="1"/>
  <c r="AL16" i="32" s="1"/>
  <c r="AI6" i="32" a="1"/>
  <c r="AI6" i="32" s="1"/>
  <c r="AJ6" i="32" s="1"/>
  <c r="AK6" i="32" s="1"/>
  <c r="AI11" i="32" a="1"/>
  <c r="AI11" i="32" s="1"/>
  <c r="AJ11" i="32" s="1"/>
  <c r="AL11" i="32" s="1"/>
  <c r="AI14" i="32" a="1"/>
  <c r="AI14" i="32" s="1"/>
  <c r="AJ14" i="32" s="1"/>
  <c r="AL14" i="32" s="1"/>
  <c r="AI7" i="32" a="1"/>
  <c r="AI7" i="32" s="1"/>
  <c r="AJ7" i="32" s="1"/>
  <c r="AK7" i="32" s="1"/>
  <c r="AI10" i="32" a="1"/>
  <c r="AI10" i="32" s="1"/>
  <c r="AJ10" i="32" s="1"/>
  <c r="AL10" i="32" s="1"/>
  <c r="AI2" i="32" a="1"/>
  <c r="AI2" i="32" s="1"/>
  <c r="AJ2" i="32" s="1"/>
  <c r="AK2" i="32" s="1"/>
  <c r="AI13" i="32" a="1"/>
  <c r="AI13" i="32" s="1"/>
  <c r="AJ13" i="32" s="1"/>
  <c r="AL13" i="32" s="1"/>
  <c r="AI15" i="32" a="1"/>
  <c r="AI15" i="32" s="1"/>
  <c r="AJ15" i="32" s="1"/>
  <c r="AL15" i="32" s="1"/>
  <c r="AI21" i="32" a="1"/>
  <c r="AI21" i="32" s="1"/>
  <c r="AJ21" i="32" s="1"/>
  <c r="AK21" i="32" s="1"/>
  <c r="AI32" i="32" a="1"/>
  <c r="AI32" i="32" s="1"/>
  <c r="AJ32" i="32" s="1"/>
  <c r="AL32" i="32" s="1"/>
  <c r="AI19" i="32" a="1"/>
  <c r="AI19" i="32" s="1"/>
  <c r="AJ19" i="32" s="1"/>
  <c r="AK19" i="32" s="1"/>
  <c r="AI17" i="32" a="1"/>
  <c r="AI17" i="32" s="1"/>
  <c r="AJ17" i="32" s="1"/>
  <c r="AL17" i="32" s="1"/>
  <c r="AI25" i="32" a="1"/>
  <c r="AI25" i="32" s="1"/>
  <c r="AJ25" i="32" s="1"/>
  <c r="AK25" i="32" s="1"/>
  <c r="AI26" i="32" a="1"/>
  <c r="AI26" i="32" s="1"/>
  <c r="AJ26" i="32" s="1"/>
  <c r="AL26" i="32" s="1"/>
  <c r="AI3" i="32" a="1"/>
  <c r="AI3" i="32" s="1"/>
  <c r="AJ3" i="32" s="1"/>
  <c r="AK3" i="32" s="1"/>
  <c r="V65" i="46"/>
  <c r="AY65" i="46" s="1"/>
  <c r="S65" i="46"/>
  <c r="W65" i="46"/>
  <c r="AB65" i="46"/>
  <c r="AA65" i="46"/>
  <c r="R65" i="46"/>
  <c r="P65" i="46"/>
  <c r="Q65" i="46"/>
  <c r="BA65" i="46" s="1"/>
  <c r="Z65" i="46"/>
  <c r="AZ65" i="46" s="1"/>
  <c r="Y65" i="46"/>
  <c r="U65" i="46"/>
  <c r="AA12" i="30"/>
  <c r="U12" i="30"/>
  <c r="Z12" i="30"/>
  <c r="AZ12" i="30" s="1"/>
  <c r="S12" i="30"/>
  <c r="P12" i="30"/>
  <c r="AB12" i="30"/>
  <c r="AU12" i="30"/>
  <c r="AV5" i="30" s="1"/>
  <c r="R12" i="30"/>
  <c r="W12" i="30"/>
  <c r="Y12" i="30"/>
  <c r="Q12" i="30"/>
  <c r="BA12" i="30" s="1"/>
  <c r="V12" i="30"/>
  <c r="AY12" i="30" s="1"/>
  <c r="Q17" i="12"/>
  <c r="BA17" i="12" s="1"/>
  <c r="AA17" i="12"/>
  <c r="Z17" i="12"/>
  <c r="AZ17" i="12" s="1"/>
  <c r="AB17" i="12"/>
  <c r="S17" i="12"/>
  <c r="P17" i="12"/>
  <c r="U17" i="12"/>
  <c r="V17" i="12"/>
  <c r="AY17" i="12" s="1"/>
  <c r="AU17" i="12"/>
  <c r="AV34" i="12" s="1"/>
  <c r="W17" i="12"/>
  <c r="R17" i="12"/>
  <c r="Y17" i="12"/>
  <c r="P40" i="46"/>
  <c r="Y40" i="46"/>
  <c r="R40" i="46"/>
  <c r="W40" i="46"/>
  <c r="V40" i="46"/>
  <c r="AY40" i="46" s="1"/>
  <c r="AU40" i="46"/>
  <c r="AV127" i="46" s="1"/>
  <c r="AA40" i="46"/>
  <c r="S40" i="46"/>
  <c r="Q40" i="46"/>
  <c r="BA40" i="46" s="1"/>
  <c r="BB40" i="46" s="1"/>
  <c r="U40" i="46"/>
  <c r="AE40" i="46" a="1"/>
  <c r="AE40" i="46" s="1"/>
  <c r="AB40" i="46"/>
  <c r="Z40" i="46"/>
  <c r="AZ40" i="46" s="1"/>
  <c r="R90" i="46"/>
  <c r="Z90" i="46"/>
  <c r="AZ90" i="46" s="1"/>
  <c r="S90" i="46"/>
  <c r="P90" i="46"/>
  <c r="AB90" i="46"/>
  <c r="Y90" i="46"/>
  <c r="AA90" i="46"/>
  <c r="W90" i="46"/>
  <c r="U90" i="46"/>
  <c r="V90" i="46"/>
  <c r="AY90" i="46" s="1"/>
  <c r="Q90" i="46"/>
  <c r="BA90" i="46" s="1"/>
  <c r="AB113" i="46"/>
  <c r="Z113" i="46"/>
  <c r="AZ113" i="46" s="1"/>
  <c r="Q113" i="46"/>
  <c r="BA113" i="46" s="1"/>
  <c r="W113" i="46"/>
  <c r="P113" i="46"/>
  <c r="Y113" i="46"/>
  <c r="V113" i="46"/>
  <c r="AY113" i="46" s="1"/>
  <c r="S113" i="46"/>
  <c r="U113" i="46"/>
  <c r="R113" i="46"/>
  <c r="AA113" i="46"/>
  <c r="V54" i="46"/>
  <c r="AY54" i="46" s="1"/>
  <c r="W54" i="46"/>
  <c r="AU54" i="46"/>
  <c r="Q54" i="46"/>
  <c r="BA54" i="46" s="1"/>
  <c r="BB54" i="46" s="1"/>
  <c r="S54" i="46"/>
  <c r="Z54" i="46"/>
  <c r="AZ54" i="46" s="1"/>
  <c r="AA54" i="46"/>
  <c r="P54" i="46"/>
  <c r="AB54" i="46"/>
  <c r="U54" i="46"/>
  <c r="R54" i="46"/>
  <c r="Y54" i="46"/>
  <c r="AE54" i="46" a="1"/>
  <c r="AE54" i="46" s="1"/>
  <c r="AI31" i="40" a="1"/>
  <c r="AI31" i="40" s="1"/>
  <c r="AJ31" i="40" s="1"/>
  <c r="AL31" i="40" s="1"/>
  <c r="AI4" i="40" a="1"/>
  <c r="AI4" i="40" s="1"/>
  <c r="AJ4" i="40" s="1"/>
  <c r="AK4" i="40" s="1"/>
  <c r="AI15" i="39" a="1"/>
  <c r="AI15" i="39" s="1"/>
  <c r="AJ15" i="39" s="1"/>
  <c r="AK15" i="39" s="1"/>
  <c r="AI23" i="39" a="1"/>
  <c r="AI23" i="39" s="1"/>
  <c r="AJ23" i="39" s="1"/>
  <c r="AL23" i="39" s="1"/>
  <c r="AI21" i="39" a="1"/>
  <c r="AI21" i="39" s="1"/>
  <c r="AJ21" i="39" s="1"/>
  <c r="AL21" i="39" s="1"/>
  <c r="AI10" i="44" a="1"/>
  <c r="AI10" i="44" s="1"/>
  <c r="AJ10" i="44" s="1"/>
  <c r="AL10" i="44" s="1"/>
  <c r="AI7" i="44" a="1"/>
  <c r="AI7" i="44" s="1"/>
  <c r="AJ7" i="44" s="1"/>
  <c r="AK7" i="44" s="1"/>
  <c r="AI17" i="44" a="1"/>
  <c r="AI17" i="44" s="1"/>
  <c r="AJ17" i="44" s="1"/>
  <c r="AL17" i="44" s="1"/>
  <c r="AI22" i="44" a="1"/>
  <c r="AI22" i="44" s="1"/>
  <c r="AJ22" i="44" s="1"/>
  <c r="AK22" i="44" s="1"/>
  <c r="AI8" i="43" a="1"/>
  <c r="AI8" i="43" s="1"/>
  <c r="AJ8" i="43" s="1"/>
  <c r="AL8" i="43" s="1"/>
  <c r="AI26" i="43" a="1"/>
  <c r="AI26" i="43" s="1"/>
  <c r="AJ26" i="43" s="1"/>
  <c r="AK26" i="43" s="1"/>
  <c r="AI20" i="41" a="1"/>
  <c r="AI20" i="41" s="1"/>
  <c r="AJ20" i="41" s="1"/>
  <c r="AL20" i="41" s="1"/>
  <c r="AI19" i="41" a="1"/>
  <c r="AI19" i="41" s="1"/>
  <c r="AJ19" i="41" s="1"/>
  <c r="AL19" i="41" s="1"/>
  <c r="AI13" i="45" a="1"/>
  <c r="AI13" i="45" s="1"/>
  <c r="AJ13" i="45" s="1"/>
  <c r="AK13" i="45" s="1"/>
  <c r="AI31" i="45" a="1"/>
  <c r="AI31" i="45" s="1"/>
  <c r="AJ31" i="45" s="1"/>
  <c r="AK31" i="45" s="1"/>
  <c r="AI30" i="45" a="1"/>
  <c r="AI30" i="45" s="1"/>
  <c r="AJ30" i="45" s="1"/>
  <c r="AK30" i="45" s="1"/>
  <c r="AI29" i="45" a="1"/>
  <c r="AI29" i="45" s="1"/>
  <c r="AJ29" i="45" s="1"/>
  <c r="AK29" i="45" s="1"/>
  <c r="AI15" i="38" a="1"/>
  <c r="AI15" i="38" s="1"/>
  <c r="AJ15" i="38" s="1"/>
  <c r="AL15" i="38" s="1"/>
  <c r="AI30" i="38" a="1"/>
  <c r="AI30" i="38" s="1"/>
  <c r="AJ30" i="38" s="1"/>
  <c r="AL30" i="38" s="1"/>
  <c r="AI22" i="36" a="1"/>
  <c r="AI22" i="36" s="1"/>
  <c r="AJ22" i="36" s="1"/>
  <c r="AK22" i="36" s="1"/>
  <c r="AI25" i="35" a="1"/>
  <c r="AI25" i="35" s="1"/>
  <c r="AJ25" i="35" s="1"/>
  <c r="AL25" i="35" s="1"/>
  <c r="AI9" i="35" a="1"/>
  <c r="AI9" i="35" s="1"/>
  <c r="AJ9" i="35" s="1"/>
  <c r="AL9" i="35" s="1"/>
  <c r="AD101" i="48"/>
  <c r="AC101" i="48" s="1"/>
  <c r="P125" i="58"/>
  <c r="Y125" i="58"/>
  <c r="W125" i="58"/>
  <c r="V125" i="58"/>
  <c r="AY125" i="58" s="1"/>
  <c r="AA125" i="58"/>
  <c r="AS125" i="58"/>
  <c r="AF125" i="58" s="1"/>
  <c r="S125" i="58"/>
  <c r="Q125" i="58"/>
  <c r="BA125" i="58" s="1"/>
  <c r="Z125" i="58"/>
  <c r="AZ125" i="58" s="1"/>
  <c r="AB125" i="58"/>
  <c r="R125" i="58"/>
  <c r="U125" i="58"/>
  <c r="Z66" i="56"/>
  <c r="AZ66" i="56" s="1"/>
  <c r="Q66" i="56"/>
  <c r="BA66" i="56" s="1"/>
  <c r="BB66" i="56" s="1"/>
  <c r="P66" i="56"/>
  <c r="AB66" i="56"/>
  <c r="Y66" i="56"/>
  <c r="AA66" i="56"/>
  <c r="W66" i="56"/>
  <c r="U66" i="56"/>
  <c r="S66" i="56"/>
  <c r="R66" i="56"/>
  <c r="AE66" i="56" a="1"/>
  <c r="AE66" i="56" s="1"/>
  <c r="AD66" i="56" s="1"/>
  <c r="AC66" i="56" s="1"/>
  <c r="V66" i="56"/>
  <c r="AY66" i="56" s="1"/>
  <c r="S12" i="54"/>
  <c r="Y12" i="54"/>
  <c r="AU12" i="54"/>
  <c r="R12" i="54"/>
  <c r="AB12" i="54"/>
  <c r="U12" i="54"/>
  <c r="AA12" i="54"/>
  <c r="P12" i="54"/>
  <c r="Z12" i="54"/>
  <c r="AZ12" i="54" s="1"/>
  <c r="W12" i="54"/>
  <c r="V12" i="54"/>
  <c r="AY12" i="54" s="1"/>
  <c r="Q12" i="54"/>
  <c r="BA12" i="54" s="1"/>
  <c r="U106" i="57"/>
  <c r="V106" i="57"/>
  <c r="AY106" i="57" s="1"/>
  <c r="S106" i="57"/>
  <c r="R106" i="57"/>
  <c r="Z106" i="57"/>
  <c r="AZ106" i="57" s="1"/>
  <c r="Q106" i="57"/>
  <c r="BA106" i="57" s="1"/>
  <c r="BB106" i="57" s="1"/>
  <c r="Y106" i="57"/>
  <c r="AA106" i="57"/>
  <c r="AB106" i="57"/>
  <c r="W106" i="57"/>
  <c r="P106" i="57"/>
  <c r="AE106" i="57" a="1"/>
  <c r="AE106" i="57" s="1"/>
  <c r="Q122" i="58"/>
  <c r="BA122" i="58" s="1"/>
  <c r="S122" i="58"/>
  <c r="Y122" i="58"/>
  <c r="AA122" i="58"/>
  <c r="AS122" i="58"/>
  <c r="AF122" i="58" s="1"/>
  <c r="U122" i="58"/>
  <c r="W122" i="58"/>
  <c r="R122" i="58"/>
  <c r="V122" i="58"/>
  <c r="AY122" i="58" s="1"/>
  <c r="Z122" i="58"/>
  <c r="AZ122" i="58" s="1"/>
  <c r="AB122" i="58"/>
  <c r="P122" i="58"/>
  <c r="AI27" i="57" a="1"/>
  <c r="AI27" i="57" s="1"/>
  <c r="AJ27" i="57" s="1"/>
  <c r="AK27" i="57" s="1"/>
  <c r="AI10" i="57" a="1"/>
  <c r="AI10" i="57" s="1"/>
  <c r="AJ10" i="57" s="1"/>
  <c r="AK10" i="57" s="1"/>
  <c r="AI31" i="57" a="1"/>
  <c r="AI31" i="57" s="1"/>
  <c r="AJ31" i="57" s="1"/>
  <c r="AK31" i="57" s="1"/>
  <c r="AI17" i="57" a="1"/>
  <c r="AI17" i="57" s="1"/>
  <c r="AJ17" i="57" s="1"/>
  <c r="AK17" i="57" s="1"/>
  <c r="AI25" i="57" a="1"/>
  <c r="AI25" i="57" s="1"/>
  <c r="AJ25" i="57" s="1"/>
  <c r="AL25" i="57" s="1"/>
  <c r="AI13" i="57" a="1"/>
  <c r="AI13" i="57" s="1"/>
  <c r="AJ13" i="57" s="1"/>
  <c r="AK13" i="57" s="1"/>
  <c r="AI24" i="57" a="1"/>
  <c r="AI24" i="57" s="1"/>
  <c r="AJ24" i="57" s="1"/>
  <c r="AL24" i="57" s="1"/>
  <c r="AI12" i="57" a="1"/>
  <c r="AI12" i="57" s="1"/>
  <c r="AJ12" i="57" s="1"/>
  <c r="AK12" i="57" s="1"/>
  <c r="AI18" i="57" a="1"/>
  <c r="AI18" i="57" s="1"/>
  <c r="AJ18" i="57" s="1"/>
  <c r="AL18" i="57" s="1"/>
  <c r="AI28" i="57" a="1"/>
  <c r="AI28" i="57" s="1"/>
  <c r="AJ28" i="57" s="1"/>
  <c r="AK28" i="57" s="1"/>
  <c r="AI2" i="57" a="1"/>
  <c r="AI2" i="57" s="1"/>
  <c r="AJ2" i="57" s="1"/>
  <c r="AL2" i="57" s="1"/>
  <c r="AI5" i="57" a="1"/>
  <c r="AI5" i="57" s="1"/>
  <c r="AJ5" i="57" s="1"/>
  <c r="AL5" i="57" s="1"/>
  <c r="AI4" i="57" a="1"/>
  <c r="AI4" i="57" s="1"/>
  <c r="AJ4" i="57" s="1"/>
  <c r="AL4" i="57" s="1"/>
  <c r="AI32" i="57" a="1"/>
  <c r="AI32" i="57" s="1"/>
  <c r="AJ32" i="57" s="1"/>
  <c r="AK32" i="57" s="1"/>
  <c r="AI15" i="57" a="1"/>
  <c r="AI15" i="57" s="1"/>
  <c r="AJ15" i="57" s="1"/>
  <c r="AK15" i="57" s="1"/>
  <c r="AI23" i="57" a="1"/>
  <c r="AI23" i="57" s="1"/>
  <c r="AJ23" i="57" s="1"/>
  <c r="AL23" i="57" s="1"/>
  <c r="AI30" i="57" a="1"/>
  <c r="AI30" i="57" s="1"/>
  <c r="AJ30" i="57" s="1"/>
  <c r="AK30" i="57" s="1"/>
  <c r="AI3" i="57" a="1"/>
  <c r="AI3" i="57" s="1"/>
  <c r="AJ3" i="57" s="1"/>
  <c r="AL3" i="57" s="1"/>
  <c r="AI33" i="57" a="1"/>
  <c r="AI33" i="57" s="1"/>
  <c r="AJ33" i="57" s="1"/>
  <c r="AK33" i="57" s="1"/>
  <c r="AI11" i="57" a="1"/>
  <c r="AI11" i="57" s="1"/>
  <c r="AJ11" i="57" s="1"/>
  <c r="AK11" i="57" s="1"/>
  <c r="AI26" i="57" a="1"/>
  <c r="AI26" i="57" s="1"/>
  <c r="AJ26" i="57" s="1"/>
  <c r="AK26" i="57" s="1"/>
  <c r="AI14" i="57" a="1"/>
  <c r="AI14" i="57" s="1"/>
  <c r="AJ14" i="57" s="1"/>
  <c r="AK14" i="57" s="1"/>
  <c r="AI19" i="57" a="1"/>
  <c r="AI19" i="57" s="1"/>
  <c r="AJ19" i="57" s="1"/>
  <c r="AL19" i="57" s="1"/>
  <c r="AI20" i="57" a="1"/>
  <c r="AI20" i="57" s="1"/>
  <c r="AJ20" i="57" s="1"/>
  <c r="AL20" i="57" s="1"/>
  <c r="AI8" i="57" a="1"/>
  <c r="AI8" i="57" s="1"/>
  <c r="AJ8" i="57" s="1"/>
  <c r="AL8" i="57" s="1"/>
  <c r="AI7" i="57" a="1"/>
  <c r="AI7" i="57" s="1"/>
  <c r="AJ7" i="57" s="1"/>
  <c r="AL7" i="57" s="1"/>
  <c r="AI29" i="57" a="1"/>
  <c r="AI29" i="57" s="1"/>
  <c r="AJ29" i="57" s="1"/>
  <c r="AK29" i="57" s="1"/>
  <c r="AI6" i="57" a="1"/>
  <c r="AI6" i="57" s="1"/>
  <c r="AJ6" i="57" s="1"/>
  <c r="AL6" i="57" s="1"/>
  <c r="AI9" i="57" a="1"/>
  <c r="AI9" i="57" s="1"/>
  <c r="AJ9" i="57" s="1"/>
  <c r="AL9" i="57" s="1"/>
  <c r="AI22" i="57" a="1"/>
  <c r="AI22" i="57" s="1"/>
  <c r="AJ22" i="57" s="1"/>
  <c r="AL22" i="57" s="1"/>
  <c r="AI16" i="57" a="1"/>
  <c r="AI16" i="57" s="1"/>
  <c r="AJ16" i="57" s="1"/>
  <c r="AK16" i="57" s="1"/>
  <c r="AI21" i="57" a="1"/>
  <c r="AI21" i="57" s="1"/>
  <c r="AJ21" i="57" s="1"/>
  <c r="AL21" i="57" s="1"/>
  <c r="AE102" i="56" a="1"/>
  <c r="AE102" i="56" s="1"/>
  <c r="Q102" i="56"/>
  <c r="BA102" i="56" s="1"/>
  <c r="BB102" i="56" s="1"/>
  <c r="P102" i="56"/>
  <c r="AB102" i="56"/>
  <c r="Z102" i="56"/>
  <c r="AZ102" i="56" s="1"/>
  <c r="U102" i="56"/>
  <c r="AA102" i="56"/>
  <c r="Y102" i="56"/>
  <c r="V102" i="56"/>
  <c r="AY102" i="56" s="1"/>
  <c r="S102" i="56"/>
  <c r="W102" i="56"/>
  <c r="R102" i="56"/>
  <c r="W23" i="55"/>
  <c r="U23" i="55"/>
  <c r="S23" i="55"/>
  <c r="Q23" i="55"/>
  <c r="BA23" i="55" s="1"/>
  <c r="Z23" i="55"/>
  <c r="AZ23" i="55" s="1"/>
  <c r="AB23" i="55"/>
  <c r="V23" i="55"/>
  <c r="AY23" i="55" s="1"/>
  <c r="P23" i="55"/>
  <c r="Y23" i="55"/>
  <c r="R23" i="55"/>
  <c r="AU23" i="55"/>
  <c r="AV98" i="55" s="1"/>
  <c r="AA23" i="55"/>
  <c r="AI12" i="51" a="1"/>
  <c r="AI12" i="51" s="1"/>
  <c r="AJ12" i="51" s="1"/>
  <c r="AK12" i="51" s="1"/>
  <c r="AI25" i="51" a="1"/>
  <c r="AI25" i="51" s="1"/>
  <c r="AJ25" i="51" s="1"/>
  <c r="AL25" i="51" s="1"/>
  <c r="AI13" i="51" a="1"/>
  <c r="AI13" i="51" s="1"/>
  <c r="AJ13" i="51" s="1"/>
  <c r="AK13" i="51" s="1"/>
  <c r="AI6" i="51" a="1"/>
  <c r="AI6" i="51" s="1"/>
  <c r="AJ6" i="51" s="1"/>
  <c r="AL6" i="51" s="1"/>
  <c r="AI17" i="51" a="1"/>
  <c r="AI17" i="51" s="1"/>
  <c r="AJ17" i="51" s="1"/>
  <c r="AK17" i="51" s="1"/>
  <c r="AI16" i="51" a="1"/>
  <c r="AI16" i="51" s="1"/>
  <c r="AJ16" i="51" s="1"/>
  <c r="AK16" i="51" s="1"/>
  <c r="AI15" i="51" a="1"/>
  <c r="AI15" i="51" s="1"/>
  <c r="AJ15" i="51" s="1"/>
  <c r="AK15" i="51" s="1"/>
  <c r="AI18" i="51" a="1"/>
  <c r="AI18" i="51" s="1"/>
  <c r="AJ18" i="51" s="1"/>
  <c r="AL18" i="51" s="1"/>
  <c r="AI27" i="51" a="1"/>
  <c r="AI27" i="51" s="1"/>
  <c r="AJ27" i="51" s="1"/>
  <c r="AK27" i="51" s="1"/>
  <c r="AI22" i="51" a="1"/>
  <c r="AI22" i="51" s="1"/>
  <c r="AJ22" i="51" s="1"/>
  <c r="AL22" i="51" s="1"/>
  <c r="AI14" i="51" a="1"/>
  <c r="AI14" i="51" s="1"/>
  <c r="AJ14" i="51" s="1"/>
  <c r="AK14" i="51" s="1"/>
  <c r="AI3" i="51" a="1"/>
  <c r="AI3" i="51" s="1"/>
  <c r="AJ3" i="51" s="1"/>
  <c r="AL3" i="51" s="1"/>
  <c r="AI33" i="51" a="1"/>
  <c r="AI33" i="51" s="1"/>
  <c r="AJ33" i="51" s="1"/>
  <c r="AK33" i="51" s="1"/>
  <c r="AI23" i="51" a="1"/>
  <c r="AI23" i="51" s="1"/>
  <c r="AJ23" i="51" s="1"/>
  <c r="AL23" i="51" s="1"/>
  <c r="AI9" i="51" a="1"/>
  <c r="AI9" i="51" s="1"/>
  <c r="AJ9" i="51" s="1"/>
  <c r="AL9" i="51" s="1"/>
  <c r="AI8" i="51" a="1"/>
  <c r="AI8" i="51" s="1"/>
  <c r="AJ8" i="51" s="1"/>
  <c r="AL8" i="51" s="1"/>
  <c r="AI28" i="51" a="1"/>
  <c r="AI28" i="51" s="1"/>
  <c r="AJ28" i="51" s="1"/>
  <c r="AK28" i="51" s="1"/>
  <c r="AI32" i="51" a="1"/>
  <c r="AI32" i="51" s="1"/>
  <c r="AJ32" i="51" s="1"/>
  <c r="AK32" i="51" s="1"/>
  <c r="AI10" i="51" a="1"/>
  <c r="AI10" i="51" s="1"/>
  <c r="AJ10" i="51" s="1"/>
  <c r="AK10" i="51" s="1"/>
  <c r="AI11" i="51" a="1"/>
  <c r="AI11" i="51" s="1"/>
  <c r="AJ11" i="51" s="1"/>
  <c r="AK11" i="51" s="1"/>
  <c r="AI26" i="51" a="1"/>
  <c r="AI26" i="51" s="1"/>
  <c r="AJ26" i="51" s="1"/>
  <c r="AK26" i="51" s="1"/>
  <c r="AI30" i="51" a="1"/>
  <c r="AI30" i="51" s="1"/>
  <c r="AJ30" i="51" s="1"/>
  <c r="AK30" i="51" s="1"/>
  <c r="AI7" i="51" a="1"/>
  <c r="AI7" i="51" s="1"/>
  <c r="AJ7" i="51" s="1"/>
  <c r="AL7" i="51" s="1"/>
  <c r="AI4" i="51" a="1"/>
  <c r="AI4" i="51" s="1"/>
  <c r="AJ4" i="51" s="1"/>
  <c r="AL4" i="51" s="1"/>
  <c r="AI20" i="51" a="1"/>
  <c r="AI20" i="51" s="1"/>
  <c r="AJ20" i="51" s="1"/>
  <c r="AL20" i="51" s="1"/>
  <c r="AI19" i="51" a="1"/>
  <c r="AI19" i="51" s="1"/>
  <c r="AJ19" i="51" s="1"/>
  <c r="AL19" i="51" s="1"/>
  <c r="AI24" i="51" a="1"/>
  <c r="AI24" i="51" s="1"/>
  <c r="AJ24" i="51" s="1"/>
  <c r="AL24" i="51" s="1"/>
  <c r="AI29" i="51" a="1"/>
  <c r="AI29" i="51" s="1"/>
  <c r="AJ29" i="51" s="1"/>
  <c r="AK29" i="51" s="1"/>
  <c r="AI2" i="51" a="1"/>
  <c r="AI2" i="51" s="1"/>
  <c r="AJ2" i="51" s="1"/>
  <c r="AL2" i="51" s="1"/>
  <c r="AI21" i="51" a="1"/>
  <c r="AI21" i="51" s="1"/>
  <c r="AJ21" i="51" s="1"/>
  <c r="AL21" i="51" s="1"/>
  <c r="AI5" i="51" a="1"/>
  <c r="AI5" i="51" s="1"/>
  <c r="AJ5" i="51" s="1"/>
  <c r="AL5" i="51" s="1"/>
  <c r="AI31" i="51" a="1"/>
  <c r="AI31" i="51" s="1"/>
  <c r="AJ31" i="51" s="1"/>
  <c r="AK31" i="51" s="1"/>
  <c r="Y114" i="57"/>
  <c r="W114" i="57"/>
  <c r="V114" i="57"/>
  <c r="AY114" i="57" s="1"/>
  <c r="U114" i="57"/>
  <c r="AS114" i="57"/>
  <c r="AF114" i="57" s="1"/>
  <c r="S114" i="57"/>
  <c r="AB114" i="57"/>
  <c r="R114" i="57"/>
  <c r="Q114" i="57"/>
  <c r="BA114" i="57" s="1"/>
  <c r="AA114" i="57"/>
  <c r="Z114" i="57"/>
  <c r="AZ114" i="57" s="1"/>
  <c r="P114" i="57"/>
  <c r="Y13" i="54"/>
  <c r="P13" i="54"/>
  <c r="W13" i="54"/>
  <c r="V13" i="54"/>
  <c r="AY13" i="54" s="1"/>
  <c r="U13" i="54"/>
  <c r="AA13" i="54"/>
  <c r="S13" i="54"/>
  <c r="AB13" i="54"/>
  <c r="AU13" i="54"/>
  <c r="AV83" i="54" s="1"/>
  <c r="R13" i="54"/>
  <c r="Q13" i="54"/>
  <c r="BA13" i="54" s="1"/>
  <c r="Z13" i="54"/>
  <c r="AZ13" i="54" s="1"/>
  <c r="U129" i="50"/>
  <c r="R129" i="50"/>
  <c r="AS129" i="50"/>
  <c r="AF129" i="50" s="1"/>
  <c r="Q129" i="50"/>
  <c r="BA129" i="50" s="1"/>
  <c r="AB129" i="50"/>
  <c r="S129" i="50"/>
  <c r="P129" i="50"/>
  <c r="V129" i="50"/>
  <c r="AY129" i="50" s="1"/>
  <c r="Z129" i="50"/>
  <c r="AZ129" i="50" s="1"/>
  <c r="Y129" i="50"/>
  <c r="W129" i="50"/>
  <c r="AA129" i="50"/>
  <c r="R64" i="56"/>
  <c r="Z64" i="56"/>
  <c r="AZ64" i="56" s="1"/>
  <c r="AA64" i="56"/>
  <c r="P64" i="56"/>
  <c r="V64" i="56"/>
  <c r="AY64" i="56" s="1"/>
  <c r="Y64" i="56"/>
  <c r="S64" i="56"/>
  <c r="W64" i="56"/>
  <c r="U64" i="56"/>
  <c r="AU64" i="56"/>
  <c r="Q64" i="56"/>
  <c r="BA64" i="56" s="1"/>
  <c r="AB64" i="56"/>
  <c r="U73" i="53"/>
  <c r="Z73" i="53"/>
  <c r="AZ73" i="53" s="1"/>
  <c r="P73" i="53"/>
  <c r="S73" i="53"/>
  <c r="R73" i="53"/>
  <c r="Q73" i="53"/>
  <c r="BA73" i="53" s="1"/>
  <c r="AA73" i="53"/>
  <c r="V73" i="53"/>
  <c r="AY73" i="53" s="1"/>
  <c r="W73" i="53"/>
  <c r="AB73" i="53"/>
  <c r="Y73" i="53"/>
  <c r="Z91" i="51"/>
  <c r="AZ91" i="51" s="1"/>
  <c r="Y91" i="51"/>
  <c r="Q91" i="51"/>
  <c r="BA91" i="51" s="1"/>
  <c r="BB91" i="51" s="1"/>
  <c r="AB91" i="51"/>
  <c r="AA91" i="51"/>
  <c r="W91" i="51"/>
  <c r="U91" i="51"/>
  <c r="P91" i="51"/>
  <c r="V91" i="51"/>
  <c r="AY91" i="51" s="1"/>
  <c r="AE91" i="51" a="1"/>
  <c r="AE91" i="51" s="1"/>
  <c r="AD91" i="51" s="1"/>
  <c r="AC91" i="51" s="1"/>
  <c r="S91" i="51"/>
  <c r="R91" i="51"/>
  <c r="Y88" i="58"/>
  <c r="AB88" i="58"/>
  <c r="P88" i="58"/>
  <c r="Z88" i="58"/>
  <c r="AZ88" i="58" s="1"/>
  <c r="W88" i="58"/>
  <c r="V88" i="58"/>
  <c r="AY88" i="58" s="1"/>
  <c r="S88" i="58"/>
  <c r="U88" i="58"/>
  <c r="AA88" i="58"/>
  <c r="R88" i="58"/>
  <c r="Q88" i="58"/>
  <c r="BA88" i="58" s="1"/>
  <c r="BB88" i="58" s="1"/>
  <c r="AE88" i="58" a="1"/>
  <c r="AE88" i="58" s="1"/>
  <c r="AD88" i="58" s="1"/>
  <c r="AC88" i="58" s="1"/>
  <c r="Y33" i="54"/>
  <c r="AB33" i="54"/>
  <c r="R33" i="54"/>
  <c r="AA33" i="54"/>
  <c r="W33" i="54"/>
  <c r="Q33" i="54"/>
  <c r="BA33" i="54" s="1"/>
  <c r="U33" i="54"/>
  <c r="P33" i="54"/>
  <c r="V33" i="54"/>
  <c r="AY33" i="54" s="1"/>
  <c r="AU33" i="54"/>
  <c r="S33" i="54"/>
  <c r="Z33" i="54"/>
  <c r="AZ33" i="54" s="1"/>
  <c r="R121" i="55"/>
  <c r="V121" i="55"/>
  <c r="AY121" i="55" s="1"/>
  <c r="AB121" i="55"/>
  <c r="U121" i="55"/>
  <c r="AA121" i="55"/>
  <c r="AS121" i="55"/>
  <c r="AF121" i="55" s="1"/>
  <c r="W121" i="55"/>
  <c r="Q121" i="55"/>
  <c r="BA121" i="55" s="1"/>
  <c r="Z121" i="55"/>
  <c r="AZ121" i="55" s="1"/>
  <c r="S121" i="55"/>
  <c r="P121" i="55"/>
  <c r="Y121" i="55"/>
  <c r="R98" i="54"/>
  <c r="S98" i="54"/>
  <c r="AB98" i="54"/>
  <c r="AE98" i="54" a="1"/>
  <c r="AE98" i="54" s="1"/>
  <c r="W98" i="54"/>
  <c r="U98" i="54"/>
  <c r="V98" i="54"/>
  <c r="AY98" i="54" s="1"/>
  <c r="P98" i="54"/>
  <c r="Q98" i="54"/>
  <c r="BA98" i="54" s="1"/>
  <c r="BB98" i="54" s="1"/>
  <c r="AA98" i="54"/>
  <c r="Z98" i="54"/>
  <c r="AZ98" i="54" s="1"/>
  <c r="Y98" i="54"/>
  <c r="W103" i="51"/>
  <c r="AB103" i="51"/>
  <c r="Q103" i="51"/>
  <c r="BA103" i="51" s="1"/>
  <c r="S103" i="51"/>
  <c r="AS103" i="51"/>
  <c r="AF103" i="51" s="1"/>
  <c r="Y103" i="51"/>
  <c r="V103" i="51"/>
  <c r="AY103" i="51" s="1"/>
  <c r="R103" i="51"/>
  <c r="Z103" i="51"/>
  <c r="AZ103" i="51" s="1"/>
  <c r="P103" i="51"/>
  <c r="U103" i="51"/>
  <c r="AA103" i="51"/>
  <c r="AB14" i="49"/>
  <c r="AA14" i="49"/>
  <c r="Z14" i="49"/>
  <c r="AZ14" i="49" s="1"/>
  <c r="Y14" i="49"/>
  <c r="AE14" i="49" a="1"/>
  <c r="AE14" i="49" s="1"/>
  <c r="W14" i="49"/>
  <c r="P14" i="49"/>
  <c r="Q14" i="49"/>
  <c r="BA14" i="49" s="1"/>
  <c r="BB14" i="49" s="1"/>
  <c r="R14" i="49"/>
  <c r="V14" i="49"/>
  <c r="AY14" i="49" s="1"/>
  <c r="U14" i="49"/>
  <c r="S14" i="49"/>
  <c r="AU14" i="49"/>
  <c r="AV123" i="49" s="1"/>
  <c r="Y37" i="49"/>
  <c r="W37" i="49"/>
  <c r="V37" i="49"/>
  <c r="AY37" i="49" s="1"/>
  <c r="S37" i="49"/>
  <c r="AB37" i="49"/>
  <c r="Q37" i="49"/>
  <c r="BA37" i="49" s="1"/>
  <c r="U37" i="49"/>
  <c r="AA37" i="49"/>
  <c r="R37" i="49"/>
  <c r="P37" i="49"/>
  <c r="Z37" i="49"/>
  <c r="AZ37" i="49" s="1"/>
  <c r="AU37" i="49"/>
  <c r="Y85" i="50"/>
  <c r="AA85" i="50"/>
  <c r="V85" i="50"/>
  <c r="AY85" i="50" s="1"/>
  <c r="Z85" i="50"/>
  <c r="AZ85" i="50" s="1"/>
  <c r="U85" i="50"/>
  <c r="P85" i="50"/>
  <c r="S85" i="50"/>
  <c r="R85" i="50"/>
  <c r="W85" i="50"/>
  <c r="Q85" i="50"/>
  <c r="BA85" i="50" s="1"/>
  <c r="BB85" i="50" s="1"/>
  <c r="AB85" i="50"/>
  <c r="AE85" i="50" a="1"/>
  <c r="AE85" i="50" s="1"/>
  <c r="AD85" i="50" s="1"/>
  <c r="AC85" i="50" s="1"/>
  <c r="AB92" i="49"/>
  <c r="AA92" i="49"/>
  <c r="AE92" i="49" a="1"/>
  <c r="AE92" i="49" s="1"/>
  <c r="AD92" i="49" s="1"/>
  <c r="AC92" i="49" s="1"/>
  <c r="U92" i="49"/>
  <c r="R92" i="49"/>
  <c r="P92" i="49"/>
  <c r="S92" i="49"/>
  <c r="Y92" i="49"/>
  <c r="Q92" i="49"/>
  <c r="BA92" i="49" s="1"/>
  <c r="BB92" i="49" s="1"/>
  <c r="Z92" i="49"/>
  <c r="AZ92" i="49" s="1"/>
  <c r="W92" i="49"/>
  <c r="V92" i="49"/>
  <c r="AY92" i="49" s="1"/>
  <c r="Z111" i="50"/>
  <c r="AZ111" i="50" s="1"/>
  <c r="AS111" i="50"/>
  <c r="AF111" i="50" s="1"/>
  <c r="Q111" i="50"/>
  <c r="BA111" i="50" s="1"/>
  <c r="AA111" i="50"/>
  <c r="W111" i="50"/>
  <c r="S111" i="50"/>
  <c r="AB111" i="50"/>
  <c r="U111" i="50"/>
  <c r="Y111" i="50"/>
  <c r="P111" i="50"/>
  <c r="V111" i="50"/>
  <c r="AY111" i="50" s="1"/>
  <c r="R111" i="50"/>
  <c r="D30" i="43"/>
  <c r="A30" i="43"/>
  <c r="W19" i="46"/>
  <c r="AA19" i="46"/>
  <c r="AU19" i="46"/>
  <c r="AV120" i="46" s="1"/>
  <c r="Z19" i="46"/>
  <c r="AZ19" i="46" s="1"/>
  <c r="P19" i="46"/>
  <c r="U19" i="46"/>
  <c r="Y19" i="46"/>
  <c r="S19" i="46"/>
  <c r="AE19" i="46" a="1"/>
  <c r="AE19" i="46" s="1"/>
  <c r="V19" i="46"/>
  <c r="AY19" i="46" s="1"/>
  <c r="AB19" i="46"/>
  <c r="R19" i="46"/>
  <c r="Q19" i="46"/>
  <c r="BA19" i="46" s="1"/>
  <c r="BB19" i="46" s="1"/>
  <c r="U21" i="44"/>
  <c r="AE21" i="44" a="1"/>
  <c r="AE21" i="44" s="1"/>
  <c r="W21" i="44"/>
  <c r="R21" i="44"/>
  <c r="Q21" i="44"/>
  <c r="BA21" i="44" s="1"/>
  <c r="BB21" i="44" s="1"/>
  <c r="S21" i="44"/>
  <c r="AB21" i="44"/>
  <c r="P21" i="44"/>
  <c r="Z21" i="44"/>
  <c r="AZ21" i="44" s="1"/>
  <c r="V21" i="44"/>
  <c r="AY21" i="44" s="1"/>
  <c r="Y21" i="44"/>
  <c r="AA21" i="44"/>
  <c r="AU21" i="44"/>
  <c r="Y83" i="46"/>
  <c r="AA83" i="46"/>
  <c r="R83" i="46"/>
  <c r="V83" i="46"/>
  <c r="AY83" i="46" s="1"/>
  <c r="S83" i="46"/>
  <c r="Z83" i="46"/>
  <c r="AZ83" i="46" s="1"/>
  <c r="P83" i="46"/>
  <c r="W83" i="46"/>
  <c r="AE83" i="46" a="1"/>
  <c r="AE83" i="46" s="1"/>
  <c r="AB83" i="46"/>
  <c r="U83" i="46"/>
  <c r="Q83" i="46"/>
  <c r="BA83" i="46" s="1"/>
  <c r="BB83" i="46" s="1"/>
  <c r="AB41" i="46"/>
  <c r="P41" i="46"/>
  <c r="AA41" i="46"/>
  <c r="Y41" i="46"/>
  <c r="R41" i="46"/>
  <c r="AE41" i="46" a="1"/>
  <c r="AE41" i="46" s="1"/>
  <c r="Q41" i="46"/>
  <c r="BA41" i="46" s="1"/>
  <c r="BB41" i="46" s="1"/>
  <c r="V41" i="46"/>
  <c r="AY41" i="46" s="1"/>
  <c r="Z41" i="46"/>
  <c r="AZ41" i="46" s="1"/>
  <c r="AU41" i="46"/>
  <c r="AV110" i="46" s="1"/>
  <c r="U41" i="46"/>
  <c r="S41" i="46"/>
  <c r="W41" i="46"/>
  <c r="AA55" i="45"/>
  <c r="Q55" i="45"/>
  <c r="BA55" i="45" s="1"/>
  <c r="S55" i="45"/>
  <c r="R55" i="45"/>
  <c r="V55" i="45"/>
  <c r="AY55" i="45" s="1"/>
  <c r="AB55" i="45"/>
  <c r="U55" i="45"/>
  <c r="AU55" i="45"/>
  <c r="Y55" i="45"/>
  <c r="Z55" i="45"/>
  <c r="AZ55" i="45" s="1"/>
  <c r="P55" i="45"/>
  <c r="W55" i="45"/>
  <c r="D27" i="34"/>
  <c r="A27" i="34"/>
  <c r="Z127" i="46"/>
  <c r="AZ127" i="46" s="1"/>
  <c r="Y127" i="46"/>
  <c r="P127" i="46"/>
  <c r="W127" i="46"/>
  <c r="AA127" i="46"/>
  <c r="V127" i="46"/>
  <c r="AY127" i="46" s="1"/>
  <c r="R127" i="46"/>
  <c r="U127" i="46"/>
  <c r="S127" i="46"/>
  <c r="Q127" i="46"/>
  <c r="BA127" i="46" s="1"/>
  <c r="AB127" i="46"/>
  <c r="R52" i="46"/>
  <c r="Q52" i="46"/>
  <c r="BA52" i="46" s="1"/>
  <c r="BB52" i="46" s="1"/>
  <c r="P52" i="46"/>
  <c r="Y52" i="46"/>
  <c r="U52" i="46"/>
  <c r="AE52" i="46" a="1"/>
  <c r="AE52" i="46" s="1"/>
  <c r="AU52" i="46"/>
  <c r="S52" i="46"/>
  <c r="AA52" i="46"/>
  <c r="AB52" i="46"/>
  <c r="V52" i="46"/>
  <c r="AY52" i="46" s="1"/>
  <c r="W52" i="46"/>
  <c r="Z52" i="46"/>
  <c r="AZ52" i="46" s="1"/>
  <c r="D2" i="37"/>
  <c r="A2" i="37"/>
  <c r="S76" i="36"/>
  <c r="AA76" i="36"/>
  <c r="P76" i="36"/>
  <c r="Z76" i="36"/>
  <c r="AZ76" i="36" s="1"/>
  <c r="V76" i="36"/>
  <c r="AY76" i="36" s="1"/>
  <c r="AS76" i="36"/>
  <c r="AF76" i="36" s="1"/>
  <c r="Y76" i="36"/>
  <c r="W76" i="36"/>
  <c r="U76" i="36"/>
  <c r="AB76" i="36"/>
  <c r="R76" i="36"/>
  <c r="Q76" i="36"/>
  <c r="BA76" i="36" s="1"/>
  <c r="D20" i="43"/>
  <c r="A20" i="43"/>
  <c r="A13" i="35"/>
  <c r="D13" i="35"/>
  <c r="Y39" i="44"/>
  <c r="S39" i="44"/>
  <c r="P39" i="44"/>
  <c r="AU39" i="44"/>
  <c r="V39" i="44"/>
  <c r="AY39" i="44" s="1"/>
  <c r="AA39" i="44"/>
  <c r="U39" i="44"/>
  <c r="Q39" i="44"/>
  <c r="BA39" i="44" s="1"/>
  <c r="BB39" i="44" s="1"/>
  <c r="AE39" i="44" a="1"/>
  <c r="AE39" i="44" s="1"/>
  <c r="AB39" i="44"/>
  <c r="R39" i="44"/>
  <c r="W39" i="44"/>
  <c r="Z39" i="44"/>
  <c r="AZ39" i="44" s="1"/>
  <c r="D64" i="39"/>
  <c r="A64" i="39"/>
  <c r="AI6" i="36" a="1"/>
  <c r="AI6" i="36" s="1"/>
  <c r="AJ6" i="36" s="1"/>
  <c r="AK6" i="36" s="1"/>
  <c r="AI7" i="36" a="1"/>
  <c r="AI7" i="36" s="1"/>
  <c r="AJ7" i="36" s="1"/>
  <c r="AK7" i="36" s="1"/>
  <c r="AI31" i="36" a="1"/>
  <c r="AI31" i="36" s="1"/>
  <c r="AJ31" i="36" s="1"/>
  <c r="AL31" i="36" s="1"/>
  <c r="AI11" i="36" a="1"/>
  <c r="AI11" i="36" s="1"/>
  <c r="AJ11" i="36" s="1"/>
  <c r="AL11" i="36" s="1"/>
  <c r="AI10" i="36" a="1"/>
  <c r="AI10" i="36" s="1"/>
  <c r="AJ10" i="36" s="1"/>
  <c r="AL10" i="36" s="1"/>
  <c r="AI30" i="36" a="1"/>
  <c r="AI30" i="36" s="1"/>
  <c r="AJ30" i="36" s="1"/>
  <c r="AL30" i="36" s="1"/>
  <c r="AI2" i="36" a="1"/>
  <c r="AI2" i="36" s="1"/>
  <c r="AJ2" i="36" s="1"/>
  <c r="AK2" i="36" s="1"/>
  <c r="AI17" i="36" a="1"/>
  <c r="AI17" i="36" s="1"/>
  <c r="AJ17" i="36" s="1"/>
  <c r="AL17" i="36" s="1"/>
  <c r="AI12" i="36" a="1"/>
  <c r="AI12" i="36" s="1"/>
  <c r="AJ12" i="36" s="1"/>
  <c r="AL12" i="36" s="1"/>
  <c r="AI3" i="36" a="1"/>
  <c r="AI3" i="36" s="1"/>
  <c r="AJ3" i="36" s="1"/>
  <c r="AK3" i="36" s="1"/>
  <c r="AI19" i="36" a="1"/>
  <c r="AI19" i="36" s="1"/>
  <c r="AJ19" i="36" s="1"/>
  <c r="AK19" i="36" s="1"/>
  <c r="AI26" i="36" a="1"/>
  <c r="AI26" i="36" s="1"/>
  <c r="AJ26" i="36" s="1"/>
  <c r="AL26" i="36" s="1"/>
  <c r="AI14" i="36" a="1"/>
  <c r="AI14" i="36" s="1"/>
  <c r="AJ14" i="36" s="1"/>
  <c r="AL14" i="36" s="1"/>
  <c r="AI28" i="36" a="1"/>
  <c r="AI28" i="36" s="1"/>
  <c r="AJ28" i="36" s="1"/>
  <c r="AL28" i="36" s="1"/>
  <c r="AI27" i="36" a="1"/>
  <c r="AI27" i="36" s="1"/>
  <c r="AJ27" i="36" s="1"/>
  <c r="AL27" i="36" s="1"/>
  <c r="AI24" i="36" a="1"/>
  <c r="AI24" i="36" s="1"/>
  <c r="AJ24" i="36" s="1"/>
  <c r="AK24" i="36" s="1"/>
  <c r="AI33" i="36" a="1"/>
  <c r="AI33" i="36" s="1"/>
  <c r="AJ33" i="36" s="1"/>
  <c r="AL33" i="36" s="1"/>
  <c r="AI21" i="36" a="1"/>
  <c r="AI21" i="36" s="1"/>
  <c r="AJ21" i="36" s="1"/>
  <c r="AK21" i="36" s="1"/>
  <c r="AI23" i="36" a="1"/>
  <c r="AI23" i="36" s="1"/>
  <c r="AJ23" i="36" s="1"/>
  <c r="AK23" i="36" s="1"/>
  <c r="AI16" i="36" a="1"/>
  <c r="AI16" i="36" s="1"/>
  <c r="AJ16" i="36" s="1"/>
  <c r="AL16" i="36" s="1"/>
  <c r="AU62" i="45"/>
  <c r="W62" i="45"/>
  <c r="Y62" i="45"/>
  <c r="P62" i="45"/>
  <c r="AB62" i="45"/>
  <c r="Q62" i="45"/>
  <c r="BA62" i="45" s="1"/>
  <c r="BB62" i="45" s="1"/>
  <c r="Z62" i="45"/>
  <c r="AZ62" i="45" s="1"/>
  <c r="AE62" i="45" a="1"/>
  <c r="AE62" i="45" s="1"/>
  <c r="R62" i="45"/>
  <c r="V62" i="45"/>
  <c r="AY62" i="45" s="1"/>
  <c r="S62" i="45"/>
  <c r="U62" i="45"/>
  <c r="AA62" i="45"/>
  <c r="V97" i="34"/>
  <c r="AY97" i="34" s="1"/>
  <c r="AS97" i="34"/>
  <c r="AF97" i="34" s="1"/>
  <c r="Q97" i="34"/>
  <c r="BA97" i="34" s="1"/>
  <c r="AA97" i="34"/>
  <c r="AB97" i="34"/>
  <c r="Y97" i="34"/>
  <c r="Z97" i="34"/>
  <c r="AZ97" i="34" s="1"/>
  <c r="U97" i="34"/>
  <c r="P97" i="34"/>
  <c r="W97" i="34"/>
  <c r="R97" i="34"/>
  <c r="S97" i="34"/>
  <c r="AI32" i="30" a="1"/>
  <c r="AI32" i="30" s="1"/>
  <c r="AJ32" i="30" s="1"/>
  <c r="AL32" i="30" s="1"/>
  <c r="AI33" i="30" a="1"/>
  <c r="AI33" i="30" s="1"/>
  <c r="AJ33" i="30" s="1"/>
  <c r="AL33" i="30" s="1"/>
  <c r="AI31" i="30" a="1"/>
  <c r="AI31" i="30" s="1"/>
  <c r="AJ31" i="30" s="1"/>
  <c r="AL31" i="30" s="1"/>
  <c r="AI15" i="30" a="1"/>
  <c r="AI15" i="30" s="1"/>
  <c r="AJ15" i="30" s="1"/>
  <c r="AL15" i="30" s="1"/>
  <c r="AI30" i="30" a="1"/>
  <c r="AI30" i="30" s="1"/>
  <c r="AJ30" i="30" s="1"/>
  <c r="AL30" i="30" s="1"/>
  <c r="AI5" i="30" a="1"/>
  <c r="AI5" i="30" s="1"/>
  <c r="AJ5" i="30" s="1"/>
  <c r="AK5" i="30" s="1"/>
  <c r="AI27" i="30" a="1"/>
  <c r="AI27" i="30" s="1"/>
  <c r="AJ27" i="30" s="1"/>
  <c r="AL27" i="30" s="1"/>
  <c r="AI28" i="30" a="1"/>
  <c r="AI28" i="30" s="1"/>
  <c r="AJ28" i="30" s="1"/>
  <c r="AL28" i="30" s="1"/>
  <c r="AI24" i="30" a="1"/>
  <c r="AI24" i="30" s="1"/>
  <c r="AJ24" i="30" s="1"/>
  <c r="AK24" i="30" s="1"/>
  <c r="AI12" i="30" a="1"/>
  <c r="AI12" i="30" s="1"/>
  <c r="AJ12" i="30" s="1"/>
  <c r="AL12" i="30" s="1"/>
  <c r="AI7" i="30" a="1"/>
  <c r="AI7" i="30" s="1"/>
  <c r="AJ7" i="30" s="1"/>
  <c r="AK7" i="30" s="1"/>
  <c r="AI22" i="30" a="1"/>
  <c r="AI22" i="30" s="1"/>
  <c r="AJ22" i="30" s="1"/>
  <c r="AK22" i="30" s="1"/>
  <c r="AI17" i="30" a="1"/>
  <c r="AI17" i="30" s="1"/>
  <c r="AJ17" i="30" s="1"/>
  <c r="AL17" i="30" s="1"/>
  <c r="AI25" i="30" a="1"/>
  <c r="AI25" i="30" s="1"/>
  <c r="AJ25" i="30" s="1"/>
  <c r="AK25" i="30" s="1"/>
  <c r="AI6" i="30" a="1"/>
  <c r="AI6" i="30" s="1"/>
  <c r="AJ6" i="30" s="1"/>
  <c r="AK6" i="30" s="1"/>
  <c r="AI9" i="30" a="1"/>
  <c r="AI9" i="30" s="1"/>
  <c r="AJ9" i="30" s="1"/>
  <c r="AK9" i="30" s="1"/>
  <c r="AI29" i="30" a="1"/>
  <c r="AI29" i="30" s="1"/>
  <c r="AJ29" i="30" s="1"/>
  <c r="AL29" i="30" s="1"/>
  <c r="AI19" i="30" a="1"/>
  <c r="AI19" i="30" s="1"/>
  <c r="AJ19" i="30" s="1"/>
  <c r="AK19" i="30" s="1"/>
  <c r="AI26" i="30" a="1"/>
  <c r="AI26" i="30" s="1"/>
  <c r="AJ26" i="30" s="1"/>
  <c r="AL26" i="30" s="1"/>
  <c r="AI14" i="30" a="1"/>
  <c r="AI14" i="30" s="1"/>
  <c r="AJ14" i="30" s="1"/>
  <c r="AL14" i="30" s="1"/>
  <c r="AI20" i="30" a="1"/>
  <c r="AI20" i="30" s="1"/>
  <c r="AJ20" i="30" s="1"/>
  <c r="AK20" i="30" s="1"/>
  <c r="AI4" i="30" a="1"/>
  <c r="AI4" i="30" s="1"/>
  <c r="AJ4" i="30" s="1"/>
  <c r="AK4" i="30" s="1"/>
  <c r="AI8" i="30" a="1"/>
  <c r="AI8" i="30" s="1"/>
  <c r="AJ8" i="30" s="1"/>
  <c r="AK8" i="30" s="1"/>
  <c r="AI3" i="30" a="1"/>
  <c r="AI3" i="30" s="1"/>
  <c r="AJ3" i="30" s="1"/>
  <c r="AK3" i="30" s="1"/>
  <c r="AI21" i="30" a="1"/>
  <c r="AI21" i="30" s="1"/>
  <c r="AJ21" i="30" s="1"/>
  <c r="AK21" i="30" s="1"/>
  <c r="AI11" i="30" a="1"/>
  <c r="AI11" i="30" s="1"/>
  <c r="AJ11" i="30" s="1"/>
  <c r="AL11" i="30" s="1"/>
  <c r="AI18" i="30" a="1"/>
  <c r="AI18" i="30" s="1"/>
  <c r="AJ18" i="30" s="1"/>
  <c r="AK18" i="30" s="1"/>
  <c r="AI23" i="30" a="1"/>
  <c r="AI23" i="30" s="1"/>
  <c r="AJ23" i="30" s="1"/>
  <c r="AK23" i="30" s="1"/>
  <c r="AI10" i="30" a="1"/>
  <c r="AI10" i="30" s="1"/>
  <c r="AJ10" i="30" s="1"/>
  <c r="AL10" i="30" s="1"/>
  <c r="AI16" i="30" a="1"/>
  <c r="AI16" i="30" s="1"/>
  <c r="AJ16" i="30" s="1"/>
  <c r="AL16" i="30" s="1"/>
  <c r="AI13" i="30" a="1"/>
  <c r="AI13" i="30" s="1"/>
  <c r="AJ13" i="30" s="1"/>
  <c r="AL13" i="30" s="1"/>
  <c r="AI2" i="30" a="1"/>
  <c r="AI2" i="30" s="1"/>
  <c r="AJ2" i="30" s="1"/>
  <c r="AK2" i="30" s="1"/>
  <c r="A48" i="32"/>
  <c r="D48" i="32"/>
  <c r="R39" i="30"/>
  <c r="U39" i="30"/>
  <c r="AB39" i="30"/>
  <c r="Z39" i="30"/>
  <c r="AZ39" i="30" s="1"/>
  <c r="AU39" i="30"/>
  <c r="AV25" i="30" s="1"/>
  <c r="P39" i="30"/>
  <c r="AA39" i="30"/>
  <c r="AE39" i="30" a="1"/>
  <c r="AE39" i="30" s="1"/>
  <c r="V39" i="30"/>
  <c r="AY39" i="30" s="1"/>
  <c r="Q39" i="30"/>
  <c r="BA39" i="30" s="1"/>
  <c r="BB39" i="30" s="1"/>
  <c r="Y39" i="30"/>
  <c r="W39" i="30"/>
  <c r="S39" i="30"/>
  <c r="AA3" i="12"/>
  <c r="W3" i="12"/>
  <c r="U3" i="12"/>
  <c r="Z3" i="12"/>
  <c r="AZ3" i="12" s="1"/>
  <c r="R3" i="12"/>
  <c r="S3" i="12"/>
  <c r="Q3" i="12"/>
  <c r="BA3" i="12" s="1"/>
  <c r="BB3" i="12" s="1"/>
  <c r="AU3" i="12"/>
  <c r="AV53" i="12" s="1"/>
  <c r="AB3" i="12"/>
  <c r="AE3" i="12" a="1"/>
  <c r="AE3" i="12" s="1"/>
  <c r="V3" i="12"/>
  <c r="AY3" i="12" s="1"/>
  <c r="Y3" i="12"/>
  <c r="P3" i="12"/>
  <c r="AA12" i="44"/>
  <c r="V12" i="44"/>
  <c r="AY12" i="44" s="1"/>
  <c r="Q12" i="44"/>
  <c r="BA12" i="44" s="1"/>
  <c r="U12" i="44"/>
  <c r="Z12" i="44"/>
  <c r="AZ12" i="44" s="1"/>
  <c r="P12" i="44"/>
  <c r="Y12" i="44"/>
  <c r="AU12" i="44"/>
  <c r="AV67" i="44" s="1"/>
  <c r="AB12" i="44"/>
  <c r="W12" i="44"/>
  <c r="R12" i="44"/>
  <c r="S12" i="44"/>
  <c r="AB38" i="31"/>
  <c r="Z38" i="31"/>
  <c r="AZ38" i="31" s="1"/>
  <c r="P38" i="31"/>
  <c r="R38" i="31"/>
  <c r="S38" i="31"/>
  <c r="U38" i="31"/>
  <c r="Q38" i="31"/>
  <c r="BA38" i="31" s="1"/>
  <c r="AA38" i="31"/>
  <c r="V38" i="31"/>
  <c r="AY38" i="31" s="1"/>
  <c r="AU38" i="31"/>
  <c r="Y38" i="31"/>
  <c r="W38" i="31"/>
  <c r="D61" i="12"/>
  <c r="A61" i="12"/>
  <c r="A58" i="32"/>
  <c r="D58" i="32"/>
  <c r="P59" i="28"/>
  <c r="Y59" i="28"/>
  <c r="AE59" i="28" a="1"/>
  <c r="AE59" i="28" s="1"/>
  <c r="R59" i="28"/>
  <c r="AB59" i="28"/>
  <c r="U59" i="28"/>
  <c r="Z59" i="28"/>
  <c r="AZ59" i="28" s="1"/>
  <c r="Q59" i="28"/>
  <c r="BA59" i="28" s="1"/>
  <c r="BB59" i="28" s="1"/>
  <c r="W59" i="28"/>
  <c r="S59" i="28"/>
  <c r="AU59" i="28"/>
  <c r="AA59" i="28"/>
  <c r="V59" i="28"/>
  <c r="AY59" i="28" s="1"/>
  <c r="AI32" i="34" a="1"/>
  <c r="AI32" i="34" s="1"/>
  <c r="AJ32" i="34" s="1"/>
  <c r="AL32" i="34" s="1"/>
  <c r="AI7" i="34" a="1"/>
  <c r="AI7" i="34" s="1"/>
  <c r="AJ7" i="34" s="1"/>
  <c r="AK7" i="34" s="1"/>
  <c r="AI16" i="34" a="1"/>
  <c r="AI16" i="34" s="1"/>
  <c r="AJ16" i="34" s="1"/>
  <c r="AL16" i="34" s="1"/>
  <c r="AI13" i="34" a="1"/>
  <c r="AI13" i="34" s="1"/>
  <c r="AJ13" i="34" s="1"/>
  <c r="AL13" i="34" s="1"/>
  <c r="AI19" i="34" a="1"/>
  <c r="AI19" i="34" s="1"/>
  <c r="AJ19" i="34" s="1"/>
  <c r="AK19" i="34" s="1"/>
  <c r="AI8" i="34" a="1"/>
  <c r="AI8" i="34" s="1"/>
  <c r="AJ8" i="34" s="1"/>
  <c r="AK8" i="34" s="1"/>
  <c r="AI28" i="34" a="1"/>
  <c r="AI28" i="34" s="1"/>
  <c r="AJ28" i="34" s="1"/>
  <c r="AL28" i="34" s="1"/>
  <c r="AI5" i="34" a="1"/>
  <c r="AI5" i="34" s="1"/>
  <c r="AJ5" i="34" s="1"/>
  <c r="AK5" i="34" s="1"/>
  <c r="AI3" i="34" a="1"/>
  <c r="AI3" i="34" s="1"/>
  <c r="AJ3" i="34" s="1"/>
  <c r="AK3" i="34" s="1"/>
  <c r="AI23" i="34" a="1"/>
  <c r="AI23" i="34" s="1"/>
  <c r="AJ23" i="34" s="1"/>
  <c r="AK23" i="34" s="1"/>
  <c r="AI10" i="34" a="1"/>
  <c r="AI10" i="34" s="1"/>
  <c r="AJ10" i="34" s="1"/>
  <c r="AL10" i="34" s="1"/>
  <c r="AI30" i="34" a="1"/>
  <c r="AI30" i="34" s="1"/>
  <c r="AJ30" i="34" s="1"/>
  <c r="AL30" i="34" s="1"/>
  <c r="AI18" i="34" a="1"/>
  <c r="AI18" i="34" s="1"/>
  <c r="AJ18" i="34" s="1"/>
  <c r="AK18" i="34" s="1"/>
  <c r="AI21" i="34" a="1"/>
  <c r="AI21" i="34" s="1"/>
  <c r="AJ21" i="34" s="1"/>
  <c r="AK21" i="34" s="1"/>
  <c r="AI15" i="34" a="1"/>
  <c r="AI15" i="34" s="1"/>
  <c r="AJ15" i="34" s="1"/>
  <c r="AL15" i="34" s="1"/>
  <c r="AI4" i="34" a="1"/>
  <c r="AI4" i="34" s="1"/>
  <c r="AJ4" i="34" s="1"/>
  <c r="AK4" i="34" s="1"/>
  <c r="AI25" i="34" a="1"/>
  <c r="AI25" i="34" s="1"/>
  <c r="AJ25" i="34" s="1"/>
  <c r="AK25" i="34" s="1"/>
  <c r="AI22" i="34" a="1"/>
  <c r="AI22" i="34" s="1"/>
  <c r="AJ22" i="34" s="1"/>
  <c r="AK22" i="34" s="1"/>
  <c r="AI24" i="34" a="1"/>
  <c r="AI24" i="34" s="1"/>
  <c r="AJ24" i="34" s="1"/>
  <c r="AK24" i="34" s="1"/>
  <c r="AI9" i="34" a="1"/>
  <c r="AI9" i="34" s="1"/>
  <c r="AJ9" i="34" s="1"/>
  <c r="AK9" i="34" s="1"/>
  <c r="AI17" i="34" a="1"/>
  <c r="AI17" i="34" s="1"/>
  <c r="AJ17" i="34" s="1"/>
  <c r="AL17" i="34" s="1"/>
  <c r="AI33" i="34" a="1"/>
  <c r="AI33" i="34" s="1"/>
  <c r="AJ33" i="34" s="1"/>
  <c r="AL33" i="34" s="1"/>
  <c r="AI26" i="34" a="1"/>
  <c r="AI26" i="34" s="1"/>
  <c r="AJ26" i="34" s="1"/>
  <c r="AL26" i="34" s="1"/>
  <c r="AI27" i="34" a="1"/>
  <c r="AI27" i="34" s="1"/>
  <c r="AJ27" i="34" s="1"/>
  <c r="AL27" i="34" s="1"/>
  <c r="AI14" i="34" a="1"/>
  <c r="AI14" i="34" s="1"/>
  <c r="AJ14" i="34" s="1"/>
  <c r="AL14" i="34" s="1"/>
  <c r="AI11" i="34" a="1"/>
  <c r="AI11" i="34" s="1"/>
  <c r="AJ11" i="34" s="1"/>
  <c r="AL11" i="34" s="1"/>
  <c r="AI29" i="34" a="1"/>
  <c r="AI29" i="34" s="1"/>
  <c r="AJ29" i="34" s="1"/>
  <c r="AL29" i="34" s="1"/>
  <c r="AI6" i="34" a="1"/>
  <c r="AI6" i="34" s="1"/>
  <c r="AJ6" i="34" s="1"/>
  <c r="AK6" i="34" s="1"/>
  <c r="AI31" i="34" a="1"/>
  <c r="AI31" i="34" s="1"/>
  <c r="AJ31" i="34" s="1"/>
  <c r="AL31" i="34" s="1"/>
  <c r="AI20" i="34" a="1"/>
  <c r="AI20" i="34" s="1"/>
  <c r="AJ20" i="34" s="1"/>
  <c r="AK20" i="34" s="1"/>
  <c r="AI12" i="34" a="1"/>
  <c r="AI12" i="34" s="1"/>
  <c r="AJ12" i="34" s="1"/>
  <c r="AL12" i="34" s="1"/>
  <c r="AI2" i="34" a="1"/>
  <c r="AI2" i="34" s="1"/>
  <c r="AJ2" i="34" s="1"/>
  <c r="AK2" i="34" s="1"/>
  <c r="A67" i="12"/>
  <c r="D67" i="12"/>
  <c r="W4" i="28"/>
  <c r="S4" i="28"/>
  <c r="Z4" i="28"/>
  <c r="AZ4" i="28" s="1"/>
  <c r="R4" i="28"/>
  <c r="V4" i="28"/>
  <c r="AY4" i="28" s="1"/>
  <c r="AU4" i="28"/>
  <c r="AV68" i="28" s="1"/>
  <c r="AA4" i="28"/>
  <c r="U4" i="28"/>
  <c r="Q4" i="28"/>
  <c r="BA4" i="28" s="1"/>
  <c r="P4" i="28"/>
  <c r="Y4" i="28"/>
  <c r="AB4" i="28"/>
  <c r="A52" i="12"/>
  <c r="D52" i="12"/>
  <c r="U97" i="28"/>
  <c r="AE97" i="28" a="1"/>
  <c r="AE97" i="28" s="1"/>
  <c r="AD97" i="28" s="1"/>
  <c r="AC97" i="28" s="1"/>
  <c r="R97" i="28"/>
  <c r="P97" i="28"/>
  <c r="AA97" i="28"/>
  <c r="Y97" i="28"/>
  <c r="Z97" i="28"/>
  <c r="AZ97" i="28" s="1"/>
  <c r="AB97" i="28"/>
  <c r="W97" i="28"/>
  <c r="Q97" i="28"/>
  <c r="BA97" i="28" s="1"/>
  <c r="BB97" i="28" s="1"/>
  <c r="V97" i="28"/>
  <c r="AY97" i="28" s="1"/>
  <c r="S97" i="28"/>
  <c r="AS109" i="12"/>
  <c r="AF109" i="12" s="1"/>
  <c r="AA109" i="12"/>
  <c r="R109" i="12"/>
  <c r="S109" i="12"/>
  <c r="AB109" i="12"/>
  <c r="V109" i="12"/>
  <c r="AY109" i="12" s="1"/>
  <c r="Z109" i="12"/>
  <c r="AZ109" i="12" s="1"/>
  <c r="W109" i="12"/>
  <c r="U109" i="12"/>
  <c r="Y109" i="12"/>
  <c r="P109" i="12"/>
  <c r="Q109" i="12"/>
  <c r="BA109" i="12" s="1"/>
  <c r="AI16" i="33" a="1"/>
  <c r="AI16" i="33" s="1"/>
  <c r="AJ16" i="33" s="1"/>
  <c r="AK16" i="33" s="1"/>
  <c r="AI6" i="33" a="1"/>
  <c r="AI6" i="33" s="1"/>
  <c r="AJ6" i="33" s="1"/>
  <c r="AL6" i="33" s="1"/>
  <c r="AI7" i="33" a="1"/>
  <c r="AI7" i="33" s="1"/>
  <c r="AJ7" i="33" s="1"/>
  <c r="AL7" i="33" s="1"/>
  <c r="AI8" i="33" a="1"/>
  <c r="AI8" i="33" s="1"/>
  <c r="AJ8" i="33" s="1"/>
  <c r="AL8" i="33" s="1"/>
  <c r="AI22" i="33" a="1"/>
  <c r="AI22" i="33" s="1"/>
  <c r="AJ22" i="33" s="1"/>
  <c r="AL22" i="33" s="1"/>
  <c r="AI23" i="33" a="1"/>
  <c r="AI23" i="33" s="1"/>
  <c r="AJ23" i="33" s="1"/>
  <c r="AL23" i="33" s="1"/>
  <c r="AI29" i="33" a="1"/>
  <c r="AI29" i="33" s="1"/>
  <c r="AJ29" i="33" s="1"/>
  <c r="AK29" i="33" s="1"/>
  <c r="AI15" i="33" a="1"/>
  <c r="AI15" i="33" s="1"/>
  <c r="AJ15" i="33" s="1"/>
  <c r="AK15" i="33" s="1"/>
  <c r="AI33" i="33" a="1"/>
  <c r="AI33" i="33" s="1"/>
  <c r="AJ33" i="33" s="1"/>
  <c r="AK33" i="33" s="1"/>
  <c r="AI20" i="33" a="1"/>
  <c r="AI20" i="33" s="1"/>
  <c r="AJ20" i="33" s="1"/>
  <c r="AL20" i="33" s="1"/>
  <c r="AI17" i="33" a="1"/>
  <c r="AI17" i="33" s="1"/>
  <c r="AJ17" i="33" s="1"/>
  <c r="AK17" i="33" s="1"/>
  <c r="AI31" i="33" a="1"/>
  <c r="AI31" i="33" s="1"/>
  <c r="AJ31" i="33" s="1"/>
  <c r="AK31" i="33" s="1"/>
  <c r="AI11" i="33" a="1"/>
  <c r="AI11" i="33" s="1"/>
  <c r="AJ11" i="33" s="1"/>
  <c r="AK11" i="33" s="1"/>
  <c r="AI14" i="33" a="1"/>
  <c r="AI14" i="33" s="1"/>
  <c r="AJ14" i="33" s="1"/>
  <c r="AK14" i="33" s="1"/>
  <c r="AI28" i="33" a="1"/>
  <c r="AI28" i="33" s="1"/>
  <c r="AJ28" i="33" s="1"/>
  <c r="AK28" i="33" s="1"/>
  <c r="AI27" i="33" a="1"/>
  <c r="AI27" i="33" s="1"/>
  <c r="AJ27" i="33" s="1"/>
  <c r="AK27" i="33" s="1"/>
  <c r="AI21" i="33" a="1"/>
  <c r="AI21" i="33" s="1"/>
  <c r="AJ21" i="33" s="1"/>
  <c r="AL21" i="33" s="1"/>
  <c r="AI32" i="33" a="1"/>
  <c r="AI32" i="33" s="1"/>
  <c r="AJ32" i="33" s="1"/>
  <c r="AK32" i="33" s="1"/>
  <c r="AI13" i="33" a="1"/>
  <c r="AI13" i="33" s="1"/>
  <c r="AJ13" i="33" s="1"/>
  <c r="AK13" i="33" s="1"/>
  <c r="AI10" i="33" a="1"/>
  <c r="AI10" i="33" s="1"/>
  <c r="AJ10" i="33" s="1"/>
  <c r="AK10" i="33" s="1"/>
  <c r="AI24" i="33" a="1"/>
  <c r="AI24" i="33" s="1"/>
  <c r="AJ24" i="33" s="1"/>
  <c r="AL24" i="33" s="1"/>
  <c r="AI26" i="33" a="1"/>
  <c r="AI26" i="33" s="1"/>
  <c r="AJ26" i="33" s="1"/>
  <c r="AK26" i="33" s="1"/>
  <c r="AI12" i="33" a="1"/>
  <c r="AI12" i="33" s="1"/>
  <c r="AJ12" i="33" s="1"/>
  <c r="AK12" i="33" s="1"/>
  <c r="AI30" i="33" a="1"/>
  <c r="AI30" i="33" s="1"/>
  <c r="AJ30" i="33" s="1"/>
  <c r="AK30" i="33" s="1"/>
  <c r="AI9" i="33" a="1"/>
  <c r="AI9" i="33" s="1"/>
  <c r="AJ9" i="33" s="1"/>
  <c r="AL9" i="33" s="1"/>
  <c r="AI5" i="33" a="1"/>
  <c r="AI5" i="33" s="1"/>
  <c r="AJ5" i="33" s="1"/>
  <c r="AL5" i="33" s="1"/>
  <c r="AI25" i="33" a="1"/>
  <c r="AI25" i="33" s="1"/>
  <c r="AJ25" i="33" s="1"/>
  <c r="AL25" i="33" s="1"/>
  <c r="AI18" i="33" a="1"/>
  <c r="AI18" i="33" s="1"/>
  <c r="AJ18" i="33" s="1"/>
  <c r="AL18" i="33" s="1"/>
  <c r="AI4" i="33" a="1"/>
  <c r="AI4" i="33" s="1"/>
  <c r="AJ4" i="33" s="1"/>
  <c r="AL4" i="33" s="1"/>
  <c r="AI19" i="33" a="1"/>
  <c r="AI19" i="33" s="1"/>
  <c r="AJ19" i="33" s="1"/>
  <c r="AL19" i="33" s="1"/>
  <c r="AI2" i="33" a="1"/>
  <c r="AI2" i="33" s="1"/>
  <c r="AJ2" i="33" s="1"/>
  <c r="AL2" i="33" s="1"/>
  <c r="AI3" i="33" a="1"/>
  <c r="AI3" i="33" s="1"/>
  <c r="AJ3" i="33" s="1"/>
  <c r="AL3" i="33" s="1"/>
  <c r="D27" i="31"/>
  <c r="A27" i="31"/>
  <c r="AB13" i="12"/>
  <c r="AU13" i="12"/>
  <c r="AV123" i="12" s="1"/>
  <c r="R13" i="12"/>
  <c r="V13" i="12"/>
  <c r="AY13" i="12" s="1"/>
  <c r="Y13" i="12"/>
  <c r="U13" i="12"/>
  <c r="Q13" i="12"/>
  <c r="BA13" i="12" s="1"/>
  <c r="Z13" i="12"/>
  <c r="AZ13" i="12" s="1"/>
  <c r="AA13" i="12"/>
  <c r="W13" i="12"/>
  <c r="S13" i="12"/>
  <c r="P13" i="12"/>
  <c r="Q44" i="46"/>
  <c r="BA44" i="46" s="1"/>
  <c r="R44" i="46"/>
  <c r="Z44" i="46"/>
  <c r="AZ44" i="46" s="1"/>
  <c r="P44" i="46"/>
  <c r="AU44" i="46"/>
  <c r="AV66" i="46" s="1"/>
  <c r="Y44" i="46"/>
  <c r="U44" i="46"/>
  <c r="AB44" i="46"/>
  <c r="S44" i="46"/>
  <c r="W44" i="46"/>
  <c r="AA44" i="46"/>
  <c r="V44" i="46"/>
  <c r="AY44" i="46" s="1"/>
  <c r="Z25" i="46"/>
  <c r="AZ25" i="46" s="1"/>
  <c r="AA25" i="46"/>
  <c r="S25" i="46"/>
  <c r="P25" i="46"/>
  <c r="AU25" i="46"/>
  <c r="AV41" i="46" s="1"/>
  <c r="W25" i="46"/>
  <c r="Q25" i="46"/>
  <c r="BA25" i="46" s="1"/>
  <c r="BB25" i="46" s="1"/>
  <c r="U25" i="46"/>
  <c r="AE25" i="46" a="1"/>
  <c r="AE25" i="46" s="1"/>
  <c r="Y25" i="46"/>
  <c r="AB25" i="46"/>
  <c r="V25" i="46"/>
  <c r="AY25" i="46" s="1"/>
  <c r="R25" i="46"/>
  <c r="AI32" i="40" a="1"/>
  <c r="AI32" i="40" s="1"/>
  <c r="AJ32" i="40" s="1"/>
  <c r="AL32" i="40" s="1"/>
  <c r="AI24" i="40" a="1"/>
  <c r="AI24" i="40" s="1"/>
  <c r="AJ24" i="40" s="1"/>
  <c r="AK24" i="40" s="1"/>
  <c r="AI12" i="39" a="1"/>
  <c r="AI12" i="39" s="1"/>
  <c r="AJ12" i="39" s="1"/>
  <c r="AK12" i="39" s="1"/>
  <c r="AI26" i="39" a="1"/>
  <c r="AI26" i="39" s="1"/>
  <c r="AJ26" i="39" s="1"/>
  <c r="AK26" i="39" s="1"/>
  <c r="AI10" i="39" a="1"/>
  <c r="AI10" i="39" s="1"/>
  <c r="AJ10" i="39" s="1"/>
  <c r="AK10" i="39" s="1"/>
  <c r="AI29" i="44" a="1"/>
  <c r="AI29" i="44" s="1"/>
  <c r="AJ29" i="44" s="1"/>
  <c r="AL29" i="44" s="1"/>
  <c r="AI11" i="44" a="1"/>
  <c r="AI11" i="44" s="1"/>
  <c r="AJ11" i="44" s="1"/>
  <c r="AL11" i="44" s="1"/>
  <c r="AI19" i="44" a="1"/>
  <c r="AI19" i="44" s="1"/>
  <c r="AJ19" i="44" s="1"/>
  <c r="AK19" i="44" s="1"/>
  <c r="AI11" i="43" a="1"/>
  <c r="AI11" i="43" s="1"/>
  <c r="AJ11" i="43" s="1"/>
  <c r="AK11" i="43" s="1"/>
  <c r="AI7" i="43" a="1"/>
  <c r="AI7" i="43" s="1"/>
  <c r="AJ7" i="43" s="1"/>
  <c r="AL7" i="43" s="1"/>
  <c r="AI21" i="41" a="1"/>
  <c r="AI21" i="41" s="1"/>
  <c r="AJ21" i="41" s="1"/>
  <c r="AL21" i="41" s="1"/>
  <c r="AI32" i="41" a="1"/>
  <c r="AI32" i="41" s="1"/>
  <c r="AJ32" i="41" s="1"/>
  <c r="AK32" i="41" s="1"/>
  <c r="AI11" i="45" a="1"/>
  <c r="AI11" i="45" s="1"/>
  <c r="AJ11" i="45" s="1"/>
  <c r="AK11" i="45" s="1"/>
  <c r="AI6" i="45" a="1"/>
  <c r="AI6" i="45" s="1"/>
  <c r="AJ6" i="45" s="1"/>
  <c r="AL6" i="45" s="1"/>
  <c r="AI7" i="45" a="1"/>
  <c r="AI7" i="45" s="1"/>
  <c r="AJ7" i="45" s="1"/>
  <c r="AL7" i="45" s="1"/>
  <c r="AI32" i="38" a="1"/>
  <c r="AI32" i="38" s="1"/>
  <c r="AJ32" i="38" s="1"/>
  <c r="AL32" i="38" s="1"/>
  <c r="AI9" i="38" a="1"/>
  <c r="AI9" i="38" s="1"/>
  <c r="AJ9" i="38" s="1"/>
  <c r="AK9" i="38" s="1"/>
  <c r="AI20" i="36" a="1"/>
  <c r="AI20" i="36" s="1"/>
  <c r="AJ20" i="36" s="1"/>
  <c r="AK20" i="36" s="1"/>
  <c r="AI32" i="36" a="1"/>
  <c r="AI32" i="36" s="1"/>
  <c r="AJ32" i="36" s="1"/>
  <c r="AL32" i="36" s="1"/>
  <c r="AI5" i="35" a="1"/>
  <c r="AI5" i="35" s="1"/>
  <c r="AJ5" i="35" s="1"/>
  <c r="AL5" i="35" s="1"/>
  <c r="AI21" i="35" a="1"/>
  <c r="AI21" i="35" s="1"/>
  <c r="AJ21" i="35" s="1"/>
  <c r="AL21" i="35" s="1"/>
  <c r="AW53" i="46"/>
  <c r="AD55" i="46"/>
  <c r="AD18" i="46"/>
  <c r="AD50" i="46"/>
  <c r="AD57" i="46"/>
  <c r="AW56" i="46"/>
  <c r="AD56" i="46" s="1"/>
  <c r="D85" i="57"/>
  <c r="A78" i="57"/>
  <c r="A129" i="51"/>
  <c r="A82" i="44"/>
  <c r="A92" i="51"/>
  <c r="A92" i="47"/>
  <c r="A113" i="50"/>
  <c r="A114" i="53"/>
  <c r="D114" i="49"/>
  <c r="A85" i="57"/>
  <c r="D76" i="53"/>
  <c r="D125" i="47"/>
  <c r="D122" i="55"/>
  <c r="A91" i="47"/>
  <c r="A111" i="46"/>
  <c r="A88" i="45"/>
  <c r="D119" i="49"/>
  <c r="A90" i="44"/>
  <c r="D128" i="51"/>
  <c r="D124" i="48"/>
  <c r="D81" i="53"/>
  <c r="A85" i="44"/>
  <c r="D115" i="53"/>
  <c r="A76" i="45"/>
  <c r="D118" i="44"/>
  <c r="D73" i="47"/>
  <c r="D86" i="49"/>
  <c r="D67" i="47"/>
  <c r="D113" i="53"/>
  <c r="A94" i="48"/>
  <c r="A115" i="45"/>
  <c r="D112" i="46"/>
  <c r="AW112" i="46" s="1"/>
  <c r="A74" i="46"/>
  <c r="D127" i="44"/>
  <c r="A122" i="47"/>
  <c r="A127" i="48"/>
  <c r="D66" i="34"/>
  <c r="A71" i="47"/>
  <c r="D78" i="57"/>
  <c r="A93" i="48"/>
  <c r="D84" i="52"/>
  <c r="D68" i="47"/>
  <c r="A126" i="48"/>
  <c r="A81" i="34"/>
  <c r="D113" i="34"/>
  <c r="D74" i="33"/>
  <c r="A114" i="48"/>
  <c r="A100" i="35"/>
  <c r="D116" i="44"/>
  <c r="A114" i="44"/>
  <c r="D92" i="44"/>
  <c r="A101" i="31"/>
  <c r="D120" i="33"/>
  <c r="A72" i="55"/>
  <c r="A105" i="47"/>
  <c r="D111" i="50"/>
  <c r="D93" i="31"/>
  <c r="D129" i="47"/>
  <c r="D129" i="48"/>
  <c r="D123" i="47"/>
  <c r="A120" i="49"/>
  <c r="A74" i="34"/>
  <c r="A73" i="34"/>
  <c r="D107" i="34"/>
  <c r="D72" i="31"/>
  <c r="A107" i="33"/>
  <c r="D97" i="48"/>
  <c r="A67" i="34"/>
  <c r="A74" i="49"/>
  <c r="A102" i="46"/>
  <c r="A69" i="47"/>
  <c r="D125" i="43"/>
  <c r="A94" i="44"/>
  <c r="D117" i="33"/>
  <c r="D111" i="33"/>
  <c r="A87" i="28"/>
  <c r="D79" i="34"/>
  <c r="D87" i="33"/>
  <c r="D91" i="44"/>
  <c r="D127" i="51"/>
  <c r="D111" i="34"/>
  <c r="A75" i="34"/>
  <c r="A75" i="58"/>
  <c r="A129" i="31"/>
  <c r="A80" i="28"/>
  <c r="D75" i="33"/>
  <c r="A113" i="58"/>
  <c r="A112" i="33"/>
  <c r="A102" i="31"/>
  <c r="A75" i="28"/>
  <c r="D91" i="36"/>
  <c r="A72" i="34"/>
  <c r="D97" i="32"/>
  <c r="D88" i="40"/>
  <c r="D123" i="32"/>
  <c r="A75" i="45"/>
  <c r="D120" i="48"/>
  <c r="A96" i="47"/>
  <c r="A129" i="32"/>
  <c r="A103" i="51"/>
  <c r="A112" i="54"/>
  <c r="D79" i="53"/>
  <c r="D124" i="47"/>
  <c r="D71" i="35"/>
  <c r="D119" i="40"/>
  <c r="A127" i="36"/>
  <c r="A98" i="51"/>
  <c r="D109" i="33"/>
  <c r="D119" i="52"/>
  <c r="D103" i="38"/>
  <c r="D94" i="35"/>
  <c r="A94" i="35"/>
  <c r="A86" i="44"/>
  <c r="D86" i="44"/>
  <c r="D89" i="57"/>
  <c r="A89" i="57"/>
  <c r="A117" i="45"/>
  <c r="D117" i="45"/>
  <c r="D89" i="45"/>
  <c r="A89" i="45"/>
  <c r="A87" i="56"/>
  <c r="D87" i="56"/>
  <c r="D124" i="51"/>
  <c r="A124" i="51"/>
  <c r="D81" i="49"/>
  <c r="A81" i="49"/>
  <c r="A100" i="46"/>
  <c r="D100" i="46"/>
  <c r="AW100" i="46" s="1"/>
  <c r="A123" i="44"/>
  <c r="D123" i="44"/>
  <c r="A87" i="45"/>
  <c r="D87" i="45"/>
  <c r="A100" i="47"/>
  <c r="D100" i="47"/>
  <c r="A119" i="57"/>
  <c r="D119" i="57"/>
  <c r="A79" i="45"/>
  <c r="D79" i="45"/>
  <c r="A91" i="31"/>
  <c r="D71" i="55"/>
  <c r="A84" i="40"/>
  <c r="A94" i="32"/>
  <c r="A95" i="31"/>
  <c r="D72" i="47"/>
  <c r="A115" i="48"/>
  <c r="A87" i="53"/>
  <c r="D87" i="53"/>
  <c r="A125" i="48"/>
  <c r="D125" i="48"/>
  <c r="A97" i="44"/>
  <c r="D97" i="44"/>
  <c r="D91" i="43"/>
  <c r="A91" i="43"/>
  <c r="D103" i="42"/>
  <c r="A103" i="42"/>
  <c r="A117" i="52"/>
  <c r="D117" i="52"/>
  <c r="D121" i="48"/>
  <c r="A121" i="48"/>
  <c r="D96" i="48"/>
  <c r="A96" i="48"/>
  <c r="D127" i="47"/>
  <c r="A127" i="47"/>
  <c r="D94" i="51"/>
  <c r="A94" i="51"/>
  <c r="A70" i="47"/>
  <c r="D70" i="47"/>
  <c r="A82" i="48"/>
  <c r="D82" i="48"/>
  <c r="A119" i="45"/>
  <c r="D119" i="45"/>
  <c r="D115" i="44"/>
  <c r="A115" i="44"/>
  <c r="A70" i="51"/>
  <c r="D70" i="51"/>
  <c r="A121" i="49"/>
  <c r="D121" i="49"/>
  <c r="A110" i="45"/>
  <c r="D110" i="45"/>
  <c r="A104" i="42"/>
  <c r="D104" i="42"/>
  <c r="D107" i="41"/>
  <c r="A107" i="41"/>
  <c r="D77" i="33"/>
  <c r="A77" i="33"/>
  <c r="D77" i="46"/>
  <c r="AW77" i="46" s="1"/>
  <c r="A77" i="46"/>
  <c r="D105" i="42"/>
  <c r="A105" i="42"/>
  <c r="A84" i="48"/>
  <c r="D84" i="48"/>
  <c r="D95" i="48"/>
  <c r="A95" i="48"/>
  <c r="D73" i="58"/>
  <c r="A73" i="58"/>
  <c r="A97" i="56"/>
  <c r="D97" i="56"/>
  <c r="A69" i="54"/>
  <c r="D69" i="54"/>
  <c r="D85" i="52"/>
  <c r="A85" i="52"/>
  <c r="D73" i="51"/>
  <c r="A73" i="51"/>
  <c r="A80" i="46"/>
  <c r="D80" i="46"/>
  <c r="AW80" i="46" s="1"/>
  <c r="D84" i="45"/>
  <c r="A84" i="45"/>
  <c r="D72" i="43"/>
  <c r="A72" i="43"/>
  <c r="D123" i="43"/>
  <c r="A123" i="43"/>
  <c r="A98" i="42"/>
  <c r="D98" i="42"/>
  <c r="D83" i="40"/>
  <c r="A83" i="40"/>
  <c r="A92" i="40"/>
  <c r="D92" i="40"/>
  <c r="D66" i="39"/>
  <c r="A66" i="39"/>
  <c r="A109" i="38"/>
  <c r="D109" i="38"/>
  <c r="D88" i="37"/>
  <c r="A88" i="37"/>
  <c r="D111" i="37"/>
  <c r="A111" i="37"/>
  <c r="D80" i="37"/>
  <c r="A80" i="37"/>
  <c r="A98" i="35"/>
  <c r="D98" i="35"/>
  <c r="A97" i="35"/>
  <c r="D97" i="35"/>
  <c r="D76" i="34"/>
  <c r="A76" i="34"/>
  <c r="A68" i="34"/>
  <c r="D68" i="34"/>
  <c r="D89" i="32"/>
  <c r="A89" i="32"/>
  <c r="D66" i="31"/>
  <c r="A66" i="31"/>
  <c r="D103" i="31"/>
  <c r="A103" i="31"/>
  <c r="D77" i="28"/>
  <c r="A77" i="28"/>
  <c r="A113" i="28"/>
  <c r="D113" i="28"/>
  <c r="D124" i="12"/>
  <c r="A124" i="12"/>
  <c r="A85" i="12"/>
  <c r="D85" i="12"/>
  <c r="D107" i="58"/>
  <c r="A107" i="58"/>
  <c r="D117" i="56"/>
  <c r="A117" i="56"/>
  <c r="A94" i="56"/>
  <c r="D94" i="56"/>
  <c r="A91" i="52"/>
  <c r="D91" i="52"/>
  <c r="A115" i="52"/>
  <c r="D115" i="52"/>
  <c r="A86" i="52"/>
  <c r="D86" i="52"/>
  <c r="A77" i="49"/>
  <c r="D77" i="49"/>
  <c r="A118" i="49"/>
  <c r="D118" i="49"/>
  <c r="D103" i="47"/>
  <c r="A103" i="47"/>
  <c r="D94" i="47"/>
  <c r="A94" i="47"/>
  <c r="A105" i="46"/>
  <c r="D105" i="46"/>
  <c r="AW105" i="46" s="1"/>
  <c r="D116" i="45"/>
  <c r="A116" i="45"/>
  <c r="D83" i="44"/>
  <c r="A83" i="44"/>
  <c r="D77" i="42"/>
  <c r="A77" i="42"/>
  <c r="D103" i="39"/>
  <c r="A103" i="39"/>
  <c r="D75" i="38"/>
  <c r="A75" i="38"/>
  <c r="D112" i="38"/>
  <c r="A112" i="38"/>
  <c r="D72" i="38"/>
  <c r="A72" i="38"/>
  <c r="D120" i="37"/>
  <c r="A120" i="37"/>
  <c r="D109" i="37"/>
  <c r="A109" i="37"/>
  <c r="A116" i="37"/>
  <c r="D116" i="37"/>
  <c r="A120" i="36"/>
  <c r="D120" i="36"/>
  <c r="A93" i="36"/>
  <c r="D93" i="36"/>
  <c r="D129" i="36"/>
  <c r="A129" i="36"/>
  <c r="D129" i="35"/>
  <c r="A129" i="35"/>
  <c r="A67" i="35"/>
  <c r="D67" i="35"/>
  <c r="A92" i="35"/>
  <c r="D92" i="35"/>
  <c r="A102" i="34"/>
  <c r="D102" i="34"/>
  <c r="A86" i="33"/>
  <c r="D86" i="33"/>
  <c r="D79" i="33"/>
  <c r="A79" i="33"/>
  <c r="D82" i="32"/>
  <c r="A82" i="32"/>
  <c r="A105" i="31"/>
  <c r="D105" i="31"/>
  <c r="D71" i="31"/>
  <c r="A71" i="31"/>
  <c r="D100" i="31"/>
  <c r="A100" i="31"/>
  <c r="D112" i="30"/>
  <c r="A112" i="30"/>
  <c r="A76" i="28"/>
  <c r="D76" i="28"/>
  <c r="D111" i="28"/>
  <c r="A111" i="28"/>
  <c r="A97" i="12"/>
  <c r="D97" i="12"/>
  <c r="A115" i="12"/>
  <c r="D115" i="12"/>
  <c r="D94" i="55"/>
  <c r="A94" i="55"/>
  <c r="D88" i="52"/>
  <c r="A88" i="52"/>
  <c r="A83" i="52"/>
  <c r="D83" i="52"/>
  <c r="D126" i="51"/>
  <c r="A126" i="51"/>
  <c r="A100" i="51"/>
  <c r="D100" i="51"/>
  <c r="D69" i="51"/>
  <c r="A69" i="51"/>
  <c r="A68" i="50"/>
  <c r="D68" i="50"/>
  <c r="A112" i="49"/>
  <c r="D112" i="49"/>
  <c r="D79" i="46"/>
  <c r="AW79" i="46" s="1"/>
  <c r="A79" i="46"/>
  <c r="D128" i="44"/>
  <c r="A128" i="44"/>
  <c r="D87" i="44"/>
  <c r="A87" i="44"/>
  <c r="D116" i="41"/>
  <c r="A116" i="41"/>
  <c r="D127" i="40"/>
  <c r="A127" i="40"/>
  <c r="A93" i="40"/>
  <c r="D93" i="40"/>
  <c r="A95" i="39"/>
  <c r="D95" i="39"/>
  <c r="D105" i="38"/>
  <c r="A105" i="38"/>
  <c r="A84" i="37"/>
  <c r="D84" i="37"/>
  <c r="D94" i="36"/>
  <c r="A94" i="36"/>
  <c r="A89" i="36"/>
  <c r="D89" i="36"/>
  <c r="A83" i="36"/>
  <c r="D83" i="36"/>
  <c r="A128" i="35"/>
  <c r="D128" i="35"/>
  <c r="D96" i="35"/>
  <c r="A96" i="35"/>
  <c r="D103" i="34"/>
  <c r="A103" i="34"/>
  <c r="D84" i="33"/>
  <c r="A84" i="33"/>
  <c r="A81" i="33"/>
  <c r="D81" i="33"/>
  <c r="D119" i="32"/>
  <c r="A119" i="32"/>
  <c r="A88" i="32"/>
  <c r="D88" i="32"/>
  <c r="A104" i="30"/>
  <c r="D104" i="30"/>
  <c r="D81" i="30"/>
  <c r="A81" i="30"/>
  <c r="D106" i="28"/>
  <c r="A106" i="28"/>
  <c r="BC106" i="28" s="1"/>
  <c r="A85" i="28"/>
  <c r="D85" i="28"/>
  <c r="D88" i="28"/>
  <c r="A88" i="28"/>
  <c r="D87" i="12"/>
  <c r="A87" i="12"/>
  <c r="D114" i="12"/>
  <c r="A114" i="12"/>
  <c r="BC114" i="12" s="1"/>
  <c r="A128" i="12"/>
  <c r="D128" i="12"/>
  <c r="A118" i="12"/>
  <c r="D118" i="12"/>
  <c r="A127" i="39"/>
  <c r="A67" i="58"/>
  <c r="D67" i="58"/>
  <c r="D127" i="52"/>
  <c r="A127" i="52"/>
  <c r="A121" i="52"/>
  <c r="D121" i="52"/>
  <c r="D67" i="51"/>
  <c r="A67" i="51"/>
  <c r="A75" i="50"/>
  <c r="D75" i="50"/>
  <c r="A85" i="45"/>
  <c r="D85" i="45"/>
  <c r="A109" i="45"/>
  <c r="D109" i="45"/>
  <c r="D95" i="44"/>
  <c r="A95" i="44"/>
  <c r="D120" i="44"/>
  <c r="A120" i="44"/>
  <c r="D70" i="43"/>
  <c r="A70" i="43"/>
  <c r="A105" i="43"/>
  <c r="D105" i="43"/>
  <c r="D70" i="42"/>
  <c r="A70" i="42"/>
  <c r="A89" i="41"/>
  <c r="D89" i="41"/>
  <c r="D117" i="40"/>
  <c r="A117" i="40"/>
  <c r="A96" i="39"/>
  <c r="D96" i="39"/>
  <c r="A104" i="39"/>
  <c r="D104" i="39"/>
  <c r="D66" i="38"/>
  <c r="A66" i="38"/>
  <c r="D108" i="37"/>
  <c r="A108" i="37"/>
  <c r="D75" i="37"/>
  <c r="A75" i="37"/>
  <c r="A84" i="36"/>
  <c r="D84" i="36"/>
  <c r="A86" i="36"/>
  <c r="D86" i="36"/>
  <c r="D125" i="36"/>
  <c r="A125" i="36"/>
  <c r="A103" i="35"/>
  <c r="D103" i="35"/>
  <c r="A69" i="34"/>
  <c r="D69" i="34"/>
  <c r="A101" i="34"/>
  <c r="D101" i="34"/>
  <c r="D115" i="33"/>
  <c r="A115" i="33"/>
  <c r="A118" i="33"/>
  <c r="D118" i="33"/>
  <c r="A108" i="33"/>
  <c r="D108" i="33"/>
  <c r="A80" i="33"/>
  <c r="D80" i="33"/>
  <c r="D126" i="32"/>
  <c r="A126" i="32"/>
  <c r="D128" i="32"/>
  <c r="A128" i="32"/>
  <c r="A97" i="31"/>
  <c r="D97" i="31"/>
  <c r="D128" i="31"/>
  <c r="A128" i="31"/>
  <c r="A90" i="31"/>
  <c r="D90" i="31"/>
  <c r="A124" i="31"/>
  <c r="D124" i="31"/>
  <c r="D78" i="28"/>
  <c r="A78" i="28"/>
  <c r="A89" i="28"/>
  <c r="D89" i="28"/>
  <c r="D125" i="12"/>
  <c r="A125" i="12"/>
  <c r="A73" i="55"/>
  <c r="D73" i="55"/>
  <c r="D84" i="53"/>
  <c r="A84" i="53"/>
  <c r="A116" i="52"/>
  <c r="D116" i="52"/>
  <c r="A82" i="49"/>
  <c r="D82" i="49"/>
  <c r="A91" i="48"/>
  <c r="D91" i="48"/>
  <c r="A128" i="48"/>
  <c r="D128" i="48"/>
  <c r="A98" i="47"/>
  <c r="D98" i="47"/>
  <c r="A109" i="46"/>
  <c r="D109" i="46"/>
  <c r="AW109" i="46" s="1"/>
  <c r="A69" i="46"/>
  <c r="D69" i="46"/>
  <c r="AW69" i="46" s="1"/>
  <c r="D82" i="45"/>
  <c r="A82" i="45"/>
  <c r="A83" i="45"/>
  <c r="D83" i="45"/>
  <c r="D124" i="44"/>
  <c r="A124" i="44"/>
  <c r="A73" i="42"/>
  <c r="D73" i="42"/>
  <c r="A113" i="42"/>
  <c r="D113" i="42"/>
  <c r="D106" i="41"/>
  <c r="A106" i="41"/>
  <c r="D112" i="41"/>
  <c r="A112" i="41"/>
  <c r="D129" i="40"/>
  <c r="A129" i="40"/>
  <c r="D128" i="40"/>
  <c r="A128" i="40"/>
  <c r="D115" i="40"/>
  <c r="A115" i="40"/>
  <c r="D94" i="39"/>
  <c r="A94" i="39"/>
  <c r="D123" i="39"/>
  <c r="A123" i="39"/>
  <c r="D69" i="38"/>
  <c r="A69" i="38"/>
  <c r="D77" i="38"/>
  <c r="A77" i="38"/>
  <c r="A110" i="38"/>
  <c r="D110" i="38"/>
  <c r="D81" i="38"/>
  <c r="A81" i="38"/>
  <c r="A115" i="37"/>
  <c r="D115" i="37"/>
  <c r="D85" i="37"/>
  <c r="A85" i="37"/>
  <c r="D117" i="36"/>
  <c r="A117" i="36"/>
  <c r="A124" i="36"/>
  <c r="D124" i="36"/>
  <c r="A126" i="36"/>
  <c r="D126" i="36"/>
  <c r="A95" i="36"/>
  <c r="D95" i="36"/>
  <c r="A70" i="35"/>
  <c r="D70" i="35"/>
  <c r="D95" i="35"/>
  <c r="A95" i="35"/>
  <c r="A66" i="35"/>
  <c r="D66" i="35"/>
  <c r="A122" i="35"/>
  <c r="D122" i="35"/>
  <c r="A73" i="35"/>
  <c r="D73" i="35"/>
  <c r="D99" i="34"/>
  <c r="A99" i="34"/>
  <c r="A78" i="33"/>
  <c r="D78" i="33"/>
  <c r="D115" i="32"/>
  <c r="A115" i="32"/>
  <c r="D118" i="32"/>
  <c r="A118" i="32"/>
  <c r="A116" i="32"/>
  <c r="D116" i="32"/>
  <c r="D98" i="31"/>
  <c r="A98" i="31"/>
  <c r="A109" i="28"/>
  <c r="D109" i="28"/>
  <c r="A126" i="12"/>
  <c r="D126" i="12"/>
  <c r="A120" i="12"/>
  <c r="D120" i="12"/>
  <c r="D82" i="12"/>
  <c r="A82" i="12"/>
  <c r="BC82" i="12" s="1"/>
  <c r="A109" i="53"/>
  <c r="D109" i="53"/>
  <c r="A118" i="52"/>
  <c r="D118" i="52"/>
  <c r="D100" i="50"/>
  <c r="A100" i="50"/>
  <c r="D88" i="48"/>
  <c r="A88" i="48"/>
  <c r="A85" i="48"/>
  <c r="D85" i="48"/>
  <c r="A125" i="44"/>
  <c r="D125" i="44"/>
  <c r="A81" i="42"/>
  <c r="D81" i="42"/>
  <c r="A100" i="42"/>
  <c r="D100" i="42"/>
  <c r="A82" i="41"/>
  <c r="D82" i="41"/>
  <c r="D90" i="40"/>
  <c r="A90" i="40"/>
  <c r="D99" i="39"/>
  <c r="A99" i="39"/>
  <c r="A111" i="38"/>
  <c r="D111" i="38"/>
  <c r="A80" i="38"/>
  <c r="D80" i="38"/>
  <c r="D113" i="38"/>
  <c r="A113" i="38"/>
  <c r="A83" i="37"/>
  <c r="D83" i="37"/>
  <c r="D74" i="37"/>
  <c r="A74" i="37"/>
  <c r="D114" i="37"/>
  <c r="A114" i="37"/>
  <c r="A123" i="36"/>
  <c r="D123" i="36"/>
  <c r="A72" i="35"/>
  <c r="D72" i="35"/>
  <c r="A109" i="34"/>
  <c r="D109" i="34"/>
  <c r="D78" i="34"/>
  <c r="A78" i="34"/>
  <c r="D83" i="32"/>
  <c r="A83" i="32"/>
  <c r="A73" i="31"/>
  <c r="D73" i="31"/>
  <c r="D125" i="31"/>
  <c r="A125" i="31"/>
  <c r="D106" i="30"/>
  <c r="A106" i="30"/>
  <c r="A105" i="30"/>
  <c r="D105" i="30"/>
  <c r="A79" i="28"/>
  <c r="D79" i="28"/>
  <c r="D81" i="28"/>
  <c r="A81" i="28"/>
  <c r="D117" i="12"/>
  <c r="A117" i="12"/>
  <c r="D83" i="12"/>
  <c r="A83" i="12"/>
  <c r="D92" i="12"/>
  <c r="A92" i="12"/>
  <c r="D118" i="48"/>
  <c r="A118" i="48"/>
  <c r="A99" i="47"/>
  <c r="D99" i="47"/>
  <c r="A96" i="44"/>
  <c r="D96" i="44"/>
  <c r="A92" i="43"/>
  <c r="D92" i="43"/>
  <c r="D122" i="43"/>
  <c r="A122" i="43"/>
  <c r="A81" i="41"/>
  <c r="D81" i="41"/>
  <c r="A97" i="40"/>
  <c r="D97" i="40"/>
  <c r="D68" i="39"/>
  <c r="A68" i="39"/>
  <c r="D129" i="39"/>
  <c r="A129" i="39"/>
  <c r="D72" i="39"/>
  <c r="A72" i="39"/>
  <c r="A78" i="38"/>
  <c r="D78" i="38"/>
  <c r="D108" i="38"/>
  <c r="A108" i="38"/>
  <c r="A101" i="38"/>
  <c r="D101" i="38"/>
  <c r="A68" i="38"/>
  <c r="D68" i="38"/>
  <c r="D76" i="37"/>
  <c r="A76" i="37"/>
  <c r="D82" i="37"/>
  <c r="A82" i="37"/>
  <c r="A87" i="36"/>
  <c r="D87" i="36"/>
  <c r="D127" i="35"/>
  <c r="A127" i="35"/>
  <c r="D104" i="35"/>
  <c r="A104" i="35"/>
  <c r="D105" i="35"/>
  <c r="A105" i="35"/>
  <c r="D116" i="33"/>
  <c r="A116" i="33"/>
  <c r="A96" i="32"/>
  <c r="D96" i="32"/>
  <c r="D120" i="32"/>
  <c r="A120" i="32"/>
  <c r="D125" i="32"/>
  <c r="A125" i="32"/>
  <c r="D123" i="31"/>
  <c r="A123" i="31"/>
  <c r="A108" i="28"/>
  <c r="D108" i="28"/>
  <c r="D83" i="28"/>
  <c r="A83" i="28"/>
  <c r="D84" i="12"/>
  <c r="A84" i="12"/>
  <c r="D94" i="12"/>
  <c r="A94" i="12"/>
  <c r="A122" i="12"/>
  <c r="BC122" i="12" s="1"/>
  <c r="D122" i="12"/>
  <c r="D129" i="12"/>
  <c r="A129" i="12"/>
  <c r="D108" i="58"/>
  <c r="A108" i="58"/>
  <c r="A102" i="54"/>
  <c r="D102" i="54"/>
  <c r="A86" i="53"/>
  <c r="D86" i="53"/>
  <c r="D101" i="51"/>
  <c r="A101" i="51"/>
  <c r="D69" i="50"/>
  <c r="A69" i="50"/>
  <c r="A89" i="48"/>
  <c r="D89" i="48"/>
  <c r="D126" i="47"/>
  <c r="A126" i="47"/>
  <c r="A126" i="44"/>
  <c r="D126" i="44"/>
  <c r="D67" i="43"/>
  <c r="A67" i="43"/>
  <c r="D101" i="42"/>
  <c r="A101" i="42"/>
  <c r="D108" i="41"/>
  <c r="A108" i="41"/>
  <c r="D77" i="41"/>
  <c r="A77" i="41"/>
  <c r="A94" i="40"/>
  <c r="D94" i="40"/>
  <c r="A91" i="40"/>
  <c r="D91" i="40"/>
  <c r="D100" i="38"/>
  <c r="A100" i="38"/>
  <c r="A73" i="38"/>
  <c r="D73" i="38"/>
  <c r="A76" i="38"/>
  <c r="D76" i="38"/>
  <c r="D71" i="38"/>
  <c r="A71" i="38"/>
  <c r="A78" i="37"/>
  <c r="D78" i="37"/>
  <c r="A117" i="37"/>
  <c r="D117" i="37"/>
  <c r="D121" i="36"/>
  <c r="A121" i="36"/>
  <c r="D114" i="36"/>
  <c r="A114" i="36"/>
  <c r="A122" i="36"/>
  <c r="D122" i="36"/>
  <c r="A102" i="35"/>
  <c r="D102" i="35"/>
  <c r="A101" i="35"/>
  <c r="D101" i="35"/>
  <c r="D126" i="35"/>
  <c r="A126" i="35"/>
  <c r="A104" i="34"/>
  <c r="D104" i="34"/>
  <c r="A92" i="32"/>
  <c r="D92" i="32"/>
  <c r="A91" i="32"/>
  <c r="D91" i="32"/>
  <c r="D95" i="32"/>
  <c r="A95" i="32"/>
  <c r="D70" i="31"/>
  <c r="A70" i="31"/>
  <c r="A69" i="31"/>
  <c r="D69" i="31"/>
  <c r="D118" i="28"/>
  <c r="A118" i="28"/>
  <c r="A74" i="28"/>
  <c r="BC74" i="28" s="1"/>
  <c r="D74" i="28"/>
  <c r="A86" i="12"/>
  <c r="D86" i="12"/>
  <c r="D88" i="12"/>
  <c r="A88" i="12"/>
  <c r="A118" i="57"/>
  <c r="D118" i="57"/>
  <c r="D116" i="57"/>
  <c r="A116" i="57"/>
  <c r="D127" i="56"/>
  <c r="A127" i="56"/>
  <c r="D92" i="56"/>
  <c r="A92" i="56"/>
  <c r="A128" i="56"/>
  <c r="D128" i="56"/>
  <c r="D89" i="44"/>
  <c r="A89" i="44"/>
  <c r="D99" i="58"/>
  <c r="A99" i="58"/>
  <c r="D125" i="55"/>
  <c r="A125" i="55"/>
  <c r="A88" i="57"/>
  <c r="D88" i="57"/>
  <c r="D118" i="56"/>
  <c r="A118" i="56"/>
  <c r="A125" i="56"/>
  <c r="D125" i="56"/>
  <c r="A83" i="56"/>
  <c r="D83" i="56"/>
  <c r="A117" i="44"/>
  <c r="D117" i="44"/>
  <c r="D121" i="44"/>
  <c r="A121" i="44"/>
  <c r="A102" i="58"/>
  <c r="D102" i="58"/>
  <c r="A127" i="55"/>
  <c r="D127" i="55"/>
  <c r="D100" i="55"/>
  <c r="A100" i="55"/>
  <c r="A74" i="54"/>
  <c r="D74" i="54"/>
  <c r="A88" i="56"/>
  <c r="D88" i="56"/>
  <c r="A110" i="58"/>
  <c r="D110" i="58"/>
  <c r="D101" i="55"/>
  <c r="A101" i="55"/>
  <c r="D79" i="57"/>
  <c r="A79" i="57"/>
  <c r="A114" i="56"/>
  <c r="D114" i="56"/>
  <c r="D91" i="56"/>
  <c r="A91" i="56"/>
  <c r="A119" i="56"/>
  <c r="D119" i="56"/>
  <c r="D119" i="44"/>
  <c r="A119" i="44"/>
  <c r="D66" i="55"/>
  <c r="A66" i="55"/>
  <c r="D80" i="54"/>
  <c r="A80" i="54"/>
  <c r="D81" i="57"/>
  <c r="A81" i="57"/>
  <c r="A116" i="56"/>
  <c r="D116" i="56"/>
  <c r="A66" i="58"/>
  <c r="D66" i="58"/>
  <c r="A96" i="55"/>
  <c r="D96" i="55"/>
  <c r="A103" i="55"/>
  <c r="D103" i="55"/>
  <c r="A96" i="56"/>
  <c r="D96" i="56"/>
  <c r="D126" i="56"/>
  <c r="A126" i="56"/>
  <c r="D67" i="54"/>
  <c r="A67" i="54"/>
  <c r="D126" i="55"/>
  <c r="A126" i="55"/>
  <c r="A70" i="55"/>
  <c r="D70" i="55"/>
  <c r="A109" i="54"/>
  <c r="D109" i="54"/>
  <c r="A100" i="54"/>
  <c r="D100" i="54"/>
  <c r="D105" i="54"/>
  <c r="A105" i="54"/>
  <c r="A114" i="57"/>
  <c r="D114" i="57"/>
  <c r="D81" i="58"/>
  <c r="A81" i="58"/>
  <c r="A77" i="58"/>
  <c r="D77" i="58"/>
  <c r="A79" i="54"/>
  <c r="D79" i="54"/>
  <c r="D82" i="57"/>
  <c r="A82" i="57"/>
  <c r="D113" i="57"/>
  <c r="A113" i="57"/>
  <c r="A107" i="57"/>
  <c r="D107" i="57"/>
  <c r="D85" i="56"/>
  <c r="A85" i="56"/>
  <c r="D112" i="58"/>
  <c r="A112" i="58"/>
  <c r="D105" i="55"/>
  <c r="A105" i="55"/>
  <c r="D72" i="54"/>
  <c r="A72" i="54"/>
  <c r="A113" i="54"/>
  <c r="D113" i="54"/>
  <c r="A74" i="58"/>
  <c r="D74" i="58"/>
  <c r="A80" i="58"/>
  <c r="D80" i="58"/>
  <c r="D107" i="42"/>
  <c r="A107" i="42"/>
  <c r="D86" i="41"/>
  <c r="A86" i="41"/>
  <c r="D116" i="40"/>
  <c r="A116" i="40"/>
  <c r="A100" i="34"/>
  <c r="D100" i="34"/>
  <c r="A120" i="40"/>
  <c r="A72" i="58"/>
  <c r="D72" i="58"/>
  <c r="A101" i="58"/>
  <c r="D101" i="58"/>
  <c r="A120" i="57"/>
  <c r="D120" i="57"/>
  <c r="D76" i="57"/>
  <c r="A76" i="57"/>
  <c r="D110" i="57"/>
  <c r="A110" i="57"/>
  <c r="A87" i="57"/>
  <c r="D87" i="57"/>
  <c r="A129" i="56"/>
  <c r="D129" i="56"/>
  <c r="D82" i="56"/>
  <c r="A82" i="56"/>
  <c r="A115" i="56"/>
  <c r="D115" i="56"/>
  <c r="A123" i="56"/>
  <c r="D123" i="56"/>
  <c r="D68" i="55"/>
  <c r="A68" i="55"/>
  <c r="A76" i="54"/>
  <c r="D76" i="54"/>
  <c r="D108" i="54"/>
  <c r="A108" i="54"/>
  <c r="D111" i="53"/>
  <c r="A111" i="53"/>
  <c r="D85" i="53"/>
  <c r="A85" i="53"/>
  <c r="A118" i="53"/>
  <c r="D118" i="53"/>
  <c r="A89" i="53"/>
  <c r="D89" i="53"/>
  <c r="D97" i="51"/>
  <c r="A97" i="51"/>
  <c r="D105" i="50"/>
  <c r="A105" i="50"/>
  <c r="D79" i="50"/>
  <c r="A79" i="50"/>
  <c r="A74" i="50"/>
  <c r="D74" i="50"/>
  <c r="A84" i="44"/>
  <c r="D84" i="44"/>
  <c r="A99" i="43"/>
  <c r="D99" i="43"/>
  <c r="D97" i="43"/>
  <c r="A97" i="43"/>
  <c r="D126" i="43"/>
  <c r="A126" i="43"/>
  <c r="A96" i="43"/>
  <c r="D96" i="43"/>
  <c r="A75" i="42"/>
  <c r="D75" i="42"/>
  <c r="D79" i="42"/>
  <c r="A79" i="42"/>
  <c r="A111" i="41"/>
  <c r="D111" i="41"/>
  <c r="D117" i="41"/>
  <c r="A117" i="41"/>
  <c r="D95" i="40"/>
  <c r="A95" i="40"/>
  <c r="A123" i="40"/>
  <c r="D123" i="40"/>
  <c r="D125" i="39"/>
  <c r="A125" i="39"/>
  <c r="D105" i="39"/>
  <c r="A105" i="39"/>
  <c r="A106" i="38"/>
  <c r="D106" i="38"/>
  <c r="D86" i="37"/>
  <c r="A86" i="37"/>
  <c r="D93" i="35"/>
  <c r="A93" i="35"/>
  <c r="D91" i="35"/>
  <c r="A91" i="35"/>
  <c r="A76" i="33"/>
  <c r="D76" i="33"/>
  <c r="A113" i="33"/>
  <c r="D113" i="33"/>
  <c r="A78" i="30"/>
  <c r="D78" i="30"/>
  <c r="A117" i="28"/>
  <c r="D117" i="28"/>
  <c r="D89" i="12"/>
  <c r="A89" i="12"/>
  <c r="D124" i="35"/>
  <c r="A124" i="35"/>
  <c r="A110" i="30"/>
  <c r="D110" i="30"/>
  <c r="D107" i="28"/>
  <c r="A107" i="28"/>
  <c r="D104" i="58"/>
  <c r="A104" i="58"/>
  <c r="D70" i="58"/>
  <c r="A70" i="58"/>
  <c r="A74" i="57"/>
  <c r="D74" i="57"/>
  <c r="D75" i="57"/>
  <c r="A75" i="57"/>
  <c r="A86" i="56"/>
  <c r="D86" i="56"/>
  <c r="D122" i="56"/>
  <c r="A122" i="56"/>
  <c r="D98" i="55"/>
  <c r="A98" i="55"/>
  <c r="A102" i="55"/>
  <c r="D102" i="55"/>
  <c r="D104" i="55"/>
  <c r="A104" i="55"/>
  <c r="D129" i="55"/>
  <c r="A129" i="55"/>
  <c r="D95" i="55"/>
  <c r="A95" i="55"/>
  <c r="D107" i="54"/>
  <c r="A107" i="54"/>
  <c r="A106" i="54"/>
  <c r="D106" i="54"/>
  <c r="A71" i="54"/>
  <c r="D71" i="54"/>
  <c r="A75" i="53"/>
  <c r="D75" i="53"/>
  <c r="D82" i="53"/>
  <c r="A82" i="53"/>
  <c r="A82" i="52"/>
  <c r="D82" i="52"/>
  <c r="A122" i="52"/>
  <c r="D122" i="52"/>
  <c r="A114" i="52"/>
  <c r="D114" i="52"/>
  <c r="A93" i="51"/>
  <c r="D93" i="51"/>
  <c r="A71" i="51"/>
  <c r="D71" i="51"/>
  <c r="D109" i="50"/>
  <c r="A109" i="50"/>
  <c r="A80" i="50"/>
  <c r="D80" i="50"/>
  <c r="D104" i="50"/>
  <c r="A104" i="50"/>
  <c r="D123" i="48"/>
  <c r="A123" i="48"/>
  <c r="A90" i="43"/>
  <c r="D90" i="43"/>
  <c r="D66" i="43"/>
  <c r="A66" i="43"/>
  <c r="D95" i="43"/>
  <c r="A95" i="43"/>
  <c r="D102" i="43"/>
  <c r="A102" i="43"/>
  <c r="A69" i="42"/>
  <c r="D69" i="42"/>
  <c r="A76" i="42"/>
  <c r="D76" i="42"/>
  <c r="D111" i="42"/>
  <c r="A111" i="42"/>
  <c r="A110" i="41"/>
  <c r="D110" i="41"/>
  <c r="A83" i="41"/>
  <c r="D83" i="41"/>
  <c r="D74" i="41"/>
  <c r="A74" i="41"/>
  <c r="A115" i="41"/>
  <c r="D115" i="41"/>
  <c r="D122" i="40"/>
  <c r="A122" i="40"/>
  <c r="A121" i="40"/>
  <c r="D121" i="40"/>
  <c r="A82" i="40"/>
  <c r="D82" i="40"/>
  <c r="A90" i="39"/>
  <c r="D90" i="39"/>
  <c r="A67" i="39"/>
  <c r="D67" i="39"/>
  <c r="D100" i="39"/>
  <c r="A100" i="39"/>
  <c r="A97" i="39"/>
  <c r="D97" i="39"/>
  <c r="A107" i="38"/>
  <c r="D107" i="38"/>
  <c r="A102" i="38"/>
  <c r="D102" i="38"/>
  <c r="D98" i="38"/>
  <c r="A98" i="38"/>
  <c r="A97" i="36"/>
  <c r="D97" i="36"/>
  <c r="D82" i="36"/>
  <c r="A82" i="36"/>
  <c r="D90" i="36"/>
  <c r="A90" i="36"/>
  <c r="D69" i="35"/>
  <c r="A69" i="35"/>
  <c r="D105" i="34"/>
  <c r="A105" i="34"/>
  <c r="A124" i="32"/>
  <c r="D124" i="32"/>
  <c r="A74" i="30"/>
  <c r="D74" i="30"/>
  <c r="A72" i="30"/>
  <c r="D72" i="30"/>
  <c r="A80" i="30"/>
  <c r="D80" i="30"/>
  <c r="A109" i="30"/>
  <c r="D109" i="30"/>
  <c r="D121" i="12"/>
  <c r="A121" i="12"/>
  <c r="A107" i="50"/>
  <c r="D107" i="50"/>
  <c r="A72" i="42"/>
  <c r="D72" i="42"/>
  <c r="D127" i="31"/>
  <c r="A127" i="31"/>
  <c r="D77" i="30"/>
  <c r="A77" i="30"/>
  <c r="A71" i="58"/>
  <c r="D71" i="58"/>
  <c r="D105" i="58"/>
  <c r="A105" i="58"/>
  <c r="A69" i="58"/>
  <c r="D69" i="58"/>
  <c r="D117" i="57"/>
  <c r="A117" i="57"/>
  <c r="A109" i="57"/>
  <c r="D109" i="57"/>
  <c r="A86" i="57"/>
  <c r="D86" i="57"/>
  <c r="D93" i="56"/>
  <c r="A93" i="56"/>
  <c r="D90" i="55"/>
  <c r="A90" i="55"/>
  <c r="A99" i="55"/>
  <c r="D99" i="55"/>
  <c r="A66" i="54"/>
  <c r="D66" i="54"/>
  <c r="A103" i="54"/>
  <c r="D103" i="54"/>
  <c r="D75" i="54"/>
  <c r="A75" i="54"/>
  <c r="A74" i="53"/>
  <c r="D74" i="53"/>
  <c r="D88" i="53"/>
  <c r="A88" i="53"/>
  <c r="D121" i="53"/>
  <c r="A121" i="53"/>
  <c r="A128" i="52"/>
  <c r="D128" i="52"/>
  <c r="D120" i="52"/>
  <c r="A120" i="52"/>
  <c r="D96" i="51"/>
  <c r="A96" i="51"/>
  <c r="A67" i="50"/>
  <c r="D67" i="50"/>
  <c r="D66" i="50"/>
  <c r="A66" i="50"/>
  <c r="D81" i="45"/>
  <c r="A81" i="45"/>
  <c r="A73" i="43"/>
  <c r="D73" i="43"/>
  <c r="D68" i="43"/>
  <c r="A68" i="43"/>
  <c r="D129" i="43"/>
  <c r="A129" i="43"/>
  <c r="A113" i="41"/>
  <c r="D113" i="41"/>
  <c r="A109" i="41"/>
  <c r="D109" i="41"/>
  <c r="D120" i="41"/>
  <c r="A120" i="41"/>
  <c r="D79" i="41"/>
  <c r="A79" i="41"/>
  <c r="A78" i="41"/>
  <c r="D78" i="41"/>
  <c r="A126" i="40"/>
  <c r="D126" i="40"/>
  <c r="A85" i="40"/>
  <c r="D85" i="40"/>
  <c r="A89" i="40"/>
  <c r="D89" i="40"/>
  <c r="D93" i="39"/>
  <c r="A93" i="39"/>
  <c r="D126" i="39"/>
  <c r="A126" i="39"/>
  <c r="A92" i="39"/>
  <c r="D92" i="39"/>
  <c r="D128" i="39"/>
  <c r="A128" i="39"/>
  <c r="A121" i="37"/>
  <c r="D121" i="37"/>
  <c r="D119" i="36"/>
  <c r="A119" i="36"/>
  <c r="D118" i="36"/>
  <c r="A118" i="36"/>
  <c r="A128" i="36"/>
  <c r="D128" i="36"/>
  <c r="A85" i="36"/>
  <c r="D85" i="36"/>
  <c r="D77" i="34"/>
  <c r="A77" i="34"/>
  <c r="D90" i="32"/>
  <c r="A90" i="32"/>
  <c r="A111" i="30"/>
  <c r="D111" i="30"/>
  <c r="D68" i="30"/>
  <c r="A68" i="30"/>
  <c r="D84" i="28"/>
  <c r="A84" i="28"/>
  <c r="D121" i="56"/>
  <c r="A121" i="56"/>
  <c r="A89" i="49"/>
  <c r="D89" i="49"/>
  <c r="A76" i="41"/>
  <c r="D76" i="41"/>
  <c r="D70" i="39"/>
  <c r="A70" i="39"/>
  <c r="D99" i="35"/>
  <c r="A99" i="35"/>
  <c r="A83" i="33"/>
  <c r="D83" i="33"/>
  <c r="D86" i="28"/>
  <c r="A86" i="28"/>
  <c r="D77" i="50"/>
  <c r="A77" i="50"/>
  <c r="A100" i="58"/>
  <c r="D100" i="58"/>
  <c r="A76" i="58"/>
  <c r="D76" i="58"/>
  <c r="D115" i="57"/>
  <c r="A115" i="57"/>
  <c r="D111" i="57"/>
  <c r="A111" i="57"/>
  <c r="D80" i="57"/>
  <c r="A80" i="57"/>
  <c r="A124" i="56"/>
  <c r="D124" i="56"/>
  <c r="D90" i="56"/>
  <c r="A90" i="56"/>
  <c r="A120" i="56"/>
  <c r="D120" i="56"/>
  <c r="A128" i="55"/>
  <c r="D128" i="55"/>
  <c r="A123" i="55"/>
  <c r="D123" i="55"/>
  <c r="D77" i="54"/>
  <c r="A77" i="54"/>
  <c r="A120" i="53"/>
  <c r="D120" i="53"/>
  <c r="D77" i="53"/>
  <c r="A77" i="53"/>
  <c r="A123" i="52"/>
  <c r="D123" i="52"/>
  <c r="D129" i="52"/>
  <c r="A129" i="52"/>
  <c r="D105" i="51"/>
  <c r="A105" i="51"/>
  <c r="D95" i="51"/>
  <c r="A95" i="51"/>
  <c r="D99" i="51"/>
  <c r="A99" i="51"/>
  <c r="D108" i="50"/>
  <c r="A108" i="50"/>
  <c r="A98" i="50"/>
  <c r="D98" i="50"/>
  <c r="A112" i="50"/>
  <c r="D112" i="50"/>
  <c r="D110" i="50"/>
  <c r="A110" i="50"/>
  <c r="D111" i="49"/>
  <c r="A111" i="49"/>
  <c r="A110" i="46"/>
  <c r="D110" i="46"/>
  <c r="AW110" i="46" s="1"/>
  <c r="D107" i="45"/>
  <c r="A107" i="45"/>
  <c r="D129" i="44"/>
  <c r="A129" i="44"/>
  <c r="A68" i="42"/>
  <c r="D68" i="42"/>
  <c r="A121" i="41"/>
  <c r="D121" i="41"/>
  <c r="A114" i="41"/>
  <c r="D114" i="41"/>
  <c r="D118" i="40"/>
  <c r="A118" i="40"/>
  <c r="A87" i="40"/>
  <c r="D87" i="40"/>
  <c r="A70" i="38"/>
  <c r="D70" i="38"/>
  <c r="D79" i="38"/>
  <c r="A79" i="38"/>
  <c r="A67" i="38"/>
  <c r="D67" i="38"/>
  <c r="A106" i="37"/>
  <c r="D106" i="37"/>
  <c r="A118" i="37"/>
  <c r="D118" i="37"/>
  <c r="A92" i="36"/>
  <c r="D92" i="36"/>
  <c r="A90" i="35"/>
  <c r="D90" i="35"/>
  <c r="D114" i="32"/>
  <c r="A114" i="32"/>
  <c r="A126" i="31"/>
  <c r="D126" i="31"/>
  <c r="D67" i="31"/>
  <c r="A67" i="31"/>
  <c r="D101" i="30"/>
  <c r="A101" i="30"/>
  <c r="D67" i="30"/>
  <c r="A67" i="30"/>
  <c r="A69" i="55"/>
  <c r="D69" i="55"/>
  <c r="D110" i="53"/>
  <c r="A110" i="53"/>
  <c r="A108" i="42"/>
  <c r="D108" i="42"/>
  <c r="A68" i="58"/>
  <c r="D68" i="58"/>
  <c r="D98" i="58"/>
  <c r="A98" i="58"/>
  <c r="A108" i="57"/>
  <c r="D108" i="57"/>
  <c r="D106" i="57"/>
  <c r="A106" i="57"/>
  <c r="A95" i="56"/>
  <c r="D95" i="56"/>
  <c r="D97" i="55"/>
  <c r="A97" i="55"/>
  <c r="D93" i="55"/>
  <c r="A93" i="55"/>
  <c r="A111" i="54"/>
  <c r="D111" i="54"/>
  <c r="A68" i="54"/>
  <c r="D68" i="54"/>
  <c r="D119" i="53"/>
  <c r="A119" i="53"/>
  <c r="D80" i="53"/>
  <c r="A80" i="53"/>
  <c r="A117" i="53"/>
  <c r="D117" i="53"/>
  <c r="D89" i="52"/>
  <c r="A89" i="52"/>
  <c r="D93" i="52"/>
  <c r="A93" i="52"/>
  <c r="A72" i="51"/>
  <c r="D72" i="51"/>
  <c r="A71" i="50"/>
  <c r="D71" i="50"/>
  <c r="A88" i="44"/>
  <c r="D88" i="44"/>
  <c r="D100" i="43"/>
  <c r="A100" i="43"/>
  <c r="D71" i="42"/>
  <c r="A71" i="42"/>
  <c r="A85" i="41"/>
  <c r="D85" i="41"/>
  <c r="D86" i="40"/>
  <c r="A86" i="40"/>
  <c r="D122" i="39"/>
  <c r="A122" i="39"/>
  <c r="A69" i="39"/>
  <c r="D69" i="39"/>
  <c r="D98" i="39"/>
  <c r="A98" i="39"/>
  <c r="A101" i="39"/>
  <c r="D101" i="39"/>
  <c r="A71" i="39"/>
  <c r="D71" i="39"/>
  <c r="A112" i="37"/>
  <c r="D112" i="37"/>
  <c r="D123" i="35"/>
  <c r="A123" i="35"/>
  <c r="D125" i="35"/>
  <c r="A125" i="35"/>
  <c r="A68" i="35"/>
  <c r="D68" i="35"/>
  <c r="D93" i="32"/>
  <c r="A93" i="32"/>
  <c r="A84" i="32"/>
  <c r="D84" i="32"/>
  <c r="D127" i="32"/>
  <c r="A127" i="32"/>
  <c r="A87" i="32"/>
  <c r="D87" i="32"/>
  <c r="A92" i="31"/>
  <c r="D92" i="31"/>
  <c r="A108" i="30"/>
  <c r="D108" i="30"/>
  <c r="D76" i="30"/>
  <c r="A76" i="30"/>
  <c r="D100" i="30"/>
  <c r="A100" i="30"/>
  <c r="D114" i="28"/>
  <c r="A114" i="28"/>
  <c r="BC114" i="28" s="1"/>
  <c r="D112" i="28"/>
  <c r="A112" i="28"/>
  <c r="D111" i="58"/>
  <c r="A111" i="58"/>
  <c r="A92" i="55"/>
  <c r="D92" i="55"/>
  <c r="D90" i="52"/>
  <c r="A90" i="52"/>
  <c r="D73" i="50"/>
  <c r="A73" i="50"/>
  <c r="A128" i="43"/>
  <c r="D128" i="43"/>
  <c r="A88" i="33"/>
  <c r="D88" i="33"/>
  <c r="D71" i="30"/>
  <c r="A71" i="30"/>
  <c r="A78" i="58"/>
  <c r="D78" i="58"/>
  <c r="D103" i="58"/>
  <c r="A103" i="58"/>
  <c r="A109" i="58"/>
  <c r="D109" i="58"/>
  <c r="A84" i="57"/>
  <c r="D84" i="57"/>
  <c r="D112" i="57"/>
  <c r="A112" i="57"/>
  <c r="D77" i="57"/>
  <c r="A77" i="57"/>
  <c r="D84" i="56"/>
  <c r="A84" i="56"/>
  <c r="D70" i="54"/>
  <c r="A70" i="54"/>
  <c r="D110" i="54"/>
  <c r="A110" i="54"/>
  <c r="D116" i="53"/>
  <c r="A116" i="53"/>
  <c r="D78" i="53"/>
  <c r="A78" i="53"/>
  <c r="D106" i="53"/>
  <c r="A106" i="53"/>
  <c r="D107" i="53"/>
  <c r="A107" i="53"/>
  <c r="A99" i="50"/>
  <c r="D99" i="50"/>
  <c r="A69" i="43"/>
  <c r="D69" i="43"/>
  <c r="A112" i="42"/>
  <c r="D112" i="42"/>
  <c r="A99" i="42"/>
  <c r="D99" i="42"/>
  <c r="D74" i="42"/>
  <c r="A74" i="42"/>
  <c r="A87" i="41"/>
  <c r="D87" i="41"/>
  <c r="D88" i="41"/>
  <c r="A88" i="41"/>
  <c r="D114" i="40"/>
  <c r="A114" i="40"/>
  <c r="D73" i="39"/>
  <c r="A73" i="39"/>
  <c r="A124" i="39"/>
  <c r="D124" i="39"/>
  <c r="A102" i="39"/>
  <c r="D102" i="39"/>
  <c r="D91" i="39"/>
  <c r="A91" i="39"/>
  <c r="D99" i="38"/>
  <c r="A99" i="38"/>
  <c r="D74" i="38"/>
  <c r="A74" i="38"/>
  <c r="D115" i="36"/>
  <c r="A115" i="36"/>
  <c r="D98" i="34"/>
  <c r="A98" i="34"/>
  <c r="D110" i="34"/>
  <c r="A110" i="34"/>
  <c r="A117" i="32"/>
  <c r="D117" i="32"/>
  <c r="D68" i="31"/>
  <c r="A68" i="31"/>
  <c r="A122" i="31"/>
  <c r="D122" i="31"/>
  <c r="A102" i="30"/>
  <c r="D102" i="30"/>
  <c r="A115" i="28"/>
  <c r="D115" i="28"/>
  <c r="D93" i="12"/>
  <c r="A93" i="12"/>
  <c r="A81" i="54"/>
  <c r="D81" i="54"/>
  <c r="D87" i="52"/>
  <c r="A87" i="52"/>
  <c r="A102" i="50"/>
  <c r="D102" i="50"/>
  <c r="A71" i="43"/>
  <c r="D71" i="43"/>
  <c r="D67" i="42"/>
  <c r="A67" i="42"/>
  <c r="A118" i="41"/>
  <c r="D118" i="41"/>
  <c r="D79" i="58"/>
  <c r="A79" i="58"/>
  <c r="D121" i="57"/>
  <c r="A121" i="57"/>
  <c r="D83" i="57"/>
  <c r="A83" i="57"/>
  <c r="A67" i="55"/>
  <c r="D67" i="55"/>
  <c r="D124" i="55"/>
  <c r="A124" i="55"/>
  <c r="A99" i="54"/>
  <c r="D99" i="54"/>
  <c r="D101" i="54"/>
  <c r="A101" i="54"/>
  <c r="D98" i="54"/>
  <c r="A98" i="54"/>
  <c r="A83" i="53"/>
  <c r="D83" i="53"/>
  <c r="A96" i="52"/>
  <c r="D96" i="52"/>
  <c r="D92" i="52"/>
  <c r="A92" i="52"/>
  <c r="D95" i="52"/>
  <c r="A95" i="52"/>
  <c r="D91" i="51"/>
  <c r="A91" i="51"/>
  <c r="A102" i="51"/>
  <c r="D102" i="51"/>
  <c r="D106" i="50"/>
  <c r="A106" i="50"/>
  <c r="D72" i="50"/>
  <c r="A72" i="50"/>
  <c r="D92" i="48"/>
  <c r="A92" i="48"/>
  <c r="A104" i="43"/>
  <c r="D104" i="43"/>
  <c r="D124" i="43"/>
  <c r="A124" i="43"/>
  <c r="D78" i="42"/>
  <c r="A78" i="42"/>
  <c r="A119" i="41"/>
  <c r="D119" i="41"/>
  <c r="D80" i="41"/>
  <c r="A80" i="41"/>
  <c r="A124" i="40"/>
  <c r="D124" i="40"/>
  <c r="A125" i="40"/>
  <c r="D125" i="40"/>
  <c r="A96" i="40"/>
  <c r="D96" i="40"/>
  <c r="A104" i="38"/>
  <c r="D104" i="38"/>
  <c r="D119" i="37"/>
  <c r="A119" i="37"/>
  <c r="D89" i="37"/>
  <c r="A89" i="37"/>
  <c r="D106" i="34"/>
  <c r="A106" i="34"/>
  <c r="A110" i="33"/>
  <c r="D110" i="33"/>
  <c r="D85" i="32"/>
  <c r="A85" i="32"/>
  <c r="D98" i="30"/>
  <c r="A98" i="30"/>
  <c r="A79" i="30"/>
  <c r="D79" i="30"/>
  <c r="D107" i="30"/>
  <c r="A107" i="30"/>
  <c r="A70" i="30"/>
  <c r="D70" i="30"/>
  <c r="D75" i="30"/>
  <c r="A75" i="30"/>
  <c r="D121" i="28"/>
  <c r="A121" i="28"/>
  <c r="A116" i="28"/>
  <c r="D116" i="28"/>
  <c r="D123" i="12"/>
  <c r="A123" i="12"/>
  <c r="A72" i="46"/>
  <c r="D72" i="46"/>
  <c r="AW72" i="46" s="1"/>
  <c r="A109" i="42"/>
  <c r="D109" i="42"/>
  <c r="D107" i="49"/>
  <c r="A107" i="49"/>
  <c r="A117" i="49"/>
  <c r="D117" i="49"/>
  <c r="A101" i="47"/>
  <c r="D101" i="47"/>
  <c r="D73" i="46"/>
  <c r="AW73" i="46" s="1"/>
  <c r="A73" i="46"/>
  <c r="D127" i="43"/>
  <c r="A127" i="43"/>
  <c r="D114" i="33"/>
  <c r="A114" i="33"/>
  <c r="A115" i="49"/>
  <c r="D115" i="49"/>
  <c r="D116" i="48"/>
  <c r="A116" i="48"/>
  <c r="D112" i="45"/>
  <c r="A112" i="45"/>
  <c r="A98" i="43"/>
  <c r="D98" i="43"/>
  <c r="D66" i="42"/>
  <c r="A66" i="42"/>
  <c r="A99" i="46"/>
  <c r="D99" i="46"/>
  <c r="AW99" i="46" s="1"/>
  <c r="A113" i="45"/>
  <c r="D113" i="45"/>
  <c r="A73" i="30"/>
  <c r="D73" i="30"/>
  <c r="D78" i="54"/>
  <c r="A78" i="54"/>
  <c r="D88" i="49"/>
  <c r="A88" i="49"/>
  <c r="D108" i="49"/>
  <c r="A108" i="49"/>
  <c r="D85" i="49"/>
  <c r="A85" i="49"/>
  <c r="A80" i="42"/>
  <c r="D80" i="42"/>
  <c r="D91" i="12"/>
  <c r="A91" i="12"/>
  <c r="A76" i="49"/>
  <c r="D76" i="49"/>
  <c r="D90" i="48"/>
  <c r="A90" i="48"/>
  <c r="D97" i="47"/>
  <c r="A97" i="47"/>
  <c r="A77" i="45"/>
  <c r="D77" i="45"/>
  <c r="D78" i="45"/>
  <c r="A78" i="45"/>
  <c r="A94" i="43"/>
  <c r="D94" i="43"/>
  <c r="D102" i="42"/>
  <c r="A102" i="42"/>
  <c r="D106" i="42"/>
  <c r="A106" i="42"/>
  <c r="A113" i="30"/>
  <c r="D113" i="30"/>
  <c r="A83" i="49"/>
  <c r="D83" i="49"/>
  <c r="A69" i="30"/>
  <c r="D69" i="30"/>
  <c r="A75" i="49"/>
  <c r="D75" i="49"/>
  <c r="D110" i="49"/>
  <c r="A110" i="49"/>
  <c r="A95" i="47"/>
  <c r="D95" i="47"/>
  <c r="A78" i="46"/>
  <c r="D78" i="46"/>
  <c r="AW78" i="46" s="1"/>
  <c r="D120" i="45"/>
  <c r="A120" i="45"/>
  <c r="D106" i="45"/>
  <c r="A106" i="45"/>
  <c r="A74" i="45"/>
  <c r="D74" i="45"/>
  <c r="D93" i="43"/>
  <c r="A93" i="43"/>
  <c r="A86" i="32"/>
  <c r="D86" i="32"/>
  <c r="A80" i="49"/>
  <c r="D80" i="49"/>
  <c r="D109" i="49"/>
  <c r="A109" i="49"/>
  <c r="A128" i="47"/>
  <c r="D128" i="47"/>
  <c r="D118" i="45"/>
  <c r="A118" i="45"/>
  <c r="D108" i="45"/>
  <c r="A108" i="45"/>
  <c r="A121" i="45"/>
  <c r="D121" i="45"/>
  <c r="D87" i="48"/>
  <c r="A87" i="48"/>
  <c r="D102" i="47"/>
  <c r="A102" i="47"/>
  <c r="D90" i="47"/>
  <c r="A90" i="47"/>
  <c r="D66" i="46"/>
  <c r="AW66" i="46" s="1"/>
  <c r="A66" i="46"/>
  <c r="D114" i="45"/>
  <c r="A114" i="45"/>
  <c r="D111" i="45"/>
  <c r="A111" i="45"/>
  <c r="A103" i="43"/>
  <c r="D103" i="43"/>
  <c r="A104" i="54"/>
  <c r="D104" i="54"/>
  <c r="D73" i="54"/>
  <c r="A73" i="54"/>
  <c r="D90" i="51"/>
  <c r="A90" i="51"/>
  <c r="D107" i="37"/>
  <c r="A107" i="37"/>
  <c r="D108" i="53"/>
  <c r="A108" i="53"/>
  <c r="A81" i="50"/>
  <c r="D81" i="50"/>
  <c r="D66" i="30"/>
  <c r="A66" i="30"/>
  <c r="D106" i="58"/>
  <c r="A106" i="58"/>
  <c r="A125" i="51"/>
  <c r="D125" i="51"/>
  <c r="A94" i="52"/>
  <c r="D94" i="52"/>
  <c r="D101" i="50"/>
  <c r="A101" i="50"/>
  <c r="A125" i="52"/>
  <c r="D125" i="52"/>
  <c r="A88" i="36"/>
  <c r="D88" i="36"/>
  <c r="D91" i="55"/>
  <c r="A91" i="55"/>
  <c r="D124" i="52"/>
  <c r="A124" i="52"/>
  <c r="A116" i="49"/>
  <c r="D116" i="49"/>
  <c r="A70" i="50"/>
  <c r="D70" i="50"/>
  <c r="A106" i="49"/>
  <c r="D106" i="49"/>
  <c r="D78" i="49"/>
  <c r="A78" i="49"/>
  <c r="D117" i="48"/>
  <c r="A117" i="48"/>
  <c r="D126" i="52"/>
  <c r="A126" i="52"/>
  <c r="A87" i="49"/>
  <c r="D87" i="49"/>
  <c r="A122" i="48"/>
  <c r="D122" i="48"/>
  <c r="A93" i="47"/>
  <c r="D93" i="47"/>
  <c r="D103" i="50"/>
  <c r="A103" i="50"/>
  <c r="A84" i="49"/>
  <c r="D84" i="49"/>
  <c r="D83" i="48"/>
  <c r="A83" i="48"/>
  <c r="A76" i="50"/>
  <c r="D76" i="50"/>
  <c r="A112" i="53"/>
  <c r="D112" i="53"/>
  <c r="D104" i="51"/>
  <c r="A104" i="51"/>
  <c r="A78" i="50"/>
  <c r="D78" i="50"/>
  <c r="A113" i="49"/>
  <c r="D113" i="49"/>
  <c r="D66" i="51"/>
  <c r="A66" i="51"/>
  <c r="D123" i="51"/>
  <c r="A123" i="51"/>
  <c r="A68" i="51"/>
  <c r="D68" i="51"/>
  <c r="A79" i="49"/>
  <c r="D79" i="49"/>
  <c r="A97" i="52"/>
  <c r="D97" i="52"/>
  <c r="BB87" i="59" l="1"/>
  <c r="BB41" i="59"/>
  <c r="BB104" i="59"/>
  <c r="AV106" i="59"/>
  <c r="AV77" i="59"/>
  <c r="AV24" i="59"/>
  <c r="AV44" i="59"/>
  <c r="AV32" i="59"/>
  <c r="AV25" i="59"/>
  <c r="AV20" i="59"/>
  <c r="AV64" i="59"/>
  <c r="BB37" i="59"/>
  <c r="AD122" i="49"/>
  <c r="AC122" i="49" s="1"/>
  <c r="BE90" i="28" a="1"/>
  <c r="BE90" i="28" s="1"/>
  <c r="AV25" i="49"/>
  <c r="AV53" i="49"/>
  <c r="AV6" i="49"/>
  <c r="AV111" i="49"/>
  <c r="AV101" i="49"/>
  <c r="AV64" i="49"/>
  <c r="AV106" i="49"/>
  <c r="AV67" i="49"/>
  <c r="AV52" i="49"/>
  <c r="AV11" i="49"/>
  <c r="AV104" i="49"/>
  <c r="AV97" i="49"/>
  <c r="BB2" i="49"/>
  <c r="BB117" i="49"/>
  <c r="BB72" i="49"/>
  <c r="AV128" i="49"/>
  <c r="AV46" i="49"/>
  <c r="AV102" i="49"/>
  <c r="AV22" i="49"/>
  <c r="AV120" i="49"/>
  <c r="D120" i="49" s="1"/>
  <c r="AV93" i="49"/>
  <c r="BB70" i="49"/>
  <c r="BB89" i="49"/>
  <c r="AV36" i="49"/>
  <c r="AV108" i="49"/>
  <c r="AV17" i="49"/>
  <c r="AV3" i="49"/>
  <c r="AV59" i="49"/>
  <c r="AV113" i="49"/>
  <c r="AV116" i="49"/>
  <c r="AV89" i="49"/>
  <c r="AD67" i="46"/>
  <c r="AD89" i="46"/>
  <c r="AD118" i="46"/>
  <c r="AD69" i="46"/>
  <c r="AD105" i="46"/>
  <c r="AD72" i="46"/>
  <c r="AD82" i="46"/>
  <c r="AD88" i="46"/>
  <c r="AD100" i="46"/>
  <c r="AD98" i="46"/>
  <c r="AD121" i="46"/>
  <c r="AD121" i="12"/>
  <c r="AC121" i="12" s="1"/>
  <c r="AD118" i="12"/>
  <c r="AC118" i="12" s="1"/>
  <c r="BE82" i="28" a="1"/>
  <c r="BE82" i="28" s="1"/>
  <c r="BE114" i="28" a="1"/>
  <c r="BE114" i="28" s="1"/>
  <c r="BE26" i="12" a="1"/>
  <c r="BE26" i="12" s="1"/>
  <c r="BE74" i="28" a="1"/>
  <c r="BE74" i="28" s="1"/>
  <c r="BE122" i="28" a="1"/>
  <c r="BE122" i="28" s="1"/>
  <c r="BE106" i="28" a="1"/>
  <c r="BE106" i="28" s="1"/>
  <c r="BE66" i="28" a="1"/>
  <c r="BE66" i="28" s="1"/>
  <c r="AV18" i="28"/>
  <c r="AV86" i="28"/>
  <c r="AV42" i="28"/>
  <c r="AV127" i="28"/>
  <c r="AV19" i="28"/>
  <c r="AV14" i="28"/>
  <c r="BB35" i="28"/>
  <c r="BG122" i="12" a="1"/>
  <c r="BG122" i="12" s="1"/>
  <c r="AV7" i="28"/>
  <c r="AV121" i="28"/>
  <c r="AV13" i="28"/>
  <c r="AV20" i="28"/>
  <c r="AV73" i="28"/>
  <c r="BB89" i="28"/>
  <c r="AV39" i="28"/>
  <c r="AV53" i="28"/>
  <c r="AV124" i="28"/>
  <c r="AV111" i="28"/>
  <c r="AV47" i="28"/>
  <c r="AV113" i="28"/>
  <c r="AV59" i="28"/>
  <c r="AD87" i="36"/>
  <c r="AC87" i="36" s="1"/>
  <c r="AV82" i="12"/>
  <c r="BB95" i="12"/>
  <c r="AD73" i="12"/>
  <c r="AC73" i="12" s="1"/>
  <c r="BB48" i="12"/>
  <c r="AV71" i="12"/>
  <c r="AD83" i="12"/>
  <c r="AC83" i="12" s="1"/>
  <c r="BF114" i="12" a="1"/>
  <c r="BF114" i="12" s="1"/>
  <c r="BE122" i="12" a="1"/>
  <c r="BE122" i="12" s="1"/>
  <c r="AD99" i="12"/>
  <c r="AC99" i="12" s="1"/>
  <c r="BF122" i="12" a="1"/>
  <c r="BF122" i="12" s="1"/>
  <c r="AD120" i="12"/>
  <c r="AC120" i="12" s="1"/>
  <c r="BB128" i="12"/>
  <c r="BB10" i="12"/>
  <c r="AV55" i="12"/>
  <c r="BG114" i="12" a="1"/>
  <c r="BG114" i="12" s="1"/>
  <c r="AV128" i="12"/>
  <c r="AV52" i="12"/>
  <c r="AD70" i="12"/>
  <c r="AC70" i="12" s="1"/>
  <c r="AV110" i="12"/>
  <c r="AV63" i="12"/>
  <c r="BB94" i="12"/>
  <c r="AV50" i="12"/>
  <c r="AD114" i="12"/>
  <c r="AD69" i="12"/>
  <c r="AC69" i="12" s="1"/>
  <c r="AV9" i="12"/>
  <c r="BG50" i="12" a="1"/>
  <c r="BG50" i="12" s="1"/>
  <c r="AD121" i="38"/>
  <c r="AC121" i="38" s="1"/>
  <c r="BE114" i="12" a="1"/>
  <c r="BE114" i="12" s="1"/>
  <c r="BG106" i="12" a="1"/>
  <c r="BG106" i="12" s="1"/>
  <c r="BF106" i="12" a="1"/>
  <c r="BF106" i="12" s="1"/>
  <c r="BE106" i="12" a="1"/>
  <c r="BE106" i="12" s="1"/>
  <c r="BG98" i="12" a="1"/>
  <c r="BG98" i="12" s="1"/>
  <c r="BE98" i="12" a="1"/>
  <c r="BE98" i="12" s="1"/>
  <c r="BF74" i="12" a="1"/>
  <c r="BF74" i="12" s="1"/>
  <c r="BF98" i="12" a="1"/>
  <c r="BF98" i="12" s="1"/>
  <c r="BG90" i="12" a="1"/>
  <c r="BG90" i="12" s="1"/>
  <c r="BF90" i="12" a="1"/>
  <c r="BF90" i="12" s="1"/>
  <c r="BG58" i="12" a="1"/>
  <c r="BG58" i="12" s="1"/>
  <c r="BG66" i="12" a="1"/>
  <c r="BG66" i="12" s="1"/>
  <c r="BF66" i="12" a="1"/>
  <c r="BF66" i="12" s="1"/>
  <c r="BE82" i="12" a="1"/>
  <c r="BE82" i="12" s="1"/>
  <c r="BE90" i="12" a="1"/>
  <c r="BE90" i="12" s="1"/>
  <c r="BE58" i="12" a="1"/>
  <c r="BE58" i="12" s="1"/>
  <c r="BG74" i="12" a="1"/>
  <c r="BG74" i="12" s="1"/>
  <c r="BG82" i="12" a="1"/>
  <c r="BG82" i="12" s="1"/>
  <c r="BF82" i="12" a="1"/>
  <c r="BF82" i="12" s="1"/>
  <c r="BE74" i="12" a="1"/>
  <c r="BE74" i="12" s="1"/>
  <c r="BF42" i="12" a="1"/>
  <c r="BF42" i="12" s="1"/>
  <c r="BG42" i="12" a="1"/>
  <c r="BG42" i="12" s="1"/>
  <c r="BE66" i="12" a="1"/>
  <c r="BE66" i="12" s="1"/>
  <c r="BF58" i="12" a="1"/>
  <c r="BF58" i="12" s="1"/>
  <c r="BF50" i="12" a="1"/>
  <c r="BF50" i="12" s="1"/>
  <c r="BE50" i="12" a="1"/>
  <c r="BE50" i="12" s="1"/>
  <c r="BE42" i="12" a="1"/>
  <c r="BE42" i="12" s="1"/>
  <c r="BF2" i="12" a="1"/>
  <c r="BF2" i="12" s="1"/>
  <c r="BF18" i="12" a="1"/>
  <c r="BF18" i="12" s="1"/>
  <c r="BG18" i="12" a="1"/>
  <c r="BG18" i="12" s="1"/>
  <c r="BG34" i="12" a="1"/>
  <c r="BG34" i="12" s="1"/>
  <c r="BF34" i="12" a="1"/>
  <c r="BF34" i="12" s="1"/>
  <c r="BE34" i="12" a="1"/>
  <c r="BE34" i="12" s="1"/>
  <c r="BF26" i="12" a="1"/>
  <c r="BF26" i="12" s="1"/>
  <c r="BG26" i="12" a="1"/>
  <c r="BG26" i="12" s="1"/>
  <c r="BE18" i="12" a="1"/>
  <c r="BE18" i="12" s="1"/>
  <c r="BF10" i="12" a="1"/>
  <c r="BF10" i="12" s="1"/>
  <c r="BG10" i="12" a="1"/>
  <c r="BG10" i="12" s="1"/>
  <c r="BG2" i="12" a="1"/>
  <c r="BG2" i="12" s="1"/>
  <c r="BE2" i="12" a="1"/>
  <c r="BE2" i="12" s="1"/>
  <c r="BE10" i="12" a="1"/>
  <c r="BE10" i="12" s="1"/>
  <c r="BB60" i="12"/>
  <c r="AV68" i="12"/>
  <c r="AV15" i="12"/>
  <c r="AV118" i="12"/>
  <c r="AV89" i="12"/>
  <c r="AD88" i="32"/>
  <c r="AC88" i="32" s="1"/>
  <c r="AV7" i="12"/>
  <c r="AV57" i="12"/>
  <c r="AV3" i="12"/>
  <c r="AV16" i="12"/>
  <c r="AV46" i="12"/>
  <c r="AM2" i="12" a="1"/>
  <c r="AM2" i="12" s="1"/>
  <c r="AD86" i="12"/>
  <c r="AC86" i="12" s="1"/>
  <c r="AV51" i="12"/>
  <c r="AV13" i="12"/>
  <c r="AV42" i="12"/>
  <c r="AV23" i="12"/>
  <c r="AV22" i="12"/>
  <c r="AV70" i="12"/>
  <c r="AV121" i="12"/>
  <c r="AV81" i="12"/>
  <c r="AV54" i="12"/>
  <c r="AV98" i="12"/>
  <c r="AV30" i="12"/>
  <c r="AV114" i="12"/>
  <c r="AD92" i="31"/>
  <c r="AC92" i="31" s="1"/>
  <c r="AD86" i="30"/>
  <c r="AC86" i="30" s="1"/>
  <c r="AD95" i="33"/>
  <c r="AC95" i="33" s="1"/>
  <c r="AN5" i="42" a="1"/>
  <c r="AN5" i="42" s="1"/>
  <c r="AD113" i="35"/>
  <c r="AC113" i="35" s="1"/>
  <c r="AD117" i="40"/>
  <c r="AC117" i="40" s="1"/>
  <c r="AD102" i="38"/>
  <c r="AC102" i="38" s="1"/>
  <c r="AD118" i="44"/>
  <c r="AC118" i="44" s="1"/>
  <c r="AD67" i="34"/>
  <c r="AC67" i="34" s="1"/>
  <c r="AM12" i="42" a="1"/>
  <c r="AM12" i="42" s="1"/>
  <c r="AN22" i="46" a="1"/>
  <c r="AN22" i="46" s="1"/>
  <c r="AD113" i="51"/>
  <c r="AC113" i="51" s="1"/>
  <c r="AD107" i="57"/>
  <c r="AC107" i="57" s="1"/>
  <c r="AD98" i="56"/>
  <c r="AC98" i="56" s="1"/>
  <c r="AD94" i="47"/>
  <c r="AC94" i="47" s="1"/>
  <c r="AD106" i="45"/>
  <c r="AC106" i="45" s="1"/>
  <c r="AD69" i="44"/>
  <c r="AC69" i="44" s="1"/>
  <c r="AD97" i="49"/>
  <c r="AC97" i="49" s="1"/>
  <c r="AD91" i="57"/>
  <c r="AC91" i="57" s="1"/>
  <c r="AD114" i="58"/>
  <c r="AC114" i="58" s="1"/>
  <c r="AD92" i="55"/>
  <c r="AC92" i="55" s="1"/>
  <c r="AD97" i="33"/>
  <c r="AC97" i="33" s="1"/>
  <c r="AD84" i="30"/>
  <c r="AC84" i="30" s="1"/>
  <c r="AD125" i="51"/>
  <c r="AC125" i="51" s="1"/>
  <c r="AD72" i="36"/>
  <c r="AC72" i="36" s="1"/>
  <c r="AM24" i="46" a="1"/>
  <c r="AM24" i="46" s="1"/>
  <c r="AD124" i="55"/>
  <c r="AC124" i="55" s="1"/>
  <c r="AD70" i="54"/>
  <c r="AC70" i="54" s="1"/>
  <c r="AD78" i="47"/>
  <c r="AC78" i="47" s="1"/>
  <c r="AD110" i="45"/>
  <c r="AC110" i="45" s="1"/>
  <c r="AD106" i="41"/>
  <c r="AC106" i="41" s="1"/>
  <c r="AD91" i="39"/>
  <c r="AC91" i="39" s="1"/>
  <c r="AD88" i="12"/>
  <c r="AC88" i="12" s="1"/>
  <c r="AD96" i="31"/>
  <c r="AC96" i="31" s="1"/>
  <c r="AD101" i="12"/>
  <c r="AC101" i="12" s="1"/>
  <c r="AV5" i="59"/>
  <c r="AV61" i="59"/>
  <c r="AV113" i="59"/>
  <c r="AV66" i="59"/>
  <c r="AV128" i="59"/>
  <c r="AV120" i="59"/>
  <c r="AV47" i="59"/>
  <c r="AV49" i="59"/>
  <c r="AV81" i="59"/>
  <c r="AV39" i="59"/>
  <c r="AV27" i="59"/>
  <c r="AV63" i="59"/>
  <c r="AV35" i="59"/>
  <c r="AV7" i="59"/>
  <c r="AV80" i="59"/>
  <c r="AV17" i="59"/>
  <c r="AV88" i="59"/>
  <c r="AV36" i="59"/>
  <c r="AV48" i="59"/>
  <c r="AV6" i="59"/>
  <c r="AV18" i="59"/>
  <c r="AV65" i="59"/>
  <c r="AV93" i="59"/>
  <c r="BB38" i="59"/>
  <c r="AV83" i="59"/>
  <c r="BB4" i="59"/>
  <c r="AV40" i="59"/>
  <c r="AV92" i="59"/>
  <c r="AV119" i="59"/>
  <c r="AV111" i="59"/>
  <c r="AV43" i="59"/>
  <c r="AV23" i="59"/>
  <c r="AV59" i="59"/>
  <c r="AV21" i="59"/>
  <c r="AV54" i="59"/>
  <c r="AV107" i="59"/>
  <c r="AV82" i="59"/>
  <c r="AV68" i="59"/>
  <c r="AV126" i="12"/>
  <c r="AV103" i="12"/>
  <c r="AV108" i="12"/>
  <c r="AV19" i="12"/>
  <c r="AV25" i="12"/>
  <c r="AV122" i="12"/>
  <c r="AV24" i="12"/>
  <c r="AV88" i="12"/>
  <c r="AV85" i="12"/>
  <c r="AV83" i="12"/>
  <c r="AV33" i="12"/>
  <c r="AV109" i="12"/>
  <c r="BB109" i="12"/>
  <c r="AD82" i="12"/>
  <c r="AV4" i="12"/>
  <c r="AV87" i="12"/>
  <c r="BB125" i="12"/>
  <c r="AV32" i="12"/>
  <c r="AV107" i="12"/>
  <c r="AV72" i="12"/>
  <c r="AV129" i="12"/>
  <c r="AD102" i="32"/>
  <c r="AC102" i="32" s="1"/>
  <c r="AD118" i="40"/>
  <c r="AC118" i="40" s="1"/>
  <c r="AV129" i="28"/>
  <c r="AV62" i="28"/>
  <c r="AV125" i="28"/>
  <c r="AV29" i="28"/>
  <c r="BB88" i="28"/>
  <c r="AV13" i="30"/>
  <c r="AV10" i="30"/>
  <c r="BB92" i="30"/>
  <c r="BB80" i="30"/>
  <c r="AD68" i="30"/>
  <c r="AC68" i="30" s="1"/>
  <c r="AV92" i="30"/>
  <c r="AV94" i="30"/>
  <c r="AV9" i="30"/>
  <c r="AV73" i="30"/>
  <c r="AV16" i="30"/>
  <c r="AV46" i="30"/>
  <c r="BB108" i="30"/>
  <c r="BB42" i="30"/>
  <c r="AV114" i="30"/>
  <c r="AV14" i="30"/>
  <c r="AD117" i="30"/>
  <c r="AC117" i="30" s="1"/>
  <c r="AD114" i="30"/>
  <c r="AC114" i="30" s="1"/>
  <c r="AV68" i="30"/>
  <c r="AV79" i="30"/>
  <c r="AV56" i="30"/>
  <c r="AV110" i="30"/>
  <c r="BB74" i="30"/>
  <c r="BB113" i="30"/>
  <c r="AV48" i="30"/>
  <c r="AV53" i="30"/>
  <c r="AV28" i="30"/>
  <c r="BB111" i="30"/>
  <c r="AV124" i="31"/>
  <c r="AV12" i="31"/>
  <c r="AV86" i="31"/>
  <c r="AV35" i="31"/>
  <c r="AD74" i="39"/>
  <c r="AC74" i="39" s="1"/>
  <c r="AV49" i="31"/>
  <c r="AV111" i="31"/>
  <c r="AV100" i="31"/>
  <c r="AV58" i="31"/>
  <c r="AV110" i="31"/>
  <c r="AV62" i="31"/>
  <c r="BB82" i="31"/>
  <c r="AV4" i="31"/>
  <c r="AV61" i="31"/>
  <c r="AV27" i="31"/>
  <c r="AV37" i="31"/>
  <c r="AD68" i="36"/>
  <c r="AC68" i="36" s="1"/>
  <c r="BB110" i="32"/>
  <c r="AV75" i="32"/>
  <c r="AV29" i="32"/>
  <c r="AV7" i="32"/>
  <c r="AV62" i="32"/>
  <c r="BB64" i="32"/>
  <c r="BB76" i="32"/>
  <c r="AD98" i="32"/>
  <c r="AC98" i="32" s="1"/>
  <c r="AV57" i="32"/>
  <c r="AV17" i="32"/>
  <c r="AV55" i="32"/>
  <c r="AV24" i="32"/>
  <c r="BB127" i="32"/>
  <c r="AV43" i="32"/>
  <c r="AV111" i="32"/>
  <c r="AV50" i="32"/>
  <c r="AV82" i="32"/>
  <c r="AV35" i="32"/>
  <c r="BB90" i="32"/>
  <c r="AD67" i="32"/>
  <c r="AC67" i="32" s="1"/>
  <c r="BB79" i="32"/>
  <c r="BB32" i="32"/>
  <c r="BB70" i="33"/>
  <c r="AV48" i="33"/>
  <c r="AV116" i="33"/>
  <c r="AV114" i="33"/>
  <c r="AV104" i="33"/>
  <c r="AV9" i="33"/>
  <c r="AV52" i="33"/>
  <c r="BB22" i="33"/>
  <c r="AV45" i="34"/>
  <c r="AV25" i="34"/>
  <c r="AV66" i="34"/>
  <c r="A66" i="34" s="1"/>
  <c r="AV46" i="34"/>
  <c r="AV106" i="34"/>
  <c r="AV11" i="34"/>
  <c r="AV110" i="34"/>
  <c r="AV124" i="34"/>
  <c r="AD117" i="34"/>
  <c r="AC117" i="34" s="1"/>
  <c r="AV75" i="34"/>
  <c r="D75" i="34" s="1"/>
  <c r="AV96" i="34"/>
  <c r="AV111" i="35"/>
  <c r="AV61" i="35"/>
  <c r="BB86" i="35"/>
  <c r="AD129" i="35"/>
  <c r="AC129" i="35" s="1"/>
  <c r="AV35" i="35"/>
  <c r="AV119" i="35"/>
  <c r="AV129" i="35"/>
  <c r="AV112" i="35"/>
  <c r="AD96" i="35"/>
  <c r="AC96" i="35" s="1"/>
  <c r="AV9" i="36"/>
  <c r="AV21" i="36"/>
  <c r="AV110" i="36"/>
  <c r="AV128" i="36"/>
  <c r="BB64" i="36"/>
  <c r="BB65" i="36"/>
  <c r="AD113" i="39"/>
  <c r="AC113" i="39" s="1"/>
  <c r="AV47" i="36"/>
  <c r="AV41" i="36"/>
  <c r="AD72" i="42"/>
  <c r="AC72" i="42" s="1"/>
  <c r="AV119" i="36"/>
  <c r="AV69" i="36"/>
  <c r="AD86" i="36"/>
  <c r="AC86" i="36" s="1"/>
  <c r="AV6" i="36"/>
  <c r="AV38" i="36"/>
  <c r="BB17" i="36"/>
  <c r="AV16" i="36"/>
  <c r="AV32" i="36"/>
  <c r="AD113" i="49"/>
  <c r="AC113" i="49" s="1"/>
  <c r="AV20" i="37"/>
  <c r="AV19" i="37"/>
  <c r="AV127" i="37"/>
  <c r="AV32" i="37"/>
  <c r="AV34" i="37"/>
  <c r="AV18" i="37"/>
  <c r="BB102" i="37"/>
  <c r="AV14" i="37"/>
  <c r="AV84" i="37"/>
  <c r="AV57" i="37"/>
  <c r="AV31" i="37"/>
  <c r="AV99" i="37"/>
  <c r="AV58" i="37"/>
  <c r="AV72" i="37"/>
  <c r="AV104" i="37"/>
  <c r="AV11" i="37"/>
  <c r="AV100" i="37"/>
  <c r="AV118" i="37"/>
  <c r="AV98" i="37"/>
  <c r="AD126" i="37"/>
  <c r="AC126" i="37" s="1"/>
  <c r="BB4" i="37"/>
  <c r="AV61" i="38"/>
  <c r="AV122" i="38"/>
  <c r="BB97" i="38"/>
  <c r="AD82" i="48"/>
  <c r="AC82" i="48" s="1"/>
  <c r="BB65" i="38"/>
  <c r="AV98" i="38"/>
  <c r="AV117" i="38"/>
  <c r="AV38" i="38"/>
  <c r="AV54" i="38"/>
  <c r="BB96" i="38"/>
  <c r="BB61" i="38"/>
  <c r="AD115" i="44"/>
  <c r="AC115" i="44" s="1"/>
  <c r="BB59" i="38"/>
  <c r="AV13" i="38"/>
  <c r="AV65" i="38"/>
  <c r="AV19" i="38"/>
  <c r="AV72" i="38"/>
  <c r="AV127" i="38"/>
  <c r="AV84" i="38"/>
  <c r="AV129" i="38"/>
  <c r="AV83" i="38"/>
  <c r="AV12" i="38"/>
  <c r="AV51" i="38"/>
  <c r="AV45" i="38"/>
  <c r="BB122" i="38"/>
  <c r="AV22" i="38"/>
  <c r="AV31" i="38"/>
  <c r="BB93" i="38"/>
  <c r="BB32" i="38"/>
  <c r="AV63" i="38"/>
  <c r="AV73" i="38"/>
  <c r="AV56" i="38"/>
  <c r="AV112" i="38"/>
  <c r="AV17" i="38"/>
  <c r="AV124" i="38"/>
  <c r="AV50" i="39"/>
  <c r="AV61" i="39"/>
  <c r="AV73" i="39"/>
  <c r="AV99" i="39"/>
  <c r="AD75" i="43"/>
  <c r="AC75" i="43" s="1"/>
  <c r="AV78" i="39"/>
  <c r="AV92" i="39"/>
  <c r="AV24" i="39"/>
  <c r="AV94" i="39"/>
  <c r="AV72" i="39"/>
  <c r="AV126" i="39"/>
  <c r="BB50" i="39"/>
  <c r="AV91" i="39"/>
  <c r="AV69" i="39"/>
  <c r="AV13" i="39"/>
  <c r="AV101" i="39"/>
  <c r="AV129" i="39"/>
  <c r="AV54" i="39"/>
  <c r="AV35" i="40"/>
  <c r="AV42" i="40"/>
  <c r="AV90" i="40"/>
  <c r="AV40" i="40"/>
  <c r="AV55" i="40"/>
  <c r="AV111" i="40"/>
  <c r="AV32" i="40"/>
  <c r="AV27" i="40"/>
  <c r="AV75" i="40"/>
  <c r="AV25" i="40"/>
  <c r="AV101" i="40"/>
  <c r="AV107" i="40"/>
  <c r="BB76" i="40"/>
  <c r="AV12" i="40"/>
  <c r="AV18" i="40"/>
  <c r="BB49" i="40"/>
  <c r="AV22" i="40"/>
  <c r="AV84" i="40"/>
  <c r="D84" i="40" s="1"/>
  <c r="AV15" i="40"/>
  <c r="AV89" i="40"/>
  <c r="AD80" i="51"/>
  <c r="AC80" i="51" s="1"/>
  <c r="AD83" i="44"/>
  <c r="AC83" i="44" s="1"/>
  <c r="AV94" i="40"/>
  <c r="AV67" i="40"/>
  <c r="BB98" i="41"/>
  <c r="AV123" i="41"/>
  <c r="AV48" i="41"/>
  <c r="AV120" i="41"/>
  <c r="AV113" i="41"/>
  <c r="AV124" i="41"/>
  <c r="AV29" i="41"/>
  <c r="AV34" i="41"/>
  <c r="AV90" i="41"/>
  <c r="AV99" i="41"/>
  <c r="AV56" i="41"/>
  <c r="AV127" i="41"/>
  <c r="AV106" i="41"/>
  <c r="BB100" i="41"/>
  <c r="AV17" i="41"/>
  <c r="AV6" i="41"/>
  <c r="AV16" i="41"/>
  <c r="AV59" i="41"/>
  <c r="BB86" i="41"/>
  <c r="AV122" i="41"/>
  <c r="AV53" i="41"/>
  <c r="AV117" i="41"/>
  <c r="AV116" i="41"/>
  <c r="AV69" i="41"/>
  <c r="AV15" i="41"/>
  <c r="AV32" i="41"/>
  <c r="AV128" i="41"/>
  <c r="AD81" i="41"/>
  <c r="AC81" i="41" s="1"/>
  <c r="AV126" i="42"/>
  <c r="AV91" i="42"/>
  <c r="BB47" i="42"/>
  <c r="AV114" i="42"/>
  <c r="AV43" i="42"/>
  <c r="AD76" i="45"/>
  <c r="AC76" i="45" s="1"/>
  <c r="AV19" i="42"/>
  <c r="AV118" i="42"/>
  <c r="AV27" i="42"/>
  <c r="BB113" i="42"/>
  <c r="AV23" i="42"/>
  <c r="AV46" i="42"/>
  <c r="AV72" i="42"/>
  <c r="AV36" i="42"/>
  <c r="BB80" i="42"/>
  <c r="AV84" i="42"/>
  <c r="AV107" i="42"/>
  <c r="AV11" i="42"/>
  <c r="AV16" i="42"/>
  <c r="AV18" i="42"/>
  <c r="AV96" i="42"/>
  <c r="AV40" i="42"/>
  <c r="AV101" i="42"/>
  <c r="AV77" i="42"/>
  <c r="AV61" i="42"/>
  <c r="AV99" i="42"/>
  <c r="AV41" i="42"/>
  <c r="AV45" i="42"/>
  <c r="AV95" i="42"/>
  <c r="AV38" i="42"/>
  <c r="AV49" i="42"/>
  <c r="AD86" i="42"/>
  <c r="AC86" i="42" s="1"/>
  <c r="AV20" i="43"/>
  <c r="AV127" i="43"/>
  <c r="BB104" i="43"/>
  <c r="AV26" i="43"/>
  <c r="AV48" i="43"/>
  <c r="AD128" i="55"/>
  <c r="AC128" i="55" s="1"/>
  <c r="AD91" i="43"/>
  <c r="AC91" i="43" s="1"/>
  <c r="AD125" i="57"/>
  <c r="AC125" i="57" s="1"/>
  <c r="BB87" i="43"/>
  <c r="AV119" i="43"/>
  <c r="AV86" i="43"/>
  <c r="AV15" i="43"/>
  <c r="AV129" i="43"/>
  <c r="AD76" i="57"/>
  <c r="AC76" i="57" s="1"/>
  <c r="BB84" i="43"/>
  <c r="AV87" i="43"/>
  <c r="AV53" i="43"/>
  <c r="AD127" i="51"/>
  <c r="AC127" i="51" s="1"/>
  <c r="AD127" i="49"/>
  <c r="AC127" i="49" s="1"/>
  <c r="AV10" i="43"/>
  <c r="AV7" i="43"/>
  <c r="BB18" i="43"/>
  <c r="AV65" i="43"/>
  <c r="AV55" i="43"/>
  <c r="AD129" i="51"/>
  <c r="AC129" i="51" s="1"/>
  <c r="AD67" i="48"/>
  <c r="AC67" i="48" s="1"/>
  <c r="BB98" i="43"/>
  <c r="BB6" i="43"/>
  <c r="AV126" i="43"/>
  <c r="AV80" i="44"/>
  <c r="AV3" i="44"/>
  <c r="AV18" i="44"/>
  <c r="AV39" i="44"/>
  <c r="AV35" i="44"/>
  <c r="AV78" i="44"/>
  <c r="AV118" i="44"/>
  <c r="A118" i="44" s="1"/>
  <c r="AD91" i="55"/>
  <c r="AC91" i="55" s="1"/>
  <c r="AV87" i="44"/>
  <c r="AV95" i="44"/>
  <c r="AV75" i="44"/>
  <c r="AV26" i="44"/>
  <c r="AD105" i="44"/>
  <c r="AC105" i="44" s="1"/>
  <c r="AV111" i="44"/>
  <c r="AV93" i="44"/>
  <c r="D93" i="44" s="1"/>
  <c r="BB91" i="44"/>
  <c r="AV29" i="44"/>
  <c r="AV36" i="45"/>
  <c r="AV103" i="45"/>
  <c r="AV56" i="45"/>
  <c r="AV119" i="45"/>
  <c r="AV26" i="45"/>
  <c r="AV113" i="45"/>
  <c r="AV38" i="45"/>
  <c r="AV18" i="45"/>
  <c r="AV97" i="45"/>
  <c r="AV66" i="45"/>
  <c r="AV37" i="45"/>
  <c r="AV28" i="45"/>
  <c r="AV82" i="45"/>
  <c r="AV60" i="45"/>
  <c r="AV7" i="45"/>
  <c r="AV44" i="45"/>
  <c r="AV57" i="45"/>
  <c r="AV40" i="45"/>
  <c r="AV41" i="45"/>
  <c r="AV95" i="45"/>
  <c r="AV3" i="45"/>
  <c r="AV114" i="45"/>
  <c r="AV13" i="45"/>
  <c r="AV93" i="45"/>
  <c r="BB67" i="45"/>
  <c r="AV127" i="45"/>
  <c r="AV64" i="45"/>
  <c r="AV23" i="45"/>
  <c r="AV59" i="45"/>
  <c r="AV112" i="45"/>
  <c r="AV34" i="45"/>
  <c r="AD20" i="46"/>
  <c r="AM38" i="46" a="1"/>
  <c r="AM38" i="46" s="1"/>
  <c r="BB128" i="46"/>
  <c r="AD53" i="46"/>
  <c r="AM14" i="46" a="1"/>
  <c r="AM14" i="46" s="1"/>
  <c r="AM35" i="46" a="1"/>
  <c r="AM35" i="46" s="1"/>
  <c r="AN30" i="46" a="1"/>
  <c r="AN30" i="46" s="1"/>
  <c r="AV13" i="46"/>
  <c r="BB79" i="46"/>
  <c r="BB97" i="46"/>
  <c r="AV86" i="46"/>
  <c r="AD103" i="48"/>
  <c r="AC103" i="48" s="1"/>
  <c r="AM5" i="46" a="1"/>
  <c r="AM5" i="46" s="1"/>
  <c r="AV109" i="46"/>
  <c r="AM20" i="46" a="1"/>
  <c r="AM20" i="46" s="1"/>
  <c r="AV27" i="47"/>
  <c r="AV123" i="47"/>
  <c r="A123" i="47" s="1"/>
  <c r="AV127" i="47"/>
  <c r="AV50" i="47"/>
  <c r="AV32" i="47"/>
  <c r="AV23" i="47"/>
  <c r="AV118" i="47"/>
  <c r="AV75" i="47"/>
  <c r="AV30" i="47"/>
  <c r="BB25" i="47"/>
  <c r="AV108" i="47"/>
  <c r="AV97" i="47"/>
  <c r="AV13" i="47"/>
  <c r="AV22" i="47"/>
  <c r="AV77" i="47"/>
  <c r="AV128" i="47"/>
  <c r="AV9" i="48"/>
  <c r="AV52" i="48"/>
  <c r="AV113" i="48"/>
  <c r="AV34" i="48"/>
  <c r="AV46" i="48"/>
  <c r="AV94" i="48"/>
  <c r="D94" i="48" s="1"/>
  <c r="BB90" i="48"/>
  <c r="AV33" i="48"/>
  <c r="AV19" i="48"/>
  <c r="AV42" i="48"/>
  <c r="AV43" i="48"/>
  <c r="AV59" i="48"/>
  <c r="AV63" i="48"/>
  <c r="AV93" i="48"/>
  <c r="D93" i="48" s="1"/>
  <c r="BB129" i="48"/>
  <c r="AV12" i="48"/>
  <c r="AD123" i="51"/>
  <c r="AC123" i="51" s="1"/>
  <c r="AD92" i="57"/>
  <c r="AC92" i="57" s="1"/>
  <c r="AD112" i="55"/>
  <c r="AC112" i="55" s="1"/>
  <c r="AV9" i="50"/>
  <c r="AV51" i="50"/>
  <c r="AV90" i="50"/>
  <c r="AV60" i="50"/>
  <c r="AV29" i="50"/>
  <c r="AV5" i="50"/>
  <c r="AV96" i="50"/>
  <c r="AV43" i="50"/>
  <c r="AV52" i="50"/>
  <c r="AV99" i="50"/>
  <c r="BB17" i="50"/>
  <c r="BB29" i="50"/>
  <c r="BB95" i="50"/>
  <c r="AD100" i="52"/>
  <c r="AC100" i="52" s="1"/>
  <c r="AV2" i="50"/>
  <c r="AV25" i="50"/>
  <c r="BB46" i="50"/>
  <c r="AV92" i="50"/>
  <c r="AV56" i="50"/>
  <c r="AV13" i="50"/>
  <c r="AV3" i="50"/>
  <c r="AV114" i="50"/>
  <c r="AV27" i="50"/>
  <c r="AV66" i="50"/>
  <c r="AV44" i="50"/>
  <c r="AD78" i="55"/>
  <c r="AC78" i="55" s="1"/>
  <c r="AV93" i="50"/>
  <c r="AV77" i="50"/>
  <c r="AD110" i="59"/>
  <c r="AC110" i="59" s="1"/>
  <c r="AV116" i="50"/>
  <c r="AV108" i="50"/>
  <c r="AV21" i="50"/>
  <c r="AV61" i="50"/>
  <c r="AV24" i="50"/>
  <c r="AV38" i="50"/>
  <c r="AV41" i="51"/>
  <c r="AV122" i="51"/>
  <c r="A122" i="51" s="1"/>
  <c r="BB88" i="51"/>
  <c r="AV35" i="51"/>
  <c r="AV107" i="51"/>
  <c r="BB115" i="51"/>
  <c r="AV40" i="51"/>
  <c r="AV14" i="51"/>
  <c r="BB70" i="51"/>
  <c r="AD77" i="51"/>
  <c r="AC77" i="51" s="1"/>
  <c r="AD96" i="51"/>
  <c r="AC96" i="51" s="1"/>
  <c r="BB18" i="51"/>
  <c r="AV61" i="51"/>
  <c r="AV114" i="51"/>
  <c r="AV116" i="51"/>
  <c r="AV54" i="51"/>
  <c r="BB56" i="51"/>
  <c r="AV91" i="51"/>
  <c r="AV7" i="51"/>
  <c r="AV33" i="51"/>
  <c r="AV3" i="51"/>
  <c r="AV75" i="51"/>
  <c r="AV112" i="51"/>
  <c r="AV123" i="51"/>
  <c r="AV64" i="51"/>
  <c r="AV45" i="51"/>
  <c r="AV43" i="51"/>
  <c r="AV92" i="51"/>
  <c r="D92" i="51" s="1"/>
  <c r="AV106" i="51"/>
  <c r="BB72" i="51"/>
  <c r="BB3" i="51"/>
  <c r="BB22" i="51"/>
  <c r="AV112" i="52"/>
  <c r="AV12" i="52"/>
  <c r="AV53" i="52"/>
  <c r="AV6" i="52"/>
  <c r="BB65" i="52"/>
  <c r="BB43" i="52"/>
  <c r="BB13" i="52"/>
  <c r="BB107" i="52"/>
  <c r="AV110" i="52"/>
  <c r="AV55" i="52"/>
  <c r="BB123" i="52"/>
  <c r="AV85" i="52"/>
  <c r="AV74" i="52"/>
  <c r="AD99" i="52"/>
  <c r="AC99" i="52" s="1"/>
  <c r="AV87" i="52"/>
  <c r="AV119" i="52"/>
  <c r="A119" i="52" s="1"/>
  <c r="AV72" i="52"/>
  <c r="BB23" i="53"/>
  <c r="BB22" i="53"/>
  <c r="AV103" i="53"/>
  <c r="AV44" i="53"/>
  <c r="AV36" i="53"/>
  <c r="AV51" i="53"/>
  <c r="AV28" i="53"/>
  <c r="AV24" i="53"/>
  <c r="AD104" i="52"/>
  <c r="AC104" i="52" s="1"/>
  <c r="AV60" i="53"/>
  <c r="AV26" i="53"/>
  <c r="AV110" i="53"/>
  <c r="AV126" i="53"/>
  <c r="AV73" i="53"/>
  <c r="AV13" i="53"/>
  <c r="AV6" i="53"/>
  <c r="AV29" i="53"/>
  <c r="AV65" i="53"/>
  <c r="AV127" i="53"/>
  <c r="AV120" i="53"/>
  <c r="BB38" i="53"/>
  <c r="AD90" i="57"/>
  <c r="AC90" i="57" s="1"/>
  <c r="AD82" i="54"/>
  <c r="AC82" i="54" s="1"/>
  <c r="AD111" i="57"/>
  <c r="AC111" i="57" s="1"/>
  <c r="AV123" i="53"/>
  <c r="AV104" i="53"/>
  <c r="AV16" i="53"/>
  <c r="AV64" i="53"/>
  <c r="AV14" i="53"/>
  <c r="AV5" i="53"/>
  <c r="AV88" i="53"/>
  <c r="AV116" i="53"/>
  <c r="BB68" i="53"/>
  <c r="AV26" i="54"/>
  <c r="AV32" i="54"/>
  <c r="AD114" i="54"/>
  <c r="AC114" i="54" s="1"/>
  <c r="AV52" i="54"/>
  <c r="AV56" i="54"/>
  <c r="AV81" i="54"/>
  <c r="AV73" i="54"/>
  <c r="AD121" i="58"/>
  <c r="AC121" i="58" s="1"/>
  <c r="AV92" i="54"/>
  <c r="AV33" i="54"/>
  <c r="AV66" i="54"/>
  <c r="AV11" i="54"/>
  <c r="AV85" i="54"/>
  <c r="AV114" i="54"/>
  <c r="AV119" i="54"/>
  <c r="AV13" i="54"/>
  <c r="BB126" i="54"/>
  <c r="BB59" i="54"/>
  <c r="AV90" i="54"/>
  <c r="AV75" i="54"/>
  <c r="AD68" i="54"/>
  <c r="AC68" i="54" s="1"/>
  <c r="BB77" i="54"/>
  <c r="AV58" i="54"/>
  <c r="AV14" i="54"/>
  <c r="AV53" i="54"/>
  <c r="AV69" i="54"/>
  <c r="AV11" i="55"/>
  <c r="AV66" i="55"/>
  <c r="AV2" i="55"/>
  <c r="AV93" i="55"/>
  <c r="AV127" i="55"/>
  <c r="AV112" i="55"/>
  <c r="AV37" i="55"/>
  <c r="AV62" i="55"/>
  <c r="BB73" i="55"/>
  <c r="AV107" i="55"/>
  <c r="AV26" i="55"/>
  <c r="AV129" i="55"/>
  <c r="AV30" i="55"/>
  <c r="AV33" i="55"/>
  <c r="AV64" i="55"/>
  <c r="AV108" i="55"/>
  <c r="AV51" i="55"/>
  <c r="AV81" i="55"/>
  <c r="AV102" i="55"/>
  <c r="BB25" i="55"/>
  <c r="AV84" i="55"/>
  <c r="AV29" i="55"/>
  <c r="AV115" i="55"/>
  <c r="AV58" i="55"/>
  <c r="AV120" i="55"/>
  <c r="AV44" i="55"/>
  <c r="AD111" i="55"/>
  <c r="AC111" i="55" s="1"/>
  <c r="AV59" i="55"/>
  <c r="AV124" i="55"/>
  <c r="BB84" i="55"/>
  <c r="AV57" i="55"/>
  <c r="AV71" i="55"/>
  <c r="A71" i="55" s="1"/>
  <c r="BB72" i="55"/>
  <c r="BB5" i="55"/>
  <c r="AV95" i="55"/>
  <c r="AV65" i="55"/>
  <c r="AD85" i="58"/>
  <c r="AC85" i="58" s="1"/>
  <c r="BB29" i="56"/>
  <c r="AV94" i="56"/>
  <c r="AV9" i="56"/>
  <c r="AV42" i="56"/>
  <c r="AV72" i="56"/>
  <c r="AV25" i="56"/>
  <c r="AV91" i="56"/>
  <c r="AV50" i="56"/>
  <c r="AV67" i="56"/>
  <c r="AV65" i="56"/>
  <c r="AV28" i="56"/>
  <c r="AV79" i="56"/>
  <c r="AV45" i="56"/>
  <c r="AV74" i="56"/>
  <c r="AV112" i="56"/>
  <c r="AV109" i="56"/>
  <c r="AD77" i="57"/>
  <c r="AC77" i="57" s="1"/>
  <c r="AV56" i="56"/>
  <c r="AV76" i="56"/>
  <c r="AV102" i="56"/>
  <c r="AV100" i="56"/>
  <c r="AV78" i="56"/>
  <c r="AV71" i="56"/>
  <c r="AV114" i="56"/>
  <c r="AV80" i="56"/>
  <c r="AV30" i="56"/>
  <c r="AV82" i="56"/>
  <c r="AV2" i="57"/>
  <c r="AV18" i="57"/>
  <c r="BB53" i="57"/>
  <c r="AD76" i="59"/>
  <c r="AC76" i="59" s="1"/>
  <c r="AV10" i="57"/>
  <c r="AV118" i="57"/>
  <c r="BB51" i="57"/>
  <c r="AV44" i="57"/>
  <c r="AV59" i="57"/>
  <c r="AV127" i="57"/>
  <c r="AV106" i="57"/>
  <c r="AV33" i="57"/>
  <c r="AV126" i="57"/>
  <c r="BB38" i="57"/>
  <c r="AV56" i="57"/>
  <c r="AV38" i="57"/>
  <c r="AV81" i="57"/>
  <c r="AV93" i="57"/>
  <c r="AV47" i="57"/>
  <c r="AV9" i="57"/>
  <c r="AV23" i="57"/>
  <c r="AV58" i="57"/>
  <c r="AV128" i="57"/>
  <c r="AV80" i="57"/>
  <c r="AV122" i="57"/>
  <c r="AV57" i="57"/>
  <c r="AV60" i="57"/>
  <c r="AV105" i="57"/>
  <c r="BB24" i="57"/>
  <c r="AV116" i="58"/>
  <c r="AV48" i="58"/>
  <c r="AV125" i="58"/>
  <c r="AV10" i="58"/>
  <c r="AV39" i="58"/>
  <c r="AV7" i="58"/>
  <c r="AV93" i="58"/>
  <c r="AV47" i="58"/>
  <c r="AV115" i="58"/>
  <c r="BB124" i="58"/>
  <c r="AV32" i="58"/>
  <c r="AV31" i="58"/>
  <c r="AV91" i="58"/>
  <c r="AV64" i="58"/>
  <c r="AV87" i="58"/>
  <c r="AV15" i="58"/>
  <c r="AV41" i="58"/>
  <c r="AV36" i="58"/>
  <c r="BB48" i="58"/>
  <c r="AV58" i="58"/>
  <c r="AV110" i="58"/>
  <c r="BB94" i="58"/>
  <c r="AV51" i="58"/>
  <c r="AV122" i="58"/>
  <c r="AV18" i="58"/>
  <c r="AV99" i="58"/>
  <c r="AV30" i="58"/>
  <c r="AV92" i="58"/>
  <c r="AV94" i="58"/>
  <c r="AV80" i="58"/>
  <c r="AV86" i="58"/>
  <c r="AV75" i="58"/>
  <c r="D75" i="58" s="1"/>
  <c r="AV112" i="59"/>
  <c r="AV122" i="59"/>
  <c r="AV52" i="59"/>
  <c r="AV50" i="59"/>
  <c r="AV100" i="59"/>
  <c r="AV58" i="59"/>
  <c r="BB50" i="59"/>
  <c r="AV33" i="59"/>
  <c r="AV94" i="59"/>
  <c r="AV76" i="59"/>
  <c r="AV87" i="59"/>
  <c r="BB23" i="59"/>
  <c r="AV31" i="59"/>
  <c r="AV99" i="59"/>
  <c r="AD86" i="44"/>
  <c r="AC86" i="44" s="1"/>
  <c r="BB57" i="59"/>
  <c r="AV41" i="59"/>
  <c r="AV57" i="59"/>
  <c r="AV104" i="59"/>
  <c r="AV72" i="59"/>
  <c r="BB119" i="59"/>
  <c r="AV79" i="59"/>
  <c r="AV55" i="59"/>
  <c r="BB3" i="59"/>
  <c r="AD76" i="43"/>
  <c r="AC76" i="43" s="1"/>
  <c r="AD105" i="54"/>
  <c r="AC105" i="54" s="1"/>
  <c r="AV116" i="59"/>
  <c r="AV70" i="59"/>
  <c r="AD74" i="57"/>
  <c r="AC74" i="57" s="1"/>
  <c r="AV9" i="59"/>
  <c r="AV38" i="59"/>
  <c r="AV45" i="59"/>
  <c r="AV127" i="59"/>
  <c r="BB85" i="59"/>
  <c r="BB51" i="59"/>
  <c r="AV62" i="59"/>
  <c r="AV14" i="59"/>
  <c r="BB105" i="59"/>
  <c r="AV121" i="59"/>
  <c r="AV84" i="59"/>
  <c r="AD94" i="51"/>
  <c r="AC94" i="51" s="1"/>
  <c r="BB54" i="59"/>
  <c r="BB106" i="58"/>
  <c r="BB110" i="58"/>
  <c r="BB31" i="58"/>
  <c r="BB92" i="58"/>
  <c r="BB44" i="58"/>
  <c r="BB45" i="58"/>
  <c r="BB78" i="58"/>
  <c r="BB93" i="58"/>
  <c r="AV94" i="57"/>
  <c r="AV49" i="57"/>
  <c r="BB37" i="57"/>
  <c r="AV3" i="57"/>
  <c r="AV11" i="57"/>
  <c r="BB8" i="57"/>
  <c r="AD82" i="52"/>
  <c r="AC82" i="52" s="1"/>
  <c r="AD123" i="57"/>
  <c r="AC123" i="57" s="1"/>
  <c r="BB55" i="57"/>
  <c r="AV84" i="57"/>
  <c r="AV64" i="57"/>
  <c r="BB121" i="57"/>
  <c r="BB25" i="57"/>
  <c r="AV85" i="57"/>
  <c r="AV82" i="57"/>
  <c r="AV90" i="57"/>
  <c r="AV27" i="57"/>
  <c r="AV89" i="57"/>
  <c r="AV25" i="57"/>
  <c r="BB21" i="57"/>
  <c r="BB54" i="57"/>
  <c r="AV39" i="57"/>
  <c r="AV32" i="57"/>
  <c r="AV67" i="57"/>
  <c r="AV108" i="57"/>
  <c r="BB52" i="57"/>
  <c r="BB28" i="56"/>
  <c r="BB123" i="56"/>
  <c r="BB11" i="56"/>
  <c r="BB110" i="56"/>
  <c r="AV51" i="56"/>
  <c r="AV57" i="56"/>
  <c r="BB94" i="56"/>
  <c r="BB106" i="56"/>
  <c r="AV61" i="56"/>
  <c r="AV59" i="56"/>
  <c r="AV14" i="56"/>
  <c r="AV96" i="56"/>
  <c r="AV87" i="56"/>
  <c r="AV101" i="56"/>
  <c r="BB129" i="56"/>
  <c r="BB125" i="56"/>
  <c r="BB42" i="56"/>
  <c r="AV107" i="56"/>
  <c r="AV97" i="56"/>
  <c r="AV122" i="56"/>
  <c r="AV63" i="56"/>
  <c r="AV54" i="56"/>
  <c r="AV108" i="56"/>
  <c r="AV41" i="56"/>
  <c r="AV24" i="56"/>
  <c r="BB47" i="56"/>
  <c r="BB61" i="56"/>
  <c r="BB113" i="56"/>
  <c r="AD113" i="55"/>
  <c r="AC113" i="55" s="1"/>
  <c r="BB31" i="56"/>
  <c r="BB127" i="56"/>
  <c r="AV82" i="55"/>
  <c r="AV78" i="55"/>
  <c r="BB23" i="55"/>
  <c r="AV47" i="55"/>
  <c r="AV42" i="55"/>
  <c r="BB69" i="55"/>
  <c r="AV79" i="55"/>
  <c r="AV23" i="55"/>
  <c r="AD101" i="46"/>
  <c r="BB99" i="55"/>
  <c r="AD102" i="48"/>
  <c r="AC102" i="48" s="1"/>
  <c r="BB87" i="55"/>
  <c r="BB102" i="55"/>
  <c r="AV104" i="55"/>
  <c r="AV128" i="55"/>
  <c r="AD73" i="34"/>
  <c r="AC73" i="34" s="1"/>
  <c r="BB104" i="55"/>
  <c r="AD73" i="48"/>
  <c r="AC73" i="48" s="1"/>
  <c r="AV89" i="55"/>
  <c r="AV56" i="55"/>
  <c r="BB83" i="55"/>
  <c r="AV54" i="55"/>
  <c r="AV41" i="55"/>
  <c r="AV77" i="55"/>
  <c r="AV121" i="55"/>
  <c r="AV96" i="54"/>
  <c r="AV95" i="54"/>
  <c r="BB63" i="54"/>
  <c r="BB111" i="54"/>
  <c r="AV29" i="54"/>
  <c r="AV111" i="54"/>
  <c r="BB80" i="54"/>
  <c r="AV67" i="54"/>
  <c r="AV113" i="54"/>
  <c r="BB15" i="54"/>
  <c r="AV2" i="54"/>
  <c r="AV93" i="54"/>
  <c r="AV22" i="54"/>
  <c r="AV118" i="54"/>
  <c r="AD117" i="54"/>
  <c r="AC117" i="54" s="1"/>
  <c r="BB81" i="54"/>
  <c r="AV20" i="54"/>
  <c r="AV46" i="54"/>
  <c r="BB122" i="54"/>
  <c r="BB26" i="54"/>
  <c r="AV60" i="54"/>
  <c r="AV25" i="54"/>
  <c r="BB113" i="54"/>
  <c r="BB45" i="54"/>
  <c r="AV121" i="53"/>
  <c r="AV112" i="53"/>
  <c r="BB18" i="53"/>
  <c r="AD112" i="53"/>
  <c r="AC112" i="53" s="1"/>
  <c r="BB84" i="53"/>
  <c r="BB101" i="53"/>
  <c r="BB115" i="53"/>
  <c r="AV93" i="53"/>
  <c r="AV31" i="53"/>
  <c r="BB6" i="53"/>
  <c r="BB120" i="53"/>
  <c r="BB88" i="53"/>
  <c r="BB72" i="53"/>
  <c r="AD123" i="53"/>
  <c r="AC123" i="53" s="1"/>
  <c r="BB77" i="52"/>
  <c r="BB129" i="52"/>
  <c r="AD121" i="52"/>
  <c r="AC121" i="52" s="1"/>
  <c r="AV125" i="52"/>
  <c r="AV83" i="52"/>
  <c r="AV27" i="52"/>
  <c r="AV71" i="52"/>
  <c r="BB61" i="52"/>
  <c r="BB127" i="52"/>
  <c r="BB47" i="52"/>
  <c r="AV20" i="52"/>
  <c r="AV124" i="52"/>
  <c r="AV5" i="52"/>
  <c r="AD103" i="52"/>
  <c r="AC103" i="52" s="1"/>
  <c r="AV82" i="52"/>
  <c r="AV57" i="52"/>
  <c r="BB95" i="52"/>
  <c r="AV116" i="52"/>
  <c r="AV93" i="52"/>
  <c r="AV24" i="52"/>
  <c r="AV60" i="52"/>
  <c r="AV76" i="52"/>
  <c r="AV67" i="52"/>
  <c r="AV118" i="52"/>
  <c r="AV25" i="52"/>
  <c r="AV105" i="52"/>
  <c r="AV126" i="52"/>
  <c r="AV40" i="52"/>
  <c r="AV127" i="52"/>
  <c r="BB30" i="52"/>
  <c r="AV79" i="52"/>
  <c r="AV17" i="52"/>
  <c r="AV14" i="52"/>
  <c r="AV122" i="52"/>
  <c r="AV34" i="52"/>
  <c r="AV97" i="52"/>
  <c r="AV64" i="52"/>
  <c r="AV19" i="52"/>
  <c r="AV32" i="52"/>
  <c r="AV16" i="52"/>
  <c r="AV54" i="52"/>
  <c r="AV35" i="52"/>
  <c r="AV62" i="52"/>
  <c r="AV28" i="52"/>
  <c r="BB27" i="52"/>
  <c r="AJ22" i="52"/>
  <c r="AK22" i="52" s="1"/>
  <c r="AP87" i="52"/>
  <c r="AS87" i="52" s="1"/>
  <c r="AF87" i="52" s="1"/>
  <c r="AD87" i="52" s="1"/>
  <c r="AC87" i="52" s="1"/>
  <c r="AJ8" i="52"/>
  <c r="AK8" i="52" s="1"/>
  <c r="AP105" i="52"/>
  <c r="AS105" i="52" s="1"/>
  <c r="AF105" i="52" s="1"/>
  <c r="AD105" i="52" s="1"/>
  <c r="AC105" i="52" s="1"/>
  <c r="AJ7" i="52"/>
  <c r="AK7" i="52" s="1"/>
  <c r="AP78" i="52"/>
  <c r="AV33" i="52"/>
  <c r="AV29" i="52"/>
  <c r="BB15" i="52"/>
  <c r="AJ24" i="52"/>
  <c r="AK24" i="52" s="1"/>
  <c r="AP73" i="52"/>
  <c r="AS73" i="52" s="1"/>
  <c r="AF73" i="52" s="1"/>
  <c r="AD73" i="52" s="1"/>
  <c r="AC73" i="52" s="1"/>
  <c r="AJ14" i="52"/>
  <c r="AL14" i="52" s="1"/>
  <c r="AP96" i="52"/>
  <c r="BB29" i="52"/>
  <c r="BB44" i="52"/>
  <c r="BB97" i="52"/>
  <c r="AJ16" i="52"/>
  <c r="AL16" i="52" s="1"/>
  <c r="AP80" i="52"/>
  <c r="AV129" i="52"/>
  <c r="AV31" i="52"/>
  <c r="AV13" i="52"/>
  <c r="AV91" i="52"/>
  <c r="AJ31" i="52"/>
  <c r="AL31" i="52" s="1"/>
  <c r="AP88" i="52"/>
  <c r="AS88" i="52" s="1"/>
  <c r="AF88" i="52" s="1"/>
  <c r="AD88" i="52" s="1"/>
  <c r="AC88" i="52" s="1"/>
  <c r="AD68" i="52"/>
  <c r="AC68" i="52" s="1"/>
  <c r="AJ32" i="52"/>
  <c r="AL32" i="52" s="1"/>
  <c r="AP89" i="52"/>
  <c r="AS89" i="52" s="1"/>
  <c r="AF89" i="52" s="1"/>
  <c r="AD89" i="52" s="1"/>
  <c r="AC89" i="52" s="1"/>
  <c r="BB71" i="51"/>
  <c r="BB114" i="51"/>
  <c r="BB69" i="51"/>
  <c r="AV128" i="51"/>
  <c r="A128" i="51" s="1"/>
  <c r="AV121" i="51"/>
  <c r="AV25" i="51"/>
  <c r="AV74" i="51"/>
  <c r="AV97" i="51"/>
  <c r="AV96" i="51"/>
  <c r="BB86" i="51"/>
  <c r="AD118" i="36"/>
  <c r="AC118" i="36" s="1"/>
  <c r="AV50" i="51"/>
  <c r="AV17" i="51"/>
  <c r="AV65" i="51"/>
  <c r="AV19" i="51"/>
  <c r="BB121" i="51"/>
  <c r="AV38" i="51"/>
  <c r="AV108" i="51"/>
  <c r="BB87" i="51"/>
  <c r="BB111" i="50"/>
  <c r="AD129" i="49"/>
  <c r="AC129" i="49" s="1"/>
  <c r="BB30" i="50"/>
  <c r="AV129" i="50"/>
  <c r="AV6" i="50"/>
  <c r="AV107" i="50"/>
  <c r="AV118" i="50"/>
  <c r="AV74" i="50"/>
  <c r="AV4" i="50"/>
  <c r="AV36" i="50"/>
  <c r="AV33" i="50"/>
  <c r="BB93" i="50"/>
  <c r="AV30" i="50"/>
  <c r="AV126" i="50"/>
  <c r="BB62" i="50"/>
  <c r="BB26" i="50"/>
  <c r="AV28" i="50"/>
  <c r="AV64" i="50"/>
  <c r="BB43" i="50"/>
  <c r="BB94" i="50"/>
  <c r="BB75" i="50"/>
  <c r="AV55" i="50"/>
  <c r="AV49" i="50"/>
  <c r="AV70" i="50"/>
  <c r="AV88" i="50"/>
  <c r="AV76" i="50"/>
  <c r="AV62" i="50"/>
  <c r="BB97" i="50"/>
  <c r="BB124" i="50"/>
  <c r="AV121" i="49"/>
  <c r="AV50" i="49"/>
  <c r="AV27" i="49"/>
  <c r="AV56" i="49"/>
  <c r="BB25" i="49"/>
  <c r="AV38" i="49"/>
  <c r="AV98" i="49"/>
  <c r="AV88" i="49"/>
  <c r="AV26" i="49"/>
  <c r="AV85" i="49"/>
  <c r="AV127" i="49"/>
  <c r="AV90" i="49"/>
  <c r="AV87" i="49"/>
  <c r="BB73" i="49"/>
  <c r="AV65" i="49"/>
  <c r="AV82" i="49"/>
  <c r="AD80" i="39"/>
  <c r="AC80" i="39" s="1"/>
  <c r="BB118" i="49"/>
  <c r="AV31" i="49"/>
  <c r="AV118" i="49"/>
  <c r="AV66" i="49"/>
  <c r="AV18" i="49"/>
  <c r="AV35" i="49"/>
  <c r="AV2" i="49"/>
  <c r="AV103" i="49"/>
  <c r="AV117" i="49"/>
  <c r="BB23" i="49"/>
  <c r="AD87" i="46"/>
  <c r="AD110" i="49"/>
  <c r="AC110" i="49" s="1"/>
  <c r="AD117" i="46"/>
  <c r="AV102" i="48"/>
  <c r="AV25" i="48"/>
  <c r="AV56" i="48"/>
  <c r="AV61" i="48"/>
  <c r="AV108" i="48"/>
  <c r="AD96" i="39"/>
  <c r="AC96" i="39" s="1"/>
  <c r="AV91" i="48"/>
  <c r="AV109" i="48"/>
  <c r="AD103" i="46"/>
  <c r="AV60" i="48"/>
  <c r="AV116" i="48"/>
  <c r="AD70" i="48"/>
  <c r="AC70" i="48" s="1"/>
  <c r="AV120" i="48"/>
  <c r="A120" i="48" s="1"/>
  <c r="AV55" i="48"/>
  <c r="AD98" i="48"/>
  <c r="AC98" i="48" s="1"/>
  <c r="AD129" i="43"/>
  <c r="AC129" i="43" s="1"/>
  <c r="AV97" i="48"/>
  <c r="A97" i="48" s="1"/>
  <c r="AV49" i="48"/>
  <c r="AV71" i="48"/>
  <c r="AV54" i="48"/>
  <c r="BB93" i="48"/>
  <c r="AV30" i="48"/>
  <c r="AD115" i="46"/>
  <c r="AV126" i="48"/>
  <c r="D126" i="48" s="1"/>
  <c r="AV16" i="48"/>
  <c r="AV81" i="48"/>
  <c r="AV77" i="48"/>
  <c r="AD86" i="46"/>
  <c r="BB37" i="47"/>
  <c r="BB89" i="47"/>
  <c r="AV112" i="47"/>
  <c r="AV90" i="47"/>
  <c r="AV121" i="47"/>
  <c r="AV96" i="47"/>
  <c r="D96" i="47" s="1"/>
  <c r="AV52" i="47"/>
  <c r="AV9" i="47"/>
  <c r="AD100" i="30"/>
  <c r="AC100" i="30" s="1"/>
  <c r="BB102" i="47"/>
  <c r="AV43" i="47"/>
  <c r="AV122" i="47"/>
  <c r="D122" i="47" s="1"/>
  <c r="BB4" i="47"/>
  <c r="BB101" i="47"/>
  <c r="AV3" i="47"/>
  <c r="AV8" i="47"/>
  <c r="AV64" i="47"/>
  <c r="AV4" i="47"/>
  <c r="AD120" i="46"/>
  <c r="AN37" i="46" a="1"/>
  <c r="AN37" i="46" s="1"/>
  <c r="AM45" i="46" a="1"/>
  <c r="AM45" i="46" s="1"/>
  <c r="AM29" i="46" a="1"/>
  <c r="AM29" i="46" s="1"/>
  <c r="AM23" i="46" a="1"/>
  <c r="AM23" i="46" s="1"/>
  <c r="AM34" i="46" a="1"/>
  <c r="AM34" i="46" s="1"/>
  <c r="AM4" i="46" a="1"/>
  <c r="AM4" i="46" s="1"/>
  <c r="AM6" i="46" a="1"/>
  <c r="AM6" i="46" s="1"/>
  <c r="AN29" i="46" a="1"/>
  <c r="AN29" i="46" s="1"/>
  <c r="AM37" i="46" a="1"/>
  <c r="AM37" i="46" s="1"/>
  <c r="AM26" i="46" a="1"/>
  <c r="AM26" i="46" s="1"/>
  <c r="AM12" i="46" a="1"/>
  <c r="AM12" i="46" s="1"/>
  <c r="AM30" i="46" a="1"/>
  <c r="AM30" i="46" s="1"/>
  <c r="AM31" i="46" a="1"/>
  <c r="AM31" i="46" s="1"/>
  <c r="AM21" i="46" a="1"/>
  <c r="AM21" i="46" s="1"/>
  <c r="AV87" i="46"/>
  <c r="AV88" i="46"/>
  <c r="AM19" i="46" a="1"/>
  <c r="AM19" i="46" s="1"/>
  <c r="AM44" i="46" a="1"/>
  <c r="AM44" i="46" s="1"/>
  <c r="AM32" i="46" a="1"/>
  <c r="AM32" i="46" s="1"/>
  <c r="AM9" i="46" a="1"/>
  <c r="AM9" i="46" s="1"/>
  <c r="AM28" i="46" a="1"/>
  <c r="AM28" i="46" s="1"/>
  <c r="AM18" i="46" a="1"/>
  <c r="AM18" i="46" s="1"/>
  <c r="AV105" i="46"/>
  <c r="AV28" i="46"/>
  <c r="AM3" i="46" a="1"/>
  <c r="AM3" i="46" s="1"/>
  <c r="AM11" i="46" a="1"/>
  <c r="AM11" i="46" s="1"/>
  <c r="AM42" i="46" a="1"/>
  <c r="AM42" i="46" s="1"/>
  <c r="AM16" i="46" a="1"/>
  <c r="AM16" i="46" s="1"/>
  <c r="AM48" i="46" a="1"/>
  <c r="AM48" i="46" s="1"/>
  <c r="AM43" i="46" a="1"/>
  <c r="AM43" i="46" s="1"/>
  <c r="AV2" i="46"/>
  <c r="AV91" i="46"/>
  <c r="AN10" i="46" a="1"/>
  <c r="AN10" i="46" s="1"/>
  <c r="BB126" i="46"/>
  <c r="BB94" i="46"/>
  <c r="AM17" i="46" a="1"/>
  <c r="AM17" i="46" s="1"/>
  <c r="AM8" i="46" a="1"/>
  <c r="AM8" i="46" s="1"/>
  <c r="AM13" i="46" a="1"/>
  <c r="AM13" i="46" s="1"/>
  <c r="AM27" i="46" a="1"/>
  <c r="AM27" i="46" s="1"/>
  <c r="AM22" i="46" a="1"/>
  <c r="AM22" i="46" s="1"/>
  <c r="AM49" i="46" a="1"/>
  <c r="AM49" i="46" s="1"/>
  <c r="AN11" i="46" a="1"/>
  <c r="AN11" i="46" s="1"/>
  <c r="AM25" i="46" a="1"/>
  <c r="AM25" i="46" s="1"/>
  <c r="AM40" i="46" a="1"/>
  <c r="AM40" i="46" s="1"/>
  <c r="AM10" i="46" a="1"/>
  <c r="AM10" i="46" s="1"/>
  <c r="AM46" i="46" a="1"/>
  <c r="AM46" i="46" s="1"/>
  <c r="AM15" i="46" a="1"/>
  <c r="AM15" i="46" s="1"/>
  <c r="AM7" i="46" a="1"/>
  <c r="AM7" i="46" s="1"/>
  <c r="BB109" i="46"/>
  <c r="AV20" i="46"/>
  <c r="AV8" i="46"/>
  <c r="BB106" i="46"/>
  <c r="AM36" i="46" a="1"/>
  <c r="AM36" i="46" s="1"/>
  <c r="AM2" i="46" a="1"/>
  <c r="AM2" i="46" s="1"/>
  <c r="AM47" i="46" a="1"/>
  <c r="AM47" i="46" s="1"/>
  <c r="AM39" i="46" a="1"/>
  <c r="AM39" i="46" s="1"/>
  <c r="AM41" i="46" a="1"/>
  <c r="AM41" i="46" s="1"/>
  <c r="AV32" i="46"/>
  <c r="AD73" i="46"/>
  <c r="BB23" i="45"/>
  <c r="AV128" i="45"/>
  <c r="AV101" i="45"/>
  <c r="AV32" i="45"/>
  <c r="AV108" i="45"/>
  <c r="AV65" i="45"/>
  <c r="AV22" i="45"/>
  <c r="AV9" i="45"/>
  <c r="AV14" i="45"/>
  <c r="BB4" i="45"/>
  <c r="AV102" i="45"/>
  <c r="AV17" i="45"/>
  <c r="AV25" i="45"/>
  <c r="AV125" i="45"/>
  <c r="BB83" i="45"/>
  <c r="AV45" i="44"/>
  <c r="AV51" i="44"/>
  <c r="AV31" i="44"/>
  <c r="AV125" i="44"/>
  <c r="BB61" i="44"/>
  <c r="AV21" i="44"/>
  <c r="AV104" i="44"/>
  <c r="BB106" i="44"/>
  <c r="BB90" i="44"/>
  <c r="AV116" i="44"/>
  <c r="A116" i="44" s="1"/>
  <c r="AV41" i="44"/>
  <c r="AD85" i="44"/>
  <c r="AC85" i="44" s="1"/>
  <c r="AV62" i="44"/>
  <c r="AV94" i="44"/>
  <c r="D94" i="44" s="1"/>
  <c r="AV62" i="43"/>
  <c r="AV128" i="43"/>
  <c r="AV124" i="43"/>
  <c r="AV4" i="43"/>
  <c r="AV22" i="43"/>
  <c r="AV57" i="43"/>
  <c r="AV109" i="43"/>
  <c r="AV122" i="43"/>
  <c r="BB89" i="43"/>
  <c r="AD120" i="38"/>
  <c r="AC120" i="38" s="1"/>
  <c r="BB22" i="43"/>
  <c r="AV49" i="43"/>
  <c r="AV100" i="43"/>
  <c r="BB35" i="43"/>
  <c r="BB50" i="43"/>
  <c r="AV84" i="43"/>
  <c r="AV111" i="43"/>
  <c r="AV99" i="43"/>
  <c r="AV91" i="43"/>
  <c r="AD112" i="43"/>
  <c r="AC112" i="43" s="1"/>
  <c r="BB97" i="42"/>
  <c r="BB126" i="42"/>
  <c r="AN6" i="42" a="1"/>
  <c r="AN6" i="42" s="1"/>
  <c r="AM17" i="42" a="1"/>
  <c r="AM17" i="42" s="1"/>
  <c r="BB79" i="42"/>
  <c r="BB16" i="42"/>
  <c r="BB63" i="42"/>
  <c r="BB33" i="42"/>
  <c r="BB111" i="42"/>
  <c r="AV48" i="42"/>
  <c r="AV65" i="42"/>
  <c r="BB78" i="42"/>
  <c r="BB121" i="41"/>
  <c r="AV38" i="41"/>
  <c r="AV46" i="41"/>
  <c r="AV12" i="41"/>
  <c r="AV110" i="41"/>
  <c r="AV76" i="41"/>
  <c r="AV22" i="41"/>
  <c r="BB52" i="41"/>
  <c r="BB67" i="41"/>
  <c r="BB36" i="41"/>
  <c r="BB78" i="40"/>
  <c r="BB46" i="40"/>
  <c r="BB30" i="40"/>
  <c r="BB129" i="40"/>
  <c r="BB67" i="39"/>
  <c r="AV5" i="39"/>
  <c r="AV77" i="39"/>
  <c r="BB82" i="39"/>
  <c r="AD127" i="39"/>
  <c r="AC127" i="39" s="1"/>
  <c r="BB20" i="39"/>
  <c r="AV55" i="39"/>
  <c r="AV86" i="39"/>
  <c r="BB23" i="39"/>
  <c r="BB51" i="39"/>
  <c r="BB114" i="39"/>
  <c r="AV97" i="39"/>
  <c r="AV90" i="39"/>
  <c r="AV7" i="39"/>
  <c r="AV74" i="39"/>
  <c r="AD89" i="38"/>
  <c r="AC89" i="38" s="1"/>
  <c r="BB17" i="38"/>
  <c r="BB48" i="38"/>
  <c r="AD66" i="36"/>
  <c r="AC66" i="36" s="1"/>
  <c r="AV22" i="37"/>
  <c r="AV48" i="37"/>
  <c r="AV115" i="37"/>
  <c r="AV108" i="37"/>
  <c r="BB66" i="37"/>
  <c r="AV4" i="37"/>
  <c r="AV6" i="37"/>
  <c r="AV69" i="37"/>
  <c r="AD97" i="35"/>
  <c r="AC97" i="35" s="1"/>
  <c r="BB119" i="37"/>
  <c r="AV56" i="37"/>
  <c r="AV63" i="37"/>
  <c r="AV96" i="37"/>
  <c r="AV29" i="37"/>
  <c r="BB19" i="37"/>
  <c r="BB124" i="36"/>
  <c r="AV56" i="36"/>
  <c r="AV95" i="36"/>
  <c r="AV84" i="36"/>
  <c r="AV54" i="36"/>
  <c r="AV29" i="36"/>
  <c r="AV126" i="36"/>
  <c r="AD127" i="35"/>
  <c r="AC127" i="35" s="1"/>
  <c r="AV91" i="36"/>
  <c r="A91" i="36" s="1"/>
  <c r="AV15" i="36"/>
  <c r="AV28" i="36"/>
  <c r="AV63" i="36"/>
  <c r="AV39" i="36"/>
  <c r="AV62" i="36"/>
  <c r="AV92" i="36"/>
  <c r="AV129" i="36"/>
  <c r="BB62" i="36"/>
  <c r="AV10" i="36"/>
  <c r="AV67" i="36"/>
  <c r="AV82" i="36"/>
  <c r="AV35" i="36"/>
  <c r="AV118" i="36"/>
  <c r="AV121" i="36"/>
  <c r="AV20" i="35"/>
  <c r="AV128" i="35"/>
  <c r="BB36" i="35"/>
  <c r="AD93" i="35"/>
  <c r="AC93" i="35" s="1"/>
  <c r="BB88" i="35"/>
  <c r="AV8" i="35"/>
  <c r="AV84" i="35"/>
  <c r="AV68" i="35"/>
  <c r="AV22" i="35"/>
  <c r="AV81" i="35"/>
  <c r="AV115" i="35"/>
  <c r="AV3" i="35"/>
  <c r="AV65" i="35"/>
  <c r="AV98" i="35"/>
  <c r="AV94" i="35"/>
  <c r="AD124" i="35"/>
  <c r="AC124" i="35" s="1"/>
  <c r="AV41" i="35"/>
  <c r="AV102" i="35"/>
  <c r="AV34" i="35"/>
  <c r="AV39" i="35"/>
  <c r="AV40" i="35"/>
  <c r="AV78" i="35"/>
  <c r="BB106" i="34"/>
  <c r="AV59" i="34"/>
  <c r="AV93" i="34"/>
  <c r="AV101" i="34"/>
  <c r="AV68" i="34"/>
  <c r="AV84" i="34"/>
  <c r="AV105" i="34"/>
  <c r="AV61" i="34"/>
  <c r="AV109" i="34"/>
  <c r="AV47" i="34"/>
  <c r="AV56" i="34"/>
  <c r="AV22" i="34"/>
  <c r="AV15" i="34"/>
  <c r="AV53" i="34"/>
  <c r="AV37" i="34"/>
  <c r="AV18" i="34"/>
  <c r="AV72" i="34"/>
  <c r="D72" i="34" s="1"/>
  <c r="BB59" i="34"/>
  <c r="AV77" i="34"/>
  <c r="AV118" i="34"/>
  <c r="AV68" i="33"/>
  <c r="AV14" i="33"/>
  <c r="AV35" i="33"/>
  <c r="AV17" i="33"/>
  <c r="BB23" i="33"/>
  <c r="AV126" i="33"/>
  <c r="AV13" i="33"/>
  <c r="AV30" i="33"/>
  <c r="AV49" i="33"/>
  <c r="AV55" i="33"/>
  <c r="AV57" i="33"/>
  <c r="BB67" i="33"/>
  <c r="BB102" i="33"/>
  <c r="AV45" i="33"/>
  <c r="AV91" i="33"/>
  <c r="AV6" i="32"/>
  <c r="AV112" i="32"/>
  <c r="AD85" i="32"/>
  <c r="AC85" i="32" s="1"/>
  <c r="AV114" i="32"/>
  <c r="AV45" i="32"/>
  <c r="AV81" i="32"/>
  <c r="AV13" i="32"/>
  <c r="AV94" i="32"/>
  <c r="D94" i="32" s="1"/>
  <c r="AV64" i="32"/>
  <c r="BB16" i="32"/>
  <c r="AV90" i="31"/>
  <c r="AV32" i="31"/>
  <c r="BB98" i="31"/>
  <c r="AV40" i="31"/>
  <c r="AV101" i="31"/>
  <c r="D101" i="31" s="1"/>
  <c r="AV14" i="31"/>
  <c r="AV41" i="31"/>
  <c r="BB35" i="31"/>
  <c r="AV120" i="31"/>
  <c r="AV7" i="31"/>
  <c r="AV72" i="31"/>
  <c r="A72" i="31" s="1"/>
  <c r="AV33" i="31"/>
  <c r="AD81" i="31"/>
  <c r="AC81" i="31" s="1"/>
  <c r="AV113" i="30"/>
  <c r="AV32" i="30"/>
  <c r="AV35" i="30"/>
  <c r="AV45" i="30"/>
  <c r="AV111" i="30"/>
  <c r="AV86" i="30"/>
  <c r="AV62" i="30"/>
  <c r="AV117" i="30"/>
  <c r="BB109" i="30"/>
  <c r="AV43" i="30"/>
  <c r="BB46" i="30"/>
  <c r="AV84" i="30"/>
  <c r="AV75" i="30"/>
  <c r="AV42" i="30"/>
  <c r="AV17" i="30"/>
  <c r="AV26" i="28"/>
  <c r="AV79" i="28"/>
  <c r="AV34" i="28"/>
  <c r="AV15" i="28"/>
  <c r="BB6" i="28"/>
  <c r="AV109" i="28"/>
  <c r="AV45" i="28"/>
  <c r="AV49" i="28"/>
  <c r="AV94" i="28"/>
  <c r="AV81" i="28"/>
  <c r="AV97" i="28"/>
  <c r="AV9" i="28"/>
  <c r="AV107" i="28"/>
  <c r="AV28" i="28"/>
  <c r="AV58" i="28"/>
  <c r="AV112" i="28"/>
  <c r="AV63" i="28"/>
  <c r="AV78" i="28"/>
  <c r="AV41" i="28"/>
  <c r="AV61" i="28"/>
  <c r="BB108" i="44"/>
  <c r="BB83" i="59"/>
  <c r="BB121" i="55"/>
  <c r="BB110" i="48"/>
  <c r="BB102" i="49"/>
  <c r="BB120" i="55"/>
  <c r="BB122" i="56"/>
  <c r="BB32" i="48"/>
  <c r="BB102" i="45"/>
  <c r="BB122" i="58"/>
  <c r="BB96" i="56"/>
  <c r="BB129" i="46"/>
  <c r="BB116" i="57"/>
  <c r="BB94" i="48"/>
  <c r="BB97" i="48"/>
  <c r="BB91" i="48"/>
  <c r="BB123" i="46"/>
  <c r="BB80" i="50"/>
  <c r="BB120" i="47"/>
  <c r="BB124" i="48"/>
  <c r="BB124" i="34"/>
  <c r="BB95" i="40"/>
  <c r="BB101" i="49"/>
  <c r="BB92" i="56"/>
  <c r="BB32" i="54"/>
  <c r="BB49" i="48"/>
  <c r="BB103" i="43"/>
  <c r="BB116" i="51"/>
  <c r="BB20" i="43"/>
  <c r="BB38" i="49"/>
  <c r="BB89" i="37"/>
  <c r="BB114" i="57"/>
  <c r="BB119" i="57"/>
  <c r="BB121" i="53"/>
  <c r="BB112" i="46"/>
  <c r="BB96" i="48"/>
  <c r="BB94" i="54"/>
  <c r="BB115" i="57"/>
  <c r="BB106" i="54"/>
  <c r="BB113" i="48"/>
  <c r="BB122" i="42"/>
  <c r="BB111" i="52"/>
  <c r="BB98" i="55"/>
  <c r="BB95" i="56"/>
  <c r="BB79" i="58"/>
  <c r="BB93" i="46"/>
  <c r="BB34" i="51"/>
  <c r="BB105" i="43"/>
  <c r="BB64" i="56"/>
  <c r="BB129" i="50"/>
  <c r="BB118" i="51"/>
  <c r="BB128" i="48"/>
  <c r="BB84" i="49"/>
  <c r="BB76" i="50"/>
  <c r="BB122" i="52"/>
  <c r="BB71" i="33"/>
  <c r="BB114" i="47"/>
  <c r="BB111" i="46"/>
  <c r="BB127" i="50"/>
  <c r="BB56" i="53"/>
  <c r="BB109" i="48"/>
  <c r="BB85" i="53"/>
  <c r="BB81" i="50"/>
  <c r="BB104" i="47"/>
  <c r="BB114" i="43"/>
  <c r="BB104" i="57"/>
  <c r="BB90" i="52"/>
  <c r="BB96" i="52"/>
  <c r="BB104" i="53"/>
  <c r="BB86" i="45"/>
  <c r="BB123" i="58"/>
  <c r="BB99" i="45"/>
  <c r="BB84" i="57"/>
  <c r="BB103" i="51"/>
  <c r="BB110" i="50"/>
  <c r="BB96" i="50"/>
  <c r="BB125" i="48"/>
  <c r="BB92" i="42"/>
  <c r="BB117" i="53"/>
  <c r="BB118" i="53"/>
  <c r="BB86" i="59"/>
  <c r="BB66" i="57"/>
  <c r="BB109" i="50"/>
  <c r="BB90" i="46"/>
  <c r="BB88" i="49"/>
  <c r="BB126" i="52"/>
  <c r="BB82" i="55"/>
  <c r="BB80" i="58"/>
  <c r="BB81" i="52"/>
  <c r="BB105" i="57"/>
  <c r="BB95" i="46"/>
  <c r="BB125" i="46"/>
  <c r="BB104" i="51"/>
  <c r="BB122" i="50"/>
  <c r="BB125" i="52"/>
  <c r="BB86" i="55"/>
  <c r="BB118" i="55"/>
  <c r="BB100" i="49"/>
  <c r="BB99" i="51"/>
  <c r="BB2" i="53"/>
  <c r="BB91" i="46"/>
  <c r="BB110" i="46"/>
  <c r="BB124" i="46"/>
  <c r="BB110" i="54"/>
  <c r="BB112" i="56"/>
  <c r="BB103" i="49"/>
  <c r="BB89" i="57"/>
  <c r="BB112" i="50"/>
  <c r="BB97" i="58"/>
  <c r="BB79" i="52"/>
  <c r="BB102" i="59"/>
  <c r="BB111" i="56"/>
  <c r="BB125" i="58"/>
  <c r="BB89" i="53"/>
  <c r="BB119" i="49"/>
  <c r="BB100" i="51"/>
  <c r="BB126" i="50"/>
  <c r="BB114" i="59"/>
  <c r="BB126" i="56"/>
  <c r="BB117" i="59"/>
  <c r="BB105" i="51"/>
  <c r="BB127" i="46"/>
  <c r="BB113" i="46"/>
  <c r="BB87" i="35"/>
  <c r="BB126" i="48"/>
  <c r="BB126" i="58"/>
  <c r="BB103" i="55"/>
  <c r="BB79" i="54"/>
  <c r="BB107" i="46"/>
  <c r="BB122" i="46"/>
  <c r="BB115" i="43"/>
  <c r="BB81" i="42"/>
  <c r="BB120" i="57"/>
  <c r="BB78" i="54"/>
  <c r="BB78" i="56"/>
  <c r="BB15" i="46"/>
  <c r="BB26" i="56"/>
  <c r="BB3" i="35"/>
  <c r="BB12" i="54"/>
  <c r="BB7" i="35"/>
  <c r="BB42" i="42"/>
  <c r="BB77" i="56"/>
  <c r="BB27" i="46"/>
  <c r="BB57" i="55"/>
  <c r="BB46" i="54"/>
  <c r="BB55" i="45"/>
  <c r="BB14" i="54"/>
  <c r="BB56" i="39"/>
  <c r="BB54" i="49"/>
  <c r="BB50" i="51"/>
  <c r="BB62" i="52"/>
  <c r="BB7" i="53"/>
  <c r="BB26" i="52"/>
  <c r="BB2" i="37"/>
  <c r="BB58" i="56"/>
  <c r="BB60" i="46"/>
  <c r="BB48" i="54"/>
  <c r="BB68" i="57"/>
  <c r="BB28" i="50"/>
  <c r="BB16" i="48"/>
  <c r="BB44" i="54"/>
  <c r="BB106" i="38"/>
  <c r="BB12" i="44"/>
  <c r="BB73" i="53"/>
  <c r="BB13" i="54"/>
  <c r="BB3" i="53"/>
  <c r="BB50" i="53"/>
  <c r="BB46" i="46"/>
  <c r="BB63" i="50"/>
  <c r="BB7" i="55"/>
  <c r="BB28" i="46"/>
  <c r="BB51" i="47"/>
  <c r="BB24" i="47"/>
  <c r="BB10" i="56"/>
  <c r="BB34" i="55"/>
  <c r="BB69" i="57"/>
  <c r="BB41" i="57"/>
  <c r="BB24" i="51"/>
  <c r="BB24" i="31"/>
  <c r="BB29" i="46"/>
  <c r="BB2" i="43"/>
  <c r="BB52" i="53"/>
  <c r="BB21" i="47"/>
  <c r="BB48" i="52"/>
  <c r="BB36" i="49"/>
  <c r="BB74" i="48"/>
  <c r="BB33" i="48"/>
  <c r="BB7" i="47"/>
  <c r="BB61" i="46"/>
  <c r="BB6" i="55"/>
  <c r="BB94" i="30"/>
  <c r="BB66" i="59"/>
  <c r="BB71" i="55"/>
  <c r="BB32" i="50"/>
  <c r="BB40" i="51"/>
  <c r="BB66" i="51"/>
  <c r="BB10" i="50"/>
  <c r="BB4" i="43"/>
  <c r="BB55" i="53"/>
  <c r="BB75" i="58"/>
  <c r="BB33" i="50"/>
  <c r="BB56" i="57"/>
  <c r="BB44" i="50"/>
  <c r="BB71" i="37"/>
  <c r="BB6" i="51"/>
  <c r="BB27" i="54"/>
  <c r="BB33" i="54"/>
  <c r="BB17" i="12"/>
  <c r="BB12" i="30"/>
  <c r="BB21" i="53"/>
  <c r="BB42" i="54"/>
  <c r="BB75" i="46"/>
  <c r="BB51" i="49"/>
  <c r="BB48" i="50"/>
  <c r="BB38" i="51"/>
  <c r="BB8" i="53"/>
  <c r="BB37" i="51"/>
  <c r="BB39" i="55"/>
  <c r="BB10" i="52"/>
  <c r="BB37" i="49"/>
  <c r="BB30" i="46"/>
  <c r="BB16" i="46"/>
  <c r="BB63" i="46"/>
  <c r="BB80" i="46"/>
  <c r="BB49" i="46"/>
  <c r="BB31" i="46"/>
  <c r="BB59" i="48"/>
  <c r="BB17" i="44"/>
  <c r="BB122" i="30"/>
  <c r="BB119" i="35"/>
  <c r="BB22" i="49"/>
  <c r="BB44" i="46"/>
  <c r="BB46" i="48"/>
  <c r="BB36" i="43"/>
  <c r="BB18" i="49"/>
  <c r="BB21" i="49"/>
  <c r="BB79" i="48"/>
  <c r="BB47" i="36"/>
  <c r="BB76" i="48"/>
  <c r="BB28" i="48"/>
  <c r="BB62" i="48"/>
  <c r="BB47" i="48"/>
  <c r="BB48" i="44"/>
  <c r="BB26" i="42"/>
  <c r="BB14" i="34"/>
  <c r="BB117" i="37"/>
  <c r="BB22" i="47"/>
  <c r="BB94" i="32"/>
  <c r="BB106" i="12"/>
  <c r="BB113" i="12"/>
  <c r="BB56" i="49"/>
  <c r="BB48" i="48"/>
  <c r="BB23" i="31"/>
  <c r="BB58" i="12"/>
  <c r="BB61" i="48"/>
  <c r="BB81" i="46"/>
  <c r="BB76" i="42"/>
  <c r="BB75" i="42"/>
  <c r="BB122" i="32"/>
  <c r="BB67" i="43"/>
  <c r="BB116" i="33"/>
  <c r="BB11" i="36"/>
  <c r="BB52" i="43"/>
  <c r="BB65" i="46"/>
  <c r="BB43" i="46"/>
  <c r="BB9" i="28"/>
  <c r="BB40" i="45"/>
  <c r="BB3" i="39"/>
  <c r="BB11" i="12"/>
  <c r="BB68" i="49"/>
  <c r="BB23" i="47"/>
  <c r="BB59" i="46"/>
  <c r="BB51" i="43"/>
  <c r="BB9" i="33"/>
  <c r="BB33" i="32"/>
  <c r="BB6" i="35"/>
  <c r="BB126" i="36"/>
  <c r="BB104" i="39"/>
  <c r="BB35" i="49"/>
  <c r="BB33" i="46"/>
  <c r="BB26" i="46"/>
  <c r="BB50" i="49"/>
  <c r="BB75" i="48"/>
  <c r="BB17" i="46"/>
  <c r="BB13" i="46"/>
  <c r="BB10" i="44"/>
  <c r="BB57" i="49"/>
  <c r="BB69" i="49"/>
  <c r="BB53" i="47"/>
  <c r="BB74" i="34"/>
  <c r="BB67" i="35"/>
  <c r="BB71" i="43"/>
  <c r="BB45" i="34"/>
  <c r="BB41" i="41"/>
  <c r="BB30" i="32"/>
  <c r="BB85" i="35"/>
  <c r="BB63" i="32"/>
  <c r="BB76" i="12"/>
  <c r="BB66" i="31"/>
  <c r="BB117" i="35"/>
  <c r="BB125" i="32"/>
  <c r="BB40" i="35"/>
  <c r="BB105" i="33"/>
  <c r="BB100" i="35"/>
  <c r="BB119" i="33"/>
  <c r="BB35" i="33"/>
  <c r="BB100" i="37"/>
  <c r="BB28" i="36"/>
  <c r="BB111" i="12"/>
  <c r="BB87" i="39"/>
  <c r="BB81" i="32"/>
  <c r="BB109" i="34"/>
  <c r="BB83" i="41"/>
  <c r="BB86" i="37"/>
  <c r="BB5" i="28"/>
  <c r="BB18" i="28"/>
  <c r="BB46" i="36"/>
  <c r="BB52" i="39"/>
  <c r="BB109" i="32"/>
  <c r="BB10" i="30"/>
  <c r="BB13" i="30"/>
  <c r="BB20" i="28"/>
  <c r="BB48" i="30"/>
  <c r="BB14" i="12"/>
  <c r="BB18" i="31"/>
  <c r="BB111" i="40"/>
  <c r="BB60" i="30"/>
  <c r="BB93" i="30"/>
  <c r="BB42" i="12"/>
  <c r="BB85" i="37"/>
  <c r="BB78" i="32"/>
  <c r="BB118" i="33"/>
  <c r="BB68" i="37"/>
  <c r="BB33" i="34"/>
  <c r="BB122" i="36"/>
  <c r="BB111" i="34"/>
  <c r="BB38" i="31"/>
  <c r="BB76" i="36"/>
  <c r="BB8" i="37"/>
  <c r="BB29" i="36"/>
  <c r="BB64" i="34"/>
  <c r="BB20" i="37"/>
  <c r="BB43" i="36"/>
  <c r="BB38" i="39"/>
  <c r="BB10" i="32"/>
  <c r="BB96" i="30"/>
  <c r="BB81" i="34"/>
  <c r="BB115" i="33"/>
  <c r="BB126" i="30"/>
  <c r="BB99" i="31"/>
  <c r="BB51" i="35"/>
  <c r="BB60" i="36"/>
  <c r="BB96" i="34"/>
  <c r="BB18" i="39"/>
  <c r="BB124" i="12"/>
  <c r="BB122" i="34"/>
  <c r="BB67" i="37"/>
  <c r="BB117" i="33"/>
  <c r="BB116" i="37"/>
  <c r="BB19" i="33"/>
  <c r="BB50" i="28"/>
  <c r="BB21" i="37"/>
  <c r="BB112" i="32"/>
  <c r="BB87" i="28"/>
  <c r="BB82" i="28"/>
  <c r="BB113" i="40"/>
  <c r="BB121" i="37"/>
  <c r="BB58" i="36"/>
  <c r="BB56" i="41"/>
  <c r="BB25" i="33"/>
  <c r="BB72" i="31"/>
  <c r="BB80" i="32"/>
  <c r="BB78" i="36"/>
  <c r="BB97" i="30"/>
  <c r="BB58" i="32"/>
  <c r="BB22" i="39"/>
  <c r="BB104" i="33"/>
  <c r="BB74" i="32"/>
  <c r="BB117" i="31"/>
  <c r="BB9" i="31"/>
  <c r="BB77" i="32"/>
  <c r="BB126" i="32"/>
  <c r="BB66" i="35"/>
  <c r="BB70" i="37"/>
  <c r="BB118" i="35"/>
  <c r="BB15" i="34"/>
  <c r="BB84" i="35"/>
  <c r="BB84" i="28"/>
  <c r="BB99" i="41"/>
  <c r="BB107" i="12"/>
  <c r="BB97" i="34"/>
  <c r="BB47" i="12"/>
  <c r="BB63" i="12"/>
  <c r="BB92" i="34"/>
  <c r="BB36" i="33"/>
  <c r="BB51" i="33"/>
  <c r="BB88" i="31"/>
  <c r="BB7" i="31"/>
  <c r="BB69" i="31"/>
  <c r="BB125" i="36"/>
  <c r="BB76" i="34"/>
  <c r="BB121" i="28"/>
  <c r="BB4" i="28"/>
  <c r="BB26" i="12"/>
  <c r="BB31" i="12"/>
  <c r="BB30" i="30"/>
  <c r="BB48" i="32"/>
  <c r="BB37" i="31"/>
  <c r="BB36" i="28"/>
  <c r="BB56" i="37"/>
  <c r="BB118" i="28"/>
  <c r="BB101" i="41"/>
  <c r="BB82" i="41"/>
  <c r="BB26" i="36"/>
  <c r="BB91" i="30"/>
  <c r="BB78" i="30"/>
  <c r="BB13" i="12"/>
  <c r="BB38" i="35"/>
  <c r="BB73" i="33"/>
  <c r="BB100" i="28"/>
  <c r="BB27" i="36"/>
  <c r="BB30" i="34"/>
  <c r="BB51" i="37"/>
  <c r="BB3" i="33"/>
  <c r="BB45" i="30"/>
  <c r="BB104" i="28"/>
  <c r="BB49" i="12"/>
  <c r="BB71" i="31"/>
  <c r="BB101" i="35"/>
  <c r="BB97" i="40"/>
  <c r="BB105" i="37"/>
  <c r="BB69" i="41"/>
  <c r="BB73" i="39"/>
  <c r="BB54" i="33"/>
  <c r="BB114" i="41"/>
  <c r="AD114" i="52"/>
  <c r="AC114" i="52" s="1"/>
  <c r="AD117" i="50"/>
  <c r="AC117" i="50" s="1"/>
  <c r="AD81" i="49"/>
  <c r="AC81" i="49" s="1"/>
  <c r="AD68" i="48"/>
  <c r="AC68" i="48" s="1"/>
  <c r="AD76" i="49"/>
  <c r="AC76" i="49" s="1"/>
  <c r="AV45" i="12"/>
  <c r="AV12" i="12"/>
  <c r="AV28" i="12"/>
  <c r="AV105" i="12"/>
  <c r="AV47" i="12"/>
  <c r="AV62" i="12"/>
  <c r="AV86" i="12"/>
  <c r="AV112" i="12"/>
  <c r="AV59" i="12"/>
  <c r="AV91" i="12"/>
  <c r="AV117" i="12"/>
  <c r="AV26" i="12"/>
  <c r="AV120" i="12"/>
  <c r="AV106" i="12"/>
  <c r="AV69" i="12"/>
  <c r="AV6" i="12"/>
  <c r="AV101" i="12"/>
  <c r="AV99" i="12"/>
  <c r="AV10" i="12"/>
  <c r="AV37" i="12"/>
  <c r="AV94" i="12"/>
  <c r="AV125" i="12"/>
  <c r="AV124" i="12"/>
  <c r="AV78" i="12"/>
  <c r="AV35" i="12"/>
  <c r="AV41" i="12"/>
  <c r="AD83" i="46"/>
  <c r="AD102" i="56"/>
  <c r="AC102" i="56" s="1"/>
  <c r="AD68" i="46"/>
  <c r="AD106" i="57"/>
  <c r="AC106" i="57" s="1"/>
  <c r="AD117" i="56"/>
  <c r="AC117" i="56" s="1"/>
  <c r="AD114" i="48"/>
  <c r="AC114" i="48" s="1"/>
  <c r="AD98" i="54"/>
  <c r="AC98" i="54" s="1"/>
  <c r="AD80" i="55"/>
  <c r="AC80" i="55" s="1"/>
  <c r="AV68" i="49"/>
  <c r="AV74" i="49"/>
  <c r="D74" i="49" s="1"/>
  <c r="AM36" i="43" a="1"/>
  <c r="AM36" i="43" s="1"/>
  <c r="AV107" i="49"/>
  <c r="AV55" i="49"/>
  <c r="AV34" i="55"/>
  <c r="AV117" i="55"/>
  <c r="AV109" i="54"/>
  <c r="AV49" i="54"/>
  <c r="AV82" i="28"/>
  <c r="D82" i="28" s="1"/>
  <c r="AV88" i="28"/>
  <c r="AV65" i="50"/>
  <c r="AV40" i="50"/>
  <c r="AV90" i="56"/>
  <c r="AV16" i="56"/>
  <c r="AV72" i="48"/>
  <c r="AV73" i="48"/>
  <c r="AN13" i="46" a="1"/>
  <c r="AN13" i="46" s="1"/>
  <c r="AN6" i="46" a="1"/>
  <c r="AN6" i="46" s="1"/>
  <c r="AN12" i="46" a="1"/>
  <c r="AN12" i="46" s="1"/>
  <c r="AN35" i="46" a="1"/>
  <c r="AN35" i="46" s="1"/>
  <c r="AN4" i="46" a="1"/>
  <c r="AN4" i="46" s="1"/>
  <c r="AV54" i="50"/>
  <c r="AV8" i="50"/>
  <c r="AV104" i="56"/>
  <c r="AV38" i="56"/>
  <c r="AV84" i="58"/>
  <c r="AV29" i="58"/>
  <c r="AV101" i="57"/>
  <c r="AV15" i="57"/>
  <c r="AV31" i="48"/>
  <c r="AV117" i="48"/>
  <c r="AV8" i="42"/>
  <c r="AV60" i="42"/>
  <c r="AV3" i="42"/>
  <c r="AV76" i="42"/>
  <c r="AV106" i="33"/>
  <c r="D106" i="33" s="1"/>
  <c r="AV120" i="33"/>
  <c r="A120" i="33" s="1"/>
  <c r="AV11" i="33"/>
  <c r="AV51" i="33"/>
  <c r="AV126" i="32"/>
  <c r="AV68" i="32"/>
  <c r="AV120" i="30"/>
  <c r="AV77" i="30"/>
  <c r="AV127" i="44"/>
  <c r="A127" i="44" s="1"/>
  <c r="AV10" i="44"/>
  <c r="AV112" i="44"/>
  <c r="AV49" i="44"/>
  <c r="AV53" i="44"/>
  <c r="AV40" i="44"/>
  <c r="AV53" i="55"/>
  <c r="AV39" i="55"/>
  <c r="AV50" i="54"/>
  <c r="AV17" i="54"/>
  <c r="AV37" i="37"/>
  <c r="AV23" i="37"/>
  <c r="AV38" i="53"/>
  <c r="AV61" i="53"/>
  <c r="AV111" i="50"/>
  <c r="A111" i="50" s="1"/>
  <c r="AV19" i="50"/>
  <c r="AV13" i="57"/>
  <c r="AV20" i="57"/>
  <c r="AV79" i="57"/>
  <c r="AV120" i="57"/>
  <c r="AV24" i="51"/>
  <c r="AV51" i="51"/>
  <c r="AV128" i="50"/>
  <c r="AV26" i="50"/>
  <c r="AV51" i="49"/>
  <c r="AV75" i="49"/>
  <c r="AV37" i="48"/>
  <c r="AV4" i="48"/>
  <c r="AV9" i="54"/>
  <c r="AV57" i="54"/>
  <c r="AV62" i="53"/>
  <c r="AV98" i="53"/>
  <c r="AN3" i="46" a="1"/>
  <c r="AN3" i="46" s="1"/>
  <c r="AN20" i="46" a="1"/>
  <c r="AN20" i="46" s="1"/>
  <c r="AN36" i="46" a="1"/>
  <c r="AN36" i="46" s="1"/>
  <c r="AN40" i="46" a="1"/>
  <c r="AN40" i="46" s="1"/>
  <c r="AN2" i="46" a="1"/>
  <c r="AN2" i="46" s="1"/>
  <c r="AV74" i="53"/>
  <c r="AV21" i="53"/>
  <c r="AV2" i="51"/>
  <c r="AV18" i="51"/>
  <c r="AV89" i="58"/>
  <c r="AV106" i="58"/>
  <c r="AV10" i="54"/>
  <c r="AV122" i="54"/>
  <c r="AV45" i="48"/>
  <c r="AV17" i="48"/>
  <c r="AV102" i="46"/>
  <c r="D102" i="46" s="1"/>
  <c r="AW102" i="46" s="1"/>
  <c r="AV126" i="44"/>
  <c r="AV83" i="44"/>
  <c r="AV46" i="43"/>
  <c r="AV67" i="43"/>
  <c r="AV97" i="42"/>
  <c r="AV28" i="42"/>
  <c r="AV12" i="39"/>
  <c r="AV2" i="39"/>
  <c r="AV12" i="32"/>
  <c r="AV106" i="32"/>
  <c r="AV102" i="32"/>
  <c r="AV97" i="32"/>
  <c r="A97" i="32" s="1"/>
  <c r="AV74" i="31"/>
  <c r="AV53" i="31"/>
  <c r="AV61" i="12"/>
  <c r="AV49" i="12"/>
  <c r="AM18" i="42" a="1"/>
  <c r="AM18" i="42" s="1"/>
  <c r="AV128" i="56"/>
  <c r="AV118" i="56"/>
  <c r="AV8" i="53"/>
  <c r="AV107" i="53"/>
  <c r="AV83" i="57"/>
  <c r="AV104" i="57"/>
  <c r="AV123" i="50"/>
  <c r="AV75" i="50"/>
  <c r="AV21" i="52"/>
  <c r="AV48" i="52"/>
  <c r="AV18" i="50"/>
  <c r="AV125" i="50"/>
  <c r="AV8" i="54"/>
  <c r="AV23" i="54"/>
  <c r="AV22" i="52"/>
  <c r="AV117" i="52"/>
  <c r="AN33" i="46" a="1"/>
  <c r="AN33" i="46" s="1"/>
  <c r="AN38" i="46" a="1"/>
  <c r="AN38" i="46" s="1"/>
  <c r="AN23" i="46" a="1"/>
  <c r="AN23" i="46" s="1"/>
  <c r="AN26" i="46" a="1"/>
  <c r="AN26" i="46" s="1"/>
  <c r="AN28" i="46" a="1"/>
  <c r="AN28" i="46" s="1"/>
  <c r="AV77" i="49"/>
  <c r="AV43" i="49"/>
  <c r="AV118" i="51"/>
  <c r="AV119" i="51"/>
  <c r="AV37" i="51"/>
  <c r="AV93" i="51"/>
  <c r="AP17" i="46"/>
  <c r="AV108" i="53"/>
  <c r="AV68" i="53"/>
  <c r="AV81" i="47"/>
  <c r="AV16" i="47"/>
  <c r="AV42" i="39"/>
  <c r="AV43" i="39"/>
  <c r="AV112" i="33"/>
  <c r="D112" i="33" s="1"/>
  <c r="AV70" i="33"/>
  <c r="AV25" i="33"/>
  <c r="AV101" i="33"/>
  <c r="AV108" i="30"/>
  <c r="AV98" i="30"/>
  <c r="AV66" i="32"/>
  <c r="AV31" i="32"/>
  <c r="AV121" i="32"/>
  <c r="D121" i="32" s="1"/>
  <c r="AV105" i="32"/>
  <c r="AM49" i="42" a="1"/>
  <c r="AM49" i="42" s="1"/>
  <c r="AM41" i="42" a="1"/>
  <c r="AM41" i="42" s="1"/>
  <c r="AV115" i="54"/>
  <c r="AV68" i="54"/>
  <c r="AV34" i="54"/>
  <c r="AV102" i="54"/>
  <c r="AN19" i="42" a="1"/>
  <c r="AN19" i="42" s="1"/>
  <c r="AV44" i="12"/>
  <c r="AV17" i="12"/>
  <c r="AV129" i="57"/>
  <c r="AV100" i="57"/>
  <c r="AV90" i="53"/>
  <c r="AV46" i="53"/>
  <c r="AN32" i="46" a="1"/>
  <c r="AN32" i="46" s="1"/>
  <c r="AN16" i="46" a="1"/>
  <c r="AN16" i="46" s="1"/>
  <c r="AN9" i="46" a="1"/>
  <c r="AN9" i="46" s="1"/>
  <c r="AN18" i="46" a="1"/>
  <c r="AN18" i="46" s="1"/>
  <c r="AN19" i="46" a="1"/>
  <c r="AN19" i="46" s="1"/>
  <c r="AV65" i="39"/>
  <c r="AV10" i="39"/>
  <c r="AV80" i="49"/>
  <c r="AV7" i="49"/>
  <c r="AV11" i="53"/>
  <c r="AV27" i="53"/>
  <c r="AV127" i="54"/>
  <c r="AV62" i="54"/>
  <c r="AV126" i="55"/>
  <c r="AV83" i="55"/>
  <c r="AV105" i="48"/>
  <c r="AV78" i="48"/>
  <c r="AV57" i="48"/>
  <c r="AV53" i="48"/>
  <c r="AV57" i="47"/>
  <c r="AV70" i="47"/>
  <c r="AV31" i="47"/>
  <c r="AV29" i="47"/>
  <c r="AV100" i="42"/>
  <c r="AV29" i="42"/>
  <c r="AV6" i="39"/>
  <c r="AV26" i="39"/>
  <c r="AV66" i="39"/>
  <c r="AV36" i="39"/>
  <c r="AV99" i="31"/>
  <c r="D99" i="31" s="1"/>
  <c r="AV15" i="31"/>
  <c r="AV2" i="30"/>
  <c r="AV106" i="30"/>
  <c r="AV83" i="28"/>
  <c r="AV6" i="28"/>
  <c r="AV127" i="12"/>
  <c r="AV80" i="12"/>
  <c r="AV96" i="12"/>
  <c r="AV67" i="12"/>
  <c r="AV89" i="53"/>
  <c r="AV25" i="53"/>
  <c r="AV38" i="52"/>
  <c r="AV18" i="52"/>
  <c r="AV25" i="58"/>
  <c r="AV121" i="58"/>
  <c r="AV105" i="50"/>
  <c r="AV87" i="50"/>
  <c r="AM23" i="42" a="1"/>
  <c r="AM23" i="42" s="1"/>
  <c r="AV104" i="12"/>
  <c r="AV27" i="12"/>
  <c r="AN30" i="42" a="1"/>
  <c r="AN30" i="42" s="1"/>
  <c r="AV79" i="48"/>
  <c r="AV66" i="48"/>
  <c r="AV31" i="56"/>
  <c r="AV95" i="56"/>
  <c r="AV10" i="55"/>
  <c r="AV50" i="55"/>
  <c r="AV76" i="49"/>
  <c r="AV42" i="49"/>
  <c r="AV41" i="52"/>
  <c r="AV99" i="52"/>
  <c r="AV23" i="51"/>
  <c r="AV60" i="51"/>
  <c r="AV80" i="50"/>
  <c r="AV68" i="50"/>
  <c r="AV72" i="49"/>
  <c r="AV12" i="49"/>
  <c r="AN25" i="46" a="1"/>
  <c r="AN25" i="46" s="1"/>
  <c r="AN24" i="46" a="1"/>
  <c r="AN24" i="46" s="1"/>
  <c r="AN8" i="46" a="1"/>
  <c r="AN8" i="46" s="1"/>
  <c r="AN17" i="46" a="1"/>
  <c r="AN17" i="46" s="1"/>
  <c r="AV96" i="46"/>
  <c r="AV73" i="46"/>
  <c r="AV24" i="54"/>
  <c r="AV70" i="54"/>
  <c r="AV20" i="53"/>
  <c r="AV125" i="53"/>
  <c r="AV77" i="52"/>
  <c r="AV68" i="52"/>
  <c r="AV129" i="54"/>
  <c r="AV94" i="54"/>
  <c r="AV29" i="56"/>
  <c r="AV125" i="56"/>
  <c r="AV100" i="46"/>
  <c r="AV81" i="43"/>
  <c r="AV37" i="43"/>
  <c r="AM26" i="42" a="1"/>
  <c r="AM26" i="42" s="1"/>
  <c r="AN16" i="42" a="1"/>
  <c r="AN16" i="42" s="1"/>
  <c r="AV22" i="33"/>
  <c r="AV28" i="33"/>
  <c r="AV19" i="33"/>
  <c r="AV7" i="33"/>
  <c r="AV55" i="31"/>
  <c r="AV82" i="31"/>
  <c r="AV99" i="30"/>
  <c r="A99" i="30" s="1"/>
  <c r="AV26" i="30"/>
  <c r="AV117" i="28"/>
  <c r="AV100" i="28"/>
  <c r="AV12" i="28"/>
  <c r="AV122" i="28"/>
  <c r="AV39" i="12"/>
  <c r="AV73" i="12"/>
  <c r="AV69" i="42"/>
  <c r="AV54" i="42"/>
  <c r="AV93" i="30"/>
  <c r="AV109" i="30"/>
  <c r="AN3" i="42" a="1"/>
  <c r="AN3" i="42" s="1"/>
  <c r="AV46" i="52"/>
  <c r="AV2" i="52"/>
  <c r="AV117" i="53"/>
  <c r="AV15" i="53"/>
  <c r="AV111" i="46"/>
  <c r="D111" i="46" s="1"/>
  <c r="AW111" i="46" s="1"/>
  <c r="AV21" i="46"/>
  <c r="AV72" i="54"/>
  <c r="AV87" i="54"/>
  <c r="AV53" i="51"/>
  <c r="AV115" i="51"/>
  <c r="AV110" i="49"/>
  <c r="AV119" i="49"/>
  <c r="A119" i="49" s="1"/>
  <c r="AV111" i="53"/>
  <c r="AV87" i="53"/>
  <c r="AN5" i="46" a="1"/>
  <c r="AN5" i="46" s="1"/>
  <c r="AN21" i="46" a="1"/>
  <c r="AN21" i="46" s="1"/>
  <c r="AN14" i="46" a="1"/>
  <c r="AN14" i="46" s="1"/>
  <c r="AN7" i="46" a="1"/>
  <c r="AN7" i="46" s="1"/>
  <c r="AQ24" i="46" s="1"/>
  <c r="AN15" i="46" a="1"/>
  <c r="AN15" i="46" s="1"/>
  <c r="AV95" i="49"/>
  <c r="AV24" i="49"/>
  <c r="AV112" i="49"/>
  <c r="AV100" i="49"/>
  <c r="AV4" i="56"/>
  <c r="AV116" i="56"/>
  <c r="AV101" i="55"/>
  <c r="AV31" i="55"/>
  <c r="AV7" i="50"/>
  <c r="AV79" i="50"/>
  <c r="AV58" i="52"/>
  <c r="AV37" i="52"/>
  <c r="AV91" i="47"/>
  <c r="D91" i="47" s="1"/>
  <c r="AV65" i="47"/>
  <c r="AV51" i="46"/>
  <c r="AV24" i="46"/>
  <c r="AV103" i="39"/>
  <c r="AV8" i="39"/>
  <c r="AV10" i="33"/>
  <c r="AV62" i="33"/>
  <c r="AV102" i="33"/>
  <c r="AV79" i="33"/>
  <c r="AV47" i="31"/>
  <c r="AV16" i="31"/>
  <c r="AV70" i="30"/>
  <c r="AV51" i="30"/>
  <c r="AV44" i="30"/>
  <c r="AV119" i="30"/>
  <c r="AV65" i="30"/>
  <c r="AV52" i="30"/>
  <c r="AV95" i="28"/>
  <c r="AV35" i="28"/>
  <c r="AV13" i="48"/>
  <c r="AV67" i="48"/>
  <c r="AV21" i="54"/>
  <c r="AV79" i="54"/>
  <c r="AV128" i="46"/>
  <c r="AV55" i="46"/>
  <c r="AV67" i="50"/>
  <c r="AV50" i="50"/>
  <c r="AV70" i="48"/>
  <c r="AV7" i="48"/>
  <c r="AV6" i="54"/>
  <c r="AV42" i="54"/>
  <c r="AV35" i="54"/>
  <c r="AV31" i="54"/>
  <c r="AV64" i="56"/>
  <c r="AV60" i="56"/>
  <c r="AV99" i="56"/>
  <c r="AV2" i="56"/>
  <c r="AV82" i="51"/>
  <c r="AV67" i="51"/>
  <c r="AV94" i="51"/>
  <c r="AV4" i="51"/>
  <c r="AN39" i="46" a="1"/>
  <c r="AN39" i="46" s="1"/>
  <c r="AN31" i="46" a="1"/>
  <c r="AN31" i="46" s="1"/>
  <c r="AN34" i="46" a="1"/>
  <c r="AN34" i="46" s="1"/>
  <c r="AN27" i="46" a="1"/>
  <c r="AN27" i="46" s="1"/>
  <c r="AV83" i="46"/>
  <c r="AV72" i="46"/>
  <c r="AV128" i="53"/>
  <c r="AV34" i="53"/>
  <c r="AV98" i="50"/>
  <c r="AV117" i="50"/>
  <c r="AV7" i="55"/>
  <c r="AV38" i="55"/>
  <c r="AV91" i="57"/>
  <c r="AV121" i="57"/>
  <c r="AV116" i="47"/>
  <c r="AV113" i="47"/>
  <c r="AV105" i="53"/>
  <c r="AV59" i="53"/>
  <c r="AV106" i="48"/>
  <c r="AV95" i="48"/>
  <c r="AV62" i="47"/>
  <c r="AV21" i="47"/>
  <c r="AV80" i="46"/>
  <c r="AV89" i="46"/>
  <c r="AV97" i="46"/>
  <c r="AV128" i="42"/>
  <c r="AV37" i="42"/>
  <c r="AV70" i="39"/>
  <c r="AV64" i="39"/>
  <c r="A127" i="12"/>
  <c r="D127" i="12"/>
  <c r="D96" i="12"/>
  <c r="AV31" i="12"/>
  <c r="AV58" i="12"/>
  <c r="AV11" i="12"/>
  <c r="AV116" i="12"/>
  <c r="AV5" i="12"/>
  <c r="AV74" i="12"/>
  <c r="AV40" i="12"/>
  <c r="AV90" i="12"/>
  <c r="A96" i="12"/>
  <c r="AV20" i="12"/>
  <c r="AV119" i="12"/>
  <c r="AV95" i="12"/>
  <c r="AV65" i="12"/>
  <c r="AV29" i="12"/>
  <c r="AV8" i="12"/>
  <c r="AV43" i="12"/>
  <c r="AV36" i="12"/>
  <c r="AV14" i="12"/>
  <c r="AV102" i="12"/>
  <c r="AV111" i="12"/>
  <c r="AV76" i="12"/>
  <c r="AV77" i="12"/>
  <c r="AV38" i="12"/>
  <c r="AV23" i="28"/>
  <c r="AV22" i="28"/>
  <c r="AV69" i="28"/>
  <c r="AV119" i="28"/>
  <c r="AV50" i="28"/>
  <c r="AV30" i="28"/>
  <c r="AV57" i="28"/>
  <c r="AV103" i="28"/>
  <c r="AV44" i="28"/>
  <c r="AV123" i="28"/>
  <c r="AV60" i="28"/>
  <c r="AV102" i="28"/>
  <c r="AV96" i="28"/>
  <c r="AV110" i="28"/>
  <c r="AV66" i="28"/>
  <c r="AV120" i="28"/>
  <c r="AV55" i="30"/>
  <c r="AV39" i="30"/>
  <c r="AV126" i="30"/>
  <c r="AV36" i="30"/>
  <c r="AV24" i="30"/>
  <c r="AV88" i="30"/>
  <c r="AV57" i="30"/>
  <c r="AV129" i="30"/>
  <c r="AV123" i="30"/>
  <c r="AV103" i="30"/>
  <c r="AV8" i="30"/>
  <c r="AV83" i="30"/>
  <c r="D99" i="30"/>
  <c r="A99" i="31"/>
  <c r="AV96" i="31"/>
  <c r="D96" i="31" s="1"/>
  <c r="AV60" i="31"/>
  <c r="AV94" i="31"/>
  <c r="D94" i="31" s="1"/>
  <c r="AV118" i="31"/>
  <c r="AV6" i="31"/>
  <c r="AV23" i="31"/>
  <c r="AV104" i="31"/>
  <c r="D104" i="31" s="1"/>
  <c r="AV29" i="31"/>
  <c r="AV3" i="31"/>
  <c r="AV20" i="31"/>
  <c r="AV77" i="31"/>
  <c r="AV13" i="31"/>
  <c r="A121" i="32"/>
  <c r="AV77" i="32"/>
  <c r="AV49" i="32"/>
  <c r="AV27" i="32"/>
  <c r="AV2" i="32"/>
  <c r="AV122" i="32"/>
  <c r="A122" i="32" s="1"/>
  <c r="AV38" i="32"/>
  <c r="AV59" i="32"/>
  <c r="AV14" i="32"/>
  <c r="AV15" i="33"/>
  <c r="AV63" i="33"/>
  <c r="AV85" i="33"/>
  <c r="A85" i="33" s="1"/>
  <c r="AV82" i="33"/>
  <c r="A106" i="33"/>
  <c r="AV121" i="33"/>
  <c r="A121" i="33" s="1"/>
  <c r="AV89" i="33"/>
  <c r="AV119" i="33"/>
  <c r="A119" i="33" s="1"/>
  <c r="AV32" i="33"/>
  <c r="AV112" i="34"/>
  <c r="A112" i="34" s="1"/>
  <c r="AV119" i="34"/>
  <c r="AV27" i="34"/>
  <c r="AV57" i="34"/>
  <c r="AV71" i="34"/>
  <c r="D71" i="34" s="1"/>
  <c r="AV115" i="34"/>
  <c r="AV80" i="34"/>
  <c r="D80" i="34" s="1"/>
  <c r="AV70" i="34"/>
  <c r="AV21" i="34"/>
  <c r="AV108" i="34"/>
  <c r="AV28" i="34"/>
  <c r="AV116" i="34"/>
  <c r="AV21" i="35"/>
  <c r="AV56" i="35"/>
  <c r="AV108" i="35"/>
  <c r="AV27" i="35"/>
  <c r="AV50" i="35"/>
  <c r="AV80" i="35"/>
  <c r="AV107" i="35"/>
  <c r="AV58" i="35"/>
  <c r="AV36" i="35"/>
  <c r="AV13" i="35"/>
  <c r="AV27" i="36"/>
  <c r="AV96" i="36"/>
  <c r="AV7" i="36"/>
  <c r="AV78" i="36"/>
  <c r="AV80" i="36"/>
  <c r="AV73" i="36"/>
  <c r="AV107" i="36"/>
  <c r="AV24" i="36"/>
  <c r="AV109" i="36"/>
  <c r="AV116" i="36"/>
  <c r="AV112" i="36"/>
  <c r="AV74" i="36"/>
  <c r="AV44" i="36"/>
  <c r="AV76" i="36"/>
  <c r="AV71" i="37"/>
  <c r="AV129" i="37"/>
  <c r="AV51" i="37"/>
  <c r="AV110" i="37"/>
  <c r="AV47" i="37"/>
  <c r="AV21" i="37"/>
  <c r="AV17" i="37"/>
  <c r="AV87" i="37"/>
  <c r="AV79" i="37"/>
  <c r="A79" i="37" s="1"/>
  <c r="AV81" i="37"/>
  <c r="AV92" i="37"/>
  <c r="AV113" i="37"/>
  <c r="AV54" i="37"/>
  <c r="AV52" i="37"/>
  <c r="AV2" i="37"/>
  <c r="AV45" i="37"/>
  <c r="AV50" i="37"/>
  <c r="AV77" i="37"/>
  <c r="AD114" i="46"/>
  <c r="AV109" i="39"/>
  <c r="AV38" i="39"/>
  <c r="AV63" i="39"/>
  <c r="AV83" i="39"/>
  <c r="AV107" i="39"/>
  <c r="AV87" i="39"/>
  <c r="AV26" i="41"/>
  <c r="AV75" i="41"/>
  <c r="AV84" i="41"/>
  <c r="A84" i="41" s="1"/>
  <c r="AV33" i="41"/>
  <c r="AV100" i="41"/>
  <c r="AV7" i="41"/>
  <c r="AM40" i="42" a="1"/>
  <c r="AM40" i="42" s="1"/>
  <c r="AM25" i="42" a="1"/>
  <c r="AM25" i="42" s="1"/>
  <c r="AM19" i="42" a="1"/>
  <c r="AM19" i="42" s="1"/>
  <c r="AM46" i="42" a="1"/>
  <c r="AM46" i="42" s="1"/>
  <c r="AM44" i="42" a="1"/>
  <c r="AM44" i="42" s="1"/>
  <c r="AM3" i="42" a="1"/>
  <c r="AM3" i="42" s="1"/>
  <c r="AN22" i="42" a="1"/>
  <c r="AN22" i="42" s="1"/>
  <c r="AN14" i="42" a="1"/>
  <c r="AN14" i="42" s="1"/>
  <c r="AN40" i="42" a="1"/>
  <c r="AN40" i="42" s="1"/>
  <c r="AN2" i="42" a="1"/>
  <c r="AN2" i="42" s="1"/>
  <c r="AN29" i="42" a="1"/>
  <c r="AN29" i="42" s="1"/>
  <c r="AM11" i="42" a="1"/>
  <c r="AM11" i="42" s="1"/>
  <c r="AM39" i="42" a="1"/>
  <c r="AM39" i="42" s="1"/>
  <c r="AM45" i="42" a="1"/>
  <c r="AM45" i="42" s="1"/>
  <c r="AM4" i="42" a="1"/>
  <c r="AM4" i="42" s="1"/>
  <c r="AM7" i="42" a="1"/>
  <c r="AM7" i="42" s="1"/>
  <c r="AM14" i="42" a="1"/>
  <c r="AM14" i="42" s="1"/>
  <c r="AN4" i="42" a="1"/>
  <c r="AN4" i="42" s="1"/>
  <c r="AN8" i="42" a="1"/>
  <c r="AN8" i="42" s="1"/>
  <c r="AN11" i="42" a="1"/>
  <c r="AN11" i="42" s="1"/>
  <c r="AN18" i="42" a="1"/>
  <c r="AN18" i="42" s="1"/>
  <c r="AM32" i="42" a="1"/>
  <c r="AM32" i="42" s="1"/>
  <c r="AM20" i="42" a="1"/>
  <c r="AM20" i="42" s="1"/>
  <c r="AM47" i="42" a="1"/>
  <c r="AM47" i="42" s="1"/>
  <c r="AM21" i="42" a="1"/>
  <c r="AM21" i="42" s="1"/>
  <c r="AM8" i="42" a="1"/>
  <c r="AM8" i="42" s="1"/>
  <c r="AM35" i="42" a="1"/>
  <c r="AM35" i="42" s="1"/>
  <c r="AN7" i="42" a="1"/>
  <c r="AN7" i="42" s="1"/>
  <c r="AN34" i="42" a="1"/>
  <c r="AN34" i="42" s="1"/>
  <c r="AN36" i="42" a="1"/>
  <c r="AN36" i="42" s="1"/>
  <c r="AN35" i="42" a="1"/>
  <c r="AN35" i="42" s="1"/>
  <c r="AN9" i="42" a="1"/>
  <c r="AN9" i="42" s="1"/>
  <c r="AV110" i="42"/>
  <c r="D110" i="42" s="1"/>
  <c r="AV31" i="42"/>
  <c r="AM10" i="42" a="1"/>
  <c r="AM10" i="42" s="1"/>
  <c r="AM16" i="42" a="1"/>
  <c r="AM16" i="42" s="1"/>
  <c r="AM33" i="42" a="1"/>
  <c r="AM33" i="42" s="1"/>
  <c r="AM27" i="42" a="1"/>
  <c r="AM27" i="42" s="1"/>
  <c r="AM34" i="42" a="1"/>
  <c r="AM34" i="42" s="1"/>
  <c r="AM29" i="42" a="1"/>
  <c r="AM29" i="42" s="1"/>
  <c r="AN10" i="42" a="1"/>
  <c r="AN10" i="42" s="1"/>
  <c r="AN24" i="42" a="1"/>
  <c r="AN24" i="42" s="1"/>
  <c r="AN13" i="42" a="1"/>
  <c r="AN13" i="42" s="1"/>
  <c r="AN38" i="42" a="1"/>
  <c r="AN38" i="42" s="1"/>
  <c r="AN21" i="42" a="1"/>
  <c r="AN21" i="42" s="1"/>
  <c r="AQ14" i="42" s="1"/>
  <c r="AM48" i="42" a="1"/>
  <c r="AM48" i="42" s="1"/>
  <c r="AM24" i="42" a="1"/>
  <c r="AM24" i="42" s="1"/>
  <c r="AP23" i="42" s="1"/>
  <c r="AM9" i="42" a="1"/>
  <c r="AM9" i="42" s="1"/>
  <c r="AM36" i="42" a="1"/>
  <c r="AM36" i="42" s="1"/>
  <c r="AM31" i="42" a="1"/>
  <c r="AM31" i="42" s="1"/>
  <c r="AM2" i="42" a="1"/>
  <c r="AM2" i="42" s="1"/>
  <c r="AN28" i="42" a="1"/>
  <c r="AN28" i="42" s="1"/>
  <c r="AN20" i="42" a="1"/>
  <c r="AN20" i="42" s="1"/>
  <c r="AQ12" i="42" s="1"/>
  <c r="AN12" i="42" a="1"/>
  <c r="AN12" i="42" s="1"/>
  <c r="AN15" i="42" a="1"/>
  <c r="AN15" i="42" s="1"/>
  <c r="AN37" i="42" a="1"/>
  <c r="AN37" i="42" s="1"/>
  <c r="AM37" i="42" a="1"/>
  <c r="AM37" i="42" s="1"/>
  <c r="AM6" i="42" a="1"/>
  <c r="AM6" i="42" s="1"/>
  <c r="AM43" i="42" a="1"/>
  <c r="AM43" i="42" s="1"/>
  <c r="AM28" i="42" a="1"/>
  <c r="AM28" i="42" s="1"/>
  <c r="AM15" i="42" a="1"/>
  <c r="AM15" i="42" s="1"/>
  <c r="AP7" i="42" s="1"/>
  <c r="AR7" i="42" s="1"/>
  <c r="AF7" i="42" s="1"/>
  <c r="AD7" i="42" s="1"/>
  <c r="AC7" i="42" s="1"/>
  <c r="AM22" i="42" a="1"/>
  <c r="AM22" i="42" s="1"/>
  <c r="AN17" i="42" a="1"/>
  <c r="AN17" i="42" s="1"/>
  <c r="AN31" i="42" a="1"/>
  <c r="AN31" i="42" s="1"/>
  <c r="AN27" i="42" a="1"/>
  <c r="AN27" i="42" s="1"/>
  <c r="AN39" i="42" a="1"/>
  <c r="AN39" i="42" s="1"/>
  <c r="AN26" i="42" a="1"/>
  <c r="AN26" i="42" s="1"/>
  <c r="AM13" i="42" a="1"/>
  <c r="AM13" i="42" s="1"/>
  <c r="AM30" i="42" a="1"/>
  <c r="AM30" i="42" s="1"/>
  <c r="AM42" i="42" a="1"/>
  <c r="AM42" i="42" s="1"/>
  <c r="AM5" i="42" a="1"/>
  <c r="AM5" i="42" s="1"/>
  <c r="AP19" i="42" s="1"/>
  <c r="AM38" i="42" a="1"/>
  <c r="AM38" i="42" s="1"/>
  <c r="AN33" i="42" a="1"/>
  <c r="AN33" i="42" s="1"/>
  <c r="AN32" i="42" a="1"/>
  <c r="AN32" i="42" s="1"/>
  <c r="AN23" i="42" a="1"/>
  <c r="AN23" i="42" s="1"/>
  <c r="AN25" i="42" a="1"/>
  <c r="AN25" i="42" s="1"/>
  <c r="AQ9" i="42" s="1"/>
  <c r="AS57" i="42" s="1"/>
  <c r="AF57" i="42" s="1"/>
  <c r="AD57" i="42" s="1"/>
  <c r="AC57" i="42" s="1"/>
  <c r="AD71" i="46"/>
  <c r="AV101" i="43"/>
  <c r="A101" i="43" s="1"/>
  <c r="AV52" i="43"/>
  <c r="AV14" i="43"/>
  <c r="AV38" i="43"/>
  <c r="AV78" i="43"/>
  <c r="AV5" i="43"/>
  <c r="AV117" i="43"/>
  <c r="AV74" i="43"/>
  <c r="AV65" i="44"/>
  <c r="AV7" i="44"/>
  <c r="AV5" i="44"/>
  <c r="AV71" i="44"/>
  <c r="AV56" i="44"/>
  <c r="AV23" i="44"/>
  <c r="AV122" i="44"/>
  <c r="A122" i="44" s="1"/>
  <c r="AV100" i="44"/>
  <c r="AQ22" i="46"/>
  <c r="AD22" i="46" s="1"/>
  <c r="AQ8" i="46"/>
  <c r="AQ16" i="46"/>
  <c r="AP14" i="46"/>
  <c r="AP22" i="46"/>
  <c r="AV82" i="46"/>
  <c r="AV35" i="46"/>
  <c r="AV38" i="46"/>
  <c r="AV69" i="46"/>
  <c r="AQ12" i="46"/>
  <c r="AQ4" i="46"/>
  <c r="AD52" i="46" s="1"/>
  <c r="AP13" i="46"/>
  <c r="AV78" i="46"/>
  <c r="AV18" i="46"/>
  <c r="AV113" i="46"/>
  <c r="A113" i="46" s="1"/>
  <c r="AV123" i="46"/>
  <c r="AV61" i="46"/>
  <c r="AV42" i="46"/>
  <c r="AQ6" i="46"/>
  <c r="AD54" i="46" s="1"/>
  <c r="AV64" i="46"/>
  <c r="AV95" i="46"/>
  <c r="AV26" i="46"/>
  <c r="AV59" i="46"/>
  <c r="AV79" i="46"/>
  <c r="AP5" i="46"/>
  <c r="AV10" i="46"/>
  <c r="AV118" i="46"/>
  <c r="AP21" i="46"/>
  <c r="AP19" i="46"/>
  <c r="AP2" i="46"/>
  <c r="AV30" i="46"/>
  <c r="AV57" i="46"/>
  <c r="AV104" i="45"/>
  <c r="AV86" i="45"/>
  <c r="AV50" i="45"/>
  <c r="AV100" i="45"/>
  <c r="AV80" i="45"/>
  <c r="A80" i="45" s="1"/>
  <c r="AV122" i="45"/>
  <c r="AV12" i="45"/>
  <c r="AV30" i="45"/>
  <c r="D85" i="33"/>
  <c r="AV90" i="46"/>
  <c r="AV115" i="46"/>
  <c r="AQ11" i="46"/>
  <c r="AQ3" i="46"/>
  <c r="AD51" i="46" s="1"/>
  <c r="AV46" i="46"/>
  <c r="AV43" i="46"/>
  <c r="AP23" i="46"/>
  <c r="AP16" i="46"/>
  <c r="AP24" i="46"/>
  <c r="AV5" i="46"/>
  <c r="AV15" i="46"/>
  <c r="AQ10" i="46"/>
  <c r="AP18" i="46"/>
  <c r="AV39" i="46"/>
  <c r="AV116" i="46"/>
  <c r="AV101" i="46"/>
  <c r="A101" i="46" s="1"/>
  <c r="AV17" i="46"/>
  <c r="AV67" i="46"/>
  <c r="D67" i="46" s="1"/>
  <c r="AW67" i="46" s="1"/>
  <c r="AQ17" i="46"/>
  <c r="AQ5" i="46"/>
  <c r="AV68" i="46"/>
  <c r="D68" i="46" s="1"/>
  <c r="AW68" i="46" s="1"/>
  <c r="AV45" i="46"/>
  <c r="AV52" i="46"/>
  <c r="AV53" i="46"/>
  <c r="AP25" i="46"/>
  <c r="AP4" i="46"/>
  <c r="AP8" i="46"/>
  <c r="AV4" i="46"/>
  <c r="AV63" i="46"/>
  <c r="AV23" i="46"/>
  <c r="AV129" i="46"/>
  <c r="AV124" i="46"/>
  <c r="AV70" i="46"/>
  <c r="AV3" i="46"/>
  <c r="AV33" i="46"/>
  <c r="AV103" i="46"/>
  <c r="AV71" i="46"/>
  <c r="AV106" i="46"/>
  <c r="AV93" i="46"/>
  <c r="AQ2" i="46"/>
  <c r="AQ14" i="46"/>
  <c r="AP3" i="46"/>
  <c r="AP9" i="46"/>
  <c r="AP11" i="46"/>
  <c r="AV25" i="46"/>
  <c r="AV76" i="46"/>
  <c r="AV65" i="46"/>
  <c r="AV75" i="46"/>
  <c r="AV125" i="46"/>
  <c r="AV126" i="46"/>
  <c r="AP6" i="46"/>
  <c r="AV54" i="46"/>
  <c r="AV117" i="46"/>
  <c r="AV16" i="46"/>
  <c r="AV122" i="46"/>
  <c r="AV81" i="46"/>
  <c r="AV40" i="46"/>
  <c r="AV108" i="46"/>
  <c r="AV94" i="46"/>
  <c r="AV56" i="46"/>
  <c r="AV7" i="46"/>
  <c r="AV114" i="46"/>
  <c r="AP20" i="46"/>
  <c r="AD86" i="48"/>
  <c r="AC86" i="48" s="1"/>
  <c r="D113" i="46"/>
  <c r="AW113" i="46" s="1"/>
  <c r="A110" i="42"/>
  <c r="AV66" i="47"/>
  <c r="A66" i="47" s="1"/>
  <c r="AV51" i="47"/>
  <c r="AV104" i="47"/>
  <c r="AV38" i="47"/>
  <c r="AV20" i="47"/>
  <c r="AV49" i="47"/>
  <c r="D101" i="43"/>
  <c r="AD104" i="48"/>
  <c r="AC104" i="48" s="1"/>
  <c r="D101" i="46"/>
  <c r="AW101" i="46" s="1"/>
  <c r="A82" i="28"/>
  <c r="BC82" i="28" s="1"/>
  <c r="AV119" i="48"/>
  <c r="A119" i="48" s="1"/>
  <c r="AV111" i="48"/>
  <c r="AV28" i="48"/>
  <c r="AV114" i="48"/>
  <c r="D114" i="48" s="1"/>
  <c r="AV35" i="48"/>
  <c r="AV90" i="48"/>
  <c r="AV101" i="48"/>
  <c r="AV29" i="48"/>
  <c r="AV58" i="48"/>
  <c r="AV82" i="48"/>
  <c r="AV122" i="48"/>
  <c r="AV74" i="48"/>
  <c r="AV99" i="48"/>
  <c r="AV2" i="48"/>
  <c r="AV20" i="48"/>
  <c r="AV123" i="48"/>
  <c r="AV118" i="48"/>
  <c r="AV32" i="48"/>
  <c r="AV47" i="48"/>
  <c r="AV107" i="48"/>
  <c r="D79" i="37"/>
  <c r="A71" i="34"/>
  <c r="AV98" i="48"/>
  <c r="AV10" i="48"/>
  <c r="AV110" i="48"/>
  <c r="AV80" i="48"/>
  <c r="AV41" i="48"/>
  <c r="AV68" i="48"/>
  <c r="AV65" i="48"/>
  <c r="AV87" i="48"/>
  <c r="AV36" i="48"/>
  <c r="AV50" i="48"/>
  <c r="AV103" i="48"/>
  <c r="AV18" i="48"/>
  <c r="AV23" i="48"/>
  <c r="AV96" i="48"/>
  <c r="D122" i="32"/>
  <c r="D121" i="33"/>
  <c r="D80" i="45"/>
  <c r="A104" i="31"/>
  <c r="D84" i="41"/>
  <c r="A67" i="46"/>
  <c r="A80" i="34"/>
  <c r="A68" i="46"/>
  <c r="D112" i="34"/>
  <c r="D66" i="47"/>
  <c r="D122" i="44"/>
  <c r="AN13" i="28" a="1"/>
  <c r="AN13" i="28" s="1"/>
  <c r="AN25" i="28" a="1"/>
  <c r="AN25" i="28" s="1"/>
  <c r="AN9" i="28" a="1"/>
  <c r="AN9" i="28" s="1"/>
  <c r="AN30" i="28" a="1"/>
  <c r="AN30" i="28" s="1"/>
  <c r="AN20" i="28" a="1"/>
  <c r="AN20" i="28" s="1"/>
  <c r="AN16" i="28" a="1"/>
  <c r="AN16" i="28" s="1"/>
  <c r="AN26" i="28" a="1"/>
  <c r="AN26" i="28" s="1"/>
  <c r="AN28" i="28" a="1"/>
  <c r="AN28" i="28" s="1"/>
  <c r="AN24" i="28" a="1"/>
  <c r="AN24" i="28" s="1"/>
  <c r="AN19" i="28" a="1"/>
  <c r="AN19" i="28" s="1"/>
  <c r="AN10" i="28" a="1"/>
  <c r="AN10" i="28" s="1"/>
  <c r="AN18" i="28" a="1"/>
  <c r="AN18" i="28" s="1"/>
  <c r="AN35" i="28" a="1"/>
  <c r="AN35" i="28" s="1"/>
  <c r="AN5" i="28" a="1"/>
  <c r="AN5" i="28" s="1"/>
  <c r="AN38" i="28" a="1"/>
  <c r="AN38" i="28" s="1"/>
  <c r="AN17" i="28" a="1"/>
  <c r="AN17" i="28" s="1"/>
  <c r="AN32" i="28" a="1"/>
  <c r="AN32" i="28" s="1"/>
  <c r="AN27" i="28" a="1"/>
  <c r="AN27" i="28" s="1"/>
  <c r="AN31" i="28" a="1"/>
  <c r="AN31" i="28" s="1"/>
  <c r="AN37" i="28" a="1"/>
  <c r="AN37" i="28" s="1"/>
  <c r="AN15" i="28" a="1"/>
  <c r="AN15" i="28" s="1"/>
  <c r="AN22" i="28" a="1"/>
  <c r="AN22" i="28" s="1"/>
  <c r="AN7" i="28" a="1"/>
  <c r="AN7" i="28" s="1"/>
  <c r="AN40" i="28" a="1"/>
  <c r="AN40" i="28" s="1"/>
  <c r="AN36" i="28" a="1"/>
  <c r="AN36" i="28" s="1"/>
  <c r="AN21" i="28" a="1"/>
  <c r="AN21" i="28" s="1"/>
  <c r="AN4" i="28" a="1"/>
  <c r="AN4" i="28" s="1"/>
  <c r="AN39" i="28" a="1"/>
  <c r="AN39" i="28" s="1"/>
  <c r="AN6" i="28" a="1"/>
  <c r="AN6" i="28" s="1"/>
  <c r="AN12" i="28" a="1"/>
  <c r="AN12" i="28" s="1"/>
  <c r="AN33" i="28" a="1"/>
  <c r="AN33" i="28" s="1"/>
  <c r="AN3" i="28" a="1"/>
  <c r="AN3" i="28" s="1"/>
  <c r="AN11" i="28" a="1"/>
  <c r="AN11" i="28" s="1"/>
  <c r="AQ3" i="28" s="1"/>
  <c r="AN14" i="28" a="1"/>
  <c r="AN14" i="28" s="1"/>
  <c r="AQ16" i="28" s="1"/>
  <c r="AS16" i="28" s="1"/>
  <c r="AF16" i="28" s="1"/>
  <c r="AD16" i="28" s="1"/>
  <c r="AC16" i="28" s="1"/>
  <c r="AN34" i="28" a="1"/>
  <c r="AN34" i="28" s="1"/>
  <c r="AN8" i="28" a="1"/>
  <c r="AN8" i="28" s="1"/>
  <c r="AN23" i="28" a="1"/>
  <c r="AN23" i="28" s="1"/>
  <c r="AN29" i="28" a="1"/>
  <c r="AN29" i="28" s="1"/>
  <c r="AN2" i="28" a="1"/>
  <c r="AN2" i="28" s="1"/>
  <c r="AN39" i="48" a="1"/>
  <c r="AN39" i="48" s="1"/>
  <c r="AN35" i="48" a="1"/>
  <c r="AN35" i="48" s="1"/>
  <c r="AN24" i="48" a="1"/>
  <c r="AN24" i="48" s="1"/>
  <c r="AN14" i="48" a="1"/>
  <c r="AN14" i="48" s="1"/>
  <c r="AN21" i="48" a="1"/>
  <c r="AN21" i="48" s="1"/>
  <c r="AN13" i="48" a="1"/>
  <c r="AN13" i="48" s="1"/>
  <c r="AN20" i="48" a="1"/>
  <c r="AN20" i="48" s="1"/>
  <c r="AN15" i="48" a="1"/>
  <c r="AN15" i="48" s="1"/>
  <c r="AN3" i="48" a="1"/>
  <c r="AN3" i="48" s="1"/>
  <c r="AN2" i="48" a="1"/>
  <c r="AN2" i="48" s="1"/>
  <c r="AN29" i="48" a="1"/>
  <c r="AN29" i="48" s="1"/>
  <c r="AN9" i="48" a="1"/>
  <c r="AN9" i="48" s="1"/>
  <c r="AN34" i="48" a="1"/>
  <c r="AN34" i="48" s="1"/>
  <c r="AN33" i="48" a="1"/>
  <c r="AN33" i="48" s="1"/>
  <c r="AN18" i="48" a="1"/>
  <c r="AN18" i="48" s="1"/>
  <c r="AN11" i="48" a="1"/>
  <c r="AN11" i="48" s="1"/>
  <c r="AN5" i="48" a="1"/>
  <c r="AN5" i="48" s="1"/>
  <c r="AN37" i="48" a="1"/>
  <c r="AN37" i="48" s="1"/>
  <c r="AN26" i="48" a="1"/>
  <c r="AN26" i="48" s="1"/>
  <c r="AN31" i="48" a="1"/>
  <c r="AN31" i="48" s="1"/>
  <c r="AN25" i="48" a="1"/>
  <c r="AN25" i="48" s="1"/>
  <c r="AN23" i="48" a="1"/>
  <c r="AN23" i="48" s="1"/>
  <c r="AN6" i="48" a="1"/>
  <c r="AN6" i="48" s="1"/>
  <c r="AN22" i="48" a="1"/>
  <c r="AN22" i="48" s="1"/>
  <c r="AN28" i="48" a="1"/>
  <c r="AN28" i="48" s="1"/>
  <c r="AN12" i="48" a="1"/>
  <c r="AN12" i="48" s="1"/>
  <c r="AN19" i="48" a="1"/>
  <c r="AN19" i="48" s="1"/>
  <c r="AQ14" i="48" s="1"/>
  <c r="AN27" i="48" a="1"/>
  <c r="AN27" i="48" s="1"/>
  <c r="AN10" i="48" a="1"/>
  <c r="AN10" i="48" s="1"/>
  <c r="AN17" i="48" a="1"/>
  <c r="AN17" i="48" s="1"/>
  <c r="AN4" i="48" a="1"/>
  <c r="AN4" i="48" s="1"/>
  <c r="AN40" i="48" a="1"/>
  <c r="AN40" i="48" s="1"/>
  <c r="AN16" i="48" a="1"/>
  <c r="AN16" i="48" s="1"/>
  <c r="AN8" i="48" a="1"/>
  <c r="AN8" i="48" s="1"/>
  <c r="AN7" i="48" a="1"/>
  <c r="AN7" i="48" s="1"/>
  <c r="AN38" i="48" a="1"/>
  <c r="AN38" i="48" s="1"/>
  <c r="AN36" i="48" a="1"/>
  <c r="AN36" i="48" s="1"/>
  <c r="AN30" i="48" a="1"/>
  <c r="AN30" i="48" s="1"/>
  <c r="AN32" i="48" a="1"/>
  <c r="AN32" i="48" s="1"/>
  <c r="AM21" i="38" a="1"/>
  <c r="AM21" i="38" s="1"/>
  <c r="AM11" i="38" a="1"/>
  <c r="AM11" i="38" s="1"/>
  <c r="AM31" i="38" a="1"/>
  <c r="AM31" i="38" s="1"/>
  <c r="AM8" i="38" a="1"/>
  <c r="AM8" i="38" s="1"/>
  <c r="AM15" i="38" a="1"/>
  <c r="AM15" i="38" s="1"/>
  <c r="AM5" i="38" a="1"/>
  <c r="AM5" i="38" s="1"/>
  <c r="AM13" i="38" a="1"/>
  <c r="AM13" i="38" s="1"/>
  <c r="AM22" i="38" a="1"/>
  <c r="AM22" i="38" s="1"/>
  <c r="AM41" i="38" a="1"/>
  <c r="AM41" i="38" s="1"/>
  <c r="AM32" i="38" a="1"/>
  <c r="AM32" i="38" s="1"/>
  <c r="AM49" i="38" a="1"/>
  <c r="AM49" i="38" s="1"/>
  <c r="AM36" i="38" a="1"/>
  <c r="AM36" i="38" s="1"/>
  <c r="AM19" i="38" a="1"/>
  <c r="AM19" i="38" s="1"/>
  <c r="AM25" i="38" a="1"/>
  <c r="AM25" i="38" s="1"/>
  <c r="AM3" i="38" a="1"/>
  <c r="AM3" i="38" s="1"/>
  <c r="AM18" i="38" a="1"/>
  <c r="AM18" i="38" s="1"/>
  <c r="AM33" i="38" a="1"/>
  <c r="AM33" i="38" s="1"/>
  <c r="AM42" i="38" a="1"/>
  <c r="AM42" i="38" s="1"/>
  <c r="AM6" i="38" a="1"/>
  <c r="AM6" i="38" s="1"/>
  <c r="AM24" i="38" a="1"/>
  <c r="AM24" i="38" s="1"/>
  <c r="AM28" i="38" a="1"/>
  <c r="AM28" i="38" s="1"/>
  <c r="AM44" i="38" a="1"/>
  <c r="AM44" i="38" s="1"/>
  <c r="AM29" i="38" a="1"/>
  <c r="AM29" i="38" s="1"/>
  <c r="AM47" i="38" a="1"/>
  <c r="AM47" i="38" s="1"/>
  <c r="AM14" i="38" a="1"/>
  <c r="AM14" i="38" s="1"/>
  <c r="AM34" i="38" a="1"/>
  <c r="AM34" i="38" s="1"/>
  <c r="AM16" i="38" a="1"/>
  <c r="AM16" i="38" s="1"/>
  <c r="AM10" i="38" a="1"/>
  <c r="AM10" i="38" s="1"/>
  <c r="AP15" i="38" s="1"/>
  <c r="AR39" i="38" s="1"/>
  <c r="AF39" i="38" s="1"/>
  <c r="AD39" i="38" s="1"/>
  <c r="AC39" i="38" s="1"/>
  <c r="AM38" i="38" a="1"/>
  <c r="AM38" i="38" s="1"/>
  <c r="AM30" i="38" a="1"/>
  <c r="AM30" i="38" s="1"/>
  <c r="AM48" i="38" a="1"/>
  <c r="AM48" i="38" s="1"/>
  <c r="AM23" i="38" a="1"/>
  <c r="AM23" i="38" s="1"/>
  <c r="AM43" i="38" a="1"/>
  <c r="AM43" i="38" s="1"/>
  <c r="AM37" i="38" a="1"/>
  <c r="AM37" i="38" s="1"/>
  <c r="AM45" i="38" a="1"/>
  <c r="AM45" i="38" s="1"/>
  <c r="AM40" i="38" a="1"/>
  <c r="AM40" i="38" s="1"/>
  <c r="AM7" i="38" a="1"/>
  <c r="AM7" i="38" s="1"/>
  <c r="AM46" i="38" a="1"/>
  <c r="AM46" i="38" s="1"/>
  <c r="AM9" i="38" a="1"/>
  <c r="AM9" i="38" s="1"/>
  <c r="AM39" i="38" a="1"/>
  <c r="AM39" i="38" s="1"/>
  <c r="AM2" i="38" a="1"/>
  <c r="AM2" i="38" s="1"/>
  <c r="AM20" i="38" a="1"/>
  <c r="AM20" i="38" s="1"/>
  <c r="AM35" i="38" a="1"/>
  <c r="AM35" i="38" s="1"/>
  <c r="AM27" i="38" a="1"/>
  <c r="AM27" i="38" s="1"/>
  <c r="AM4" i="38" a="1"/>
  <c r="AM4" i="38" s="1"/>
  <c r="AP2" i="38" s="1"/>
  <c r="AR2" i="38" s="1"/>
  <c r="AF2" i="38" s="1"/>
  <c r="AM12" i="38" a="1"/>
  <c r="AM12" i="38" s="1"/>
  <c r="AP17" i="38" s="1"/>
  <c r="AR41" i="38" s="1"/>
  <c r="AF41" i="38" s="1"/>
  <c r="AD41" i="38" s="1"/>
  <c r="AC41" i="38" s="1"/>
  <c r="AM26" i="38" a="1"/>
  <c r="AM26" i="38" s="1"/>
  <c r="AM17" i="38" a="1"/>
  <c r="AM17" i="38" s="1"/>
  <c r="AA45" i="46"/>
  <c r="Q45" i="46"/>
  <c r="BA45" i="46" s="1"/>
  <c r="P45" i="46"/>
  <c r="Y45" i="46"/>
  <c r="V45" i="46"/>
  <c r="AY45" i="46" s="1"/>
  <c r="BB45" i="46" s="1"/>
  <c r="W45" i="46"/>
  <c r="U45" i="46"/>
  <c r="Z45" i="46"/>
  <c r="AZ45" i="46" s="1"/>
  <c r="AU45" i="46"/>
  <c r="AV60" i="46" s="1"/>
  <c r="R45" i="46"/>
  <c r="S45" i="46"/>
  <c r="AB45" i="46"/>
  <c r="AE45" i="46" a="1"/>
  <c r="AE45" i="46" s="1"/>
  <c r="AD45" i="46" s="1"/>
  <c r="AN35" i="54" a="1"/>
  <c r="AN35" i="54" s="1"/>
  <c r="AN19" i="54" a="1"/>
  <c r="AN19" i="54" s="1"/>
  <c r="AN11" i="54" a="1"/>
  <c r="AN11" i="54" s="1"/>
  <c r="AN13" i="54" a="1"/>
  <c r="AN13" i="54" s="1"/>
  <c r="AN15" i="54" a="1"/>
  <c r="AN15" i="54" s="1"/>
  <c r="AN5" i="54" a="1"/>
  <c r="AN5" i="54" s="1"/>
  <c r="AN2" i="54" a="1"/>
  <c r="AN2" i="54" s="1"/>
  <c r="AN33" i="54" a="1"/>
  <c r="AN33" i="54" s="1"/>
  <c r="AN28" i="54" a="1"/>
  <c r="AN28" i="54" s="1"/>
  <c r="AN3" i="54" a="1"/>
  <c r="AN3" i="54" s="1"/>
  <c r="AN22" i="54" a="1"/>
  <c r="AN22" i="54" s="1"/>
  <c r="AN14" i="54" a="1"/>
  <c r="AN14" i="54" s="1"/>
  <c r="AN39" i="54" a="1"/>
  <c r="AN39" i="54" s="1"/>
  <c r="AN29" i="54" a="1"/>
  <c r="AN29" i="54" s="1"/>
  <c r="AN8" i="54" a="1"/>
  <c r="AN8" i="54" s="1"/>
  <c r="AN26" i="54" a="1"/>
  <c r="AN26" i="54" s="1"/>
  <c r="AN30" i="54" a="1"/>
  <c r="AN30" i="54" s="1"/>
  <c r="AN16" i="54" a="1"/>
  <c r="AN16" i="54" s="1"/>
  <c r="AN31" i="54" a="1"/>
  <c r="AN31" i="54" s="1"/>
  <c r="AN36" i="54" a="1"/>
  <c r="AN36" i="54" s="1"/>
  <c r="AN23" i="54" a="1"/>
  <c r="AN23" i="54" s="1"/>
  <c r="AN24" i="54" a="1"/>
  <c r="AN24" i="54" s="1"/>
  <c r="AN32" i="54" a="1"/>
  <c r="AN32" i="54" s="1"/>
  <c r="AN37" i="54" a="1"/>
  <c r="AN37" i="54" s="1"/>
  <c r="AN12" i="54" a="1"/>
  <c r="AN12" i="54" s="1"/>
  <c r="AN10" i="54" a="1"/>
  <c r="AN10" i="54" s="1"/>
  <c r="AN34" i="54" a="1"/>
  <c r="AN34" i="54" s="1"/>
  <c r="AN38" i="54" a="1"/>
  <c r="AN38" i="54" s="1"/>
  <c r="AN4" i="54" a="1"/>
  <c r="AN4" i="54" s="1"/>
  <c r="AN18" i="54" a="1"/>
  <c r="AN18" i="54" s="1"/>
  <c r="AN20" i="54" a="1"/>
  <c r="AN20" i="54" s="1"/>
  <c r="AQ16" i="54" s="1"/>
  <c r="AN17" i="54" a="1"/>
  <c r="AN17" i="54" s="1"/>
  <c r="AN9" i="54" a="1"/>
  <c r="AN9" i="54" s="1"/>
  <c r="AQ18" i="54" s="1"/>
  <c r="AS18" i="54" s="1"/>
  <c r="AF18" i="54" s="1"/>
  <c r="AD18" i="54" s="1"/>
  <c r="AC18" i="54" s="1"/>
  <c r="AN27" i="54" a="1"/>
  <c r="AN27" i="54" s="1"/>
  <c r="AN40" i="54" a="1"/>
  <c r="AN40" i="54" s="1"/>
  <c r="AN25" i="54" a="1"/>
  <c r="AN25" i="54" s="1"/>
  <c r="AN6" i="54" a="1"/>
  <c r="AN6" i="54" s="1"/>
  <c r="AN21" i="54" a="1"/>
  <c r="AN21" i="54" s="1"/>
  <c r="AN7" i="54" a="1"/>
  <c r="AN7" i="54" s="1"/>
  <c r="AQ21" i="54" s="1"/>
  <c r="AS21" i="54" s="1"/>
  <c r="AF21" i="54" s="1"/>
  <c r="AD21" i="54" s="1"/>
  <c r="AC21" i="54" s="1"/>
  <c r="AN13" i="37" a="1"/>
  <c r="AN13" i="37" s="1"/>
  <c r="AN26" i="37" a="1"/>
  <c r="AN26" i="37" s="1"/>
  <c r="AN11" i="37" a="1"/>
  <c r="AN11" i="37" s="1"/>
  <c r="AN33" i="37" a="1"/>
  <c r="AN33" i="37" s="1"/>
  <c r="AN30" i="37" a="1"/>
  <c r="AN30" i="37" s="1"/>
  <c r="AN22" i="37" a="1"/>
  <c r="AN22" i="37" s="1"/>
  <c r="AN5" i="37" a="1"/>
  <c r="AN5" i="37" s="1"/>
  <c r="AN2" i="37" a="1"/>
  <c r="AN2" i="37" s="1"/>
  <c r="AN39" i="37" a="1"/>
  <c r="AN39" i="37" s="1"/>
  <c r="AN19" i="37" a="1"/>
  <c r="AN19" i="37" s="1"/>
  <c r="AN10" i="37" a="1"/>
  <c r="AN10" i="37" s="1"/>
  <c r="AN15" i="37" a="1"/>
  <c r="AN15" i="37" s="1"/>
  <c r="AN25" i="37" a="1"/>
  <c r="AN25" i="37" s="1"/>
  <c r="AN37" i="37" a="1"/>
  <c r="AN37" i="37" s="1"/>
  <c r="AN21" i="37" a="1"/>
  <c r="AN21" i="37" s="1"/>
  <c r="AN9" i="37" a="1"/>
  <c r="AN9" i="37" s="1"/>
  <c r="AN18" i="37" a="1"/>
  <c r="AN18" i="37" s="1"/>
  <c r="AN34" i="37" a="1"/>
  <c r="AN34" i="37" s="1"/>
  <c r="AN36" i="37" a="1"/>
  <c r="AN36" i="37" s="1"/>
  <c r="AN27" i="37" a="1"/>
  <c r="AN27" i="37" s="1"/>
  <c r="AN32" i="37" a="1"/>
  <c r="AN32" i="37" s="1"/>
  <c r="AN29" i="37" a="1"/>
  <c r="AN29" i="37" s="1"/>
  <c r="AN38" i="37" a="1"/>
  <c r="AN38" i="37" s="1"/>
  <c r="AN40" i="37" a="1"/>
  <c r="AN40" i="37" s="1"/>
  <c r="AN28" i="37" a="1"/>
  <c r="AN28" i="37" s="1"/>
  <c r="AN17" i="37" a="1"/>
  <c r="AN17" i="37" s="1"/>
  <c r="AN24" i="37" a="1"/>
  <c r="AN24" i="37" s="1"/>
  <c r="AN6" i="37" a="1"/>
  <c r="AN6" i="37" s="1"/>
  <c r="AN35" i="37" a="1"/>
  <c r="AN35" i="37" s="1"/>
  <c r="AN31" i="37" a="1"/>
  <c r="AN31" i="37" s="1"/>
  <c r="AN20" i="37" a="1"/>
  <c r="AN20" i="37" s="1"/>
  <c r="AN3" i="37" a="1"/>
  <c r="AN3" i="37" s="1"/>
  <c r="AN12" i="37" a="1"/>
  <c r="AN12" i="37" s="1"/>
  <c r="AN4" i="37" a="1"/>
  <c r="AN4" i="37" s="1"/>
  <c r="AN8" i="37" a="1"/>
  <c r="AN8" i="37" s="1"/>
  <c r="AN7" i="37" a="1"/>
  <c r="AN7" i="37" s="1"/>
  <c r="AN16" i="37" a="1"/>
  <c r="AN16" i="37" s="1"/>
  <c r="AN23" i="37" a="1"/>
  <c r="AN23" i="37" s="1"/>
  <c r="AN14" i="37" a="1"/>
  <c r="AN14" i="37" s="1"/>
  <c r="AM39" i="43" a="1"/>
  <c r="AM39" i="43" s="1"/>
  <c r="AM10" i="43" a="1"/>
  <c r="AM10" i="43" s="1"/>
  <c r="AM7" i="43" a="1"/>
  <c r="AM7" i="43" s="1"/>
  <c r="AM40" i="43" a="1"/>
  <c r="AM40" i="43" s="1"/>
  <c r="AM43" i="43" a="1"/>
  <c r="AM43" i="43" s="1"/>
  <c r="AM16" i="43" a="1"/>
  <c r="AM16" i="43" s="1"/>
  <c r="AM38" i="55" a="1"/>
  <c r="AM38" i="55" s="1"/>
  <c r="AM42" i="55" a="1"/>
  <c r="AM42" i="55" s="1"/>
  <c r="AM44" i="55" a="1"/>
  <c r="AM44" i="55" s="1"/>
  <c r="AM49" i="55" a="1"/>
  <c r="AM49" i="55" s="1"/>
  <c r="AM31" i="55" a="1"/>
  <c r="AM31" i="55" s="1"/>
  <c r="AM10" i="55" a="1"/>
  <c r="AM10" i="55" s="1"/>
  <c r="AM15" i="55" a="1"/>
  <c r="AM15" i="55" s="1"/>
  <c r="AM20" i="55" a="1"/>
  <c r="AM20" i="55" s="1"/>
  <c r="AM19" i="55" a="1"/>
  <c r="AM19" i="55" s="1"/>
  <c r="AM16" i="55" a="1"/>
  <c r="AM16" i="55" s="1"/>
  <c r="AM13" i="55" a="1"/>
  <c r="AM13" i="55" s="1"/>
  <c r="AM14" i="55" a="1"/>
  <c r="AM14" i="55" s="1"/>
  <c r="AM36" i="55" a="1"/>
  <c r="AM36" i="55" s="1"/>
  <c r="AM39" i="55" a="1"/>
  <c r="AM39" i="55" s="1"/>
  <c r="AM41" i="55" a="1"/>
  <c r="AM41" i="55" s="1"/>
  <c r="AM46" i="55" a="1"/>
  <c r="AM46" i="55" s="1"/>
  <c r="AM30" i="55" a="1"/>
  <c r="AM30" i="55" s="1"/>
  <c r="AM28" i="55" a="1"/>
  <c r="AM28" i="55" s="1"/>
  <c r="AM2" i="55" a="1"/>
  <c r="AM2" i="55" s="1"/>
  <c r="AM17" i="55" a="1"/>
  <c r="AM17" i="55" s="1"/>
  <c r="AM11" i="55" a="1"/>
  <c r="AM11" i="55" s="1"/>
  <c r="AM48" i="55" a="1"/>
  <c r="AM48" i="55" s="1"/>
  <c r="AM8" i="55" a="1"/>
  <c r="AM8" i="55" s="1"/>
  <c r="AM3" i="55" a="1"/>
  <c r="AM3" i="55" s="1"/>
  <c r="AM40" i="55" a="1"/>
  <c r="AM40" i="55" s="1"/>
  <c r="AM34" i="55" a="1"/>
  <c r="AM34" i="55" s="1"/>
  <c r="AM35" i="55" a="1"/>
  <c r="AM35" i="55" s="1"/>
  <c r="AM47" i="55" a="1"/>
  <c r="AM47" i="55" s="1"/>
  <c r="AM33" i="55" a="1"/>
  <c r="AM33" i="55" s="1"/>
  <c r="AM29" i="55" a="1"/>
  <c r="AM29" i="55" s="1"/>
  <c r="AM21" i="55" a="1"/>
  <c r="AM21" i="55" s="1"/>
  <c r="AM12" i="55" a="1"/>
  <c r="AM12" i="55" s="1"/>
  <c r="AM4" i="55" a="1"/>
  <c r="AM4" i="55" s="1"/>
  <c r="AM6" i="55" a="1"/>
  <c r="AM6" i="55" s="1"/>
  <c r="AM27" i="55" a="1"/>
  <c r="AM27" i="55" s="1"/>
  <c r="AM9" i="55" a="1"/>
  <c r="AM9" i="55" s="1"/>
  <c r="AM7" i="55" a="1"/>
  <c r="AM7" i="55" s="1"/>
  <c r="AM45" i="55" a="1"/>
  <c r="AM45" i="55" s="1"/>
  <c r="AM22" i="55" a="1"/>
  <c r="AM22" i="55" s="1"/>
  <c r="AM25" i="55" a="1"/>
  <c r="AM25" i="55" s="1"/>
  <c r="AM23" i="55" a="1"/>
  <c r="AM23" i="55" s="1"/>
  <c r="AM26" i="55" a="1"/>
  <c r="AM26" i="55" s="1"/>
  <c r="AM24" i="55" a="1"/>
  <c r="AM24" i="55" s="1"/>
  <c r="AP2" i="55" s="1"/>
  <c r="AR26" i="55" s="1"/>
  <c r="AF26" i="55" s="1"/>
  <c r="AD26" i="55" s="1"/>
  <c r="AC26" i="55" s="1"/>
  <c r="AM5" i="55" a="1"/>
  <c r="AM5" i="55" s="1"/>
  <c r="AP16" i="55" s="1"/>
  <c r="AR64" i="55" s="1"/>
  <c r="AF64" i="55" s="1"/>
  <c r="AD64" i="55" s="1"/>
  <c r="AC64" i="55" s="1"/>
  <c r="AM18" i="55" a="1"/>
  <c r="AM18" i="55" s="1"/>
  <c r="AP23" i="55" s="1"/>
  <c r="AM43" i="55" a="1"/>
  <c r="AM43" i="55" s="1"/>
  <c r="AM37" i="55" a="1"/>
  <c r="AM37" i="55" s="1"/>
  <c r="AM32" i="55" a="1"/>
  <c r="AM32" i="55" s="1"/>
  <c r="AM41" i="49" a="1"/>
  <c r="AM41" i="49" s="1"/>
  <c r="AM39" i="49" a="1"/>
  <c r="AM39" i="49" s="1"/>
  <c r="AM27" i="49" a="1"/>
  <c r="AM27" i="49" s="1"/>
  <c r="AM43" i="49" a="1"/>
  <c r="AM43" i="49" s="1"/>
  <c r="AM11" i="49" a="1"/>
  <c r="AM11" i="49" s="1"/>
  <c r="AM16" i="49" a="1"/>
  <c r="AM16" i="49" s="1"/>
  <c r="AM4" i="49" a="1"/>
  <c r="AM4" i="49" s="1"/>
  <c r="AM6" i="49" a="1"/>
  <c r="AM6" i="49" s="1"/>
  <c r="AM20" i="49" a="1"/>
  <c r="AM20" i="49" s="1"/>
  <c r="AM3" i="49" a="1"/>
  <c r="AM3" i="49" s="1"/>
  <c r="AM2" i="49" a="1"/>
  <c r="AM2" i="49" s="1"/>
  <c r="AP25" i="49" s="1"/>
  <c r="AM10" i="49" a="1"/>
  <c r="AM10" i="49" s="1"/>
  <c r="AM37" i="49" a="1"/>
  <c r="AM37" i="49" s="1"/>
  <c r="AM47" i="49" a="1"/>
  <c r="AM47" i="49" s="1"/>
  <c r="AM23" i="49" a="1"/>
  <c r="AM23" i="49" s="1"/>
  <c r="AM38" i="49" a="1"/>
  <c r="AM38" i="49" s="1"/>
  <c r="AM42" i="49" a="1"/>
  <c r="AM42" i="49" s="1"/>
  <c r="AM9" i="49" a="1"/>
  <c r="AM9" i="49" s="1"/>
  <c r="AM40" i="49" a="1"/>
  <c r="AM40" i="49" s="1"/>
  <c r="AM26" i="49" a="1"/>
  <c r="AM26" i="49" s="1"/>
  <c r="AM19" i="49" a="1"/>
  <c r="AM19" i="49" s="1"/>
  <c r="AM25" i="49" a="1"/>
  <c r="AM25" i="49" s="1"/>
  <c r="AM28" i="49" a="1"/>
  <c r="AM28" i="49" s="1"/>
  <c r="AM8" i="49" a="1"/>
  <c r="AM8" i="49" s="1"/>
  <c r="AM48" i="49" a="1"/>
  <c r="AM48" i="49" s="1"/>
  <c r="AM17" i="49" a="1"/>
  <c r="AM17" i="49" s="1"/>
  <c r="AM29" i="49" a="1"/>
  <c r="AM29" i="49" s="1"/>
  <c r="AM22" i="49" a="1"/>
  <c r="AM22" i="49" s="1"/>
  <c r="AM36" i="49" a="1"/>
  <c r="AM36" i="49" s="1"/>
  <c r="AM21" i="49" a="1"/>
  <c r="AM21" i="49" s="1"/>
  <c r="AM44" i="49" a="1"/>
  <c r="AM44" i="49" s="1"/>
  <c r="AM46" i="49" a="1"/>
  <c r="AM46" i="49" s="1"/>
  <c r="AM12" i="49" a="1"/>
  <c r="AM12" i="49" s="1"/>
  <c r="AP12" i="49" s="1"/>
  <c r="AR60" i="49" s="1"/>
  <c r="AF60" i="49" s="1"/>
  <c r="AD60" i="49" s="1"/>
  <c r="AC60" i="49" s="1"/>
  <c r="AM30" i="49" a="1"/>
  <c r="AM30" i="49" s="1"/>
  <c r="AM13" i="49" a="1"/>
  <c r="AM13" i="49" s="1"/>
  <c r="AP20" i="49" s="1"/>
  <c r="AM24" i="49" a="1"/>
  <c r="AM24" i="49" s="1"/>
  <c r="AP14" i="49" s="1"/>
  <c r="AR62" i="49" s="1"/>
  <c r="AF62" i="49" s="1"/>
  <c r="AD62" i="49" s="1"/>
  <c r="AC62" i="49" s="1"/>
  <c r="AM14" i="49" a="1"/>
  <c r="AM14" i="49" s="1"/>
  <c r="AM7" i="49" a="1"/>
  <c r="AM7" i="49" s="1"/>
  <c r="AM15" i="49" a="1"/>
  <c r="AM15" i="49" s="1"/>
  <c r="AM32" i="49" a="1"/>
  <c r="AM32" i="49" s="1"/>
  <c r="AM35" i="49" a="1"/>
  <c r="AM35" i="49" s="1"/>
  <c r="AM34" i="49" a="1"/>
  <c r="AM34" i="49" s="1"/>
  <c r="AM49" i="49" a="1"/>
  <c r="AM49" i="49" s="1"/>
  <c r="AM45" i="49" a="1"/>
  <c r="AM45" i="49" s="1"/>
  <c r="AM31" i="49" a="1"/>
  <c r="AM31" i="49" s="1"/>
  <c r="AM18" i="49" a="1"/>
  <c r="AM18" i="49" s="1"/>
  <c r="AP8" i="49" s="1"/>
  <c r="AR32" i="49" s="1"/>
  <c r="AF32" i="49" s="1"/>
  <c r="AD32" i="49" s="1"/>
  <c r="AC32" i="49" s="1"/>
  <c r="AM33" i="49" a="1"/>
  <c r="AM33" i="49" s="1"/>
  <c r="AM5" i="49" a="1"/>
  <c r="AM5" i="49" s="1"/>
  <c r="AM6" i="43" a="1"/>
  <c r="AM6" i="43" s="1"/>
  <c r="AM33" i="43" a="1"/>
  <c r="AM33" i="43" s="1"/>
  <c r="AM37" i="43" a="1"/>
  <c r="AM37" i="43" s="1"/>
  <c r="AM23" i="43" a="1"/>
  <c r="AM23" i="43" s="1"/>
  <c r="AM17" i="43" a="1"/>
  <c r="AM17" i="43" s="1"/>
  <c r="AM19" i="43" a="1"/>
  <c r="AM19" i="43" s="1"/>
  <c r="AM44" i="33" a="1"/>
  <c r="AM44" i="33" s="1"/>
  <c r="AM47" i="33" a="1"/>
  <c r="AM47" i="33" s="1"/>
  <c r="AM27" i="33" a="1"/>
  <c r="AM27" i="33" s="1"/>
  <c r="AM17" i="33" a="1"/>
  <c r="AM17" i="33" s="1"/>
  <c r="AM18" i="33" a="1"/>
  <c r="AM18" i="33" s="1"/>
  <c r="AM26" i="33" a="1"/>
  <c r="AM26" i="33" s="1"/>
  <c r="AM42" i="33" a="1"/>
  <c r="AM42" i="33" s="1"/>
  <c r="AM48" i="33" a="1"/>
  <c r="AM48" i="33" s="1"/>
  <c r="AM6" i="33" a="1"/>
  <c r="AM6" i="33" s="1"/>
  <c r="AM25" i="33" a="1"/>
  <c r="AM25" i="33" s="1"/>
  <c r="AM4" i="33" a="1"/>
  <c r="AM4" i="33" s="1"/>
  <c r="AM34" i="33" a="1"/>
  <c r="AM34" i="33" s="1"/>
  <c r="AM5" i="33" a="1"/>
  <c r="AM5" i="33" s="1"/>
  <c r="AM15" i="33" a="1"/>
  <c r="AM15" i="33" s="1"/>
  <c r="AM9" i="33" a="1"/>
  <c r="AM9" i="33" s="1"/>
  <c r="AM38" i="33" a="1"/>
  <c r="AM38" i="33" s="1"/>
  <c r="AM45" i="33" a="1"/>
  <c r="AM45" i="33" s="1"/>
  <c r="AM8" i="33" a="1"/>
  <c r="AM8" i="33" s="1"/>
  <c r="AM7" i="33" a="1"/>
  <c r="AM7" i="33" s="1"/>
  <c r="AM31" i="33" a="1"/>
  <c r="AM31" i="33" s="1"/>
  <c r="AM21" i="33" a="1"/>
  <c r="AM21" i="33" s="1"/>
  <c r="AM46" i="33" a="1"/>
  <c r="AM46" i="33" s="1"/>
  <c r="AM35" i="33" a="1"/>
  <c r="AM35" i="33" s="1"/>
  <c r="AM19" i="33" a="1"/>
  <c r="AM19" i="33" s="1"/>
  <c r="AM32" i="33" a="1"/>
  <c r="AM32" i="33" s="1"/>
  <c r="AM13" i="33" a="1"/>
  <c r="AM13" i="33" s="1"/>
  <c r="AM11" i="33" a="1"/>
  <c r="AM11" i="33" s="1"/>
  <c r="AM36" i="33" a="1"/>
  <c r="AM36" i="33" s="1"/>
  <c r="AM23" i="33" a="1"/>
  <c r="AM23" i="33" s="1"/>
  <c r="AM3" i="33" a="1"/>
  <c r="AM3" i="33" s="1"/>
  <c r="AM24" i="33" a="1"/>
  <c r="AM24" i="33" s="1"/>
  <c r="AM40" i="33" a="1"/>
  <c r="AM40" i="33" s="1"/>
  <c r="AM29" i="33" a="1"/>
  <c r="AM29" i="33" s="1"/>
  <c r="AM37" i="33" a="1"/>
  <c r="AM37" i="33" s="1"/>
  <c r="AM30" i="33" a="1"/>
  <c r="AM30" i="33" s="1"/>
  <c r="AM2" i="33" a="1"/>
  <c r="AM2" i="33" s="1"/>
  <c r="AM10" i="33" a="1"/>
  <c r="AM10" i="33" s="1"/>
  <c r="AM43" i="33" a="1"/>
  <c r="AM43" i="33" s="1"/>
  <c r="AM41" i="33" a="1"/>
  <c r="AM41" i="33" s="1"/>
  <c r="AM22" i="33" a="1"/>
  <c r="AM22" i="33" s="1"/>
  <c r="AM39" i="33" a="1"/>
  <c r="AM39" i="33" s="1"/>
  <c r="AM49" i="33" a="1"/>
  <c r="AM49" i="33" s="1"/>
  <c r="AM14" i="33" a="1"/>
  <c r="AM14" i="33" s="1"/>
  <c r="AM20" i="33" a="1"/>
  <c r="AM20" i="33" s="1"/>
  <c r="AM12" i="33" a="1"/>
  <c r="AM12" i="33" s="1"/>
  <c r="AP19" i="33" s="1"/>
  <c r="AM33" i="33" a="1"/>
  <c r="AM33" i="33" s="1"/>
  <c r="AM16" i="33" a="1"/>
  <c r="AM16" i="33" s="1"/>
  <c r="AP23" i="33" s="1"/>
  <c r="AM28" i="33" a="1"/>
  <c r="AM28" i="33" s="1"/>
  <c r="AM32" i="57" a="1"/>
  <c r="AM32" i="57" s="1"/>
  <c r="AM33" i="57" a="1"/>
  <c r="AM33" i="57" s="1"/>
  <c r="AM18" i="57" a="1"/>
  <c r="AM18" i="57" s="1"/>
  <c r="AM14" i="57" a="1"/>
  <c r="AM14" i="57" s="1"/>
  <c r="AM5" i="57" a="1"/>
  <c r="AM5" i="57" s="1"/>
  <c r="AM35" i="57" a="1"/>
  <c r="AM35" i="57" s="1"/>
  <c r="AM45" i="57" a="1"/>
  <c r="AM45" i="57" s="1"/>
  <c r="AM31" i="57" a="1"/>
  <c r="AM31" i="57" s="1"/>
  <c r="AM15" i="57" a="1"/>
  <c r="AM15" i="57" s="1"/>
  <c r="AM42" i="57" a="1"/>
  <c r="AM42" i="57" s="1"/>
  <c r="AM8" i="57" a="1"/>
  <c r="AM8" i="57" s="1"/>
  <c r="AM19" i="57" a="1"/>
  <c r="AM19" i="57" s="1"/>
  <c r="AM34" i="57" a="1"/>
  <c r="AM34" i="57" s="1"/>
  <c r="AM26" i="57" a="1"/>
  <c r="AM26" i="57" s="1"/>
  <c r="AM25" i="57" a="1"/>
  <c r="AM25" i="57" s="1"/>
  <c r="AM7" i="57" a="1"/>
  <c r="AM7" i="57" s="1"/>
  <c r="AM41" i="57" a="1"/>
  <c r="AM41" i="57" s="1"/>
  <c r="AM27" i="57" a="1"/>
  <c r="AM27" i="57" s="1"/>
  <c r="AM3" i="57" a="1"/>
  <c r="AM3" i="57" s="1"/>
  <c r="AM39" i="57" a="1"/>
  <c r="AM39" i="57" s="1"/>
  <c r="AM38" i="57" a="1"/>
  <c r="AM38" i="57" s="1"/>
  <c r="AM49" i="57" a="1"/>
  <c r="AM49" i="57" s="1"/>
  <c r="AM16" i="57" a="1"/>
  <c r="AM16" i="57" s="1"/>
  <c r="AM46" i="57" a="1"/>
  <c r="AM46" i="57" s="1"/>
  <c r="AM4" i="57" a="1"/>
  <c r="AM4" i="57" s="1"/>
  <c r="AM22" i="57" a="1"/>
  <c r="AM22" i="57" s="1"/>
  <c r="AM13" i="57" a="1"/>
  <c r="AM13" i="57" s="1"/>
  <c r="AM36" i="57" a="1"/>
  <c r="AM36" i="57" s="1"/>
  <c r="AM24" i="57" a="1"/>
  <c r="AM24" i="57" s="1"/>
  <c r="AM10" i="57" a="1"/>
  <c r="AM10" i="57" s="1"/>
  <c r="AM23" i="57" a="1"/>
  <c r="AM23" i="57" s="1"/>
  <c r="AM6" i="57" a="1"/>
  <c r="AM6" i="57" s="1"/>
  <c r="AM40" i="57" a="1"/>
  <c r="AM40" i="57" s="1"/>
  <c r="AM44" i="57" a="1"/>
  <c r="AM44" i="57" s="1"/>
  <c r="AM9" i="57" a="1"/>
  <c r="AM9" i="57" s="1"/>
  <c r="AM37" i="57" a="1"/>
  <c r="AM37" i="57" s="1"/>
  <c r="AM12" i="57" a="1"/>
  <c r="AM12" i="57" s="1"/>
  <c r="AP10" i="57" s="1"/>
  <c r="AR58" i="57" s="1"/>
  <c r="AF58" i="57" s="1"/>
  <c r="AD58" i="57" s="1"/>
  <c r="AC58" i="57" s="1"/>
  <c r="AM17" i="57" a="1"/>
  <c r="AM17" i="57" s="1"/>
  <c r="AM29" i="57" a="1"/>
  <c r="AM29" i="57" s="1"/>
  <c r="AM30" i="57" a="1"/>
  <c r="AM30" i="57" s="1"/>
  <c r="AM11" i="57" a="1"/>
  <c r="AM11" i="57" s="1"/>
  <c r="AM47" i="57" a="1"/>
  <c r="AM47" i="57" s="1"/>
  <c r="AM43" i="57" a="1"/>
  <c r="AM43" i="57" s="1"/>
  <c r="AM28" i="57" a="1"/>
  <c r="AM28" i="57" s="1"/>
  <c r="AM48" i="57" a="1"/>
  <c r="AM48" i="57" s="1"/>
  <c r="AM2" i="57" a="1"/>
  <c r="AM2" i="57" s="1"/>
  <c r="AP24" i="57" s="1"/>
  <c r="AM21" i="57" a="1"/>
  <c r="AM21" i="57" s="1"/>
  <c r="AM20" i="57" a="1"/>
  <c r="AM20" i="57" s="1"/>
  <c r="AN38" i="38" a="1"/>
  <c r="AN38" i="38" s="1"/>
  <c r="AN26" i="38" a="1"/>
  <c r="AN26" i="38" s="1"/>
  <c r="AN28" i="38" a="1"/>
  <c r="AN28" i="38" s="1"/>
  <c r="AN40" i="38" a="1"/>
  <c r="AN40" i="38" s="1"/>
  <c r="AN20" i="38" a="1"/>
  <c r="AN20" i="38" s="1"/>
  <c r="AN4" i="38" a="1"/>
  <c r="AN4" i="38" s="1"/>
  <c r="AN3" i="38" a="1"/>
  <c r="AN3" i="38" s="1"/>
  <c r="AN14" i="38" a="1"/>
  <c r="AN14" i="38" s="1"/>
  <c r="AN19" i="38" a="1"/>
  <c r="AN19" i="38" s="1"/>
  <c r="AN25" i="38" a="1"/>
  <c r="AN25" i="38" s="1"/>
  <c r="AN7" i="38" a="1"/>
  <c r="AN7" i="38" s="1"/>
  <c r="AN31" i="38" a="1"/>
  <c r="AN31" i="38" s="1"/>
  <c r="AN39" i="38" a="1"/>
  <c r="AN39" i="38" s="1"/>
  <c r="AN16" i="38" a="1"/>
  <c r="AN16" i="38" s="1"/>
  <c r="AN32" i="38" a="1"/>
  <c r="AN32" i="38" s="1"/>
  <c r="AN34" i="38" a="1"/>
  <c r="AN34" i="38" s="1"/>
  <c r="AN27" i="38" a="1"/>
  <c r="AN27" i="38" s="1"/>
  <c r="AN37" i="38" a="1"/>
  <c r="AN37" i="38" s="1"/>
  <c r="AN12" i="38" a="1"/>
  <c r="AN12" i="38" s="1"/>
  <c r="AN6" i="38" a="1"/>
  <c r="AN6" i="38" s="1"/>
  <c r="AN2" i="38" a="1"/>
  <c r="AN2" i="38" s="1"/>
  <c r="AN11" i="38" a="1"/>
  <c r="AN11" i="38" s="1"/>
  <c r="AN15" i="38" a="1"/>
  <c r="AN15" i="38" s="1"/>
  <c r="AN21" i="38" a="1"/>
  <c r="AN21" i="38" s="1"/>
  <c r="AN30" i="38" a="1"/>
  <c r="AN30" i="38" s="1"/>
  <c r="AN36" i="38" a="1"/>
  <c r="AN36" i="38" s="1"/>
  <c r="AN13" i="38" a="1"/>
  <c r="AN13" i="38" s="1"/>
  <c r="AN33" i="38" a="1"/>
  <c r="AN33" i="38" s="1"/>
  <c r="AN10" i="38" a="1"/>
  <c r="AN10" i="38" s="1"/>
  <c r="AN35" i="38" a="1"/>
  <c r="AN35" i="38" s="1"/>
  <c r="AN17" i="38" a="1"/>
  <c r="AN17" i="38" s="1"/>
  <c r="AN9" i="38" a="1"/>
  <c r="AN9" i="38" s="1"/>
  <c r="AN22" i="38" a="1"/>
  <c r="AN22" i="38" s="1"/>
  <c r="AN8" i="38" a="1"/>
  <c r="AN8" i="38" s="1"/>
  <c r="AN5" i="38" a="1"/>
  <c r="AN5" i="38" s="1"/>
  <c r="AN24" i="38" a="1"/>
  <c r="AN24" i="38" s="1"/>
  <c r="AN29" i="38" a="1"/>
  <c r="AN29" i="38" s="1"/>
  <c r="AN23" i="38" a="1"/>
  <c r="AN23" i="38" s="1"/>
  <c r="AQ25" i="38" s="1"/>
  <c r="AS25" i="38" s="1"/>
  <c r="AF25" i="38" s="1"/>
  <c r="AD25" i="38" s="1"/>
  <c r="AC25" i="38" s="1"/>
  <c r="AN18" i="38" a="1"/>
  <c r="AN18" i="38" s="1"/>
  <c r="AM30" i="52" a="1"/>
  <c r="AM30" i="52" s="1"/>
  <c r="AM46" i="52" a="1"/>
  <c r="AM46" i="52" s="1"/>
  <c r="AM39" i="50" a="1"/>
  <c r="AM39" i="50" s="1"/>
  <c r="AM46" i="50" a="1"/>
  <c r="AM46" i="50" s="1"/>
  <c r="AM44" i="50" a="1"/>
  <c r="AM44" i="50" s="1"/>
  <c r="AM36" i="50" a="1"/>
  <c r="AM36" i="50" s="1"/>
  <c r="AM30" i="50" a="1"/>
  <c r="AM30" i="50" s="1"/>
  <c r="AM17" i="50" a="1"/>
  <c r="AM17" i="50" s="1"/>
  <c r="AM26" i="50" a="1"/>
  <c r="AM26" i="50" s="1"/>
  <c r="AM20" i="50" a="1"/>
  <c r="AM20" i="50" s="1"/>
  <c r="AM9" i="50" a="1"/>
  <c r="AM9" i="50" s="1"/>
  <c r="AM4" i="50" a="1"/>
  <c r="AM4" i="50" s="1"/>
  <c r="AM7" i="50" a="1"/>
  <c r="AM7" i="50" s="1"/>
  <c r="AM13" i="50" a="1"/>
  <c r="AM13" i="50" s="1"/>
  <c r="AM41" i="50" a="1"/>
  <c r="AM41" i="50" s="1"/>
  <c r="AM48" i="50" a="1"/>
  <c r="AM48" i="50" s="1"/>
  <c r="AM43" i="50" a="1"/>
  <c r="AM43" i="50" s="1"/>
  <c r="AM34" i="50" a="1"/>
  <c r="AM34" i="50" s="1"/>
  <c r="AM33" i="50" a="1"/>
  <c r="AM33" i="50" s="1"/>
  <c r="AM29" i="50" a="1"/>
  <c r="AM29" i="50" s="1"/>
  <c r="AM47" i="50" a="1"/>
  <c r="AM47" i="50" s="1"/>
  <c r="AM11" i="50" a="1"/>
  <c r="AM11" i="50" s="1"/>
  <c r="AM18" i="50" a="1"/>
  <c r="AM18" i="50" s="1"/>
  <c r="AM2" i="50" a="1"/>
  <c r="AM2" i="50" s="1"/>
  <c r="AM42" i="50" a="1"/>
  <c r="AM42" i="50" s="1"/>
  <c r="AM6" i="50" a="1"/>
  <c r="AM6" i="50" s="1"/>
  <c r="AM49" i="50" a="1"/>
  <c r="AM49" i="50" s="1"/>
  <c r="AM45" i="50" a="1"/>
  <c r="AM45" i="50" s="1"/>
  <c r="AM37" i="50" a="1"/>
  <c r="AM37" i="50" s="1"/>
  <c r="AM24" i="50" a="1"/>
  <c r="AM24" i="50" s="1"/>
  <c r="AP20" i="50" s="1"/>
  <c r="AM32" i="50" a="1"/>
  <c r="AM32" i="50" s="1"/>
  <c r="AM28" i="50" a="1"/>
  <c r="AM28" i="50" s="1"/>
  <c r="AM19" i="50" a="1"/>
  <c r="AM19" i="50" s="1"/>
  <c r="AM16" i="50" a="1"/>
  <c r="AM16" i="50" s="1"/>
  <c r="AM27" i="50" a="1"/>
  <c r="AM27" i="50" s="1"/>
  <c r="AM21" i="50" a="1"/>
  <c r="AM21" i="50" s="1"/>
  <c r="AM22" i="50" a="1"/>
  <c r="AM22" i="50" s="1"/>
  <c r="AM3" i="50" a="1"/>
  <c r="AM3" i="50" s="1"/>
  <c r="AM25" i="50" a="1"/>
  <c r="AM25" i="50" s="1"/>
  <c r="AM40" i="50" a="1"/>
  <c r="AM40" i="50" s="1"/>
  <c r="AM23" i="50" a="1"/>
  <c r="AM23" i="50" s="1"/>
  <c r="AM5" i="50" a="1"/>
  <c r="AM5" i="50" s="1"/>
  <c r="AM10" i="50" a="1"/>
  <c r="AM10" i="50" s="1"/>
  <c r="AP14" i="50" s="1"/>
  <c r="AR38" i="50" s="1"/>
  <c r="AF38" i="50" s="1"/>
  <c r="AD38" i="50" s="1"/>
  <c r="AC38" i="50" s="1"/>
  <c r="AM15" i="50" a="1"/>
  <c r="AM15" i="50" s="1"/>
  <c r="AM38" i="50" a="1"/>
  <c r="AM38" i="50" s="1"/>
  <c r="AM35" i="50" a="1"/>
  <c r="AM35" i="50" s="1"/>
  <c r="AM31" i="50" a="1"/>
  <c r="AM31" i="50" s="1"/>
  <c r="AM14" i="50" a="1"/>
  <c r="AM14" i="50" s="1"/>
  <c r="AM12" i="50" a="1"/>
  <c r="AM12" i="50" s="1"/>
  <c r="AM8" i="50" a="1"/>
  <c r="AM8" i="50" s="1"/>
  <c r="AM42" i="58" a="1"/>
  <c r="AM42" i="58" s="1"/>
  <c r="AM47" i="58" a="1"/>
  <c r="AM47" i="58" s="1"/>
  <c r="AM38" i="58" a="1"/>
  <c r="AM38" i="58" s="1"/>
  <c r="AM31" i="58" a="1"/>
  <c r="AM31" i="58" s="1"/>
  <c r="AM28" i="58" a="1"/>
  <c r="AM28" i="58" s="1"/>
  <c r="AM30" i="58" a="1"/>
  <c r="AM30" i="58" s="1"/>
  <c r="AM22" i="58" a="1"/>
  <c r="AM22" i="58" s="1"/>
  <c r="AM24" i="58" a="1"/>
  <c r="AM24" i="58" s="1"/>
  <c r="AM12" i="58" a="1"/>
  <c r="AM12" i="58" s="1"/>
  <c r="AM19" i="58" a="1"/>
  <c r="AM19" i="58" s="1"/>
  <c r="AM11" i="58" a="1"/>
  <c r="AM11" i="58" s="1"/>
  <c r="AM20" i="58" a="1"/>
  <c r="AM20" i="58" s="1"/>
  <c r="AM40" i="58" a="1"/>
  <c r="AM40" i="58" s="1"/>
  <c r="AM46" i="58" a="1"/>
  <c r="AM46" i="58" s="1"/>
  <c r="AM49" i="58" a="1"/>
  <c r="AM49" i="58" s="1"/>
  <c r="AM39" i="58" a="1"/>
  <c r="AM39" i="58" s="1"/>
  <c r="AM33" i="58" a="1"/>
  <c r="AM33" i="58" s="1"/>
  <c r="AM29" i="58" a="1"/>
  <c r="AM29" i="58" s="1"/>
  <c r="AM17" i="58" a="1"/>
  <c r="AM17" i="58" s="1"/>
  <c r="AM4" i="58" a="1"/>
  <c r="AM4" i="58" s="1"/>
  <c r="AM9" i="58" a="1"/>
  <c r="AM9" i="58" s="1"/>
  <c r="AM16" i="58" a="1"/>
  <c r="AM16" i="58" s="1"/>
  <c r="AM8" i="58" a="1"/>
  <c r="AM8" i="58" s="1"/>
  <c r="AM14" i="58" a="1"/>
  <c r="AM14" i="58" s="1"/>
  <c r="AM36" i="58" a="1"/>
  <c r="AM36" i="58" s="1"/>
  <c r="AM45" i="58" a="1"/>
  <c r="AM45" i="58" s="1"/>
  <c r="AM34" i="58" a="1"/>
  <c r="AM34" i="58" s="1"/>
  <c r="AM37" i="58" a="1"/>
  <c r="AM37" i="58" s="1"/>
  <c r="AM27" i="58" a="1"/>
  <c r="AM27" i="58" s="1"/>
  <c r="AM26" i="58" a="1"/>
  <c r="AM26" i="58" s="1"/>
  <c r="AM10" i="58" a="1"/>
  <c r="AM10" i="58" s="1"/>
  <c r="AM18" i="58" a="1"/>
  <c r="AM18" i="58" s="1"/>
  <c r="AM6" i="58" a="1"/>
  <c r="AM6" i="58" s="1"/>
  <c r="AM3" i="58" a="1"/>
  <c r="AM3" i="58" s="1"/>
  <c r="AM35" i="58" a="1"/>
  <c r="AM35" i="58" s="1"/>
  <c r="AM2" i="58" a="1"/>
  <c r="AM2" i="58" s="1"/>
  <c r="AM44" i="58" a="1"/>
  <c r="AM44" i="58" s="1"/>
  <c r="AM32" i="58" a="1"/>
  <c r="AM32" i="58" s="1"/>
  <c r="AM15" i="58" a="1"/>
  <c r="AM15" i="58" s="1"/>
  <c r="AM48" i="58" a="1"/>
  <c r="AM48" i="58" s="1"/>
  <c r="AM25" i="58" a="1"/>
  <c r="AM25" i="58" s="1"/>
  <c r="AM21" i="58" a="1"/>
  <c r="AM21" i="58" s="1"/>
  <c r="AM43" i="58" a="1"/>
  <c r="AM43" i="58" s="1"/>
  <c r="AM23" i="58" a="1"/>
  <c r="AM23" i="58" s="1"/>
  <c r="AP20" i="58" s="1"/>
  <c r="AM13" i="58" a="1"/>
  <c r="AM13" i="58" s="1"/>
  <c r="AM41" i="58" a="1"/>
  <c r="AM41" i="58" s="1"/>
  <c r="AM7" i="58" a="1"/>
  <c r="AM7" i="58" s="1"/>
  <c r="AP24" i="58" s="1"/>
  <c r="AM5" i="58" a="1"/>
  <c r="AM5" i="58" s="1"/>
  <c r="AM46" i="28" a="1"/>
  <c r="AM46" i="28" s="1"/>
  <c r="AM26" i="28" a="1"/>
  <c r="AM26" i="28" s="1"/>
  <c r="AM16" i="28" a="1"/>
  <c r="AM16" i="28" s="1"/>
  <c r="AM21" i="28" a="1"/>
  <c r="AM21" i="28" s="1"/>
  <c r="AM25" i="28" a="1"/>
  <c r="AM25" i="28" s="1"/>
  <c r="AM37" i="28" a="1"/>
  <c r="AM37" i="28" s="1"/>
  <c r="AM22" i="28" a="1"/>
  <c r="AM22" i="28" s="1"/>
  <c r="AM38" i="28" a="1"/>
  <c r="AM38" i="28" s="1"/>
  <c r="AM32" i="28" a="1"/>
  <c r="AM32" i="28" s="1"/>
  <c r="AM14" i="28" a="1"/>
  <c r="AM14" i="28" s="1"/>
  <c r="AM48" i="28" a="1"/>
  <c r="AM48" i="28" s="1"/>
  <c r="AM20" i="28" a="1"/>
  <c r="AM20" i="28" s="1"/>
  <c r="AM29" i="28" a="1"/>
  <c r="AM29" i="28" s="1"/>
  <c r="AM2" i="28" a="1"/>
  <c r="AM2" i="28" s="1"/>
  <c r="AM39" i="28" a="1"/>
  <c r="AM39" i="28" s="1"/>
  <c r="AM49" i="28" a="1"/>
  <c r="AM49" i="28" s="1"/>
  <c r="AM9" i="28" a="1"/>
  <c r="AM9" i="28" s="1"/>
  <c r="AM24" i="28" a="1"/>
  <c r="AM24" i="28" s="1"/>
  <c r="AM10" i="28" a="1"/>
  <c r="AM10" i="28" s="1"/>
  <c r="AM23" i="28" a="1"/>
  <c r="AM23" i="28" s="1"/>
  <c r="AP14" i="28" s="1"/>
  <c r="AR62" i="28" s="1"/>
  <c r="AF62" i="28" s="1"/>
  <c r="AD62" i="28" s="1"/>
  <c r="AC62" i="28" s="1"/>
  <c r="AM44" i="28" a="1"/>
  <c r="AM44" i="28" s="1"/>
  <c r="AM30" i="28" a="1"/>
  <c r="AM30" i="28" s="1"/>
  <c r="AM33" i="28" a="1"/>
  <c r="AM33" i="28" s="1"/>
  <c r="AM18" i="28" a="1"/>
  <c r="AM18" i="28" s="1"/>
  <c r="AM5" i="28" a="1"/>
  <c r="AM5" i="28" s="1"/>
  <c r="AM35" i="28" a="1"/>
  <c r="AM35" i="28" s="1"/>
  <c r="AM17" i="28" a="1"/>
  <c r="AM17" i="28" s="1"/>
  <c r="AM6" i="28" a="1"/>
  <c r="AM6" i="28" s="1"/>
  <c r="AP18" i="28" s="1"/>
  <c r="AM19" i="28" a="1"/>
  <c r="AM19" i="28" s="1"/>
  <c r="AM8" i="28" a="1"/>
  <c r="AM8" i="28" s="1"/>
  <c r="AM41" i="28" a="1"/>
  <c r="AM41" i="28" s="1"/>
  <c r="AM13" i="28" a="1"/>
  <c r="AM13" i="28" s="1"/>
  <c r="AM40" i="28" a="1"/>
  <c r="AM40" i="28" s="1"/>
  <c r="AM3" i="28" a="1"/>
  <c r="AM3" i="28" s="1"/>
  <c r="AM28" i="28" a="1"/>
  <c r="AM28" i="28" s="1"/>
  <c r="AM45" i="28" a="1"/>
  <c r="AM45" i="28" s="1"/>
  <c r="AM43" i="28" a="1"/>
  <c r="AM43" i="28" s="1"/>
  <c r="AM34" i="28" a="1"/>
  <c r="AM34" i="28" s="1"/>
  <c r="AM11" i="28" a="1"/>
  <c r="AM11" i="28" s="1"/>
  <c r="AM7" i="28" a="1"/>
  <c r="AM7" i="28" s="1"/>
  <c r="AM27" i="28" a="1"/>
  <c r="AM27" i="28" s="1"/>
  <c r="AM42" i="28" a="1"/>
  <c r="AM42" i="28" s="1"/>
  <c r="AM12" i="28" a="1"/>
  <c r="AM12" i="28" s="1"/>
  <c r="AM15" i="28" a="1"/>
  <c r="AM15" i="28" s="1"/>
  <c r="AM47" i="28" a="1"/>
  <c r="AM47" i="28" s="1"/>
  <c r="AM36" i="28" a="1"/>
  <c r="AM36" i="28" s="1"/>
  <c r="AM31" i="28" a="1"/>
  <c r="AM31" i="28" s="1"/>
  <c r="AM4" i="28" a="1"/>
  <c r="AM4" i="28" s="1"/>
  <c r="AN8" i="43" a="1"/>
  <c r="AN8" i="43" s="1"/>
  <c r="AN2" i="43" a="1"/>
  <c r="AN2" i="43" s="1"/>
  <c r="AN19" i="43" a="1"/>
  <c r="AN19" i="43" s="1"/>
  <c r="AN26" i="43" a="1"/>
  <c r="AN26" i="43" s="1"/>
  <c r="AN40" i="43" a="1"/>
  <c r="AN40" i="43" s="1"/>
  <c r="AN25" i="43" a="1"/>
  <c r="AN25" i="43" s="1"/>
  <c r="AN23" i="43" a="1"/>
  <c r="AN23" i="43" s="1"/>
  <c r="AN37" i="43" a="1"/>
  <c r="AN37" i="43" s="1"/>
  <c r="AN38" i="43" a="1"/>
  <c r="AN38" i="43" s="1"/>
  <c r="AN33" i="43" a="1"/>
  <c r="AN33" i="43" s="1"/>
  <c r="AN12" i="43" a="1"/>
  <c r="AN12" i="43" s="1"/>
  <c r="AN35" i="43" a="1"/>
  <c r="AN35" i="43" s="1"/>
  <c r="AN30" i="43" a="1"/>
  <c r="AN30" i="43" s="1"/>
  <c r="AN14" i="43" a="1"/>
  <c r="AN14" i="43" s="1"/>
  <c r="AN22" i="43" a="1"/>
  <c r="AN22" i="43" s="1"/>
  <c r="AN3" i="43" a="1"/>
  <c r="AN3" i="43" s="1"/>
  <c r="AN11" i="43" a="1"/>
  <c r="AN11" i="43" s="1"/>
  <c r="AN5" i="43" a="1"/>
  <c r="AN5" i="43" s="1"/>
  <c r="AN31" i="43" a="1"/>
  <c r="AN31" i="43" s="1"/>
  <c r="AN6" i="43" a="1"/>
  <c r="AN6" i="43" s="1"/>
  <c r="AN18" i="43" a="1"/>
  <c r="AN18" i="43" s="1"/>
  <c r="AN7" i="43" a="1"/>
  <c r="AN7" i="43" s="1"/>
  <c r="AN10" i="43" a="1"/>
  <c r="AN10" i="43" s="1"/>
  <c r="AN21" i="43" a="1"/>
  <c r="AN21" i="43" s="1"/>
  <c r="AN13" i="43" a="1"/>
  <c r="AN13" i="43" s="1"/>
  <c r="AN9" i="43" a="1"/>
  <c r="AN9" i="43" s="1"/>
  <c r="AN16" i="43" a="1"/>
  <c r="AN16" i="43" s="1"/>
  <c r="AN36" i="43" a="1"/>
  <c r="AN36" i="43" s="1"/>
  <c r="AN28" i="43" a="1"/>
  <c r="AN28" i="43" s="1"/>
  <c r="AN15" i="43" a="1"/>
  <c r="AN15" i="43" s="1"/>
  <c r="AN34" i="43" a="1"/>
  <c r="AN34" i="43" s="1"/>
  <c r="AN24" i="43" a="1"/>
  <c r="AN24" i="43" s="1"/>
  <c r="AN4" i="43" a="1"/>
  <c r="AN4" i="43" s="1"/>
  <c r="AN32" i="43" a="1"/>
  <c r="AN32" i="43" s="1"/>
  <c r="AN20" i="43" a="1"/>
  <c r="AN20" i="43" s="1"/>
  <c r="AN39" i="43" a="1"/>
  <c r="AN39" i="43" s="1"/>
  <c r="AN17" i="43" a="1"/>
  <c r="AN17" i="43" s="1"/>
  <c r="AN29" i="43" a="1"/>
  <c r="AN29" i="43" s="1"/>
  <c r="AN27" i="43" a="1"/>
  <c r="AN27" i="43" s="1"/>
  <c r="AN34" i="45" a="1"/>
  <c r="AN34" i="45" s="1"/>
  <c r="AN33" i="45" a="1"/>
  <c r="AN33" i="45" s="1"/>
  <c r="AN9" i="45" a="1"/>
  <c r="AN9" i="45" s="1"/>
  <c r="AN3" i="45" a="1"/>
  <c r="AN3" i="45" s="1"/>
  <c r="AN20" i="45" a="1"/>
  <c r="AN20" i="45" s="1"/>
  <c r="AN21" i="45" a="1"/>
  <c r="AN21" i="45" s="1"/>
  <c r="AN13" i="45" a="1"/>
  <c r="AN13" i="45" s="1"/>
  <c r="AN14" i="45" a="1"/>
  <c r="AN14" i="45" s="1"/>
  <c r="AN23" i="45" a="1"/>
  <c r="AN23" i="45" s="1"/>
  <c r="AN32" i="45" a="1"/>
  <c r="AN32" i="45" s="1"/>
  <c r="AN5" i="45" a="1"/>
  <c r="AN5" i="45" s="1"/>
  <c r="AN16" i="45" a="1"/>
  <c r="AN16" i="45" s="1"/>
  <c r="AN26" i="45" a="1"/>
  <c r="AN26" i="45" s="1"/>
  <c r="AN25" i="45" a="1"/>
  <c r="AN25" i="45" s="1"/>
  <c r="AN2" i="45" a="1"/>
  <c r="AN2" i="45" s="1"/>
  <c r="AN27" i="45" a="1"/>
  <c r="AN27" i="45" s="1"/>
  <c r="AN28" i="45" a="1"/>
  <c r="AN28" i="45" s="1"/>
  <c r="AN22" i="45" a="1"/>
  <c r="AN22" i="45" s="1"/>
  <c r="AN38" i="45" a="1"/>
  <c r="AN38" i="45" s="1"/>
  <c r="AN7" i="45" a="1"/>
  <c r="AN7" i="45" s="1"/>
  <c r="AN4" i="45" a="1"/>
  <c r="AN4" i="45" s="1"/>
  <c r="AN29" i="45" a="1"/>
  <c r="AN29" i="45" s="1"/>
  <c r="AN19" i="45" a="1"/>
  <c r="AN19" i="45" s="1"/>
  <c r="AN15" i="45" a="1"/>
  <c r="AN15" i="45" s="1"/>
  <c r="AQ16" i="45" s="1"/>
  <c r="AN8" i="45" a="1"/>
  <c r="AN8" i="45" s="1"/>
  <c r="AN40" i="45" a="1"/>
  <c r="AN40" i="45" s="1"/>
  <c r="AN10" i="45" a="1"/>
  <c r="AN10" i="45" s="1"/>
  <c r="AN18" i="45" a="1"/>
  <c r="AN18" i="45" s="1"/>
  <c r="AN36" i="45" a="1"/>
  <c r="AN36" i="45" s="1"/>
  <c r="AN12" i="45" a="1"/>
  <c r="AN12" i="45" s="1"/>
  <c r="AN35" i="45" a="1"/>
  <c r="AN35" i="45" s="1"/>
  <c r="AN39" i="45" a="1"/>
  <c r="AN39" i="45" s="1"/>
  <c r="AN30" i="45" a="1"/>
  <c r="AN30" i="45" s="1"/>
  <c r="AN31" i="45" a="1"/>
  <c r="AN31" i="45" s="1"/>
  <c r="AN11" i="45" a="1"/>
  <c r="AN11" i="45" s="1"/>
  <c r="AQ6" i="45" s="1"/>
  <c r="AN37" i="45" a="1"/>
  <c r="AN37" i="45" s="1"/>
  <c r="AN17" i="45" a="1"/>
  <c r="AN17" i="45" s="1"/>
  <c r="AN24" i="45" a="1"/>
  <c r="AN24" i="45" s="1"/>
  <c r="AQ17" i="45" s="1"/>
  <c r="AN6" i="45" a="1"/>
  <c r="AN6" i="45" s="1"/>
  <c r="AQ14" i="45" s="1"/>
  <c r="AM47" i="43" a="1"/>
  <c r="AM47" i="43" s="1"/>
  <c r="AM31" i="43" a="1"/>
  <c r="AM31" i="43" s="1"/>
  <c r="AM20" i="43" a="1"/>
  <c r="AM20" i="43" s="1"/>
  <c r="AM27" i="43" a="1"/>
  <c r="AM27" i="43" s="1"/>
  <c r="AM41" i="43" a="1"/>
  <c r="AM41" i="43" s="1"/>
  <c r="AM32" i="43" a="1"/>
  <c r="AM32" i="43" s="1"/>
  <c r="AM49" i="51" a="1"/>
  <c r="AM49" i="51" s="1"/>
  <c r="AM34" i="51" a="1"/>
  <c r="AM34" i="51" s="1"/>
  <c r="AM42" i="51" a="1"/>
  <c r="AM42" i="51" s="1"/>
  <c r="AM26" i="51" a="1"/>
  <c r="AM26" i="51" s="1"/>
  <c r="AM23" i="51" a="1"/>
  <c r="AM23" i="51" s="1"/>
  <c r="AM25" i="51" a="1"/>
  <c r="AM25" i="51" s="1"/>
  <c r="AM24" i="51" a="1"/>
  <c r="AM24" i="51" s="1"/>
  <c r="AM28" i="51" a="1"/>
  <c r="AM28" i="51" s="1"/>
  <c r="AM22" i="51" a="1"/>
  <c r="AM22" i="51" s="1"/>
  <c r="AM43" i="51" a="1"/>
  <c r="AM43" i="51" s="1"/>
  <c r="AM20" i="51" a="1"/>
  <c r="AM20" i="51" s="1"/>
  <c r="AM14" i="51" a="1"/>
  <c r="AM14" i="51" s="1"/>
  <c r="AM41" i="51" a="1"/>
  <c r="AM41" i="51" s="1"/>
  <c r="AM48" i="51" a="1"/>
  <c r="AM48" i="51" s="1"/>
  <c r="AM39" i="51" a="1"/>
  <c r="AM39" i="51" s="1"/>
  <c r="AM47" i="51" a="1"/>
  <c r="AM47" i="51" s="1"/>
  <c r="AM19" i="51" a="1"/>
  <c r="AM19" i="51" s="1"/>
  <c r="AP8" i="51" s="1"/>
  <c r="AR32" i="51" s="1"/>
  <c r="AF32" i="51" s="1"/>
  <c r="AD32" i="51" s="1"/>
  <c r="AC32" i="51" s="1"/>
  <c r="AM45" i="51" a="1"/>
  <c r="AM45" i="51" s="1"/>
  <c r="AM21" i="51" a="1"/>
  <c r="AM21" i="51" s="1"/>
  <c r="AM12" i="51" a="1"/>
  <c r="AM12" i="51" s="1"/>
  <c r="AM6" i="51" a="1"/>
  <c r="AM6" i="51" s="1"/>
  <c r="AM8" i="51" a="1"/>
  <c r="AM8" i="51" s="1"/>
  <c r="AM27" i="51" a="1"/>
  <c r="AM27" i="51" s="1"/>
  <c r="AM4" i="51" a="1"/>
  <c r="AM4" i="51" s="1"/>
  <c r="AM37" i="51" a="1"/>
  <c r="AM37" i="51" s="1"/>
  <c r="AM46" i="51" a="1"/>
  <c r="AM46" i="51" s="1"/>
  <c r="AM35" i="51" a="1"/>
  <c r="AM35" i="51" s="1"/>
  <c r="AM33" i="51" a="1"/>
  <c r="AM33" i="51" s="1"/>
  <c r="AM16" i="51" a="1"/>
  <c r="AM16" i="51" s="1"/>
  <c r="AM40" i="51" a="1"/>
  <c r="AM40" i="51" s="1"/>
  <c r="AM29" i="51" a="1"/>
  <c r="AM29" i="51" s="1"/>
  <c r="AM13" i="51" a="1"/>
  <c r="AM13" i="51" s="1"/>
  <c r="AM15" i="51" a="1"/>
  <c r="AM15" i="51" s="1"/>
  <c r="AM10" i="51" a="1"/>
  <c r="AM10" i="51" s="1"/>
  <c r="AM17" i="51" a="1"/>
  <c r="AM17" i="51" s="1"/>
  <c r="AM7" i="51" a="1"/>
  <c r="AM7" i="51" s="1"/>
  <c r="AM44" i="51" a="1"/>
  <c r="AM44" i="51" s="1"/>
  <c r="AM32" i="51" a="1"/>
  <c r="AM32" i="51" s="1"/>
  <c r="AM30" i="51" a="1"/>
  <c r="AM30" i="51" s="1"/>
  <c r="AM9" i="51" a="1"/>
  <c r="AM9" i="51" s="1"/>
  <c r="AM5" i="51" a="1"/>
  <c r="AM5" i="51" s="1"/>
  <c r="AM3" i="51" a="1"/>
  <c r="AM3" i="51" s="1"/>
  <c r="AM38" i="51" a="1"/>
  <c r="AM38" i="51" s="1"/>
  <c r="AM36" i="51" a="1"/>
  <c r="AM36" i="51" s="1"/>
  <c r="AM31" i="51" a="1"/>
  <c r="AM31" i="51" s="1"/>
  <c r="AM18" i="51" a="1"/>
  <c r="AM18" i="51" s="1"/>
  <c r="AM11" i="51" a="1"/>
  <c r="AM11" i="51" s="1"/>
  <c r="AM2" i="51" a="1"/>
  <c r="AM2" i="51" s="1"/>
  <c r="AP20" i="51" s="1"/>
  <c r="AM9" i="39" a="1"/>
  <c r="AM9" i="39" s="1"/>
  <c r="AM40" i="39" a="1"/>
  <c r="AM40" i="39" s="1"/>
  <c r="AM18" i="39" a="1"/>
  <c r="AM18" i="39" s="1"/>
  <c r="AM23" i="39" a="1"/>
  <c r="AM23" i="39" s="1"/>
  <c r="AM17" i="39" a="1"/>
  <c r="AM17" i="39" s="1"/>
  <c r="AM21" i="39" a="1"/>
  <c r="AM21" i="39" s="1"/>
  <c r="AM41" i="39" a="1"/>
  <c r="AM41" i="39" s="1"/>
  <c r="AM24" i="39" a="1"/>
  <c r="AM24" i="39" s="1"/>
  <c r="AM32" i="39" a="1"/>
  <c r="AM32" i="39" s="1"/>
  <c r="AM35" i="39" a="1"/>
  <c r="AM35" i="39" s="1"/>
  <c r="AM16" i="39" a="1"/>
  <c r="AM16" i="39" s="1"/>
  <c r="AM47" i="39" a="1"/>
  <c r="AM47" i="39" s="1"/>
  <c r="AM26" i="39" a="1"/>
  <c r="AM26" i="39" s="1"/>
  <c r="AM3" i="39" a="1"/>
  <c r="AM3" i="39" s="1"/>
  <c r="AM22" i="39" a="1"/>
  <c r="AM22" i="39" s="1"/>
  <c r="AM8" i="39" a="1"/>
  <c r="AM8" i="39" s="1"/>
  <c r="AM13" i="39" a="1"/>
  <c r="AM13" i="39" s="1"/>
  <c r="AM6" i="39" a="1"/>
  <c r="AM6" i="39" s="1"/>
  <c r="AM7" i="39" a="1"/>
  <c r="AM7" i="39" s="1"/>
  <c r="AM39" i="39" a="1"/>
  <c r="AM39" i="39" s="1"/>
  <c r="AM36" i="39" a="1"/>
  <c r="AM36" i="39" s="1"/>
  <c r="AM33" i="39" a="1"/>
  <c r="AM33" i="39" s="1"/>
  <c r="AM19" i="39" a="1"/>
  <c r="AM19" i="39" s="1"/>
  <c r="AM28" i="39" a="1"/>
  <c r="AM28" i="39" s="1"/>
  <c r="AM43" i="39" a="1"/>
  <c r="AM43" i="39" s="1"/>
  <c r="AM31" i="39" a="1"/>
  <c r="AM31" i="39" s="1"/>
  <c r="AM44" i="39" a="1"/>
  <c r="AM44" i="39" s="1"/>
  <c r="AM14" i="39" a="1"/>
  <c r="AM14" i="39" s="1"/>
  <c r="AM10" i="39" a="1"/>
  <c r="AM10" i="39" s="1"/>
  <c r="AM2" i="39" a="1"/>
  <c r="AM2" i="39" s="1"/>
  <c r="AM42" i="39" a="1"/>
  <c r="AM42" i="39" s="1"/>
  <c r="AM46" i="39" a="1"/>
  <c r="AM46" i="39" s="1"/>
  <c r="AM11" i="39" a="1"/>
  <c r="AM11" i="39" s="1"/>
  <c r="AM49" i="39" a="1"/>
  <c r="AM49" i="39" s="1"/>
  <c r="AM25" i="39" a="1"/>
  <c r="AM25" i="39" s="1"/>
  <c r="AM45" i="39" a="1"/>
  <c r="AM45" i="39" s="1"/>
  <c r="AM4" i="39" a="1"/>
  <c r="AM4" i="39" s="1"/>
  <c r="AM34" i="39" a="1"/>
  <c r="AM34" i="39" s="1"/>
  <c r="AM5" i="39" a="1"/>
  <c r="AM5" i="39" s="1"/>
  <c r="AM15" i="39" a="1"/>
  <c r="AM15" i="39" s="1"/>
  <c r="AM38" i="39" a="1"/>
  <c r="AM38" i="39" s="1"/>
  <c r="AM27" i="39" a="1"/>
  <c r="AM27" i="39" s="1"/>
  <c r="AM29" i="39" a="1"/>
  <c r="AM29" i="39" s="1"/>
  <c r="AM48" i="39" a="1"/>
  <c r="AM48" i="39" s="1"/>
  <c r="AM12" i="39" a="1"/>
  <c r="AM12" i="39" s="1"/>
  <c r="AP11" i="39" s="1"/>
  <c r="AR59" i="39" s="1"/>
  <c r="AF59" i="39" s="1"/>
  <c r="AD59" i="39" s="1"/>
  <c r="AC59" i="39" s="1"/>
  <c r="AM37" i="39" a="1"/>
  <c r="AM37" i="39" s="1"/>
  <c r="AM30" i="39" a="1"/>
  <c r="AM30" i="39" s="1"/>
  <c r="AM20" i="39" a="1"/>
  <c r="AM20" i="39" s="1"/>
  <c r="AN35" i="56" a="1"/>
  <c r="AN35" i="56" s="1"/>
  <c r="AN32" i="56" a="1"/>
  <c r="AN32" i="56" s="1"/>
  <c r="AN34" i="56" a="1"/>
  <c r="AN34" i="56" s="1"/>
  <c r="AN31" i="56" a="1"/>
  <c r="AN31" i="56" s="1"/>
  <c r="AN27" i="56" a="1"/>
  <c r="AN27" i="56" s="1"/>
  <c r="AN8" i="56" a="1"/>
  <c r="AN8" i="56" s="1"/>
  <c r="AN5" i="56" a="1"/>
  <c r="AN5" i="56" s="1"/>
  <c r="AN7" i="56" a="1"/>
  <c r="AN7" i="56" s="1"/>
  <c r="AN4" i="56" a="1"/>
  <c r="AN4" i="56" s="1"/>
  <c r="AN3" i="56" a="1"/>
  <c r="AN3" i="56" s="1"/>
  <c r="AN24" i="56" a="1"/>
  <c r="AN24" i="56" s="1"/>
  <c r="AN38" i="56" a="1"/>
  <c r="AN38" i="56" s="1"/>
  <c r="AN26" i="56" a="1"/>
  <c r="AN26" i="56" s="1"/>
  <c r="AN23" i="56" a="1"/>
  <c r="AN23" i="56" s="1"/>
  <c r="AN22" i="56" a="1"/>
  <c r="AN22" i="56" s="1"/>
  <c r="AN6" i="56" a="1"/>
  <c r="AN6" i="56" s="1"/>
  <c r="AN21" i="56" a="1"/>
  <c r="AN21" i="56" s="1"/>
  <c r="AN17" i="56" a="1"/>
  <c r="AN17" i="56" s="1"/>
  <c r="AN9" i="56" a="1"/>
  <c r="AN9" i="56" s="1"/>
  <c r="AN40" i="56" a="1"/>
  <c r="AN40" i="56" s="1"/>
  <c r="AN13" i="56" a="1"/>
  <c r="AN13" i="56" s="1"/>
  <c r="AN14" i="56" a="1"/>
  <c r="AN14" i="56" s="1"/>
  <c r="AN39" i="56" a="1"/>
  <c r="AN39" i="56" s="1"/>
  <c r="AN19" i="56" a="1"/>
  <c r="AN19" i="56" s="1"/>
  <c r="AN10" i="56" a="1"/>
  <c r="AN10" i="56" s="1"/>
  <c r="AN12" i="56" a="1"/>
  <c r="AN12" i="56" s="1"/>
  <c r="AN16" i="56" a="1"/>
  <c r="AN16" i="56" s="1"/>
  <c r="AN18" i="56" a="1"/>
  <c r="AN18" i="56" s="1"/>
  <c r="AN11" i="56" a="1"/>
  <c r="AN11" i="56" s="1"/>
  <c r="AN20" i="56" a="1"/>
  <c r="AN20" i="56" s="1"/>
  <c r="AN33" i="56" a="1"/>
  <c r="AN33" i="56" s="1"/>
  <c r="AN29" i="56" a="1"/>
  <c r="AN29" i="56" s="1"/>
  <c r="AN15" i="56" a="1"/>
  <c r="AN15" i="56" s="1"/>
  <c r="AN28" i="56" a="1"/>
  <c r="AN28" i="56" s="1"/>
  <c r="AN2" i="56" a="1"/>
  <c r="AN2" i="56" s="1"/>
  <c r="AN37" i="56" a="1"/>
  <c r="AN37" i="56" s="1"/>
  <c r="AN25" i="56" a="1"/>
  <c r="AN25" i="56" s="1"/>
  <c r="AN36" i="56" a="1"/>
  <c r="AN36" i="56" s="1"/>
  <c r="AN30" i="56" a="1"/>
  <c r="AN30" i="56" s="1"/>
  <c r="AN26" i="34" a="1"/>
  <c r="AN26" i="34" s="1"/>
  <c r="AN14" i="34" a="1"/>
  <c r="AN14" i="34" s="1"/>
  <c r="AN39" i="34" a="1"/>
  <c r="AN39" i="34" s="1"/>
  <c r="AN33" i="34" a="1"/>
  <c r="AN33" i="34" s="1"/>
  <c r="AN21" i="34" a="1"/>
  <c r="AN21" i="34" s="1"/>
  <c r="AN19" i="34" a="1"/>
  <c r="AN19" i="34" s="1"/>
  <c r="AN2" i="34" a="1"/>
  <c r="AN2" i="34" s="1"/>
  <c r="AN37" i="34" a="1"/>
  <c r="AN37" i="34" s="1"/>
  <c r="AN7" i="34" a="1"/>
  <c r="AN7" i="34" s="1"/>
  <c r="AN9" i="34" a="1"/>
  <c r="AN9" i="34" s="1"/>
  <c r="AN16" i="34" a="1"/>
  <c r="AN16" i="34" s="1"/>
  <c r="AN36" i="34" a="1"/>
  <c r="AN36" i="34" s="1"/>
  <c r="AN10" i="34" a="1"/>
  <c r="AN10" i="34" s="1"/>
  <c r="AN12" i="34" a="1"/>
  <c r="AN12" i="34" s="1"/>
  <c r="AN38" i="34" a="1"/>
  <c r="AN38" i="34" s="1"/>
  <c r="AN11" i="34" a="1"/>
  <c r="AN11" i="34" s="1"/>
  <c r="AN40" i="34" a="1"/>
  <c r="AN40" i="34" s="1"/>
  <c r="AN20" i="34" a="1"/>
  <c r="AN20" i="34" s="1"/>
  <c r="AN17" i="34" a="1"/>
  <c r="AN17" i="34" s="1"/>
  <c r="AN30" i="34" a="1"/>
  <c r="AN30" i="34" s="1"/>
  <c r="AN27" i="34" a="1"/>
  <c r="AN27" i="34" s="1"/>
  <c r="AN15" i="34" a="1"/>
  <c r="AN15" i="34" s="1"/>
  <c r="AN18" i="34" a="1"/>
  <c r="AN18" i="34" s="1"/>
  <c r="AN31" i="34" a="1"/>
  <c r="AN31" i="34" s="1"/>
  <c r="AN28" i="34" a="1"/>
  <c r="AN28" i="34" s="1"/>
  <c r="AN3" i="34" a="1"/>
  <c r="AN3" i="34" s="1"/>
  <c r="AN5" i="34" a="1"/>
  <c r="AN5" i="34" s="1"/>
  <c r="AN32" i="34" a="1"/>
  <c r="AN32" i="34" s="1"/>
  <c r="AN29" i="34" a="1"/>
  <c r="AN29" i="34" s="1"/>
  <c r="AN13" i="34" a="1"/>
  <c r="AN13" i="34" s="1"/>
  <c r="AN4" i="34" a="1"/>
  <c r="AN4" i="34" s="1"/>
  <c r="AN24" i="34" a="1"/>
  <c r="AN24" i="34" s="1"/>
  <c r="AN35" i="34" a="1"/>
  <c r="AN35" i="34" s="1"/>
  <c r="AN34" i="34" a="1"/>
  <c r="AN34" i="34" s="1"/>
  <c r="AN6" i="34" a="1"/>
  <c r="AN6" i="34" s="1"/>
  <c r="AN8" i="34" a="1"/>
  <c r="AN8" i="34" s="1"/>
  <c r="AN23" i="34" a="1"/>
  <c r="AN23" i="34" s="1"/>
  <c r="AN25" i="34" a="1"/>
  <c r="AN25" i="34" s="1"/>
  <c r="AN22" i="34" a="1"/>
  <c r="AN22" i="34" s="1"/>
  <c r="AM41" i="30" a="1"/>
  <c r="AM41" i="30" s="1"/>
  <c r="AM5" i="30" a="1"/>
  <c r="AM5" i="30" s="1"/>
  <c r="AM26" i="30" a="1"/>
  <c r="AM26" i="30" s="1"/>
  <c r="AM23" i="30" a="1"/>
  <c r="AM23" i="30" s="1"/>
  <c r="AM22" i="30" a="1"/>
  <c r="AM22" i="30" s="1"/>
  <c r="AM19" i="30" a="1"/>
  <c r="AM19" i="30" s="1"/>
  <c r="AM30" i="30" a="1"/>
  <c r="AM30" i="30" s="1"/>
  <c r="AM48" i="30" a="1"/>
  <c r="AM48" i="30" s="1"/>
  <c r="AM27" i="30" a="1"/>
  <c r="AM27" i="30" s="1"/>
  <c r="AM10" i="30" a="1"/>
  <c r="AM10" i="30" s="1"/>
  <c r="AM12" i="30" a="1"/>
  <c r="AM12" i="30" s="1"/>
  <c r="AM44" i="30" a="1"/>
  <c r="AM44" i="30" s="1"/>
  <c r="AM31" i="30" a="1"/>
  <c r="AM31" i="30" s="1"/>
  <c r="AM16" i="30" a="1"/>
  <c r="AM16" i="30" s="1"/>
  <c r="AM33" i="30" a="1"/>
  <c r="AM33" i="30" s="1"/>
  <c r="AM2" i="30" a="1"/>
  <c r="AM2" i="30" s="1"/>
  <c r="AM46" i="30" a="1"/>
  <c r="AM46" i="30" s="1"/>
  <c r="AM42" i="30" a="1"/>
  <c r="AM42" i="30" s="1"/>
  <c r="AM18" i="30" a="1"/>
  <c r="AM18" i="30" s="1"/>
  <c r="AM9" i="30" a="1"/>
  <c r="AM9" i="30" s="1"/>
  <c r="AM37" i="30" a="1"/>
  <c r="AM37" i="30" s="1"/>
  <c r="AM29" i="30" a="1"/>
  <c r="AM29" i="30" s="1"/>
  <c r="AM24" i="30" a="1"/>
  <c r="AM24" i="30" s="1"/>
  <c r="AM25" i="30" a="1"/>
  <c r="AM25" i="30" s="1"/>
  <c r="AM13" i="30" a="1"/>
  <c r="AM13" i="30" s="1"/>
  <c r="AM8" i="30" a="1"/>
  <c r="AM8" i="30" s="1"/>
  <c r="AM17" i="30" a="1"/>
  <c r="AM17" i="30" s="1"/>
  <c r="AM38" i="30" a="1"/>
  <c r="AM38" i="30" s="1"/>
  <c r="AM15" i="30" a="1"/>
  <c r="AM15" i="30" s="1"/>
  <c r="AM35" i="30" a="1"/>
  <c r="AM35" i="30" s="1"/>
  <c r="AM40" i="30" a="1"/>
  <c r="AM40" i="30" s="1"/>
  <c r="AM7" i="30" a="1"/>
  <c r="AM7" i="30" s="1"/>
  <c r="AM36" i="30" a="1"/>
  <c r="AM36" i="30" s="1"/>
  <c r="AM6" i="30" a="1"/>
  <c r="AM6" i="30" s="1"/>
  <c r="AM32" i="30" a="1"/>
  <c r="AM32" i="30" s="1"/>
  <c r="AM14" i="30" a="1"/>
  <c r="AM14" i="30" s="1"/>
  <c r="AM11" i="30" a="1"/>
  <c r="AM11" i="30" s="1"/>
  <c r="AM4" i="30" a="1"/>
  <c r="AM4" i="30" s="1"/>
  <c r="AM47" i="30" a="1"/>
  <c r="AM47" i="30" s="1"/>
  <c r="AM20" i="30" a="1"/>
  <c r="AM20" i="30" s="1"/>
  <c r="AM28" i="30" a="1"/>
  <c r="AM28" i="30" s="1"/>
  <c r="AM34" i="30" a="1"/>
  <c r="AM34" i="30" s="1"/>
  <c r="AM45" i="30" a="1"/>
  <c r="AM45" i="30" s="1"/>
  <c r="AM21" i="30" a="1"/>
  <c r="AM21" i="30" s="1"/>
  <c r="AM39" i="30" a="1"/>
  <c r="AM39" i="30" s="1"/>
  <c r="AM49" i="30" a="1"/>
  <c r="AM49" i="30" s="1"/>
  <c r="AM43" i="30" a="1"/>
  <c r="AM43" i="30" s="1"/>
  <c r="AM3" i="30" a="1"/>
  <c r="AM3" i="30" s="1"/>
  <c r="AN31" i="36" a="1"/>
  <c r="AN31" i="36" s="1"/>
  <c r="AN38" i="36" a="1"/>
  <c r="AN38" i="36" s="1"/>
  <c r="AN2" i="36" a="1"/>
  <c r="AN2" i="36" s="1"/>
  <c r="AN12" i="36" a="1"/>
  <c r="AN12" i="36" s="1"/>
  <c r="AN14" i="36" a="1"/>
  <c r="AN14" i="36" s="1"/>
  <c r="AN39" i="36" a="1"/>
  <c r="AN39" i="36" s="1"/>
  <c r="AN13" i="36" a="1"/>
  <c r="AN13" i="36" s="1"/>
  <c r="AN30" i="36" a="1"/>
  <c r="AN30" i="36" s="1"/>
  <c r="AN19" i="36" a="1"/>
  <c r="AN19" i="36" s="1"/>
  <c r="AN11" i="36" a="1"/>
  <c r="AN11" i="36" s="1"/>
  <c r="AN36" i="36" a="1"/>
  <c r="AN36" i="36" s="1"/>
  <c r="AN7" i="36" a="1"/>
  <c r="AN7" i="36" s="1"/>
  <c r="AN20" i="36" a="1"/>
  <c r="AN20" i="36" s="1"/>
  <c r="AQ21" i="36" s="1"/>
  <c r="AS21" i="36" s="1"/>
  <c r="AF21" i="36" s="1"/>
  <c r="AD21" i="36" s="1"/>
  <c r="AC21" i="36" s="1"/>
  <c r="AN27" i="36" a="1"/>
  <c r="AN27" i="36" s="1"/>
  <c r="AN15" i="36" a="1"/>
  <c r="AN15" i="36" s="1"/>
  <c r="AN9" i="36" a="1"/>
  <c r="AN9" i="36" s="1"/>
  <c r="AN6" i="36" a="1"/>
  <c r="AN6" i="36" s="1"/>
  <c r="AN29" i="36" a="1"/>
  <c r="AN29" i="36" s="1"/>
  <c r="AN4" i="36" a="1"/>
  <c r="AN4" i="36" s="1"/>
  <c r="AN32" i="36" a="1"/>
  <c r="AN32" i="36" s="1"/>
  <c r="AN21" i="36" a="1"/>
  <c r="AN21" i="36" s="1"/>
  <c r="AN23" i="36" a="1"/>
  <c r="AN23" i="36" s="1"/>
  <c r="AN3" i="36" a="1"/>
  <c r="AN3" i="36" s="1"/>
  <c r="AN26" i="36" a="1"/>
  <c r="AN26" i="36" s="1"/>
  <c r="AN33" i="36" a="1"/>
  <c r="AN33" i="36" s="1"/>
  <c r="AN24" i="36" a="1"/>
  <c r="AN24" i="36" s="1"/>
  <c r="AN18" i="36" a="1"/>
  <c r="AN18" i="36" s="1"/>
  <c r="AN37" i="36" a="1"/>
  <c r="AN37" i="36" s="1"/>
  <c r="AN28" i="36" a="1"/>
  <c r="AN28" i="36" s="1"/>
  <c r="AN25" i="36" a="1"/>
  <c r="AN25" i="36" s="1"/>
  <c r="AN35" i="36" a="1"/>
  <c r="AN35" i="36" s="1"/>
  <c r="AN22" i="36" a="1"/>
  <c r="AN22" i="36" s="1"/>
  <c r="AN40" i="36" a="1"/>
  <c r="AN40" i="36" s="1"/>
  <c r="AN8" i="36" a="1"/>
  <c r="AN8" i="36" s="1"/>
  <c r="AN5" i="36" a="1"/>
  <c r="AN5" i="36" s="1"/>
  <c r="AN34" i="36" a="1"/>
  <c r="AN34" i="36" s="1"/>
  <c r="AN17" i="36" a="1"/>
  <c r="AN17" i="36" s="1"/>
  <c r="AN10" i="36" a="1"/>
  <c r="AN10" i="36" s="1"/>
  <c r="AN16" i="36" a="1"/>
  <c r="AN16" i="36" s="1"/>
  <c r="AQ6" i="36" s="1"/>
  <c r="AS54" i="36" s="1"/>
  <c r="AF54" i="36" s="1"/>
  <c r="AD54" i="36" s="1"/>
  <c r="AC54" i="36" s="1"/>
  <c r="AN22" i="40" a="1"/>
  <c r="AN22" i="40" s="1"/>
  <c r="AN18" i="40" a="1"/>
  <c r="AN18" i="40" s="1"/>
  <c r="AN28" i="40" a="1"/>
  <c r="AN28" i="40" s="1"/>
  <c r="AN23" i="40" a="1"/>
  <c r="AN23" i="40" s="1"/>
  <c r="AN30" i="40" a="1"/>
  <c r="AN30" i="40" s="1"/>
  <c r="AN32" i="40" a="1"/>
  <c r="AN32" i="40" s="1"/>
  <c r="AN4" i="40" a="1"/>
  <c r="AN4" i="40" s="1"/>
  <c r="AN19" i="40" a="1"/>
  <c r="AN19" i="40" s="1"/>
  <c r="AN17" i="40" a="1"/>
  <c r="AN17" i="40" s="1"/>
  <c r="AN29" i="40" a="1"/>
  <c r="AN29" i="40" s="1"/>
  <c r="AN35" i="40" a="1"/>
  <c r="AN35" i="40" s="1"/>
  <c r="AN39" i="40" a="1"/>
  <c r="AN39" i="40" s="1"/>
  <c r="AN3" i="40" a="1"/>
  <c r="AN3" i="40" s="1"/>
  <c r="AN6" i="40" a="1"/>
  <c r="AN6" i="40" s="1"/>
  <c r="AN33" i="40" a="1"/>
  <c r="AN33" i="40" s="1"/>
  <c r="AN36" i="40" a="1"/>
  <c r="AN36" i="40" s="1"/>
  <c r="AN14" i="40" a="1"/>
  <c r="AN14" i="40" s="1"/>
  <c r="AN34" i="40" a="1"/>
  <c r="AN34" i="40" s="1"/>
  <c r="AN16" i="40" a="1"/>
  <c r="AN16" i="40" s="1"/>
  <c r="AN37" i="40" a="1"/>
  <c r="AN37" i="40" s="1"/>
  <c r="AN31" i="40" a="1"/>
  <c r="AN31" i="40" s="1"/>
  <c r="AN2" i="40" a="1"/>
  <c r="AN2" i="40" s="1"/>
  <c r="AN21" i="40" a="1"/>
  <c r="AN21" i="40" s="1"/>
  <c r="AN40" i="40" a="1"/>
  <c r="AN40" i="40" s="1"/>
  <c r="AN12" i="40" a="1"/>
  <c r="AN12" i="40" s="1"/>
  <c r="AN24" i="40" a="1"/>
  <c r="AN24" i="40" s="1"/>
  <c r="AN11" i="40" a="1"/>
  <c r="AN11" i="40" s="1"/>
  <c r="AQ2" i="40" s="1"/>
  <c r="AS50" i="40" s="1"/>
  <c r="AF50" i="40" s="1"/>
  <c r="AD50" i="40" s="1"/>
  <c r="AC50" i="40" s="1"/>
  <c r="AN7" i="40" a="1"/>
  <c r="AN7" i="40" s="1"/>
  <c r="AN27" i="40" a="1"/>
  <c r="AN27" i="40" s="1"/>
  <c r="AN15" i="40" a="1"/>
  <c r="AN15" i="40" s="1"/>
  <c r="AN26" i="40" a="1"/>
  <c r="AN26" i="40" s="1"/>
  <c r="AN5" i="40" a="1"/>
  <c r="AN5" i="40" s="1"/>
  <c r="AN9" i="40" a="1"/>
  <c r="AN9" i="40" s="1"/>
  <c r="AN13" i="40" a="1"/>
  <c r="AN13" i="40" s="1"/>
  <c r="AN38" i="40" a="1"/>
  <c r="AN38" i="40" s="1"/>
  <c r="AN20" i="40" a="1"/>
  <c r="AN20" i="40" s="1"/>
  <c r="AN25" i="40" a="1"/>
  <c r="AN25" i="40" s="1"/>
  <c r="AN8" i="40" a="1"/>
  <c r="AN8" i="40" s="1"/>
  <c r="AN10" i="40" a="1"/>
  <c r="AN10" i="40" s="1"/>
  <c r="AN40" i="49" a="1"/>
  <c r="AN40" i="49" s="1"/>
  <c r="AN9" i="49" a="1"/>
  <c r="AN9" i="49" s="1"/>
  <c r="AN34" i="49" a="1"/>
  <c r="AN34" i="49" s="1"/>
  <c r="AN32" i="49" a="1"/>
  <c r="AN32" i="49" s="1"/>
  <c r="AN22" i="49" a="1"/>
  <c r="AN22" i="49" s="1"/>
  <c r="AN27" i="49" a="1"/>
  <c r="AN27" i="49" s="1"/>
  <c r="AN12" i="49" a="1"/>
  <c r="AN12" i="49" s="1"/>
  <c r="AN36" i="49" a="1"/>
  <c r="AN36" i="49" s="1"/>
  <c r="AN39" i="49" a="1"/>
  <c r="AN39" i="49" s="1"/>
  <c r="AN33" i="49" a="1"/>
  <c r="AN33" i="49" s="1"/>
  <c r="AN20" i="49" a="1"/>
  <c r="AN20" i="49" s="1"/>
  <c r="AN18" i="49" a="1"/>
  <c r="AN18" i="49" s="1"/>
  <c r="AN24" i="49" a="1"/>
  <c r="AN24" i="49" s="1"/>
  <c r="AN11" i="49" a="1"/>
  <c r="AN11" i="49" s="1"/>
  <c r="AN31" i="49" a="1"/>
  <c r="AN31" i="49" s="1"/>
  <c r="AN26" i="49" a="1"/>
  <c r="AN26" i="49" s="1"/>
  <c r="AN38" i="49" a="1"/>
  <c r="AN38" i="49" s="1"/>
  <c r="AN29" i="49" a="1"/>
  <c r="AN29" i="49" s="1"/>
  <c r="AN28" i="49" a="1"/>
  <c r="AN28" i="49" s="1"/>
  <c r="AN21" i="49" a="1"/>
  <c r="AN21" i="49" s="1"/>
  <c r="AN17" i="49" a="1"/>
  <c r="AN17" i="49" s="1"/>
  <c r="AN16" i="49" a="1"/>
  <c r="AN16" i="49" s="1"/>
  <c r="AN23" i="49" a="1"/>
  <c r="AN23" i="49" s="1"/>
  <c r="AN15" i="49" a="1"/>
  <c r="AN15" i="49" s="1"/>
  <c r="AN4" i="49" a="1"/>
  <c r="AN4" i="49" s="1"/>
  <c r="AN2" i="49" a="1"/>
  <c r="AN2" i="49" s="1"/>
  <c r="AN7" i="49" a="1"/>
  <c r="AN7" i="49" s="1"/>
  <c r="AN5" i="49" a="1"/>
  <c r="AN5" i="49" s="1"/>
  <c r="AN14" i="49" a="1"/>
  <c r="AN14" i="49" s="1"/>
  <c r="AN37" i="49" a="1"/>
  <c r="AN37" i="49" s="1"/>
  <c r="AN8" i="49" a="1"/>
  <c r="AN8" i="49" s="1"/>
  <c r="AN35" i="49" a="1"/>
  <c r="AN35" i="49" s="1"/>
  <c r="AN3" i="49" a="1"/>
  <c r="AN3" i="49" s="1"/>
  <c r="AN30" i="49" a="1"/>
  <c r="AN30" i="49" s="1"/>
  <c r="AN10" i="49" a="1"/>
  <c r="AN10" i="49" s="1"/>
  <c r="AN25" i="49" a="1"/>
  <c r="AN25" i="49" s="1"/>
  <c r="AN13" i="49" a="1"/>
  <c r="AN13" i="49" s="1"/>
  <c r="AQ20" i="49" s="1"/>
  <c r="AS44" i="49" s="1"/>
  <c r="AF44" i="49" s="1"/>
  <c r="AD44" i="49" s="1"/>
  <c r="AC44" i="49" s="1"/>
  <c r="AN6" i="49" a="1"/>
  <c r="AN6" i="49" s="1"/>
  <c r="AN19" i="49" a="1"/>
  <c r="AN19" i="49" s="1"/>
  <c r="AM46" i="54" a="1"/>
  <c r="AM46" i="54" s="1"/>
  <c r="AM45" i="54" a="1"/>
  <c r="AM45" i="54" s="1"/>
  <c r="AM31" i="54" a="1"/>
  <c r="AM31" i="54" s="1"/>
  <c r="AM27" i="54" a="1"/>
  <c r="AM27" i="54" s="1"/>
  <c r="AM15" i="54" a="1"/>
  <c r="AM15" i="54" s="1"/>
  <c r="AM17" i="54" a="1"/>
  <c r="AM17" i="54" s="1"/>
  <c r="AM36" i="54" a="1"/>
  <c r="AM36" i="54" s="1"/>
  <c r="AM23" i="54" a="1"/>
  <c r="AM23" i="54" s="1"/>
  <c r="AM8" i="54" a="1"/>
  <c r="AM8" i="54" s="1"/>
  <c r="AM18" i="54" a="1"/>
  <c r="AM18" i="54" s="1"/>
  <c r="AM14" i="54" a="1"/>
  <c r="AM14" i="54" s="1"/>
  <c r="AM4" i="54" a="1"/>
  <c r="AM4" i="54" s="1"/>
  <c r="AM40" i="54" a="1"/>
  <c r="AM40" i="54" s="1"/>
  <c r="AM41" i="54" a="1"/>
  <c r="AM41" i="54" s="1"/>
  <c r="AM43" i="54" a="1"/>
  <c r="AM43" i="54" s="1"/>
  <c r="AM30" i="54" a="1"/>
  <c r="AM30" i="54" s="1"/>
  <c r="AM37" i="54" a="1"/>
  <c r="AM37" i="54" s="1"/>
  <c r="AM25" i="54" a="1"/>
  <c r="AM25" i="54" s="1"/>
  <c r="AM44" i="54" a="1"/>
  <c r="AM44" i="54" s="1"/>
  <c r="AM24" i="54" a="1"/>
  <c r="AM24" i="54" s="1"/>
  <c r="AM21" i="54" a="1"/>
  <c r="AM21" i="54" s="1"/>
  <c r="AM26" i="54" a="1"/>
  <c r="AM26" i="54" s="1"/>
  <c r="AM9" i="54" a="1"/>
  <c r="AM9" i="54" s="1"/>
  <c r="AM7" i="54" a="1"/>
  <c r="AM7" i="54" s="1"/>
  <c r="AM49" i="54" a="1"/>
  <c r="AM49" i="54" s="1"/>
  <c r="AM22" i="54" a="1"/>
  <c r="AM22" i="54" s="1"/>
  <c r="AM19" i="54" a="1"/>
  <c r="AM19" i="54" s="1"/>
  <c r="AM47" i="54" a="1"/>
  <c r="AM47" i="54" s="1"/>
  <c r="AM29" i="54" a="1"/>
  <c r="AM29" i="54" s="1"/>
  <c r="AM3" i="54" a="1"/>
  <c r="AM3" i="54" s="1"/>
  <c r="AM13" i="54" a="1"/>
  <c r="AM13" i="54" s="1"/>
  <c r="AM28" i="54" a="1"/>
  <c r="AM28" i="54" s="1"/>
  <c r="AM42" i="54" a="1"/>
  <c r="AM42" i="54" s="1"/>
  <c r="AM10" i="54" a="1"/>
  <c r="AM10" i="54" s="1"/>
  <c r="AM38" i="54" a="1"/>
  <c r="AM38" i="54" s="1"/>
  <c r="AM39" i="54" a="1"/>
  <c r="AM39" i="54" s="1"/>
  <c r="AM12" i="54" a="1"/>
  <c r="AM12" i="54" s="1"/>
  <c r="AM48" i="54" a="1"/>
  <c r="AM48" i="54" s="1"/>
  <c r="AM34" i="54" a="1"/>
  <c r="AM34" i="54" s="1"/>
  <c r="AM5" i="54" a="1"/>
  <c r="AM5" i="54" s="1"/>
  <c r="AP24" i="54" s="1"/>
  <c r="AM20" i="54" a="1"/>
  <c r="AM20" i="54" s="1"/>
  <c r="AM11" i="54" a="1"/>
  <c r="AM11" i="54" s="1"/>
  <c r="AM33" i="54" a="1"/>
  <c r="AM33" i="54" s="1"/>
  <c r="AM6" i="54" a="1"/>
  <c r="AM6" i="54" s="1"/>
  <c r="AP20" i="54" s="1"/>
  <c r="AM2" i="54" a="1"/>
  <c r="AM2" i="54" s="1"/>
  <c r="AM32" i="54" a="1"/>
  <c r="AM32" i="54" s="1"/>
  <c r="AM35" i="54" a="1"/>
  <c r="AM35" i="54" s="1"/>
  <c r="AM16" i="54" a="1"/>
  <c r="AM16" i="54" s="1"/>
  <c r="AM22" i="43" a="1"/>
  <c r="AM22" i="43" s="1"/>
  <c r="AM4" i="43" a="1"/>
  <c r="AM4" i="43" s="1"/>
  <c r="AM35" i="43" a="1"/>
  <c r="AM35" i="43" s="1"/>
  <c r="AM24" i="43" a="1"/>
  <c r="AM24" i="43" s="1"/>
  <c r="AM8" i="43" a="1"/>
  <c r="AM8" i="43" s="1"/>
  <c r="AM30" i="43" a="1"/>
  <c r="AM30" i="43" s="1"/>
  <c r="AM29" i="45" a="1"/>
  <c r="AM29" i="45" s="1"/>
  <c r="AM13" i="45" a="1"/>
  <c r="AM13" i="45" s="1"/>
  <c r="AM5" i="45" a="1"/>
  <c r="AM5" i="45" s="1"/>
  <c r="AM45" i="45" a="1"/>
  <c r="AM45" i="45" s="1"/>
  <c r="AM48" i="45" a="1"/>
  <c r="AM48" i="45" s="1"/>
  <c r="AM36" i="45" a="1"/>
  <c r="AM36" i="45" s="1"/>
  <c r="AM6" i="45" a="1"/>
  <c r="AM6" i="45" s="1"/>
  <c r="AM17" i="45" a="1"/>
  <c r="AM17" i="45" s="1"/>
  <c r="AM39" i="45" a="1"/>
  <c r="AM39" i="45" s="1"/>
  <c r="AM28" i="45" a="1"/>
  <c r="AM28" i="45" s="1"/>
  <c r="AM44" i="45" a="1"/>
  <c r="AM44" i="45" s="1"/>
  <c r="AM8" i="45" a="1"/>
  <c r="AM8" i="45" s="1"/>
  <c r="AM37" i="45" a="1"/>
  <c r="AM37" i="45" s="1"/>
  <c r="AM27" i="45" a="1"/>
  <c r="AM27" i="45" s="1"/>
  <c r="AM24" i="45" a="1"/>
  <c r="AM24" i="45" s="1"/>
  <c r="AM7" i="45" a="1"/>
  <c r="AM7" i="45" s="1"/>
  <c r="AM2" i="45" a="1"/>
  <c r="AM2" i="45" s="1"/>
  <c r="AM43" i="45" a="1"/>
  <c r="AM43" i="45" s="1"/>
  <c r="AM35" i="45" a="1"/>
  <c r="AM35" i="45" s="1"/>
  <c r="AM3" i="45" a="1"/>
  <c r="AM3" i="45" s="1"/>
  <c r="AM9" i="45" a="1"/>
  <c r="AM9" i="45" s="1"/>
  <c r="AM34" i="45" a="1"/>
  <c r="AM34" i="45" s="1"/>
  <c r="AM32" i="45" a="1"/>
  <c r="AM32" i="45" s="1"/>
  <c r="AM25" i="45" a="1"/>
  <c r="AM25" i="45" s="1"/>
  <c r="AM19" i="45" a="1"/>
  <c r="AM19" i="45" s="1"/>
  <c r="AM40" i="45" a="1"/>
  <c r="AM40" i="45" s="1"/>
  <c r="AM31" i="45" a="1"/>
  <c r="AM31" i="45" s="1"/>
  <c r="AM23" i="45" a="1"/>
  <c r="AM23" i="45" s="1"/>
  <c r="AM11" i="45" a="1"/>
  <c r="AM11" i="45" s="1"/>
  <c r="AM14" i="45" a="1"/>
  <c r="AM14" i="45" s="1"/>
  <c r="AM49" i="45" a="1"/>
  <c r="AM49" i="45" s="1"/>
  <c r="AM46" i="45" a="1"/>
  <c r="AM46" i="45" s="1"/>
  <c r="AM18" i="45" a="1"/>
  <c r="AM18" i="45" s="1"/>
  <c r="AM33" i="45" a="1"/>
  <c r="AM33" i="45" s="1"/>
  <c r="AM16" i="45" a="1"/>
  <c r="AM16" i="45" s="1"/>
  <c r="AM12" i="45" a="1"/>
  <c r="AM12" i="45" s="1"/>
  <c r="AP23" i="45" s="1"/>
  <c r="AM22" i="45" a="1"/>
  <c r="AM22" i="45" s="1"/>
  <c r="AM20" i="45" a="1"/>
  <c r="AM20" i="45" s="1"/>
  <c r="AM26" i="45" a="1"/>
  <c r="AM26" i="45" s="1"/>
  <c r="AM15" i="45" a="1"/>
  <c r="AM15" i="45" s="1"/>
  <c r="AP16" i="45" s="1"/>
  <c r="AR64" i="45" s="1"/>
  <c r="AF64" i="45" s="1"/>
  <c r="AD64" i="45" s="1"/>
  <c r="AC64" i="45" s="1"/>
  <c r="AM41" i="45" a="1"/>
  <c r="AM41" i="45" s="1"/>
  <c r="AM30" i="45" a="1"/>
  <c r="AM30" i="45" s="1"/>
  <c r="AM10" i="45" a="1"/>
  <c r="AM10" i="45" s="1"/>
  <c r="AM47" i="45" a="1"/>
  <c r="AM47" i="45" s="1"/>
  <c r="AM38" i="45" a="1"/>
  <c r="AM38" i="45" s="1"/>
  <c r="AM42" i="45" a="1"/>
  <c r="AM42" i="45" s="1"/>
  <c r="AM21" i="45" a="1"/>
  <c r="AM21" i="45" s="1"/>
  <c r="AM4" i="45" a="1"/>
  <c r="AM4" i="45" s="1"/>
  <c r="AP12" i="45" s="1"/>
  <c r="AR60" i="45" s="1"/>
  <c r="AF60" i="45" s="1"/>
  <c r="AD60" i="45" s="1"/>
  <c r="AC60" i="45" s="1"/>
  <c r="AM23" i="47" a="1"/>
  <c r="AM23" i="47" s="1"/>
  <c r="AM16" i="47" a="1"/>
  <c r="AM16" i="47" s="1"/>
  <c r="AM25" i="47" a="1"/>
  <c r="AM25" i="47" s="1"/>
  <c r="AM9" i="47" a="1"/>
  <c r="AM9" i="47" s="1"/>
  <c r="AM20" i="47" a="1"/>
  <c r="AM20" i="47" s="1"/>
  <c r="AM43" i="47" a="1"/>
  <c r="AM43" i="47" s="1"/>
  <c r="AM21" i="47" a="1"/>
  <c r="AM21" i="47" s="1"/>
  <c r="AM48" i="47" a="1"/>
  <c r="AM48" i="47" s="1"/>
  <c r="AM40" i="47" a="1"/>
  <c r="AM40" i="47" s="1"/>
  <c r="AM26" i="47" a="1"/>
  <c r="AM26" i="47" s="1"/>
  <c r="AM31" i="47" a="1"/>
  <c r="AM31" i="47" s="1"/>
  <c r="AM12" i="47" a="1"/>
  <c r="AM12" i="47" s="1"/>
  <c r="AM39" i="47" a="1"/>
  <c r="AM39" i="47" s="1"/>
  <c r="AM49" i="47" a="1"/>
  <c r="AM49" i="47" s="1"/>
  <c r="AM3" i="47" a="1"/>
  <c r="AM3" i="47" s="1"/>
  <c r="AM24" i="47" a="1"/>
  <c r="AM24" i="47" s="1"/>
  <c r="AM14" i="47" a="1"/>
  <c r="AM14" i="47" s="1"/>
  <c r="AM17" i="47" a="1"/>
  <c r="AM17" i="47" s="1"/>
  <c r="AM41" i="47" a="1"/>
  <c r="AM41" i="47" s="1"/>
  <c r="AM18" i="47" a="1"/>
  <c r="AM18" i="47" s="1"/>
  <c r="AP15" i="47" s="1"/>
  <c r="AM10" i="47" a="1"/>
  <c r="AM10" i="47" s="1"/>
  <c r="AM47" i="47" a="1"/>
  <c r="AM47" i="47" s="1"/>
  <c r="AM46" i="47" a="1"/>
  <c r="AM46" i="47" s="1"/>
  <c r="AM11" i="47" a="1"/>
  <c r="AM11" i="47" s="1"/>
  <c r="AM42" i="47" a="1"/>
  <c r="AM42" i="47" s="1"/>
  <c r="AM32" i="47" a="1"/>
  <c r="AM32" i="47" s="1"/>
  <c r="AM28" i="47" a="1"/>
  <c r="AM28" i="47" s="1"/>
  <c r="AM7" i="47" a="1"/>
  <c r="AM7" i="47" s="1"/>
  <c r="AM35" i="47" a="1"/>
  <c r="AM35" i="47" s="1"/>
  <c r="AM38" i="47" a="1"/>
  <c r="AM38" i="47" s="1"/>
  <c r="AM27" i="47" a="1"/>
  <c r="AM27" i="47" s="1"/>
  <c r="AM19" i="47" a="1"/>
  <c r="AM19" i="47" s="1"/>
  <c r="AM8" i="47" a="1"/>
  <c r="AM8" i="47" s="1"/>
  <c r="AM44" i="47" a="1"/>
  <c r="AM44" i="47" s="1"/>
  <c r="AM30" i="47" a="1"/>
  <c r="AM30" i="47" s="1"/>
  <c r="AM33" i="47" a="1"/>
  <c r="AM33" i="47" s="1"/>
  <c r="AM15" i="47" a="1"/>
  <c r="AM15" i="47" s="1"/>
  <c r="AM5" i="47" a="1"/>
  <c r="AM5" i="47" s="1"/>
  <c r="AM45" i="47" a="1"/>
  <c r="AM45" i="47" s="1"/>
  <c r="AM6" i="47" a="1"/>
  <c r="AM6" i="47" s="1"/>
  <c r="AM4" i="47" a="1"/>
  <c r="AM4" i="47" s="1"/>
  <c r="AM29" i="47" a="1"/>
  <c r="AM29" i="47" s="1"/>
  <c r="AM22" i="47" a="1"/>
  <c r="AM22" i="47" s="1"/>
  <c r="AM34" i="47" a="1"/>
  <c r="AM34" i="47" s="1"/>
  <c r="AM13" i="47" a="1"/>
  <c r="AM13" i="47" s="1"/>
  <c r="AM37" i="47" a="1"/>
  <c r="AM37" i="47" s="1"/>
  <c r="AM36" i="47" a="1"/>
  <c r="AM36" i="47" s="1"/>
  <c r="AM2" i="47" a="1"/>
  <c r="AM2" i="47" s="1"/>
  <c r="AM26" i="35" a="1"/>
  <c r="AM26" i="35" s="1"/>
  <c r="AM45" i="35" a="1"/>
  <c r="AM45" i="35" s="1"/>
  <c r="AM49" i="35" a="1"/>
  <c r="AM49" i="35" s="1"/>
  <c r="AM14" i="35" a="1"/>
  <c r="AM14" i="35" s="1"/>
  <c r="AM9" i="35" a="1"/>
  <c r="AM9" i="35" s="1"/>
  <c r="AM16" i="35" a="1"/>
  <c r="AM16" i="35" s="1"/>
  <c r="AM31" i="35" a="1"/>
  <c r="AM31" i="35" s="1"/>
  <c r="AM28" i="35" a="1"/>
  <c r="AM28" i="35" s="1"/>
  <c r="AM27" i="35" a="1"/>
  <c r="AM27" i="35" s="1"/>
  <c r="AM43" i="35" a="1"/>
  <c r="AM43" i="35" s="1"/>
  <c r="AM7" i="35" a="1"/>
  <c r="AM7" i="35" s="1"/>
  <c r="AM44" i="35" a="1"/>
  <c r="AM44" i="35" s="1"/>
  <c r="AM17" i="35" a="1"/>
  <c r="AM17" i="35" s="1"/>
  <c r="AM15" i="35" a="1"/>
  <c r="AM15" i="35" s="1"/>
  <c r="AM32" i="35" a="1"/>
  <c r="AM32" i="35" s="1"/>
  <c r="AM5" i="35" a="1"/>
  <c r="AM5" i="35" s="1"/>
  <c r="AM46" i="35" a="1"/>
  <c r="AM46" i="35" s="1"/>
  <c r="AM2" i="35" a="1"/>
  <c r="AM2" i="35" s="1"/>
  <c r="AM22" i="35" a="1"/>
  <c r="AM22" i="35" s="1"/>
  <c r="AP11" i="35" s="1"/>
  <c r="AR59" i="35" s="1"/>
  <c r="AF59" i="35" s="1"/>
  <c r="AD59" i="35" s="1"/>
  <c r="AC59" i="35" s="1"/>
  <c r="AM40" i="35" a="1"/>
  <c r="AM40" i="35" s="1"/>
  <c r="AM19" i="35" a="1"/>
  <c r="AM19" i="35" s="1"/>
  <c r="AM20" i="35" a="1"/>
  <c r="AM20" i="35" s="1"/>
  <c r="AM33" i="35" a="1"/>
  <c r="AM33" i="35" s="1"/>
  <c r="AM38" i="35" a="1"/>
  <c r="AM38" i="35" s="1"/>
  <c r="AM8" i="35" a="1"/>
  <c r="AM8" i="35" s="1"/>
  <c r="AM29" i="35" a="1"/>
  <c r="AM29" i="35" s="1"/>
  <c r="AM41" i="35" a="1"/>
  <c r="AM41" i="35" s="1"/>
  <c r="AM36" i="35" a="1"/>
  <c r="AM36" i="35" s="1"/>
  <c r="AM23" i="35" a="1"/>
  <c r="AM23" i="35" s="1"/>
  <c r="AM24" i="35" a="1"/>
  <c r="AM24" i="35" s="1"/>
  <c r="AM48" i="35" a="1"/>
  <c r="AM48" i="35" s="1"/>
  <c r="AM30" i="35" a="1"/>
  <c r="AM30" i="35" s="1"/>
  <c r="AM34" i="35" a="1"/>
  <c r="AM34" i="35" s="1"/>
  <c r="AM6" i="35" a="1"/>
  <c r="AM6" i="35" s="1"/>
  <c r="AM21" i="35" a="1"/>
  <c r="AM21" i="35" s="1"/>
  <c r="AM3" i="35" a="1"/>
  <c r="AM3" i="35" s="1"/>
  <c r="AM39" i="35" a="1"/>
  <c r="AM39" i="35" s="1"/>
  <c r="AM4" i="35" a="1"/>
  <c r="AM4" i="35" s="1"/>
  <c r="AM13" i="35" a="1"/>
  <c r="AM13" i="35" s="1"/>
  <c r="AM10" i="35" a="1"/>
  <c r="AM10" i="35" s="1"/>
  <c r="AM47" i="35" a="1"/>
  <c r="AM47" i="35" s="1"/>
  <c r="AM25" i="35" a="1"/>
  <c r="AM25" i="35" s="1"/>
  <c r="AM11" i="35" a="1"/>
  <c r="AM11" i="35" s="1"/>
  <c r="AP20" i="35" s="1"/>
  <c r="AM35" i="35" a="1"/>
  <c r="AM35" i="35" s="1"/>
  <c r="AM42" i="35" a="1"/>
  <c r="AM42" i="35" s="1"/>
  <c r="AM37" i="35" a="1"/>
  <c r="AM37" i="35" s="1"/>
  <c r="AM12" i="35" a="1"/>
  <c r="AM12" i="35" s="1"/>
  <c r="AM18" i="35" a="1"/>
  <c r="AM18" i="35" s="1"/>
  <c r="AN32" i="53" a="1"/>
  <c r="AN32" i="53" s="1"/>
  <c r="AN34" i="53" a="1"/>
  <c r="AN34" i="53" s="1"/>
  <c r="AN15" i="53" a="1"/>
  <c r="AN15" i="53" s="1"/>
  <c r="AN26" i="53" a="1"/>
  <c r="AN26" i="53" s="1"/>
  <c r="AN7" i="53" a="1"/>
  <c r="AN7" i="53" s="1"/>
  <c r="AN16" i="53" a="1"/>
  <c r="AN16" i="53" s="1"/>
  <c r="AN5" i="53" a="1"/>
  <c r="AN5" i="53" s="1"/>
  <c r="AN19" i="53" a="1"/>
  <c r="AN19" i="53" s="1"/>
  <c r="AN11" i="53" a="1"/>
  <c r="AN11" i="53" s="1"/>
  <c r="AN39" i="53" a="1"/>
  <c r="AN39" i="53" s="1"/>
  <c r="AN35" i="53" a="1"/>
  <c r="AN35" i="53" s="1"/>
  <c r="AN24" i="53" a="1"/>
  <c r="AN24" i="53" s="1"/>
  <c r="AN29" i="53" a="1"/>
  <c r="AN29" i="53" s="1"/>
  <c r="AN36" i="53" a="1"/>
  <c r="AN36" i="53" s="1"/>
  <c r="AN28" i="53" a="1"/>
  <c r="AN28" i="53" s="1"/>
  <c r="AN14" i="53" a="1"/>
  <c r="AN14" i="53" s="1"/>
  <c r="AN4" i="53" a="1"/>
  <c r="AN4" i="53" s="1"/>
  <c r="AN9" i="53" a="1"/>
  <c r="AN9" i="53" s="1"/>
  <c r="AN2" i="53" a="1"/>
  <c r="AN2" i="53" s="1"/>
  <c r="AN40" i="53" a="1"/>
  <c r="AN40" i="53" s="1"/>
  <c r="AN23" i="53" a="1"/>
  <c r="AN23" i="53" s="1"/>
  <c r="AN38" i="53" a="1"/>
  <c r="AN38" i="53" s="1"/>
  <c r="AN33" i="53" a="1"/>
  <c r="AN33" i="53" s="1"/>
  <c r="AN13" i="53" a="1"/>
  <c r="AN13" i="53" s="1"/>
  <c r="AQ17" i="53" s="1"/>
  <c r="AS17" i="53" s="1"/>
  <c r="AF17" i="53" s="1"/>
  <c r="AD17" i="53" s="1"/>
  <c r="AC17" i="53" s="1"/>
  <c r="AN17" i="53" a="1"/>
  <c r="AN17" i="53" s="1"/>
  <c r="AN8" i="53" a="1"/>
  <c r="AN8" i="53" s="1"/>
  <c r="AN10" i="53" a="1"/>
  <c r="AN10" i="53" s="1"/>
  <c r="AN25" i="53" a="1"/>
  <c r="AN25" i="53" s="1"/>
  <c r="AQ24" i="53" s="1"/>
  <c r="AS48" i="53" s="1"/>
  <c r="AF48" i="53" s="1"/>
  <c r="AD48" i="53" s="1"/>
  <c r="AC48" i="53" s="1"/>
  <c r="AN20" i="53" a="1"/>
  <c r="AN20" i="53" s="1"/>
  <c r="AN31" i="53" a="1"/>
  <c r="AN31" i="53" s="1"/>
  <c r="AN22" i="53" a="1"/>
  <c r="AN22" i="53" s="1"/>
  <c r="AN30" i="53" a="1"/>
  <c r="AN30" i="53" s="1"/>
  <c r="AN6" i="53" a="1"/>
  <c r="AN6" i="53" s="1"/>
  <c r="AN12" i="53" a="1"/>
  <c r="AN12" i="53" s="1"/>
  <c r="AN21" i="53" a="1"/>
  <c r="AN21" i="53" s="1"/>
  <c r="AN37" i="53" a="1"/>
  <c r="AN37" i="53" s="1"/>
  <c r="AN3" i="53" a="1"/>
  <c r="AN3" i="53" s="1"/>
  <c r="AN18" i="53" a="1"/>
  <c r="AN18" i="53" s="1"/>
  <c r="AN27" i="53" a="1"/>
  <c r="AN27" i="53" s="1"/>
  <c r="AD24" i="46"/>
  <c r="AM21" i="41" a="1"/>
  <c r="AM21" i="41" s="1"/>
  <c r="AM28" i="41" a="1"/>
  <c r="AM28" i="41" s="1"/>
  <c r="AM20" i="41" a="1"/>
  <c r="AM20" i="41" s="1"/>
  <c r="AM3" i="41" a="1"/>
  <c r="AM3" i="41" s="1"/>
  <c r="AM19" i="41" a="1"/>
  <c r="AM19" i="41" s="1"/>
  <c r="AM48" i="41" a="1"/>
  <c r="AM48" i="41" s="1"/>
  <c r="AM38" i="41" a="1"/>
  <c r="AM38" i="41" s="1"/>
  <c r="AM29" i="41" a="1"/>
  <c r="AM29" i="41" s="1"/>
  <c r="AM26" i="41" a="1"/>
  <c r="AM26" i="41" s="1"/>
  <c r="AM49" i="41" a="1"/>
  <c r="AM49" i="41" s="1"/>
  <c r="AM35" i="41" a="1"/>
  <c r="AM35" i="41" s="1"/>
  <c r="AM23" i="41" a="1"/>
  <c r="AM23" i="41" s="1"/>
  <c r="AM11" i="41" a="1"/>
  <c r="AM11" i="41" s="1"/>
  <c r="AM15" i="41" a="1"/>
  <c r="AM15" i="41" s="1"/>
  <c r="AM43" i="41" a="1"/>
  <c r="AM43" i="41" s="1"/>
  <c r="AM36" i="41" a="1"/>
  <c r="AM36" i="41" s="1"/>
  <c r="AM33" i="41" a="1"/>
  <c r="AM33" i="41" s="1"/>
  <c r="AM27" i="41" a="1"/>
  <c r="AM27" i="41" s="1"/>
  <c r="AM17" i="41" a="1"/>
  <c r="AM17" i="41" s="1"/>
  <c r="AM24" i="41" a="1"/>
  <c r="AM24" i="41" s="1"/>
  <c r="AM40" i="41" a="1"/>
  <c r="AM40" i="41" s="1"/>
  <c r="AM7" i="41" a="1"/>
  <c r="AM7" i="41" s="1"/>
  <c r="AM34" i="41" a="1"/>
  <c r="AM34" i="41" s="1"/>
  <c r="AM25" i="41" a="1"/>
  <c r="AM25" i="41" s="1"/>
  <c r="AM39" i="41" a="1"/>
  <c r="AM39" i="41" s="1"/>
  <c r="AM30" i="41" a="1"/>
  <c r="AM30" i="41" s="1"/>
  <c r="AM22" i="41" a="1"/>
  <c r="AM22" i="41" s="1"/>
  <c r="AM47" i="41" a="1"/>
  <c r="AM47" i="41" s="1"/>
  <c r="AM41" i="41" a="1"/>
  <c r="AM41" i="41" s="1"/>
  <c r="AM13" i="41" a="1"/>
  <c r="AM13" i="41" s="1"/>
  <c r="AM10" i="41" a="1"/>
  <c r="AM10" i="41" s="1"/>
  <c r="AM2" i="41" a="1"/>
  <c r="AM2" i="41" s="1"/>
  <c r="AM46" i="41" a="1"/>
  <c r="AM46" i="41" s="1"/>
  <c r="AM8" i="41" a="1"/>
  <c r="AM8" i="41" s="1"/>
  <c r="AM44" i="41" a="1"/>
  <c r="AM44" i="41" s="1"/>
  <c r="AM14" i="41" a="1"/>
  <c r="AM14" i="41" s="1"/>
  <c r="AM37" i="41" a="1"/>
  <c r="AM37" i="41" s="1"/>
  <c r="AM42" i="41" a="1"/>
  <c r="AM42" i="41" s="1"/>
  <c r="AM31" i="41" a="1"/>
  <c r="AM31" i="41" s="1"/>
  <c r="AM32" i="41" a="1"/>
  <c r="AM32" i="41" s="1"/>
  <c r="AM5" i="41" a="1"/>
  <c r="AM5" i="41" s="1"/>
  <c r="AM4" i="41" a="1"/>
  <c r="AM4" i="41" s="1"/>
  <c r="AM16" i="41" a="1"/>
  <c r="AM16" i="41" s="1"/>
  <c r="AM18" i="41" a="1"/>
  <c r="AM18" i="41" s="1"/>
  <c r="AP15" i="41" s="1"/>
  <c r="AR63" i="41" s="1"/>
  <c r="AF63" i="41" s="1"/>
  <c r="AD63" i="41" s="1"/>
  <c r="AC63" i="41" s="1"/>
  <c r="AM9" i="41" a="1"/>
  <c r="AM9" i="41" s="1"/>
  <c r="AM12" i="41" a="1"/>
  <c r="AM12" i="41" s="1"/>
  <c r="AP14" i="41" s="1"/>
  <c r="AR62" i="41" s="1"/>
  <c r="AF62" i="41" s="1"/>
  <c r="AD62" i="41" s="1"/>
  <c r="AC62" i="41" s="1"/>
  <c r="AM6" i="41" a="1"/>
  <c r="AM6" i="41" s="1"/>
  <c r="AM45" i="41" a="1"/>
  <c r="AM45" i="41" s="1"/>
  <c r="AM35" i="37" a="1"/>
  <c r="AM35" i="37" s="1"/>
  <c r="AM40" i="37" a="1"/>
  <c r="AM40" i="37" s="1"/>
  <c r="AM21" i="37" a="1"/>
  <c r="AM21" i="37" s="1"/>
  <c r="AM49" i="37" a="1"/>
  <c r="AM49" i="37" s="1"/>
  <c r="AM7" i="37" a="1"/>
  <c r="AM7" i="37" s="1"/>
  <c r="AM15" i="37" a="1"/>
  <c r="AM15" i="37" s="1"/>
  <c r="AM2" i="37" a="1"/>
  <c r="AM2" i="37" s="1"/>
  <c r="AM44" i="37" a="1"/>
  <c r="AM44" i="37" s="1"/>
  <c r="AM43" i="37" a="1"/>
  <c r="AM43" i="37" s="1"/>
  <c r="AM19" i="37" a="1"/>
  <c r="AM19" i="37" s="1"/>
  <c r="AM48" i="37" a="1"/>
  <c r="AM48" i="37" s="1"/>
  <c r="AM28" i="37" a="1"/>
  <c r="AM28" i="37" s="1"/>
  <c r="AM34" i="37" a="1"/>
  <c r="AM34" i="37" s="1"/>
  <c r="AM33" i="37" a="1"/>
  <c r="AM33" i="37" s="1"/>
  <c r="AM29" i="37" a="1"/>
  <c r="AM29" i="37" s="1"/>
  <c r="AM24" i="37" a="1"/>
  <c r="AM24" i="37" s="1"/>
  <c r="AM13" i="37" a="1"/>
  <c r="AM13" i="37" s="1"/>
  <c r="AM41" i="37" a="1"/>
  <c r="AM41" i="37" s="1"/>
  <c r="AM17" i="37" a="1"/>
  <c r="AM17" i="37" s="1"/>
  <c r="AM5" i="37" a="1"/>
  <c r="AM5" i="37" s="1"/>
  <c r="AM6" i="37" a="1"/>
  <c r="AM6" i="37" s="1"/>
  <c r="AM27" i="37" a="1"/>
  <c r="AM27" i="37" s="1"/>
  <c r="AM32" i="37" a="1"/>
  <c r="AM32" i="37" s="1"/>
  <c r="AM46" i="37" a="1"/>
  <c r="AM46" i="37" s="1"/>
  <c r="AM39" i="37" a="1"/>
  <c r="AM39" i="37" s="1"/>
  <c r="AM38" i="37" a="1"/>
  <c r="AM38" i="37" s="1"/>
  <c r="AM36" i="37" a="1"/>
  <c r="AM36" i="37" s="1"/>
  <c r="AM47" i="37" a="1"/>
  <c r="AM47" i="37" s="1"/>
  <c r="AM4" i="37" a="1"/>
  <c r="AM4" i="37" s="1"/>
  <c r="AM26" i="37" a="1"/>
  <c r="AM26" i="37" s="1"/>
  <c r="AM42" i="37" a="1"/>
  <c r="AM42" i="37" s="1"/>
  <c r="AM10" i="37" a="1"/>
  <c r="AM10" i="37" s="1"/>
  <c r="AM9" i="37" a="1"/>
  <c r="AM9" i="37" s="1"/>
  <c r="AM22" i="37" a="1"/>
  <c r="AM22" i="37" s="1"/>
  <c r="AM37" i="37" a="1"/>
  <c r="AM37" i="37" s="1"/>
  <c r="AM3" i="37" a="1"/>
  <c r="AM3" i="37" s="1"/>
  <c r="AP16" i="37" s="1"/>
  <c r="AR64" i="37" s="1"/>
  <c r="AF64" i="37" s="1"/>
  <c r="AD64" i="37" s="1"/>
  <c r="AC64" i="37" s="1"/>
  <c r="AM30" i="37" a="1"/>
  <c r="AM30" i="37" s="1"/>
  <c r="AM12" i="37" a="1"/>
  <c r="AM12" i="37" s="1"/>
  <c r="AM18" i="37" a="1"/>
  <c r="AM18" i="37" s="1"/>
  <c r="AM11" i="37" a="1"/>
  <c r="AM11" i="37" s="1"/>
  <c r="AM23" i="37" a="1"/>
  <c r="AM23" i="37" s="1"/>
  <c r="AM25" i="37" a="1"/>
  <c r="AM25" i="37" s="1"/>
  <c r="AM45" i="37" a="1"/>
  <c r="AM45" i="37" s="1"/>
  <c r="AM20" i="37" a="1"/>
  <c r="AM20" i="37" s="1"/>
  <c r="AM14" i="37" a="1"/>
  <c r="AM14" i="37" s="1"/>
  <c r="AM8" i="37" a="1"/>
  <c r="AM8" i="37" s="1"/>
  <c r="AM16" i="37" a="1"/>
  <c r="AM16" i="37" s="1"/>
  <c r="AM31" i="37" a="1"/>
  <c r="AM31" i="37" s="1"/>
  <c r="AM3" i="43" a="1"/>
  <c r="AM3" i="43" s="1"/>
  <c r="AM14" i="43" a="1"/>
  <c r="AM14" i="43" s="1"/>
  <c r="AM11" i="43" a="1"/>
  <c r="AM11" i="43" s="1"/>
  <c r="AM2" i="43" a="1"/>
  <c r="AM2" i="43" s="1"/>
  <c r="AM13" i="43" a="1"/>
  <c r="AM13" i="43" s="1"/>
  <c r="AM42" i="43" a="1"/>
  <c r="AM42" i="43" s="1"/>
  <c r="AN24" i="57" a="1"/>
  <c r="AN24" i="57" s="1"/>
  <c r="AN32" i="57" a="1"/>
  <c r="AN32" i="57" s="1"/>
  <c r="AN40" i="57" a="1"/>
  <c r="AN40" i="57" s="1"/>
  <c r="AN34" i="57" a="1"/>
  <c r="AN34" i="57" s="1"/>
  <c r="AN37" i="57" a="1"/>
  <c r="AN37" i="57" s="1"/>
  <c r="AN38" i="57" a="1"/>
  <c r="AN38" i="57" s="1"/>
  <c r="AN10" i="57" a="1"/>
  <c r="AN10" i="57" s="1"/>
  <c r="AN13" i="57" a="1"/>
  <c r="AN13" i="57" s="1"/>
  <c r="AN25" i="57" a="1"/>
  <c r="AN25" i="57" s="1"/>
  <c r="AN11" i="57" a="1"/>
  <c r="AN11" i="57" s="1"/>
  <c r="AN20" i="57" a="1"/>
  <c r="AN20" i="57" s="1"/>
  <c r="AN29" i="57" a="1"/>
  <c r="AN29" i="57" s="1"/>
  <c r="AN7" i="57" a="1"/>
  <c r="AN7" i="57" s="1"/>
  <c r="AN14" i="57" a="1"/>
  <c r="AN14" i="57" s="1"/>
  <c r="AN2" i="57" a="1"/>
  <c r="AN2" i="57" s="1"/>
  <c r="AN3" i="57" a="1"/>
  <c r="AN3" i="57" s="1"/>
  <c r="AN4" i="57" a="1"/>
  <c r="AN4" i="57" s="1"/>
  <c r="AN26" i="57" a="1"/>
  <c r="AN26" i="57" s="1"/>
  <c r="AN16" i="57" a="1"/>
  <c r="AN16" i="57" s="1"/>
  <c r="AN18" i="57" a="1"/>
  <c r="AN18" i="57" s="1"/>
  <c r="AN19" i="57" a="1"/>
  <c r="AN19" i="57" s="1"/>
  <c r="AN21" i="57" a="1"/>
  <c r="AN21" i="57" s="1"/>
  <c r="AN33" i="57" a="1"/>
  <c r="AN33" i="57" s="1"/>
  <c r="AN22" i="57" a="1"/>
  <c r="AN22" i="57" s="1"/>
  <c r="AN17" i="57" a="1"/>
  <c r="AN17" i="57" s="1"/>
  <c r="AN12" i="57" a="1"/>
  <c r="AN12" i="57" s="1"/>
  <c r="AN9" i="57" a="1"/>
  <c r="AN9" i="57" s="1"/>
  <c r="AN30" i="57" a="1"/>
  <c r="AN30" i="57" s="1"/>
  <c r="AN8" i="57" a="1"/>
  <c r="AN8" i="57" s="1"/>
  <c r="AN36" i="57" a="1"/>
  <c r="AN36" i="57" s="1"/>
  <c r="AN5" i="57" a="1"/>
  <c r="AN5" i="57" s="1"/>
  <c r="AN28" i="57" a="1"/>
  <c r="AN28" i="57" s="1"/>
  <c r="AN39" i="57" a="1"/>
  <c r="AN39" i="57" s="1"/>
  <c r="AN27" i="57" a="1"/>
  <c r="AN27" i="57" s="1"/>
  <c r="AN35" i="57" a="1"/>
  <c r="AN35" i="57" s="1"/>
  <c r="AN15" i="57" a="1"/>
  <c r="AN15" i="57" s="1"/>
  <c r="AN23" i="57" a="1"/>
  <c r="AN23" i="57" s="1"/>
  <c r="AQ7" i="57" s="1"/>
  <c r="AN31" i="57" a="1"/>
  <c r="AN31" i="57" s="1"/>
  <c r="AN6" i="57" a="1"/>
  <c r="AN6" i="57" s="1"/>
  <c r="AN40" i="32" a="1"/>
  <c r="AN40" i="32" s="1"/>
  <c r="AN39" i="32" a="1"/>
  <c r="AN39" i="32" s="1"/>
  <c r="AN8" i="32" a="1"/>
  <c r="AN8" i="32" s="1"/>
  <c r="AN29" i="32" a="1"/>
  <c r="AN29" i="32" s="1"/>
  <c r="AN36" i="32" a="1"/>
  <c r="AN36" i="32" s="1"/>
  <c r="AN2" i="32" a="1"/>
  <c r="AN2" i="32" s="1"/>
  <c r="AN5" i="32" a="1"/>
  <c r="AN5" i="32" s="1"/>
  <c r="AN30" i="32" a="1"/>
  <c r="AN30" i="32" s="1"/>
  <c r="AN35" i="32" a="1"/>
  <c r="AN35" i="32" s="1"/>
  <c r="AN13" i="32" a="1"/>
  <c r="AN13" i="32" s="1"/>
  <c r="AN21" i="32" a="1"/>
  <c r="AN21" i="32" s="1"/>
  <c r="AN31" i="32" a="1"/>
  <c r="AN31" i="32" s="1"/>
  <c r="AN22" i="32" a="1"/>
  <c r="AN22" i="32" s="1"/>
  <c r="AN6" i="32" a="1"/>
  <c r="AN6" i="32" s="1"/>
  <c r="AN11" i="32" a="1"/>
  <c r="AN11" i="32" s="1"/>
  <c r="AN25" i="32" a="1"/>
  <c r="AN25" i="32" s="1"/>
  <c r="AN23" i="32" a="1"/>
  <c r="AN23" i="32" s="1"/>
  <c r="AN38" i="32" a="1"/>
  <c r="AN38" i="32" s="1"/>
  <c r="AN15" i="32" a="1"/>
  <c r="AN15" i="32" s="1"/>
  <c r="AN10" i="32" a="1"/>
  <c r="AN10" i="32" s="1"/>
  <c r="AN9" i="32" a="1"/>
  <c r="AN9" i="32" s="1"/>
  <c r="AN14" i="32" a="1"/>
  <c r="AN14" i="32" s="1"/>
  <c r="AN18" i="32" a="1"/>
  <c r="AN18" i="32" s="1"/>
  <c r="AN20" i="32" a="1"/>
  <c r="AN20" i="32" s="1"/>
  <c r="AN12" i="32" a="1"/>
  <c r="AN12" i="32" s="1"/>
  <c r="AN19" i="32" a="1"/>
  <c r="AN19" i="32" s="1"/>
  <c r="AQ25" i="32" s="1"/>
  <c r="AS25" i="32" s="1"/>
  <c r="AF25" i="32" s="1"/>
  <c r="AD25" i="32" s="1"/>
  <c r="AC25" i="32" s="1"/>
  <c r="AN3" i="32" a="1"/>
  <c r="AN3" i="32" s="1"/>
  <c r="AN24" i="32" a="1"/>
  <c r="AN24" i="32" s="1"/>
  <c r="AN28" i="32" a="1"/>
  <c r="AN28" i="32" s="1"/>
  <c r="AN32" i="32" a="1"/>
  <c r="AN32" i="32" s="1"/>
  <c r="AN33" i="32" a="1"/>
  <c r="AN33" i="32" s="1"/>
  <c r="AN7" i="32" a="1"/>
  <c r="AN7" i="32" s="1"/>
  <c r="AN16" i="32" a="1"/>
  <c r="AN16" i="32" s="1"/>
  <c r="AN17" i="32" a="1"/>
  <c r="AN17" i="32" s="1"/>
  <c r="AN4" i="32" a="1"/>
  <c r="AN4" i="32" s="1"/>
  <c r="AN34" i="32" a="1"/>
  <c r="AN34" i="32" s="1"/>
  <c r="AN27" i="32" a="1"/>
  <c r="AN27" i="32" s="1"/>
  <c r="AN26" i="32" a="1"/>
  <c r="AN26" i="32" s="1"/>
  <c r="AN37" i="32" a="1"/>
  <c r="AN37" i="32" s="1"/>
  <c r="AM48" i="59" a="1"/>
  <c r="AM48" i="59" s="1"/>
  <c r="AM46" i="59" a="1"/>
  <c r="AM46" i="59" s="1"/>
  <c r="AM41" i="59" a="1"/>
  <c r="AM41" i="59" s="1"/>
  <c r="AM44" i="59" a="1"/>
  <c r="AM44" i="59" s="1"/>
  <c r="AM34" i="59" a="1"/>
  <c r="AM34" i="59" s="1"/>
  <c r="AM36" i="59" a="1"/>
  <c r="AM36" i="59" s="1"/>
  <c r="AM33" i="59" a="1"/>
  <c r="AM33" i="59" s="1"/>
  <c r="AM17" i="59" a="1"/>
  <c r="AM17" i="59" s="1"/>
  <c r="AM22" i="59" a="1"/>
  <c r="AM22" i="59" s="1"/>
  <c r="AM16" i="59" a="1"/>
  <c r="AM16" i="59" s="1"/>
  <c r="AM19" i="59" a="1"/>
  <c r="AM19" i="59" s="1"/>
  <c r="AM11" i="59" a="1"/>
  <c r="AM11" i="59" s="1"/>
  <c r="AM38" i="59" a="1"/>
  <c r="AM38" i="59" s="1"/>
  <c r="AM45" i="59" a="1"/>
  <c r="AM45" i="59" s="1"/>
  <c r="AM15" i="59" a="1"/>
  <c r="AM15" i="59" s="1"/>
  <c r="AM3" i="59" a="1"/>
  <c r="AM3" i="59" s="1"/>
  <c r="AM27" i="59" a="1"/>
  <c r="AM27" i="59" s="1"/>
  <c r="AM49" i="59" a="1"/>
  <c r="AM49" i="59" s="1"/>
  <c r="AM23" i="59" a="1"/>
  <c r="AM23" i="59" s="1"/>
  <c r="AM47" i="59" a="1"/>
  <c r="AM47" i="59" s="1"/>
  <c r="AM42" i="59" a="1"/>
  <c r="AM42" i="59" s="1"/>
  <c r="AM13" i="59" a="1"/>
  <c r="AM13" i="59" s="1"/>
  <c r="AM40" i="59" a="1"/>
  <c r="AM40" i="59" s="1"/>
  <c r="AM26" i="59" a="1"/>
  <c r="AM26" i="59" s="1"/>
  <c r="AM6" i="59" a="1"/>
  <c r="AM6" i="59" s="1"/>
  <c r="AM28" i="59" a="1"/>
  <c r="AM28" i="59" s="1"/>
  <c r="AM10" i="59" a="1"/>
  <c r="AM10" i="59" s="1"/>
  <c r="AM9" i="59" a="1"/>
  <c r="AM9" i="59" s="1"/>
  <c r="AM7" i="59" a="1"/>
  <c r="AM7" i="59" s="1"/>
  <c r="AM43" i="59" a="1"/>
  <c r="AM43" i="59" s="1"/>
  <c r="AM20" i="59" a="1"/>
  <c r="AM20" i="59" s="1"/>
  <c r="AM4" i="59" a="1"/>
  <c r="AM4" i="59" s="1"/>
  <c r="AM5" i="59" a="1"/>
  <c r="AM5" i="59" s="1"/>
  <c r="AM29" i="59" a="1"/>
  <c r="AM29" i="59" s="1"/>
  <c r="AM21" i="59" a="1"/>
  <c r="AM21" i="59" s="1"/>
  <c r="AM8" i="59" a="1"/>
  <c r="AM8" i="59" s="1"/>
  <c r="AM18" i="59" a="1"/>
  <c r="AM18" i="59" s="1"/>
  <c r="AM24" i="59" a="1"/>
  <c r="AM24" i="59" s="1"/>
  <c r="AM39" i="59" a="1"/>
  <c r="AM39" i="59" s="1"/>
  <c r="AM30" i="59" a="1"/>
  <c r="AM30" i="59" s="1"/>
  <c r="AM14" i="59" a="1"/>
  <c r="AM14" i="59" s="1"/>
  <c r="AM25" i="59" a="1"/>
  <c r="AM25" i="59" s="1"/>
  <c r="AM35" i="59" a="1"/>
  <c r="AM35" i="59" s="1"/>
  <c r="AM31" i="59" a="1"/>
  <c r="AM31" i="59" s="1"/>
  <c r="AM12" i="59" a="1"/>
  <c r="AM12" i="59" s="1"/>
  <c r="AM2" i="59" a="1"/>
  <c r="AM2" i="59" s="1"/>
  <c r="AM32" i="59" a="1"/>
  <c r="AM32" i="59" s="1"/>
  <c r="AM37" i="59" a="1"/>
  <c r="AM37" i="59" s="1"/>
  <c r="AM10" i="31" a="1"/>
  <c r="AM10" i="31" s="1"/>
  <c r="AM45" i="31" a="1"/>
  <c r="AM45" i="31" s="1"/>
  <c r="AM24" i="31" a="1"/>
  <c r="AM24" i="31" s="1"/>
  <c r="AM18" i="31" a="1"/>
  <c r="AM18" i="31" s="1"/>
  <c r="AM33" i="31" a="1"/>
  <c r="AM33" i="31" s="1"/>
  <c r="AM36" i="31" a="1"/>
  <c r="AM36" i="31" s="1"/>
  <c r="AM25" i="31" a="1"/>
  <c r="AM25" i="31" s="1"/>
  <c r="AM27" i="31" a="1"/>
  <c r="AM27" i="31" s="1"/>
  <c r="AM19" i="31" a="1"/>
  <c r="AM19" i="31" s="1"/>
  <c r="AM11" i="31" a="1"/>
  <c r="AM11" i="31" s="1"/>
  <c r="AM49" i="31" a="1"/>
  <c r="AM49" i="31" s="1"/>
  <c r="AM38" i="31" a="1"/>
  <c r="AM38" i="31" s="1"/>
  <c r="AM31" i="31" a="1"/>
  <c r="AM31" i="31" s="1"/>
  <c r="AM29" i="31" a="1"/>
  <c r="AM29" i="31" s="1"/>
  <c r="AM16" i="31" a="1"/>
  <c r="AM16" i="31" s="1"/>
  <c r="AM5" i="31" a="1"/>
  <c r="AM5" i="31" s="1"/>
  <c r="AM42" i="31" a="1"/>
  <c r="AM42" i="31" s="1"/>
  <c r="AM48" i="31" a="1"/>
  <c r="AM48" i="31" s="1"/>
  <c r="AM32" i="31" a="1"/>
  <c r="AM32" i="31" s="1"/>
  <c r="AM26" i="31" a="1"/>
  <c r="AM26" i="31" s="1"/>
  <c r="AM41" i="31" a="1"/>
  <c r="AM41" i="31" s="1"/>
  <c r="AM12" i="31" a="1"/>
  <c r="AM12" i="31" s="1"/>
  <c r="AM23" i="31" a="1"/>
  <c r="AM23" i="31" s="1"/>
  <c r="AM43" i="31" a="1"/>
  <c r="AM43" i="31" s="1"/>
  <c r="AM3" i="31" a="1"/>
  <c r="AM3" i="31" s="1"/>
  <c r="AM6" i="31" a="1"/>
  <c r="AM6" i="31" s="1"/>
  <c r="AP7" i="31" s="1"/>
  <c r="AR31" i="31" s="1"/>
  <c r="AF31" i="31" s="1"/>
  <c r="AD31" i="31" s="1"/>
  <c r="AC31" i="31" s="1"/>
  <c r="AM2" i="31" a="1"/>
  <c r="AM2" i="31" s="1"/>
  <c r="AM46" i="31" a="1"/>
  <c r="AM46" i="31" s="1"/>
  <c r="AM20" i="31" a="1"/>
  <c r="AM20" i="31" s="1"/>
  <c r="AM30" i="31" a="1"/>
  <c r="AM30" i="31" s="1"/>
  <c r="AM15" i="31" a="1"/>
  <c r="AM15" i="31" s="1"/>
  <c r="AM4" i="31" a="1"/>
  <c r="AM4" i="31" s="1"/>
  <c r="AM39" i="31" a="1"/>
  <c r="AM39" i="31" s="1"/>
  <c r="AM9" i="31" a="1"/>
  <c r="AM9" i="31" s="1"/>
  <c r="AM7" i="31" a="1"/>
  <c r="AM7" i="31" s="1"/>
  <c r="AM22" i="31" a="1"/>
  <c r="AM22" i="31" s="1"/>
  <c r="AM13" i="31" a="1"/>
  <c r="AM13" i="31" s="1"/>
  <c r="AM40" i="31" a="1"/>
  <c r="AM40" i="31" s="1"/>
  <c r="AM34" i="31" a="1"/>
  <c r="AM34" i="31" s="1"/>
  <c r="AM35" i="31" a="1"/>
  <c r="AM35" i="31" s="1"/>
  <c r="AM8" i="31" a="1"/>
  <c r="AM8" i="31" s="1"/>
  <c r="AM47" i="31" a="1"/>
  <c r="AM47" i="31" s="1"/>
  <c r="AM44" i="31" a="1"/>
  <c r="AM44" i="31" s="1"/>
  <c r="AM17" i="31" a="1"/>
  <c r="AM17" i="31" s="1"/>
  <c r="AM37" i="31" a="1"/>
  <c r="AM37" i="31" s="1"/>
  <c r="AM14" i="31" a="1"/>
  <c r="AM14" i="31" s="1"/>
  <c r="AM21" i="31" a="1"/>
  <c r="AM21" i="31" s="1"/>
  <c r="AM28" i="31" a="1"/>
  <c r="AM28" i="31" s="1"/>
  <c r="AM46" i="40" a="1"/>
  <c r="AM46" i="40" s="1"/>
  <c r="AM45" i="40" a="1"/>
  <c r="AM45" i="40" s="1"/>
  <c r="AM38" i="40" a="1"/>
  <c r="AM38" i="40" s="1"/>
  <c r="AM21" i="40" a="1"/>
  <c r="AM21" i="40" s="1"/>
  <c r="AM12" i="40" a="1"/>
  <c r="AM12" i="40" s="1"/>
  <c r="AM2" i="40" a="1"/>
  <c r="AM2" i="40" s="1"/>
  <c r="AM47" i="40" a="1"/>
  <c r="AM47" i="40" s="1"/>
  <c r="AM32" i="40" a="1"/>
  <c r="AM32" i="40" s="1"/>
  <c r="AM40" i="40" a="1"/>
  <c r="AM40" i="40" s="1"/>
  <c r="AM36" i="40" a="1"/>
  <c r="AM36" i="40" s="1"/>
  <c r="AM13" i="40" a="1"/>
  <c r="AM13" i="40" s="1"/>
  <c r="AM30" i="40" a="1"/>
  <c r="AM30" i="40" s="1"/>
  <c r="AM33" i="40" a="1"/>
  <c r="AM33" i="40" s="1"/>
  <c r="AM49" i="40" a="1"/>
  <c r="AM49" i="40" s="1"/>
  <c r="AM39" i="40" a="1"/>
  <c r="AM39" i="40" s="1"/>
  <c r="AM43" i="40" a="1"/>
  <c r="AM43" i="40" s="1"/>
  <c r="AM42" i="40" a="1"/>
  <c r="AM42" i="40" s="1"/>
  <c r="AM48" i="40" a="1"/>
  <c r="AM48" i="40" s="1"/>
  <c r="AM25" i="40" a="1"/>
  <c r="AM25" i="40" s="1"/>
  <c r="AM27" i="40" a="1"/>
  <c r="AM27" i="40" s="1"/>
  <c r="AM17" i="40" a="1"/>
  <c r="AM17" i="40" s="1"/>
  <c r="AM44" i="40" a="1"/>
  <c r="AM44" i="40" s="1"/>
  <c r="AM31" i="40" a="1"/>
  <c r="AM31" i="40" s="1"/>
  <c r="AM23" i="40" a="1"/>
  <c r="AM23" i="40" s="1"/>
  <c r="AM8" i="40" a="1"/>
  <c r="AM8" i="40" s="1"/>
  <c r="AM20" i="40" a="1"/>
  <c r="AM20" i="40" s="1"/>
  <c r="AM3" i="40" a="1"/>
  <c r="AM3" i="40" s="1"/>
  <c r="AM26" i="40" a="1"/>
  <c r="AM26" i="40" s="1"/>
  <c r="AM28" i="40" a="1"/>
  <c r="AM28" i="40" s="1"/>
  <c r="AM37" i="40" a="1"/>
  <c r="AM37" i="40" s="1"/>
  <c r="AM22" i="40" a="1"/>
  <c r="AM22" i="40" s="1"/>
  <c r="AM35" i="40" a="1"/>
  <c r="AM35" i="40" s="1"/>
  <c r="AM41" i="40" a="1"/>
  <c r="AM41" i="40" s="1"/>
  <c r="AM16" i="40" a="1"/>
  <c r="AM16" i="40" s="1"/>
  <c r="AM4" i="40" a="1"/>
  <c r="AM4" i="40" s="1"/>
  <c r="AM9" i="40" a="1"/>
  <c r="AM9" i="40" s="1"/>
  <c r="AM5" i="40" a="1"/>
  <c r="AM5" i="40" s="1"/>
  <c r="AM29" i="40" a="1"/>
  <c r="AM29" i="40" s="1"/>
  <c r="AM6" i="40" a="1"/>
  <c r="AM6" i="40" s="1"/>
  <c r="AM34" i="40" a="1"/>
  <c r="AM34" i="40" s="1"/>
  <c r="AM19" i="40" a="1"/>
  <c r="AM19" i="40" s="1"/>
  <c r="AM11" i="40" a="1"/>
  <c r="AM11" i="40" s="1"/>
  <c r="AM7" i="40" a="1"/>
  <c r="AM7" i="40" s="1"/>
  <c r="AM10" i="40" a="1"/>
  <c r="AM10" i="40" s="1"/>
  <c r="AP3" i="40" s="1"/>
  <c r="AR3" i="40" s="1"/>
  <c r="AF3" i="40" s="1"/>
  <c r="AD3" i="40" s="1"/>
  <c r="AC3" i="40" s="1"/>
  <c r="AM18" i="40" a="1"/>
  <c r="AM18" i="40" s="1"/>
  <c r="AM14" i="40" a="1"/>
  <c r="AM14" i="40" s="1"/>
  <c r="AM24" i="40" a="1"/>
  <c r="AM24" i="40" s="1"/>
  <c r="AM15" i="40" a="1"/>
  <c r="AM15" i="40" s="1"/>
  <c r="AM43" i="56" a="1"/>
  <c r="AM43" i="56" s="1"/>
  <c r="AM24" i="56" a="1"/>
  <c r="AM24" i="56" s="1"/>
  <c r="AM45" i="56" a="1"/>
  <c r="AM45" i="56" s="1"/>
  <c r="AM37" i="56" a="1"/>
  <c r="AM37" i="56" s="1"/>
  <c r="AM31" i="56" a="1"/>
  <c r="AM31" i="56" s="1"/>
  <c r="AM20" i="56" a="1"/>
  <c r="AM20" i="56" s="1"/>
  <c r="AM29" i="56" a="1"/>
  <c r="AM29" i="56" s="1"/>
  <c r="AM19" i="56" a="1"/>
  <c r="AM19" i="56" s="1"/>
  <c r="AM27" i="56" a="1"/>
  <c r="AM27" i="56" s="1"/>
  <c r="AM16" i="56" a="1"/>
  <c r="AM16" i="56" s="1"/>
  <c r="AM25" i="56" a="1"/>
  <c r="AM25" i="56" s="1"/>
  <c r="AM47" i="56" a="1"/>
  <c r="AM47" i="56" s="1"/>
  <c r="AM44" i="56" a="1"/>
  <c r="AM44" i="56" s="1"/>
  <c r="AM34" i="56" a="1"/>
  <c r="AM34" i="56" s="1"/>
  <c r="AM26" i="56" a="1"/>
  <c r="AM26" i="56" s="1"/>
  <c r="AM17" i="56" a="1"/>
  <c r="AM17" i="56" s="1"/>
  <c r="AM28" i="56" a="1"/>
  <c r="AM28" i="56" s="1"/>
  <c r="AM18" i="56" a="1"/>
  <c r="AM18" i="56" s="1"/>
  <c r="AM13" i="56" a="1"/>
  <c r="AM13" i="56" s="1"/>
  <c r="AM8" i="56" a="1"/>
  <c r="AM8" i="56" s="1"/>
  <c r="AM2" i="56" a="1"/>
  <c r="AM2" i="56" s="1"/>
  <c r="AM4" i="56" a="1"/>
  <c r="AM4" i="56" s="1"/>
  <c r="AM48" i="56" a="1"/>
  <c r="AM48" i="56" s="1"/>
  <c r="AM39" i="56" a="1"/>
  <c r="AM39" i="56" s="1"/>
  <c r="AM40" i="56" a="1"/>
  <c r="AM40" i="56" s="1"/>
  <c r="AM42" i="56" a="1"/>
  <c r="AM42" i="56" s="1"/>
  <c r="AM10" i="56" a="1"/>
  <c r="AM10" i="56" s="1"/>
  <c r="AP24" i="56" s="1"/>
  <c r="AM23" i="56" a="1"/>
  <c r="AM23" i="56" s="1"/>
  <c r="AM36" i="56" a="1"/>
  <c r="AM36" i="56" s="1"/>
  <c r="AM11" i="56" a="1"/>
  <c r="AM11" i="56" s="1"/>
  <c r="AP5" i="56" s="1"/>
  <c r="AR5" i="56" s="1"/>
  <c r="AF5" i="56" s="1"/>
  <c r="AD5" i="56" s="1"/>
  <c r="AC5" i="56" s="1"/>
  <c r="AM15" i="56" a="1"/>
  <c r="AM15" i="56" s="1"/>
  <c r="AM3" i="56" a="1"/>
  <c r="AM3" i="56" s="1"/>
  <c r="AM5" i="56" a="1"/>
  <c r="AM5" i="56" s="1"/>
  <c r="AM14" i="56" a="1"/>
  <c r="AM14" i="56" s="1"/>
  <c r="AM41" i="56" a="1"/>
  <c r="AM41" i="56" s="1"/>
  <c r="AM32" i="56" a="1"/>
  <c r="AM32" i="56" s="1"/>
  <c r="AM49" i="56" a="1"/>
  <c r="AM49" i="56" s="1"/>
  <c r="AM12" i="56" a="1"/>
  <c r="AM12" i="56" s="1"/>
  <c r="AM38" i="56" a="1"/>
  <c r="AM38" i="56" s="1"/>
  <c r="AM30" i="56" a="1"/>
  <c r="AM30" i="56" s="1"/>
  <c r="AM7" i="56" a="1"/>
  <c r="AM7" i="56" s="1"/>
  <c r="AM46" i="56" a="1"/>
  <c r="AM46" i="56" s="1"/>
  <c r="AM33" i="56" a="1"/>
  <c r="AM33" i="56" s="1"/>
  <c r="AM6" i="56" a="1"/>
  <c r="AM6" i="56" s="1"/>
  <c r="AM9" i="56" a="1"/>
  <c r="AM9" i="56" s="1"/>
  <c r="AM35" i="56" a="1"/>
  <c r="AM35" i="56" s="1"/>
  <c r="AM21" i="56" a="1"/>
  <c r="AM21" i="56" s="1"/>
  <c r="AP18" i="56" s="1"/>
  <c r="AM22" i="56" a="1"/>
  <c r="AM22" i="56" s="1"/>
  <c r="AP21" i="56" s="1"/>
  <c r="AN33" i="35" a="1"/>
  <c r="AN33" i="35" s="1"/>
  <c r="AN20" i="35" a="1"/>
  <c r="AN20" i="35" s="1"/>
  <c r="AN18" i="35" a="1"/>
  <c r="AN18" i="35" s="1"/>
  <c r="AN39" i="35" a="1"/>
  <c r="AN39" i="35" s="1"/>
  <c r="AN25" i="35" a="1"/>
  <c r="AN25" i="35" s="1"/>
  <c r="AN37" i="35" a="1"/>
  <c r="AN37" i="35" s="1"/>
  <c r="AN38" i="35" a="1"/>
  <c r="AN38" i="35" s="1"/>
  <c r="AN35" i="35" a="1"/>
  <c r="AN35" i="35" s="1"/>
  <c r="AN15" i="35" a="1"/>
  <c r="AN15" i="35" s="1"/>
  <c r="AN13" i="35" a="1"/>
  <c r="AN13" i="35" s="1"/>
  <c r="AN29" i="35" a="1"/>
  <c r="AN29" i="35" s="1"/>
  <c r="AN6" i="35" a="1"/>
  <c r="AN6" i="35" s="1"/>
  <c r="AN28" i="35" a="1"/>
  <c r="AN28" i="35" s="1"/>
  <c r="AN12" i="35" a="1"/>
  <c r="AN12" i="35" s="1"/>
  <c r="AN4" i="35" a="1"/>
  <c r="AN4" i="35" s="1"/>
  <c r="AN19" i="35" a="1"/>
  <c r="AN19" i="35" s="1"/>
  <c r="AN17" i="35" a="1"/>
  <c r="AN17" i="35" s="1"/>
  <c r="AN14" i="35" a="1"/>
  <c r="AN14" i="35" s="1"/>
  <c r="AN40" i="35" a="1"/>
  <c r="AN40" i="35" s="1"/>
  <c r="AN3" i="35" a="1"/>
  <c r="AN3" i="35" s="1"/>
  <c r="AN16" i="35" a="1"/>
  <c r="AN16" i="35" s="1"/>
  <c r="AN5" i="35" a="1"/>
  <c r="AN5" i="35" s="1"/>
  <c r="AN30" i="35" a="1"/>
  <c r="AN30" i="35" s="1"/>
  <c r="AN31" i="35" a="1"/>
  <c r="AN31" i="35" s="1"/>
  <c r="AN26" i="35" a="1"/>
  <c r="AN26" i="35" s="1"/>
  <c r="AN24" i="35" a="1"/>
  <c r="AN24" i="35" s="1"/>
  <c r="AN2" i="35" a="1"/>
  <c r="AN2" i="35" s="1"/>
  <c r="AN32" i="35" a="1"/>
  <c r="AN32" i="35" s="1"/>
  <c r="AN34" i="35" a="1"/>
  <c r="AN34" i="35" s="1"/>
  <c r="AN7" i="35" a="1"/>
  <c r="AN7" i="35" s="1"/>
  <c r="AN27" i="35" a="1"/>
  <c r="AN27" i="35" s="1"/>
  <c r="AN36" i="35" a="1"/>
  <c r="AN36" i="35" s="1"/>
  <c r="AN9" i="35" a="1"/>
  <c r="AN9" i="35" s="1"/>
  <c r="AN23" i="35" a="1"/>
  <c r="AN23" i="35" s="1"/>
  <c r="AN21" i="35" a="1"/>
  <c r="AN21" i="35" s="1"/>
  <c r="AQ24" i="35" s="1"/>
  <c r="AS48" i="35" s="1"/>
  <c r="AF48" i="35" s="1"/>
  <c r="AD48" i="35" s="1"/>
  <c r="AC48" i="35" s="1"/>
  <c r="AN22" i="35" a="1"/>
  <c r="AN22" i="35" s="1"/>
  <c r="AN8" i="35" a="1"/>
  <c r="AN8" i="35" s="1"/>
  <c r="AN11" i="35" a="1"/>
  <c r="AN11" i="35" s="1"/>
  <c r="AN10" i="35" a="1"/>
  <c r="AN10" i="35" s="1"/>
  <c r="AN19" i="52" a="1"/>
  <c r="AN19" i="52" s="1"/>
  <c r="AN3" i="52" a="1"/>
  <c r="AN3" i="52" s="1"/>
  <c r="AN29" i="52" a="1"/>
  <c r="AN29" i="52" s="1"/>
  <c r="AN15" i="52" a="1"/>
  <c r="AN15" i="52" s="1"/>
  <c r="AN26" i="52" a="1"/>
  <c r="AN26" i="52" s="1"/>
  <c r="AN33" i="50" a="1"/>
  <c r="AN33" i="50" s="1"/>
  <c r="AN36" i="50" a="1"/>
  <c r="AN36" i="50" s="1"/>
  <c r="AN32" i="50" a="1"/>
  <c r="AN32" i="50" s="1"/>
  <c r="AN16" i="50" a="1"/>
  <c r="AN16" i="50" s="1"/>
  <c r="AN13" i="50" a="1"/>
  <c r="AN13" i="50" s="1"/>
  <c r="AN7" i="50" a="1"/>
  <c r="AN7" i="50" s="1"/>
  <c r="AN14" i="50" a="1"/>
  <c r="AN14" i="50" s="1"/>
  <c r="AN23" i="50" a="1"/>
  <c r="AN23" i="50" s="1"/>
  <c r="AN8" i="50" a="1"/>
  <c r="AN8" i="50" s="1"/>
  <c r="AN28" i="50" a="1"/>
  <c r="AN28" i="50" s="1"/>
  <c r="AN39" i="50" a="1"/>
  <c r="AN39" i="50" s="1"/>
  <c r="AN37" i="50" a="1"/>
  <c r="AN37" i="50" s="1"/>
  <c r="AN31" i="50" a="1"/>
  <c r="AN31" i="50" s="1"/>
  <c r="AN24" i="50" a="1"/>
  <c r="AN24" i="50" s="1"/>
  <c r="AN30" i="50" a="1"/>
  <c r="AN30" i="50" s="1"/>
  <c r="AN29" i="50" a="1"/>
  <c r="AN29" i="50" s="1"/>
  <c r="AN38" i="50" a="1"/>
  <c r="AN38" i="50" s="1"/>
  <c r="AN17" i="50" a="1"/>
  <c r="AN17" i="50" s="1"/>
  <c r="AN3" i="50" a="1"/>
  <c r="AN3" i="50" s="1"/>
  <c r="AN27" i="50" a="1"/>
  <c r="AN27" i="50" s="1"/>
  <c r="AN35" i="50" a="1"/>
  <c r="AN35" i="50" s="1"/>
  <c r="AN19" i="50" a="1"/>
  <c r="AN19" i="50" s="1"/>
  <c r="AN26" i="50" a="1"/>
  <c r="AN26" i="50" s="1"/>
  <c r="AN20" i="50" a="1"/>
  <c r="AN20" i="50" s="1"/>
  <c r="AN21" i="50" a="1"/>
  <c r="AN21" i="50" s="1"/>
  <c r="AQ15" i="50" s="1"/>
  <c r="AN22" i="50" a="1"/>
  <c r="AN22" i="50" s="1"/>
  <c r="AN25" i="50" a="1"/>
  <c r="AN25" i="50" s="1"/>
  <c r="AN12" i="50" a="1"/>
  <c r="AN12" i="50" s="1"/>
  <c r="AN2" i="50" a="1"/>
  <c r="AN2" i="50" s="1"/>
  <c r="AQ17" i="50" s="1"/>
  <c r="AN5" i="50" a="1"/>
  <c r="AN5" i="50" s="1"/>
  <c r="AN34" i="50" a="1"/>
  <c r="AN34" i="50" s="1"/>
  <c r="AN18" i="50" a="1"/>
  <c r="AN18" i="50" s="1"/>
  <c r="AQ6" i="50" s="1"/>
  <c r="AS54" i="50" s="1"/>
  <c r="AF54" i="50" s="1"/>
  <c r="AD54" i="50" s="1"/>
  <c r="AC54" i="50" s="1"/>
  <c r="AN15" i="50" a="1"/>
  <c r="AN15" i="50" s="1"/>
  <c r="AQ10" i="50" s="1"/>
  <c r="AN9" i="50" a="1"/>
  <c r="AN9" i="50" s="1"/>
  <c r="AN40" i="50" a="1"/>
  <c r="AN40" i="50" s="1"/>
  <c r="AN11" i="50" a="1"/>
  <c r="AN11" i="50" s="1"/>
  <c r="AN10" i="50" a="1"/>
  <c r="AN10" i="50" s="1"/>
  <c r="AN4" i="50" a="1"/>
  <c r="AN4" i="50" s="1"/>
  <c r="AN6" i="50" a="1"/>
  <c r="AN6" i="50" s="1"/>
  <c r="AQ18" i="50" s="1"/>
  <c r="AS18" i="50" s="1"/>
  <c r="AF18" i="50" s="1"/>
  <c r="AD18" i="50" s="1"/>
  <c r="AC18" i="50" s="1"/>
  <c r="AN38" i="55" a="1"/>
  <c r="AN38" i="55" s="1"/>
  <c r="AN40" i="55" a="1"/>
  <c r="AN40" i="55" s="1"/>
  <c r="AN37" i="55" a="1"/>
  <c r="AN37" i="55" s="1"/>
  <c r="AN12" i="55" a="1"/>
  <c r="AN12" i="55" s="1"/>
  <c r="AN20" i="55" a="1"/>
  <c r="AN20" i="55" s="1"/>
  <c r="AN29" i="55" a="1"/>
  <c r="AN29" i="55" s="1"/>
  <c r="AN22" i="55" a="1"/>
  <c r="AN22" i="55" s="1"/>
  <c r="AN36" i="55" a="1"/>
  <c r="AN36" i="55" s="1"/>
  <c r="AN7" i="55" a="1"/>
  <c r="AN7" i="55" s="1"/>
  <c r="AN24" i="55" a="1"/>
  <c r="AN24" i="55" s="1"/>
  <c r="AN25" i="55" a="1"/>
  <c r="AN25" i="55" s="1"/>
  <c r="AN33" i="55" a="1"/>
  <c r="AN33" i="55" s="1"/>
  <c r="AN18" i="55" a="1"/>
  <c r="AN18" i="55" s="1"/>
  <c r="AN17" i="55" a="1"/>
  <c r="AN17" i="55" s="1"/>
  <c r="AN14" i="55" a="1"/>
  <c r="AN14" i="55" s="1"/>
  <c r="AN19" i="55" a="1"/>
  <c r="AN19" i="55" s="1"/>
  <c r="AN13" i="55" a="1"/>
  <c r="AN13" i="55" s="1"/>
  <c r="AN15" i="55" a="1"/>
  <c r="AN15" i="55" s="1"/>
  <c r="AN16" i="55" a="1"/>
  <c r="AN16" i="55" s="1"/>
  <c r="AN5" i="55" a="1"/>
  <c r="AN5" i="55" s="1"/>
  <c r="AN31" i="55" a="1"/>
  <c r="AN31" i="55" s="1"/>
  <c r="AN9" i="55" a="1"/>
  <c r="AN9" i="55" s="1"/>
  <c r="AN30" i="55" a="1"/>
  <c r="AN30" i="55" s="1"/>
  <c r="AN26" i="55" a="1"/>
  <c r="AN26" i="55" s="1"/>
  <c r="AN28" i="55" a="1"/>
  <c r="AN28" i="55" s="1"/>
  <c r="AN23" i="55" a="1"/>
  <c r="AN23" i="55" s="1"/>
  <c r="AN21" i="55" a="1"/>
  <c r="AN21" i="55" s="1"/>
  <c r="AN11" i="55" a="1"/>
  <c r="AN11" i="55" s="1"/>
  <c r="AN39" i="55" a="1"/>
  <c r="AN39" i="55" s="1"/>
  <c r="AN6" i="55" a="1"/>
  <c r="AN6" i="55" s="1"/>
  <c r="AN10" i="55" a="1"/>
  <c r="AN10" i="55" s="1"/>
  <c r="AN35" i="55" a="1"/>
  <c r="AN35" i="55" s="1"/>
  <c r="AN4" i="55" a="1"/>
  <c r="AN4" i="55" s="1"/>
  <c r="AQ21" i="55" s="1"/>
  <c r="AS45" i="55" s="1"/>
  <c r="AF45" i="55" s="1"/>
  <c r="AD45" i="55" s="1"/>
  <c r="AC45" i="55" s="1"/>
  <c r="AN2" i="55" a="1"/>
  <c r="AN2" i="55" s="1"/>
  <c r="AN34" i="55" a="1"/>
  <c r="AN34" i="55" s="1"/>
  <c r="AN8" i="55" a="1"/>
  <c r="AN8" i="55" s="1"/>
  <c r="AN27" i="55" a="1"/>
  <c r="AN27" i="55" s="1"/>
  <c r="AN3" i="55" a="1"/>
  <c r="AN3" i="55" s="1"/>
  <c r="AN32" i="55" a="1"/>
  <c r="AN32" i="55" s="1"/>
  <c r="AM48" i="44" a="1"/>
  <c r="AM48" i="44" s="1"/>
  <c r="AM14" i="44" a="1"/>
  <c r="AM14" i="44" s="1"/>
  <c r="AM35" i="44" a="1"/>
  <c r="AM35" i="44" s="1"/>
  <c r="AM37" i="44" a="1"/>
  <c r="AM37" i="44" s="1"/>
  <c r="AM49" i="44" a="1"/>
  <c r="AM49" i="44" s="1"/>
  <c r="AM42" i="44" a="1"/>
  <c r="AM42" i="44" s="1"/>
  <c r="AM19" i="44" a="1"/>
  <c r="AM19" i="44" s="1"/>
  <c r="AM39" i="44" a="1"/>
  <c r="AM39" i="44" s="1"/>
  <c r="AM45" i="44" a="1"/>
  <c r="AM45" i="44" s="1"/>
  <c r="AM24" i="44" a="1"/>
  <c r="AM24" i="44" s="1"/>
  <c r="AM2" i="44" a="1"/>
  <c r="AM2" i="44" s="1"/>
  <c r="AM41" i="44" a="1"/>
  <c r="AM41" i="44" s="1"/>
  <c r="AM26" i="44" a="1"/>
  <c r="AM26" i="44" s="1"/>
  <c r="AM15" i="44" a="1"/>
  <c r="AM15" i="44" s="1"/>
  <c r="AM40" i="44" a="1"/>
  <c r="AM40" i="44" s="1"/>
  <c r="AM28" i="44" a="1"/>
  <c r="AM28" i="44" s="1"/>
  <c r="AM11" i="44" a="1"/>
  <c r="AM11" i="44" s="1"/>
  <c r="AM20" i="44" a="1"/>
  <c r="AM20" i="44" s="1"/>
  <c r="AM18" i="44" a="1"/>
  <c r="AM18" i="44" s="1"/>
  <c r="AP11" i="44" s="1"/>
  <c r="AR35" i="44" s="1"/>
  <c r="AF35" i="44" s="1"/>
  <c r="AD35" i="44" s="1"/>
  <c r="AC35" i="44" s="1"/>
  <c r="AM34" i="44" a="1"/>
  <c r="AM34" i="44" s="1"/>
  <c r="AM36" i="44" a="1"/>
  <c r="AM36" i="44" s="1"/>
  <c r="AM5" i="44" a="1"/>
  <c r="AM5" i="44" s="1"/>
  <c r="AM21" i="44" a="1"/>
  <c r="AM21" i="44" s="1"/>
  <c r="AM13" i="44" a="1"/>
  <c r="AM13" i="44" s="1"/>
  <c r="AM16" i="44" a="1"/>
  <c r="AM16" i="44" s="1"/>
  <c r="AM12" i="44" a="1"/>
  <c r="AM12" i="44" s="1"/>
  <c r="AM8" i="44" a="1"/>
  <c r="AM8" i="44" s="1"/>
  <c r="AP24" i="44" s="1"/>
  <c r="AM30" i="44" a="1"/>
  <c r="AM30" i="44" s="1"/>
  <c r="AM29" i="44" a="1"/>
  <c r="AM29" i="44" s="1"/>
  <c r="AM43" i="44" a="1"/>
  <c r="AM43" i="44" s="1"/>
  <c r="AM25" i="44" a="1"/>
  <c r="AM25" i="44" s="1"/>
  <c r="AM33" i="44" a="1"/>
  <c r="AM33" i="44" s="1"/>
  <c r="AM23" i="44" a="1"/>
  <c r="AM23" i="44" s="1"/>
  <c r="AM27" i="44" a="1"/>
  <c r="AM27" i="44" s="1"/>
  <c r="AM3" i="44" a="1"/>
  <c r="AM3" i="44" s="1"/>
  <c r="AP19" i="44" s="1"/>
  <c r="AM6" i="44" a="1"/>
  <c r="AM6" i="44" s="1"/>
  <c r="AM7" i="44" a="1"/>
  <c r="AM7" i="44" s="1"/>
  <c r="AM4" i="44" a="1"/>
  <c r="AM4" i="44" s="1"/>
  <c r="AM17" i="44" a="1"/>
  <c r="AM17" i="44" s="1"/>
  <c r="AM47" i="44" a="1"/>
  <c r="AM47" i="44" s="1"/>
  <c r="AM22" i="44" a="1"/>
  <c r="AM22" i="44" s="1"/>
  <c r="AM9" i="44" a="1"/>
  <c r="AM9" i="44" s="1"/>
  <c r="AM38" i="44" a="1"/>
  <c r="AM38" i="44" s="1"/>
  <c r="AM46" i="44" a="1"/>
  <c r="AM46" i="44" s="1"/>
  <c r="AM32" i="44" a="1"/>
  <c r="AM32" i="44" s="1"/>
  <c r="AM44" i="44" a="1"/>
  <c r="AM44" i="44" s="1"/>
  <c r="AM10" i="44" a="1"/>
  <c r="AM10" i="44" s="1"/>
  <c r="AM31" i="44" a="1"/>
  <c r="AM31" i="44" s="1"/>
  <c r="AM4" i="12" a="1"/>
  <c r="AM4" i="12" s="1"/>
  <c r="AM47" i="12" a="1"/>
  <c r="AM47" i="12" s="1"/>
  <c r="AM24" i="12" a="1"/>
  <c r="AM24" i="12" s="1"/>
  <c r="AM49" i="12" a="1"/>
  <c r="AM49" i="12" s="1"/>
  <c r="AM22" i="12" a="1"/>
  <c r="AM22" i="12" s="1"/>
  <c r="AM15" i="12" a="1"/>
  <c r="AM15" i="12" s="1"/>
  <c r="AM38" i="12" a="1"/>
  <c r="AM38" i="12" s="1"/>
  <c r="AM37" i="12" a="1"/>
  <c r="AM37" i="12" s="1"/>
  <c r="AM28" i="12" a="1"/>
  <c r="AM28" i="12" s="1"/>
  <c r="AM34" i="12" a="1"/>
  <c r="AM34" i="12" s="1"/>
  <c r="AM29" i="12" a="1"/>
  <c r="AM29" i="12" s="1"/>
  <c r="AM21" i="12" a="1"/>
  <c r="AM21" i="12" s="1"/>
  <c r="AM40" i="12" a="1"/>
  <c r="AM40" i="12" s="1"/>
  <c r="AM17" i="12" a="1"/>
  <c r="AM17" i="12" s="1"/>
  <c r="AM13" i="12" a="1"/>
  <c r="AM13" i="12" s="1"/>
  <c r="AM27" i="12" a="1"/>
  <c r="AM27" i="12" s="1"/>
  <c r="AM41" i="12" a="1"/>
  <c r="AM41" i="12" s="1"/>
  <c r="AM16" i="12" a="1"/>
  <c r="AM16" i="12" s="1"/>
  <c r="AM7" i="12" a="1"/>
  <c r="AM7" i="12" s="1"/>
  <c r="AM32" i="12" a="1"/>
  <c r="AM32" i="12" s="1"/>
  <c r="AM42" i="12" a="1"/>
  <c r="AM42" i="12" s="1"/>
  <c r="AM3" i="12" a="1"/>
  <c r="AM3" i="12" s="1"/>
  <c r="AM33" i="12" a="1"/>
  <c r="AM33" i="12" s="1"/>
  <c r="AM18" i="12" a="1"/>
  <c r="AM18" i="12" s="1"/>
  <c r="AM20" i="12" a="1"/>
  <c r="AM20" i="12" s="1"/>
  <c r="AM43" i="12" a="1"/>
  <c r="AM43" i="12" s="1"/>
  <c r="AM39" i="12" a="1"/>
  <c r="AM39" i="12" s="1"/>
  <c r="AM14" i="12" a="1"/>
  <c r="AM14" i="12" s="1"/>
  <c r="AM6" i="12" a="1"/>
  <c r="AM6" i="12" s="1"/>
  <c r="AM44" i="12" a="1"/>
  <c r="AM44" i="12" s="1"/>
  <c r="AM35" i="12" a="1"/>
  <c r="AM35" i="12" s="1"/>
  <c r="AM10" i="12" a="1"/>
  <c r="AM10" i="12" s="1"/>
  <c r="AM36" i="12" a="1"/>
  <c r="AM36" i="12" s="1"/>
  <c r="AM45" i="12" a="1"/>
  <c r="AM45" i="12" s="1"/>
  <c r="AM8" i="12" a="1"/>
  <c r="AM8" i="12" s="1"/>
  <c r="AM48" i="12" a="1"/>
  <c r="AM48" i="12" s="1"/>
  <c r="AM31" i="12" a="1"/>
  <c r="AM31" i="12" s="1"/>
  <c r="AM25" i="12" a="1"/>
  <c r="AM25" i="12" s="1"/>
  <c r="AM9" i="12" a="1"/>
  <c r="AM9" i="12" s="1"/>
  <c r="AM46" i="12" a="1"/>
  <c r="AM46" i="12" s="1"/>
  <c r="AM12" i="12" a="1"/>
  <c r="AM12" i="12" s="1"/>
  <c r="AM19" i="12" a="1"/>
  <c r="AM19" i="12" s="1"/>
  <c r="AM11" i="12" a="1"/>
  <c r="AM11" i="12" s="1"/>
  <c r="AM23" i="12" a="1"/>
  <c r="AM23" i="12" s="1"/>
  <c r="AM26" i="12" a="1"/>
  <c r="AM26" i="12" s="1"/>
  <c r="AM5" i="12" a="1"/>
  <c r="AM5" i="12" s="1"/>
  <c r="AM30" i="12" a="1"/>
  <c r="AM30" i="12" s="1"/>
  <c r="AM18" i="43" a="1"/>
  <c r="AM18" i="43" s="1"/>
  <c r="AM15" i="43" a="1"/>
  <c r="AM15" i="43" s="1"/>
  <c r="AM28" i="43" a="1"/>
  <c r="AM28" i="43" s="1"/>
  <c r="AM44" i="43" a="1"/>
  <c r="AM44" i="43" s="1"/>
  <c r="AM29" i="43" a="1"/>
  <c r="AM29" i="43" s="1"/>
  <c r="AM38" i="43" a="1"/>
  <c r="AM38" i="43" s="1"/>
  <c r="AM48" i="32" a="1"/>
  <c r="AM48" i="32" s="1"/>
  <c r="AM10" i="32" a="1"/>
  <c r="AM10" i="32" s="1"/>
  <c r="AM24" i="32" a="1"/>
  <c r="AM24" i="32" s="1"/>
  <c r="AM8" i="32" a="1"/>
  <c r="AM8" i="32" s="1"/>
  <c r="AM19" i="32" a="1"/>
  <c r="AM19" i="32" s="1"/>
  <c r="AM37" i="32" a="1"/>
  <c r="AM37" i="32" s="1"/>
  <c r="AM15" i="32" a="1"/>
  <c r="AM15" i="32" s="1"/>
  <c r="AM3" i="32" a="1"/>
  <c r="AM3" i="32" s="1"/>
  <c r="AM5" i="32" a="1"/>
  <c r="AM5" i="32" s="1"/>
  <c r="AM46" i="32" a="1"/>
  <c r="AM46" i="32" s="1"/>
  <c r="AM40" i="32" a="1"/>
  <c r="AM40" i="32" s="1"/>
  <c r="AM39" i="32" a="1"/>
  <c r="AM39" i="32" s="1"/>
  <c r="AM22" i="32" a="1"/>
  <c r="AM22" i="32" s="1"/>
  <c r="AM45" i="32" a="1"/>
  <c r="AM45" i="32" s="1"/>
  <c r="AM41" i="32" a="1"/>
  <c r="AM41" i="32" s="1"/>
  <c r="AM7" i="32" a="1"/>
  <c r="AM7" i="32" s="1"/>
  <c r="AM18" i="32" a="1"/>
  <c r="AM18" i="32" s="1"/>
  <c r="AM27" i="32" a="1"/>
  <c r="AM27" i="32" s="1"/>
  <c r="AM14" i="32" a="1"/>
  <c r="AM14" i="32" s="1"/>
  <c r="AM42" i="32" a="1"/>
  <c r="AM42" i="32" s="1"/>
  <c r="AM34" i="32" a="1"/>
  <c r="AM34" i="32" s="1"/>
  <c r="AM12" i="32" a="1"/>
  <c r="AM12" i="32" s="1"/>
  <c r="AM32" i="32" a="1"/>
  <c r="AM32" i="32" s="1"/>
  <c r="AM6" i="32" a="1"/>
  <c r="AM6" i="32" s="1"/>
  <c r="AM11" i="32" a="1"/>
  <c r="AM11" i="32" s="1"/>
  <c r="AM31" i="32" a="1"/>
  <c r="AM31" i="32" s="1"/>
  <c r="AM2" i="32" a="1"/>
  <c r="AM2" i="32" s="1"/>
  <c r="AM30" i="32" a="1"/>
  <c r="AM30" i="32" s="1"/>
  <c r="AM44" i="32" a="1"/>
  <c r="AM44" i="32" s="1"/>
  <c r="AM49" i="32" a="1"/>
  <c r="AM49" i="32" s="1"/>
  <c r="AM36" i="32" a="1"/>
  <c r="AM36" i="32" s="1"/>
  <c r="AM21" i="32" a="1"/>
  <c r="AM21" i="32" s="1"/>
  <c r="AM9" i="32" a="1"/>
  <c r="AM9" i="32" s="1"/>
  <c r="AM38" i="32" a="1"/>
  <c r="AM38" i="32" s="1"/>
  <c r="AM35" i="32" a="1"/>
  <c r="AM35" i="32" s="1"/>
  <c r="AM20" i="32" a="1"/>
  <c r="AM20" i="32" s="1"/>
  <c r="AP18" i="32" s="1"/>
  <c r="AM28" i="32" a="1"/>
  <c r="AM28" i="32" s="1"/>
  <c r="AM25" i="32" a="1"/>
  <c r="AM25" i="32" s="1"/>
  <c r="AM33" i="32" a="1"/>
  <c r="AM33" i="32" s="1"/>
  <c r="AM16" i="32" a="1"/>
  <c r="AM16" i="32" s="1"/>
  <c r="AM4" i="32" a="1"/>
  <c r="AM4" i="32" s="1"/>
  <c r="AP20" i="32" s="1"/>
  <c r="AM26" i="32" a="1"/>
  <c r="AM26" i="32" s="1"/>
  <c r="AM13" i="32" a="1"/>
  <c r="AM13" i="32" s="1"/>
  <c r="AM23" i="32" a="1"/>
  <c r="AM23" i="32" s="1"/>
  <c r="AM43" i="32" a="1"/>
  <c r="AM43" i="32" s="1"/>
  <c r="AM47" i="32" a="1"/>
  <c r="AM47" i="32" s="1"/>
  <c r="AM29" i="32" a="1"/>
  <c r="AM29" i="32" s="1"/>
  <c r="AM17" i="32" a="1"/>
  <c r="AM17" i="32" s="1"/>
  <c r="AN24" i="31" a="1"/>
  <c r="AN24" i="31" s="1"/>
  <c r="AN39" i="31" a="1"/>
  <c r="AN39" i="31" s="1"/>
  <c r="AN35" i="31" a="1"/>
  <c r="AN35" i="31" s="1"/>
  <c r="AN8" i="31" a="1"/>
  <c r="AN8" i="31" s="1"/>
  <c r="AN29" i="31" a="1"/>
  <c r="AN29" i="31" s="1"/>
  <c r="AN23" i="31" a="1"/>
  <c r="AN23" i="31" s="1"/>
  <c r="AN16" i="31" a="1"/>
  <c r="AN16" i="31" s="1"/>
  <c r="AN10" i="31" a="1"/>
  <c r="AN10" i="31" s="1"/>
  <c r="AN2" i="31" a="1"/>
  <c r="AN2" i="31" s="1"/>
  <c r="AN28" i="31" a="1"/>
  <c r="AN28" i="31" s="1"/>
  <c r="AN32" i="31" a="1"/>
  <c r="AN32" i="31" s="1"/>
  <c r="AN19" i="31" a="1"/>
  <c r="AN19" i="31" s="1"/>
  <c r="AN18" i="31" a="1"/>
  <c r="AN18" i="31" s="1"/>
  <c r="AN40" i="31" a="1"/>
  <c r="AN40" i="31" s="1"/>
  <c r="AN9" i="31" a="1"/>
  <c r="AN9" i="31" s="1"/>
  <c r="AN25" i="31" a="1"/>
  <c r="AN25" i="31" s="1"/>
  <c r="AN5" i="31" a="1"/>
  <c r="AN5" i="31" s="1"/>
  <c r="AN38" i="31" a="1"/>
  <c r="AN38" i="31" s="1"/>
  <c r="AN30" i="31" a="1"/>
  <c r="AN30" i="31" s="1"/>
  <c r="AN21" i="31" a="1"/>
  <c r="AN21" i="31" s="1"/>
  <c r="AN15" i="31" a="1"/>
  <c r="AN15" i="31" s="1"/>
  <c r="AN31" i="31" a="1"/>
  <c r="AN31" i="31" s="1"/>
  <c r="AN7" i="31" a="1"/>
  <c r="AN7" i="31" s="1"/>
  <c r="AN22" i="31" a="1"/>
  <c r="AN22" i="31" s="1"/>
  <c r="AN36" i="31" a="1"/>
  <c r="AN36" i="31" s="1"/>
  <c r="AN4" i="31" a="1"/>
  <c r="AN4" i="31" s="1"/>
  <c r="AN12" i="31" a="1"/>
  <c r="AN12" i="31" s="1"/>
  <c r="AN34" i="31" a="1"/>
  <c r="AN34" i="31" s="1"/>
  <c r="AN37" i="31" a="1"/>
  <c r="AN37" i="31" s="1"/>
  <c r="AN20" i="31" a="1"/>
  <c r="AN20" i="31" s="1"/>
  <c r="AN27" i="31" a="1"/>
  <c r="AN27" i="31" s="1"/>
  <c r="AN3" i="31" a="1"/>
  <c r="AN3" i="31" s="1"/>
  <c r="AN14" i="31" a="1"/>
  <c r="AN14" i="31" s="1"/>
  <c r="AN11" i="31" a="1"/>
  <c r="AN11" i="31" s="1"/>
  <c r="AN33" i="31" a="1"/>
  <c r="AN33" i="31" s="1"/>
  <c r="AN17" i="31" a="1"/>
  <c r="AN17" i="31" s="1"/>
  <c r="AQ17" i="31" s="1"/>
  <c r="AS17" i="31" s="1"/>
  <c r="AF17" i="31" s="1"/>
  <c r="AD17" i="31" s="1"/>
  <c r="AC17" i="31" s="1"/>
  <c r="AN13" i="31" a="1"/>
  <c r="AN13" i="31" s="1"/>
  <c r="AN26" i="31" a="1"/>
  <c r="AN26" i="31" s="1"/>
  <c r="AN6" i="31" a="1"/>
  <c r="AN6" i="31" s="1"/>
  <c r="AM45" i="36" a="1"/>
  <c r="AM45" i="36" s="1"/>
  <c r="AM48" i="36" a="1"/>
  <c r="AM48" i="36" s="1"/>
  <c r="AM4" i="36" a="1"/>
  <c r="AM4" i="36" s="1"/>
  <c r="AM26" i="36" a="1"/>
  <c r="AM26" i="36" s="1"/>
  <c r="AM32" i="36" a="1"/>
  <c r="AM32" i="36" s="1"/>
  <c r="AM11" i="36" a="1"/>
  <c r="AM11" i="36" s="1"/>
  <c r="AM43" i="36" a="1"/>
  <c r="AM43" i="36" s="1"/>
  <c r="AM35" i="36" a="1"/>
  <c r="AM35" i="36" s="1"/>
  <c r="AM17" i="36" a="1"/>
  <c r="AM17" i="36" s="1"/>
  <c r="AM7" i="36" a="1"/>
  <c r="AM7" i="36" s="1"/>
  <c r="AM33" i="36" a="1"/>
  <c r="AM33" i="36" s="1"/>
  <c r="AM39" i="36" a="1"/>
  <c r="AM39" i="36" s="1"/>
  <c r="AM10" i="36" a="1"/>
  <c r="AM10" i="36" s="1"/>
  <c r="AM31" i="36" a="1"/>
  <c r="AM31" i="36" s="1"/>
  <c r="AM44" i="36" a="1"/>
  <c r="AM44" i="36" s="1"/>
  <c r="AM38" i="36" a="1"/>
  <c r="AM38" i="36" s="1"/>
  <c r="AM12" i="36" a="1"/>
  <c r="AM12" i="36" s="1"/>
  <c r="AM20" i="36" a="1"/>
  <c r="AM20" i="36" s="1"/>
  <c r="AM21" i="36" a="1"/>
  <c r="AM21" i="36" s="1"/>
  <c r="AM34" i="36" a="1"/>
  <c r="AM34" i="36" s="1"/>
  <c r="AM46" i="36" a="1"/>
  <c r="AM46" i="36" s="1"/>
  <c r="AM42" i="36" a="1"/>
  <c r="AM42" i="36" s="1"/>
  <c r="AM19" i="36" a="1"/>
  <c r="AM19" i="36" s="1"/>
  <c r="AM6" i="36" a="1"/>
  <c r="AM6" i="36" s="1"/>
  <c r="AM13" i="36" a="1"/>
  <c r="AM13" i="36" s="1"/>
  <c r="AM23" i="36" a="1"/>
  <c r="AM23" i="36" s="1"/>
  <c r="AM41" i="36" a="1"/>
  <c r="AM41" i="36" s="1"/>
  <c r="AM30" i="36" a="1"/>
  <c r="AM30" i="36" s="1"/>
  <c r="AM8" i="36" a="1"/>
  <c r="AM8" i="36" s="1"/>
  <c r="AM29" i="36" a="1"/>
  <c r="AM29" i="36" s="1"/>
  <c r="AM37" i="36" a="1"/>
  <c r="AM37" i="36" s="1"/>
  <c r="AM24" i="36" a="1"/>
  <c r="AM24" i="36" s="1"/>
  <c r="AM9" i="36" a="1"/>
  <c r="AM9" i="36" s="1"/>
  <c r="AM3" i="36" a="1"/>
  <c r="AM3" i="36" s="1"/>
  <c r="AM16" i="36" a="1"/>
  <c r="AM16" i="36" s="1"/>
  <c r="AM40" i="36" a="1"/>
  <c r="AM40" i="36" s="1"/>
  <c r="AM36" i="36" a="1"/>
  <c r="AM36" i="36" s="1"/>
  <c r="AM14" i="36" a="1"/>
  <c r="AM14" i="36" s="1"/>
  <c r="AM18" i="36" a="1"/>
  <c r="AM18" i="36" s="1"/>
  <c r="AM2" i="36" a="1"/>
  <c r="AM2" i="36" s="1"/>
  <c r="AM5" i="36" a="1"/>
  <c r="AM5" i="36" s="1"/>
  <c r="AM49" i="36" a="1"/>
  <c r="AM49" i="36" s="1"/>
  <c r="AM15" i="36" a="1"/>
  <c r="AM15" i="36" s="1"/>
  <c r="AM28" i="36" a="1"/>
  <c r="AM28" i="36" s="1"/>
  <c r="AM25" i="36" a="1"/>
  <c r="AM25" i="36" s="1"/>
  <c r="AP24" i="36" s="1"/>
  <c r="AM27" i="36" a="1"/>
  <c r="AM27" i="36" s="1"/>
  <c r="AM47" i="36" a="1"/>
  <c r="AM47" i="36" s="1"/>
  <c r="AM22" i="36" a="1"/>
  <c r="AM22" i="36" s="1"/>
  <c r="AN38" i="44" a="1"/>
  <c r="AN38" i="44" s="1"/>
  <c r="AN8" i="44" a="1"/>
  <c r="AN8" i="44" s="1"/>
  <c r="AN25" i="44" a="1"/>
  <c r="AN25" i="44" s="1"/>
  <c r="AN15" i="44" a="1"/>
  <c r="AN15" i="44" s="1"/>
  <c r="AN16" i="44" a="1"/>
  <c r="AN16" i="44" s="1"/>
  <c r="AN9" i="44" a="1"/>
  <c r="AN9" i="44" s="1"/>
  <c r="AN28" i="44" a="1"/>
  <c r="AN28" i="44" s="1"/>
  <c r="AN3" i="44" a="1"/>
  <c r="AN3" i="44" s="1"/>
  <c r="AN18" i="44" a="1"/>
  <c r="AN18" i="44" s="1"/>
  <c r="AN20" i="44" a="1"/>
  <c r="AN20" i="44" s="1"/>
  <c r="AN30" i="44" a="1"/>
  <c r="AN30" i="44" s="1"/>
  <c r="AN5" i="44" a="1"/>
  <c r="AN5" i="44" s="1"/>
  <c r="AN34" i="44" a="1"/>
  <c r="AN34" i="44" s="1"/>
  <c r="AN39" i="44" a="1"/>
  <c r="AN39" i="44" s="1"/>
  <c r="AN7" i="44" a="1"/>
  <c r="AN7" i="44" s="1"/>
  <c r="AN37" i="44" a="1"/>
  <c r="AN37" i="44" s="1"/>
  <c r="AN2" i="44" a="1"/>
  <c r="AN2" i="44" s="1"/>
  <c r="AN24" i="44" a="1"/>
  <c r="AN24" i="44" s="1"/>
  <c r="AN11" i="44" a="1"/>
  <c r="AN11" i="44" s="1"/>
  <c r="AN36" i="44" a="1"/>
  <c r="AN36" i="44" s="1"/>
  <c r="AN4" i="44" a="1"/>
  <c r="AN4" i="44" s="1"/>
  <c r="AN29" i="44" a="1"/>
  <c r="AN29" i="44" s="1"/>
  <c r="AN32" i="44" a="1"/>
  <c r="AN32" i="44" s="1"/>
  <c r="AN19" i="44" a="1"/>
  <c r="AN19" i="44" s="1"/>
  <c r="AN23" i="44" a="1"/>
  <c r="AN23" i="44" s="1"/>
  <c r="AN6" i="44" a="1"/>
  <c r="AN6" i="44" s="1"/>
  <c r="AN35" i="44" a="1"/>
  <c r="AN35" i="44" s="1"/>
  <c r="AN22" i="44" a="1"/>
  <c r="AN22" i="44" s="1"/>
  <c r="AN31" i="44" a="1"/>
  <c r="AN31" i="44" s="1"/>
  <c r="AN17" i="44" a="1"/>
  <c r="AN17" i="44" s="1"/>
  <c r="AN33" i="44" a="1"/>
  <c r="AN33" i="44" s="1"/>
  <c r="AN26" i="44" a="1"/>
  <c r="AN26" i="44" s="1"/>
  <c r="AN12" i="44" a="1"/>
  <c r="AN12" i="44" s="1"/>
  <c r="AQ9" i="44" s="1"/>
  <c r="AS57" i="44" s="1"/>
  <c r="AF57" i="44" s="1"/>
  <c r="AD57" i="44" s="1"/>
  <c r="AC57" i="44" s="1"/>
  <c r="AN10" i="44" a="1"/>
  <c r="AN10" i="44" s="1"/>
  <c r="AQ15" i="44" s="1"/>
  <c r="AN21" i="44" a="1"/>
  <c r="AN21" i="44" s="1"/>
  <c r="AN14" i="44" a="1"/>
  <c r="AN14" i="44" s="1"/>
  <c r="AN40" i="44" a="1"/>
  <c r="AN40" i="44" s="1"/>
  <c r="AN13" i="44" a="1"/>
  <c r="AN13" i="44" s="1"/>
  <c r="AN27" i="44" a="1"/>
  <c r="AN27" i="44" s="1"/>
  <c r="A94" i="31"/>
  <c r="A96" i="31"/>
  <c r="AN25" i="51" a="1"/>
  <c r="AN25" i="51" s="1"/>
  <c r="AN36" i="51" a="1"/>
  <c r="AN36" i="51" s="1"/>
  <c r="AN37" i="51" a="1"/>
  <c r="AN37" i="51" s="1"/>
  <c r="AN21" i="51" a="1"/>
  <c r="AN21" i="51" s="1"/>
  <c r="AN28" i="51" a="1"/>
  <c r="AN28" i="51" s="1"/>
  <c r="AN14" i="51" a="1"/>
  <c r="AN14" i="51" s="1"/>
  <c r="AN12" i="51" a="1"/>
  <c r="AN12" i="51" s="1"/>
  <c r="AN33" i="51" a="1"/>
  <c r="AN33" i="51" s="1"/>
  <c r="AN9" i="51" a="1"/>
  <c r="AN9" i="51" s="1"/>
  <c r="AN13" i="51" a="1"/>
  <c r="AN13" i="51" s="1"/>
  <c r="AN39" i="51" a="1"/>
  <c r="AN39" i="51" s="1"/>
  <c r="AN24" i="51" a="1"/>
  <c r="AN24" i="51" s="1"/>
  <c r="AN31" i="51" a="1"/>
  <c r="AN31" i="51" s="1"/>
  <c r="AN29" i="51" a="1"/>
  <c r="AN29" i="51" s="1"/>
  <c r="AN27" i="51" a="1"/>
  <c r="AN27" i="51" s="1"/>
  <c r="AN22" i="51" a="1"/>
  <c r="AN22" i="51" s="1"/>
  <c r="AN10" i="51" a="1"/>
  <c r="AN10" i="51" s="1"/>
  <c r="AN16" i="51" a="1"/>
  <c r="AN16" i="51" s="1"/>
  <c r="AN2" i="51" a="1"/>
  <c r="AN2" i="51" s="1"/>
  <c r="AN38" i="51" a="1"/>
  <c r="AN38" i="51" s="1"/>
  <c r="AN35" i="51" a="1"/>
  <c r="AN35" i="51" s="1"/>
  <c r="AN32" i="51" a="1"/>
  <c r="AN32" i="51" s="1"/>
  <c r="AN23" i="51" a="1"/>
  <c r="AN23" i="51" s="1"/>
  <c r="AN18" i="51" a="1"/>
  <c r="AN18" i="51" s="1"/>
  <c r="AN20" i="51" a="1"/>
  <c r="AN20" i="51" s="1"/>
  <c r="AN11" i="51" a="1"/>
  <c r="AN11" i="51" s="1"/>
  <c r="AN5" i="51" a="1"/>
  <c r="AN5" i="51" s="1"/>
  <c r="AN6" i="51" a="1"/>
  <c r="AN6" i="51" s="1"/>
  <c r="AN3" i="51" a="1"/>
  <c r="AN3" i="51" s="1"/>
  <c r="AN40" i="51" a="1"/>
  <c r="AN40" i="51" s="1"/>
  <c r="AN30" i="51" a="1"/>
  <c r="AN30" i="51" s="1"/>
  <c r="AN26" i="51" a="1"/>
  <c r="AN26" i="51" s="1"/>
  <c r="AN7" i="51" a="1"/>
  <c r="AN7" i="51" s="1"/>
  <c r="AN17" i="51" a="1"/>
  <c r="AN17" i="51" s="1"/>
  <c r="AN34" i="51" a="1"/>
  <c r="AN34" i="51" s="1"/>
  <c r="AN19" i="51" a="1"/>
  <c r="AN19" i="51" s="1"/>
  <c r="AQ8" i="51" s="1"/>
  <c r="AN15" i="51" a="1"/>
  <c r="AN15" i="51" s="1"/>
  <c r="AN8" i="51" a="1"/>
  <c r="AN8" i="51" s="1"/>
  <c r="AN4" i="51" a="1"/>
  <c r="AN4" i="51" s="1"/>
  <c r="AQ21" i="51" s="1"/>
  <c r="AS45" i="51" s="1"/>
  <c r="AF45" i="51" s="1"/>
  <c r="AD45" i="51" s="1"/>
  <c r="AC45" i="51" s="1"/>
  <c r="AN17" i="41" a="1"/>
  <c r="AN17" i="41" s="1"/>
  <c r="AN14" i="41" a="1"/>
  <c r="AN14" i="41" s="1"/>
  <c r="AN24" i="41" a="1"/>
  <c r="AN24" i="41" s="1"/>
  <c r="AN37" i="41" a="1"/>
  <c r="AN37" i="41" s="1"/>
  <c r="AN15" i="41" a="1"/>
  <c r="AN15" i="41" s="1"/>
  <c r="AN16" i="41" a="1"/>
  <c r="AN16" i="41" s="1"/>
  <c r="AN3" i="41" a="1"/>
  <c r="AN3" i="41" s="1"/>
  <c r="AN28" i="41" a="1"/>
  <c r="AN28" i="41" s="1"/>
  <c r="AN4" i="41" a="1"/>
  <c r="AN4" i="41" s="1"/>
  <c r="AN30" i="41" a="1"/>
  <c r="AN30" i="41" s="1"/>
  <c r="AN21" i="41" a="1"/>
  <c r="AN21" i="41" s="1"/>
  <c r="AN9" i="41" a="1"/>
  <c r="AN9" i="41" s="1"/>
  <c r="AN38" i="41" a="1"/>
  <c r="AN38" i="41" s="1"/>
  <c r="AN7" i="41" a="1"/>
  <c r="AN7" i="41" s="1"/>
  <c r="AN26" i="41" a="1"/>
  <c r="AN26" i="41" s="1"/>
  <c r="AN25" i="41" a="1"/>
  <c r="AN25" i="41" s="1"/>
  <c r="AN36" i="41" a="1"/>
  <c r="AN36" i="41" s="1"/>
  <c r="AN33" i="41" a="1"/>
  <c r="AN33" i="41" s="1"/>
  <c r="AN23" i="41" a="1"/>
  <c r="AN23" i="41" s="1"/>
  <c r="AN22" i="41" a="1"/>
  <c r="AN22" i="41" s="1"/>
  <c r="AN31" i="41" a="1"/>
  <c r="AN31" i="41" s="1"/>
  <c r="AN5" i="41" a="1"/>
  <c r="AN5" i="41" s="1"/>
  <c r="AN8" i="41" a="1"/>
  <c r="AN8" i="41" s="1"/>
  <c r="AN27" i="41" a="1"/>
  <c r="AN27" i="41" s="1"/>
  <c r="AN39" i="41" a="1"/>
  <c r="AN39" i="41" s="1"/>
  <c r="AN6" i="41" a="1"/>
  <c r="AN6" i="41" s="1"/>
  <c r="AN34" i="41" a="1"/>
  <c r="AN34" i="41" s="1"/>
  <c r="AN13" i="41" a="1"/>
  <c r="AN13" i="41" s="1"/>
  <c r="AN35" i="41" a="1"/>
  <c r="AN35" i="41" s="1"/>
  <c r="AN10" i="41" a="1"/>
  <c r="AN10" i="41" s="1"/>
  <c r="AN18" i="41" a="1"/>
  <c r="AN18" i="41" s="1"/>
  <c r="AQ15" i="41" s="1"/>
  <c r="AS15" i="41" s="1"/>
  <c r="AF15" i="41" s="1"/>
  <c r="AD15" i="41" s="1"/>
  <c r="AC15" i="41" s="1"/>
  <c r="AN12" i="41" a="1"/>
  <c r="AN12" i="41" s="1"/>
  <c r="AN11" i="41" a="1"/>
  <c r="AN11" i="41" s="1"/>
  <c r="AN20" i="41" a="1"/>
  <c r="AN20" i="41" s="1"/>
  <c r="AN19" i="41" a="1"/>
  <c r="AN19" i="41" s="1"/>
  <c r="AN2" i="41" a="1"/>
  <c r="AN2" i="41" s="1"/>
  <c r="AN32" i="41" a="1"/>
  <c r="AN32" i="41" s="1"/>
  <c r="AN40" i="41" a="1"/>
  <c r="AN40" i="41" s="1"/>
  <c r="AN29" i="41" a="1"/>
  <c r="AN29" i="41" s="1"/>
  <c r="AN33" i="58" a="1"/>
  <c r="AN33" i="58" s="1"/>
  <c r="AN38" i="58" a="1"/>
  <c r="AN38" i="58" s="1"/>
  <c r="AN28" i="58" a="1"/>
  <c r="AN28" i="58" s="1"/>
  <c r="AN27" i="58" a="1"/>
  <c r="AN27" i="58" s="1"/>
  <c r="AN23" i="58" a="1"/>
  <c r="AN23" i="58" s="1"/>
  <c r="AN6" i="58" a="1"/>
  <c r="AN6" i="58" s="1"/>
  <c r="AN19" i="58" a="1"/>
  <c r="AN19" i="58" s="1"/>
  <c r="AN8" i="58" a="1"/>
  <c r="AN8" i="58" s="1"/>
  <c r="AN14" i="58" a="1"/>
  <c r="AN14" i="58" s="1"/>
  <c r="AN7" i="58" a="1"/>
  <c r="AN7" i="58" s="1"/>
  <c r="AN32" i="58" a="1"/>
  <c r="AN32" i="58" s="1"/>
  <c r="AN36" i="58" a="1"/>
  <c r="AN36" i="58" s="1"/>
  <c r="AN24" i="58" a="1"/>
  <c r="AN24" i="58" s="1"/>
  <c r="AN20" i="58" a="1"/>
  <c r="AN20" i="58" s="1"/>
  <c r="AN22" i="58" a="1"/>
  <c r="AN22" i="58" s="1"/>
  <c r="AN3" i="58" a="1"/>
  <c r="AN3" i="58" s="1"/>
  <c r="AN16" i="58" a="1"/>
  <c r="AN16" i="58" s="1"/>
  <c r="AN5" i="58" a="1"/>
  <c r="AN5" i="58" s="1"/>
  <c r="AN2" i="58" a="1"/>
  <c r="AN2" i="58" s="1"/>
  <c r="AN4" i="58" a="1"/>
  <c r="AN4" i="58" s="1"/>
  <c r="AN31" i="58" a="1"/>
  <c r="AN31" i="58" s="1"/>
  <c r="AN40" i="58" a="1"/>
  <c r="AN40" i="58" s="1"/>
  <c r="AN18" i="58" a="1"/>
  <c r="AN18" i="58" s="1"/>
  <c r="AN12" i="58" a="1"/>
  <c r="AN12" i="58" s="1"/>
  <c r="AN9" i="58" a="1"/>
  <c r="AN9" i="58" s="1"/>
  <c r="AN29" i="58" a="1"/>
  <c r="AN29" i="58" s="1"/>
  <c r="AN13" i="58" a="1"/>
  <c r="AN13" i="58" s="1"/>
  <c r="AN34" i="58" a="1"/>
  <c r="AN34" i="58" s="1"/>
  <c r="AN17" i="58" a="1"/>
  <c r="AN17" i="58" s="1"/>
  <c r="AN37" i="58" a="1"/>
  <c r="AN37" i="58" s="1"/>
  <c r="AN26" i="58" a="1"/>
  <c r="AN26" i="58" s="1"/>
  <c r="AN30" i="58" a="1"/>
  <c r="AN30" i="58" s="1"/>
  <c r="AN39" i="58" a="1"/>
  <c r="AN39" i="58" s="1"/>
  <c r="AN15" i="58" a="1"/>
  <c r="AN15" i="58" s="1"/>
  <c r="AQ10" i="58" s="1"/>
  <c r="AN10" i="58" a="1"/>
  <c r="AN10" i="58" s="1"/>
  <c r="AN35" i="58" a="1"/>
  <c r="AN35" i="58" s="1"/>
  <c r="AN21" i="58" a="1"/>
  <c r="AN21" i="58" s="1"/>
  <c r="AN25" i="58" a="1"/>
  <c r="AN25" i="58" s="1"/>
  <c r="AN11" i="58" a="1"/>
  <c r="AN11" i="58" s="1"/>
  <c r="AM49" i="48" a="1"/>
  <c r="AM49" i="48" s="1"/>
  <c r="AM31" i="48" a="1"/>
  <c r="AM31" i="48" s="1"/>
  <c r="AM34" i="48" a="1"/>
  <c r="AM34" i="48" s="1"/>
  <c r="AM39" i="48" a="1"/>
  <c r="AM39" i="48" s="1"/>
  <c r="AM45" i="48" a="1"/>
  <c r="AM45" i="48" s="1"/>
  <c r="AM22" i="48" a="1"/>
  <c r="AM22" i="48" s="1"/>
  <c r="AM17" i="48" a="1"/>
  <c r="AM17" i="48" s="1"/>
  <c r="AM11" i="48" a="1"/>
  <c r="AM11" i="48" s="1"/>
  <c r="AM28" i="48" a="1"/>
  <c r="AM28" i="48" s="1"/>
  <c r="AM7" i="48" a="1"/>
  <c r="AM7" i="48" s="1"/>
  <c r="AM10" i="48" a="1"/>
  <c r="AM10" i="48" s="1"/>
  <c r="AM8" i="48" a="1"/>
  <c r="AM8" i="48" s="1"/>
  <c r="AM30" i="48" a="1"/>
  <c r="AM30" i="48" s="1"/>
  <c r="AM12" i="48" a="1"/>
  <c r="AM12" i="48" s="1"/>
  <c r="AM4" i="48" a="1"/>
  <c r="AM4" i="48" s="1"/>
  <c r="AP6" i="48" s="1"/>
  <c r="AR6" i="48" s="1"/>
  <c r="AF6" i="48" s="1"/>
  <c r="AD6" i="48" s="1"/>
  <c r="AC6" i="48" s="1"/>
  <c r="AM40" i="48" a="1"/>
  <c r="AM40" i="48" s="1"/>
  <c r="AM25" i="48" a="1"/>
  <c r="AM25" i="48" s="1"/>
  <c r="AM27" i="48" a="1"/>
  <c r="AM27" i="48" s="1"/>
  <c r="AM19" i="48" a="1"/>
  <c r="AM19" i="48" s="1"/>
  <c r="AM9" i="48" a="1"/>
  <c r="AM9" i="48" s="1"/>
  <c r="AM5" i="48" a="1"/>
  <c r="AM5" i="48" s="1"/>
  <c r="AM47" i="48" a="1"/>
  <c r="AM47" i="48" s="1"/>
  <c r="AM44" i="48" a="1"/>
  <c r="AM44" i="48" s="1"/>
  <c r="AM18" i="48" a="1"/>
  <c r="AM18" i="48" s="1"/>
  <c r="AM33" i="48" a="1"/>
  <c r="AM33" i="48" s="1"/>
  <c r="AM38" i="48" a="1"/>
  <c r="AM38" i="48" s="1"/>
  <c r="AM36" i="48" a="1"/>
  <c r="AM36" i="48" s="1"/>
  <c r="AM23" i="48" a="1"/>
  <c r="AM23" i="48" s="1"/>
  <c r="AM24" i="48" a="1"/>
  <c r="AM24" i="48" s="1"/>
  <c r="AM14" i="48" a="1"/>
  <c r="AM14" i="48" s="1"/>
  <c r="AM35" i="48" a="1"/>
  <c r="AM35" i="48" s="1"/>
  <c r="AM21" i="48" a="1"/>
  <c r="AM21" i="48" s="1"/>
  <c r="AM13" i="48" a="1"/>
  <c r="AM13" i="48" s="1"/>
  <c r="AM32" i="48" a="1"/>
  <c r="AM32" i="48" s="1"/>
  <c r="AM48" i="48" a="1"/>
  <c r="AM48" i="48" s="1"/>
  <c r="AM26" i="48" a="1"/>
  <c r="AM26" i="48" s="1"/>
  <c r="AM16" i="48" a="1"/>
  <c r="AM16" i="48" s="1"/>
  <c r="AM15" i="48" a="1"/>
  <c r="AM15" i="48" s="1"/>
  <c r="AM2" i="48" a="1"/>
  <c r="AM2" i="48" s="1"/>
  <c r="AM20" i="48" a="1"/>
  <c r="AM20" i="48" s="1"/>
  <c r="AM41" i="48" a="1"/>
  <c r="AM41" i="48" s="1"/>
  <c r="AM6" i="48" a="1"/>
  <c r="AM6" i="48" s="1"/>
  <c r="AP24" i="48" s="1"/>
  <c r="AM43" i="48" a="1"/>
  <c r="AM43" i="48" s="1"/>
  <c r="AM37" i="48" a="1"/>
  <c r="AM37" i="48" s="1"/>
  <c r="AM3" i="48" a="1"/>
  <c r="AM3" i="48" s="1"/>
  <c r="AM42" i="48" a="1"/>
  <c r="AM42" i="48" s="1"/>
  <c r="AM46" i="48" a="1"/>
  <c r="AM46" i="48" s="1"/>
  <c r="AM29" i="48" a="1"/>
  <c r="AM29" i="48" s="1"/>
  <c r="AN7" i="12" a="1"/>
  <c r="AN7" i="12" s="1"/>
  <c r="AN39" i="12" a="1"/>
  <c r="AN39" i="12" s="1"/>
  <c r="AN19" i="12" a="1"/>
  <c r="AN19" i="12" s="1"/>
  <c r="AN4" i="12" a="1"/>
  <c r="AN4" i="12" s="1"/>
  <c r="AN31" i="12" a="1"/>
  <c r="AN31" i="12" s="1"/>
  <c r="AN26" i="12" a="1"/>
  <c r="AN26" i="12" s="1"/>
  <c r="AN13" i="12" a="1"/>
  <c r="AN13" i="12" s="1"/>
  <c r="AN28" i="12" a="1"/>
  <c r="AN28" i="12" s="1"/>
  <c r="AN16" i="12" a="1"/>
  <c r="AN16" i="12" s="1"/>
  <c r="AN21" i="12" a="1"/>
  <c r="AN21" i="12" s="1"/>
  <c r="AN3" i="12" a="1"/>
  <c r="AN3" i="12" s="1"/>
  <c r="AN35" i="12" a="1"/>
  <c r="AN35" i="12" s="1"/>
  <c r="AN5" i="12" a="1"/>
  <c r="AN5" i="12" s="1"/>
  <c r="AN15" i="12" a="1"/>
  <c r="AN15" i="12" s="1"/>
  <c r="AN27" i="12" a="1"/>
  <c r="AN27" i="12" s="1"/>
  <c r="AN32" i="12" a="1"/>
  <c r="AN32" i="12" s="1"/>
  <c r="AN25" i="12" a="1"/>
  <c r="AN25" i="12" s="1"/>
  <c r="AN36" i="12" a="1"/>
  <c r="AN36" i="12" s="1"/>
  <c r="AN6" i="12" a="1"/>
  <c r="AN6" i="12" s="1"/>
  <c r="AN18" i="12" a="1"/>
  <c r="AN18" i="12" s="1"/>
  <c r="AN30" i="12" a="1"/>
  <c r="AN30" i="12" s="1"/>
  <c r="AN17" i="12" a="1"/>
  <c r="AN17" i="12" s="1"/>
  <c r="AN24" i="12" a="1"/>
  <c r="AN24" i="12" s="1"/>
  <c r="AN22" i="12" a="1"/>
  <c r="AN22" i="12" s="1"/>
  <c r="AN2" i="12" a="1"/>
  <c r="AN2" i="12" s="1"/>
  <c r="AN23" i="12" a="1"/>
  <c r="AN23" i="12" s="1"/>
  <c r="AN40" i="12" a="1"/>
  <c r="AN40" i="12" s="1"/>
  <c r="AN38" i="12" a="1"/>
  <c r="AN38" i="12" s="1"/>
  <c r="AN34" i="12" a="1"/>
  <c r="AN34" i="12" s="1"/>
  <c r="AN10" i="12" a="1"/>
  <c r="AN10" i="12" s="1"/>
  <c r="AN12" i="12" a="1"/>
  <c r="AN12" i="12" s="1"/>
  <c r="AN20" i="12" a="1"/>
  <c r="AN20" i="12" s="1"/>
  <c r="AN11" i="12" a="1"/>
  <c r="AN11" i="12" s="1"/>
  <c r="AN14" i="12" a="1"/>
  <c r="AN14" i="12" s="1"/>
  <c r="AN9" i="12" a="1"/>
  <c r="AN9" i="12" s="1"/>
  <c r="AN33" i="12" a="1"/>
  <c r="AN33" i="12" s="1"/>
  <c r="AN29" i="12" a="1"/>
  <c r="AN29" i="12" s="1"/>
  <c r="AN8" i="12" a="1"/>
  <c r="AN8" i="12" s="1"/>
  <c r="AN37" i="12" a="1"/>
  <c r="AN37" i="12" s="1"/>
  <c r="AM25" i="43" a="1"/>
  <c r="AM25" i="43" s="1"/>
  <c r="AM9" i="43" a="1"/>
  <c r="AM9" i="43" s="1"/>
  <c r="AP25" i="43" s="1"/>
  <c r="AM26" i="43" a="1"/>
  <c r="AM26" i="43" s="1"/>
  <c r="AM48" i="43" a="1"/>
  <c r="AM48" i="43" s="1"/>
  <c r="AM45" i="43" a="1"/>
  <c r="AM45" i="43" s="1"/>
  <c r="AM12" i="43" a="1"/>
  <c r="AM12" i="43" s="1"/>
  <c r="AP15" i="43" s="1"/>
  <c r="AR63" i="43" s="1"/>
  <c r="AF63" i="43" s="1"/>
  <c r="AD63" i="43" s="1"/>
  <c r="AC63" i="43" s="1"/>
  <c r="AM49" i="53" a="1"/>
  <c r="AM49" i="53" s="1"/>
  <c r="AM45" i="53" a="1"/>
  <c r="AM45" i="53" s="1"/>
  <c r="AM35" i="53" a="1"/>
  <c r="AM35" i="53" s="1"/>
  <c r="AM33" i="53" a="1"/>
  <c r="AM33" i="53" s="1"/>
  <c r="AM31" i="53" a="1"/>
  <c r="AM31" i="53" s="1"/>
  <c r="AM27" i="53" a="1"/>
  <c r="AM27" i="53" s="1"/>
  <c r="AM17" i="53" a="1"/>
  <c r="AM17" i="53" s="1"/>
  <c r="AM34" i="53" a="1"/>
  <c r="AM34" i="53" s="1"/>
  <c r="AM8" i="53" a="1"/>
  <c r="AM8" i="53" s="1"/>
  <c r="AM12" i="53" a="1"/>
  <c r="AM12" i="53" s="1"/>
  <c r="AM4" i="53" a="1"/>
  <c r="AM4" i="53" s="1"/>
  <c r="AM9" i="53" a="1"/>
  <c r="AM9" i="53" s="1"/>
  <c r="AM38" i="53" a="1"/>
  <c r="AM38" i="53" s="1"/>
  <c r="AM47" i="53" a="1"/>
  <c r="AM47" i="53" s="1"/>
  <c r="AM44" i="53" a="1"/>
  <c r="AM44" i="53" s="1"/>
  <c r="AM43" i="53" a="1"/>
  <c r="AM43" i="53" s="1"/>
  <c r="AM24" i="53" a="1"/>
  <c r="AM24" i="53" s="1"/>
  <c r="AM30" i="53" a="1"/>
  <c r="AM30" i="53" s="1"/>
  <c r="AM21" i="53" a="1"/>
  <c r="AM21" i="53" s="1"/>
  <c r="AM11" i="53" a="1"/>
  <c r="AM11" i="53" s="1"/>
  <c r="AM22" i="53" a="1"/>
  <c r="AM22" i="53" s="1"/>
  <c r="AM26" i="53" a="1"/>
  <c r="AM26" i="53" s="1"/>
  <c r="AM2" i="53" a="1"/>
  <c r="AM2" i="53" s="1"/>
  <c r="AM3" i="53" a="1"/>
  <c r="AM3" i="53" s="1"/>
  <c r="AM23" i="53" a="1"/>
  <c r="AM23" i="53" s="1"/>
  <c r="AM41" i="53" a="1"/>
  <c r="AM41" i="53" s="1"/>
  <c r="AM10" i="53" a="1"/>
  <c r="AM10" i="53" s="1"/>
  <c r="AM40" i="53" a="1"/>
  <c r="AM40" i="53" s="1"/>
  <c r="AM6" i="53" a="1"/>
  <c r="AM6" i="53" s="1"/>
  <c r="AM32" i="53" a="1"/>
  <c r="AM32" i="53" s="1"/>
  <c r="AM37" i="53" a="1"/>
  <c r="AM37" i="53" s="1"/>
  <c r="AM15" i="53" a="1"/>
  <c r="AM15" i="53" s="1"/>
  <c r="AM20" i="53" a="1"/>
  <c r="AM20" i="53" s="1"/>
  <c r="AM29" i="53" a="1"/>
  <c r="AM29" i="53" s="1"/>
  <c r="AM5" i="53" a="1"/>
  <c r="AM5" i="53" s="1"/>
  <c r="AM48" i="53" a="1"/>
  <c r="AM48" i="53" s="1"/>
  <c r="AM28" i="53" a="1"/>
  <c r="AM28" i="53" s="1"/>
  <c r="AM18" i="53" a="1"/>
  <c r="AM18" i="53" s="1"/>
  <c r="AM46" i="53" a="1"/>
  <c r="AM46" i="53" s="1"/>
  <c r="AM42" i="53" a="1"/>
  <c r="AM42" i="53" s="1"/>
  <c r="AM13" i="53" a="1"/>
  <c r="AM13" i="53" s="1"/>
  <c r="AM7" i="53" a="1"/>
  <c r="AM7" i="53" s="1"/>
  <c r="AM39" i="53" a="1"/>
  <c r="AM39" i="53" s="1"/>
  <c r="AM16" i="53" a="1"/>
  <c r="AM16" i="53" s="1"/>
  <c r="AM19" i="53" a="1"/>
  <c r="AM19" i="53" s="1"/>
  <c r="AM36" i="53" a="1"/>
  <c r="AM36" i="53" s="1"/>
  <c r="AM14" i="53" a="1"/>
  <c r="AM14" i="53" s="1"/>
  <c r="AM25" i="53" a="1"/>
  <c r="AM25" i="53" s="1"/>
  <c r="A104" i="46"/>
  <c r="AM11" i="34" a="1"/>
  <c r="AM11" i="34" s="1"/>
  <c r="AM39" i="34" a="1"/>
  <c r="AM39" i="34" s="1"/>
  <c r="AM2" i="34" a="1"/>
  <c r="AM2" i="34" s="1"/>
  <c r="AM33" i="34" a="1"/>
  <c r="AM33" i="34" s="1"/>
  <c r="AM45" i="34" a="1"/>
  <c r="AM45" i="34" s="1"/>
  <c r="AM20" i="34" a="1"/>
  <c r="AM20" i="34" s="1"/>
  <c r="AM36" i="34" a="1"/>
  <c r="AM36" i="34" s="1"/>
  <c r="AM42" i="34" a="1"/>
  <c r="AM42" i="34" s="1"/>
  <c r="AM24" i="34" a="1"/>
  <c r="AM24" i="34" s="1"/>
  <c r="AM27" i="34" a="1"/>
  <c r="AM27" i="34" s="1"/>
  <c r="AM12" i="34" a="1"/>
  <c r="AM12" i="34" s="1"/>
  <c r="AM10" i="34" a="1"/>
  <c r="AM10" i="34" s="1"/>
  <c r="AM17" i="34" a="1"/>
  <c r="AM17" i="34" s="1"/>
  <c r="AM43" i="34" a="1"/>
  <c r="AM43" i="34" s="1"/>
  <c r="AM21" i="34" a="1"/>
  <c r="AM21" i="34" s="1"/>
  <c r="AM8" i="34" a="1"/>
  <c r="AM8" i="34" s="1"/>
  <c r="AM38" i="34" a="1"/>
  <c r="AM38" i="34" s="1"/>
  <c r="AM7" i="34" a="1"/>
  <c r="AM7" i="34" s="1"/>
  <c r="AM30" i="34" a="1"/>
  <c r="AM30" i="34" s="1"/>
  <c r="AM6" i="34" a="1"/>
  <c r="AM6" i="34" s="1"/>
  <c r="AM22" i="34" a="1"/>
  <c r="AM22" i="34" s="1"/>
  <c r="AM49" i="34" a="1"/>
  <c r="AM49" i="34" s="1"/>
  <c r="AM35" i="34" a="1"/>
  <c r="AM35" i="34" s="1"/>
  <c r="AM23" i="34" a="1"/>
  <c r="AM23" i="34" s="1"/>
  <c r="AM26" i="34" a="1"/>
  <c r="AM26" i="34" s="1"/>
  <c r="AM9" i="34" a="1"/>
  <c r="AM9" i="34" s="1"/>
  <c r="AM44" i="34" a="1"/>
  <c r="AM44" i="34" s="1"/>
  <c r="AM29" i="34" a="1"/>
  <c r="AM29" i="34" s="1"/>
  <c r="AM16" i="34" a="1"/>
  <c r="AM16" i="34" s="1"/>
  <c r="AM18" i="34" a="1"/>
  <c r="AM18" i="34" s="1"/>
  <c r="AM19" i="34" a="1"/>
  <c r="AM19" i="34" s="1"/>
  <c r="AM34" i="34" a="1"/>
  <c r="AM34" i="34" s="1"/>
  <c r="AM15" i="34" a="1"/>
  <c r="AM15" i="34" s="1"/>
  <c r="AM31" i="34" a="1"/>
  <c r="AM31" i="34" s="1"/>
  <c r="AM32" i="34" a="1"/>
  <c r="AM32" i="34" s="1"/>
  <c r="AM13" i="34" a="1"/>
  <c r="AM13" i="34" s="1"/>
  <c r="AM4" i="34" a="1"/>
  <c r="AM4" i="34" s="1"/>
  <c r="AM48" i="34" a="1"/>
  <c r="AM48" i="34" s="1"/>
  <c r="AM46" i="34" a="1"/>
  <c r="AM46" i="34" s="1"/>
  <c r="AM41" i="34" a="1"/>
  <c r="AM41" i="34" s="1"/>
  <c r="AM40" i="34" a="1"/>
  <c r="AM40" i="34" s="1"/>
  <c r="AM25" i="34" a="1"/>
  <c r="AM25" i="34" s="1"/>
  <c r="AM3" i="34" a="1"/>
  <c r="AM3" i="34" s="1"/>
  <c r="AM28" i="34" a="1"/>
  <c r="AM28" i="34" s="1"/>
  <c r="AM47" i="34" a="1"/>
  <c r="AM47" i="34" s="1"/>
  <c r="AM5" i="34" a="1"/>
  <c r="AM5" i="34" s="1"/>
  <c r="AM14" i="34" a="1"/>
  <c r="AM14" i="34" s="1"/>
  <c r="AM37" i="34" a="1"/>
  <c r="AM37" i="34" s="1"/>
  <c r="AN30" i="30" a="1"/>
  <c r="AN30" i="30" s="1"/>
  <c r="AN18" i="30" a="1"/>
  <c r="AN18" i="30" s="1"/>
  <c r="AN2" i="30" a="1"/>
  <c r="AN2" i="30" s="1"/>
  <c r="AN16" i="30" a="1"/>
  <c r="AN16" i="30" s="1"/>
  <c r="AN21" i="30" a="1"/>
  <c r="AN21" i="30" s="1"/>
  <c r="AN5" i="30" a="1"/>
  <c r="AN5" i="30" s="1"/>
  <c r="AN19" i="30" a="1"/>
  <c r="AN19" i="30" s="1"/>
  <c r="AN31" i="30" a="1"/>
  <c r="AN31" i="30" s="1"/>
  <c r="AN38" i="30" a="1"/>
  <c r="AN38" i="30" s="1"/>
  <c r="AN26" i="30" a="1"/>
  <c r="AN26" i="30" s="1"/>
  <c r="AN6" i="30" a="1"/>
  <c r="AN6" i="30" s="1"/>
  <c r="AN36" i="30" a="1"/>
  <c r="AN36" i="30" s="1"/>
  <c r="AN40" i="30" a="1"/>
  <c r="AN40" i="30" s="1"/>
  <c r="AN35" i="30" a="1"/>
  <c r="AN35" i="30" s="1"/>
  <c r="AN17" i="30" a="1"/>
  <c r="AN17" i="30" s="1"/>
  <c r="AN28" i="30" a="1"/>
  <c r="AN28" i="30" s="1"/>
  <c r="AN13" i="30" a="1"/>
  <c r="AN13" i="30" s="1"/>
  <c r="AN4" i="30" a="1"/>
  <c r="AN4" i="30" s="1"/>
  <c r="AN39" i="30" a="1"/>
  <c r="AN39" i="30" s="1"/>
  <c r="AN20" i="30" a="1"/>
  <c r="AN20" i="30" s="1"/>
  <c r="AN3" i="30" a="1"/>
  <c r="AN3" i="30" s="1"/>
  <c r="AN25" i="30" a="1"/>
  <c r="AN25" i="30" s="1"/>
  <c r="AN33" i="30" a="1"/>
  <c r="AN33" i="30" s="1"/>
  <c r="AN9" i="30" a="1"/>
  <c r="AN9" i="30" s="1"/>
  <c r="AN14" i="30" a="1"/>
  <c r="AN14" i="30" s="1"/>
  <c r="AN10" i="30" a="1"/>
  <c r="AN10" i="30" s="1"/>
  <c r="AN29" i="30" a="1"/>
  <c r="AN29" i="30" s="1"/>
  <c r="AN11" i="30" a="1"/>
  <c r="AN11" i="30" s="1"/>
  <c r="AN8" i="30" a="1"/>
  <c r="AN8" i="30" s="1"/>
  <c r="AN34" i="30" a="1"/>
  <c r="AN34" i="30" s="1"/>
  <c r="AN23" i="30" a="1"/>
  <c r="AN23" i="30" s="1"/>
  <c r="AN7" i="30" a="1"/>
  <c r="AN7" i="30" s="1"/>
  <c r="AQ20" i="30" s="1"/>
  <c r="AS20" i="30" s="1"/>
  <c r="AF20" i="30" s="1"/>
  <c r="AD20" i="30" s="1"/>
  <c r="AC20" i="30" s="1"/>
  <c r="AN27" i="30" a="1"/>
  <c r="AN27" i="30" s="1"/>
  <c r="AN22" i="30" a="1"/>
  <c r="AN22" i="30" s="1"/>
  <c r="AN32" i="30" a="1"/>
  <c r="AN32" i="30" s="1"/>
  <c r="AN24" i="30" a="1"/>
  <c r="AN24" i="30" s="1"/>
  <c r="AN15" i="30" a="1"/>
  <c r="AN15" i="30" s="1"/>
  <c r="AN12" i="30" a="1"/>
  <c r="AN12" i="30" s="1"/>
  <c r="AN37" i="30" a="1"/>
  <c r="AN37" i="30" s="1"/>
  <c r="AN12" i="33" a="1"/>
  <c r="AN12" i="33" s="1"/>
  <c r="AN26" i="33" a="1"/>
  <c r="AN26" i="33" s="1"/>
  <c r="AN24" i="33" a="1"/>
  <c r="AN24" i="33" s="1"/>
  <c r="AN9" i="33" a="1"/>
  <c r="AN9" i="33" s="1"/>
  <c r="AN30" i="33" a="1"/>
  <c r="AN30" i="33" s="1"/>
  <c r="AN20" i="33" a="1"/>
  <c r="AN20" i="33" s="1"/>
  <c r="AN33" i="33" a="1"/>
  <c r="AN33" i="33" s="1"/>
  <c r="AN22" i="33" a="1"/>
  <c r="AN22" i="33" s="1"/>
  <c r="AN2" i="33" a="1"/>
  <c r="AN2" i="33" s="1"/>
  <c r="AN5" i="33" a="1"/>
  <c r="AN5" i="33" s="1"/>
  <c r="AN13" i="33" a="1"/>
  <c r="AN13" i="33" s="1"/>
  <c r="AN4" i="33" a="1"/>
  <c r="AN4" i="33" s="1"/>
  <c r="AN16" i="33" a="1"/>
  <c r="AN16" i="33" s="1"/>
  <c r="AN23" i="33" a="1"/>
  <c r="AN23" i="33" s="1"/>
  <c r="AN7" i="33" a="1"/>
  <c r="AN7" i="33" s="1"/>
  <c r="AN10" i="33" a="1"/>
  <c r="AN10" i="33" s="1"/>
  <c r="AN19" i="33" a="1"/>
  <c r="AN19" i="33" s="1"/>
  <c r="AN14" i="33" a="1"/>
  <c r="AN14" i="33" s="1"/>
  <c r="AN36" i="33" a="1"/>
  <c r="AN36" i="33" s="1"/>
  <c r="AN34" i="33" a="1"/>
  <c r="AN34" i="33" s="1"/>
  <c r="AN27" i="33" a="1"/>
  <c r="AN27" i="33" s="1"/>
  <c r="AN21" i="33" a="1"/>
  <c r="AN21" i="33" s="1"/>
  <c r="AN28" i="33" a="1"/>
  <c r="AN28" i="33" s="1"/>
  <c r="AN11" i="33" a="1"/>
  <c r="AN11" i="33" s="1"/>
  <c r="AN40" i="33" a="1"/>
  <c r="AN40" i="33" s="1"/>
  <c r="AN37" i="33" a="1"/>
  <c r="AN37" i="33" s="1"/>
  <c r="AN25" i="33" a="1"/>
  <c r="AN25" i="33" s="1"/>
  <c r="AN35" i="33" a="1"/>
  <c r="AN35" i="33" s="1"/>
  <c r="AN39" i="33" a="1"/>
  <c r="AN39" i="33" s="1"/>
  <c r="AN15" i="33" a="1"/>
  <c r="AN15" i="33" s="1"/>
  <c r="AN6" i="33" a="1"/>
  <c r="AN6" i="33" s="1"/>
  <c r="AN32" i="33" a="1"/>
  <c r="AN32" i="33" s="1"/>
  <c r="AN18" i="33" a="1"/>
  <c r="AN18" i="33" s="1"/>
  <c r="AQ3" i="33" s="1"/>
  <c r="AN38" i="33" a="1"/>
  <c r="AN38" i="33" s="1"/>
  <c r="AN29" i="33" a="1"/>
  <c r="AN29" i="33" s="1"/>
  <c r="AN8" i="33" a="1"/>
  <c r="AN8" i="33" s="1"/>
  <c r="AN17" i="33" a="1"/>
  <c r="AN17" i="33" s="1"/>
  <c r="AQ16" i="33" s="1"/>
  <c r="AS16" i="33" s="1"/>
  <c r="AF16" i="33" s="1"/>
  <c r="AD16" i="33" s="1"/>
  <c r="AC16" i="33" s="1"/>
  <c r="AN31" i="33" a="1"/>
  <c r="AN31" i="33" s="1"/>
  <c r="AN3" i="33" a="1"/>
  <c r="AN3" i="33" s="1"/>
  <c r="AN28" i="59" a="1"/>
  <c r="AN28" i="59" s="1"/>
  <c r="AN15" i="59" a="1"/>
  <c r="AN15" i="59" s="1"/>
  <c r="AN7" i="59" a="1"/>
  <c r="AN7" i="59" s="1"/>
  <c r="AN16" i="59" a="1"/>
  <c r="AN16" i="59" s="1"/>
  <c r="AN18" i="59" a="1"/>
  <c r="AN18" i="59" s="1"/>
  <c r="AN25" i="59" a="1"/>
  <c r="AN25" i="59" s="1"/>
  <c r="AN11" i="59" a="1"/>
  <c r="AN11" i="59" s="1"/>
  <c r="AN35" i="59" a="1"/>
  <c r="AN35" i="59" s="1"/>
  <c r="AN24" i="59" a="1"/>
  <c r="AN24" i="59" s="1"/>
  <c r="AN33" i="59" a="1"/>
  <c r="AN33" i="59" s="1"/>
  <c r="AN19" i="59" a="1"/>
  <c r="AN19" i="59" s="1"/>
  <c r="AN14" i="59" a="1"/>
  <c r="AN14" i="59" s="1"/>
  <c r="AN6" i="59" a="1"/>
  <c r="AN6" i="59" s="1"/>
  <c r="AN34" i="59" a="1"/>
  <c r="AN34" i="59" s="1"/>
  <c r="AN3" i="59" a="1"/>
  <c r="AN3" i="59" s="1"/>
  <c r="AN36" i="59" a="1"/>
  <c r="AN36" i="59" s="1"/>
  <c r="AN22" i="59" a="1"/>
  <c r="AN22" i="59" s="1"/>
  <c r="AN8" i="59" a="1"/>
  <c r="AN8" i="59" s="1"/>
  <c r="AN32" i="59" a="1"/>
  <c r="AN32" i="59" s="1"/>
  <c r="AN2" i="59" a="1"/>
  <c r="AN2" i="59" s="1"/>
  <c r="AN30" i="59" a="1"/>
  <c r="AN30" i="59" s="1"/>
  <c r="AN31" i="59" a="1"/>
  <c r="AN31" i="59" s="1"/>
  <c r="AN9" i="59" a="1"/>
  <c r="AN9" i="59" s="1"/>
  <c r="AN10" i="59" a="1"/>
  <c r="AN10" i="59" s="1"/>
  <c r="AN37" i="59" a="1"/>
  <c r="AN37" i="59" s="1"/>
  <c r="AN23" i="59" a="1"/>
  <c r="AN23" i="59" s="1"/>
  <c r="AN13" i="59" a="1"/>
  <c r="AN13" i="59" s="1"/>
  <c r="AN27" i="59" a="1"/>
  <c r="AN27" i="59" s="1"/>
  <c r="AN20" i="59" a="1"/>
  <c r="AN20" i="59" s="1"/>
  <c r="AN17" i="59" a="1"/>
  <c r="AN17" i="59" s="1"/>
  <c r="AN38" i="59" a="1"/>
  <c r="AN38" i="59" s="1"/>
  <c r="AN40" i="59" a="1"/>
  <c r="AN40" i="59" s="1"/>
  <c r="AN39" i="59" a="1"/>
  <c r="AN39" i="59" s="1"/>
  <c r="AN26" i="59" a="1"/>
  <c r="AN26" i="59" s="1"/>
  <c r="AN4" i="59" a="1"/>
  <c r="AN4" i="59" s="1"/>
  <c r="AN5" i="59" a="1"/>
  <c r="AN5" i="59" s="1"/>
  <c r="AN21" i="59" a="1"/>
  <c r="AN21" i="59" s="1"/>
  <c r="AN12" i="59" a="1"/>
  <c r="AN12" i="59" s="1"/>
  <c r="AN29" i="59" a="1"/>
  <c r="AN29" i="59" s="1"/>
  <c r="AN16" i="47" a="1"/>
  <c r="AN16" i="47" s="1"/>
  <c r="AN30" i="47" a="1"/>
  <c r="AN30" i="47" s="1"/>
  <c r="AN12" i="47" a="1"/>
  <c r="AN12" i="47" s="1"/>
  <c r="AN35" i="47" a="1"/>
  <c r="AN35" i="47" s="1"/>
  <c r="AN5" i="47" a="1"/>
  <c r="AN5" i="47" s="1"/>
  <c r="AN15" i="47" a="1"/>
  <c r="AN15" i="47" s="1"/>
  <c r="AN39" i="47" a="1"/>
  <c r="AN39" i="47" s="1"/>
  <c r="AN33" i="47" a="1"/>
  <c r="AN33" i="47" s="1"/>
  <c r="AN4" i="47" a="1"/>
  <c r="AN4" i="47" s="1"/>
  <c r="AN18" i="47" a="1"/>
  <c r="AN18" i="47" s="1"/>
  <c r="AN25" i="47" a="1"/>
  <c r="AN25" i="47" s="1"/>
  <c r="AN40" i="47" a="1"/>
  <c r="AN40" i="47" s="1"/>
  <c r="AN17" i="47" a="1"/>
  <c r="AN17" i="47" s="1"/>
  <c r="AQ7" i="47" s="1"/>
  <c r="AN9" i="47" a="1"/>
  <c r="AN9" i="47" s="1"/>
  <c r="AN38" i="47" a="1"/>
  <c r="AN38" i="47" s="1"/>
  <c r="AN24" i="47" a="1"/>
  <c r="AN24" i="47" s="1"/>
  <c r="AN20" i="47" a="1"/>
  <c r="AN20" i="47" s="1"/>
  <c r="AN14" i="47" a="1"/>
  <c r="AN14" i="47" s="1"/>
  <c r="AN13" i="47" a="1"/>
  <c r="AN13" i="47" s="1"/>
  <c r="AN26" i="47" a="1"/>
  <c r="AN26" i="47" s="1"/>
  <c r="AN3" i="47" a="1"/>
  <c r="AN3" i="47" s="1"/>
  <c r="AN7" i="47" a="1"/>
  <c r="AN7" i="47" s="1"/>
  <c r="AQ20" i="47" s="1"/>
  <c r="AS44" i="47" s="1"/>
  <c r="AF44" i="47" s="1"/>
  <c r="AD44" i="47" s="1"/>
  <c r="AC44" i="47" s="1"/>
  <c r="AN36" i="47" a="1"/>
  <c r="AN36" i="47" s="1"/>
  <c r="AN29" i="47" a="1"/>
  <c r="AN29" i="47" s="1"/>
  <c r="AN31" i="47" a="1"/>
  <c r="AN31" i="47" s="1"/>
  <c r="AN27" i="47" a="1"/>
  <c r="AN27" i="47" s="1"/>
  <c r="AN10" i="47" a="1"/>
  <c r="AN10" i="47" s="1"/>
  <c r="AN19" i="47" a="1"/>
  <c r="AN19" i="47" s="1"/>
  <c r="AN37" i="47" a="1"/>
  <c r="AN37" i="47" s="1"/>
  <c r="AN34" i="47" a="1"/>
  <c r="AN34" i="47" s="1"/>
  <c r="AN21" i="47" a="1"/>
  <c r="AN21" i="47" s="1"/>
  <c r="AN6" i="47" a="1"/>
  <c r="AN6" i="47" s="1"/>
  <c r="AN32" i="47" a="1"/>
  <c r="AN32" i="47" s="1"/>
  <c r="AN23" i="47" a="1"/>
  <c r="AN23" i="47" s="1"/>
  <c r="AN11" i="47" a="1"/>
  <c r="AN11" i="47" s="1"/>
  <c r="AN2" i="47" a="1"/>
  <c r="AN2" i="47" s="1"/>
  <c r="AN22" i="47" a="1"/>
  <c r="AN22" i="47" s="1"/>
  <c r="AQ13" i="47" s="1"/>
  <c r="AS13" i="47" s="1"/>
  <c r="AF13" i="47" s="1"/>
  <c r="AD13" i="47" s="1"/>
  <c r="AC13" i="47" s="1"/>
  <c r="AN8" i="47" a="1"/>
  <c r="AN8" i="47" s="1"/>
  <c r="AN28" i="47" a="1"/>
  <c r="AN28" i="47" s="1"/>
  <c r="S58" i="46"/>
  <c r="V58" i="46"/>
  <c r="AY58" i="46" s="1"/>
  <c r="Q58" i="46"/>
  <c r="BA58" i="46" s="1"/>
  <c r="Z58" i="46"/>
  <c r="AZ58" i="46" s="1"/>
  <c r="P58" i="46"/>
  <c r="Y58" i="46"/>
  <c r="AU58" i="46"/>
  <c r="AV104" i="46" s="1"/>
  <c r="D104" i="46" s="1"/>
  <c r="AW104" i="46" s="1"/>
  <c r="U58" i="46"/>
  <c r="AA58" i="46"/>
  <c r="AB58" i="46"/>
  <c r="W58" i="46"/>
  <c r="R58" i="46"/>
  <c r="AE58" i="46" a="1"/>
  <c r="AE58" i="46" s="1"/>
  <c r="AD58" i="46" s="1"/>
  <c r="AN2" i="39" a="1"/>
  <c r="AN2" i="39" s="1"/>
  <c r="AN14" i="39" a="1"/>
  <c r="AN14" i="39" s="1"/>
  <c r="AN18" i="39" a="1"/>
  <c r="AN18" i="39" s="1"/>
  <c r="AN28" i="39" a="1"/>
  <c r="AN28" i="39" s="1"/>
  <c r="AN37" i="39" a="1"/>
  <c r="AN37" i="39" s="1"/>
  <c r="AN21" i="39" a="1"/>
  <c r="AN21" i="39" s="1"/>
  <c r="AN7" i="39" a="1"/>
  <c r="AN7" i="39" s="1"/>
  <c r="AN36" i="39" a="1"/>
  <c r="AN36" i="39" s="1"/>
  <c r="AN26" i="39" a="1"/>
  <c r="AN26" i="39" s="1"/>
  <c r="AN17" i="39" a="1"/>
  <c r="AN17" i="39" s="1"/>
  <c r="AN13" i="39" a="1"/>
  <c r="AN13" i="39" s="1"/>
  <c r="AN6" i="39" a="1"/>
  <c r="AN6" i="39" s="1"/>
  <c r="AN12" i="39" a="1"/>
  <c r="AN12" i="39" s="1"/>
  <c r="AN34" i="39" a="1"/>
  <c r="AN34" i="39" s="1"/>
  <c r="AN32" i="39" a="1"/>
  <c r="AN32" i="39" s="1"/>
  <c r="AN20" i="39" a="1"/>
  <c r="AN20" i="39" s="1"/>
  <c r="AN11" i="39" a="1"/>
  <c r="AN11" i="39" s="1"/>
  <c r="AN25" i="39" a="1"/>
  <c r="AN25" i="39" s="1"/>
  <c r="AN33" i="39" a="1"/>
  <c r="AN33" i="39" s="1"/>
  <c r="AN29" i="39" a="1"/>
  <c r="AN29" i="39" s="1"/>
  <c r="AN10" i="39" a="1"/>
  <c r="AN10" i="39" s="1"/>
  <c r="AN31" i="39" a="1"/>
  <c r="AN31" i="39" s="1"/>
  <c r="AN5" i="39" a="1"/>
  <c r="AN5" i="39" s="1"/>
  <c r="AN40" i="39" a="1"/>
  <c r="AN40" i="39" s="1"/>
  <c r="AN8" i="39" a="1"/>
  <c r="AN8" i="39" s="1"/>
  <c r="AN22" i="39" a="1"/>
  <c r="AN22" i="39" s="1"/>
  <c r="AN24" i="39" a="1"/>
  <c r="AN24" i="39" s="1"/>
  <c r="AN27" i="39" a="1"/>
  <c r="AN27" i="39" s="1"/>
  <c r="AN38" i="39" a="1"/>
  <c r="AN38" i="39" s="1"/>
  <c r="AN35" i="39" a="1"/>
  <c r="AN35" i="39" s="1"/>
  <c r="AN3" i="39" a="1"/>
  <c r="AN3" i="39" s="1"/>
  <c r="AN19" i="39" a="1"/>
  <c r="AN19" i="39" s="1"/>
  <c r="AN16" i="39" a="1"/>
  <c r="AN16" i="39" s="1"/>
  <c r="AN30" i="39" a="1"/>
  <c r="AN30" i="39" s="1"/>
  <c r="AN4" i="39" a="1"/>
  <c r="AN4" i="39" s="1"/>
  <c r="AN23" i="39" a="1"/>
  <c r="AN23" i="39" s="1"/>
  <c r="AN9" i="39" a="1"/>
  <c r="AN9" i="39" s="1"/>
  <c r="AN39" i="39" a="1"/>
  <c r="AN39" i="39" s="1"/>
  <c r="AN15" i="39" a="1"/>
  <c r="AN15" i="39" s="1"/>
  <c r="AM49" i="43" a="1"/>
  <c r="AM49" i="43" s="1"/>
  <c r="AM46" i="43" a="1"/>
  <c r="AM46" i="43" s="1"/>
  <c r="AM5" i="43" a="1"/>
  <c r="AM5" i="43" s="1"/>
  <c r="AP24" i="43" s="1"/>
  <c r="AM21" i="43" a="1"/>
  <c r="AM21" i="43" s="1"/>
  <c r="AM34" i="43" a="1"/>
  <c r="AM34" i="43" s="1"/>
  <c r="A35" i="47"/>
  <c r="A3" i="47"/>
  <c r="A5" i="47"/>
  <c r="D9" i="47"/>
  <c r="D40" i="47"/>
  <c r="AH31" i="47"/>
  <c r="AH26" i="47"/>
  <c r="A36" i="47"/>
  <c r="D36" i="47"/>
  <c r="A34" i="47"/>
  <c r="A26" i="47"/>
  <c r="D8" i="47"/>
  <c r="AH61" i="47"/>
  <c r="AH32" i="47"/>
  <c r="D38" i="47"/>
  <c r="D2" i="47"/>
  <c r="A37" i="47"/>
  <c r="D32" i="47"/>
  <c r="A63" i="47"/>
  <c r="D61" i="47"/>
  <c r="A31" i="47"/>
  <c r="D31" i="47"/>
  <c r="A33" i="47"/>
  <c r="D33" i="47"/>
  <c r="AH33" i="47"/>
  <c r="A65" i="47"/>
  <c r="AH65" i="47"/>
  <c r="A30" i="47"/>
  <c r="AH30" i="47"/>
  <c r="D63" i="47"/>
  <c r="AH63" i="47"/>
  <c r="A4" i="47"/>
  <c r="D39" i="47"/>
  <c r="D6" i="47"/>
  <c r="A41" i="47"/>
  <c r="D7" i="47"/>
  <c r="A27" i="47"/>
  <c r="D27" i="47"/>
  <c r="AH27" i="47"/>
  <c r="A62" i="47"/>
  <c r="AH62" i="47"/>
  <c r="A58" i="47"/>
  <c r="AH58" i="47"/>
  <c r="A60" i="47"/>
  <c r="AH60" i="47"/>
  <c r="A28" i="47"/>
  <c r="D28" i="47"/>
  <c r="AH28" i="47"/>
  <c r="A59" i="47"/>
  <c r="D59" i="47"/>
  <c r="AH59" i="47"/>
  <c r="D29" i="47"/>
  <c r="AH29" i="47"/>
  <c r="A64" i="47"/>
  <c r="AH64" i="47"/>
  <c r="AQ13" i="59" l="1"/>
  <c r="AS13" i="59" s="1"/>
  <c r="AF13" i="59" s="1"/>
  <c r="AD13" i="59" s="1"/>
  <c r="AC13" i="59" s="1"/>
  <c r="AQ19" i="49"/>
  <c r="AS43" i="49" s="1"/>
  <c r="AF43" i="49" s="1"/>
  <c r="AD43" i="49" s="1"/>
  <c r="AC43" i="49" s="1"/>
  <c r="AP7" i="49"/>
  <c r="AR31" i="49" s="1"/>
  <c r="AF31" i="49" s="1"/>
  <c r="AD31" i="49" s="1"/>
  <c r="AC31" i="49" s="1"/>
  <c r="AQ17" i="28"/>
  <c r="AS17" i="28" s="1"/>
  <c r="AF17" i="28" s="1"/>
  <c r="AD17" i="28" s="1"/>
  <c r="AC17" i="28" s="1"/>
  <c r="AQ23" i="12"/>
  <c r="AS23" i="12" s="1"/>
  <c r="AF23" i="12" s="1"/>
  <c r="AD23" i="12" s="1"/>
  <c r="AC23" i="12" s="1"/>
  <c r="AP9" i="12"/>
  <c r="AR9" i="12" s="1"/>
  <c r="AF9" i="12" s="1"/>
  <c r="AD9" i="12" s="1"/>
  <c r="AC9" i="12" s="1"/>
  <c r="AP23" i="31"/>
  <c r="AQ10" i="53"/>
  <c r="AS10" i="53" s="1"/>
  <c r="AF10" i="53" s="1"/>
  <c r="AD10" i="53" s="1"/>
  <c r="AC10" i="53" s="1"/>
  <c r="AP5" i="28"/>
  <c r="AR29" i="28" s="1"/>
  <c r="AF29" i="28" s="1"/>
  <c r="AD29" i="28" s="1"/>
  <c r="AC29" i="28" s="1"/>
  <c r="AP2" i="58"/>
  <c r="AR2" i="58" s="1"/>
  <c r="AF2" i="58" s="1"/>
  <c r="AP7" i="33"/>
  <c r="AR31" i="33" s="1"/>
  <c r="AF31" i="33" s="1"/>
  <c r="AD31" i="33" s="1"/>
  <c r="AC31" i="33" s="1"/>
  <c r="AQ13" i="58"/>
  <c r="AQ4" i="59"/>
  <c r="AP17" i="34"/>
  <c r="AR41" i="34" s="1"/>
  <c r="AF41" i="34" s="1"/>
  <c r="AD41" i="34" s="1"/>
  <c r="AC41" i="34" s="1"/>
  <c r="AQ6" i="35"/>
  <c r="AQ16" i="56"/>
  <c r="AP14" i="57"/>
  <c r="AR62" i="57" s="1"/>
  <c r="AF62" i="57" s="1"/>
  <c r="AD62" i="57" s="1"/>
  <c r="AC62" i="57" s="1"/>
  <c r="AP11" i="49"/>
  <c r="AR59" i="49" s="1"/>
  <c r="AF59" i="49" s="1"/>
  <c r="AD59" i="49" s="1"/>
  <c r="AC59" i="49" s="1"/>
  <c r="AP2" i="49"/>
  <c r="AR26" i="49" s="1"/>
  <c r="AF26" i="49" s="1"/>
  <c r="AD26" i="49" s="1"/>
  <c r="AC26" i="49" s="1"/>
  <c r="AQ22" i="41"/>
  <c r="AS46" i="41" s="1"/>
  <c r="AF46" i="41" s="1"/>
  <c r="AD46" i="41" s="1"/>
  <c r="AC46" i="41" s="1"/>
  <c r="AQ5" i="45"/>
  <c r="AQ2" i="43"/>
  <c r="AP13" i="58"/>
  <c r="AR37" i="58" s="1"/>
  <c r="AF37" i="58" s="1"/>
  <c r="AD37" i="58" s="1"/>
  <c r="AC37" i="58" s="1"/>
  <c r="AP19" i="50"/>
  <c r="AP17" i="50"/>
  <c r="AR41" i="50" s="1"/>
  <c r="AF41" i="50" s="1"/>
  <c r="AD41" i="50" s="1"/>
  <c r="AC41" i="50" s="1"/>
  <c r="AP9" i="37"/>
  <c r="AR33" i="37" s="1"/>
  <c r="AF33" i="37" s="1"/>
  <c r="AD33" i="37" s="1"/>
  <c r="AC33" i="37" s="1"/>
  <c r="AQ6" i="49"/>
  <c r="AP14" i="30"/>
  <c r="AR38" i="30" s="1"/>
  <c r="AF38" i="30" s="1"/>
  <c r="AD38" i="30" s="1"/>
  <c r="AC38" i="30" s="1"/>
  <c r="AQ2" i="38"/>
  <c r="AS50" i="38" s="1"/>
  <c r="AF50" i="38" s="1"/>
  <c r="AD50" i="38" s="1"/>
  <c r="AC50" i="38" s="1"/>
  <c r="AP18" i="55"/>
  <c r="AP22" i="43"/>
  <c r="AP20" i="56"/>
  <c r="AQ25" i="57"/>
  <c r="AS49" i="57" s="1"/>
  <c r="AF49" i="57" s="1"/>
  <c r="AD49" i="57" s="1"/>
  <c r="AC49" i="57" s="1"/>
  <c r="AQ12" i="33"/>
  <c r="AS12" i="33" s="1"/>
  <c r="AF12" i="33" s="1"/>
  <c r="AD12" i="33" s="1"/>
  <c r="AC12" i="33" s="1"/>
  <c r="AP18" i="35"/>
  <c r="AP6" i="49"/>
  <c r="AR30" i="49" s="1"/>
  <c r="AF30" i="49" s="1"/>
  <c r="AD30" i="49" s="1"/>
  <c r="AC30" i="49" s="1"/>
  <c r="AP17" i="58"/>
  <c r="AR41" i="58" s="1"/>
  <c r="AF41" i="58" s="1"/>
  <c r="AD41" i="58" s="1"/>
  <c r="AC41" i="58" s="1"/>
  <c r="AP14" i="38"/>
  <c r="AR38" i="38" s="1"/>
  <c r="AF38" i="38" s="1"/>
  <c r="AD38" i="38" s="1"/>
  <c r="AC38" i="38" s="1"/>
  <c r="AQ12" i="55"/>
  <c r="AS12" i="55" s="1"/>
  <c r="AF12" i="55" s="1"/>
  <c r="AD12" i="55" s="1"/>
  <c r="AC12" i="55" s="1"/>
  <c r="AQ2" i="50"/>
  <c r="AS50" i="50" s="1"/>
  <c r="AF50" i="50" s="1"/>
  <c r="AD50" i="50" s="1"/>
  <c r="AC50" i="50" s="1"/>
  <c r="AQ10" i="32"/>
  <c r="AP23" i="41"/>
  <c r="AP14" i="47"/>
  <c r="AR62" i="47" s="1"/>
  <c r="AF62" i="47" s="1"/>
  <c r="AD62" i="47" s="1"/>
  <c r="AC62" i="47" s="1"/>
  <c r="AQ23" i="36"/>
  <c r="AS23" i="36" s="1"/>
  <c r="AF23" i="36" s="1"/>
  <c r="AD23" i="36" s="1"/>
  <c r="AC23" i="36" s="1"/>
  <c r="AQ16" i="34"/>
  <c r="AQ2" i="34"/>
  <c r="AS50" i="34" s="1"/>
  <c r="AF50" i="34" s="1"/>
  <c r="AD50" i="34" s="1"/>
  <c r="AC50" i="34" s="1"/>
  <c r="AP13" i="39"/>
  <c r="AR61" i="39" s="1"/>
  <c r="AF61" i="39" s="1"/>
  <c r="AD61" i="39" s="1"/>
  <c r="AC61" i="39" s="1"/>
  <c r="AP16" i="39"/>
  <c r="AR64" i="39" s="1"/>
  <c r="AF64" i="39" s="1"/>
  <c r="AD64" i="39" s="1"/>
  <c r="AC64" i="39" s="1"/>
  <c r="AP13" i="51"/>
  <c r="AR61" i="51" s="1"/>
  <c r="AF61" i="51" s="1"/>
  <c r="AD61" i="51" s="1"/>
  <c r="AC61" i="51" s="1"/>
  <c r="AQ16" i="43"/>
  <c r="AS16" i="43" s="1"/>
  <c r="AF16" i="43" s="1"/>
  <c r="AD16" i="43" s="1"/>
  <c r="AC16" i="43" s="1"/>
  <c r="AP19" i="28"/>
  <c r="AP25" i="57"/>
  <c r="AP19" i="55"/>
  <c r="AQ7" i="54"/>
  <c r="AS55" i="54" s="1"/>
  <c r="AF55" i="54" s="1"/>
  <c r="AD55" i="54" s="1"/>
  <c r="AC55" i="54" s="1"/>
  <c r="AQ22" i="28"/>
  <c r="AS46" i="28" s="1"/>
  <c r="AF46" i="28" s="1"/>
  <c r="AD46" i="28" s="1"/>
  <c r="AC46" i="28" s="1"/>
  <c r="AQ15" i="46"/>
  <c r="AP10" i="53"/>
  <c r="AR58" i="53" s="1"/>
  <c r="AF58" i="53" s="1"/>
  <c r="AD58" i="53" s="1"/>
  <c r="AC58" i="53" s="1"/>
  <c r="AQ20" i="58"/>
  <c r="AS20" i="58" s="1"/>
  <c r="AF20" i="58" s="1"/>
  <c r="AD20" i="58" s="1"/>
  <c r="AC20" i="58" s="1"/>
  <c r="AQ16" i="51"/>
  <c r="AS16" i="51" s="1"/>
  <c r="AF16" i="51" s="1"/>
  <c r="AD16" i="51" s="1"/>
  <c r="AC16" i="51" s="1"/>
  <c r="AP12" i="56"/>
  <c r="AR36" i="56" s="1"/>
  <c r="AF36" i="56" s="1"/>
  <c r="AD36" i="56" s="1"/>
  <c r="AC36" i="56" s="1"/>
  <c r="AQ17" i="47"/>
  <c r="AS17" i="47" s="1"/>
  <c r="AF17" i="47" s="1"/>
  <c r="AD17" i="47" s="1"/>
  <c r="AC17" i="47" s="1"/>
  <c r="AP16" i="56"/>
  <c r="AR40" i="56" s="1"/>
  <c r="AF40" i="56" s="1"/>
  <c r="AD40" i="56" s="1"/>
  <c r="AC40" i="56" s="1"/>
  <c r="AQ3" i="49"/>
  <c r="AQ8" i="39"/>
  <c r="AQ18" i="51"/>
  <c r="AS42" i="51" s="1"/>
  <c r="AF42" i="51" s="1"/>
  <c r="AD42" i="51" s="1"/>
  <c r="AC42" i="51" s="1"/>
  <c r="AP7" i="32"/>
  <c r="AR7" i="32" s="1"/>
  <c r="AF7" i="32" s="1"/>
  <c r="AD7" i="32" s="1"/>
  <c r="AC7" i="32" s="1"/>
  <c r="AP17" i="12"/>
  <c r="AR41" i="12" s="1"/>
  <c r="AF41" i="12" s="1"/>
  <c r="AD41" i="12" s="1"/>
  <c r="AC41" i="12" s="1"/>
  <c r="AP9" i="40"/>
  <c r="AR9" i="40" s="1"/>
  <c r="AF9" i="40" s="1"/>
  <c r="AD9" i="40" s="1"/>
  <c r="AC9" i="40" s="1"/>
  <c r="AP15" i="31"/>
  <c r="AR63" i="31" s="1"/>
  <c r="AF63" i="31" s="1"/>
  <c r="AD63" i="31" s="1"/>
  <c r="AC63" i="31" s="1"/>
  <c r="AQ3" i="57"/>
  <c r="AP24" i="47"/>
  <c r="AQ25" i="49"/>
  <c r="AS49" i="49" s="1"/>
  <c r="AF49" i="49" s="1"/>
  <c r="AD49" i="49" s="1"/>
  <c r="AC49" i="49" s="1"/>
  <c r="AQ15" i="40"/>
  <c r="AQ6" i="56"/>
  <c r="AS54" i="56" s="1"/>
  <c r="AF54" i="56" s="1"/>
  <c r="AD54" i="56" s="1"/>
  <c r="AC54" i="56" s="1"/>
  <c r="AP10" i="50"/>
  <c r="AR34" i="50" s="1"/>
  <c r="AF34" i="50" s="1"/>
  <c r="AD34" i="50" s="1"/>
  <c r="AC34" i="50" s="1"/>
  <c r="AP15" i="50"/>
  <c r="AR39" i="50" s="1"/>
  <c r="AF39" i="50" s="1"/>
  <c r="AD39" i="50" s="1"/>
  <c r="AC39" i="50" s="1"/>
  <c r="AQ20" i="54"/>
  <c r="AS20" i="54" s="1"/>
  <c r="AF20" i="54" s="1"/>
  <c r="AD20" i="54" s="1"/>
  <c r="AC20" i="54" s="1"/>
  <c r="AQ20" i="28"/>
  <c r="AS44" i="28" s="1"/>
  <c r="AF44" i="28" s="1"/>
  <c r="AD44" i="28" s="1"/>
  <c r="AC44" i="28" s="1"/>
  <c r="AQ11" i="12"/>
  <c r="AQ14" i="12"/>
  <c r="AQ7" i="51"/>
  <c r="AQ15" i="51"/>
  <c r="AS15" i="51" s="1"/>
  <c r="AF15" i="51" s="1"/>
  <c r="AD15" i="51" s="1"/>
  <c r="AC15" i="51" s="1"/>
  <c r="AQ15" i="55"/>
  <c r="AS15" i="55" s="1"/>
  <c r="AF15" i="55" s="1"/>
  <c r="AD15" i="55" s="1"/>
  <c r="AC15" i="55" s="1"/>
  <c r="AP22" i="45"/>
  <c r="AP23" i="54"/>
  <c r="AP19" i="54"/>
  <c r="AP25" i="54"/>
  <c r="AP8" i="54"/>
  <c r="AR8" i="54" s="1"/>
  <c r="AF8" i="54" s="1"/>
  <c r="AD8" i="54" s="1"/>
  <c r="AC8" i="54" s="1"/>
  <c r="AQ3" i="43"/>
  <c r="AP9" i="58"/>
  <c r="AR9" i="58" s="1"/>
  <c r="AF9" i="58" s="1"/>
  <c r="AD9" i="58" s="1"/>
  <c r="AC9" i="58" s="1"/>
  <c r="AP21" i="58"/>
  <c r="AP15" i="46"/>
  <c r="AM15" i="52" a="1"/>
  <c r="AM15" i="52" s="1"/>
  <c r="AP12" i="43"/>
  <c r="AR60" i="43" s="1"/>
  <c r="AF60" i="43" s="1"/>
  <c r="AD60" i="43" s="1"/>
  <c r="AC60" i="43" s="1"/>
  <c r="AP7" i="36"/>
  <c r="AR7" i="36" s="1"/>
  <c r="AF7" i="36" s="1"/>
  <c r="AD7" i="36" s="1"/>
  <c r="AC7" i="36" s="1"/>
  <c r="AQ17" i="55"/>
  <c r="AS17" i="55" s="1"/>
  <c r="AF17" i="55" s="1"/>
  <c r="AD17" i="55" s="1"/>
  <c r="AC17" i="55" s="1"/>
  <c r="AQ16" i="55"/>
  <c r="AS16" i="55" s="1"/>
  <c r="AF16" i="55" s="1"/>
  <c r="AD16" i="55" s="1"/>
  <c r="AC16" i="55" s="1"/>
  <c r="AQ11" i="57"/>
  <c r="AS11" i="57" s="1"/>
  <c r="AF11" i="57" s="1"/>
  <c r="AD11" i="57" s="1"/>
  <c r="AC11" i="57" s="1"/>
  <c r="AQ21" i="57"/>
  <c r="AS45" i="57" s="1"/>
  <c r="AF45" i="57" s="1"/>
  <c r="AD45" i="57" s="1"/>
  <c r="AC45" i="57" s="1"/>
  <c r="AP22" i="51"/>
  <c r="AQ25" i="45"/>
  <c r="AQ24" i="48"/>
  <c r="AS24" i="48" s="1"/>
  <c r="AF24" i="48" s="1"/>
  <c r="AD24" i="48" s="1"/>
  <c r="AC24" i="48" s="1"/>
  <c r="AP22" i="40"/>
  <c r="AQ21" i="49"/>
  <c r="AS45" i="49" s="1"/>
  <c r="AF45" i="49" s="1"/>
  <c r="AD45" i="49" s="1"/>
  <c r="AC45" i="49" s="1"/>
  <c r="AP2" i="50"/>
  <c r="AR2" i="50" s="1"/>
  <c r="AF2" i="50" s="1"/>
  <c r="AQ19" i="54"/>
  <c r="AS19" i="54" s="1"/>
  <c r="AF19" i="54" s="1"/>
  <c r="AD19" i="54" s="1"/>
  <c r="AC19" i="54" s="1"/>
  <c r="AQ11" i="59"/>
  <c r="AS11" i="59" s="1"/>
  <c r="AF11" i="59" s="1"/>
  <c r="AD11" i="59" s="1"/>
  <c r="AC11" i="59" s="1"/>
  <c r="AQ17" i="59"/>
  <c r="AS17" i="59" s="1"/>
  <c r="AF17" i="59" s="1"/>
  <c r="AD17" i="59" s="1"/>
  <c r="AC17" i="59" s="1"/>
  <c r="AP3" i="59"/>
  <c r="AR27" i="59" s="1"/>
  <c r="AF27" i="59" s="1"/>
  <c r="AD27" i="59" s="1"/>
  <c r="AC27" i="59" s="1"/>
  <c r="AP11" i="59"/>
  <c r="AR59" i="59" s="1"/>
  <c r="AF59" i="59" s="1"/>
  <c r="AD59" i="59" s="1"/>
  <c r="AC59" i="59" s="1"/>
  <c r="AP21" i="12"/>
  <c r="AP22" i="12"/>
  <c r="AP12" i="12"/>
  <c r="AR36" i="12" s="1"/>
  <c r="AF36" i="12" s="1"/>
  <c r="AD36" i="12" s="1"/>
  <c r="AC36" i="12" s="1"/>
  <c r="AQ15" i="12"/>
  <c r="AQ14" i="28"/>
  <c r="AS14" i="28" s="1"/>
  <c r="AF14" i="28" s="1"/>
  <c r="AD14" i="28" s="1"/>
  <c r="AC14" i="28" s="1"/>
  <c r="AQ6" i="30"/>
  <c r="AS54" i="30" s="1"/>
  <c r="AF54" i="30" s="1"/>
  <c r="AD54" i="30" s="1"/>
  <c r="AC54" i="30" s="1"/>
  <c r="AP18" i="30"/>
  <c r="AQ17" i="30"/>
  <c r="AQ6" i="31"/>
  <c r="AQ2" i="31"/>
  <c r="AQ24" i="31"/>
  <c r="AS48" i="31" s="1"/>
  <c r="AF48" i="31" s="1"/>
  <c r="AD48" i="31" s="1"/>
  <c r="AC48" i="31" s="1"/>
  <c r="AQ20" i="31"/>
  <c r="AS44" i="31" s="1"/>
  <c r="AF44" i="31" s="1"/>
  <c r="AD44" i="31" s="1"/>
  <c r="AC44" i="31" s="1"/>
  <c r="AQ16" i="31"/>
  <c r="AS16" i="31" s="1"/>
  <c r="AF16" i="31" s="1"/>
  <c r="AD16" i="31" s="1"/>
  <c r="AC16" i="31" s="1"/>
  <c r="AP19" i="32"/>
  <c r="AQ20" i="33"/>
  <c r="AS44" i="33" s="1"/>
  <c r="AF44" i="33" s="1"/>
  <c r="AD44" i="33" s="1"/>
  <c r="AC44" i="33" s="1"/>
  <c r="AP5" i="33"/>
  <c r="AR29" i="33" s="1"/>
  <c r="AF29" i="33" s="1"/>
  <c r="AD29" i="33" s="1"/>
  <c r="AC29" i="33" s="1"/>
  <c r="AP24" i="33"/>
  <c r="AQ13" i="33"/>
  <c r="AS13" i="33" s="1"/>
  <c r="AF13" i="33" s="1"/>
  <c r="AD13" i="33" s="1"/>
  <c r="AC13" i="33" s="1"/>
  <c r="AQ17" i="34"/>
  <c r="AP2" i="34"/>
  <c r="AR2" i="34" s="1"/>
  <c r="AF2" i="34" s="1"/>
  <c r="AQ19" i="34"/>
  <c r="AS19" i="34" s="1"/>
  <c r="AF19" i="34" s="1"/>
  <c r="AD19" i="34" s="1"/>
  <c r="AC19" i="34" s="1"/>
  <c r="AP21" i="34"/>
  <c r="AQ14" i="35"/>
  <c r="AS14" i="35" s="1"/>
  <c r="AF14" i="35" s="1"/>
  <c r="AD14" i="35" s="1"/>
  <c r="AC14" i="35" s="1"/>
  <c r="AP25" i="35"/>
  <c r="AP2" i="35"/>
  <c r="AR26" i="35" s="1"/>
  <c r="AF26" i="35" s="1"/>
  <c r="AD26" i="35" s="1"/>
  <c r="AC26" i="35" s="1"/>
  <c r="AQ3" i="35"/>
  <c r="AP3" i="35"/>
  <c r="AR27" i="35" s="1"/>
  <c r="AF27" i="35" s="1"/>
  <c r="AD27" i="35" s="1"/>
  <c r="AC27" i="35" s="1"/>
  <c r="AP5" i="36"/>
  <c r="AR5" i="36" s="1"/>
  <c r="AF5" i="36" s="1"/>
  <c r="AD5" i="36" s="1"/>
  <c r="AC5" i="36" s="1"/>
  <c r="AQ17" i="36"/>
  <c r="AP18" i="36"/>
  <c r="AP19" i="36"/>
  <c r="AP21" i="36"/>
  <c r="AQ4" i="37"/>
  <c r="AQ24" i="37"/>
  <c r="AS48" i="37" s="1"/>
  <c r="AF48" i="37" s="1"/>
  <c r="AD48" i="37" s="1"/>
  <c r="AC48" i="37" s="1"/>
  <c r="AQ5" i="37"/>
  <c r="AP10" i="37"/>
  <c r="AR58" i="37" s="1"/>
  <c r="AF58" i="37" s="1"/>
  <c r="AD58" i="37" s="1"/>
  <c r="AC58" i="37" s="1"/>
  <c r="AP25" i="38"/>
  <c r="AQ22" i="38"/>
  <c r="AS22" i="38" s="1"/>
  <c r="AF22" i="38" s="1"/>
  <c r="AD22" i="38" s="1"/>
  <c r="AC22" i="38" s="1"/>
  <c r="AP3" i="39"/>
  <c r="AR27" i="39" s="1"/>
  <c r="AF27" i="39" s="1"/>
  <c r="AD27" i="39" s="1"/>
  <c r="AC27" i="39" s="1"/>
  <c r="AQ14" i="39"/>
  <c r="AS14" i="39" s="1"/>
  <c r="AF14" i="39" s="1"/>
  <c r="AD14" i="39" s="1"/>
  <c r="AC14" i="39" s="1"/>
  <c r="AP4" i="39"/>
  <c r="AR28" i="39" s="1"/>
  <c r="AF28" i="39" s="1"/>
  <c r="AD28" i="39" s="1"/>
  <c r="AC28" i="39" s="1"/>
  <c r="AP14" i="40"/>
  <c r="AR38" i="40" s="1"/>
  <c r="AF38" i="40" s="1"/>
  <c r="AD38" i="40" s="1"/>
  <c r="AC38" i="40" s="1"/>
  <c r="AQ22" i="40"/>
  <c r="AS22" i="40" s="1"/>
  <c r="AF22" i="40" s="1"/>
  <c r="AD22" i="40" s="1"/>
  <c r="AC22" i="40" s="1"/>
  <c r="AQ8" i="40"/>
  <c r="AS56" i="40" s="1"/>
  <c r="AF56" i="40" s="1"/>
  <c r="AD56" i="40" s="1"/>
  <c r="AC56" i="40" s="1"/>
  <c r="AP21" i="40"/>
  <c r="AQ3" i="40"/>
  <c r="AS51" i="40" s="1"/>
  <c r="AF51" i="40" s="1"/>
  <c r="AD51" i="40" s="1"/>
  <c r="AC51" i="40" s="1"/>
  <c r="AP17" i="41"/>
  <c r="AR65" i="41" s="1"/>
  <c r="AF65" i="41" s="1"/>
  <c r="AD65" i="41" s="1"/>
  <c r="AC65" i="41" s="1"/>
  <c r="AQ7" i="42"/>
  <c r="AS55" i="42" s="1"/>
  <c r="AF55" i="42" s="1"/>
  <c r="AD55" i="42" s="1"/>
  <c r="AC55" i="42" s="1"/>
  <c r="AP18" i="42"/>
  <c r="AP4" i="42"/>
  <c r="AR4" i="42" s="1"/>
  <c r="AF4" i="42" s="1"/>
  <c r="AD4" i="42" s="1"/>
  <c r="AC4" i="42" s="1"/>
  <c r="AQ23" i="42"/>
  <c r="AS23" i="42" s="1"/>
  <c r="AF23" i="42" s="1"/>
  <c r="AD23" i="42" s="1"/>
  <c r="AC23" i="42" s="1"/>
  <c r="AQ4" i="43"/>
  <c r="AQ6" i="43"/>
  <c r="AP21" i="43"/>
  <c r="AQ10" i="44"/>
  <c r="AP15" i="44"/>
  <c r="AR39" i="44" s="1"/>
  <c r="AF39" i="44" s="1"/>
  <c r="AD39" i="44" s="1"/>
  <c r="AC39" i="44" s="1"/>
  <c r="AQ18" i="45"/>
  <c r="AP10" i="45"/>
  <c r="AR58" i="45" s="1"/>
  <c r="AF58" i="45" s="1"/>
  <c r="AD58" i="45" s="1"/>
  <c r="AC58" i="45" s="1"/>
  <c r="AP12" i="46"/>
  <c r="AV11" i="46"/>
  <c r="AQ18" i="46"/>
  <c r="AP10" i="46"/>
  <c r="AQ20" i="46"/>
  <c r="AQ9" i="46"/>
  <c r="AQ7" i="46"/>
  <c r="AQ25" i="46"/>
  <c r="AD25" i="46" s="1"/>
  <c r="AP22" i="50"/>
  <c r="AP13" i="50"/>
  <c r="AR37" i="50" s="1"/>
  <c r="AF37" i="50" s="1"/>
  <c r="AD37" i="50" s="1"/>
  <c r="AC37" i="50" s="1"/>
  <c r="AQ14" i="50"/>
  <c r="AQ12" i="50"/>
  <c r="AQ3" i="50"/>
  <c r="AS51" i="50" s="1"/>
  <c r="AF51" i="50" s="1"/>
  <c r="AD51" i="50" s="1"/>
  <c r="AC51" i="50" s="1"/>
  <c r="AQ9" i="50"/>
  <c r="AS57" i="50" s="1"/>
  <c r="AF57" i="50" s="1"/>
  <c r="AD57" i="50" s="1"/>
  <c r="AC57" i="50" s="1"/>
  <c r="AQ8" i="50"/>
  <c r="AS56" i="50" s="1"/>
  <c r="AF56" i="50" s="1"/>
  <c r="AD56" i="50" s="1"/>
  <c r="AC56" i="50" s="1"/>
  <c r="AQ7" i="50"/>
  <c r="AS55" i="50" s="1"/>
  <c r="AF55" i="50" s="1"/>
  <c r="AD55" i="50" s="1"/>
  <c r="AC55" i="50" s="1"/>
  <c r="AP23" i="50"/>
  <c r="AP18" i="51"/>
  <c r="AP3" i="51"/>
  <c r="AR27" i="51" s="1"/>
  <c r="AF27" i="51" s="1"/>
  <c r="AD27" i="51" s="1"/>
  <c r="AC27" i="51" s="1"/>
  <c r="AQ11" i="51"/>
  <c r="AS11" i="51" s="1"/>
  <c r="AF11" i="51" s="1"/>
  <c r="AD11" i="51" s="1"/>
  <c r="AC11" i="51" s="1"/>
  <c r="AP15" i="51"/>
  <c r="AR63" i="51" s="1"/>
  <c r="AF63" i="51" s="1"/>
  <c r="AD63" i="51" s="1"/>
  <c r="AC63" i="51" s="1"/>
  <c r="AM18" i="52" a="1"/>
  <c r="AM18" i="52" s="1"/>
  <c r="AM39" i="52" a="1"/>
  <c r="AM39" i="52" s="1"/>
  <c r="AM6" i="52" a="1"/>
  <c r="AM6" i="52" s="1"/>
  <c r="AM11" i="52" a="1"/>
  <c r="AM11" i="52" s="1"/>
  <c r="AQ5" i="53"/>
  <c r="AQ13" i="53"/>
  <c r="AS13" i="53" s="1"/>
  <c r="AF13" i="53" s="1"/>
  <c r="AD13" i="53" s="1"/>
  <c r="AC13" i="53" s="1"/>
  <c r="AP24" i="53"/>
  <c r="AQ21" i="53"/>
  <c r="AS45" i="53" s="1"/>
  <c r="AF45" i="53" s="1"/>
  <c r="AD45" i="53" s="1"/>
  <c r="AC45" i="53" s="1"/>
  <c r="AQ7" i="53"/>
  <c r="AP7" i="53"/>
  <c r="AR31" i="53" s="1"/>
  <c r="AF31" i="53" s="1"/>
  <c r="AD31" i="53" s="1"/>
  <c r="AC31" i="53" s="1"/>
  <c r="AP11" i="53"/>
  <c r="AR59" i="53" s="1"/>
  <c r="AF59" i="53" s="1"/>
  <c r="AD59" i="53" s="1"/>
  <c r="AC59" i="53" s="1"/>
  <c r="AP6" i="53"/>
  <c r="AR30" i="53" s="1"/>
  <c r="AF30" i="53" s="1"/>
  <c r="AD30" i="53" s="1"/>
  <c r="AC30" i="53" s="1"/>
  <c r="AP18" i="54"/>
  <c r="AP7" i="54"/>
  <c r="AR7" i="54" s="1"/>
  <c r="AF7" i="54" s="1"/>
  <c r="AD7" i="54" s="1"/>
  <c r="AC7" i="54" s="1"/>
  <c r="AQ25" i="54"/>
  <c r="AS25" i="54" s="1"/>
  <c r="AF25" i="54" s="1"/>
  <c r="AD25" i="54" s="1"/>
  <c r="AC25" i="54" s="1"/>
  <c r="AQ9" i="54"/>
  <c r="AS57" i="54" s="1"/>
  <c r="AF57" i="54" s="1"/>
  <c r="AD57" i="54" s="1"/>
  <c r="AC57" i="54" s="1"/>
  <c r="AQ11" i="54"/>
  <c r="AP10" i="54"/>
  <c r="AR34" i="54" s="1"/>
  <c r="AF34" i="54" s="1"/>
  <c r="AD34" i="54" s="1"/>
  <c r="AC34" i="54" s="1"/>
  <c r="AQ13" i="54"/>
  <c r="AP11" i="55"/>
  <c r="AR59" i="55" s="1"/>
  <c r="AF59" i="55" s="1"/>
  <c r="AD59" i="55" s="1"/>
  <c r="AC59" i="55" s="1"/>
  <c r="AP22" i="55"/>
  <c r="AQ11" i="56"/>
  <c r="AQ18" i="56"/>
  <c r="AS18" i="56" s="1"/>
  <c r="AF18" i="56" s="1"/>
  <c r="AD18" i="56" s="1"/>
  <c r="AC18" i="56" s="1"/>
  <c r="AQ14" i="56"/>
  <c r="AQ9" i="56"/>
  <c r="AS57" i="56" s="1"/>
  <c r="AF57" i="56" s="1"/>
  <c r="AD57" i="56" s="1"/>
  <c r="AC57" i="56" s="1"/>
  <c r="AP22" i="56"/>
  <c r="AQ20" i="56"/>
  <c r="AS20" i="56" s="1"/>
  <c r="AF20" i="56" s="1"/>
  <c r="AD20" i="56" s="1"/>
  <c r="AC20" i="56" s="1"/>
  <c r="AP13" i="56"/>
  <c r="AR37" i="56" s="1"/>
  <c r="AF37" i="56" s="1"/>
  <c r="AD37" i="56" s="1"/>
  <c r="AC37" i="56" s="1"/>
  <c r="AQ25" i="56"/>
  <c r="AS25" i="56" s="1"/>
  <c r="AF25" i="56" s="1"/>
  <c r="AD25" i="56" s="1"/>
  <c r="AC25" i="56" s="1"/>
  <c r="AP2" i="57"/>
  <c r="AR26" i="57" s="1"/>
  <c r="AF26" i="57" s="1"/>
  <c r="AD26" i="57" s="1"/>
  <c r="AC26" i="57" s="1"/>
  <c r="AQ19" i="58"/>
  <c r="AS19" i="58" s="1"/>
  <c r="AF19" i="58" s="1"/>
  <c r="AD19" i="58" s="1"/>
  <c r="AC19" i="58" s="1"/>
  <c r="AP15" i="58"/>
  <c r="AR39" i="58" s="1"/>
  <c r="AF39" i="58" s="1"/>
  <c r="AD39" i="58" s="1"/>
  <c r="AC39" i="58" s="1"/>
  <c r="AQ18" i="58"/>
  <c r="AS18" i="58" s="1"/>
  <c r="AF18" i="58" s="1"/>
  <c r="AD18" i="58" s="1"/>
  <c r="AC18" i="58" s="1"/>
  <c r="AQ8" i="58"/>
  <c r="AS56" i="58" s="1"/>
  <c r="AF56" i="58" s="1"/>
  <c r="AD56" i="58" s="1"/>
  <c r="AC56" i="58" s="1"/>
  <c r="AQ6" i="58"/>
  <c r="AS54" i="58" s="1"/>
  <c r="AF54" i="58" s="1"/>
  <c r="AD54" i="58" s="1"/>
  <c r="AC54" i="58" s="1"/>
  <c r="AP4" i="58"/>
  <c r="AR4" i="58" s="1"/>
  <c r="AF4" i="58" s="1"/>
  <c r="AD4" i="58" s="1"/>
  <c r="AC4" i="58" s="1"/>
  <c r="AP23" i="59"/>
  <c r="AQ20" i="59"/>
  <c r="AS44" i="59" s="1"/>
  <c r="AF44" i="59" s="1"/>
  <c r="AD44" i="59" s="1"/>
  <c r="AC44" i="59" s="1"/>
  <c r="AQ12" i="59"/>
  <c r="AS12" i="59" s="1"/>
  <c r="AF12" i="59" s="1"/>
  <c r="AD12" i="59" s="1"/>
  <c r="AC12" i="59" s="1"/>
  <c r="AP7" i="59"/>
  <c r="AR31" i="59" s="1"/>
  <c r="AF31" i="59" s="1"/>
  <c r="AD31" i="59" s="1"/>
  <c r="AC31" i="59" s="1"/>
  <c r="AP13" i="59"/>
  <c r="AR61" i="59" s="1"/>
  <c r="AF61" i="59" s="1"/>
  <c r="AD61" i="59" s="1"/>
  <c r="AC61" i="59" s="1"/>
  <c r="AP17" i="59"/>
  <c r="AR65" i="59" s="1"/>
  <c r="AF65" i="59" s="1"/>
  <c r="AD65" i="59" s="1"/>
  <c r="AC65" i="59" s="1"/>
  <c r="AQ18" i="59"/>
  <c r="AS42" i="59" s="1"/>
  <c r="AF42" i="59" s="1"/>
  <c r="AD42" i="59" s="1"/>
  <c r="AC42" i="59" s="1"/>
  <c r="AP16" i="59"/>
  <c r="AR64" i="59" s="1"/>
  <c r="AF64" i="59" s="1"/>
  <c r="AD64" i="59" s="1"/>
  <c r="AC64" i="59" s="1"/>
  <c r="AP12" i="59"/>
  <c r="AR60" i="59" s="1"/>
  <c r="AF60" i="59" s="1"/>
  <c r="AD60" i="59" s="1"/>
  <c r="AC60" i="59" s="1"/>
  <c r="AQ19" i="59"/>
  <c r="AS43" i="59" s="1"/>
  <c r="AF43" i="59" s="1"/>
  <c r="AD43" i="59" s="1"/>
  <c r="AC43" i="59" s="1"/>
  <c r="AQ22" i="59"/>
  <c r="AS46" i="59" s="1"/>
  <c r="AF46" i="59" s="1"/>
  <c r="AD46" i="59" s="1"/>
  <c r="AC46" i="59" s="1"/>
  <c r="AP9" i="59"/>
  <c r="AR33" i="59" s="1"/>
  <c r="AF33" i="59" s="1"/>
  <c r="AD33" i="59" s="1"/>
  <c r="AC33" i="59" s="1"/>
  <c r="AP21" i="59"/>
  <c r="AP10" i="59"/>
  <c r="AR58" i="59" s="1"/>
  <c r="AF58" i="59" s="1"/>
  <c r="AD58" i="59" s="1"/>
  <c r="AC58" i="59" s="1"/>
  <c r="AP22" i="59"/>
  <c r="AP25" i="59"/>
  <c r="AQ23" i="59"/>
  <c r="AS47" i="59" s="1"/>
  <c r="AF47" i="59" s="1"/>
  <c r="AD47" i="59" s="1"/>
  <c r="AC47" i="59" s="1"/>
  <c r="AQ21" i="58"/>
  <c r="AS21" i="58" s="1"/>
  <c r="AF21" i="58" s="1"/>
  <c r="AD21" i="58" s="1"/>
  <c r="AC21" i="58" s="1"/>
  <c r="AQ25" i="58"/>
  <c r="AS25" i="58" s="1"/>
  <c r="AF25" i="58" s="1"/>
  <c r="AD25" i="58" s="1"/>
  <c r="AC25" i="58" s="1"/>
  <c r="AQ12" i="58"/>
  <c r="AP16" i="58"/>
  <c r="AR40" i="58" s="1"/>
  <c r="AF40" i="58" s="1"/>
  <c r="AD40" i="58" s="1"/>
  <c r="AC40" i="58" s="1"/>
  <c r="AQ23" i="58"/>
  <c r="AS23" i="58" s="1"/>
  <c r="AF23" i="58" s="1"/>
  <c r="AD23" i="58" s="1"/>
  <c r="AC23" i="58" s="1"/>
  <c r="AP8" i="58"/>
  <c r="AR8" i="58" s="1"/>
  <c r="AF8" i="58" s="1"/>
  <c r="AD8" i="58" s="1"/>
  <c r="AC8" i="58" s="1"/>
  <c r="AQ15" i="58"/>
  <c r="AP22" i="58"/>
  <c r="AP7" i="58"/>
  <c r="AR7" i="58" s="1"/>
  <c r="AF7" i="58" s="1"/>
  <c r="AD7" i="58" s="1"/>
  <c r="AC7" i="58" s="1"/>
  <c r="AQ17" i="57"/>
  <c r="AS17" i="57" s="1"/>
  <c r="AF17" i="57" s="1"/>
  <c r="AD17" i="57" s="1"/>
  <c r="AC17" i="57" s="1"/>
  <c r="AQ13" i="57"/>
  <c r="AS13" i="57" s="1"/>
  <c r="AF13" i="57" s="1"/>
  <c r="AD13" i="57" s="1"/>
  <c r="AC13" i="57" s="1"/>
  <c r="AP15" i="57"/>
  <c r="AR63" i="57" s="1"/>
  <c r="AF63" i="57" s="1"/>
  <c r="AD63" i="57" s="1"/>
  <c r="AC63" i="57" s="1"/>
  <c r="AP8" i="57"/>
  <c r="AR32" i="57" s="1"/>
  <c r="AF32" i="57" s="1"/>
  <c r="AD32" i="57" s="1"/>
  <c r="AC32" i="57" s="1"/>
  <c r="AP13" i="57"/>
  <c r="AR61" i="57" s="1"/>
  <c r="AF61" i="57" s="1"/>
  <c r="AD61" i="57" s="1"/>
  <c r="AC61" i="57" s="1"/>
  <c r="AQ14" i="57"/>
  <c r="AS14" i="57" s="1"/>
  <c r="AF14" i="57" s="1"/>
  <c r="AD14" i="57" s="1"/>
  <c r="AC14" i="57" s="1"/>
  <c r="AQ21" i="56"/>
  <c r="AS21" i="56" s="1"/>
  <c r="AF21" i="56" s="1"/>
  <c r="AD21" i="56" s="1"/>
  <c r="AC21" i="56" s="1"/>
  <c r="AQ4" i="56"/>
  <c r="AS52" i="56" s="1"/>
  <c r="AF52" i="56" s="1"/>
  <c r="AD52" i="56" s="1"/>
  <c r="AC52" i="56" s="1"/>
  <c r="AP11" i="56"/>
  <c r="AR35" i="56" s="1"/>
  <c r="AF35" i="56" s="1"/>
  <c r="AD35" i="56" s="1"/>
  <c r="AC35" i="56" s="1"/>
  <c r="AP14" i="56"/>
  <c r="AR38" i="56" s="1"/>
  <c r="AF38" i="56" s="1"/>
  <c r="AD38" i="56" s="1"/>
  <c r="AC38" i="56" s="1"/>
  <c r="AP9" i="56"/>
  <c r="AR9" i="56" s="1"/>
  <c r="AF9" i="56" s="1"/>
  <c r="AD9" i="56" s="1"/>
  <c r="AC9" i="56" s="1"/>
  <c r="AP2" i="56"/>
  <c r="AR2" i="56" s="1"/>
  <c r="AF2" i="56" s="1"/>
  <c r="AQ24" i="56"/>
  <c r="AS24" i="56" s="1"/>
  <c r="AF24" i="56" s="1"/>
  <c r="AD24" i="56" s="1"/>
  <c r="AC24" i="56" s="1"/>
  <c r="AP3" i="56"/>
  <c r="AR3" i="56" s="1"/>
  <c r="AF3" i="56" s="1"/>
  <c r="AD3" i="56" s="1"/>
  <c r="AC3" i="56" s="1"/>
  <c r="AQ23" i="55"/>
  <c r="AS47" i="55" s="1"/>
  <c r="AF47" i="55" s="1"/>
  <c r="AD47" i="55" s="1"/>
  <c r="AC47" i="55" s="1"/>
  <c r="AP24" i="55"/>
  <c r="AQ2" i="55"/>
  <c r="AP4" i="55"/>
  <c r="AR28" i="55" s="1"/>
  <c r="AF28" i="55" s="1"/>
  <c r="AD28" i="55" s="1"/>
  <c r="AC28" i="55" s="1"/>
  <c r="AQ24" i="55"/>
  <c r="AS48" i="55" s="1"/>
  <c r="AF48" i="55" s="1"/>
  <c r="AD48" i="55" s="1"/>
  <c r="AC48" i="55" s="1"/>
  <c r="AP20" i="55"/>
  <c r="AP25" i="55"/>
  <c r="AQ10" i="55"/>
  <c r="AS10" i="55" s="1"/>
  <c r="AF10" i="55" s="1"/>
  <c r="AD10" i="55" s="1"/>
  <c r="AC10" i="55" s="1"/>
  <c r="AP3" i="55"/>
  <c r="AR27" i="55" s="1"/>
  <c r="AF27" i="55" s="1"/>
  <c r="AD27" i="55" s="1"/>
  <c r="AC27" i="55" s="1"/>
  <c r="AP14" i="55"/>
  <c r="AR62" i="55" s="1"/>
  <c r="AF62" i="55" s="1"/>
  <c r="AD62" i="55" s="1"/>
  <c r="AC62" i="55" s="1"/>
  <c r="AQ18" i="55"/>
  <c r="AS42" i="55" s="1"/>
  <c r="AF42" i="55" s="1"/>
  <c r="AD42" i="55" s="1"/>
  <c r="AC42" i="55" s="1"/>
  <c r="AP9" i="54"/>
  <c r="AR9" i="54" s="1"/>
  <c r="AF9" i="54" s="1"/>
  <c r="AD9" i="54" s="1"/>
  <c r="AC9" i="54" s="1"/>
  <c r="AP21" i="54"/>
  <c r="AQ5" i="54"/>
  <c r="AS53" i="54" s="1"/>
  <c r="AF53" i="54" s="1"/>
  <c r="AD53" i="54" s="1"/>
  <c r="AC53" i="54" s="1"/>
  <c r="AQ14" i="54"/>
  <c r="AQ17" i="54"/>
  <c r="AP22" i="54"/>
  <c r="AP13" i="54"/>
  <c r="AR37" i="54" s="1"/>
  <c r="AF37" i="54" s="1"/>
  <c r="AD37" i="54" s="1"/>
  <c r="AC37" i="54" s="1"/>
  <c r="AQ23" i="54"/>
  <c r="AS23" i="54" s="1"/>
  <c r="AF23" i="54" s="1"/>
  <c r="AD23" i="54" s="1"/>
  <c r="AC23" i="54" s="1"/>
  <c r="AQ12" i="53"/>
  <c r="AS12" i="53" s="1"/>
  <c r="AF12" i="53" s="1"/>
  <c r="AD12" i="53" s="1"/>
  <c r="AC12" i="53" s="1"/>
  <c r="AP20" i="53"/>
  <c r="AQ22" i="53"/>
  <c r="AS46" i="53" s="1"/>
  <c r="AF46" i="53" s="1"/>
  <c r="AD46" i="53" s="1"/>
  <c r="AC46" i="53" s="1"/>
  <c r="AP18" i="53"/>
  <c r="AP25" i="53"/>
  <c r="AQ25" i="53"/>
  <c r="AS49" i="53" s="1"/>
  <c r="AF49" i="53" s="1"/>
  <c r="AD49" i="53" s="1"/>
  <c r="AC49" i="53" s="1"/>
  <c r="AP9" i="53"/>
  <c r="AR33" i="53" s="1"/>
  <c r="AF33" i="53" s="1"/>
  <c r="AD33" i="53" s="1"/>
  <c r="AC33" i="53" s="1"/>
  <c r="AP16" i="53"/>
  <c r="AR64" i="53" s="1"/>
  <c r="AF64" i="53" s="1"/>
  <c r="AD64" i="53" s="1"/>
  <c r="AC64" i="53" s="1"/>
  <c r="AM22" i="52" a="1"/>
  <c r="AM22" i="52" s="1"/>
  <c r="AM38" i="52" a="1"/>
  <c r="AM38" i="52" s="1"/>
  <c r="AM21" i="52" a="1"/>
  <c r="AM21" i="52" s="1"/>
  <c r="AM19" i="52" a="1"/>
  <c r="AM19" i="52" s="1"/>
  <c r="AM31" i="52" a="1"/>
  <c r="AM31" i="52" s="1"/>
  <c r="AM25" i="52" a="1"/>
  <c r="AM25" i="52" s="1"/>
  <c r="AM4" i="52" a="1"/>
  <c r="AM4" i="52" s="1"/>
  <c r="AM42" i="52" a="1"/>
  <c r="AM42" i="52" s="1"/>
  <c r="AM14" i="52" a="1"/>
  <c r="AM14" i="52" s="1"/>
  <c r="AM12" i="52" a="1"/>
  <c r="AM12" i="52" s="1"/>
  <c r="AM36" i="52" a="1"/>
  <c r="AM36" i="52" s="1"/>
  <c r="AM20" i="52" a="1"/>
  <c r="AM20" i="52" s="1"/>
  <c r="AM34" i="52" a="1"/>
  <c r="AM34" i="52" s="1"/>
  <c r="AM2" i="52" a="1"/>
  <c r="AM2" i="52" s="1"/>
  <c r="AM9" i="52" a="1"/>
  <c r="AM9" i="52" s="1"/>
  <c r="AM26" i="52" a="1"/>
  <c r="AM26" i="52" s="1"/>
  <c r="AM5" i="52" a="1"/>
  <c r="AM5" i="52" s="1"/>
  <c r="AM27" i="52" a="1"/>
  <c r="AM27" i="52" s="1"/>
  <c r="AM40" i="52" a="1"/>
  <c r="AM40" i="52" s="1"/>
  <c r="AM3" i="52" a="1"/>
  <c r="AM3" i="52" s="1"/>
  <c r="AM23" i="52" a="1"/>
  <c r="AM23" i="52" s="1"/>
  <c r="AM49" i="52" a="1"/>
  <c r="AM49" i="52" s="1"/>
  <c r="AM16" i="52" a="1"/>
  <c r="AM16" i="52" s="1"/>
  <c r="AM43" i="52" a="1"/>
  <c r="AM43" i="52" s="1"/>
  <c r="AM10" i="52" a="1"/>
  <c r="AM10" i="52" s="1"/>
  <c r="AP21" i="52" s="1"/>
  <c r="AM33" i="52" a="1"/>
  <c r="AM33" i="52" s="1"/>
  <c r="AM47" i="52" a="1"/>
  <c r="AM47" i="52" s="1"/>
  <c r="AM13" i="52" a="1"/>
  <c r="AM13" i="52" s="1"/>
  <c r="AM29" i="52" a="1"/>
  <c r="AM29" i="52" s="1"/>
  <c r="AM41" i="52" a="1"/>
  <c r="AM41" i="52" s="1"/>
  <c r="AM24" i="52" a="1"/>
  <c r="AM24" i="52" s="1"/>
  <c r="AM37" i="52" a="1"/>
  <c r="AM37" i="52" s="1"/>
  <c r="AM48" i="52" a="1"/>
  <c r="AM48" i="52" s="1"/>
  <c r="AM8" i="52" a="1"/>
  <c r="AM8" i="52" s="1"/>
  <c r="AM32" i="52" a="1"/>
  <c r="AM32" i="52" s="1"/>
  <c r="AM44" i="52" a="1"/>
  <c r="AM44" i="52" s="1"/>
  <c r="AM7" i="52" a="1"/>
  <c r="AM7" i="52" s="1"/>
  <c r="AM28" i="52" a="1"/>
  <c r="AM28" i="52" s="1"/>
  <c r="AM45" i="52" a="1"/>
  <c r="AM45" i="52" s="1"/>
  <c r="AM35" i="52" a="1"/>
  <c r="AM35" i="52" s="1"/>
  <c r="AM17" i="52" a="1"/>
  <c r="AM17" i="52" s="1"/>
  <c r="AP7" i="52" s="1"/>
  <c r="AR7" i="52" s="1"/>
  <c r="AF7" i="52" s="1"/>
  <c r="AD7" i="52" s="1"/>
  <c r="AC7" i="52" s="1"/>
  <c r="AN11" i="52" a="1"/>
  <c r="AN11" i="52" s="1"/>
  <c r="AN36" i="52" a="1"/>
  <c r="AN36" i="52" s="1"/>
  <c r="AN21" i="52" a="1"/>
  <c r="AN21" i="52" s="1"/>
  <c r="AN7" i="52" a="1"/>
  <c r="AN7" i="52" s="1"/>
  <c r="AN25" i="52" a="1"/>
  <c r="AN25" i="52" s="1"/>
  <c r="AN22" i="52" a="1"/>
  <c r="AN22" i="52" s="1"/>
  <c r="AP2" i="52"/>
  <c r="AR2" i="52" s="1"/>
  <c r="AF2" i="52" s="1"/>
  <c r="AN14" i="52" a="1"/>
  <c r="AN14" i="52" s="1"/>
  <c r="AN6" i="52" a="1"/>
  <c r="AN6" i="52" s="1"/>
  <c r="AN13" i="52" a="1"/>
  <c r="AN13" i="52" s="1"/>
  <c r="AN33" i="52" a="1"/>
  <c r="AN33" i="52" s="1"/>
  <c r="AN40" i="52" a="1"/>
  <c r="AN40" i="52" s="1"/>
  <c r="AP11" i="52"/>
  <c r="AR35" i="52" s="1"/>
  <c r="AF35" i="52" s="1"/>
  <c r="AD35" i="52" s="1"/>
  <c r="AC35" i="52" s="1"/>
  <c r="AN12" i="52" a="1"/>
  <c r="AN12" i="52" s="1"/>
  <c r="AN39" i="52" a="1"/>
  <c r="AN39" i="52" s="1"/>
  <c r="AN24" i="52" a="1"/>
  <c r="AN24" i="52" s="1"/>
  <c r="AN23" i="52" a="1"/>
  <c r="AN23" i="52" s="1"/>
  <c r="AN30" i="52" a="1"/>
  <c r="AN30" i="52" s="1"/>
  <c r="AN16" i="52" a="1"/>
  <c r="AN16" i="52" s="1"/>
  <c r="AN27" i="52" a="1"/>
  <c r="AN27" i="52" s="1"/>
  <c r="AN28" i="52" a="1"/>
  <c r="AN28" i="52" s="1"/>
  <c r="AN9" i="52" a="1"/>
  <c r="AN9" i="52" s="1"/>
  <c r="AN37" i="52" a="1"/>
  <c r="AN37" i="52" s="1"/>
  <c r="AN34" i="52" a="1"/>
  <c r="AN34" i="52" s="1"/>
  <c r="AN20" i="52" a="1"/>
  <c r="AN20" i="52" s="1"/>
  <c r="AN32" i="52" a="1"/>
  <c r="AN32" i="52" s="1"/>
  <c r="AN2" i="52" a="1"/>
  <c r="AN2" i="52" s="1"/>
  <c r="AN31" i="52" a="1"/>
  <c r="AN31" i="52" s="1"/>
  <c r="AN35" i="52" a="1"/>
  <c r="AN35" i="52" s="1"/>
  <c r="AN8" i="52" a="1"/>
  <c r="AN8" i="52" s="1"/>
  <c r="AN10" i="52" a="1"/>
  <c r="AN10" i="52" s="1"/>
  <c r="AN5" i="52" a="1"/>
  <c r="AN5" i="52" s="1"/>
  <c r="AQ15" i="52" s="1"/>
  <c r="AP10" i="52"/>
  <c r="AR34" i="52" s="1"/>
  <c r="AF34" i="52" s="1"/>
  <c r="AD34" i="52" s="1"/>
  <c r="AC34" i="52" s="1"/>
  <c r="AN38" i="52" a="1"/>
  <c r="AN38" i="52" s="1"/>
  <c r="AN4" i="52" a="1"/>
  <c r="AN4" i="52" s="1"/>
  <c r="AQ24" i="52" s="1"/>
  <c r="AS24" i="52" s="1"/>
  <c r="AF24" i="52" s="1"/>
  <c r="AD24" i="52" s="1"/>
  <c r="AC24" i="52" s="1"/>
  <c r="AN17" i="52" a="1"/>
  <c r="AN17" i="52" s="1"/>
  <c r="AN18" i="52" a="1"/>
  <c r="AN18" i="52" s="1"/>
  <c r="AP14" i="52"/>
  <c r="AR38" i="52" s="1"/>
  <c r="AF38" i="52" s="1"/>
  <c r="AD38" i="52" s="1"/>
  <c r="AC38" i="52" s="1"/>
  <c r="AQ3" i="51"/>
  <c r="AQ6" i="51"/>
  <c r="AQ19" i="51"/>
  <c r="AS43" i="51" s="1"/>
  <c r="AF43" i="51" s="1"/>
  <c r="AD43" i="51" s="1"/>
  <c r="AC43" i="51" s="1"/>
  <c r="AQ9" i="51"/>
  <c r="AP16" i="51"/>
  <c r="AR64" i="51" s="1"/>
  <c r="AF64" i="51" s="1"/>
  <c r="AD64" i="51" s="1"/>
  <c r="AC64" i="51" s="1"/>
  <c r="AQ20" i="51"/>
  <c r="AS44" i="51" s="1"/>
  <c r="AF44" i="51" s="1"/>
  <c r="AD44" i="51" s="1"/>
  <c r="AC44" i="51" s="1"/>
  <c r="AQ2" i="51"/>
  <c r="AP9" i="51"/>
  <c r="AR33" i="51" s="1"/>
  <c r="AF33" i="51" s="1"/>
  <c r="AD33" i="51" s="1"/>
  <c r="AC33" i="51" s="1"/>
  <c r="AP19" i="51"/>
  <c r="AP11" i="51"/>
  <c r="AR59" i="51" s="1"/>
  <c r="AF59" i="51" s="1"/>
  <c r="AD59" i="51" s="1"/>
  <c r="AC59" i="51" s="1"/>
  <c r="AP23" i="51"/>
  <c r="AQ24" i="50"/>
  <c r="AS24" i="50" s="1"/>
  <c r="AF24" i="50" s="1"/>
  <c r="AD24" i="50" s="1"/>
  <c r="AC24" i="50" s="1"/>
  <c r="AP8" i="50"/>
  <c r="AR8" i="50" s="1"/>
  <c r="AF8" i="50" s="1"/>
  <c r="AD8" i="50" s="1"/>
  <c r="AC8" i="50" s="1"/>
  <c r="AP24" i="50"/>
  <c r="AP7" i="50"/>
  <c r="AR7" i="50" s="1"/>
  <c r="AF7" i="50" s="1"/>
  <c r="AD7" i="50" s="1"/>
  <c r="AC7" i="50" s="1"/>
  <c r="AQ22" i="50"/>
  <c r="AS22" i="50" s="1"/>
  <c r="AF22" i="50" s="1"/>
  <c r="AD22" i="50" s="1"/>
  <c r="AC22" i="50" s="1"/>
  <c r="AQ16" i="49"/>
  <c r="AS16" i="49" s="1"/>
  <c r="AF16" i="49" s="1"/>
  <c r="AD16" i="49" s="1"/>
  <c r="AC16" i="49" s="1"/>
  <c r="AQ14" i="49"/>
  <c r="AS14" i="49" s="1"/>
  <c r="AF14" i="49" s="1"/>
  <c r="AD14" i="49" s="1"/>
  <c r="AC14" i="49" s="1"/>
  <c r="AP9" i="49"/>
  <c r="AR33" i="49" s="1"/>
  <c r="AF33" i="49" s="1"/>
  <c r="AD33" i="49" s="1"/>
  <c r="AC33" i="49" s="1"/>
  <c r="AQ5" i="49"/>
  <c r="AQ17" i="49"/>
  <c r="AS17" i="49" s="1"/>
  <c r="AF17" i="49" s="1"/>
  <c r="AD17" i="49" s="1"/>
  <c r="AC17" i="49" s="1"/>
  <c r="AQ10" i="49"/>
  <c r="AS10" i="49" s="1"/>
  <c r="AF10" i="49" s="1"/>
  <c r="AD10" i="49" s="1"/>
  <c r="AC10" i="49" s="1"/>
  <c r="AQ4" i="49"/>
  <c r="AP24" i="49"/>
  <c r="AP5" i="49"/>
  <c r="AR29" i="49" s="1"/>
  <c r="AF29" i="49" s="1"/>
  <c r="AD29" i="49" s="1"/>
  <c r="AC29" i="49" s="1"/>
  <c r="AQ24" i="49"/>
  <c r="AS48" i="49" s="1"/>
  <c r="AF48" i="49" s="1"/>
  <c r="AD48" i="49" s="1"/>
  <c r="AC48" i="49" s="1"/>
  <c r="AP21" i="49"/>
  <c r="AP5" i="48"/>
  <c r="AR5" i="48" s="1"/>
  <c r="AF5" i="48" s="1"/>
  <c r="AD5" i="48" s="1"/>
  <c r="AC5" i="48" s="1"/>
  <c r="AP16" i="48"/>
  <c r="AR40" i="48" s="1"/>
  <c r="AF40" i="48" s="1"/>
  <c r="AD40" i="48" s="1"/>
  <c r="AC40" i="48" s="1"/>
  <c r="AP7" i="47"/>
  <c r="AR31" i="47" s="1"/>
  <c r="AF31" i="47" s="1"/>
  <c r="AD31" i="47" s="1"/>
  <c r="AC31" i="47" s="1"/>
  <c r="AP11" i="47"/>
  <c r="AR59" i="47" s="1"/>
  <c r="AF59" i="47" s="1"/>
  <c r="AD59" i="47" s="1"/>
  <c r="AC59" i="47" s="1"/>
  <c r="AP5" i="47"/>
  <c r="AR29" i="47" s="1"/>
  <c r="AF29" i="47" s="1"/>
  <c r="AD29" i="47" s="1"/>
  <c r="AC29" i="47" s="1"/>
  <c r="AQ21" i="47"/>
  <c r="AS45" i="47" s="1"/>
  <c r="AF45" i="47" s="1"/>
  <c r="AD45" i="47" s="1"/>
  <c r="AC45" i="47" s="1"/>
  <c r="AQ8" i="47"/>
  <c r="AQ12" i="47"/>
  <c r="AS12" i="47" s="1"/>
  <c r="AF12" i="47" s="1"/>
  <c r="AD12" i="47" s="1"/>
  <c r="AC12" i="47" s="1"/>
  <c r="AQ21" i="46"/>
  <c r="AD21" i="46" s="1"/>
  <c r="AV58" i="46"/>
  <c r="AQ23" i="46"/>
  <c r="AD23" i="46" s="1"/>
  <c r="AP7" i="46"/>
  <c r="AQ19" i="46"/>
  <c r="AD19" i="46" s="1"/>
  <c r="AV121" i="46"/>
  <c r="AP21" i="45"/>
  <c r="AP6" i="45"/>
  <c r="AR30" i="45" s="1"/>
  <c r="AF30" i="45" s="1"/>
  <c r="AD30" i="45" s="1"/>
  <c r="AC30" i="45" s="1"/>
  <c r="AQ11" i="45"/>
  <c r="AQ3" i="44"/>
  <c r="AS51" i="44" s="1"/>
  <c r="AF51" i="44" s="1"/>
  <c r="AD51" i="44" s="1"/>
  <c r="AC51" i="44" s="1"/>
  <c r="AQ23" i="44"/>
  <c r="AS23" i="44" s="1"/>
  <c r="AF23" i="44" s="1"/>
  <c r="AD23" i="44" s="1"/>
  <c r="AC23" i="44" s="1"/>
  <c r="AP21" i="44"/>
  <c r="AQ11" i="44"/>
  <c r="AP17" i="44"/>
  <c r="AR41" i="44" s="1"/>
  <c r="AF41" i="44" s="1"/>
  <c r="AD41" i="44" s="1"/>
  <c r="AC41" i="44" s="1"/>
  <c r="AQ12" i="44"/>
  <c r="AP13" i="44"/>
  <c r="AR37" i="44" s="1"/>
  <c r="AF37" i="44" s="1"/>
  <c r="AD37" i="44" s="1"/>
  <c r="AC37" i="44" s="1"/>
  <c r="AQ14" i="43"/>
  <c r="AS14" i="43" s="1"/>
  <c r="AF14" i="43" s="1"/>
  <c r="AD14" i="43" s="1"/>
  <c r="AC14" i="43" s="1"/>
  <c r="AQ17" i="43"/>
  <c r="AS17" i="43" s="1"/>
  <c r="AF17" i="43" s="1"/>
  <c r="AD17" i="43" s="1"/>
  <c r="AC17" i="43" s="1"/>
  <c r="AQ25" i="43"/>
  <c r="AS49" i="43" s="1"/>
  <c r="AF49" i="43" s="1"/>
  <c r="AD49" i="43" s="1"/>
  <c r="AC49" i="43" s="1"/>
  <c r="AP2" i="43"/>
  <c r="AR26" i="43" s="1"/>
  <c r="AF26" i="43" s="1"/>
  <c r="AD26" i="43" s="1"/>
  <c r="AC26" i="43" s="1"/>
  <c r="AP17" i="42"/>
  <c r="AR41" i="42" s="1"/>
  <c r="AF41" i="42" s="1"/>
  <c r="AD41" i="42" s="1"/>
  <c r="AC41" i="42" s="1"/>
  <c r="AQ19" i="42"/>
  <c r="AS19" i="42" s="1"/>
  <c r="AF19" i="42" s="1"/>
  <c r="AD19" i="42" s="1"/>
  <c r="AC19" i="42" s="1"/>
  <c r="AQ22" i="42"/>
  <c r="AS22" i="42" s="1"/>
  <c r="AF22" i="42" s="1"/>
  <c r="AD22" i="42" s="1"/>
  <c r="AC22" i="42" s="1"/>
  <c r="AP25" i="42"/>
  <c r="AP21" i="42"/>
  <c r="AP8" i="42"/>
  <c r="AR8" i="42" s="1"/>
  <c r="AF8" i="42" s="1"/>
  <c r="AD8" i="42" s="1"/>
  <c r="AC8" i="42" s="1"/>
  <c r="AP12" i="42"/>
  <c r="AR36" i="42" s="1"/>
  <c r="AF36" i="42" s="1"/>
  <c r="AD36" i="42" s="1"/>
  <c r="AC36" i="42" s="1"/>
  <c r="AP12" i="41"/>
  <c r="AR60" i="41" s="1"/>
  <c r="AF60" i="41" s="1"/>
  <c r="AD60" i="41" s="1"/>
  <c r="AC60" i="41" s="1"/>
  <c r="AQ6" i="41"/>
  <c r="AP19" i="41"/>
  <c r="AP25" i="41"/>
  <c r="AQ17" i="41"/>
  <c r="AS17" i="41" s="1"/>
  <c r="AF17" i="41" s="1"/>
  <c r="AD17" i="41" s="1"/>
  <c r="AC17" i="41" s="1"/>
  <c r="AQ12" i="41"/>
  <c r="AS12" i="41" s="1"/>
  <c r="AF12" i="41" s="1"/>
  <c r="AD12" i="41" s="1"/>
  <c r="AC12" i="41" s="1"/>
  <c r="AQ21" i="41"/>
  <c r="AS45" i="41" s="1"/>
  <c r="AF45" i="41" s="1"/>
  <c r="AD45" i="41" s="1"/>
  <c r="AC45" i="41" s="1"/>
  <c r="AQ10" i="41"/>
  <c r="AS10" i="41" s="1"/>
  <c r="AF10" i="41" s="1"/>
  <c r="AD10" i="41" s="1"/>
  <c r="AC10" i="41" s="1"/>
  <c r="AP4" i="40"/>
  <c r="AR4" i="40" s="1"/>
  <c r="AF4" i="40" s="1"/>
  <c r="AD4" i="40" s="1"/>
  <c r="AC4" i="40" s="1"/>
  <c r="AQ19" i="40"/>
  <c r="AS19" i="40" s="1"/>
  <c r="AF19" i="40" s="1"/>
  <c r="AD19" i="40" s="1"/>
  <c r="AC19" i="40" s="1"/>
  <c r="AP2" i="40"/>
  <c r="AR2" i="40" s="1"/>
  <c r="AF2" i="40" s="1"/>
  <c r="AP23" i="40"/>
  <c r="AP15" i="40"/>
  <c r="AR39" i="40" s="1"/>
  <c r="AF39" i="40" s="1"/>
  <c r="AD39" i="40" s="1"/>
  <c r="AC39" i="40" s="1"/>
  <c r="AP20" i="39"/>
  <c r="AP24" i="39"/>
  <c r="AQ15" i="39"/>
  <c r="AS15" i="39" s="1"/>
  <c r="AF15" i="39" s="1"/>
  <c r="AD15" i="39" s="1"/>
  <c r="AC15" i="39" s="1"/>
  <c r="AQ7" i="39"/>
  <c r="AQ20" i="39"/>
  <c r="AS44" i="39" s="1"/>
  <c r="AF44" i="39" s="1"/>
  <c r="AD44" i="39" s="1"/>
  <c r="AC44" i="39" s="1"/>
  <c r="AQ24" i="39"/>
  <c r="AS48" i="39" s="1"/>
  <c r="AF48" i="39" s="1"/>
  <c r="AD48" i="39" s="1"/>
  <c r="AC48" i="39" s="1"/>
  <c r="AP25" i="39"/>
  <c r="AQ21" i="38"/>
  <c r="AS21" i="38" s="1"/>
  <c r="AF21" i="38" s="1"/>
  <c r="AD21" i="38" s="1"/>
  <c r="AC21" i="38" s="1"/>
  <c r="AP19" i="38"/>
  <c r="AQ3" i="38"/>
  <c r="AS51" i="38" s="1"/>
  <c r="AF51" i="38" s="1"/>
  <c r="AD51" i="38" s="1"/>
  <c r="AC51" i="38" s="1"/>
  <c r="AQ23" i="38"/>
  <c r="AS23" i="38" s="1"/>
  <c r="AF23" i="38" s="1"/>
  <c r="AD23" i="38" s="1"/>
  <c r="AC23" i="38" s="1"/>
  <c r="AP5" i="38"/>
  <c r="AR5" i="38" s="1"/>
  <c r="AF5" i="38" s="1"/>
  <c r="AD5" i="38" s="1"/>
  <c r="AC5" i="38" s="1"/>
  <c r="AP24" i="38"/>
  <c r="AP8" i="38"/>
  <c r="AR8" i="38" s="1"/>
  <c r="AF8" i="38" s="1"/>
  <c r="AD8" i="38" s="1"/>
  <c r="AC8" i="38" s="1"/>
  <c r="AP5" i="37"/>
  <c r="AR29" i="37" s="1"/>
  <c r="AF29" i="37" s="1"/>
  <c r="AD29" i="37" s="1"/>
  <c r="AC29" i="37" s="1"/>
  <c r="AP14" i="37"/>
  <c r="AR62" i="37" s="1"/>
  <c r="AF62" i="37" s="1"/>
  <c r="AD62" i="37" s="1"/>
  <c r="AC62" i="37" s="1"/>
  <c r="AP20" i="37"/>
  <c r="AQ6" i="37"/>
  <c r="AP21" i="37"/>
  <c r="AQ3" i="37"/>
  <c r="AQ10" i="37"/>
  <c r="AS10" i="37" s="1"/>
  <c r="AF10" i="37" s="1"/>
  <c r="AD10" i="37" s="1"/>
  <c r="AC10" i="37" s="1"/>
  <c r="AP3" i="37"/>
  <c r="AR27" i="37" s="1"/>
  <c r="AF27" i="37" s="1"/>
  <c r="AD27" i="37" s="1"/>
  <c r="AC27" i="37" s="1"/>
  <c r="AQ19" i="37"/>
  <c r="AS43" i="37" s="1"/>
  <c r="AF43" i="37" s="1"/>
  <c r="AD43" i="37" s="1"/>
  <c r="AC43" i="37" s="1"/>
  <c r="AP20" i="36"/>
  <c r="AP17" i="36"/>
  <c r="AR41" i="36" s="1"/>
  <c r="AF41" i="36" s="1"/>
  <c r="AD41" i="36" s="1"/>
  <c r="AC41" i="36" s="1"/>
  <c r="AP10" i="36"/>
  <c r="AR34" i="36" s="1"/>
  <c r="AF34" i="36" s="1"/>
  <c r="AD34" i="36" s="1"/>
  <c r="AC34" i="36" s="1"/>
  <c r="AP22" i="36"/>
  <c r="AQ4" i="36"/>
  <c r="AS52" i="36" s="1"/>
  <c r="AF52" i="36" s="1"/>
  <c r="AD52" i="36" s="1"/>
  <c r="AC52" i="36" s="1"/>
  <c r="AQ25" i="36"/>
  <c r="AS25" i="36" s="1"/>
  <c r="AF25" i="36" s="1"/>
  <c r="AD25" i="36" s="1"/>
  <c r="AC25" i="36" s="1"/>
  <c r="AQ2" i="35"/>
  <c r="AP12" i="35"/>
  <c r="AR60" i="35" s="1"/>
  <c r="AF60" i="35" s="1"/>
  <c r="AD60" i="35" s="1"/>
  <c r="AC60" i="35" s="1"/>
  <c r="AQ13" i="35"/>
  <c r="AS13" i="35" s="1"/>
  <c r="AF13" i="35" s="1"/>
  <c r="AD13" i="35" s="1"/>
  <c r="AC13" i="35" s="1"/>
  <c r="AQ12" i="35"/>
  <c r="AS12" i="35" s="1"/>
  <c r="AF12" i="35" s="1"/>
  <c r="AD12" i="35" s="1"/>
  <c r="AC12" i="35" s="1"/>
  <c r="AQ22" i="35"/>
  <c r="AS46" i="35" s="1"/>
  <c r="AF46" i="35" s="1"/>
  <c r="AD46" i="35" s="1"/>
  <c r="AC46" i="35" s="1"/>
  <c r="AQ21" i="35"/>
  <c r="AS45" i="35" s="1"/>
  <c r="AF45" i="35" s="1"/>
  <c r="AD45" i="35" s="1"/>
  <c r="AC45" i="35" s="1"/>
  <c r="AP18" i="34"/>
  <c r="AP25" i="34"/>
  <c r="AP23" i="34"/>
  <c r="AP5" i="34"/>
  <c r="AR5" i="34" s="1"/>
  <c r="AF5" i="34" s="1"/>
  <c r="AD5" i="34" s="1"/>
  <c r="AC5" i="34" s="1"/>
  <c r="AQ11" i="34"/>
  <c r="AP24" i="34"/>
  <c r="AP11" i="34"/>
  <c r="AR35" i="34" s="1"/>
  <c r="AF35" i="34" s="1"/>
  <c r="AD35" i="34" s="1"/>
  <c r="AC35" i="34" s="1"/>
  <c r="AQ7" i="34"/>
  <c r="AS55" i="34" s="1"/>
  <c r="AF55" i="34" s="1"/>
  <c r="AD55" i="34" s="1"/>
  <c r="AC55" i="34" s="1"/>
  <c r="AQ5" i="34"/>
  <c r="AS53" i="34" s="1"/>
  <c r="AF53" i="34" s="1"/>
  <c r="AD53" i="34" s="1"/>
  <c r="AC53" i="34" s="1"/>
  <c r="AP10" i="33"/>
  <c r="AR58" i="33" s="1"/>
  <c r="AF58" i="33" s="1"/>
  <c r="AD58" i="33" s="1"/>
  <c r="AC58" i="33" s="1"/>
  <c r="AP9" i="33"/>
  <c r="AR33" i="33" s="1"/>
  <c r="AF33" i="33" s="1"/>
  <c r="AD33" i="33" s="1"/>
  <c r="AC33" i="33" s="1"/>
  <c r="AQ22" i="33"/>
  <c r="AS46" i="33" s="1"/>
  <c r="AF46" i="33" s="1"/>
  <c r="AD46" i="33" s="1"/>
  <c r="AC46" i="33" s="1"/>
  <c r="AP22" i="33"/>
  <c r="AQ18" i="33"/>
  <c r="AS42" i="33" s="1"/>
  <c r="AF42" i="33" s="1"/>
  <c r="AD42" i="33" s="1"/>
  <c r="AC42" i="33" s="1"/>
  <c r="AQ24" i="33"/>
  <c r="AS48" i="33" s="1"/>
  <c r="AF48" i="33" s="1"/>
  <c r="AD48" i="33" s="1"/>
  <c r="AC48" i="33" s="1"/>
  <c r="AQ15" i="33"/>
  <c r="AS15" i="33" s="1"/>
  <c r="AF15" i="33" s="1"/>
  <c r="AD15" i="33" s="1"/>
  <c r="AC15" i="33" s="1"/>
  <c r="AP4" i="33"/>
  <c r="AR28" i="33" s="1"/>
  <c r="AF28" i="33" s="1"/>
  <c r="AD28" i="33" s="1"/>
  <c r="AC28" i="33" s="1"/>
  <c r="AP8" i="32"/>
  <c r="AR8" i="32" s="1"/>
  <c r="AF8" i="32" s="1"/>
  <c r="AD8" i="32" s="1"/>
  <c r="AC8" i="32" s="1"/>
  <c r="AP4" i="32"/>
  <c r="AR4" i="32" s="1"/>
  <c r="AF4" i="32" s="1"/>
  <c r="AD4" i="32" s="1"/>
  <c r="AC4" i="32" s="1"/>
  <c r="AP14" i="32"/>
  <c r="AR38" i="32" s="1"/>
  <c r="AF38" i="32" s="1"/>
  <c r="AD38" i="32" s="1"/>
  <c r="AC38" i="32" s="1"/>
  <c r="AP9" i="32"/>
  <c r="AR9" i="32" s="1"/>
  <c r="AF9" i="32" s="1"/>
  <c r="AD9" i="32" s="1"/>
  <c r="AC9" i="32" s="1"/>
  <c r="AP2" i="32"/>
  <c r="AR2" i="32" s="1"/>
  <c r="AF2" i="32" s="1"/>
  <c r="AQ20" i="32"/>
  <c r="AS20" i="32" s="1"/>
  <c r="AF20" i="32" s="1"/>
  <c r="AD20" i="32" s="1"/>
  <c r="AC20" i="32" s="1"/>
  <c r="AQ2" i="32"/>
  <c r="AS50" i="32" s="1"/>
  <c r="AF50" i="32" s="1"/>
  <c r="AD50" i="32" s="1"/>
  <c r="AC50" i="32" s="1"/>
  <c r="AQ19" i="32"/>
  <c r="AS19" i="32" s="1"/>
  <c r="AF19" i="32" s="1"/>
  <c r="AD19" i="32" s="1"/>
  <c r="AC19" i="32" s="1"/>
  <c r="AQ5" i="32"/>
  <c r="AS53" i="32" s="1"/>
  <c r="AF53" i="32" s="1"/>
  <c r="AD53" i="32" s="1"/>
  <c r="AC53" i="32" s="1"/>
  <c r="AP17" i="31"/>
  <c r="AR65" i="31" s="1"/>
  <c r="AF65" i="31" s="1"/>
  <c r="AD65" i="31" s="1"/>
  <c r="AC65" i="31" s="1"/>
  <c r="AP11" i="31"/>
  <c r="AR59" i="31" s="1"/>
  <c r="AF59" i="31" s="1"/>
  <c r="AD59" i="31" s="1"/>
  <c r="AC59" i="31" s="1"/>
  <c r="AQ7" i="31"/>
  <c r="AP14" i="31"/>
  <c r="AR62" i="31" s="1"/>
  <c r="AF62" i="31" s="1"/>
  <c r="AD62" i="31" s="1"/>
  <c r="AC62" i="31" s="1"/>
  <c r="AP5" i="31"/>
  <c r="AR29" i="31" s="1"/>
  <c r="AF29" i="31" s="1"/>
  <c r="AD29" i="31" s="1"/>
  <c r="AC29" i="31" s="1"/>
  <c r="AQ10" i="31"/>
  <c r="AS10" i="31" s="1"/>
  <c r="AF10" i="31" s="1"/>
  <c r="AD10" i="31" s="1"/>
  <c r="AC10" i="31" s="1"/>
  <c r="AQ13" i="31"/>
  <c r="AS13" i="31" s="1"/>
  <c r="AF13" i="31" s="1"/>
  <c r="AD13" i="31" s="1"/>
  <c r="AC13" i="31" s="1"/>
  <c r="AP9" i="30"/>
  <c r="AR9" i="30" s="1"/>
  <c r="AF9" i="30" s="1"/>
  <c r="AD9" i="30" s="1"/>
  <c r="AC9" i="30" s="1"/>
  <c r="AP25" i="30"/>
  <c r="AP23" i="30"/>
  <c r="AQ10" i="30"/>
  <c r="AP3" i="30"/>
  <c r="AR3" i="30" s="1"/>
  <c r="AF3" i="30" s="1"/>
  <c r="AD3" i="30" s="1"/>
  <c r="AC3" i="30" s="1"/>
  <c r="AP2" i="28"/>
  <c r="AR26" i="28" s="1"/>
  <c r="AF26" i="28" s="1"/>
  <c r="AD26" i="28" s="1"/>
  <c r="AC26" i="28" s="1"/>
  <c r="AP16" i="28"/>
  <c r="AR64" i="28" s="1"/>
  <c r="AF64" i="28" s="1"/>
  <c r="AD64" i="28" s="1"/>
  <c r="AC64" i="28" s="1"/>
  <c r="AQ13" i="28"/>
  <c r="AS13" i="28" s="1"/>
  <c r="AF13" i="28" s="1"/>
  <c r="AD13" i="28" s="1"/>
  <c r="AC13" i="28" s="1"/>
  <c r="AP17" i="28"/>
  <c r="AR65" i="28" s="1"/>
  <c r="AF65" i="28" s="1"/>
  <c r="AD65" i="28" s="1"/>
  <c r="AC65" i="28" s="1"/>
  <c r="AQ23" i="28"/>
  <c r="AS47" i="28" s="1"/>
  <c r="AF47" i="28" s="1"/>
  <c r="AD47" i="28" s="1"/>
  <c r="AC47" i="28" s="1"/>
  <c r="BB58" i="46"/>
  <c r="AP4" i="12"/>
  <c r="AR4" i="12" s="1"/>
  <c r="AF4" i="12" s="1"/>
  <c r="AD4" i="12" s="1"/>
  <c r="AC4" i="12" s="1"/>
  <c r="AQ16" i="12"/>
  <c r="AP6" i="12"/>
  <c r="AR6" i="12" s="1"/>
  <c r="AF6" i="12" s="1"/>
  <c r="AD6" i="12" s="1"/>
  <c r="AC6" i="12" s="1"/>
  <c r="AQ12" i="12"/>
  <c r="AQ4" i="12"/>
  <c r="AS52" i="12" s="1"/>
  <c r="AF52" i="12" s="1"/>
  <c r="AD52" i="12" s="1"/>
  <c r="AC52" i="12" s="1"/>
  <c r="AP7" i="12"/>
  <c r="AR7" i="12" s="1"/>
  <c r="AF7" i="12" s="1"/>
  <c r="AD7" i="12" s="1"/>
  <c r="AC7" i="12" s="1"/>
  <c r="AQ19" i="45"/>
  <c r="AP4" i="48"/>
  <c r="AR4" i="48" s="1"/>
  <c r="AF4" i="48" s="1"/>
  <c r="AD4" i="48" s="1"/>
  <c r="AC4" i="48" s="1"/>
  <c r="AQ11" i="41"/>
  <c r="AS11" i="41" s="1"/>
  <c r="AF11" i="41" s="1"/>
  <c r="AD11" i="41" s="1"/>
  <c r="AC11" i="41" s="1"/>
  <c r="AQ5" i="44"/>
  <c r="AS53" i="44" s="1"/>
  <c r="AF53" i="44" s="1"/>
  <c r="AD53" i="44" s="1"/>
  <c r="AC53" i="44" s="1"/>
  <c r="AQ4" i="50"/>
  <c r="AS52" i="50" s="1"/>
  <c r="AF52" i="50" s="1"/>
  <c r="AD52" i="50" s="1"/>
  <c r="AC52" i="50" s="1"/>
  <c r="AQ5" i="52"/>
  <c r="AS53" i="52" s="1"/>
  <c r="AF53" i="52" s="1"/>
  <c r="AD53" i="52" s="1"/>
  <c r="AC53" i="52" s="1"/>
  <c r="AQ22" i="32"/>
  <c r="AS22" i="32" s="1"/>
  <c r="AF22" i="32" s="1"/>
  <c r="AD22" i="32" s="1"/>
  <c r="AC22" i="32" s="1"/>
  <c r="AQ16" i="53"/>
  <c r="AS16" i="53" s="1"/>
  <c r="AF16" i="53" s="1"/>
  <c r="AD16" i="53" s="1"/>
  <c r="AC16" i="53" s="1"/>
  <c r="AQ19" i="53"/>
  <c r="AS43" i="53" s="1"/>
  <c r="AF43" i="53" s="1"/>
  <c r="AD43" i="53" s="1"/>
  <c r="AC43" i="53" s="1"/>
  <c r="AQ3" i="53"/>
  <c r="AP6" i="54"/>
  <c r="AR6" i="54" s="1"/>
  <c r="AF6" i="54" s="1"/>
  <c r="AD6" i="54" s="1"/>
  <c r="AC6" i="54" s="1"/>
  <c r="AP14" i="54"/>
  <c r="AR38" i="54" s="1"/>
  <c r="AF38" i="54" s="1"/>
  <c r="AD38" i="54" s="1"/>
  <c r="AC38" i="54" s="1"/>
  <c r="AQ11" i="49"/>
  <c r="AS11" i="49" s="1"/>
  <c r="AF11" i="49" s="1"/>
  <c r="AD11" i="49" s="1"/>
  <c r="AC11" i="49" s="1"/>
  <c r="AQ8" i="49"/>
  <c r="AQ12" i="40"/>
  <c r="AQ16" i="36"/>
  <c r="AQ13" i="36"/>
  <c r="AQ12" i="56"/>
  <c r="AQ5" i="56"/>
  <c r="AS53" i="56" s="1"/>
  <c r="AF53" i="56" s="1"/>
  <c r="AD53" i="56" s="1"/>
  <c r="AC53" i="56" s="1"/>
  <c r="AP2" i="51"/>
  <c r="AR26" i="51" s="1"/>
  <c r="AF26" i="51" s="1"/>
  <c r="AD26" i="51" s="1"/>
  <c r="AC26" i="51" s="1"/>
  <c r="AP20" i="28"/>
  <c r="AP16" i="50"/>
  <c r="AR40" i="50" s="1"/>
  <c r="AF40" i="50" s="1"/>
  <c r="AD40" i="50" s="1"/>
  <c r="AC40" i="50" s="1"/>
  <c r="AP25" i="52"/>
  <c r="AQ13" i="38"/>
  <c r="AP20" i="43"/>
  <c r="AP16" i="49"/>
  <c r="AR64" i="49" s="1"/>
  <c r="AF64" i="49" s="1"/>
  <c r="AD64" i="49" s="1"/>
  <c r="AC64" i="49" s="1"/>
  <c r="AP18" i="49"/>
  <c r="AP17" i="55"/>
  <c r="AR65" i="55" s="1"/>
  <c r="AF65" i="55" s="1"/>
  <c r="AD65" i="55" s="1"/>
  <c r="AC65" i="55" s="1"/>
  <c r="AP13" i="55"/>
  <c r="AR61" i="55" s="1"/>
  <c r="AF61" i="55" s="1"/>
  <c r="AD61" i="55" s="1"/>
  <c r="AC61" i="55" s="1"/>
  <c r="AQ8" i="37"/>
  <c r="AQ13" i="37"/>
  <c r="AS13" i="37" s="1"/>
  <c r="AF13" i="37" s="1"/>
  <c r="AD13" i="37" s="1"/>
  <c r="AC13" i="37" s="1"/>
  <c r="AQ3" i="54"/>
  <c r="AS51" i="54" s="1"/>
  <c r="AF51" i="54" s="1"/>
  <c r="AD51" i="54" s="1"/>
  <c r="AC51" i="54" s="1"/>
  <c r="AP13" i="38"/>
  <c r="AR37" i="38" s="1"/>
  <c r="AF37" i="38" s="1"/>
  <c r="AD37" i="38" s="1"/>
  <c r="AC37" i="38" s="1"/>
  <c r="AQ6" i="48"/>
  <c r="AS54" i="48" s="1"/>
  <c r="AF54" i="48" s="1"/>
  <c r="AD54" i="48" s="1"/>
  <c r="AC54" i="48" s="1"/>
  <c r="AP14" i="42"/>
  <c r="AR38" i="42" s="1"/>
  <c r="AF38" i="42" s="1"/>
  <c r="AD38" i="42" s="1"/>
  <c r="AC38" i="42" s="1"/>
  <c r="AP15" i="54"/>
  <c r="AR39" i="54" s="1"/>
  <c r="AF39" i="54" s="1"/>
  <c r="AD39" i="54" s="1"/>
  <c r="AC39" i="54" s="1"/>
  <c r="AQ9" i="39"/>
  <c r="AQ6" i="47"/>
  <c r="AQ5" i="47"/>
  <c r="AQ11" i="30"/>
  <c r="AQ24" i="30"/>
  <c r="AS24" i="30" s="1"/>
  <c r="AF24" i="30" s="1"/>
  <c r="AD24" i="30" s="1"/>
  <c r="AC24" i="30" s="1"/>
  <c r="AP23" i="53"/>
  <c r="AP22" i="53"/>
  <c r="AQ22" i="12"/>
  <c r="AS22" i="12" s="1"/>
  <c r="AF22" i="12" s="1"/>
  <c r="AD22" i="12" s="1"/>
  <c r="AC22" i="12" s="1"/>
  <c r="AQ4" i="58"/>
  <c r="AS52" i="58" s="1"/>
  <c r="AF52" i="58" s="1"/>
  <c r="AD52" i="58" s="1"/>
  <c r="AC52" i="58" s="1"/>
  <c r="AQ24" i="58"/>
  <c r="AS24" i="58" s="1"/>
  <c r="AF24" i="58" s="1"/>
  <c r="AD24" i="58" s="1"/>
  <c r="AC24" i="58" s="1"/>
  <c r="AP16" i="32"/>
  <c r="AR40" i="32" s="1"/>
  <c r="AF40" i="32" s="1"/>
  <c r="AD40" i="32" s="1"/>
  <c r="AC40" i="32" s="1"/>
  <c r="AQ7" i="55"/>
  <c r="AQ25" i="55"/>
  <c r="AS49" i="55" s="1"/>
  <c r="AF49" i="55" s="1"/>
  <c r="AD49" i="55" s="1"/>
  <c r="AC49" i="55" s="1"/>
  <c r="AQ13" i="50"/>
  <c r="AP10" i="56"/>
  <c r="AR34" i="56" s="1"/>
  <c r="AF34" i="56" s="1"/>
  <c r="AD34" i="56" s="1"/>
  <c r="AC34" i="56" s="1"/>
  <c r="AP7" i="56"/>
  <c r="AR7" i="56" s="1"/>
  <c r="AF7" i="56" s="1"/>
  <c r="AD7" i="56" s="1"/>
  <c r="AC7" i="56" s="1"/>
  <c r="AP18" i="59"/>
  <c r="AQ22" i="57"/>
  <c r="AS46" i="57" s="1"/>
  <c r="AF46" i="57" s="1"/>
  <c r="AD46" i="57" s="1"/>
  <c r="AC46" i="57" s="1"/>
  <c r="AP24" i="41"/>
  <c r="AP12" i="54"/>
  <c r="AR36" i="54" s="1"/>
  <c r="AF36" i="54" s="1"/>
  <c r="AD36" i="54" s="1"/>
  <c r="AC36" i="54" s="1"/>
  <c r="AQ7" i="40"/>
  <c r="AS55" i="40" s="1"/>
  <c r="AF55" i="40" s="1"/>
  <c r="AD55" i="40" s="1"/>
  <c r="AC55" i="40" s="1"/>
  <c r="AP15" i="30"/>
  <c r="AR39" i="30" s="1"/>
  <c r="AF39" i="30" s="1"/>
  <c r="AD39" i="30" s="1"/>
  <c r="AC39" i="30" s="1"/>
  <c r="AQ12" i="34"/>
  <c r="AQ7" i="56"/>
  <c r="AS55" i="56" s="1"/>
  <c r="AF55" i="56" s="1"/>
  <c r="AD55" i="56" s="1"/>
  <c r="AC55" i="56" s="1"/>
  <c r="AP16" i="52"/>
  <c r="AR40" i="52" s="1"/>
  <c r="AF40" i="52" s="1"/>
  <c r="AD40" i="52" s="1"/>
  <c r="AC40" i="52" s="1"/>
  <c r="AP25" i="33"/>
  <c r="AP4" i="49"/>
  <c r="AR28" i="49" s="1"/>
  <c r="AF28" i="49" s="1"/>
  <c r="AD28" i="49" s="1"/>
  <c r="AC28" i="49" s="1"/>
  <c r="AP10" i="55"/>
  <c r="AR58" i="55" s="1"/>
  <c r="AF58" i="55" s="1"/>
  <c r="AD58" i="55" s="1"/>
  <c r="AC58" i="55" s="1"/>
  <c r="AQ12" i="54"/>
  <c r="AV98" i="46"/>
  <c r="AQ16" i="59"/>
  <c r="AS16" i="59" s="1"/>
  <c r="AF16" i="59" s="1"/>
  <c r="AD16" i="59" s="1"/>
  <c r="AC16" i="59" s="1"/>
  <c r="AQ18" i="39"/>
  <c r="AS42" i="39" s="1"/>
  <c r="AF42" i="39" s="1"/>
  <c r="AD42" i="39" s="1"/>
  <c r="AC42" i="39" s="1"/>
  <c r="AQ19" i="39"/>
  <c r="AS43" i="39" s="1"/>
  <c r="AF43" i="39" s="1"/>
  <c r="AD43" i="39" s="1"/>
  <c r="AC43" i="39" s="1"/>
  <c r="AQ25" i="59"/>
  <c r="AS49" i="59" s="1"/>
  <c r="AF49" i="59" s="1"/>
  <c r="AD49" i="59" s="1"/>
  <c r="AC49" i="59" s="1"/>
  <c r="AQ3" i="59"/>
  <c r="AQ14" i="59"/>
  <c r="AS14" i="59" s="1"/>
  <c r="AF14" i="59" s="1"/>
  <c r="AD14" i="59" s="1"/>
  <c r="AC14" i="59" s="1"/>
  <c r="AQ9" i="59"/>
  <c r="AQ3" i="30"/>
  <c r="AS51" i="30" s="1"/>
  <c r="AF51" i="30" s="1"/>
  <c r="AD51" i="30" s="1"/>
  <c r="AC51" i="30" s="1"/>
  <c r="AQ8" i="30"/>
  <c r="AS56" i="30" s="1"/>
  <c r="AF56" i="30" s="1"/>
  <c r="AD56" i="30" s="1"/>
  <c r="AC56" i="30" s="1"/>
  <c r="AP3" i="53"/>
  <c r="AR27" i="53" s="1"/>
  <c r="AF27" i="53" s="1"/>
  <c r="AD27" i="53" s="1"/>
  <c r="AC27" i="53" s="1"/>
  <c r="AP8" i="53"/>
  <c r="AR32" i="53" s="1"/>
  <c r="AF32" i="53" s="1"/>
  <c r="AD32" i="53" s="1"/>
  <c r="AC32" i="53" s="1"/>
  <c r="AQ6" i="12"/>
  <c r="AS54" i="12" s="1"/>
  <c r="AF54" i="12" s="1"/>
  <c r="AD54" i="12" s="1"/>
  <c r="AC54" i="12" s="1"/>
  <c r="AQ16" i="58"/>
  <c r="AQ14" i="58"/>
  <c r="AQ4" i="41"/>
  <c r="AQ16" i="41"/>
  <c r="AS16" i="41" s="1"/>
  <c r="AF16" i="41" s="1"/>
  <c r="AD16" i="41" s="1"/>
  <c r="AC16" i="41" s="1"/>
  <c r="AQ25" i="51"/>
  <c r="AS49" i="51" s="1"/>
  <c r="AF49" i="51" s="1"/>
  <c r="AD49" i="51" s="1"/>
  <c r="AC49" i="51" s="1"/>
  <c r="AQ5" i="51"/>
  <c r="AQ12" i="51"/>
  <c r="AS12" i="51" s="1"/>
  <c r="AF12" i="51" s="1"/>
  <c r="AD12" i="51" s="1"/>
  <c r="AC12" i="51" s="1"/>
  <c r="AQ24" i="51"/>
  <c r="AS48" i="51" s="1"/>
  <c r="AF48" i="51" s="1"/>
  <c r="AD48" i="51" s="1"/>
  <c r="AC48" i="51" s="1"/>
  <c r="AQ8" i="44"/>
  <c r="AS56" i="44" s="1"/>
  <c r="AF56" i="44" s="1"/>
  <c r="AD56" i="44" s="1"/>
  <c r="AC56" i="44" s="1"/>
  <c r="AQ25" i="44"/>
  <c r="AS25" i="44" s="1"/>
  <c r="AF25" i="44" s="1"/>
  <c r="AD25" i="44" s="1"/>
  <c r="AC25" i="44" s="1"/>
  <c r="AP6" i="36"/>
  <c r="AR6" i="36" s="1"/>
  <c r="AF6" i="36" s="1"/>
  <c r="AD6" i="36" s="1"/>
  <c r="AC6" i="36" s="1"/>
  <c r="AP25" i="36"/>
  <c r="AQ18" i="31"/>
  <c r="AS42" i="31" s="1"/>
  <c r="AF42" i="31" s="1"/>
  <c r="AD42" i="31" s="1"/>
  <c r="AC42" i="31" s="1"/>
  <c r="AQ23" i="31"/>
  <c r="AS47" i="31" s="1"/>
  <c r="AF47" i="31" s="1"/>
  <c r="AD47" i="31" s="1"/>
  <c r="AC47" i="31" s="1"/>
  <c r="AP20" i="12"/>
  <c r="AP10" i="12"/>
  <c r="AR34" i="12" s="1"/>
  <c r="AF34" i="12" s="1"/>
  <c r="AD34" i="12" s="1"/>
  <c r="AP12" i="44"/>
  <c r="AR36" i="44" s="1"/>
  <c r="AF36" i="44" s="1"/>
  <c r="AD36" i="44" s="1"/>
  <c r="AC36" i="44" s="1"/>
  <c r="AP9" i="44"/>
  <c r="AR9" i="44" s="1"/>
  <c r="AF9" i="44" s="1"/>
  <c r="AD9" i="44" s="1"/>
  <c r="AC9" i="44" s="1"/>
  <c r="AP4" i="44"/>
  <c r="AR4" i="44" s="1"/>
  <c r="AF4" i="44" s="1"/>
  <c r="AD4" i="44" s="1"/>
  <c r="AC4" i="44" s="1"/>
  <c r="AP3" i="44"/>
  <c r="AR3" i="44" s="1"/>
  <c r="AF3" i="44" s="1"/>
  <c r="AD3" i="44" s="1"/>
  <c r="AC3" i="44" s="1"/>
  <c r="AQ14" i="55"/>
  <c r="AS14" i="55" s="1"/>
  <c r="AF14" i="55" s="1"/>
  <c r="AD14" i="55" s="1"/>
  <c r="AC14" i="55" s="1"/>
  <c r="AQ11" i="55"/>
  <c r="AS11" i="55" s="1"/>
  <c r="AF11" i="55" s="1"/>
  <c r="AD11" i="55" s="1"/>
  <c r="AC11" i="55" s="1"/>
  <c r="AQ20" i="55"/>
  <c r="AS44" i="55" s="1"/>
  <c r="AF44" i="55" s="1"/>
  <c r="AD44" i="55" s="1"/>
  <c r="AC44" i="55" s="1"/>
  <c r="AQ11" i="50"/>
  <c r="AP4" i="56"/>
  <c r="AR4" i="56" s="1"/>
  <c r="AF4" i="56" s="1"/>
  <c r="AD4" i="56" s="1"/>
  <c r="AC4" i="56" s="1"/>
  <c r="AP18" i="31"/>
  <c r="AP6" i="59"/>
  <c r="AR30" i="59" s="1"/>
  <c r="AF30" i="59" s="1"/>
  <c r="AD30" i="59" s="1"/>
  <c r="AC30" i="59" s="1"/>
  <c r="AP24" i="59"/>
  <c r="AQ11" i="32"/>
  <c r="AP18" i="43"/>
  <c r="AP23" i="37"/>
  <c r="AQ18" i="53"/>
  <c r="AS42" i="53" s="1"/>
  <c r="AF42" i="53" s="1"/>
  <c r="AD42" i="53" s="1"/>
  <c r="AC42" i="53" s="1"/>
  <c r="AQ2" i="53"/>
  <c r="AQ9" i="53"/>
  <c r="AP22" i="47"/>
  <c r="AP4" i="43"/>
  <c r="AR28" i="43" s="1"/>
  <c r="AF28" i="43" s="1"/>
  <c r="AD28" i="43" s="1"/>
  <c r="AC28" i="43" s="1"/>
  <c r="AP3" i="54"/>
  <c r="AR3" i="54" s="1"/>
  <c r="AF3" i="54" s="1"/>
  <c r="AD3" i="54" s="1"/>
  <c r="AC3" i="54" s="1"/>
  <c r="AQ23" i="49"/>
  <c r="AS47" i="49" s="1"/>
  <c r="AF47" i="49" s="1"/>
  <c r="AD47" i="49" s="1"/>
  <c r="AC47" i="49" s="1"/>
  <c r="AQ14" i="36"/>
  <c r="AP12" i="30"/>
  <c r="AR36" i="30" s="1"/>
  <c r="AF36" i="30" s="1"/>
  <c r="AD36" i="30" s="1"/>
  <c r="AC36" i="30" s="1"/>
  <c r="AP13" i="30"/>
  <c r="AR37" i="30" s="1"/>
  <c r="AF37" i="30" s="1"/>
  <c r="AD37" i="30" s="1"/>
  <c r="AC37" i="30" s="1"/>
  <c r="AP11" i="30"/>
  <c r="AR35" i="30" s="1"/>
  <c r="AF35" i="30" s="1"/>
  <c r="AD35" i="30" s="1"/>
  <c r="AC35" i="30" s="1"/>
  <c r="AQ10" i="34"/>
  <c r="AQ8" i="56"/>
  <c r="AS56" i="56" s="1"/>
  <c r="AF56" i="56" s="1"/>
  <c r="AD56" i="56" s="1"/>
  <c r="AC56" i="56" s="1"/>
  <c r="AQ3" i="56"/>
  <c r="AS51" i="56" s="1"/>
  <c r="AF51" i="56" s="1"/>
  <c r="AD51" i="56" s="1"/>
  <c r="AC51" i="56" s="1"/>
  <c r="AP10" i="39"/>
  <c r="AR58" i="39" s="1"/>
  <c r="AF58" i="39" s="1"/>
  <c r="AD58" i="39" s="1"/>
  <c r="AC58" i="39" s="1"/>
  <c r="AP17" i="51"/>
  <c r="AR65" i="51" s="1"/>
  <c r="AF65" i="51" s="1"/>
  <c r="AD65" i="51" s="1"/>
  <c r="AC65" i="51" s="1"/>
  <c r="AP25" i="51"/>
  <c r="AQ12" i="43"/>
  <c r="AS12" i="43" s="1"/>
  <c r="AF12" i="43" s="1"/>
  <c r="AD12" i="43" s="1"/>
  <c r="AC12" i="43" s="1"/>
  <c r="AP22" i="28"/>
  <c r="AP15" i="28"/>
  <c r="AR63" i="28" s="1"/>
  <c r="AF63" i="28" s="1"/>
  <c r="AD63" i="28" s="1"/>
  <c r="AC63" i="28" s="1"/>
  <c r="AP19" i="58"/>
  <c r="AP14" i="58"/>
  <c r="AR38" i="58" s="1"/>
  <c r="AF38" i="58" s="1"/>
  <c r="AD38" i="58" s="1"/>
  <c r="AC38" i="58" s="1"/>
  <c r="AP11" i="58"/>
  <c r="AR35" i="58" s="1"/>
  <c r="AF35" i="58" s="1"/>
  <c r="AD35" i="58" s="1"/>
  <c r="AC35" i="58" s="1"/>
  <c r="AP4" i="50"/>
  <c r="AR4" i="50" s="1"/>
  <c r="AF4" i="50" s="1"/>
  <c r="AD4" i="50" s="1"/>
  <c r="AC4" i="50" s="1"/>
  <c r="AP18" i="50"/>
  <c r="AP5" i="50"/>
  <c r="AR5" i="50" s="1"/>
  <c r="AF5" i="50" s="1"/>
  <c r="AD5" i="50" s="1"/>
  <c r="AC5" i="50" s="1"/>
  <c r="AP18" i="52"/>
  <c r="AP4" i="52"/>
  <c r="AR4" i="52" s="1"/>
  <c r="AF4" i="52" s="1"/>
  <c r="AD4" i="52" s="1"/>
  <c r="AC4" i="52" s="1"/>
  <c r="AQ24" i="38"/>
  <c r="AS24" i="38" s="1"/>
  <c r="AF24" i="38" s="1"/>
  <c r="AD24" i="38" s="1"/>
  <c r="AC24" i="38" s="1"/>
  <c r="AP18" i="33"/>
  <c r="AP19" i="49"/>
  <c r="AP15" i="49"/>
  <c r="AR63" i="49" s="1"/>
  <c r="AF63" i="49" s="1"/>
  <c r="AD63" i="49" s="1"/>
  <c r="AC63" i="49" s="1"/>
  <c r="AP7" i="55"/>
  <c r="AR31" i="55" s="1"/>
  <c r="AF31" i="55" s="1"/>
  <c r="AD31" i="55" s="1"/>
  <c r="AC31" i="55" s="1"/>
  <c r="AQ4" i="28"/>
  <c r="AP20" i="42"/>
  <c r="AQ18" i="42"/>
  <c r="AS18" i="42" s="1"/>
  <c r="AF18" i="42" s="1"/>
  <c r="AD18" i="42" s="1"/>
  <c r="AC18" i="42" s="1"/>
  <c r="AQ6" i="53"/>
  <c r="AQ22" i="47"/>
  <c r="AS46" i="47" s="1"/>
  <c r="AF46" i="47" s="1"/>
  <c r="AD46" i="47" s="1"/>
  <c r="AC46" i="47" s="1"/>
  <c r="AQ8" i="59"/>
  <c r="AQ6" i="59"/>
  <c r="AQ15" i="59"/>
  <c r="AS15" i="59" s="1"/>
  <c r="AF15" i="59" s="1"/>
  <c r="AD15" i="59" s="1"/>
  <c r="AC15" i="59" s="1"/>
  <c r="AQ7" i="30"/>
  <c r="AS55" i="30" s="1"/>
  <c r="AF55" i="30" s="1"/>
  <c r="AD55" i="30" s="1"/>
  <c r="AC55" i="30" s="1"/>
  <c r="AP17" i="53"/>
  <c r="AR65" i="53" s="1"/>
  <c r="AF65" i="53" s="1"/>
  <c r="AD65" i="53" s="1"/>
  <c r="AC65" i="53" s="1"/>
  <c r="AP19" i="53"/>
  <c r="AP12" i="53"/>
  <c r="AR60" i="53" s="1"/>
  <c r="AF60" i="53" s="1"/>
  <c r="AD60" i="53" s="1"/>
  <c r="AC60" i="53" s="1"/>
  <c r="AP4" i="53"/>
  <c r="AR28" i="53" s="1"/>
  <c r="AF28" i="53" s="1"/>
  <c r="AD28" i="53" s="1"/>
  <c r="AC28" i="53" s="1"/>
  <c r="AQ13" i="12"/>
  <c r="AQ22" i="58"/>
  <c r="AS22" i="58" s="1"/>
  <c r="AF22" i="58" s="1"/>
  <c r="AD22" i="58" s="1"/>
  <c r="AC22" i="58" s="1"/>
  <c r="AP4" i="36"/>
  <c r="AR4" i="36" s="1"/>
  <c r="AF4" i="36" s="1"/>
  <c r="AD4" i="36" s="1"/>
  <c r="AC4" i="36" s="1"/>
  <c r="AQ19" i="31"/>
  <c r="AS43" i="31" s="1"/>
  <c r="AF43" i="31" s="1"/>
  <c r="AD43" i="31" s="1"/>
  <c r="AC43" i="31" s="1"/>
  <c r="AP13" i="32"/>
  <c r="AR37" i="32" s="1"/>
  <c r="AF37" i="32" s="1"/>
  <c r="AD37" i="32" s="1"/>
  <c r="AC37" i="32" s="1"/>
  <c r="AQ5" i="55"/>
  <c r="AQ22" i="55"/>
  <c r="AS46" i="55" s="1"/>
  <c r="AF46" i="55" s="1"/>
  <c r="AD46" i="55" s="1"/>
  <c r="AC46" i="55" s="1"/>
  <c r="AQ13" i="55"/>
  <c r="AS13" i="55" s="1"/>
  <c r="AF13" i="55" s="1"/>
  <c r="AD13" i="55" s="1"/>
  <c r="AC13" i="55" s="1"/>
  <c r="AP23" i="56"/>
  <c r="AP19" i="56"/>
  <c r="AP17" i="56"/>
  <c r="AR41" i="56" s="1"/>
  <c r="AF41" i="56" s="1"/>
  <c r="AD41" i="56" s="1"/>
  <c r="AC41" i="56" s="1"/>
  <c r="AP13" i="40"/>
  <c r="AR37" i="40" s="1"/>
  <c r="AF37" i="40" s="1"/>
  <c r="AD37" i="40" s="1"/>
  <c r="AC37" i="40" s="1"/>
  <c r="AP20" i="31"/>
  <c r="AP8" i="59"/>
  <c r="AR32" i="59" s="1"/>
  <c r="AF32" i="59" s="1"/>
  <c r="AD32" i="59" s="1"/>
  <c r="AC32" i="59" s="1"/>
  <c r="AP14" i="59"/>
  <c r="AR62" i="59" s="1"/>
  <c r="AF62" i="59" s="1"/>
  <c r="AD62" i="59" s="1"/>
  <c r="AC62" i="59" s="1"/>
  <c r="AQ24" i="32"/>
  <c r="AS24" i="32" s="1"/>
  <c r="AF24" i="32" s="1"/>
  <c r="AD24" i="32" s="1"/>
  <c r="AC24" i="32" s="1"/>
  <c r="AP12" i="37"/>
  <c r="AR60" i="37" s="1"/>
  <c r="AF60" i="37" s="1"/>
  <c r="AD60" i="37" s="1"/>
  <c r="AC60" i="37" s="1"/>
  <c r="AP22" i="41"/>
  <c r="AP11" i="41"/>
  <c r="AR59" i="41" s="1"/>
  <c r="AF59" i="41" s="1"/>
  <c r="AD59" i="41" s="1"/>
  <c r="AC59" i="41" s="1"/>
  <c r="AQ8" i="53"/>
  <c r="AQ4" i="53"/>
  <c r="AQ20" i="53"/>
  <c r="AS44" i="53" s="1"/>
  <c r="AF44" i="53" s="1"/>
  <c r="AD44" i="53" s="1"/>
  <c r="AC44" i="53" s="1"/>
  <c r="AP24" i="35"/>
  <c r="AP6" i="35"/>
  <c r="AR30" i="35" s="1"/>
  <c r="AF30" i="35" s="1"/>
  <c r="AD30" i="35" s="1"/>
  <c r="AC30" i="35" s="1"/>
  <c r="AP7" i="45"/>
  <c r="AR31" i="45" s="1"/>
  <c r="AF31" i="45" s="1"/>
  <c r="AD31" i="45" s="1"/>
  <c r="AC31" i="45" s="1"/>
  <c r="AP9" i="45"/>
  <c r="AR33" i="45" s="1"/>
  <c r="AF33" i="45" s="1"/>
  <c r="AD33" i="45" s="1"/>
  <c r="AC33" i="45" s="1"/>
  <c r="AP16" i="54"/>
  <c r="AR40" i="54" s="1"/>
  <c r="AF40" i="54" s="1"/>
  <c r="AD40" i="54" s="1"/>
  <c r="AC40" i="54" s="1"/>
  <c r="AP2" i="54"/>
  <c r="AR2" i="54" s="1"/>
  <c r="AF2" i="54" s="1"/>
  <c r="AQ9" i="49"/>
  <c r="AQ18" i="49"/>
  <c r="AS42" i="49" s="1"/>
  <c r="AF42" i="49" s="1"/>
  <c r="AD42" i="49" s="1"/>
  <c r="AC42" i="49" s="1"/>
  <c r="AQ14" i="40"/>
  <c r="AQ20" i="40"/>
  <c r="AS20" i="40" s="1"/>
  <c r="AF20" i="40" s="1"/>
  <c r="AD20" i="40" s="1"/>
  <c r="AC20" i="40" s="1"/>
  <c r="AQ23" i="40"/>
  <c r="AS23" i="40" s="1"/>
  <c r="AF23" i="40" s="1"/>
  <c r="AD23" i="40" s="1"/>
  <c r="AC23" i="40" s="1"/>
  <c r="AQ2" i="36"/>
  <c r="AS50" i="36" s="1"/>
  <c r="AF50" i="36" s="1"/>
  <c r="AD50" i="36" s="1"/>
  <c r="AC50" i="36" s="1"/>
  <c r="AP4" i="30"/>
  <c r="AR4" i="30" s="1"/>
  <c r="AF4" i="30" s="1"/>
  <c r="AD4" i="30" s="1"/>
  <c r="AC4" i="30" s="1"/>
  <c r="AP7" i="30"/>
  <c r="AR7" i="30" s="1"/>
  <c r="AF7" i="30" s="1"/>
  <c r="AD7" i="30" s="1"/>
  <c r="AC7" i="30" s="1"/>
  <c r="AQ14" i="34"/>
  <c r="AQ8" i="34"/>
  <c r="AS56" i="34" s="1"/>
  <c r="AF56" i="34" s="1"/>
  <c r="AD56" i="34" s="1"/>
  <c r="AC56" i="34" s="1"/>
  <c r="AQ3" i="34"/>
  <c r="AS51" i="34" s="1"/>
  <c r="AF51" i="34" s="1"/>
  <c r="AD51" i="34" s="1"/>
  <c r="AC51" i="34" s="1"/>
  <c r="AQ13" i="56"/>
  <c r="AQ19" i="56"/>
  <c r="AS19" i="56" s="1"/>
  <c r="AF19" i="56" s="1"/>
  <c r="AD19" i="56" s="1"/>
  <c r="AC19" i="56" s="1"/>
  <c r="AQ23" i="56"/>
  <c r="AS23" i="56" s="1"/>
  <c r="AF23" i="56" s="1"/>
  <c r="AD23" i="56" s="1"/>
  <c r="AC23" i="56" s="1"/>
  <c r="AP19" i="39"/>
  <c r="AP10" i="51"/>
  <c r="AR58" i="51" s="1"/>
  <c r="AF58" i="51" s="1"/>
  <c r="AD58" i="51" s="1"/>
  <c r="AC58" i="51" s="1"/>
  <c r="AP5" i="51"/>
  <c r="AR29" i="51" s="1"/>
  <c r="AF29" i="51" s="1"/>
  <c r="AD29" i="51" s="1"/>
  <c r="AC29" i="51" s="1"/>
  <c r="AQ10" i="43"/>
  <c r="AS10" i="43" s="1"/>
  <c r="AF10" i="43" s="1"/>
  <c r="AD10" i="43" s="1"/>
  <c r="AC10" i="43" s="1"/>
  <c r="AQ9" i="43"/>
  <c r="AQ20" i="43"/>
  <c r="AS44" i="43" s="1"/>
  <c r="AF44" i="43" s="1"/>
  <c r="AD44" i="43" s="1"/>
  <c r="AC44" i="43" s="1"/>
  <c r="AP3" i="28"/>
  <c r="AR27" i="28" s="1"/>
  <c r="AF27" i="28" s="1"/>
  <c r="AD27" i="28" s="1"/>
  <c r="AC27" i="28" s="1"/>
  <c r="AP7" i="28"/>
  <c r="AR31" i="28" s="1"/>
  <c r="AF31" i="28" s="1"/>
  <c r="AD31" i="28" s="1"/>
  <c r="AC31" i="28" s="1"/>
  <c r="AP10" i="58"/>
  <c r="AR34" i="58" s="1"/>
  <c r="AF34" i="58" s="1"/>
  <c r="AD34" i="58" s="1"/>
  <c r="AC34" i="58" s="1"/>
  <c r="AP18" i="58"/>
  <c r="AP6" i="58"/>
  <c r="AR6" i="58" s="1"/>
  <c r="AF6" i="58" s="1"/>
  <c r="AD6" i="58" s="1"/>
  <c r="AC6" i="58" s="1"/>
  <c r="AP12" i="58"/>
  <c r="AR36" i="58" s="1"/>
  <c r="AF36" i="58" s="1"/>
  <c r="AD36" i="58" s="1"/>
  <c r="AC36" i="58" s="1"/>
  <c r="AP9" i="50"/>
  <c r="AR9" i="50" s="1"/>
  <c r="AF9" i="50" s="1"/>
  <c r="AD9" i="50" s="1"/>
  <c r="AC9" i="50" s="1"/>
  <c r="AP25" i="50"/>
  <c r="AP17" i="52"/>
  <c r="AR41" i="52" s="1"/>
  <c r="AF41" i="52" s="1"/>
  <c r="AD41" i="52" s="1"/>
  <c r="AC41" i="52" s="1"/>
  <c r="AP19" i="52"/>
  <c r="AQ12" i="38"/>
  <c r="AP9" i="57"/>
  <c r="AR33" i="57" s="1"/>
  <c r="AF33" i="57" s="1"/>
  <c r="AD33" i="57" s="1"/>
  <c r="AC33" i="57" s="1"/>
  <c r="AP10" i="49"/>
  <c r="AR58" i="49" s="1"/>
  <c r="AF58" i="49" s="1"/>
  <c r="AD58" i="49" s="1"/>
  <c r="AC58" i="49" s="1"/>
  <c r="AP9" i="55"/>
  <c r="AR33" i="55" s="1"/>
  <c r="AF33" i="55" s="1"/>
  <c r="AD33" i="55" s="1"/>
  <c r="AC33" i="55" s="1"/>
  <c r="AP10" i="43"/>
  <c r="AR58" i="43" s="1"/>
  <c r="AF58" i="43" s="1"/>
  <c r="AD58" i="43" s="1"/>
  <c r="AC58" i="43" s="1"/>
  <c r="AP9" i="38"/>
  <c r="AR9" i="38" s="1"/>
  <c r="AF9" i="38" s="1"/>
  <c r="AD9" i="38" s="1"/>
  <c r="AC9" i="38" s="1"/>
  <c r="AQ24" i="28"/>
  <c r="AS48" i="28" s="1"/>
  <c r="AF48" i="28" s="1"/>
  <c r="AD48" i="28" s="1"/>
  <c r="AC48" i="28" s="1"/>
  <c r="AQ17" i="42"/>
  <c r="AP3" i="42"/>
  <c r="AR3" i="42" s="1"/>
  <c r="AF3" i="42" s="1"/>
  <c r="AD3" i="42" s="1"/>
  <c r="AC3" i="42" s="1"/>
  <c r="AP5" i="55"/>
  <c r="AR29" i="55" s="1"/>
  <c r="AF29" i="55" s="1"/>
  <c r="AD29" i="55" s="1"/>
  <c r="AC29" i="55" s="1"/>
  <c r="AP12" i="55"/>
  <c r="AR60" i="55" s="1"/>
  <c r="AF60" i="55" s="1"/>
  <c r="AD60" i="55" s="1"/>
  <c r="AC60" i="55" s="1"/>
  <c r="AQ16" i="37"/>
  <c r="AS16" i="37" s="1"/>
  <c r="AF16" i="37" s="1"/>
  <c r="AD16" i="37" s="1"/>
  <c r="AC16" i="37" s="1"/>
  <c r="AQ2" i="54"/>
  <c r="AS50" i="54" s="1"/>
  <c r="AF50" i="54" s="1"/>
  <c r="AD50" i="54" s="1"/>
  <c r="AC50" i="54" s="1"/>
  <c r="AQ22" i="54"/>
  <c r="AS22" i="54" s="1"/>
  <c r="AF22" i="54" s="1"/>
  <c r="AD22" i="54" s="1"/>
  <c r="AC22" i="54" s="1"/>
  <c r="AQ25" i="42"/>
  <c r="AS25" i="42" s="1"/>
  <c r="AF25" i="42" s="1"/>
  <c r="AD25" i="42" s="1"/>
  <c r="AC25" i="42" s="1"/>
  <c r="AQ7" i="58"/>
  <c r="AS55" i="58" s="1"/>
  <c r="AF55" i="58" s="1"/>
  <c r="AD55" i="58" s="1"/>
  <c r="AC55" i="58" s="1"/>
  <c r="AQ23" i="51"/>
  <c r="AS47" i="51" s="1"/>
  <c r="AF47" i="51" s="1"/>
  <c r="AD47" i="51" s="1"/>
  <c r="AC47" i="51" s="1"/>
  <c r="AQ12" i="39"/>
  <c r="AS12" i="39" s="1"/>
  <c r="AF12" i="39" s="1"/>
  <c r="AD12" i="39" s="1"/>
  <c r="AC12" i="39" s="1"/>
  <c r="AQ10" i="47"/>
  <c r="AS10" i="47" s="1"/>
  <c r="AF10" i="47" s="1"/>
  <c r="AD10" i="47" s="1"/>
  <c r="AC10" i="47" s="1"/>
  <c r="AQ2" i="47"/>
  <c r="AQ11" i="47"/>
  <c r="AS11" i="47" s="1"/>
  <c r="AF11" i="47" s="1"/>
  <c r="AD11" i="47" s="1"/>
  <c r="AC11" i="47" s="1"/>
  <c r="AQ10" i="59"/>
  <c r="AS10" i="59" s="1"/>
  <c r="AF10" i="59" s="1"/>
  <c r="AD10" i="59" s="1"/>
  <c r="AC10" i="59" s="1"/>
  <c r="AQ11" i="33"/>
  <c r="AS11" i="33" s="1"/>
  <c r="AF11" i="33" s="1"/>
  <c r="AD11" i="33" s="1"/>
  <c r="AC11" i="33" s="1"/>
  <c r="AQ16" i="30"/>
  <c r="AQ9" i="30"/>
  <c r="AS57" i="30" s="1"/>
  <c r="AF57" i="30" s="1"/>
  <c r="AD57" i="30" s="1"/>
  <c r="AC57" i="30" s="1"/>
  <c r="AQ22" i="30"/>
  <c r="AS22" i="30" s="1"/>
  <c r="AF22" i="30" s="1"/>
  <c r="AD22" i="30" s="1"/>
  <c r="AC22" i="30" s="1"/>
  <c r="AP15" i="53"/>
  <c r="AR63" i="53" s="1"/>
  <c r="AF63" i="53" s="1"/>
  <c r="AD63" i="53" s="1"/>
  <c r="AC63" i="53" s="1"/>
  <c r="AP2" i="53"/>
  <c r="AR26" i="53" s="1"/>
  <c r="AF26" i="53" s="1"/>
  <c r="AD26" i="53" s="1"/>
  <c r="AC26" i="53" s="1"/>
  <c r="AP13" i="53"/>
  <c r="AR61" i="53" s="1"/>
  <c r="AF61" i="53" s="1"/>
  <c r="AD61" i="53" s="1"/>
  <c r="AC61" i="53" s="1"/>
  <c r="AP11" i="48"/>
  <c r="AR35" i="48" s="1"/>
  <c r="AF35" i="48" s="1"/>
  <c r="AD35" i="48" s="1"/>
  <c r="AC35" i="48" s="1"/>
  <c r="AQ2" i="58"/>
  <c r="AS50" i="58" s="1"/>
  <c r="AF50" i="58" s="1"/>
  <c r="AD50" i="58" s="1"/>
  <c r="AC50" i="58" s="1"/>
  <c r="AQ3" i="58"/>
  <c r="AS51" i="58" s="1"/>
  <c r="AF51" i="58" s="1"/>
  <c r="AD51" i="58" s="1"/>
  <c r="AC51" i="58" s="1"/>
  <c r="AQ9" i="58"/>
  <c r="AS57" i="58" s="1"/>
  <c r="AF57" i="58" s="1"/>
  <c r="AD57" i="58" s="1"/>
  <c r="AC57" i="58" s="1"/>
  <c r="AQ7" i="41"/>
  <c r="AQ4" i="51"/>
  <c r="AQ22" i="51"/>
  <c r="AS46" i="51" s="1"/>
  <c r="AF46" i="51" s="1"/>
  <c r="AD46" i="51" s="1"/>
  <c r="AC46" i="51" s="1"/>
  <c r="AP3" i="36"/>
  <c r="AR3" i="36" s="1"/>
  <c r="AF3" i="36" s="1"/>
  <c r="AD3" i="36" s="1"/>
  <c r="AC3" i="36" s="1"/>
  <c r="AP11" i="36"/>
  <c r="AR35" i="36" s="1"/>
  <c r="AF35" i="36" s="1"/>
  <c r="AD35" i="36" s="1"/>
  <c r="AC35" i="36" s="1"/>
  <c r="AQ9" i="31"/>
  <c r="AQ6" i="55"/>
  <c r="AQ19" i="50"/>
  <c r="AS19" i="50" s="1"/>
  <c r="AF19" i="50" s="1"/>
  <c r="AD19" i="50" s="1"/>
  <c r="AC19" i="50" s="1"/>
  <c r="AQ17" i="52"/>
  <c r="AQ6" i="52"/>
  <c r="AS54" i="52" s="1"/>
  <c r="AF54" i="52" s="1"/>
  <c r="AD54" i="52" s="1"/>
  <c r="AC54" i="52" s="1"/>
  <c r="AQ2" i="52"/>
  <c r="AS50" i="52" s="1"/>
  <c r="AF50" i="52" s="1"/>
  <c r="AD50" i="52" s="1"/>
  <c r="AC50" i="52" s="1"/>
  <c r="AQ20" i="35"/>
  <c r="AS44" i="35" s="1"/>
  <c r="AF44" i="35" s="1"/>
  <c r="AD44" i="35" s="1"/>
  <c r="AC44" i="35" s="1"/>
  <c r="AP6" i="56"/>
  <c r="AR6" i="56" s="1"/>
  <c r="AF6" i="56" s="1"/>
  <c r="AD6" i="56" s="1"/>
  <c r="AC6" i="56" s="1"/>
  <c r="AP20" i="40"/>
  <c r="AP13" i="31"/>
  <c r="AR61" i="31" s="1"/>
  <c r="AF61" i="31" s="1"/>
  <c r="AD61" i="31" s="1"/>
  <c r="AC61" i="31" s="1"/>
  <c r="AP19" i="59"/>
  <c r="AP4" i="59"/>
  <c r="AR28" i="59" s="1"/>
  <c r="AF28" i="59" s="1"/>
  <c r="AD28" i="59" s="1"/>
  <c r="AC28" i="59" s="1"/>
  <c r="AP20" i="59"/>
  <c r="AQ21" i="32"/>
  <c r="AS21" i="32" s="1"/>
  <c r="AF21" i="32" s="1"/>
  <c r="AD21" i="32" s="1"/>
  <c r="AC21" i="32" s="1"/>
  <c r="AQ9" i="32"/>
  <c r="AS57" i="32" s="1"/>
  <c r="AF57" i="32" s="1"/>
  <c r="AD57" i="32" s="1"/>
  <c r="AC57" i="32" s="1"/>
  <c r="AQ9" i="57"/>
  <c r="AQ20" i="57"/>
  <c r="AS44" i="57" s="1"/>
  <c r="AF44" i="57" s="1"/>
  <c r="AD44" i="57" s="1"/>
  <c r="AC44" i="57" s="1"/>
  <c r="AQ19" i="57"/>
  <c r="AS43" i="57" s="1"/>
  <c r="AF43" i="57" s="1"/>
  <c r="AD43" i="57" s="1"/>
  <c r="AC43" i="57" s="1"/>
  <c r="AP18" i="37"/>
  <c r="AP7" i="41"/>
  <c r="AR31" i="41" s="1"/>
  <c r="AF31" i="41" s="1"/>
  <c r="AD31" i="41" s="1"/>
  <c r="AC31" i="41" s="1"/>
  <c r="AQ15" i="53"/>
  <c r="AS15" i="53" s="1"/>
  <c r="AF15" i="53" s="1"/>
  <c r="AD15" i="53" s="1"/>
  <c r="AC15" i="53" s="1"/>
  <c r="AQ14" i="53"/>
  <c r="AS14" i="53" s="1"/>
  <c r="AF14" i="53" s="1"/>
  <c r="AD14" i="53" s="1"/>
  <c r="AC14" i="53" s="1"/>
  <c r="AP2" i="47"/>
  <c r="AR26" i="47" s="1"/>
  <c r="AF26" i="47" s="1"/>
  <c r="AD26" i="47" s="1"/>
  <c r="AC26" i="47" s="1"/>
  <c r="AP21" i="47"/>
  <c r="AP17" i="47"/>
  <c r="AR65" i="47" s="1"/>
  <c r="AF65" i="47" s="1"/>
  <c r="AD65" i="47" s="1"/>
  <c r="AC65" i="47" s="1"/>
  <c r="AP13" i="45"/>
  <c r="AR61" i="45" s="1"/>
  <c r="AF61" i="45" s="1"/>
  <c r="AD61" i="45" s="1"/>
  <c r="AC61" i="45" s="1"/>
  <c r="AP17" i="54"/>
  <c r="AR41" i="54" s="1"/>
  <c r="AF41" i="54" s="1"/>
  <c r="AD41" i="54" s="1"/>
  <c r="AC41" i="54" s="1"/>
  <c r="AQ13" i="49"/>
  <c r="AS13" i="49" s="1"/>
  <c r="AF13" i="49" s="1"/>
  <c r="AD13" i="49" s="1"/>
  <c r="AC13" i="49" s="1"/>
  <c r="AQ12" i="49"/>
  <c r="AS12" i="49" s="1"/>
  <c r="AF12" i="49" s="1"/>
  <c r="AD12" i="49" s="1"/>
  <c r="AC12" i="49" s="1"/>
  <c r="AQ8" i="36"/>
  <c r="AS56" i="36" s="1"/>
  <c r="AF56" i="36" s="1"/>
  <c r="AD56" i="36" s="1"/>
  <c r="AC56" i="36" s="1"/>
  <c r="AQ17" i="56"/>
  <c r="AQ22" i="56"/>
  <c r="AS22" i="56" s="1"/>
  <c r="AF22" i="56" s="1"/>
  <c r="AD22" i="56" s="1"/>
  <c r="AC22" i="56" s="1"/>
  <c r="AP5" i="39"/>
  <c r="AR29" i="39" s="1"/>
  <c r="AF29" i="39" s="1"/>
  <c r="AD29" i="39" s="1"/>
  <c r="AC29" i="39" s="1"/>
  <c r="AP12" i="51"/>
  <c r="AR60" i="51" s="1"/>
  <c r="AF60" i="51" s="1"/>
  <c r="AD60" i="51" s="1"/>
  <c r="AC60" i="51" s="1"/>
  <c r="AP21" i="51"/>
  <c r="AP6" i="50"/>
  <c r="AR6" i="50" s="1"/>
  <c r="AF6" i="50" s="1"/>
  <c r="AD6" i="50" s="1"/>
  <c r="AC6" i="50" s="1"/>
  <c r="AP15" i="52"/>
  <c r="AR39" i="52" s="1"/>
  <c r="AF39" i="52" s="1"/>
  <c r="AD39" i="52" s="1"/>
  <c r="AC39" i="52" s="1"/>
  <c r="AQ6" i="38"/>
  <c r="AS54" i="38" s="1"/>
  <c r="AF54" i="38" s="1"/>
  <c r="AD54" i="38" s="1"/>
  <c r="AC54" i="38" s="1"/>
  <c r="AP6" i="57"/>
  <c r="AR30" i="57" s="1"/>
  <c r="AF30" i="57" s="1"/>
  <c r="AD30" i="57" s="1"/>
  <c r="AC30" i="57" s="1"/>
  <c r="AP21" i="57"/>
  <c r="AP23" i="49"/>
  <c r="AQ21" i="37"/>
  <c r="AS45" i="37" s="1"/>
  <c r="AF45" i="37" s="1"/>
  <c r="AD45" i="37" s="1"/>
  <c r="AC45" i="37" s="1"/>
  <c r="AQ7" i="37"/>
  <c r="AQ8" i="54"/>
  <c r="AS56" i="54" s="1"/>
  <c r="AF56" i="54" s="1"/>
  <c r="AD56" i="54" s="1"/>
  <c r="AC56" i="54" s="1"/>
  <c r="AQ6" i="54"/>
  <c r="AS54" i="54" s="1"/>
  <c r="AF54" i="54" s="1"/>
  <c r="AD54" i="54" s="1"/>
  <c r="AC54" i="54" s="1"/>
  <c r="AQ24" i="54"/>
  <c r="AS24" i="54" s="1"/>
  <c r="AF24" i="54" s="1"/>
  <c r="AD24" i="54" s="1"/>
  <c r="AC24" i="54" s="1"/>
  <c r="AP22" i="38"/>
  <c r="AQ7" i="48"/>
  <c r="AS55" i="48" s="1"/>
  <c r="AF55" i="48" s="1"/>
  <c r="AD55" i="48" s="1"/>
  <c r="AC55" i="48" s="1"/>
  <c r="AQ13" i="48"/>
  <c r="AQ2" i="28"/>
  <c r="AQ15" i="28"/>
  <c r="AS15" i="28" s="1"/>
  <c r="AF15" i="28" s="1"/>
  <c r="AD15" i="28" s="1"/>
  <c r="AC15" i="28" s="1"/>
  <c r="AV49" i="46"/>
  <c r="AQ2" i="42"/>
  <c r="AS50" i="42" s="1"/>
  <c r="AF50" i="42" s="1"/>
  <c r="AD50" i="42" s="1"/>
  <c r="AC50" i="42" s="1"/>
  <c r="AQ21" i="42"/>
  <c r="AS21" i="42" s="1"/>
  <c r="AF21" i="42" s="1"/>
  <c r="AD21" i="42" s="1"/>
  <c r="AC21" i="42" s="1"/>
  <c r="AQ6" i="39"/>
  <c r="AQ5" i="39"/>
  <c r="AQ21" i="59"/>
  <c r="AS45" i="59" s="1"/>
  <c r="AF45" i="59" s="1"/>
  <c r="AD45" i="59" s="1"/>
  <c r="AC45" i="59" s="1"/>
  <c r="AQ5" i="59"/>
  <c r="AQ24" i="59"/>
  <c r="AS48" i="59" s="1"/>
  <c r="AF48" i="59" s="1"/>
  <c r="AD48" i="59" s="1"/>
  <c r="AC48" i="59" s="1"/>
  <c r="AQ8" i="33"/>
  <c r="AQ4" i="33"/>
  <c r="AP15" i="34"/>
  <c r="AR39" i="34" s="1"/>
  <c r="AF39" i="34" s="1"/>
  <c r="AD39" i="34" s="1"/>
  <c r="AC39" i="34" s="1"/>
  <c r="AP8" i="34"/>
  <c r="AR8" i="34" s="1"/>
  <c r="AF8" i="34" s="1"/>
  <c r="AD8" i="34" s="1"/>
  <c r="AC8" i="34" s="1"/>
  <c r="AQ17" i="58"/>
  <c r="AQ5" i="58"/>
  <c r="AS53" i="58" s="1"/>
  <c r="AF53" i="58" s="1"/>
  <c r="AD53" i="58" s="1"/>
  <c r="AC53" i="58" s="1"/>
  <c r="AQ11" i="58"/>
  <c r="AQ13" i="51"/>
  <c r="AS13" i="51" s="1"/>
  <c r="AF13" i="51" s="1"/>
  <c r="AD13" i="51" s="1"/>
  <c r="AC13" i="51" s="1"/>
  <c r="AQ10" i="51"/>
  <c r="AS10" i="51" s="1"/>
  <c r="AF10" i="51" s="1"/>
  <c r="AD10" i="51" s="1"/>
  <c r="AC10" i="51" s="1"/>
  <c r="AP2" i="12"/>
  <c r="AR2" i="12" s="1"/>
  <c r="AF2" i="12" s="1"/>
  <c r="AQ9" i="55"/>
  <c r="AQ3" i="55"/>
  <c r="AQ16" i="50"/>
  <c r="AQ23" i="50"/>
  <c r="AS23" i="50" s="1"/>
  <c r="AF23" i="50" s="1"/>
  <c r="AD23" i="50" s="1"/>
  <c r="AC23" i="50" s="1"/>
  <c r="AQ25" i="50"/>
  <c r="AS25" i="50" s="1"/>
  <c r="AF25" i="50" s="1"/>
  <c r="AD25" i="50" s="1"/>
  <c r="AC25" i="50" s="1"/>
  <c r="AQ20" i="50"/>
  <c r="AS20" i="50" s="1"/>
  <c r="AF20" i="50" s="1"/>
  <c r="AD20" i="50" s="1"/>
  <c r="AC20" i="50" s="1"/>
  <c r="AQ21" i="50"/>
  <c r="AS21" i="50" s="1"/>
  <c r="AF21" i="50" s="1"/>
  <c r="AD21" i="50" s="1"/>
  <c r="AC21" i="50" s="1"/>
  <c r="AQ18" i="52"/>
  <c r="AS18" i="52" s="1"/>
  <c r="AF18" i="52" s="1"/>
  <c r="AD18" i="52" s="1"/>
  <c r="AC18" i="52" s="1"/>
  <c r="AQ12" i="52"/>
  <c r="AQ13" i="52"/>
  <c r="AQ15" i="35"/>
  <c r="AS15" i="35" s="1"/>
  <c r="AF15" i="35" s="1"/>
  <c r="AD15" i="35" s="1"/>
  <c r="AC15" i="35" s="1"/>
  <c r="AQ4" i="35"/>
  <c r="AP8" i="56"/>
  <c r="AR8" i="56" s="1"/>
  <c r="AF8" i="56" s="1"/>
  <c r="AD8" i="56" s="1"/>
  <c r="AC8" i="56" s="1"/>
  <c r="AP25" i="56"/>
  <c r="AP5" i="59"/>
  <c r="AR29" i="59" s="1"/>
  <c r="AF29" i="59" s="1"/>
  <c r="AD29" i="59" s="1"/>
  <c r="AC29" i="59" s="1"/>
  <c r="AP2" i="59"/>
  <c r="AR26" i="59" s="1"/>
  <c r="AF26" i="59" s="1"/>
  <c r="AD26" i="59" s="1"/>
  <c r="AC26" i="59" s="1"/>
  <c r="AQ24" i="57"/>
  <c r="AS48" i="57" s="1"/>
  <c r="AF48" i="57" s="1"/>
  <c r="AD48" i="57" s="1"/>
  <c r="AC48" i="57" s="1"/>
  <c r="AP4" i="37"/>
  <c r="AR28" i="37" s="1"/>
  <c r="AF28" i="37" s="1"/>
  <c r="AD28" i="37" s="1"/>
  <c r="AC28" i="37" s="1"/>
  <c r="AP6" i="37"/>
  <c r="AR30" i="37" s="1"/>
  <c r="AF30" i="37" s="1"/>
  <c r="AD30" i="37" s="1"/>
  <c r="AC30" i="37" s="1"/>
  <c r="AP8" i="41"/>
  <c r="AR32" i="41" s="1"/>
  <c r="AF32" i="41" s="1"/>
  <c r="AD32" i="41" s="1"/>
  <c r="AC32" i="41" s="1"/>
  <c r="AQ23" i="53"/>
  <c r="AS47" i="53" s="1"/>
  <c r="AF47" i="53" s="1"/>
  <c r="AD47" i="53" s="1"/>
  <c r="AC47" i="53" s="1"/>
  <c r="AP22" i="35"/>
  <c r="AP25" i="47"/>
  <c r="AP11" i="54"/>
  <c r="AR35" i="54" s="1"/>
  <c r="AF35" i="54" s="1"/>
  <c r="AD35" i="54" s="1"/>
  <c r="AC35" i="54" s="1"/>
  <c r="AQ22" i="49"/>
  <c r="AS46" i="49" s="1"/>
  <c r="AF46" i="49" s="1"/>
  <c r="AD46" i="49" s="1"/>
  <c r="AC46" i="49" s="1"/>
  <c r="AQ2" i="49"/>
  <c r="AQ15" i="49"/>
  <c r="AS15" i="49" s="1"/>
  <c r="AF15" i="49" s="1"/>
  <c r="AD15" i="49" s="1"/>
  <c r="AC15" i="49" s="1"/>
  <c r="AQ18" i="40"/>
  <c r="AS18" i="40" s="1"/>
  <c r="AF18" i="40" s="1"/>
  <c r="AD18" i="40" s="1"/>
  <c r="AC18" i="40" s="1"/>
  <c r="AP8" i="30"/>
  <c r="AR8" i="30" s="1"/>
  <c r="AF8" i="30" s="1"/>
  <c r="AD8" i="30" s="1"/>
  <c r="AC8" i="30" s="1"/>
  <c r="AP22" i="39"/>
  <c r="AP6" i="51"/>
  <c r="AR30" i="51" s="1"/>
  <c r="AF30" i="51" s="1"/>
  <c r="AD30" i="51" s="1"/>
  <c r="AC30" i="51" s="1"/>
  <c r="AP14" i="51"/>
  <c r="AR62" i="51" s="1"/>
  <c r="AF62" i="51" s="1"/>
  <c r="AD62" i="51" s="1"/>
  <c r="AC62" i="51" s="1"/>
  <c r="AQ20" i="45"/>
  <c r="AQ12" i="45"/>
  <c r="AQ8" i="43"/>
  <c r="AP8" i="28"/>
  <c r="AR32" i="28" s="1"/>
  <c r="AF32" i="28" s="1"/>
  <c r="AD32" i="28" s="1"/>
  <c r="AC32" i="28" s="1"/>
  <c r="AP6" i="28"/>
  <c r="AR30" i="28" s="1"/>
  <c r="AF30" i="28" s="1"/>
  <c r="AD30" i="28" s="1"/>
  <c r="AC30" i="28" s="1"/>
  <c r="AP23" i="58"/>
  <c r="AP3" i="58"/>
  <c r="AR3" i="58" s="1"/>
  <c r="AF3" i="58" s="1"/>
  <c r="AD3" i="58" s="1"/>
  <c r="AC3" i="58" s="1"/>
  <c r="AP3" i="50"/>
  <c r="AR3" i="50" s="1"/>
  <c r="AF3" i="50" s="1"/>
  <c r="AD3" i="50" s="1"/>
  <c r="AC3" i="50" s="1"/>
  <c r="AP12" i="50"/>
  <c r="AR36" i="50" s="1"/>
  <c r="AF36" i="50" s="1"/>
  <c r="AD36" i="50" s="1"/>
  <c r="AC36" i="50" s="1"/>
  <c r="AP20" i="52"/>
  <c r="AP12" i="57"/>
  <c r="AR60" i="57" s="1"/>
  <c r="AF60" i="57" s="1"/>
  <c r="AD60" i="57" s="1"/>
  <c r="AC60" i="57" s="1"/>
  <c r="AP7" i="57"/>
  <c r="AR31" i="57" s="1"/>
  <c r="AF31" i="57" s="1"/>
  <c r="AD31" i="57" s="1"/>
  <c r="AC31" i="57" s="1"/>
  <c r="AP21" i="33"/>
  <c r="AP3" i="49"/>
  <c r="AR27" i="49" s="1"/>
  <c r="AF27" i="49" s="1"/>
  <c r="AD27" i="49" s="1"/>
  <c r="AC27" i="49" s="1"/>
  <c r="AP21" i="55"/>
  <c r="AP6" i="55"/>
  <c r="AR30" i="55" s="1"/>
  <c r="AF30" i="55" s="1"/>
  <c r="AD30" i="55" s="1"/>
  <c r="AC30" i="55" s="1"/>
  <c r="AQ23" i="37"/>
  <c r="AS47" i="37" s="1"/>
  <c r="AF47" i="37" s="1"/>
  <c r="AD47" i="37" s="1"/>
  <c r="AC47" i="37" s="1"/>
  <c r="AQ15" i="54"/>
  <c r="AQ4" i="54"/>
  <c r="AS52" i="54" s="1"/>
  <c r="AF52" i="54" s="1"/>
  <c r="AD52" i="54" s="1"/>
  <c r="AC52" i="54" s="1"/>
  <c r="AP12" i="38"/>
  <c r="AR36" i="38" s="1"/>
  <c r="AF36" i="38" s="1"/>
  <c r="AD36" i="38" s="1"/>
  <c r="AC36" i="38" s="1"/>
  <c r="AQ11" i="28"/>
  <c r="AS11" i="28" s="1"/>
  <c r="AF11" i="28" s="1"/>
  <c r="AD11" i="28" s="1"/>
  <c r="AC11" i="28" s="1"/>
  <c r="AQ6" i="42"/>
  <c r="AS54" i="42" s="1"/>
  <c r="AF54" i="42" s="1"/>
  <c r="AD54" i="42" s="1"/>
  <c r="AC54" i="42" s="1"/>
  <c r="AQ5" i="50"/>
  <c r="AS53" i="50" s="1"/>
  <c r="AF53" i="50" s="1"/>
  <c r="AD53" i="50" s="1"/>
  <c r="AC53" i="50" s="1"/>
  <c r="AP3" i="41"/>
  <c r="AR27" i="41" s="1"/>
  <c r="AF27" i="41" s="1"/>
  <c r="AD27" i="41" s="1"/>
  <c r="AC27" i="41" s="1"/>
  <c r="AQ25" i="39"/>
  <c r="AS49" i="39" s="1"/>
  <c r="AF49" i="39" s="1"/>
  <c r="AD49" i="39" s="1"/>
  <c r="AC49" i="39" s="1"/>
  <c r="AQ2" i="59"/>
  <c r="AQ7" i="59"/>
  <c r="AQ23" i="33"/>
  <c r="AS47" i="33" s="1"/>
  <c r="AF47" i="33" s="1"/>
  <c r="AD47" i="33" s="1"/>
  <c r="AC47" i="33" s="1"/>
  <c r="AP14" i="53"/>
  <c r="AR62" i="53" s="1"/>
  <c r="AF62" i="53" s="1"/>
  <c r="AD62" i="53" s="1"/>
  <c r="AC62" i="53" s="1"/>
  <c r="AP5" i="53"/>
  <c r="AR29" i="53" s="1"/>
  <c r="AF29" i="53" s="1"/>
  <c r="AD29" i="53" s="1"/>
  <c r="AC29" i="53" s="1"/>
  <c r="AP21" i="53"/>
  <c r="AQ19" i="12"/>
  <c r="AS19" i="12" s="1"/>
  <c r="AF19" i="12" s="1"/>
  <c r="AD19" i="12" s="1"/>
  <c r="AC19" i="12" s="1"/>
  <c r="AQ21" i="12"/>
  <c r="AS21" i="12" s="1"/>
  <c r="AF21" i="12" s="1"/>
  <c r="AD21" i="12" s="1"/>
  <c r="AC21" i="12" s="1"/>
  <c r="AP10" i="48"/>
  <c r="AR34" i="48" s="1"/>
  <c r="AF34" i="48" s="1"/>
  <c r="AD34" i="48" s="1"/>
  <c r="AC34" i="48" s="1"/>
  <c r="AQ23" i="41"/>
  <c r="AS47" i="41" s="1"/>
  <c r="AF47" i="41" s="1"/>
  <c r="AD47" i="41" s="1"/>
  <c r="AC47" i="41" s="1"/>
  <c r="AQ8" i="41"/>
  <c r="AQ2" i="41"/>
  <c r="AQ14" i="51"/>
  <c r="AS14" i="51" s="1"/>
  <c r="AF14" i="51" s="1"/>
  <c r="AD14" i="51" s="1"/>
  <c r="AC14" i="51" s="1"/>
  <c r="AQ17" i="51"/>
  <c r="AS17" i="51" s="1"/>
  <c r="AF17" i="51" s="1"/>
  <c r="AD17" i="51" s="1"/>
  <c r="AC17" i="51" s="1"/>
  <c r="AQ22" i="44"/>
  <c r="AS22" i="44" s="1"/>
  <c r="AF22" i="44" s="1"/>
  <c r="AD22" i="44" s="1"/>
  <c r="AC22" i="44" s="1"/>
  <c r="AQ18" i="44"/>
  <c r="AS18" i="44" s="1"/>
  <c r="AF18" i="44" s="1"/>
  <c r="AD18" i="44" s="1"/>
  <c r="AC18" i="44" s="1"/>
  <c r="AQ25" i="31"/>
  <c r="AS49" i="31" s="1"/>
  <c r="AF49" i="31" s="1"/>
  <c r="AD49" i="31" s="1"/>
  <c r="AC49" i="31" s="1"/>
  <c r="AP3" i="32"/>
  <c r="AR3" i="32" s="1"/>
  <c r="AF3" i="32" s="1"/>
  <c r="AD3" i="32" s="1"/>
  <c r="AC3" i="32" s="1"/>
  <c r="AP25" i="32"/>
  <c r="AP23" i="12"/>
  <c r="AP3" i="12"/>
  <c r="AR3" i="12" s="1"/>
  <c r="AF3" i="12" s="1"/>
  <c r="AD3" i="12" s="1"/>
  <c r="AC3" i="12" s="1"/>
  <c r="AQ8" i="55"/>
  <c r="AQ4" i="55"/>
  <c r="AQ19" i="55"/>
  <c r="AS43" i="55" s="1"/>
  <c r="AF43" i="55" s="1"/>
  <c r="AD43" i="55" s="1"/>
  <c r="AC43" i="55" s="1"/>
  <c r="AQ8" i="52"/>
  <c r="AS56" i="52" s="1"/>
  <c r="AF56" i="52" s="1"/>
  <c r="AD56" i="52" s="1"/>
  <c r="AC56" i="52" s="1"/>
  <c r="AQ11" i="35"/>
  <c r="AS11" i="35" s="1"/>
  <c r="AF11" i="35" s="1"/>
  <c r="AD11" i="35" s="1"/>
  <c r="AC11" i="35" s="1"/>
  <c r="AQ25" i="35"/>
  <c r="AS49" i="35" s="1"/>
  <c r="AF49" i="35" s="1"/>
  <c r="AD49" i="35" s="1"/>
  <c r="AC49" i="35" s="1"/>
  <c r="AP15" i="56"/>
  <c r="AR39" i="56" s="1"/>
  <c r="AF39" i="56" s="1"/>
  <c r="AD39" i="56" s="1"/>
  <c r="AC39" i="56" s="1"/>
  <c r="AP25" i="40"/>
  <c r="AP8" i="40"/>
  <c r="AR8" i="40" s="1"/>
  <c r="AF8" i="40" s="1"/>
  <c r="AD8" i="40" s="1"/>
  <c r="AC8" i="40" s="1"/>
  <c r="AP25" i="31"/>
  <c r="AP15" i="59"/>
  <c r="AR63" i="59" s="1"/>
  <c r="AF63" i="59" s="1"/>
  <c r="AD63" i="59" s="1"/>
  <c r="AC63" i="59" s="1"/>
  <c r="AQ13" i="32"/>
  <c r="AQ7" i="32"/>
  <c r="AS55" i="32" s="1"/>
  <c r="AF55" i="32" s="1"/>
  <c r="AD55" i="32" s="1"/>
  <c r="AC55" i="32" s="1"/>
  <c r="AQ23" i="32"/>
  <c r="AS23" i="32" s="1"/>
  <c r="AF23" i="32" s="1"/>
  <c r="AD23" i="32" s="1"/>
  <c r="AC23" i="32" s="1"/>
  <c r="AQ12" i="57"/>
  <c r="AS12" i="57" s="1"/>
  <c r="AF12" i="57" s="1"/>
  <c r="AD12" i="57" s="1"/>
  <c r="AC12" i="57" s="1"/>
  <c r="AQ16" i="57"/>
  <c r="AS16" i="57" s="1"/>
  <c r="AF16" i="57" s="1"/>
  <c r="AD16" i="57" s="1"/>
  <c r="AC16" i="57" s="1"/>
  <c r="AP4" i="41"/>
  <c r="AR28" i="41" s="1"/>
  <c r="AF28" i="41" s="1"/>
  <c r="AD28" i="41" s="1"/>
  <c r="AC28" i="41" s="1"/>
  <c r="AQ11" i="53"/>
  <c r="AS11" i="53" s="1"/>
  <c r="AF11" i="53" s="1"/>
  <c r="AD11" i="53" s="1"/>
  <c r="AC11" i="53" s="1"/>
  <c r="AP8" i="35"/>
  <c r="AR32" i="35" s="1"/>
  <c r="AF32" i="35" s="1"/>
  <c r="AD32" i="35" s="1"/>
  <c r="AC32" i="35" s="1"/>
  <c r="AP10" i="35"/>
  <c r="AR58" i="35" s="1"/>
  <c r="AF58" i="35" s="1"/>
  <c r="AD58" i="35" s="1"/>
  <c r="AC58" i="35" s="1"/>
  <c r="AP6" i="47"/>
  <c r="AR30" i="47" s="1"/>
  <c r="AF30" i="47" s="1"/>
  <c r="AD30" i="47" s="1"/>
  <c r="AC30" i="47" s="1"/>
  <c r="AP16" i="47"/>
  <c r="AR64" i="47" s="1"/>
  <c r="AF64" i="47" s="1"/>
  <c r="AD64" i="47" s="1"/>
  <c r="AC64" i="47" s="1"/>
  <c r="AP3" i="45"/>
  <c r="AR27" i="45" s="1"/>
  <c r="AF27" i="45" s="1"/>
  <c r="AD27" i="45" s="1"/>
  <c r="AC27" i="45" s="1"/>
  <c r="AP6" i="43"/>
  <c r="AR30" i="43" s="1"/>
  <c r="AF30" i="43" s="1"/>
  <c r="AD30" i="43" s="1"/>
  <c r="AC30" i="43" s="1"/>
  <c r="AP5" i="54"/>
  <c r="AR5" i="54" s="1"/>
  <c r="AF5" i="54" s="1"/>
  <c r="AD5" i="54" s="1"/>
  <c r="AC5" i="54" s="1"/>
  <c r="AP4" i="54"/>
  <c r="AR4" i="54" s="1"/>
  <c r="AF4" i="54" s="1"/>
  <c r="AD4" i="54" s="1"/>
  <c r="AC4" i="54" s="1"/>
  <c r="AQ7" i="49"/>
  <c r="AQ13" i="40"/>
  <c r="AQ5" i="40"/>
  <c r="AS53" i="40" s="1"/>
  <c r="AF53" i="40" s="1"/>
  <c r="AD53" i="40" s="1"/>
  <c r="AC53" i="40" s="1"/>
  <c r="AP2" i="30"/>
  <c r="AR2" i="30" s="1"/>
  <c r="AF2" i="30" s="1"/>
  <c r="AQ10" i="56"/>
  <c r="AQ15" i="56"/>
  <c r="AQ2" i="56"/>
  <c r="AS50" i="56" s="1"/>
  <c r="AF50" i="56" s="1"/>
  <c r="AD50" i="56" s="1"/>
  <c r="AC50" i="56" s="1"/>
  <c r="AP12" i="39"/>
  <c r="AR60" i="39" s="1"/>
  <c r="AF60" i="39" s="1"/>
  <c r="AD60" i="39" s="1"/>
  <c r="AC60" i="39" s="1"/>
  <c r="AP7" i="51"/>
  <c r="AR31" i="51" s="1"/>
  <c r="AF31" i="51" s="1"/>
  <c r="AD31" i="51" s="1"/>
  <c r="AC31" i="51" s="1"/>
  <c r="AP4" i="51"/>
  <c r="AR28" i="51" s="1"/>
  <c r="AF28" i="51" s="1"/>
  <c r="AD28" i="51" s="1"/>
  <c r="AC28" i="51" s="1"/>
  <c r="AP24" i="51"/>
  <c r="AP5" i="58"/>
  <c r="AR5" i="58" s="1"/>
  <c r="AF5" i="58" s="1"/>
  <c r="AD5" i="58" s="1"/>
  <c r="AC5" i="58" s="1"/>
  <c r="AP25" i="58"/>
  <c r="AP11" i="50"/>
  <c r="AR35" i="50" s="1"/>
  <c r="AF35" i="50" s="1"/>
  <c r="AD35" i="50" s="1"/>
  <c r="AC35" i="50" s="1"/>
  <c r="AP21" i="50"/>
  <c r="AP5" i="52"/>
  <c r="AR5" i="52" s="1"/>
  <c r="AF5" i="52" s="1"/>
  <c r="AD5" i="52" s="1"/>
  <c r="AC5" i="52" s="1"/>
  <c r="AP13" i="33"/>
  <c r="AR61" i="33" s="1"/>
  <c r="AF61" i="33" s="1"/>
  <c r="AD61" i="33" s="1"/>
  <c r="AC61" i="33" s="1"/>
  <c r="AP17" i="49"/>
  <c r="AR65" i="49" s="1"/>
  <c r="AF65" i="49" s="1"/>
  <c r="AD65" i="49" s="1"/>
  <c r="AC65" i="49" s="1"/>
  <c r="AP13" i="49"/>
  <c r="AR61" i="49" s="1"/>
  <c r="AF61" i="49" s="1"/>
  <c r="AD61" i="49" s="1"/>
  <c r="AC61" i="49" s="1"/>
  <c r="AP22" i="49"/>
  <c r="AP8" i="55"/>
  <c r="AR32" i="55" s="1"/>
  <c r="AF32" i="55" s="1"/>
  <c r="AD32" i="55" s="1"/>
  <c r="AC32" i="55" s="1"/>
  <c r="AP15" i="55"/>
  <c r="AR63" i="55" s="1"/>
  <c r="AF63" i="55" s="1"/>
  <c r="AD63" i="55" s="1"/>
  <c r="AC63" i="55" s="1"/>
  <c r="AQ2" i="37"/>
  <c r="AQ10" i="54"/>
  <c r="AQ8" i="48"/>
  <c r="AS56" i="48" s="1"/>
  <c r="AF56" i="48" s="1"/>
  <c r="AD56" i="48" s="1"/>
  <c r="AC56" i="48" s="1"/>
  <c r="AQ20" i="42"/>
  <c r="AS20" i="42" s="1"/>
  <c r="AF20" i="42" s="1"/>
  <c r="AD20" i="42" s="1"/>
  <c r="AC20" i="42" s="1"/>
  <c r="AQ13" i="46"/>
  <c r="A95" i="12"/>
  <c r="AP18" i="12"/>
  <c r="A90" i="12"/>
  <c r="BC90" i="12" s="1"/>
  <c r="D90" i="12"/>
  <c r="AQ2" i="12"/>
  <c r="AS50" i="12" s="1"/>
  <c r="AF50" i="12" s="1"/>
  <c r="AD50" i="12" s="1"/>
  <c r="AQ3" i="12"/>
  <c r="AS51" i="12" s="1"/>
  <c r="AF51" i="12" s="1"/>
  <c r="AD51" i="12" s="1"/>
  <c r="AC51" i="12" s="1"/>
  <c r="AQ9" i="12"/>
  <c r="AS57" i="12" s="1"/>
  <c r="AF57" i="12" s="1"/>
  <c r="AD57" i="12" s="1"/>
  <c r="AC57" i="12" s="1"/>
  <c r="AQ17" i="12"/>
  <c r="AQ8" i="12"/>
  <c r="AS56" i="12" s="1"/>
  <c r="AF56" i="12" s="1"/>
  <c r="AD56" i="12" s="1"/>
  <c r="AC56" i="12" s="1"/>
  <c r="AQ18" i="12"/>
  <c r="AS18" i="12" s="1"/>
  <c r="AF18" i="12" s="1"/>
  <c r="AD18" i="12" s="1"/>
  <c r="AP15" i="12"/>
  <c r="AR39" i="12" s="1"/>
  <c r="AF39" i="12" s="1"/>
  <c r="AD39" i="12" s="1"/>
  <c r="AC39" i="12" s="1"/>
  <c r="AP8" i="12"/>
  <c r="AR8" i="12" s="1"/>
  <c r="AF8" i="12" s="1"/>
  <c r="AD8" i="12" s="1"/>
  <c r="AC8" i="12" s="1"/>
  <c r="AQ24" i="12"/>
  <c r="AS24" i="12" s="1"/>
  <c r="AF24" i="12" s="1"/>
  <c r="AD24" i="12" s="1"/>
  <c r="AC24" i="12" s="1"/>
  <c r="AP5" i="12"/>
  <c r="AR5" i="12" s="1"/>
  <c r="AF5" i="12" s="1"/>
  <c r="AD5" i="12" s="1"/>
  <c r="AC5" i="12" s="1"/>
  <c r="AP11" i="12"/>
  <c r="AR35" i="12" s="1"/>
  <c r="AF35" i="12" s="1"/>
  <c r="AD35" i="12" s="1"/>
  <c r="AC35" i="12" s="1"/>
  <c r="D116" i="12"/>
  <c r="A116" i="12"/>
  <c r="AQ5" i="12"/>
  <c r="AS53" i="12" s="1"/>
  <c r="AF53" i="12" s="1"/>
  <c r="AD53" i="12" s="1"/>
  <c r="AC53" i="12" s="1"/>
  <c r="AQ25" i="12"/>
  <c r="AS25" i="12" s="1"/>
  <c r="AF25" i="12" s="1"/>
  <c r="AD25" i="12" s="1"/>
  <c r="AC25" i="12" s="1"/>
  <c r="AP19" i="12"/>
  <c r="AP13" i="12"/>
  <c r="AR37" i="12" s="1"/>
  <c r="AF37" i="12" s="1"/>
  <c r="AD37" i="12" s="1"/>
  <c r="AC37" i="12" s="1"/>
  <c r="A119" i="12"/>
  <c r="D119" i="12"/>
  <c r="AQ7" i="12"/>
  <c r="AS55" i="12" s="1"/>
  <c r="AF55" i="12" s="1"/>
  <c r="AD55" i="12" s="1"/>
  <c r="AC55" i="12" s="1"/>
  <c r="AP14" i="12"/>
  <c r="AR38" i="12" s="1"/>
  <c r="AF38" i="12" s="1"/>
  <c r="AD38" i="12" s="1"/>
  <c r="AC38" i="12" s="1"/>
  <c r="AP25" i="12"/>
  <c r="AQ20" i="12"/>
  <c r="AS20" i="12" s="1"/>
  <c r="AF20" i="12" s="1"/>
  <c r="AD20" i="12" s="1"/>
  <c r="AC20" i="12" s="1"/>
  <c r="AQ10" i="12"/>
  <c r="AP16" i="12"/>
  <c r="AR40" i="12" s="1"/>
  <c r="AF40" i="12" s="1"/>
  <c r="AD40" i="12" s="1"/>
  <c r="AC40" i="12" s="1"/>
  <c r="AP24" i="12"/>
  <c r="AQ9" i="28"/>
  <c r="AQ7" i="28"/>
  <c r="AQ5" i="28"/>
  <c r="AQ10" i="28"/>
  <c r="AS10" i="28" s="1"/>
  <c r="AF10" i="28" s="1"/>
  <c r="AD10" i="28" s="1"/>
  <c r="AC10" i="28" s="1"/>
  <c r="A120" i="28"/>
  <c r="D120" i="28"/>
  <c r="AP13" i="28"/>
  <c r="AR61" i="28" s="1"/>
  <c r="AF61" i="28" s="1"/>
  <c r="AD61" i="28" s="1"/>
  <c r="AC61" i="28" s="1"/>
  <c r="AQ18" i="28"/>
  <c r="AS42" i="28" s="1"/>
  <c r="AF42" i="28" s="1"/>
  <c r="AD42" i="28" s="1"/>
  <c r="AC42" i="28" s="1"/>
  <c r="AQ8" i="28"/>
  <c r="AQ6" i="28"/>
  <c r="AP23" i="28"/>
  <c r="AP12" i="28"/>
  <c r="AR60" i="28" s="1"/>
  <c r="AF60" i="28" s="1"/>
  <c r="AD60" i="28" s="1"/>
  <c r="AC60" i="28" s="1"/>
  <c r="AQ12" i="28"/>
  <c r="AS12" i="28" s="1"/>
  <c r="AF12" i="28" s="1"/>
  <c r="AD12" i="28" s="1"/>
  <c r="AC12" i="28" s="1"/>
  <c r="A110" i="28"/>
  <c r="D110" i="28"/>
  <c r="AP4" i="28"/>
  <c r="AR28" i="28" s="1"/>
  <c r="AF28" i="28" s="1"/>
  <c r="AD28" i="28" s="1"/>
  <c r="AC28" i="28" s="1"/>
  <c r="AQ25" i="28"/>
  <c r="AS49" i="28" s="1"/>
  <c r="AF49" i="28" s="1"/>
  <c r="AD49" i="28" s="1"/>
  <c r="AC49" i="28" s="1"/>
  <c r="AQ19" i="28"/>
  <c r="AS43" i="28" s="1"/>
  <c r="AF43" i="28" s="1"/>
  <c r="AD43" i="28" s="1"/>
  <c r="AC43" i="28" s="1"/>
  <c r="AQ21" i="28"/>
  <c r="AS45" i="28" s="1"/>
  <c r="AF45" i="28" s="1"/>
  <c r="AD45" i="28" s="1"/>
  <c r="AC45" i="28" s="1"/>
  <c r="A119" i="28"/>
  <c r="D119" i="28"/>
  <c r="AP21" i="28"/>
  <c r="AP25" i="28"/>
  <c r="AP9" i="28"/>
  <c r="AR33" i="28" s="1"/>
  <c r="AF33" i="28" s="1"/>
  <c r="AD33" i="28" s="1"/>
  <c r="AC33" i="28" s="1"/>
  <c r="AP11" i="28"/>
  <c r="AR59" i="28" s="1"/>
  <c r="AF59" i="28" s="1"/>
  <c r="AD59" i="28" s="1"/>
  <c r="AC59" i="28" s="1"/>
  <c r="AP24" i="28"/>
  <c r="AP10" i="28"/>
  <c r="AR58" i="28" s="1"/>
  <c r="AF58" i="28" s="1"/>
  <c r="AD58" i="28" s="1"/>
  <c r="AC58" i="28" s="1"/>
  <c r="AQ15" i="30"/>
  <c r="AQ14" i="30"/>
  <c r="AP19" i="30"/>
  <c r="AQ23" i="30"/>
  <c r="AS23" i="30" s="1"/>
  <c r="AF23" i="30" s="1"/>
  <c r="AD23" i="30" s="1"/>
  <c r="AC23" i="30" s="1"/>
  <c r="AP6" i="30"/>
  <c r="AR6" i="30" s="1"/>
  <c r="AF6" i="30" s="1"/>
  <c r="AD6" i="30" s="1"/>
  <c r="AC6" i="30" s="1"/>
  <c r="AP10" i="30"/>
  <c r="AR34" i="30" s="1"/>
  <c r="AF34" i="30" s="1"/>
  <c r="AD34" i="30" s="1"/>
  <c r="AC34" i="30" s="1"/>
  <c r="AP16" i="30"/>
  <c r="AR40" i="30" s="1"/>
  <c r="AF40" i="30" s="1"/>
  <c r="AD40" i="30" s="1"/>
  <c r="AC40" i="30" s="1"/>
  <c r="AQ13" i="30"/>
  <c r="AQ18" i="30"/>
  <c r="AS18" i="30" s="1"/>
  <c r="AF18" i="30" s="1"/>
  <c r="AD18" i="30" s="1"/>
  <c r="AC18" i="30" s="1"/>
  <c r="AQ4" i="30"/>
  <c r="AS52" i="30" s="1"/>
  <c r="AF52" i="30" s="1"/>
  <c r="AD52" i="30" s="1"/>
  <c r="AC52" i="30" s="1"/>
  <c r="AP21" i="30"/>
  <c r="AP17" i="30"/>
  <c r="AR41" i="30" s="1"/>
  <c r="AF41" i="30" s="1"/>
  <c r="AD41" i="30" s="1"/>
  <c r="AC41" i="30" s="1"/>
  <c r="AP24" i="30"/>
  <c r="AP22" i="30"/>
  <c r="AQ19" i="30"/>
  <c r="AS19" i="30" s="1"/>
  <c r="AF19" i="30" s="1"/>
  <c r="AD19" i="30" s="1"/>
  <c r="AC19" i="30" s="1"/>
  <c r="AQ12" i="30"/>
  <c r="AQ2" i="30"/>
  <c r="AS50" i="30" s="1"/>
  <c r="AF50" i="30" s="1"/>
  <c r="AD50" i="30" s="1"/>
  <c r="AC50" i="30" s="1"/>
  <c r="AQ25" i="30"/>
  <c r="AS25" i="30" s="1"/>
  <c r="AF25" i="30" s="1"/>
  <c r="AD25" i="30" s="1"/>
  <c r="AC25" i="30" s="1"/>
  <c r="D103" i="30"/>
  <c r="A103" i="30"/>
  <c r="AQ21" i="30"/>
  <c r="AS21" i="30" s="1"/>
  <c r="AF21" i="30" s="1"/>
  <c r="AD21" i="30" s="1"/>
  <c r="AC21" i="30" s="1"/>
  <c r="AQ5" i="30"/>
  <c r="AS53" i="30" s="1"/>
  <c r="AF53" i="30" s="1"/>
  <c r="AD53" i="30" s="1"/>
  <c r="AC53" i="30" s="1"/>
  <c r="AP20" i="30"/>
  <c r="AP5" i="30"/>
  <c r="AR5" i="30" s="1"/>
  <c r="AF5" i="30" s="1"/>
  <c r="AD5" i="30" s="1"/>
  <c r="AC5" i="30" s="1"/>
  <c r="AQ22" i="31"/>
  <c r="AS46" i="31" s="1"/>
  <c r="AF46" i="31" s="1"/>
  <c r="AD46" i="31" s="1"/>
  <c r="AC46" i="31" s="1"/>
  <c r="AQ5" i="31"/>
  <c r="AP24" i="31"/>
  <c r="AQ11" i="31"/>
  <c r="AS11" i="31" s="1"/>
  <c r="AF11" i="31" s="1"/>
  <c r="AD11" i="31" s="1"/>
  <c r="AC11" i="31" s="1"/>
  <c r="AQ3" i="31"/>
  <c r="AP21" i="31"/>
  <c r="AP4" i="31"/>
  <c r="AR28" i="31" s="1"/>
  <c r="AF28" i="31" s="1"/>
  <c r="AD28" i="31" s="1"/>
  <c r="AC28" i="31" s="1"/>
  <c r="AP3" i="31"/>
  <c r="AR27" i="31" s="1"/>
  <c r="AF27" i="31" s="1"/>
  <c r="AD27" i="31" s="1"/>
  <c r="AC27" i="31" s="1"/>
  <c r="AP22" i="31"/>
  <c r="AQ12" i="31"/>
  <c r="AS12" i="31" s="1"/>
  <c r="AF12" i="31" s="1"/>
  <c r="AD12" i="31" s="1"/>
  <c r="AC12" i="31" s="1"/>
  <c r="AQ4" i="31"/>
  <c r="AP2" i="31"/>
  <c r="AR26" i="31" s="1"/>
  <c r="AF26" i="31" s="1"/>
  <c r="AD26" i="31" s="1"/>
  <c r="AC26" i="31" s="1"/>
  <c r="AP8" i="31"/>
  <c r="AR32" i="31" s="1"/>
  <c r="AF32" i="31" s="1"/>
  <c r="AD32" i="31" s="1"/>
  <c r="AC32" i="31" s="1"/>
  <c r="AQ21" i="31"/>
  <c r="AS45" i="31" s="1"/>
  <c r="AF45" i="31" s="1"/>
  <c r="AD45" i="31" s="1"/>
  <c r="AC45" i="31" s="1"/>
  <c r="AP12" i="31"/>
  <c r="AR60" i="31" s="1"/>
  <c r="AF60" i="31" s="1"/>
  <c r="AD60" i="31" s="1"/>
  <c r="AC60" i="31" s="1"/>
  <c r="AQ15" i="31"/>
  <c r="AS15" i="31" s="1"/>
  <c r="AF15" i="31" s="1"/>
  <c r="AD15" i="31" s="1"/>
  <c r="AC15" i="31" s="1"/>
  <c r="AQ14" i="31"/>
  <c r="AS14" i="31" s="1"/>
  <c r="AF14" i="31" s="1"/>
  <c r="AD14" i="31" s="1"/>
  <c r="AC14" i="31" s="1"/>
  <c r="AP16" i="31"/>
  <c r="AR64" i="31" s="1"/>
  <c r="AF64" i="31" s="1"/>
  <c r="AD64" i="31" s="1"/>
  <c r="AC64" i="31" s="1"/>
  <c r="AP6" i="31"/>
  <c r="AR30" i="31" s="1"/>
  <c r="AF30" i="31" s="1"/>
  <c r="AD30" i="31" s="1"/>
  <c r="AC30" i="31" s="1"/>
  <c r="AQ8" i="31"/>
  <c r="AP9" i="31"/>
  <c r="AR33" i="31" s="1"/>
  <c r="AF33" i="31" s="1"/>
  <c r="AD33" i="31" s="1"/>
  <c r="AC33" i="31" s="1"/>
  <c r="AP10" i="31"/>
  <c r="AR58" i="31" s="1"/>
  <c r="AF58" i="31" s="1"/>
  <c r="AD58" i="31" s="1"/>
  <c r="AC58" i="31" s="1"/>
  <c r="AP19" i="31"/>
  <c r="AP21" i="32"/>
  <c r="AQ4" i="32"/>
  <c r="AS52" i="32" s="1"/>
  <c r="AF52" i="32" s="1"/>
  <c r="AD52" i="32" s="1"/>
  <c r="AC52" i="32" s="1"/>
  <c r="AQ18" i="32"/>
  <c r="AS18" i="32" s="1"/>
  <c r="AF18" i="32" s="1"/>
  <c r="AD18" i="32" s="1"/>
  <c r="AC18" i="32" s="1"/>
  <c r="AQ14" i="32"/>
  <c r="AQ17" i="32"/>
  <c r="AQ16" i="32"/>
  <c r="AP5" i="32"/>
  <c r="AR5" i="32" s="1"/>
  <c r="AF5" i="32" s="1"/>
  <c r="AD5" i="32" s="1"/>
  <c r="AC5" i="32" s="1"/>
  <c r="AP22" i="32"/>
  <c r="AP11" i="32"/>
  <c r="AR35" i="32" s="1"/>
  <c r="AF35" i="32" s="1"/>
  <c r="AD35" i="32" s="1"/>
  <c r="AC35" i="32" s="1"/>
  <c r="AQ12" i="32"/>
  <c r="AQ3" i="32"/>
  <c r="AS51" i="32" s="1"/>
  <c r="AF51" i="32" s="1"/>
  <c r="AD51" i="32" s="1"/>
  <c r="AC51" i="32" s="1"/>
  <c r="AP15" i="32"/>
  <c r="AR39" i="32" s="1"/>
  <c r="AF39" i="32" s="1"/>
  <c r="AD39" i="32" s="1"/>
  <c r="AC39" i="32" s="1"/>
  <c r="AQ15" i="32"/>
  <c r="AP12" i="32"/>
  <c r="AR36" i="32" s="1"/>
  <c r="AF36" i="32" s="1"/>
  <c r="AD36" i="32" s="1"/>
  <c r="AC36" i="32" s="1"/>
  <c r="AP23" i="32"/>
  <c r="AQ6" i="32"/>
  <c r="AS54" i="32" s="1"/>
  <c r="AF54" i="32" s="1"/>
  <c r="AD54" i="32" s="1"/>
  <c r="AC54" i="32" s="1"/>
  <c r="AP6" i="32"/>
  <c r="AR6" i="32" s="1"/>
  <c r="AF6" i="32" s="1"/>
  <c r="AD6" i="32" s="1"/>
  <c r="AC6" i="32" s="1"/>
  <c r="AP17" i="32"/>
  <c r="AR41" i="32" s="1"/>
  <c r="AF41" i="32" s="1"/>
  <c r="AD41" i="32" s="1"/>
  <c r="AC41" i="32" s="1"/>
  <c r="AP10" i="32"/>
  <c r="AR34" i="32" s="1"/>
  <c r="AF34" i="32" s="1"/>
  <c r="AD34" i="32" s="1"/>
  <c r="AC34" i="32" s="1"/>
  <c r="AP24" i="32"/>
  <c r="AQ8" i="32"/>
  <c r="AS56" i="32" s="1"/>
  <c r="AF56" i="32" s="1"/>
  <c r="AD56" i="32" s="1"/>
  <c r="AC56" i="32" s="1"/>
  <c r="AQ6" i="33"/>
  <c r="AQ14" i="33"/>
  <c r="AS14" i="33" s="1"/>
  <c r="AF14" i="33" s="1"/>
  <c r="AD14" i="33" s="1"/>
  <c r="AC14" i="33" s="1"/>
  <c r="AP14" i="33"/>
  <c r="AR62" i="33" s="1"/>
  <c r="AF62" i="33" s="1"/>
  <c r="AD62" i="33" s="1"/>
  <c r="AC62" i="33" s="1"/>
  <c r="A89" i="33"/>
  <c r="D89" i="33"/>
  <c r="AQ7" i="33"/>
  <c r="AQ5" i="33"/>
  <c r="AP15" i="33"/>
  <c r="AR63" i="33" s="1"/>
  <c r="AF63" i="33" s="1"/>
  <c r="AD63" i="33" s="1"/>
  <c r="AC63" i="33" s="1"/>
  <c r="AP8" i="33"/>
  <c r="AR32" i="33" s="1"/>
  <c r="AF32" i="33" s="1"/>
  <c r="AD32" i="33" s="1"/>
  <c r="AC32" i="33" s="1"/>
  <c r="AQ10" i="33"/>
  <c r="AS10" i="33" s="1"/>
  <c r="AF10" i="33" s="1"/>
  <c r="AD10" i="33" s="1"/>
  <c r="AC10" i="33" s="1"/>
  <c r="AQ17" i="33"/>
  <c r="AS17" i="33" s="1"/>
  <c r="AF17" i="33" s="1"/>
  <c r="AD17" i="33" s="1"/>
  <c r="AC17" i="33" s="1"/>
  <c r="AP20" i="33"/>
  <c r="AP17" i="33"/>
  <c r="AR65" i="33" s="1"/>
  <c r="AF65" i="33" s="1"/>
  <c r="AD65" i="33" s="1"/>
  <c r="AC65" i="33" s="1"/>
  <c r="AP3" i="33"/>
  <c r="AR27" i="33" s="1"/>
  <c r="AF27" i="33" s="1"/>
  <c r="AD27" i="33" s="1"/>
  <c r="AC27" i="33" s="1"/>
  <c r="AQ21" i="33"/>
  <c r="AS45" i="33" s="1"/>
  <c r="AF45" i="33" s="1"/>
  <c r="AD45" i="33" s="1"/>
  <c r="AC45" i="33" s="1"/>
  <c r="AQ19" i="33"/>
  <c r="AS43" i="33" s="1"/>
  <c r="AF43" i="33" s="1"/>
  <c r="AD43" i="33" s="1"/>
  <c r="AC43" i="33" s="1"/>
  <c r="AP2" i="33"/>
  <c r="AR26" i="33" s="1"/>
  <c r="AF26" i="33" s="1"/>
  <c r="AD26" i="33" s="1"/>
  <c r="AC26" i="33" s="1"/>
  <c r="AP16" i="33"/>
  <c r="AR64" i="33" s="1"/>
  <c r="AF64" i="33" s="1"/>
  <c r="AD64" i="33" s="1"/>
  <c r="AC64" i="33" s="1"/>
  <c r="D82" i="33"/>
  <c r="A82" i="33"/>
  <c r="AP12" i="33"/>
  <c r="AR60" i="33" s="1"/>
  <c r="AF60" i="33" s="1"/>
  <c r="AD60" i="33" s="1"/>
  <c r="AC60" i="33" s="1"/>
  <c r="AP6" i="33"/>
  <c r="AR30" i="33" s="1"/>
  <c r="AF30" i="33" s="1"/>
  <c r="AD30" i="33" s="1"/>
  <c r="AC30" i="33" s="1"/>
  <c r="AQ9" i="33"/>
  <c r="AQ25" i="33"/>
  <c r="AS49" i="33" s="1"/>
  <c r="AF49" i="33" s="1"/>
  <c r="AD49" i="33" s="1"/>
  <c r="AC49" i="33" s="1"/>
  <c r="AQ2" i="33"/>
  <c r="AP11" i="33"/>
  <c r="AR59" i="33" s="1"/>
  <c r="AF59" i="33" s="1"/>
  <c r="AD59" i="33" s="1"/>
  <c r="AC59" i="33" s="1"/>
  <c r="D119" i="33"/>
  <c r="AP3" i="34"/>
  <c r="AR3" i="34" s="1"/>
  <c r="AF3" i="34" s="1"/>
  <c r="AD3" i="34" s="1"/>
  <c r="AC3" i="34" s="1"/>
  <c r="AP7" i="34"/>
  <c r="AR7" i="34" s="1"/>
  <c r="AF7" i="34" s="1"/>
  <c r="AD7" i="34" s="1"/>
  <c r="AC7" i="34" s="1"/>
  <c r="AQ21" i="34"/>
  <c r="AS21" i="34" s="1"/>
  <c r="AF21" i="34" s="1"/>
  <c r="AD21" i="34" s="1"/>
  <c r="AC21" i="34" s="1"/>
  <c r="D70" i="34"/>
  <c r="A70" i="34"/>
  <c r="AP22" i="34"/>
  <c r="AP14" i="34"/>
  <c r="AR38" i="34" s="1"/>
  <c r="AF38" i="34" s="1"/>
  <c r="AD38" i="34" s="1"/>
  <c r="AC38" i="34" s="1"/>
  <c r="AP6" i="34"/>
  <c r="AR6" i="34" s="1"/>
  <c r="AF6" i="34" s="1"/>
  <c r="AD6" i="34" s="1"/>
  <c r="AC6" i="34" s="1"/>
  <c r="AQ9" i="34"/>
  <c r="AS57" i="34" s="1"/>
  <c r="AF57" i="34" s="1"/>
  <c r="AD57" i="34" s="1"/>
  <c r="AC57" i="34" s="1"/>
  <c r="AQ13" i="34"/>
  <c r="AP19" i="34"/>
  <c r="AQ15" i="34"/>
  <c r="AQ24" i="34"/>
  <c r="AS24" i="34" s="1"/>
  <c r="AF24" i="34" s="1"/>
  <c r="AD24" i="34" s="1"/>
  <c r="AC24" i="34" s="1"/>
  <c r="AQ4" i="34"/>
  <c r="AS52" i="34" s="1"/>
  <c r="AF52" i="34" s="1"/>
  <c r="AD52" i="34" s="1"/>
  <c r="AC52" i="34" s="1"/>
  <c r="AQ22" i="34"/>
  <c r="AS22" i="34" s="1"/>
  <c r="AF22" i="34" s="1"/>
  <c r="AD22" i="34" s="1"/>
  <c r="AC22" i="34" s="1"/>
  <c r="AQ20" i="34"/>
  <c r="AS20" i="34" s="1"/>
  <c r="AF20" i="34" s="1"/>
  <c r="AD20" i="34" s="1"/>
  <c r="AC20" i="34" s="1"/>
  <c r="AQ18" i="34"/>
  <c r="AS18" i="34" s="1"/>
  <c r="AF18" i="34" s="1"/>
  <c r="AD18" i="34" s="1"/>
  <c r="AC18" i="34" s="1"/>
  <c r="AP20" i="34"/>
  <c r="AP9" i="34"/>
  <c r="AR9" i="34" s="1"/>
  <c r="AF9" i="34" s="1"/>
  <c r="AD9" i="34" s="1"/>
  <c r="AC9" i="34" s="1"/>
  <c r="AP13" i="34"/>
  <c r="AR37" i="34" s="1"/>
  <c r="AF37" i="34" s="1"/>
  <c r="AD37" i="34" s="1"/>
  <c r="AC37" i="34" s="1"/>
  <c r="AQ6" i="34"/>
  <c r="AS54" i="34" s="1"/>
  <c r="AF54" i="34" s="1"/>
  <c r="AD54" i="34" s="1"/>
  <c r="AC54" i="34" s="1"/>
  <c r="AQ25" i="34"/>
  <c r="AS25" i="34" s="1"/>
  <c r="AF25" i="34" s="1"/>
  <c r="AD25" i="34" s="1"/>
  <c r="AC25" i="34" s="1"/>
  <c r="AP4" i="34"/>
  <c r="AR4" i="34" s="1"/>
  <c r="AF4" i="34" s="1"/>
  <c r="AD4" i="34" s="1"/>
  <c r="AC4" i="34" s="1"/>
  <c r="AP12" i="34"/>
  <c r="AR36" i="34" s="1"/>
  <c r="AF36" i="34" s="1"/>
  <c r="AD36" i="34" s="1"/>
  <c r="AC36" i="34" s="1"/>
  <c r="AP10" i="34"/>
  <c r="AR34" i="34" s="1"/>
  <c r="AF34" i="34" s="1"/>
  <c r="AD34" i="34" s="1"/>
  <c r="AC34" i="34" s="1"/>
  <c r="AQ23" i="34"/>
  <c r="AS23" i="34" s="1"/>
  <c r="AF23" i="34" s="1"/>
  <c r="AD23" i="34" s="1"/>
  <c r="AC23" i="34" s="1"/>
  <c r="A108" i="34"/>
  <c r="D108" i="34"/>
  <c r="AP16" i="34"/>
  <c r="AR40" i="34" s="1"/>
  <c r="AF40" i="34" s="1"/>
  <c r="AD40" i="34" s="1"/>
  <c r="AC40" i="34" s="1"/>
  <c r="AQ23" i="35"/>
  <c r="AS47" i="35" s="1"/>
  <c r="AF47" i="35" s="1"/>
  <c r="AD47" i="35" s="1"/>
  <c r="AC47" i="35" s="1"/>
  <c r="AQ10" i="35"/>
  <c r="AS10" i="35" s="1"/>
  <c r="AF10" i="35" s="1"/>
  <c r="AD10" i="35" s="1"/>
  <c r="AC10" i="35" s="1"/>
  <c r="AQ5" i="35"/>
  <c r="AP21" i="35"/>
  <c r="AP17" i="35"/>
  <c r="AR65" i="35" s="1"/>
  <c r="AF65" i="35" s="1"/>
  <c r="AD65" i="35" s="1"/>
  <c r="AC65" i="35" s="1"/>
  <c r="AP7" i="35"/>
  <c r="AR31" i="35" s="1"/>
  <c r="AF31" i="35" s="1"/>
  <c r="AD31" i="35" s="1"/>
  <c r="AC31" i="35" s="1"/>
  <c r="AP16" i="35"/>
  <c r="AR64" i="35" s="1"/>
  <c r="AF64" i="35" s="1"/>
  <c r="AD64" i="35" s="1"/>
  <c r="AC64" i="35" s="1"/>
  <c r="AQ16" i="35"/>
  <c r="AS16" i="35" s="1"/>
  <c r="AF16" i="35" s="1"/>
  <c r="AD16" i="35" s="1"/>
  <c r="AC16" i="35" s="1"/>
  <c r="AQ7" i="35"/>
  <c r="AQ19" i="35"/>
  <c r="AS43" i="35" s="1"/>
  <c r="AF43" i="35" s="1"/>
  <c r="AD43" i="35" s="1"/>
  <c r="AC43" i="35" s="1"/>
  <c r="AP13" i="35"/>
  <c r="AR61" i="35" s="1"/>
  <c r="AF61" i="35" s="1"/>
  <c r="AD61" i="35" s="1"/>
  <c r="AC61" i="35" s="1"/>
  <c r="AP23" i="35"/>
  <c r="AQ17" i="35"/>
  <c r="AS17" i="35" s="1"/>
  <c r="AF17" i="35" s="1"/>
  <c r="AD17" i="35" s="1"/>
  <c r="AC17" i="35" s="1"/>
  <c r="AQ18" i="35"/>
  <c r="AS42" i="35" s="1"/>
  <c r="AF42" i="35" s="1"/>
  <c r="AD42" i="35" s="1"/>
  <c r="AC42" i="35" s="1"/>
  <c r="AP4" i="35"/>
  <c r="AR28" i="35" s="1"/>
  <c r="AF28" i="35" s="1"/>
  <c r="AD28" i="35" s="1"/>
  <c r="AC28" i="35" s="1"/>
  <c r="AQ8" i="35"/>
  <c r="AP9" i="35"/>
  <c r="AR33" i="35" s="1"/>
  <c r="AF33" i="35" s="1"/>
  <c r="AD33" i="35" s="1"/>
  <c r="AC33" i="35" s="1"/>
  <c r="AQ9" i="35"/>
  <c r="AP14" i="35"/>
  <c r="AR62" i="35" s="1"/>
  <c r="AF62" i="35" s="1"/>
  <c r="AD62" i="35" s="1"/>
  <c r="AC62" i="35" s="1"/>
  <c r="AP5" i="35"/>
  <c r="AR29" i="35" s="1"/>
  <c r="AF29" i="35" s="1"/>
  <c r="AD29" i="35" s="1"/>
  <c r="AC29" i="35" s="1"/>
  <c r="AP19" i="35"/>
  <c r="AP15" i="35"/>
  <c r="AR63" i="35" s="1"/>
  <c r="AF63" i="35" s="1"/>
  <c r="AD63" i="35" s="1"/>
  <c r="AC63" i="35" s="1"/>
  <c r="AP8" i="36"/>
  <c r="AR8" i="36" s="1"/>
  <c r="AF8" i="36" s="1"/>
  <c r="AD8" i="36" s="1"/>
  <c r="AC8" i="36" s="1"/>
  <c r="AQ5" i="36"/>
  <c r="AS53" i="36" s="1"/>
  <c r="AF53" i="36" s="1"/>
  <c r="AD53" i="36" s="1"/>
  <c r="AC53" i="36" s="1"/>
  <c r="AQ9" i="36"/>
  <c r="AS57" i="36" s="1"/>
  <c r="AF57" i="36" s="1"/>
  <c r="AD57" i="36" s="1"/>
  <c r="AC57" i="36" s="1"/>
  <c r="AQ19" i="36"/>
  <c r="AS19" i="36" s="1"/>
  <c r="AF19" i="36" s="1"/>
  <c r="AD19" i="36" s="1"/>
  <c r="AC19" i="36" s="1"/>
  <c r="AQ24" i="36"/>
  <c r="AS24" i="36" s="1"/>
  <c r="AF24" i="36" s="1"/>
  <c r="AD24" i="36" s="1"/>
  <c r="AC24" i="36" s="1"/>
  <c r="AP16" i="36"/>
  <c r="AR40" i="36" s="1"/>
  <c r="AF40" i="36" s="1"/>
  <c r="AD40" i="36" s="1"/>
  <c r="AC40" i="36" s="1"/>
  <c r="AP23" i="36"/>
  <c r="AQ22" i="36"/>
  <c r="AS22" i="36" s="1"/>
  <c r="AF22" i="36" s="1"/>
  <c r="AD22" i="36" s="1"/>
  <c r="AC22" i="36" s="1"/>
  <c r="AQ20" i="36"/>
  <c r="AS20" i="36" s="1"/>
  <c r="AF20" i="36" s="1"/>
  <c r="AD20" i="36" s="1"/>
  <c r="AC20" i="36" s="1"/>
  <c r="AP2" i="36"/>
  <c r="AR2" i="36" s="1"/>
  <c r="AF2" i="36" s="1"/>
  <c r="AQ10" i="36"/>
  <c r="AP9" i="36"/>
  <c r="AR9" i="36" s="1"/>
  <c r="AF9" i="36" s="1"/>
  <c r="AD9" i="36" s="1"/>
  <c r="AC9" i="36" s="1"/>
  <c r="AP13" i="36"/>
  <c r="AR37" i="36" s="1"/>
  <c r="AF37" i="36" s="1"/>
  <c r="AD37" i="36" s="1"/>
  <c r="AC37" i="36" s="1"/>
  <c r="AP14" i="36"/>
  <c r="AR38" i="36" s="1"/>
  <c r="AF38" i="36" s="1"/>
  <c r="AD38" i="36" s="1"/>
  <c r="AC38" i="36" s="1"/>
  <c r="AQ12" i="36"/>
  <c r="AQ3" i="36"/>
  <c r="AS51" i="36" s="1"/>
  <c r="AF51" i="36" s="1"/>
  <c r="AD51" i="36" s="1"/>
  <c r="AC51" i="36" s="1"/>
  <c r="AQ18" i="36"/>
  <c r="AS18" i="36" s="1"/>
  <c r="AF18" i="36" s="1"/>
  <c r="AD18" i="36" s="1"/>
  <c r="AC18" i="36" s="1"/>
  <c r="AQ11" i="36"/>
  <c r="A116" i="36"/>
  <c r="D116" i="36"/>
  <c r="D96" i="36"/>
  <c r="A96" i="36"/>
  <c r="AP12" i="36"/>
  <c r="AR36" i="36" s="1"/>
  <c r="AF36" i="36" s="1"/>
  <c r="AD36" i="36" s="1"/>
  <c r="AC36" i="36" s="1"/>
  <c r="AP15" i="36"/>
  <c r="AR39" i="36" s="1"/>
  <c r="AF39" i="36" s="1"/>
  <c r="AD39" i="36" s="1"/>
  <c r="AC39" i="36" s="1"/>
  <c r="AQ7" i="36"/>
  <c r="AS55" i="36" s="1"/>
  <c r="AF55" i="36" s="1"/>
  <c r="AD55" i="36" s="1"/>
  <c r="AC55" i="36" s="1"/>
  <c r="AQ15" i="36"/>
  <c r="AP2" i="37"/>
  <c r="AR26" i="37" s="1"/>
  <c r="AF26" i="37" s="1"/>
  <c r="AD26" i="37" s="1"/>
  <c r="AC26" i="37" s="1"/>
  <c r="AP25" i="37"/>
  <c r="AP15" i="37"/>
  <c r="AR63" i="37" s="1"/>
  <c r="AF63" i="37" s="1"/>
  <c r="AD63" i="37" s="1"/>
  <c r="AC63" i="37" s="1"/>
  <c r="AQ18" i="37"/>
  <c r="AS42" i="37" s="1"/>
  <c r="AF42" i="37" s="1"/>
  <c r="AD42" i="37" s="1"/>
  <c r="AC42" i="37" s="1"/>
  <c r="AQ22" i="37"/>
  <c r="AS46" i="37" s="1"/>
  <c r="AF46" i="37" s="1"/>
  <c r="AD46" i="37" s="1"/>
  <c r="AC46" i="37" s="1"/>
  <c r="AQ12" i="37"/>
  <c r="AS12" i="37" s="1"/>
  <c r="AF12" i="37" s="1"/>
  <c r="AD12" i="37" s="1"/>
  <c r="AC12" i="37" s="1"/>
  <c r="AQ9" i="37"/>
  <c r="A87" i="37"/>
  <c r="D87" i="37"/>
  <c r="AP19" i="37"/>
  <c r="AP11" i="37"/>
  <c r="AR59" i="37" s="1"/>
  <c r="AF59" i="37" s="1"/>
  <c r="AD59" i="37" s="1"/>
  <c r="AC59" i="37" s="1"/>
  <c r="AQ15" i="37"/>
  <c r="AS15" i="37" s="1"/>
  <c r="AF15" i="37" s="1"/>
  <c r="AD15" i="37" s="1"/>
  <c r="AC15" i="37" s="1"/>
  <c r="AP22" i="37"/>
  <c r="AQ17" i="37"/>
  <c r="AS17" i="37" s="1"/>
  <c r="AF17" i="37" s="1"/>
  <c r="AD17" i="37" s="1"/>
  <c r="AC17" i="37" s="1"/>
  <c r="AQ14" i="37"/>
  <c r="AS14" i="37" s="1"/>
  <c r="AF14" i="37" s="1"/>
  <c r="AD14" i="37" s="1"/>
  <c r="AC14" i="37" s="1"/>
  <c r="AQ11" i="37"/>
  <c r="AS11" i="37" s="1"/>
  <c r="AF11" i="37" s="1"/>
  <c r="AD11" i="37" s="1"/>
  <c r="AC11" i="37" s="1"/>
  <c r="AQ20" i="37"/>
  <c r="AS44" i="37" s="1"/>
  <c r="AF44" i="37" s="1"/>
  <c r="AD44" i="37" s="1"/>
  <c r="AC44" i="37" s="1"/>
  <c r="AP17" i="37"/>
  <c r="AR65" i="37" s="1"/>
  <c r="AF65" i="37" s="1"/>
  <c r="AD65" i="37" s="1"/>
  <c r="AC65" i="37" s="1"/>
  <c r="AP13" i="37"/>
  <c r="AR61" i="37" s="1"/>
  <c r="AF61" i="37" s="1"/>
  <c r="AD61" i="37" s="1"/>
  <c r="AC61" i="37" s="1"/>
  <c r="D113" i="37"/>
  <c r="A113" i="37"/>
  <c r="A110" i="37"/>
  <c r="D110" i="37"/>
  <c r="AP8" i="37"/>
  <c r="AR32" i="37" s="1"/>
  <c r="AF32" i="37" s="1"/>
  <c r="AD32" i="37" s="1"/>
  <c r="AC32" i="37" s="1"/>
  <c r="AQ25" i="37"/>
  <c r="AS49" i="37" s="1"/>
  <c r="AF49" i="37" s="1"/>
  <c r="AD49" i="37" s="1"/>
  <c r="AC49" i="37" s="1"/>
  <c r="AP24" i="37"/>
  <c r="AP7" i="37"/>
  <c r="AR31" i="37" s="1"/>
  <c r="AF31" i="37" s="1"/>
  <c r="AD31" i="37" s="1"/>
  <c r="AC31" i="37" s="1"/>
  <c r="A77" i="37"/>
  <c r="D77" i="37"/>
  <c r="A81" i="37"/>
  <c r="D81" i="37"/>
  <c r="AQ18" i="38"/>
  <c r="AS18" i="38" s="1"/>
  <c r="AF18" i="38" s="1"/>
  <c r="AD18" i="38" s="1"/>
  <c r="AC18" i="38" s="1"/>
  <c r="AQ4" i="38"/>
  <c r="AS52" i="38" s="1"/>
  <c r="AF52" i="38" s="1"/>
  <c r="AD52" i="38" s="1"/>
  <c r="AC52" i="38" s="1"/>
  <c r="AP3" i="38"/>
  <c r="AR3" i="38" s="1"/>
  <c r="AF3" i="38" s="1"/>
  <c r="AD3" i="38" s="1"/>
  <c r="AC3" i="38" s="1"/>
  <c r="AP21" i="38"/>
  <c r="AQ20" i="38"/>
  <c r="AS20" i="38" s="1"/>
  <c r="AF20" i="38" s="1"/>
  <c r="AD20" i="38" s="1"/>
  <c r="AC20" i="38" s="1"/>
  <c r="AQ19" i="38"/>
  <c r="AS19" i="38" s="1"/>
  <c r="AF19" i="38" s="1"/>
  <c r="AD19" i="38" s="1"/>
  <c r="AC19" i="38" s="1"/>
  <c r="AQ5" i="38"/>
  <c r="AS53" i="38" s="1"/>
  <c r="AF53" i="38" s="1"/>
  <c r="AD53" i="38" s="1"/>
  <c r="AC53" i="38" s="1"/>
  <c r="AP7" i="38"/>
  <c r="AR7" i="38" s="1"/>
  <c r="AF7" i="38" s="1"/>
  <c r="AD7" i="38" s="1"/>
  <c r="AC7" i="38" s="1"/>
  <c r="AP10" i="38"/>
  <c r="AR34" i="38" s="1"/>
  <c r="AF34" i="38" s="1"/>
  <c r="AD34" i="38" s="1"/>
  <c r="AC34" i="38" s="1"/>
  <c r="AQ8" i="38"/>
  <c r="AS56" i="38" s="1"/>
  <c r="AF56" i="38" s="1"/>
  <c r="AD56" i="38" s="1"/>
  <c r="AC56" i="38" s="1"/>
  <c r="AQ11" i="38"/>
  <c r="AQ7" i="38"/>
  <c r="AS55" i="38" s="1"/>
  <c r="AF55" i="38" s="1"/>
  <c r="AD55" i="38" s="1"/>
  <c r="AC55" i="38" s="1"/>
  <c r="AP4" i="38"/>
  <c r="AR4" i="38" s="1"/>
  <c r="AF4" i="38" s="1"/>
  <c r="AD4" i="38" s="1"/>
  <c r="AC4" i="38" s="1"/>
  <c r="AP16" i="38"/>
  <c r="AR40" i="38" s="1"/>
  <c r="AF40" i="38" s="1"/>
  <c r="AD40" i="38" s="1"/>
  <c r="AC40" i="38" s="1"/>
  <c r="AP20" i="38"/>
  <c r="AP11" i="38"/>
  <c r="AR35" i="38" s="1"/>
  <c r="AF35" i="38" s="1"/>
  <c r="AD35" i="38" s="1"/>
  <c r="AC35" i="38" s="1"/>
  <c r="AQ15" i="38"/>
  <c r="AQ14" i="38"/>
  <c r="AP6" i="38"/>
  <c r="AR6" i="38" s="1"/>
  <c r="AF6" i="38" s="1"/>
  <c r="AD6" i="38" s="1"/>
  <c r="AC6" i="38" s="1"/>
  <c r="AP18" i="38"/>
  <c r="AP23" i="38"/>
  <c r="AQ16" i="38"/>
  <c r="AQ10" i="38"/>
  <c r="AQ17" i="38"/>
  <c r="AQ9" i="38"/>
  <c r="AS57" i="38" s="1"/>
  <c r="AF57" i="38" s="1"/>
  <c r="AD57" i="38" s="1"/>
  <c r="AC57" i="38" s="1"/>
  <c r="AQ23" i="39"/>
  <c r="AS47" i="39" s="1"/>
  <c r="AF47" i="39" s="1"/>
  <c r="AD47" i="39" s="1"/>
  <c r="AC47" i="39" s="1"/>
  <c r="AQ3" i="39"/>
  <c r="AQ10" i="39"/>
  <c r="AS10" i="39" s="1"/>
  <c r="AF10" i="39" s="1"/>
  <c r="AD10" i="39" s="1"/>
  <c r="AC10" i="39" s="1"/>
  <c r="AP15" i="39"/>
  <c r="AR63" i="39" s="1"/>
  <c r="AF63" i="39" s="1"/>
  <c r="AD63" i="39" s="1"/>
  <c r="AC63" i="39" s="1"/>
  <c r="AQ2" i="39"/>
  <c r="AP23" i="39"/>
  <c r="AP9" i="39"/>
  <c r="AR33" i="39" s="1"/>
  <c r="AF33" i="39" s="1"/>
  <c r="AD33" i="39" s="1"/>
  <c r="AC33" i="39" s="1"/>
  <c r="AQ11" i="39"/>
  <c r="AS11" i="39" s="1"/>
  <c r="AF11" i="39" s="1"/>
  <c r="AD11" i="39" s="1"/>
  <c r="AC11" i="39" s="1"/>
  <c r="AP8" i="39"/>
  <c r="AR32" i="39" s="1"/>
  <c r="AF32" i="39" s="1"/>
  <c r="AD32" i="39" s="1"/>
  <c r="AC32" i="39" s="1"/>
  <c r="AP18" i="39"/>
  <c r="AQ4" i="39"/>
  <c r="AQ21" i="39"/>
  <c r="AS45" i="39" s="1"/>
  <c r="AF45" i="39" s="1"/>
  <c r="AD45" i="39" s="1"/>
  <c r="AC45" i="39" s="1"/>
  <c r="AQ16" i="39"/>
  <c r="AS16" i="39" s="1"/>
  <c r="AF16" i="39" s="1"/>
  <c r="AD16" i="39" s="1"/>
  <c r="AC16" i="39" s="1"/>
  <c r="AQ17" i="39"/>
  <c r="AS17" i="39" s="1"/>
  <c r="AF17" i="39" s="1"/>
  <c r="AD17" i="39" s="1"/>
  <c r="AC17" i="39" s="1"/>
  <c r="AP7" i="39"/>
  <c r="AR31" i="39" s="1"/>
  <c r="AF31" i="39" s="1"/>
  <c r="AD31" i="39" s="1"/>
  <c r="AC31" i="39" s="1"/>
  <c r="AP6" i="39"/>
  <c r="AR30" i="39" s="1"/>
  <c r="AF30" i="39" s="1"/>
  <c r="AD30" i="39" s="1"/>
  <c r="AC30" i="39" s="1"/>
  <c r="AP17" i="39"/>
  <c r="AR65" i="39" s="1"/>
  <c r="AF65" i="39" s="1"/>
  <c r="AD65" i="39" s="1"/>
  <c r="AC65" i="39" s="1"/>
  <c r="AQ13" i="39"/>
  <c r="AS13" i="39" s="1"/>
  <c r="AF13" i="39" s="1"/>
  <c r="AD13" i="39" s="1"/>
  <c r="AC13" i="39" s="1"/>
  <c r="AP14" i="39"/>
  <c r="AR62" i="39" s="1"/>
  <c r="AF62" i="39" s="1"/>
  <c r="AD62" i="39" s="1"/>
  <c r="AC62" i="39" s="1"/>
  <c r="AQ22" i="39"/>
  <c r="AS46" i="39" s="1"/>
  <c r="AF46" i="39" s="1"/>
  <c r="AD46" i="39" s="1"/>
  <c r="AC46" i="39" s="1"/>
  <c r="AP2" i="39"/>
  <c r="AR26" i="39" s="1"/>
  <c r="AF26" i="39" s="1"/>
  <c r="AD26" i="39" s="1"/>
  <c r="AC26" i="39" s="1"/>
  <c r="AP21" i="39"/>
  <c r="AP17" i="40"/>
  <c r="AR41" i="40" s="1"/>
  <c r="AF41" i="40" s="1"/>
  <c r="AD41" i="40" s="1"/>
  <c r="AC41" i="40" s="1"/>
  <c r="AP18" i="40"/>
  <c r="AP19" i="40"/>
  <c r="AP12" i="40"/>
  <c r="AR36" i="40" s="1"/>
  <c r="AF36" i="40" s="1"/>
  <c r="AD36" i="40" s="1"/>
  <c r="AC36" i="40" s="1"/>
  <c r="AQ17" i="40"/>
  <c r="AQ21" i="40"/>
  <c r="AS21" i="40" s="1"/>
  <c r="AF21" i="40" s="1"/>
  <c r="AD21" i="40" s="1"/>
  <c r="AC21" i="40" s="1"/>
  <c r="AP16" i="40"/>
  <c r="AR40" i="40" s="1"/>
  <c r="AF40" i="40" s="1"/>
  <c r="AD40" i="40" s="1"/>
  <c r="AC40" i="40" s="1"/>
  <c r="AP7" i="40"/>
  <c r="AR7" i="40" s="1"/>
  <c r="AF7" i="40" s="1"/>
  <c r="AD7" i="40" s="1"/>
  <c r="AC7" i="40" s="1"/>
  <c r="AQ16" i="40"/>
  <c r="AP5" i="40"/>
  <c r="AR5" i="40" s="1"/>
  <c r="AF5" i="40" s="1"/>
  <c r="AD5" i="40" s="1"/>
  <c r="AC5" i="40" s="1"/>
  <c r="AQ4" i="40"/>
  <c r="AS52" i="40" s="1"/>
  <c r="AF52" i="40" s="1"/>
  <c r="AD52" i="40" s="1"/>
  <c r="AC52" i="40" s="1"/>
  <c r="AQ6" i="40"/>
  <c r="AS54" i="40" s="1"/>
  <c r="AF54" i="40" s="1"/>
  <c r="AD54" i="40" s="1"/>
  <c r="AC54" i="40" s="1"/>
  <c r="AP10" i="40"/>
  <c r="AR34" i="40" s="1"/>
  <c r="AF34" i="40" s="1"/>
  <c r="AD34" i="40" s="1"/>
  <c r="AC34" i="40" s="1"/>
  <c r="AP6" i="40"/>
  <c r="AR6" i="40" s="1"/>
  <c r="AF6" i="40" s="1"/>
  <c r="AD6" i="40" s="1"/>
  <c r="AC6" i="40" s="1"/>
  <c r="AQ25" i="40"/>
  <c r="AS25" i="40" s="1"/>
  <c r="AF25" i="40" s="1"/>
  <c r="AD25" i="40" s="1"/>
  <c r="AC25" i="40" s="1"/>
  <c r="AQ9" i="40"/>
  <c r="AS57" i="40" s="1"/>
  <c r="AF57" i="40" s="1"/>
  <c r="AD57" i="40" s="1"/>
  <c r="AC57" i="40" s="1"/>
  <c r="AP24" i="40"/>
  <c r="AP11" i="40"/>
  <c r="AR35" i="40" s="1"/>
  <c r="AF35" i="40" s="1"/>
  <c r="AD35" i="40" s="1"/>
  <c r="AC35" i="40" s="1"/>
  <c r="AQ24" i="40"/>
  <c r="AS24" i="40" s="1"/>
  <c r="AF24" i="40" s="1"/>
  <c r="AD24" i="40" s="1"/>
  <c r="AC24" i="40" s="1"/>
  <c r="AQ11" i="40"/>
  <c r="AQ10" i="40"/>
  <c r="AQ25" i="41"/>
  <c r="AS49" i="41" s="1"/>
  <c r="AF49" i="41" s="1"/>
  <c r="AD49" i="41" s="1"/>
  <c r="AC49" i="41" s="1"/>
  <c r="AP21" i="41"/>
  <c r="AP6" i="41"/>
  <c r="AR30" i="41" s="1"/>
  <c r="AF30" i="41" s="1"/>
  <c r="AD30" i="41" s="1"/>
  <c r="AC30" i="41" s="1"/>
  <c r="AQ18" i="41"/>
  <c r="AS42" i="41" s="1"/>
  <c r="AF42" i="41" s="1"/>
  <c r="AD42" i="41" s="1"/>
  <c r="AC42" i="41" s="1"/>
  <c r="AQ19" i="41"/>
  <c r="AS43" i="41" s="1"/>
  <c r="AF43" i="41" s="1"/>
  <c r="AD43" i="41" s="1"/>
  <c r="AC43" i="41" s="1"/>
  <c r="AP2" i="41"/>
  <c r="AR26" i="41" s="1"/>
  <c r="AF26" i="41" s="1"/>
  <c r="AD26" i="41" s="1"/>
  <c r="AC26" i="41" s="1"/>
  <c r="AP9" i="41"/>
  <c r="AR33" i="41" s="1"/>
  <c r="AF33" i="41" s="1"/>
  <c r="AD33" i="41" s="1"/>
  <c r="AC33" i="41" s="1"/>
  <c r="AP10" i="41"/>
  <c r="AR58" i="41" s="1"/>
  <c r="AF58" i="41" s="1"/>
  <c r="AD58" i="41" s="1"/>
  <c r="AC58" i="41" s="1"/>
  <c r="AQ9" i="41"/>
  <c r="AP16" i="41"/>
  <c r="AR64" i="41" s="1"/>
  <c r="AF64" i="41" s="1"/>
  <c r="AD64" i="41" s="1"/>
  <c r="AC64" i="41" s="1"/>
  <c r="AP13" i="41"/>
  <c r="AR61" i="41" s="1"/>
  <c r="AF61" i="41" s="1"/>
  <c r="AD61" i="41" s="1"/>
  <c r="AC61" i="41" s="1"/>
  <c r="AQ14" i="41"/>
  <c r="AS14" i="41" s="1"/>
  <c r="AF14" i="41" s="1"/>
  <c r="AD14" i="41" s="1"/>
  <c r="AC14" i="41" s="1"/>
  <c r="AQ3" i="41"/>
  <c r="AQ13" i="41"/>
  <c r="AS13" i="41" s="1"/>
  <c r="AF13" i="41" s="1"/>
  <c r="AD13" i="41" s="1"/>
  <c r="AC13" i="41" s="1"/>
  <c r="AQ20" i="41"/>
  <c r="AS44" i="41" s="1"/>
  <c r="AF44" i="41" s="1"/>
  <c r="AD44" i="41" s="1"/>
  <c r="AC44" i="41" s="1"/>
  <c r="AQ24" i="41"/>
  <c r="AS48" i="41" s="1"/>
  <c r="AF48" i="41" s="1"/>
  <c r="AD48" i="41" s="1"/>
  <c r="AC48" i="41" s="1"/>
  <c r="AP18" i="41"/>
  <c r="AQ5" i="41"/>
  <c r="AP20" i="41"/>
  <c r="AP5" i="41"/>
  <c r="AR29" i="41" s="1"/>
  <c r="AF29" i="41" s="1"/>
  <c r="AD29" i="41" s="1"/>
  <c r="AC29" i="41" s="1"/>
  <c r="D75" i="41"/>
  <c r="A75" i="41"/>
  <c r="AQ24" i="42"/>
  <c r="AS24" i="42" s="1"/>
  <c r="AF24" i="42" s="1"/>
  <c r="AD24" i="42" s="1"/>
  <c r="AC24" i="42" s="1"/>
  <c r="AP15" i="42"/>
  <c r="AR39" i="42" s="1"/>
  <c r="AF39" i="42" s="1"/>
  <c r="AD39" i="42" s="1"/>
  <c r="AC39" i="42" s="1"/>
  <c r="AP6" i="42"/>
  <c r="AR6" i="42" s="1"/>
  <c r="AF6" i="42" s="1"/>
  <c r="AD6" i="42" s="1"/>
  <c r="AC6" i="42" s="1"/>
  <c r="AQ4" i="42"/>
  <c r="AS52" i="42" s="1"/>
  <c r="AF52" i="42" s="1"/>
  <c r="AD52" i="42" s="1"/>
  <c r="AC52" i="42" s="1"/>
  <c r="AP2" i="42"/>
  <c r="AR2" i="42" s="1"/>
  <c r="AF2" i="42" s="1"/>
  <c r="AQ16" i="42"/>
  <c r="AQ15" i="42"/>
  <c r="AP13" i="42"/>
  <c r="AR37" i="42" s="1"/>
  <c r="AF37" i="42" s="1"/>
  <c r="AD37" i="42" s="1"/>
  <c r="AC37" i="42" s="1"/>
  <c r="AQ10" i="42"/>
  <c r="AP5" i="42"/>
  <c r="AR5" i="42" s="1"/>
  <c r="AF5" i="42" s="1"/>
  <c r="AD5" i="42" s="1"/>
  <c r="AC5" i="42" s="1"/>
  <c r="AQ5" i="42"/>
  <c r="AS53" i="42" s="1"/>
  <c r="AF53" i="42" s="1"/>
  <c r="AD53" i="42" s="1"/>
  <c r="AC53" i="42" s="1"/>
  <c r="AP11" i="42"/>
  <c r="AR35" i="42" s="1"/>
  <c r="AF35" i="42" s="1"/>
  <c r="AD35" i="42" s="1"/>
  <c r="AC35" i="42" s="1"/>
  <c r="AQ13" i="42"/>
  <c r="AP10" i="42"/>
  <c r="AR34" i="42" s="1"/>
  <c r="AF34" i="42" s="1"/>
  <c r="AD34" i="42" s="1"/>
  <c r="AC34" i="42" s="1"/>
  <c r="AQ8" i="42"/>
  <c r="AS56" i="42" s="1"/>
  <c r="AF56" i="42" s="1"/>
  <c r="AD56" i="42" s="1"/>
  <c r="AC56" i="42" s="1"/>
  <c r="AP22" i="42"/>
  <c r="AP24" i="42"/>
  <c r="AP16" i="42"/>
  <c r="AR40" i="42" s="1"/>
  <c r="AF40" i="42" s="1"/>
  <c r="AD40" i="42" s="1"/>
  <c r="AC40" i="42" s="1"/>
  <c r="AQ11" i="42"/>
  <c r="AP9" i="42"/>
  <c r="AR9" i="42" s="1"/>
  <c r="AF9" i="42" s="1"/>
  <c r="AD9" i="42" s="1"/>
  <c r="AC9" i="42" s="1"/>
  <c r="AQ3" i="42"/>
  <c r="AS51" i="42" s="1"/>
  <c r="AF51" i="42" s="1"/>
  <c r="AD51" i="42" s="1"/>
  <c r="AC51" i="42" s="1"/>
  <c r="AQ13" i="43"/>
  <c r="AS13" i="43" s="1"/>
  <c r="AF13" i="43" s="1"/>
  <c r="AD13" i="43" s="1"/>
  <c r="AC13" i="43" s="1"/>
  <c r="AQ18" i="43"/>
  <c r="AS42" i="43" s="1"/>
  <c r="AF42" i="43" s="1"/>
  <c r="AD42" i="43" s="1"/>
  <c r="AC42" i="43" s="1"/>
  <c r="AP11" i="43"/>
  <c r="AR59" i="43" s="1"/>
  <c r="AF59" i="43" s="1"/>
  <c r="AD59" i="43" s="1"/>
  <c r="AC59" i="43" s="1"/>
  <c r="AP9" i="43"/>
  <c r="AR33" i="43" s="1"/>
  <c r="AF33" i="43" s="1"/>
  <c r="AD33" i="43" s="1"/>
  <c r="AC33" i="43" s="1"/>
  <c r="AP8" i="43"/>
  <c r="AR32" i="43" s="1"/>
  <c r="AF32" i="43" s="1"/>
  <c r="AD32" i="43" s="1"/>
  <c r="AC32" i="43" s="1"/>
  <c r="AQ11" i="43"/>
  <c r="AS11" i="43" s="1"/>
  <c r="AF11" i="43" s="1"/>
  <c r="AD11" i="43" s="1"/>
  <c r="AC11" i="43" s="1"/>
  <c r="AQ19" i="43"/>
  <c r="AS43" i="43" s="1"/>
  <c r="AF43" i="43" s="1"/>
  <c r="AD43" i="43" s="1"/>
  <c r="AC43" i="43" s="1"/>
  <c r="AQ22" i="43"/>
  <c r="AS46" i="43" s="1"/>
  <c r="AF46" i="43" s="1"/>
  <c r="AD46" i="43" s="1"/>
  <c r="AC46" i="43" s="1"/>
  <c r="AP3" i="43"/>
  <c r="AR27" i="43" s="1"/>
  <c r="AF27" i="43" s="1"/>
  <c r="AD27" i="43" s="1"/>
  <c r="AC27" i="43" s="1"/>
  <c r="AP23" i="43"/>
  <c r="AP5" i="43"/>
  <c r="AR29" i="43" s="1"/>
  <c r="AF29" i="43" s="1"/>
  <c r="AD29" i="43" s="1"/>
  <c r="AC29" i="43" s="1"/>
  <c r="AQ7" i="43"/>
  <c r="AQ15" i="43"/>
  <c r="AS15" i="43" s="1"/>
  <c r="AF15" i="43" s="1"/>
  <c r="AD15" i="43" s="1"/>
  <c r="AC15" i="43" s="1"/>
  <c r="AQ23" i="43"/>
  <c r="AS47" i="43" s="1"/>
  <c r="AF47" i="43" s="1"/>
  <c r="AD47" i="43" s="1"/>
  <c r="AC47" i="43" s="1"/>
  <c r="AP16" i="43"/>
  <c r="AR64" i="43" s="1"/>
  <c r="AF64" i="43" s="1"/>
  <c r="AD64" i="43" s="1"/>
  <c r="AC64" i="43" s="1"/>
  <c r="AP7" i="43"/>
  <c r="AR31" i="43" s="1"/>
  <c r="AF31" i="43" s="1"/>
  <c r="AD31" i="43" s="1"/>
  <c r="AC31" i="43" s="1"/>
  <c r="AP13" i="43"/>
  <c r="AR61" i="43" s="1"/>
  <c r="AF61" i="43" s="1"/>
  <c r="AD61" i="43" s="1"/>
  <c r="AC61" i="43" s="1"/>
  <c r="AP17" i="43"/>
  <c r="AR65" i="43" s="1"/>
  <c r="AF65" i="43" s="1"/>
  <c r="AD65" i="43" s="1"/>
  <c r="AC65" i="43" s="1"/>
  <c r="AQ24" i="43"/>
  <c r="AS48" i="43" s="1"/>
  <c r="AF48" i="43" s="1"/>
  <c r="AD48" i="43" s="1"/>
  <c r="AC48" i="43" s="1"/>
  <c r="AQ5" i="43"/>
  <c r="AP19" i="43"/>
  <c r="AP14" i="43"/>
  <c r="AR62" i="43" s="1"/>
  <c r="AF62" i="43" s="1"/>
  <c r="AD62" i="43" s="1"/>
  <c r="AC62" i="43" s="1"/>
  <c r="AQ21" i="43"/>
  <c r="AS45" i="43" s="1"/>
  <c r="AF45" i="43" s="1"/>
  <c r="AD45" i="43" s="1"/>
  <c r="AC45" i="43" s="1"/>
  <c r="AQ6" i="44"/>
  <c r="AS54" i="44" s="1"/>
  <c r="AF54" i="44" s="1"/>
  <c r="AD54" i="44" s="1"/>
  <c r="AC54" i="44" s="1"/>
  <c r="AP16" i="44"/>
  <c r="AR40" i="44" s="1"/>
  <c r="AF40" i="44" s="1"/>
  <c r="AD40" i="44" s="1"/>
  <c r="AC40" i="44" s="1"/>
  <c r="AQ17" i="44"/>
  <c r="AQ4" i="44"/>
  <c r="AS52" i="44" s="1"/>
  <c r="AF52" i="44" s="1"/>
  <c r="AD52" i="44" s="1"/>
  <c r="AC52" i="44" s="1"/>
  <c r="AQ16" i="44"/>
  <c r="AQ24" i="44"/>
  <c r="AS24" i="44" s="1"/>
  <c r="AF24" i="44" s="1"/>
  <c r="AD24" i="44" s="1"/>
  <c r="AC24" i="44" s="1"/>
  <c r="AP23" i="44"/>
  <c r="AP10" i="44"/>
  <c r="AR34" i="44" s="1"/>
  <c r="AF34" i="44" s="1"/>
  <c r="AD34" i="44" s="1"/>
  <c r="AC34" i="44" s="1"/>
  <c r="AP6" i="44"/>
  <c r="AR6" i="44" s="1"/>
  <c r="AF6" i="44" s="1"/>
  <c r="AD6" i="44" s="1"/>
  <c r="AC6" i="44" s="1"/>
  <c r="AQ21" i="44"/>
  <c r="AS21" i="44" s="1"/>
  <c r="AF21" i="44" s="1"/>
  <c r="AD21" i="44" s="1"/>
  <c r="AC21" i="44" s="1"/>
  <c r="AQ13" i="44"/>
  <c r="AP22" i="44"/>
  <c r="AQ7" i="44"/>
  <c r="AS55" i="44" s="1"/>
  <c r="AF55" i="44" s="1"/>
  <c r="AD55" i="44" s="1"/>
  <c r="AC55" i="44" s="1"/>
  <c r="AQ19" i="44"/>
  <c r="AS19" i="44" s="1"/>
  <c r="AF19" i="44" s="1"/>
  <c r="AD19" i="44" s="1"/>
  <c r="AC19" i="44" s="1"/>
  <c r="AP18" i="44"/>
  <c r="AP25" i="44"/>
  <c r="AP8" i="44"/>
  <c r="AR8" i="44" s="1"/>
  <c r="AF8" i="44" s="1"/>
  <c r="AD8" i="44" s="1"/>
  <c r="AC8" i="44" s="1"/>
  <c r="AP7" i="44"/>
  <c r="AR7" i="44" s="1"/>
  <c r="AF7" i="44" s="1"/>
  <c r="AD7" i="44" s="1"/>
  <c r="AC7" i="44" s="1"/>
  <c r="AQ20" i="44"/>
  <c r="AS20" i="44" s="1"/>
  <c r="AF20" i="44" s="1"/>
  <c r="AD20" i="44" s="1"/>
  <c r="AC20" i="44" s="1"/>
  <c r="AP5" i="44"/>
  <c r="AR5" i="44" s="1"/>
  <c r="AF5" i="44" s="1"/>
  <c r="AD5" i="44" s="1"/>
  <c r="AC5" i="44" s="1"/>
  <c r="AP2" i="44"/>
  <c r="AR2" i="44" s="1"/>
  <c r="AF2" i="44" s="1"/>
  <c r="AP14" i="44"/>
  <c r="AR38" i="44" s="1"/>
  <c r="AF38" i="44" s="1"/>
  <c r="AD38" i="44" s="1"/>
  <c r="AC38" i="44" s="1"/>
  <c r="AP20" i="44"/>
  <c r="AQ2" i="44"/>
  <c r="AS50" i="44" s="1"/>
  <c r="AF50" i="44" s="1"/>
  <c r="AD50" i="44" s="1"/>
  <c r="AC50" i="44" s="1"/>
  <c r="AQ14" i="44"/>
  <c r="AP15" i="45"/>
  <c r="AR63" i="45" s="1"/>
  <c r="AF63" i="45" s="1"/>
  <c r="AD63" i="45" s="1"/>
  <c r="AC63" i="45" s="1"/>
  <c r="AP8" i="45"/>
  <c r="AR32" i="45" s="1"/>
  <c r="AF32" i="45" s="1"/>
  <c r="AD32" i="45" s="1"/>
  <c r="AC32" i="45" s="1"/>
  <c r="AQ15" i="45"/>
  <c r="AP2" i="45"/>
  <c r="AP25" i="45"/>
  <c r="AQ22" i="45"/>
  <c r="AP11" i="45"/>
  <c r="AR59" i="45" s="1"/>
  <c r="AF59" i="45" s="1"/>
  <c r="AD59" i="45" s="1"/>
  <c r="AC59" i="45" s="1"/>
  <c r="AQ21" i="45"/>
  <c r="AP19" i="45"/>
  <c r="AP5" i="45"/>
  <c r="AR29" i="45" s="1"/>
  <c r="AF29" i="45" s="1"/>
  <c r="AD29" i="45" s="1"/>
  <c r="AC29" i="45" s="1"/>
  <c r="AP18" i="45"/>
  <c r="AQ23" i="45"/>
  <c r="AQ24" i="45"/>
  <c r="AQ3" i="45"/>
  <c r="AP24" i="45"/>
  <c r="AP4" i="45"/>
  <c r="AR28" i="45" s="1"/>
  <c r="AF28" i="45" s="1"/>
  <c r="AD28" i="45" s="1"/>
  <c r="AC28" i="45" s="1"/>
  <c r="AP20" i="45"/>
  <c r="AQ10" i="45"/>
  <c r="AS10" i="45" s="1"/>
  <c r="AP17" i="45"/>
  <c r="AR65" i="45" s="1"/>
  <c r="AF65" i="45" s="1"/>
  <c r="AD65" i="45" s="1"/>
  <c r="AC65" i="45" s="1"/>
  <c r="AP14" i="45"/>
  <c r="AR62" i="45" s="1"/>
  <c r="AF62" i="45" s="1"/>
  <c r="AD62" i="45" s="1"/>
  <c r="AC62" i="45" s="1"/>
  <c r="AQ13" i="45"/>
  <c r="AQ4" i="45"/>
  <c r="AQ9" i="45"/>
  <c r="AQ2" i="45"/>
  <c r="D86" i="45"/>
  <c r="A86" i="45"/>
  <c r="AQ7" i="45"/>
  <c r="AQ8" i="45"/>
  <c r="D103" i="46"/>
  <c r="AW103" i="46" s="1"/>
  <c r="A103" i="46"/>
  <c r="D81" i="46"/>
  <c r="AW81" i="46" s="1"/>
  <c r="A81" i="46"/>
  <c r="D75" i="46"/>
  <c r="AW75" i="46" s="1"/>
  <c r="A75" i="46"/>
  <c r="D98" i="46"/>
  <c r="AW98" i="46" s="1"/>
  <c r="A98" i="46"/>
  <c r="D76" i="46"/>
  <c r="AW76" i="46" s="1"/>
  <c r="A76" i="46"/>
  <c r="D70" i="46"/>
  <c r="AW70" i="46" s="1"/>
  <c r="A70" i="46"/>
  <c r="D106" i="46"/>
  <c r="AW106" i="46" s="1"/>
  <c r="A106" i="46"/>
  <c r="AV14" i="46"/>
  <c r="AV85" i="46"/>
  <c r="AV107" i="46"/>
  <c r="AV119" i="46"/>
  <c r="A108" i="46"/>
  <c r="D108" i="46"/>
  <c r="AW108" i="46" s="1"/>
  <c r="A71" i="46"/>
  <c r="D71" i="46"/>
  <c r="AW71" i="46" s="1"/>
  <c r="AQ25" i="47"/>
  <c r="AS49" i="47" s="1"/>
  <c r="AF49" i="47" s="1"/>
  <c r="AD49" i="47" s="1"/>
  <c r="AC49" i="47" s="1"/>
  <c r="AQ18" i="47"/>
  <c r="AS42" i="47" s="1"/>
  <c r="AF42" i="47" s="1"/>
  <c r="AD42" i="47" s="1"/>
  <c r="AC42" i="47" s="1"/>
  <c r="AP12" i="47"/>
  <c r="AR60" i="47" s="1"/>
  <c r="AF60" i="47" s="1"/>
  <c r="AD60" i="47" s="1"/>
  <c r="AC60" i="47" s="1"/>
  <c r="AP9" i="47"/>
  <c r="AR33" i="47" s="1"/>
  <c r="AF33" i="47" s="1"/>
  <c r="AD33" i="47" s="1"/>
  <c r="AC33" i="47" s="1"/>
  <c r="AP10" i="47"/>
  <c r="AR58" i="47" s="1"/>
  <c r="AF58" i="47" s="1"/>
  <c r="AD58" i="47" s="1"/>
  <c r="AC58" i="47" s="1"/>
  <c r="D64" i="47"/>
  <c r="D62" i="47"/>
  <c r="D65" i="47"/>
  <c r="A38" i="47"/>
  <c r="AQ19" i="47"/>
  <c r="AS43" i="47" s="1"/>
  <c r="AF43" i="47" s="1"/>
  <c r="AD43" i="47" s="1"/>
  <c r="AC43" i="47" s="1"/>
  <c r="AQ9" i="47"/>
  <c r="AQ24" i="47"/>
  <c r="AS48" i="47" s="1"/>
  <c r="AF48" i="47" s="1"/>
  <c r="AD48" i="47" s="1"/>
  <c r="AC48" i="47" s="1"/>
  <c r="AQ3" i="47"/>
  <c r="AP20" i="47"/>
  <c r="AP8" i="47"/>
  <c r="AR32" i="47" s="1"/>
  <c r="AF32" i="47" s="1"/>
  <c r="AD32" i="47" s="1"/>
  <c r="AC32" i="47" s="1"/>
  <c r="AQ23" i="47"/>
  <c r="AS47" i="47" s="1"/>
  <c r="AF47" i="47" s="1"/>
  <c r="AD47" i="47" s="1"/>
  <c r="AC47" i="47" s="1"/>
  <c r="AQ15" i="47"/>
  <c r="AS15" i="47" s="1"/>
  <c r="AF15" i="47" s="1"/>
  <c r="AD15" i="47" s="1"/>
  <c r="AC15" i="47" s="1"/>
  <c r="AP13" i="47"/>
  <c r="AR61" i="47" s="1"/>
  <c r="AF61" i="47" s="1"/>
  <c r="AD61" i="47" s="1"/>
  <c r="AC61" i="47" s="1"/>
  <c r="AP3" i="47"/>
  <c r="AR27" i="47" s="1"/>
  <c r="AF27" i="47" s="1"/>
  <c r="AD27" i="47" s="1"/>
  <c r="AC27" i="47" s="1"/>
  <c r="D104" i="47"/>
  <c r="A104" i="47"/>
  <c r="AQ14" i="47"/>
  <c r="AS14" i="47" s="1"/>
  <c r="AF14" i="47" s="1"/>
  <c r="AD14" i="47" s="1"/>
  <c r="AC14" i="47" s="1"/>
  <c r="AQ4" i="47"/>
  <c r="AP23" i="47"/>
  <c r="A61" i="47"/>
  <c r="AQ16" i="47"/>
  <c r="AS16" i="47" s="1"/>
  <c r="AF16" i="47" s="1"/>
  <c r="AD16" i="47" s="1"/>
  <c r="AC16" i="47" s="1"/>
  <c r="AP18" i="47"/>
  <c r="AP19" i="47"/>
  <c r="AP4" i="47"/>
  <c r="AR28" i="47" s="1"/>
  <c r="AF28" i="47" s="1"/>
  <c r="AD28" i="47" s="1"/>
  <c r="AC28" i="47" s="1"/>
  <c r="AP15" i="48"/>
  <c r="AR39" i="48" s="1"/>
  <c r="AF39" i="48" s="1"/>
  <c r="AD39" i="48" s="1"/>
  <c r="AC39" i="48" s="1"/>
  <c r="AQ12" i="48"/>
  <c r="AP20" i="48"/>
  <c r="AP7" i="48"/>
  <c r="AR7" i="48" s="1"/>
  <c r="AF7" i="48" s="1"/>
  <c r="AD7" i="48" s="1"/>
  <c r="AC7" i="48" s="1"/>
  <c r="AQ2" i="48"/>
  <c r="AS50" i="48" s="1"/>
  <c r="AF50" i="48" s="1"/>
  <c r="AD50" i="48" s="1"/>
  <c r="AC50" i="48" s="1"/>
  <c r="AQ5" i="48"/>
  <c r="AS53" i="48" s="1"/>
  <c r="AF53" i="48" s="1"/>
  <c r="AD53" i="48" s="1"/>
  <c r="AC53" i="48" s="1"/>
  <c r="AQ20" i="48"/>
  <c r="AS20" i="48" s="1"/>
  <c r="AF20" i="48" s="1"/>
  <c r="AD20" i="48" s="1"/>
  <c r="AC20" i="48" s="1"/>
  <c r="AP8" i="48"/>
  <c r="AR8" i="48" s="1"/>
  <c r="AF8" i="48" s="1"/>
  <c r="AD8" i="48" s="1"/>
  <c r="AC8" i="48" s="1"/>
  <c r="AQ4" i="48"/>
  <c r="AS52" i="48" s="1"/>
  <c r="AF52" i="48" s="1"/>
  <c r="AD52" i="48" s="1"/>
  <c r="AC52" i="48" s="1"/>
  <c r="AP2" i="48"/>
  <c r="AR2" i="48" s="1"/>
  <c r="AF2" i="48" s="1"/>
  <c r="AP25" i="48"/>
  <c r="AP14" i="48"/>
  <c r="AR38" i="48" s="1"/>
  <c r="AF38" i="48" s="1"/>
  <c r="AD38" i="48" s="1"/>
  <c r="AC38" i="48" s="1"/>
  <c r="AQ23" i="48"/>
  <c r="AS23" i="48" s="1"/>
  <c r="AF23" i="48" s="1"/>
  <c r="AD23" i="48" s="1"/>
  <c r="AC23" i="48" s="1"/>
  <c r="AP21" i="48"/>
  <c r="AQ18" i="48"/>
  <c r="AS18" i="48" s="1"/>
  <c r="AF18" i="48" s="1"/>
  <c r="AD18" i="48" s="1"/>
  <c r="AC18" i="48" s="1"/>
  <c r="AP18" i="48"/>
  <c r="AP9" i="48"/>
  <c r="AR9" i="48" s="1"/>
  <c r="AF9" i="48" s="1"/>
  <c r="AD9" i="48" s="1"/>
  <c r="AC9" i="48" s="1"/>
  <c r="AQ9" i="48"/>
  <c r="AS57" i="48" s="1"/>
  <c r="AF57" i="48" s="1"/>
  <c r="AD57" i="48" s="1"/>
  <c r="AC57" i="48" s="1"/>
  <c r="AQ25" i="48"/>
  <c r="AS25" i="48" s="1"/>
  <c r="AF25" i="48" s="1"/>
  <c r="AD25" i="48" s="1"/>
  <c r="AC25" i="48" s="1"/>
  <c r="AP23" i="48"/>
  <c r="AP19" i="48"/>
  <c r="AQ10" i="48"/>
  <c r="AQ22" i="48"/>
  <c r="AS22" i="48" s="1"/>
  <c r="AF22" i="48" s="1"/>
  <c r="AD22" i="48" s="1"/>
  <c r="AC22" i="48" s="1"/>
  <c r="AQ21" i="48"/>
  <c r="AS21" i="48" s="1"/>
  <c r="AF21" i="48" s="1"/>
  <c r="AD21" i="48" s="1"/>
  <c r="AC21" i="48" s="1"/>
  <c r="AQ17" i="48"/>
  <c r="AP22" i="48"/>
  <c r="AP13" i="48"/>
  <c r="AR37" i="48" s="1"/>
  <c r="AF37" i="48" s="1"/>
  <c r="AD37" i="48" s="1"/>
  <c r="AC37" i="48" s="1"/>
  <c r="AQ16" i="48"/>
  <c r="AP12" i="48"/>
  <c r="AR36" i="48" s="1"/>
  <c r="AF36" i="48" s="1"/>
  <c r="AD36" i="48" s="1"/>
  <c r="AC36" i="48" s="1"/>
  <c r="AP17" i="48"/>
  <c r="AR41" i="48" s="1"/>
  <c r="AF41" i="48" s="1"/>
  <c r="AD41" i="48" s="1"/>
  <c r="AC41" i="48" s="1"/>
  <c r="AP3" i="48"/>
  <c r="AR3" i="48" s="1"/>
  <c r="AF3" i="48" s="1"/>
  <c r="AD3" i="48" s="1"/>
  <c r="AC3" i="48" s="1"/>
  <c r="AQ3" i="48"/>
  <c r="AS51" i="48" s="1"/>
  <c r="AF51" i="48" s="1"/>
  <c r="AD51" i="48" s="1"/>
  <c r="AC51" i="48" s="1"/>
  <c r="AQ15" i="48"/>
  <c r="AQ19" i="48"/>
  <c r="AS19" i="48" s="1"/>
  <c r="AF19" i="48" s="1"/>
  <c r="AD19" i="48" s="1"/>
  <c r="AC19" i="48" s="1"/>
  <c r="AQ11" i="48"/>
  <c r="AQ2" i="57"/>
  <c r="AP4" i="57"/>
  <c r="AR28" i="57" s="1"/>
  <c r="AF28" i="57" s="1"/>
  <c r="AD28" i="57" s="1"/>
  <c r="AC28" i="57" s="1"/>
  <c r="AP23" i="57"/>
  <c r="AP3" i="57"/>
  <c r="AR27" i="57" s="1"/>
  <c r="AF27" i="57" s="1"/>
  <c r="AD27" i="57" s="1"/>
  <c r="AC27" i="57" s="1"/>
  <c r="AP17" i="57"/>
  <c r="AR65" i="57" s="1"/>
  <c r="AF65" i="57" s="1"/>
  <c r="AD65" i="57" s="1"/>
  <c r="AC65" i="57" s="1"/>
  <c r="AP16" i="57"/>
  <c r="AR64" i="57" s="1"/>
  <c r="AF64" i="57" s="1"/>
  <c r="AD64" i="57" s="1"/>
  <c r="AC64" i="57" s="1"/>
  <c r="AQ5" i="57"/>
  <c r="AQ4" i="57"/>
  <c r="AQ6" i="57"/>
  <c r="AP5" i="57"/>
  <c r="AR29" i="57" s="1"/>
  <c r="AF29" i="57" s="1"/>
  <c r="AD29" i="57" s="1"/>
  <c r="AC29" i="57" s="1"/>
  <c r="AP19" i="57"/>
  <c r="AP20" i="57"/>
  <c r="AP11" i="57"/>
  <c r="AR59" i="57" s="1"/>
  <c r="AF59" i="57" s="1"/>
  <c r="AD59" i="57" s="1"/>
  <c r="AC59" i="57" s="1"/>
  <c r="AP22" i="57"/>
  <c r="AQ10" i="57"/>
  <c r="AS10" i="57" s="1"/>
  <c r="AF10" i="57" s="1"/>
  <c r="AD10" i="57" s="1"/>
  <c r="AC10" i="57" s="1"/>
  <c r="AQ18" i="57"/>
  <c r="AS42" i="57" s="1"/>
  <c r="AF42" i="57" s="1"/>
  <c r="AD42" i="57" s="1"/>
  <c r="AC42" i="57" s="1"/>
  <c r="AQ8" i="57"/>
  <c r="AQ23" i="57"/>
  <c r="AS47" i="57" s="1"/>
  <c r="AF47" i="57" s="1"/>
  <c r="AD47" i="57" s="1"/>
  <c r="AC47" i="57" s="1"/>
  <c r="AQ15" i="57"/>
  <c r="AS15" i="57" s="1"/>
  <c r="AF15" i="57" s="1"/>
  <c r="AD15" i="57" s="1"/>
  <c r="AC15" i="57" s="1"/>
  <c r="AP18" i="57"/>
  <c r="AR63" i="47"/>
  <c r="AF63" i="47" s="1"/>
  <c r="AD63" i="47" s="1"/>
  <c r="AC63" i="47" s="1"/>
  <c r="D60" i="47"/>
  <c r="A9" i="47"/>
  <c r="A107" i="46"/>
  <c r="D107" i="46"/>
  <c r="AW107" i="46" s="1"/>
  <c r="D58" i="47"/>
  <c r="A32" i="47"/>
  <c r="D3" i="47"/>
  <c r="D30" i="47"/>
  <c r="A8" i="47"/>
  <c r="D4" i="47"/>
  <c r="A7" i="47"/>
  <c r="D34" i="47"/>
  <c r="A2" i="47"/>
  <c r="D35" i="47"/>
  <c r="D41" i="47"/>
  <c r="A29" i="47"/>
  <c r="D37" i="47"/>
  <c r="A6" i="47"/>
  <c r="D26" i="47"/>
  <c r="D5" i="47"/>
  <c r="A39" i="47"/>
  <c r="A40" i="47"/>
  <c r="D52" i="45"/>
  <c r="A25" i="45"/>
  <c r="A24" i="45"/>
  <c r="A53" i="45"/>
  <c r="D23" i="45"/>
  <c r="AH14" i="45"/>
  <c r="AS14" i="45" s="1"/>
  <c r="AF14" i="45" s="1"/>
  <c r="AD14" i="45" s="1"/>
  <c r="AC14" i="45" s="1"/>
  <c r="A50" i="45"/>
  <c r="D14" i="45"/>
  <c r="A57" i="45"/>
  <c r="D46" i="45"/>
  <c r="AH46" i="45"/>
  <c r="D11" i="45"/>
  <c r="AH11" i="45"/>
  <c r="D10" i="45"/>
  <c r="AH10" i="45"/>
  <c r="A51" i="45"/>
  <c r="D51" i="45"/>
  <c r="A20" i="45"/>
  <c r="A13" i="45"/>
  <c r="AH13" i="45"/>
  <c r="A45" i="45"/>
  <c r="AH45" i="45"/>
  <c r="A44" i="45"/>
  <c r="D44" i="45"/>
  <c r="AH44" i="45"/>
  <c r="A47" i="45"/>
  <c r="AH47" i="45"/>
  <c r="D49" i="45"/>
  <c r="AH49" i="45"/>
  <c r="A55" i="45"/>
  <c r="D55" i="45"/>
  <c r="A19" i="45"/>
  <c r="D54" i="45"/>
  <c r="D56" i="45"/>
  <c r="A22" i="45"/>
  <c r="A16" i="45"/>
  <c r="AH16" i="45"/>
  <c r="AS16" i="45" s="1"/>
  <c r="AF16" i="45" s="1"/>
  <c r="AD16" i="45" s="1"/>
  <c r="AC16" i="45" s="1"/>
  <c r="A12" i="45"/>
  <c r="AH12" i="45"/>
  <c r="A15" i="45"/>
  <c r="AH15" i="45"/>
  <c r="A18" i="45"/>
  <c r="D18" i="45"/>
  <c r="A21" i="45"/>
  <c r="A48" i="45"/>
  <c r="AH48" i="45"/>
  <c r="A42" i="45"/>
  <c r="AH42" i="45"/>
  <c r="D43" i="45"/>
  <c r="AH43" i="45"/>
  <c r="A17" i="45"/>
  <c r="AH17" i="45"/>
  <c r="AS17" i="45" s="1"/>
  <c r="AF17" i="45" s="1"/>
  <c r="AD17" i="45" s="1"/>
  <c r="AC17" i="45" s="1"/>
  <c r="AS42" i="45" l="1"/>
  <c r="AF42" i="45" s="1"/>
  <c r="AD42" i="45" s="1"/>
  <c r="AC42" i="45" s="1"/>
  <c r="AR26" i="45"/>
  <c r="AF26" i="45" s="1"/>
  <c r="AD26" i="45" s="1"/>
  <c r="AC26" i="45" s="1"/>
  <c r="AD2" i="12"/>
  <c r="AS49" i="45"/>
  <c r="AF49" i="45" s="1"/>
  <c r="AD49" i="45" s="1"/>
  <c r="AC49" i="45" s="1"/>
  <c r="AP9" i="52"/>
  <c r="AR9" i="52" s="1"/>
  <c r="AF9" i="52" s="1"/>
  <c r="AD9" i="52" s="1"/>
  <c r="AC9" i="52" s="1"/>
  <c r="AP12" i="52"/>
  <c r="AR36" i="52" s="1"/>
  <c r="AF36" i="52" s="1"/>
  <c r="AD36" i="52" s="1"/>
  <c r="AC36" i="52" s="1"/>
  <c r="AQ21" i="52"/>
  <c r="AS21" i="52" s="1"/>
  <c r="AF21" i="52" s="1"/>
  <c r="AD21" i="52" s="1"/>
  <c r="AC21" i="52" s="1"/>
  <c r="AQ9" i="52"/>
  <c r="AS57" i="52" s="1"/>
  <c r="AF57" i="52" s="1"/>
  <c r="AD57" i="52" s="1"/>
  <c r="AC57" i="52" s="1"/>
  <c r="AS44" i="45"/>
  <c r="AF44" i="45" s="1"/>
  <c r="AD44" i="45" s="1"/>
  <c r="AC44" i="45" s="1"/>
  <c r="AS11" i="45"/>
  <c r="AF11" i="45" s="1"/>
  <c r="AD11" i="45" s="1"/>
  <c r="AC11" i="45" s="1"/>
  <c r="AQ23" i="52"/>
  <c r="AS23" i="52" s="1"/>
  <c r="AF23" i="52" s="1"/>
  <c r="AD23" i="52" s="1"/>
  <c r="AC23" i="52" s="1"/>
  <c r="AQ11" i="52"/>
  <c r="AP23" i="52"/>
  <c r="AP24" i="52"/>
  <c r="AP22" i="52"/>
  <c r="AP6" i="52"/>
  <c r="AR6" i="52" s="1"/>
  <c r="AF6" i="52" s="1"/>
  <c r="AD6" i="52" s="1"/>
  <c r="AC6" i="52" s="1"/>
  <c r="AQ16" i="52"/>
  <c r="AQ22" i="52"/>
  <c r="AS22" i="52" s="1"/>
  <c r="AF22" i="52" s="1"/>
  <c r="AD22" i="52" s="1"/>
  <c r="AC22" i="52" s="1"/>
  <c r="AQ10" i="52"/>
  <c r="AQ7" i="52"/>
  <c r="AS55" i="52" s="1"/>
  <c r="AF55" i="52" s="1"/>
  <c r="AD55" i="52" s="1"/>
  <c r="AC55" i="52" s="1"/>
  <c r="AP3" i="52"/>
  <c r="AR3" i="52" s="1"/>
  <c r="AF3" i="52" s="1"/>
  <c r="AD3" i="52" s="1"/>
  <c r="AC3" i="52" s="1"/>
  <c r="AP8" i="52"/>
  <c r="AR8" i="52" s="1"/>
  <c r="AF8" i="52" s="1"/>
  <c r="AD8" i="52" s="1"/>
  <c r="AC8" i="52" s="1"/>
  <c r="AP13" i="52"/>
  <c r="AR37" i="52" s="1"/>
  <c r="AF37" i="52" s="1"/>
  <c r="AD37" i="52" s="1"/>
  <c r="AC37" i="52" s="1"/>
  <c r="AQ19" i="52"/>
  <c r="AS19" i="52" s="1"/>
  <c r="AF19" i="52" s="1"/>
  <c r="AD19" i="52" s="1"/>
  <c r="AC19" i="52" s="1"/>
  <c r="AQ20" i="52"/>
  <c r="AS20" i="52" s="1"/>
  <c r="AF20" i="52" s="1"/>
  <c r="AD20" i="52" s="1"/>
  <c r="AC20" i="52" s="1"/>
  <c r="AQ4" i="52"/>
  <c r="AS52" i="52" s="1"/>
  <c r="AF52" i="52" s="1"/>
  <c r="AD52" i="52" s="1"/>
  <c r="AC52" i="52" s="1"/>
  <c r="AQ25" i="52"/>
  <c r="AS25" i="52" s="1"/>
  <c r="AF25" i="52" s="1"/>
  <c r="AD25" i="52" s="1"/>
  <c r="AC25" i="52" s="1"/>
  <c r="AQ3" i="52"/>
  <c r="AS51" i="52" s="1"/>
  <c r="AF51" i="52" s="1"/>
  <c r="AD51" i="52" s="1"/>
  <c r="AC51" i="52" s="1"/>
  <c r="AQ14" i="52"/>
  <c r="AS43" i="45"/>
  <c r="AF43" i="45" s="1"/>
  <c r="AD43" i="45" s="1"/>
  <c r="AC43" i="45" s="1"/>
  <c r="AS12" i="45"/>
  <c r="AF12" i="45" s="1"/>
  <c r="AD12" i="45" s="1"/>
  <c r="AC12" i="45" s="1"/>
  <c r="D95" i="12"/>
  <c r="AS45" i="45"/>
  <c r="AF45" i="45" s="1"/>
  <c r="AD45" i="45" s="1"/>
  <c r="AC45" i="45" s="1"/>
  <c r="AS13" i="45"/>
  <c r="AF13" i="45" s="1"/>
  <c r="AD13" i="45" s="1"/>
  <c r="AC13" i="45" s="1"/>
  <c r="AS48" i="45"/>
  <c r="AF48" i="45" s="1"/>
  <c r="AD48" i="45" s="1"/>
  <c r="AC48" i="45" s="1"/>
  <c r="AS47" i="45"/>
  <c r="AF47" i="45" s="1"/>
  <c r="AD47" i="45" s="1"/>
  <c r="AC47" i="45" s="1"/>
  <c r="AS15" i="45"/>
  <c r="AF15" i="45" s="1"/>
  <c r="AD15" i="45" s="1"/>
  <c r="AC15" i="45" s="1"/>
  <c r="AS46" i="45"/>
  <c r="AF46" i="45" s="1"/>
  <c r="AD46" i="45" s="1"/>
  <c r="AC46" i="45" s="1"/>
  <c r="AF10" i="45"/>
  <c r="AD10" i="45" s="1"/>
  <c r="AC10" i="45" s="1"/>
  <c r="D21" i="45"/>
  <c r="D13" i="45"/>
  <c r="D12" i="45"/>
  <c r="A52" i="45"/>
  <c r="D16" i="45"/>
  <c r="D15" i="45"/>
  <c r="D48" i="45"/>
  <c r="D24" i="45"/>
  <c r="D47" i="45"/>
  <c r="D17" i="45"/>
  <c r="D19" i="45"/>
  <c r="D57" i="45"/>
  <c r="A23" i="45"/>
  <c r="D50" i="45"/>
  <c r="A11" i="45"/>
  <c r="A46" i="45"/>
  <c r="D25" i="45"/>
  <c r="A49" i="45"/>
  <c r="A56" i="45"/>
  <c r="D22" i="45"/>
  <c r="D45" i="45"/>
  <c r="A10" i="45"/>
  <c r="D53" i="45"/>
  <c r="A43" i="45"/>
  <c r="A54" i="45"/>
  <c r="A14" i="45"/>
  <c r="D42" i="45"/>
  <c r="D20" i="45"/>
  <c r="A38" i="46" l="1"/>
  <c r="A8" i="46"/>
  <c r="A47" i="46"/>
  <c r="A36" i="46"/>
  <c r="A10" i="46"/>
  <c r="A43" i="46"/>
  <c r="A9" i="46"/>
  <c r="A49" i="46"/>
  <c r="A14" i="46"/>
  <c r="A48" i="46"/>
  <c r="A15" i="46"/>
  <c r="A7" i="46"/>
  <c r="A39" i="46"/>
  <c r="A17" i="46"/>
  <c r="A42" i="46"/>
  <c r="A11" i="46"/>
  <c r="D15" i="46"/>
  <c r="AW15" i="46" s="1"/>
  <c r="A12" i="46"/>
  <c r="A2" i="46"/>
  <c r="A34" i="46"/>
  <c r="A13" i="46"/>
  <c r="A46" i="46"/>
  <c r="A5" i="46"/>
  <c r="D43" i="46"/>
  <c r="AW43" i="46" s="1"/>
  <c r="A16" i="46"/>
  <c r="A35" i="46"/>
  <c r="A41" i="46"/>
  <c r="D2" i="46"/>
  <c r="AW2" i="46" s="1"/>
  <c r="A40" i="46"/>
  <c r="A37" i="46"/>
  <c r="A45" i="46"/>
  <c r="D11" i="46"/>
  <c r="AW11" i="46" s="1"/>
  <c r="D42" i="46"/>
  <c r="AW42" i="46" s="1"/>
  <c r="D39" i="46"/>
  <c r="AW39" i="46" s="1"/>
  <c r="AD39" i="46" s="1"/>
  <c r="D10" i="46"/>
  <c r="AW10" i="46" s="1"/>
  <c r="D44" i="46"/>
  <c r="AW44" i="46" s="1"/>
  <c r="A44" i="46"/>
  <c r="A4" i="46"/>
  <c r="D17" i="46"/>
  <c r="AW17" i="46" s="1"/>
  <c r="D8" i="46"/>
  <c r="AW8" i="46" s="1"/>
  <c r="D16" i="46"/>
  <c r="AW16" i="46" s="1"/>
  <c r="D4" i="46"/>
  <c r="AW4" i="46" s="1"/>
  <c r="D46" i="46"/>
  <c r="AW46" i="46" s="1"/>
  <c r="A3" i="46"/>
  <c r="D12" i="46"/>
  <c r="AW12" i="46" s="1"/>
  <c r="A6" i="46"/>
  <c r="D14" i="46"/>
  <c r="AW14" i="46" s="1"/>
  <c r="D13" i="46"/>
  <c r="AW13" i="46" s="1"/>
  <c r="D49" i="46"/>
  <c r="AW49" i="46" s="1"/>
  <c r="D45" i="46"/>
  <c r="AW45" i="46" s="1"/>
  <c r="D6" i="46"/>
  <c r="AW6" i="46" s="1"/>
  <c r="D36" i="46"/>
  <c r="AW36" i="46" s="1"/>
  <c r="AD36" i="46" s="1"/>
  <c r="D5" i="46"/>
  <c r="AW5" i="46" s="1"/>
  <c r="D7" i="46"/>
  <c r="AW7" i="46" s="1"/>
  <c r="D48" i="46"/>
  <c r="AW48" i="46" s="1"/>
  <c r="D35" i="46"/>
  <c r="AW35" i="46" s="1"/>
  <c r="AD35" i="46" s="1"/>
  <c r="D34" i="46"/>
  <c r="AW34" i="46" s="1"/>
  <c r="AD34" i="46" s="1"/>
  <c r="D9" i="46"/>
  <c r="AW9" i="46" s="1"/>
  <c r="D40" i="46"/>
  <c r="AW40" i="46" s="1"/>
  <c r="AD40" i="46" s="1"/>
  <c r="D3" i="46"/>
  <c r="AW3" i="46" s="1"/>
  <c r="D37" i="46"/>
  <c r="AW37" i="46" s="1"/>
  <c r="AD37" i="46" s="1"/>
  <c r="D41" i="46"/>
  <c r="AW41" i="46" s="1"/>
  <c r="AD41" i="46" s="1"/>
  <c r="D47" i="46"/>
  <c r="AW47" i="46" s="1"/>
  <c r="D38" i="46"/>
  <c r="AW38" i="46" s="1"/>
  <c r="AD38" i="4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<sst xmlns="http://schemas.openxmlformats.org/spreadsheetml/2006/main" count="19209" uniqueCount="1177">
  <si>
    <t>word</t>
  </si>
  <si>
    <t>code</t>
  </si>
  <si>
    <t>trigger</t>
  </si>
  <si>
    <t>Banan_1</t>
  </si>
  <si>
    <t>Banan_2</t>
  </si>
  <si>
    <t>Banan_3</t>
  </si>
  <si>
    <t>Banan_4</t>
  </si>
  <si>
    <t>Banan_5</t>
  </si>
  <si>
    <t>Banan_6</t>
  </si>
  <si>
    <t>Banan_7</t>
  </si>
  <si>
    <t>Banan_8</t>
  </si>
  <si>
    <t>Finik_1</t>
  </si>
  <si>
    <t>Finik_2</t>
  </si>
  <si>
    <t>Finik_3</t>
  </si>
  <si>
    <t>Finik_4</t>
  </si>
  <si>
    <t>Finik_5</t>
  </si>
  <si>
    <t>Finik_6</t>
  </si>
  <si>
    <t>Finik_7</t>
  </si>
  <si>
    <t>Finik_8</t>
  </si>
  <si>
    <t>Goroh_1</t>
  </si>
  <si>
    <t>Goroh_2</t>
  </si>
  <si>
    <t>Goroh_3</t>
  </si>
  <si>
    <t>Goroh_4</t>
  </si>
  <si>
    <t>Goroh_5</t>
  </si>
  <si>
    <t>Goroh_6</t>
  </si>
  <si>
    <t>Goroh_7</t>
  </si>
  <si>
    <t>Goroh_8</t>
  </si>
  <si>
    <t>Kokos_1</t>
  </si>
  <si>
    <t>Kokos_2</t>
  </si>
  <si>
    <t>Kokos_3</t>
  </si>
  <si>
    <t>Kokos_4</t>
  </si>
  <si>
    <t>Kokos_5</t>
  </si>
  <si>
    <t>Kokos_6</t>
  </si>
  <si>
    <t>Kokos_7</t>
  </si>
  <si>
    <t>Kokos_8</t>
  </si>
  <si>
    <t>Limon_1</t>
  </si>
  <si>
    <t>Limon_2</t>
  </si>
  <si>
    <t>Limon_3</t>
  </si>
  <si>
    <t>Limon_4</t>
  </si>
  <si>
    <t>Limon_5</t>
  </si>
  <si>
    <t>Limon_6</t>
  </si>
  <si>
    <t>Limon_7</t>
  </si>
  <si>
    <t>Limon_8</t>
  </si>
  <si>
    <t>Peper_1</t>
  </si>
  <si>
    <t>Peper_2</t>
  </si>
  <si>
    <t>Peper_3</t>
  </si>
  <si>
    <t>Peper_4</t>
  </si>
  <si>
    <t>Peper_5</t>
  </si>
  <si>
    <t>Peper_6</t>
  </si>
  <si>
    <t>Peper_7</t>
  </si>
  <si>
    <t>Peper_8</t>
  </si>
  <si>
    <t>Redis_1</t>
  </si>
  <si>
    <t>Redis_2</t>
  </si>
  <si>
    <t>Redis_3</t>
  </si>
  <si>
    <t>Redis_4</t>
  </si>
  <si>
    <t>Redis_5</t>
  </si>
  <si>
    <t>Redis_6</t>
  </si>
  <si>
    <t>Redis_7</t>
  </si>
  <si>
    <t>Redis_8</t>
  </si>
  <si>
    <t>Tomat_1</t>
  </si>
  <si>
    <t>Tomat_2</t>
  </si>
  <si>
    <t>Tomat_3</t>
  </si>
  <si>
    <t>Tomat_4</t>
  </si>
  <si>
    <t>Tomat_5</t>
  </si>
  <si>
    <t>Tomat_6</t>
  </si>
  <si>
    <t>Tomat_7</t>
  </si>
  <si>
    <t>Tomat_8</t>
  </si>
  <si>
    <t>pics\\Banan_1.jpg</t>
  </si>
  <si>
    <t>pics\\Banan_2.jpg</t>
  </si>
  <si>
    <t>pics\\Banan_3.jpg</t>
  </si>
  <si>
    <t>pics\\Banan_4.jpg</t>
  </si>
  <si>
    <t>pics\\Banan_5.jpg</t>
  </si>
  <si>
    <t>pics\\Banan_6.jpg</t>
  </si>
  <si>
    <t>pics\\Banan_7.jpg</t>
  </si>
  <si>
    <t>pics\\Banan_8.jpg</t>
  </si>
  <si>
    <t>pics\\File</t>
  </si>
  <si>
    <t>pics\\Finik_1.jpg</t>
  </si>
  <si>
    <t>pics\\Finik_2.jpg</t>
  </si>
  <si>
    <t>pics\\Finik_3.jpg</t>
  </si>
  <si>
    <t>pics\\Finik_4.jpg</t>
  </si>
  <si>
    <t>pics\\Finik_5.jpg</t>
  </si>
  <si>
    <t>pics\\Finik_6.jpg</t>
  </si>
  <si>
    <t>pics\\Finik_7.jpg</t>
  </si>
  <si>
    <t>pics\\Finik_8.jpg</t>
  </si>
  <si>
    <t>pics\\Goroh_1.jpg</t>
  </si>
  <si>
    <t>pics\\Goroh_2.jpg</t>
  </si>
  <si>
    <t>pics\\Redis_1.jpg</t>
  </si>
  <si>
    <t>pics\\Redis_2.jpg</t>
  </si>
  <si>
    <t>pics\\Redis_3.jpg</t>
  </si>
  <si>
    <t>pics\\Redis_4.jpg</t>
  </si>
  <si>
    <t>pics\\Redis_5.jpg</t>
  </si>
  <si>
    <t>pics\\Redis_6.jpg</t>
  </si>
  <si>
    <t>pics\\Redis_7.jpg</t>
  </si>
  <si>
    <t>pics\\Redis_8.jpg</t>
  </si>
  <si>
    <t>pics\\Goroh_3.jpg</t>
  </si>
  <si>
    <t>pics\\Goroh_4.jpg</t>
  </si>
  <si>
    <t>pics\\Goroh_5.jpg</t>
  </si>
  <si>
    <t>pics\\Goroh_6.jpg</t>
  </si>
  <si>
    <t>pics\\Goroh_7.jpg</t>
  </si>
  <si>
    <t>pics\\Goroh_8.jpg</t>
  </si>
  <si>
    <t>pics\\Kokos_1.jpg</t>
  </si>
  <si>
    <t>pics\\Kokos_2.jpg</t>
  </si>
  <si>
    <t>pics\\Kokos_3.jpg</t>
  </si>
  <si>
    <t>pics\\Kokos_4.jpg</t>
  </si>
  <si>
    <t>pics\\Kokos_5.jpg</t>
  </si>
  <si>
    <t>pics\\Kokos_6.jpg</t>
  </si>
  <si>
    <t>pics\\Kokos_7.jpg</t>
  </si>
  <si>
    <t>pics\\Kokos_8.jpg</t>
  </si>
  <si>
    <t>pics\\Limon_1.jpg</t>
  </si>
  <si>
    <t>pics\\Limon_2.jpg</t>
  </si>
  <si>
    <t>pics\\Limon_3.jpg</t>
  </si>
  <si>
    <t>pics\\Limon_4.jpg</t>
  </si>
  <si>
    <t>pics\\Limon_5.jpg</t>
  </si>
  <si>
    <t>pics\\Limon_6.jpg</t>
  </si>
  <si>
    <t>pics\\Limon_7.jpg</t>
  </si>
  <si>
    <t>pics\\Limon_8.jpg</t>
  </si>
  <si>
    <t>pics\\Peper_1.jpg</t>
  </si>
  <si>
    <t>pics\\Peper_2.jpg</t>
  </si>
  <si>
    <t>pics\\Peper_3.jpg</t>
  </si>
  <si>
    <t>pics\\Peper_4.jpg</t>
  </si>
  <si>
    <t>pics\\Peper_5.jpg</t>
  </si>
  <si>
    <t>pics\\Peper_6.jpg</t>
  </si>
  <si>
    <t>pics\\Peper_7.jpg</t>
  </si>
  <si>
    <t>pics\\Peper_8.jpg</t>
  </si>
  <si>
    <t>pics\\Tomat_1.jpg</t>
  </si>
  <si>
    <t>pics\\Tomat_2.jpg</t>
  </si>
  <si>
    <t>pics\\Tomat_3.jpg</t>
  </si>
  <si>
    <t>pics\\Tomat_4.jpg</t>
  </si>
  <si>
    <t>pics\\Tomat_5.jpg</t>
  </si>
  <si>
    <t>pics\\Tomat_6.jpg</t>
  </si>
  <si>
    <t>pics\\Tomat_7.jpg</t>
  </si>
  <si>
    <t>pics\\Tomat_8.jpg</t>
  </si>
  <si>
    <t>pics\\ZF_4.jpg</t>
  </si>
  <si>
    <t>pics\\ZF_5.jpg</t>
  </si>
  <si>
    <t>pics\\Tamanid_8.jpg</t>
  </si>
  <si>
    <t>pics\\ZF_7.jpg</t>
  </si>
  <si>
    <t>pics\\Ackee_8.jpg</t>
  </si>
  <si>
    <t>pics\\ZF_6.jpg</t>
  </si>
  <si>
    <t>pics\\ZF_2.jpg</t>
  </si>
  <si>
    <t>pics\\ZF_3.jpg</t>
  </si>
  <si>
    <t>pics\\ZF_1.jpg</t>
  </si>
  <si>
    <t>pics\\Sapota_1.jpg</t>
  </si>
  <si>
    <t>pics\\Ake_7.jpg</t>
  </si>
  <si>
    <t>pics\\Finger_2.jpg</t>
  </si>
  <si>
    <t>pics\\Finger_3.jpg</t>
  </si>
  <si>
    <t>pics\\Ake_6.jpg</t>
  </si>
  <si>
    <t>pics\\Sapota_2.jpg</t>
  </si>
  <si>
    <t>pics\\Ake_4.jpg</t>
  </si>
  <si>
    <t>pics\\Finger_1.jpg</t>
  </si>
  <si>
    <t>pics\\Ake_5.jpg</t>
  </si>
  <si>
    <t>pics\\Sapota_3.jpg</t>
  </si>
  <si>
    <t>pics\\Ake_1.jpg</t>
  </si>
  <si>
    <t>pics\\Sapota_7.jpg</t>
  </si>
  <si>
    <t>pics\\Finger_4.jpg</t>
  </si>
  <si>
    <t>pics\\Noni_8.jpg</t>
  </si>
  <si>
    <t>pics\\Finger_5.jpg</t>
  </si>
  <si>
    <t>pics\\Sapota_6.jpg</t>
  </si>
  <si>
    <t>pics\\Gac_8.jpg</t>
  </si>
  <si>
    <t>pics\\Ake_2.jpg</t>
  </si>
  <si>
    <t>pics\\Sapota_4.jpg</t>
  </si>
  <si>
    <t>pics\\Finger_7.jpg</t>
  </si>
  <si>
    <t>pics\\Finger_6.jpg</t>
  </si>
  <si>
    <t>pics\\Sapota_5.jpg</t>
  </si>
  <si>
    <t>pics\\Ake_3.jpg</t>
  </si>
  <si>
    <t>pics\\Gac_4.jpg</t>
  </si>
  <si>
    <t>pics\\Sapota_8.jpg</t>
  </si>
  <si>
    <t>pics\\Noni_6.jpg</t>
  </si>
  <si>
    <t>pics\\Noni_7.jpg</t>
  </si>
  <si>
    <t>pics\\Gac_5.jpg</t>
  </si>
  <si>
    <t>pics\\Gac_7.jpg</t>
  </si>
  <si>
    <t>pics\\Finger_8.jpg</t>
  </si>
  <si>
    <t>pics\\Noni_5.jpg</t>
  </si>
  <si>
    <t>pics\\Noni_4.jpg</t>
  </si>
  <si>
    <t>pics\\Gac_6.jpg</t>
  </si>
  <si>
    <t>pics\\Gac_2.jpg</t>
  </si>
  <si>
    <t>pics\\Ake_8.jpg</t>
  </si>
  <si>
    <t>pics\\Noni_1.jpg</t>
  </si>
  <si>
    <t>pics\\Gac_3.jpg</t>
  </si>
  <si>
    <t>pics\\Gac_1.jpg</t>
  </si>
  <si>
    <t>pics\\Noni_3.jpg</t>
  </si>
  <si>
    <t>pics\\Noni_2.jpg</t>
  </si>
  <si>
    <t>pics\\Tamanid_2.jpg</t>
  </si>
  <si>
    <t>pics\\Ackee_2.jpg</t>
  </si>
  <si>
    <t>pics\\Ackee_3.jpg</t>
  </si>
  <si>
    <t>pics\\Tamanid_3.jpg</t>
  </si>
  <si>
    <t>pics\\Tamanid_1.jpg</t>
  </si>
  <si>
    <t>pics\\Ackee_1.jpg</t>
  </si>
  <si>
    <t>pics\\Tamanid_4.jpg</t>
  </si>
  <si>
    <t>pics\\Ackee_4.jpg</t>
  </si>
  <si>
    <t>pics\\Ackee_5.jpg</t>
  </si>
  <si>
    <t>pics\\Tamanid_5.jpg</t>
  </si>
  <si>
    <t>pics\\Tamanid_7.jpg</t>
  </si>
  <si>
    <t>pics\\ZF_8.jpg</t>
  </si>
  <si>
    <t>pics\\Ackee_7.jpg</t>
  </si>
  <si>
    <t>pics\\Ackee_6.jpg</t>
  </si>
  <si>
    <t>pics\\Tamanid_6.jpg</t>
  </si>
  <si>
    <t>Ackee_1</t>
  </si>
  <si>
    <t>Ackee_2</t>
  </si>
  <si>
    <t>Ackee_3</t>
  </si>
  <si>
    <t>Ackee_4</t>
  </si>
  <si>
    <t>Ackee_5</t>
  </si>
  <si>
    <t>Ackee_6</t>
  </si>
  <si>
    <t>Ackee_7</t>
  </si>
  <si>
    <t>Ackee_8</t>
  </si>
  <si>
    <t>Ake_1</t>
  </si>
  <si>
    <t>Ake_2</t>
  </si>
  <si>
    <t>Ake_3</t>
  </si>
  <si>
    <t>Ake_4</t>
  </si>
  <si>
    <t>Ake_5</t>
  </si>
  <si>
    <t>Ake_6</t>
  </si>
  <si>
    <t>Ake_7</t>
  </si>
  <si>
    <t>Ake_8</t>
  </si>
  <si>
    <t>Finger_1</t>
  </si>
  <si>
    <t>Finger_2</t>
  </si>
  <si>
    <t>Finger_3</t>
  </si>
  <si>
    <t>Finger_4</t>
  </si>
  <si>
    <t>Finger_5</t>
  </si>
  <si>
    <t>Finger_6</t>
  </si>
  <si>
    <t>Finger_7</t>
  </si>
  <si>
    <t>Finger_8</t>
  </si>
  <si>
    <t>Gac_1</t>
  </si>
  <si>
    <t>Gac_2</t>
  </si>
  <si>
    <t>Gac_3</t>
  </si>
  <si>
    <t>Gac_4</t>
  </si>
  <si>
    <t>Gac_5</t>
  </si>
  <si>
    <t>Gac_6</t>
  </si>
  <si>
    <t>Gac_7</t>
  </si>
  <si>
    <t>Gac_8</t>
  </si>
  <si>
    <t>Noni_1</t>
  </si>
  <si>
    <t>Noni_2</t>
  </si>
  <si>
    <t>Noni_3</t>
  </si>
  <si>
    <t>Noni_4</t>
  </si>
  <si>
    <t>Noni_5</t>
  </si>
  <si>
    <t>Noni_6</t>
  </si>
  <si>
    <t>Noni_7</t>
  </si>
  <si>
    <t>Noni_8</t>
  </si>
  <si>
    <t>Sapota_1</t>
  </si>
  <si>
    <t>Sapota_2</t>
  </si>
  <si>
    <t>Sapota_3</t>
  </si>
  <si>
    <t>Sapota_4</t>
  </si>
  <si>
    <t>Sapota_5</t>
  </si>
  <si>
    <t>Sapota_6</t>
  </si>
  <si>
    <t>Sapota_7</t>
  </si>
  <si>
    <t>Sapota_8</t>
  </si>
  <si>
    <t>Tamanid_1</t>
  </si>
  <si>
    <t>Tamanid_2</t>
  </si>
  <si>
    <t>Tamanid_3</t>
  </si>
  <si>
    <t>Tamanid_4</t>
  </si>
  <si>
    <t>Tamanid_5</t>
  </si>
  <si>
    <t>Tamanid_6</t>
  </si>
  <si>
    <t>Tamanid_7</t>
  </si>
  <si>
    <t>Tamanid_8</t>
  </si>
  <si>
    <t>ZF_1</t>
  </si>
  <si>
    <t>ZF_2</t>
  </si>
  <si>
    <t>ZF_3</t>
  </si>
  <si>
    <t>ZF_4</t>
  </si>
  <si>
    <t>ZF_5</t>
  </si>
  <si>
    <t>ZF_6</t>
  </si>
  <si>
    <t>ZF_7</t>
  </si>
  <si>
    <t>ZF_8</t>
  </si>
  <si>
    <t>id</t>
  </si>
  <si>
    <t>sound</t>
  </si>
  <si>
    <t>pic_seq1</t>
  </si>
  <si>
    <t>pic_seq2</t>
  </si>
  <si>
    <t>pic_seq3</t>
  </si>
  <si>
    <t>pic_seq4</t>
  </si>
  <si>
    <t>pic_seq5</t>
  </si>
  <si>
    <t>pic_seq6</t>
  </si>
  <si>
    <t>pic_seq7</t>
  </si>
  <si>
    <t>pic_seq8</t>
  </si>
  <si>
    <t>pic_seq9</t>
  </si>
  <si>
    <t>pic_seq10</t>
  </si>
  <si>
    <t>pic_seq11</t>
  </si>
  <si>
    <t>pic_seq12</t>
  </si>
  <si>
    <t>pic_seq13</t>
  </si>
  <si>
    <t>pic_seq14</t>
  </si>
  <si>
    <t>pic_seq15</t>
  </si>
  <si>
    <t>pic_seq16</t>
  </si>
  <si>
    <t>pic_seq17</t>
  </si>
  <si>
    <t>pic_seq18</t>
  </si>
  <si>
    <t>pic_seq19</t>
  </si>
  <si>
    <t>pic_seq20</t>
  </si>
  <si>
    <t>pic_seq21</t>
  </si>
  <si>
    <t>pic_seq22</t>
  </si>
  <si>
    <t>pic_seq23</t>
  </si>
  <si>
    <t>pic_seq24</t>
  </si>
  <si>
    <t>pic_seq25</t>
  </si>
  <si>
    <t>pic_seq26</t>
  </si>
  <si>
    <t>pic_seq27</t>
  </si>
  <si>
    <t>pic_seq28</t>
  </si>
  <si>
    <t>pic_seq29</t>
  </si>
  <si>
    <t>pic_seq30</t>
  </si>
  <si>
    <t>pic_seq31</t>
  </si>
  <si>
    <t>pic_seq32</t>
  </si>
  <si>
    <t>метка_seq1</t>
  </si>
  <si>
    <t>метка_seq2</t>
  </si>
  <si>
    <t>метка_seq3</t>
  </si>
  <si>
    <t>метка_seq4</t>
  </si>
  <si>
    <t>метка_seq5</t>
  </si>
  <si>
    <t>метка_seq6</t>
  </si>
  <si>
    <t>метка_seq7</t>
  </si>
  <si>
    <t>метка_seq8</t>
  </si>
  <si>
    <t>метка_seq9</t>
  </si>
  <si>
    <t>метка_seq10</t>
  </si>
  <si>
    <t>метка_seq11</t>
  </si>
  <si>
    <t>метка_seq12</t>
  </si>
  <si>
    <t>метка_seq13</t>
  </si>
  <si>
    <t>метка_seq14</t>
  </si>
  <si>
    <t>метка_seq15</t>
  </si>
  <si>
    <t>метка_seq16</t>
  </si>
  <si>
    <t>метка_seq17</t>
  </si>
  <si>
    <t>метка_seq18</t>
  </si>
  <si>
    <t>метка_seq19</t>
  </si>
  <si>
    <t>метка_seq20</t>
  </si>
  <si>
    <t>метка_seq21</t>
  </si>
  <si>
    <t>метка_seq22</t>
  </si>
  <si>
    <t>метка_seq23</t>
  </si>
  <si>
    <t>метка_seq24</t>
  </si>
  <si>
    <t>метка_seq25</t>
  </si>
  <si>
    <t>метка_seq26</t>
  </si>
  <si>
    <t>метка_seq27</t>
  </si>
  <si>
    <t>метка_seq28</t>
  </si>
  <si>
    <t>метка_seq29</t>
  </si>
  <si>
    <t>метка_seq30</t>
  </si>
  <si>
    <t>метка_seq31</t>
  </si>
  <si>
    <t>метка_seq32</t>
  </si>
  <si>
    <t>sound\\Tomato.wav</t>
  </si>
  <si>
    <t>sound\\Coconut.wav</t>
  </si>
  <si>
    <t>sound\\Banan.wav</t>
  </si>
  <si>
    <t>sound\\Date.wav</t>
  </si>
  <si>
    <t>sound\\Peas.wav</t>
  </si>
  <si>
    <t>sound\\Renan.wav</t>
  </si>
  <si>
    <t>sound\\Baroh.wav</t>
  </si>
  <si>
    <t>sound\\Liroh.wav</t>
  </si>
  <si>
    <t>sound\\Codis.wav</t>
  </si>
  <si>
    <t>sound\\Gonic.wav</t>
  </si>
  <si>
    <t>sound\\Pemat.wav</t>
  </si>
  <si>
    <t>sound\\Lemon.wav</t>
  </si>
  <si>
    <t>sound\\Radish.wav</t>
  </si>
  <si>
    <t>sound\\Pepper.wav</t>
  </si>
  <si>
    <t>sound\\Fimon.wav</t>
  </si>
  <si>
    <t>sound\\Todis.wav</t>
  </si>
  <si>
    <t>Tomato</t>
  </si>
  <si>
    <t>Lemon</t>
  </si>
  <si>
    <t>Coconut</t>
  </si>
  <si>
    <t>Radish</t>
  </si>
  <si>
    <t>Pepper</t>
  </si>
  <si>
    <t>Banan</t>
  </si>
  <si>
    <t>Date</t>
  </si>
  <si>
    <t>Peas</t>
  </si>
  <si>
    <t>Renan</t>
  </si>
  <si>
    <t>Baroh</t>
  </si>
  <si>
    <t>Liroh</t>
  </si>
  <si>
    <t>Fimon</t>
  </si>
  <si>
    <t>Codis</t>
  </si>
  <si>
    <t>Gonic</t>
  </si>
  <si>
    <t>Todis</t>
  </si>
  <si>
    <t>Pemat</t>
  </si>
  <si>
    <t>pic</t>
  </si>
  <si>
    <t>№_old</t>
  </si>
  <si>
    <t>pic_code</t>
  </si>
  <si>
    <t>pic_file</t>
  </si>
  <si>
    <t>pic_trigger</t>
  </si>
  <si>
    <t>quest1_b</t>
  </si>
  <si>
    <t>quest1_b_sound_id</t>
  </si>
  <si>
    <t>quest1_b_sound</t>
  </si>
  <si>
    <t>quest1_b_trigger</t>
  </si>
  <si>
    <t>quest2_b</t>
  </si>
  <si>
    <t>quest2_b_sound_id</t>
  </si>
  <si>
    <t>quest2_b_sound</t>
  </si>
  <si>
    <t>quest2_b_trigger</t>
  </si>
  <si>
    <t>ans</t>
  </si>
  <si>
    <t>нет</t>
  </si>
  <si>
    <t>да</t>
  </si>
  <si>
    <t>sound\\On_tolsheniy.wav</t>
  </si>
  <si>
    <t>sound\\On_stariy.wav</t>
  </si>
  <si>
    <t>sound\\Zhirniy_li_on.wav</t>
  </si>
  <si>
    <t>sound\\Zeleniy_li_on.wav</t>
  </si>
  <si>
    <t>sound\\Poristiy_li_on.wav</t>
  </si>
  <si>
    <t>sound\\Crepkiy_li_on.wav</t>
  </si>
  <si>
    <t>sound\\On_scolzckiy.wav</t>
  </si>
  <si>
    <t>sound\\On_myagkiy.wav</t>
  </si>
  <si>
    <t>sound\\Mohnatiy_li_on.wav</t>
  </si>
  <si>
    <t>sound\\Blestit_li_on.wav</t>
  </si>
  <si>
    <t>sound\\Vyazkiy_li_on.wav</t>
  </si>
  <si>
    <t>sound\\Yadovitiy_li_on.wav</t>
  </si>
  <si>
    <t>sound\\On_chistiy.wav</t>
  </si>
  <si>
    <t>sound\\On_vorsistyi.wav</t>
  </si>
  <si>
    <t>sound\\On_s_molokom.wav</t>
  </si>
  <si>
    <t>sound\\Svehiy_li_on.wav</t>
  </si>
  <si>
    <t>sound\\On_dlinniy.wav</t>
  </si>
  <si>
    <t>sound\\Hrustyashiy_li_on.wav</t>
  </si>
  <si>
    <t>sound\\On_s_kostochoy.wav</t>
  </si>
  <si>
    <t>sound\\Plotniy_li_on.wav</t>
  </si>
  <si>
    <t>sound\\On_ploskiy.wav</t>
  </si>
  <si>
    <t>sound\\Gladkiy_li_on.wav</t>
  </si>
  <si>
    <t>sound\\Korichneviy_li_on.wav</t>
  </si>
  <si>
    <t>sound\\Saharistiy_li_on.wav</t>
  </si>
  <si>
    <t>sound\\On_vareniy.wav</t>
  </si>
  <si>
    <t>sound\\On_treugolniy.wav</t>
  </si>
  <si>
    <t>sound\\On_krugliy.wav</t>
  </si>
  <si>
    <t>sound\\Sladriy_li_on.wav</t>
  </si>
  <si>
    <t>sound\\Sireneviy_li_on.wav</t>
  </si>
  <si>
    <t>sound\\Ligkiy_li_on.wav</t>
  </si>
  <si>
    <t>sound\\Fioletoviy_li_on.wav</t>
  </si>
  <si>
    <t>sound\\Gorkiy_li_on.wav</t>
  </si>
  <si>
    <t>sound\\On_bez_kozhuri.wav</t>
  </si>
  <si>
    <t>sound\\On_ostriy.wav</t>
  </si>
  <si>
    <t>sound\\On_zharenniy.wav</t>
  </si>
  <si>
    <t>sound\\Chierniy_li_on.wav</t>
  </si>
  <si>
    <t>sound\\Rihliy_li_on.wav</t>
  </si>
  <si>
    <t>sound\\Pishniy_li_on.wav</t>
  </si>
  <si>
    <t>sound\\On_polosatiy.wav</t>
  </si>
  <si>
    <t>sound\\On_seriy.wav</t>
  </si>
  <si>
    <t>sound\\On_smorshenniy.wav</t>
  </si>
  <si>
    <t>sound\\On_solyeliy.wav</t>
  </si>
  <si>
    <t>sound\\On_speliy.wav</t>
  </si>
  <si>
    <t>sound\\Uprugiy_li_on.wav</t>
  </si>
  <si>
    <t>sound\\On_gniloy.wav</t>
  </si>
  <si>
    <t>sound\\On_yarkiy.wav</t>
  </si>
  <si>
    <t>sound\\Sochniy_li_on.wav</t>
  </si>
  <si>
    <t>sound\\Vlazhniy_li_on.wav</t>
  </si>
  <si>
    <t>sound\\Myasistiy_li_on.wav</t>
  </si>
  <si>
    <t>sound\\On_sloeniy.wav</t>
  </si>
  <si>
    <t>sound\\Siroy_li_on.wav</t>
  </si>
  <si>
    <t>sound\\On_s_botvoy.wav</t>
  </si>
  <si>
    <t>sound\\On_bugristiy.wav</t>
  </si>
  <si>
    <t>sound\\On_citrusoviy.wav</t>
  </si>
  <si>
    <t>sound\\On_sedobniy.wav</t>
  </si>
  <si>
    <t>sound\\On_s_cedroy.wav</t>
  </si>
  <si>
    <t>sound\\On_aliy.wav</t>
  </si>
  <si>
    <t>sound\\On_v_struchke.wav</t>
  </si>
  <si>
    <t>sound\\Kisliy_li_on.wav</t>
  </si>
  <si>
    <t>sound\\On_repchatiy.wav</t>
  </si>
  <si>
    <t>sound\\Posmotrite_vot.wav</t>
  </si>
  <si>
    <t>sound\\Na_ecrane.wav</t>
  </si>
  <si>
    <t>sound\\Vot.wav</t>
  </si>
  <si>
    <t>sound\\Eto.wav</t>
  </si>
  <si>
    <t>sound\\Na_kartinke.wav</t>
  </si>
  <si>
    <t>sound\\Na_monitore.wav</t>
  </si>
  <si>
    <t>sound\\Vi_vidite.wav</t>
  </si>
  <si>
    <t>sound\\Pered_vami.wav</t>
  </si>
  <si>
    <t>sound\\On_volnistiy.wav</t>
  </si>
  <si>
    <t>sound\\Ovalniy_li_on.wav</t>
  </si>
  <si>
    <t>sound\\On_buriy.wav</t>
  </si>
  <si>
    <t>sound\\On_rasskrit.wav</t>
  </si>
  <si>
    <t>sound\\Ochishen_li_on.wav</t>
  </si>
  <si>
    <t>sound\\On_s_lepestkami.wav</t>
  </si>
  <si>
    <t>sound\\Spressovan_li_on.wav</t>
  </si>
  <si>
    <t>sound\\Goluboy_li_on.wav</t>
  </si>
  <si>
    <t>sound\\On_s_bugorkami.wav</t>
  </si>
  <si>
    <t>sound\\On_rozoviy.wav</t>
  </si>
  <si>
    <t>sound\\Kolyuchiy_li_on.wav</t>
  </si>
  <si>
    <t>sound\\Vityanut_li_on.wav</t>
  </si>
  <si>
    <t>sound\\Obyemniy_li_on.wav</t>
  </si>
  <si>
    <t>sound\\On_sklizskiy.wav</t>
  </si>
  <si>
    <t>sound\\Pustoy_li_on.wav</t>
  </si>
  <si>
    <t>sound\\On_shershaviy.wav</t>
  </si>
  <si>
    <t>sound\\Pyatnistiy_li_on.wav</t>
  </si>
  <si>
    <t>sound\\On_zernistiy.wav</t>
  </si>
  <si>
    <t>sound\\Izognut_li_on.wav</t>
  </si>
  <si>
    <t>sound\\On_kvadratniy.wav</t>
  </si>
  <si>
    <t>sound\\On_nadrezan.wav</t>
  </si>
  <si>
    <t>sound\\Siniy_li_on.wav</t>
  </si>
  <si>
    <t>sound\\On_izmelchen.wav</t>
  </si>
  <si>
    <t>sound\\On_zolotistiy.wav</t>
  </si>
  <si>
    <t>sound\\On_krasnovatiy.wav</t>
  </si>
  <si>
    <t>sound\\Okruglya_li_on.wav</t>
  </si>
  <si>
    <t>sound\\On_s_kozhuroy.wav</t>
  </si>
  <si>
    <t>sound\\Myatiy_li_on.wav</t>
  </si>
  <si>
    <t>sound\\Pushistiy_li_on.wav</t>
  </si>
  <si>
    <t>sound\\Zhidkiy_li_on.wav</t>
  </si>
  <si>
    <t>sound\\On_visushenniy.wav</t>
  </si>
  <si>
    <t>sound\\Sushenniy_li_on.wav</t>
  </si>
  <si>
    <t>sound\\Zheltiy_li_on.wav</t>
  </si>
  <si>
    <t>sound\\On_nadloman.wav</t>
  </si>
  <si>
    <t>sound\\Rebristiy_li_on.wav</t>
  </si>
  <si>
    <t>sound\\Celniy_li_on.wav</t>
  </si>
  <si>
    <t>sound\\On_prozrachniy.wav</t>
  </si>
  <si>
    <t>sound\\Uvyadshiy_li_on.wav</t>
  </si>
  <si>
    <t>sound\\Rovniy_li_on.wav</t>
  </si>
  <si>
    <t>sound\\Prodolgovatiy_li_on.wav</t>
  </si>
  <si>
    <t>sound\\Tonkiy_li_on.wav</t>
  </si>
  <si>
    <t>sound\\Zaostrin_li_on.wav</t>
  </si>
  <si>
    <t>sound\\On_s_chashuykami.wav</t>
  </si>
  <si>
    <t>sound\\Skruchen_li_on.wav</t>
  </si>
  <si>
    <t>sound\\On_farshirovanniy.wav</t>
  </si>
  <si>
    <t>sound\\Odnotonniy_li_on.wav</t>
  </si>
  <si>
    <t>sound\\On_vizhatiy.wav</t>
  </si>
  <si>
    <t>sound\\Raznocvetniy_li_on.wav</t>
  </si>
  <si>
    <t>sound\\On_s_dolkami.wav</t>
  </si>
  <si>
    <t>sound\\On_perekruchen.wav</t>
  </si>
  <si>
    <t>sound\\Oranzheviy_li_on.wav</t>
  </si>
  <si>
    <t>sound\\Ispachkan_li_on.wav</t>
  </si>
  <si>
    <t>sound\\Cvetushiy_li_on.wav</t>
  </si>
  <si>
    <t>sound\\On_rassipchatiy.wav</t>
  </si>
  <si>
    <t>quest1_a</t>
  </si>
  <si>
    <t>quest1_a_sound_id</t>
  </si>
  <si>
    <t>quest1_a_sound</t>
  </si>
  <si>
    <t>quest1_a_trigger</t>
  </si>
  <si>
    <t>sound\\Lomkiy_li_on.wav</t>
  </si>
  <si>
    <t>sound\\Polii_li_on.wav</t>
  </si>
  <si>
    <t>sound\\Pryanyi_li_on.wav</t>
  </si>
  <si>
    <t>sound\\Celiy_li_on.wav</t>
  </si>
  <si>
    <t>sound\\On_imeet_myakot.wav</t>
  </si>
  <si>
    <t>sound\\On_razrezanniy.wav</t>
  </si>
  <si>
    <t>sound\\On_beliy_vnutri.wav</t>
  </si>
  <si>
    <t>sound\\On_lohmatiy.wav</t>
  </si>
  <si>
    <t>sound\\On_sharoobraxniy.wav</t>
  </si>
  <si>
    <t>sound\\Sorvan_li_on.wav</t>
  </si>
  <si>
    <t>sound\\On_imeet_shipi.wav</t>
  </si>
  <si>
    <t>sound\\On_s_vetochkoy.wav</t>
  </si>
  <si>
    <t>sound\\Belyi_li_on.wav</t>
  </si>
  <si>
    <t>sound\\On_barhatistiy.wav</t>
  </si>
  <si>
    <t>sound\\Hrustyashiy_li.wav</t>
  </si>
  <si>
    <t>sound\\Vyazskiy_li.wav</t>
  </si>
  <si>
    <t>sound\\Yadovitiy_li.wav</t>
  </si>
  <si>
    <t>sound\\Polosatiy_li.wav</t>
  </si>
  <si>
    <t>sound\\Smorshenniy_li.wav</t>
  </si>
  <si>
    <t>sound\\Speliy_li.wav</t>
  </si>
  <si>
    <t>sound\\Seriy_li.wav</t>
  </si>
  <si>
    <t>sound\\Sohniy_li.wav</t>
  </si>
  <si>
    <t>sound\\Ostriy_li.wav</t>
  </si>
  <si>
    <t>sound\\Stariy_li.wav</t>
  </si>
  <si>
    <t>sound\\Sireneviy_li.wav</t>
  </si>
  <si>
    <t>sound\\Legkiy_li.wav</t>
  </si>
  <si>
    <t>sound\\Pishniy_li.wav</t>
  </si>
  <si>
    <t>sound\\Treugolniy_li.wav</t>
  </si>
  <si>
    <t>sound\\Gniloy_li.wav</t>
  </si>
  <si>
    <t>sound\\Skolzskiy_li.wav</t>
  </si>
  <si>
    <t>sound\\Citrusoviy_li.wav</t>
  </si>
  <si>
    <t>sound\\Bez_kozhuri_li.wav</t>
  </si>
  <si>
    <t>sound\\Mochnatiy_li.wav</t>
  </si>
  <si>
    <t>sound\\Solenniy_li.wav</t>
  </si>
  <si>
    <t>sound\\Varyonniy_li.wav</t>
  </si>
  <si>
    <t>sound\\Kisliy_li.wav</t>
  </si>
  <si>
    <t>sound\\Uprugiy_li.wav</t>
  </si>
  <si>
    <t>sound\\Svizhiy_li.wav</t>
  </si>
  <si>
    <t>sound\\Chistiy_li.wav</t>
  </si>
  <si>
    <t>sound\\Zelenniy_li.wav</t>
  </si>
  <si>
    <t>sound\\Myagkiy_li.wav</t>
  </si>
  <si>
    <t>sound\\Vlazhniy_li.wav</t>
  </si>
  <si>
    <t>sound\\S_cedroy_li.wav</t>
  </si>
  <si>
    <t>sound\\Glagkiy_li.wav</t>
  </si>
  <si>
    <t>sound\\Syedobniy_li.wav</t>
  </si>
  <si>
    <t>sound\\Cherniy_li.wav</t>
  </si>
  <si>
    <t>sound\\Gorkiy_li.wav</t>
  </si>
  <si>
    <t>sound\\Krepkiy_li.wav</t>
  </si>
  <si>
    <t>sound\\Vorsistiy_li.wav</t>
  </si>
  <si>
    <t>sound\\Krugliy_li.wav</t>
  </si>
  <si>
    <t>sound\\S_molokom_li.wav</t>
  </si>
  <si>
    <t>sound\\Sladriy_li.wav</t>
  </si>
  <si>
    <t>sound\\Tolchenniy_li.wav</t>
  </si>
  <si>
    <t>sound\\Korichneviy_li.wav</t>
  </si>
  <si>
    <t>sound\\Zharenniy_li.wav</t>
  </si>
  <si>
    <t>sound\\Saharistiy_li.wav</t>
  </si>
  <si>
    <t>sound\\Yarkiy_li.wav</t>
  </si>
  <si>
    <t>sound\\Fioletoviy_li.wav</t>
  </si>
  <si>
    <t>sound\\Rihliy_li.wav</t>
  </si>
  <si>
    <t>sound\\Celiy_li.wav</t>
  </si>
  <si>
    <t>sound\\Sloyenniy_li.wav</t>
  </si>
  <si>
    <t>sound\\Siroy_li.wav</t>
  </si>
  <si>
    <t>sound\\S_kostochkoy_li.wav</t>
  </si>
  <si>
    <t>sound\\Blestit_li.wav</t>
  </si>
  <si>
    <t>sound\\Plotniy_li.wav</t>
  </si>
  <si>
    <t>sound\\Zhirniy_li.wav</t>
  </si>
  <si>
    <t>sound\\Dlinniy_li.wav</t>
  </si>
  <si>
    <t>sound\\Razrezan_li.wav</t>
  </si>
  <si>
    <t>sound\\Perekruchen_li.wav</t>
  </si>
  <si>
    <t>sound\\Odnotonniy_li.wav</t>
  </si>
  <si>
    <t>sound\\Tonkiy_li.wav</t>
  </si>
  <si>
    <t>sound\\Ispachkan_li.wav</t>
  </si>
  <si>
    <t>sound\\S_lepestkami_li.wav</t>
  </si>
  <si>
    <t>sound\\Rozoviy_li.wav</t>
  </si>
  <si>
    <t>sound\\Uvyadshiy_li.wav</t>
  </si>
  <si>
    <t>sound\\Barhatistiy_li.wav</t>
  </si>
  <si>
    <t>sound\\Obemniy_li.wav</t>
  </si>
  <si>
    <t>sound\\Visushenniy_li.wav</t>
  </si>
  <si>
    <t>sound\\Izmelchen_li.wav</t>
  </si>
  <si>
    <t>sound\\S_kochuroy_li.wav</t>
  </si>
  <si>
    <t>sound\\Ovalniy_li.wav</t>
  </si>
  <si>
    <t>sound\\Kolyuchiy_li.wav</t>
  </si>
  <si>
    <t>sound\\Vityanut_li.wav</t>
  </si>
  <si>
    <t>sound\\Beliy_li_vnutri.wav</t>
  </si>
  <si>
    <t>sound\\Oranzhrviy_li.wav</t>
  </si>
  <si>
    <t>sound\\Cvetushiy_li.wav</t>
  </si>
  <si>
    <t>sound\\S_vetochkoy_li.wav</t>
  </si>
  <si>
    <t>sound\\Prozrachniy_li.wav</t>
  </si>
  <si>
    <t>sound\\Zolotistiy_li.wav</t>
  </si>
  <si>
    <t>sound\\Sorvan_li.wav</t>
  </si>
  <si>
    <t>sound\\Sushenniy_li.wav</t>
  </si>
  <si>
    <t>sound\\Zernistiy_li.wav</t>
  </si>
  <si>
    <t>sound\\Pustoy_li.wav</t>
  </si>
  <si>
    <t>sound\\Goluboy_li.wav</t>
  </si>
  <si>
    <t>sound\\Volnistiy_li.wav</t>
  </si>
  <si>
    <t>sound\\Izognut_li.wav</t>
  </si>
  <si>
    <t>sound\\Raznocvetniy_li.wav</t>
  </si>
  <si>
    <t>sound\\Beliy_li.wav</t>
  </si>
  <si>
    <t>sound\\Okrugliy_li.wav</t>
  </si>
  <si>
    <t>sound\\Spresovan_li.wav</t>
  </si>
  <si>
    <t>sound\\Celniy_li.wav</t>
  </si>
  <si>
    <t>sound\\S_bugorkami_li.wav</t>
  </si>
  <si>
    <t>sound\\Imeet_li_myakot.wav</t>
  </si>
  <si>
    <t>sound\\Pushistiy_li.wav</t>
  </si>
  <si>
    <t>sound\\Sharoobrazniy_li.wav</t>
  </si>
  <si>
    <t>sound\\Rovniy_li.wav</t>
  </si>
  <si>
    <t>sound\\Rebristiy_li.wav</t>
  </si>
  <si>
    <t>sound\\Zheltiy_li.wav</t>
  </si>
  <si>
    <t>sound\\Buriy_li.wav</t>
  </si>
  <si>
    <t>sound\\Kvadratniy_li.wav</t>
  </si>
  <si>
    <t>sound\\Krasnovatiy_li.wav</t>
  </si>
  <si>
    <t>sound\\Ochishen_li.wav</t>
  </si>
  <si>
    <t>sound\\Farshirovanniy_li.wav</t>
  </si>
  <si>
    <t>sound\\Zaostryen_li.wav</t>
  </si>
  <si>
    <t>sound\\Sklizskiy_li.wav</t>
  </si>
  <si>
    <t>sound\\Siniy_li.wav</t>
  </si>
  <si>
    <t>sound\\Rasskrit_li.wav</t>
  </si>
  <si>
    <t>sound\\Myatiy_li.wav</t>
  </si>
  <si>
    <t>sound\\Zhidkiy_li.wav</t>
  </si>
  <si>
    <t>sound\\Nadrezan_li.wav</t>
  </si>
  <si>
    <t>sound\\Lohmatiy_li.wav</t>
  </si>
  <si>
    <t>sound\\Vizhatiy_li.wav</t>
  </si>
  <si>
    <t>sound\\Skruchen_li.wav</t>
  </si>
  <si>
    <t>sound\\S_chashuykami_li.wav</t>
  </si>
  <si>
    <t>sound\\Prodolgovatiy_li.wav</t>
  </si>
  <si>
    <t>sound\\Rassipchatiy_li.wav</t>
  </si>
  <si>
    <t>sound\\Lomkyi_li.wav</t>
  </si>
  <si>
    <t>sound\\Poristiy_li.wav</t>
  </si>
  <si>
    <t>sound\\Alyi_li.wav</t>
  </si>
  <si>
    <t>sound\\Imeet_li_shipi.wav</t>
  </si>
  <si>
    <t>sound\\Shershaviy_li.wav</t>
  </si>
  <si>
    <t>sound\\Tomon.wav</t>
  </si>
  <si>
    <t>sound\\Goman.wav</t>
  </si>
  <si>
    <t>sound\\Peman.wav</t>
  </si>
  <si>
    <t>sound\\Linik.wav</t>
  </si>
  <si>
    <t>sound\\Limat.wav</t>
  </si>
  <si>
    <t>sound\\Bakos.wav</t>
  </si>
  <si>
    <t>sound\\Lirec.wav</t>
  </si>
  <si>
    <t>sound\\1306_silent_1.wav</t>
  </si>
  <si>
    <t>sound\\1307_silent_2.wav</t>
  </si>
  <si>
    <t>sound\\1308_silent_3.wav</t>
  </si>
  <si>
    <t>sound\\1309_silent_4.wav</t>
  </si>
  <si>
    <t>sound\\1310_silent_5.wav</t>
  </si>
  <si>
    <t>sound\\Repchaliy_li.wav</t>
  </si>
  <si>
    <t>sound\\V_struchke_li.wav</t>
  </si>
  <si>
    <t>sound\\Ploskiy_li.wav</t>
  </si>
  <si>
    <t>sound\\Polyi_li.wav</t>
  </si>
  <si>
    <t>sound\\Bugristyi_li.wav</t>
  </si>
  <si>
    <t>sound\\S_botvoy_li.wav</t>
  </si>
  <si>
    <t>sound\\Pryaniy_li.wav</t>
  </si>
  <si>
    <t>sound\\Myasistiy_li.wav</t>
  </si>
  <si>
    <t>sound\\Pyatnistyi_li.wav</t>
  </si>
  <si>
    <t>sound\\S_dolkami_li.wav</t>
  </si>
  <si>
    <t>sound\\Nadloman_li.wav</t>
  </si>
  <si>
    <t>Метка</t>
  </si>
  <si>
    <t>импл_реал_с_названием</t>
  </si>
  <si>
    <t>экспл_реал_с_названием</t>
  </si>
  <si>
    <t>импл_реал_без_названия</t>
  </si>
  <si>
    <t>экспл_реал_без_названия</t>
  </si>
  <si>
    <t>импл_новые_с_названием</t>
  </si>
  <si>
    <t>экспл_новые_с_названием</t>
  </si>
  <si>
    <t>импл_новые_без_названия</t>
  </si>
  <si>
    <t>экспл_новые_без_названия</t>
  </si>
  <si>
    <t>Finik</t>
  </si>
  <si>
    <t>Goroh</t>
  </si>
  <si>
    <t>Kokos</t>
  </si>
  <si>
    <t>Limon</t>
  </si>
  <si>
    <t>Peper</t>
  </si>
  <si>
    <t>Redis</t>
  </si>
  <si>
    <t>Tomat</t>
  </si>
  <si>
    <t>Ackee</t>
  </si>
  <si>
    <t>Ake</t>
  </si>
  <si>
    <t>Finger</t>
  </si>
  <si>
    <t>Gac</t>
  </si>
  <si>
    <t>Noni</t>
  </si>
  <si>
    <t>Sapota</t>
  </si>
  <si>
    <t>Tamanid</t>
  </si>
  <si>
    <t>ZF</t>
  </si>
  <si>
    <t>sound_code</t>
  </si>
  <si>
    <t>слово</t>
  </si>
  <si>
    <t>sound_trigger</t>
  </si>
  <si>
    <t>название категории</t>
  </si>
  <si>
    <t>pic_name</t>
  </si>
  <si>
    <t>№_pic</t>
  </si>
  <si>
    <t>quest1_b_sound_trigger</t>
  </si>
  <si>
    <t>quest2_b_sound_trigger</t>
  </si>
  <si>
    <t>dis_for_EE</t>
  </si>
  <si>
    <t>dis_for_FM</t>
  </si>
  <si>
    <t>_1</t>
  </si>
  <si>
    <t>_2</t>
  </si>
  <si>
    <t>_3</t>
  </si>
  <si>
    <t>_4</t>
  </si>
  <si>
    <t>_5</t>
  </si>
  <si>
    <t>_6</t>
  </si>
  <si>
    <t>_7</t>
  </si>
  <si>
    <t>_8</t>
  </si>
  <si>
    <t>sound\\Noviy_plod.wav</t>
  </si>
  <si>
    <t>sound\\Redkiy_plod.wav</t>
  </si>
  <si>
    <t>sound\\Tropicheskiy_plod.wav</t>
  </si>
  <si>
    <t>sound\\Ogorodniy_plod.wav</t>
  </si>
  <si>
    <t>Новые_понятия</t>
  </si>
  <si>
    <t>Известные_понятия</t>
  </si>
  <si>
    <t>Экспл_реал</t>
  </si>
  <si>
    <t>FM_Экспл_реал</t>
  </si>
  <si>
    <t>Injir_1</t>
  </si>
  <si>
    <t>Injir_2</t>
  </si>
  <si>
    <t>Injir_3</t>
  </si>
  <si>
    <t>Injir_4</t>
  </si>
  <si>
    <t>Injir_5</t>
  </si>
  <si>
    <t>Injir_6</t>
  </si>
  <si>
    <t>Injir_7</t>
  </si>
  <si>
    <t>Injir_8</t>
  </si>
  <si>
    <t>Tikva_1</t>
  </si>
  <si>
    <t>Tikva_2</t>
  </si>
  <si>
    <t>Tikva_3</t>
  </si>
  <si>
    <t>Tikva_4</t>
  </si>
  <si>
    <t>Tikva_5</t>
  </si>
  <si>
    <t>Tikva_6</t>
  </si>
  <si>
    <t>Tikva_7</t>
  </si>
  <si>
    <t>Tikva_8</t>
  </si>
  <si>
    <t>pics\\Injir_1.jpg</t>
  </si>
  <si>
    <t>pics\\Injir_2.jpg</t>
  </si>
  <si>
    <t>pics\\Injir_3.jpg</t>
  </si>
  <si>
    <t>pics\\Injir_4.jpg</t>
  </si>
  <si>
    <t>pics\\Injir_5.jpg</t>
  </si>
  <si>
    <t>pics\\Injir_6.jpg</t>
  </si>
  <si>
    <t>pics\\Injir_7.jpg</t>
  </si>
  <si>
    <t>pics\\Injir_8.jpg</t>
  </si>
  <si>
    <t>pics\\Tikva_1.jpg</t>
  </si>
  <si>
    <t>pics\\Tikva_2.jpg</t>
  </si>
  <si>
    <t>pics\\Tikva_3.jpg</t>
  </si>
  <si>
    <t>pics\\Tikva_4.jpg</t>
  </si>
  <si>
    <t>pics\\Tikva_5.jpg</t>
  </si>
  <si>
    <t>pics\\Tikva_6.jpg</t>
  </si>
  <si>
    <t>pics\\Tikva_7.jpg</t>
  </si>
  <si>
    <t>pics\\Tikva_8.jpg</t>
  </si>
  <si>
    <t>FM_цель</t>
  </si>
  <si>
    <t>Тропики</t>
  </si>
  <si>
    <t>Огород</t>
  </si>
  <si>
    <t>Тропики_короткие</t>
  </si>
  <si>
    <t>Ogorod_short</t>
  </si>
  <si>
    <t>pics\\dis6.jpg</t>
  </si>
  <si>
    <t>pics\\dis36.jpg</t>
  </si>
  <si>
    <t>pics\\dis22.jpg</t>
  </si>
  <si>
    <t>pics\\dis23.jpg</t>
  </si>
  <si>
    <t>pics\\dis37.jpg</t>
  </si>
  <si>
    <t>pics\\dis7.jpg</t>
  </si>
  <si>
    <t>pics\\dis5.jpg</t>
  </si>
  <si>
    <t>pics\\dis21.jpg</t>
  </si>
  <si>
    <t>pics\\dis35.jpg</t>
  </si>
  <si>
    <t>pics\\dis34.jpg</t>
  </si>
  <si>
    <t>pics\\dis20.jpg</t>
  </si>
  <si>
    <t>pics\\dis4.jpg</t>
  </si>
  <si>
    <t>pics\\dis24.jpg</t>
  </si>
  <si>
    <t>pics\\dis30.jpg</t>
  </si>
  <si>
    <t>pics\\dis18.jpg</t>
  </si>
  <si>
    <t>pics\\dis19.jpg</t>
  </si>
  <si>
    <t>pics\\dis31.jpg</t>
  </si>
  <si>
    <t>pics\\dis25.jpg</t>
  </si>
  <si>
    <t>pics\\dis1.jpg</t>
  </si>
  <si>
    <t>pics\\dis3.jpg</t>
  </si>
  <si>
    <t>pics\\dis33.jpg</t>
  </si>
  <si>
    <t>pics\\dis27.jpg</t>
  </si>
  <si>
    <t>pics\\dis26.jpg</t>
  </si>
  <si>
    <t>pics\\dis32.jpg</t>
  </si>
  <si>
    <t>pics\\dis2.jpg</t>
  </si>
  <si>
    <t>pics\\dis55.jpg</t>
  </si>
  <si>
    <t>pics\\dis41.jpg</t>
  </si>
  <si>
    <t>pics\\dis40.jpg</t>
  </si>
  <si>
    <t>pics\\dis54.jpg</t>
  </si>
  <si>
    <t>pics\\dis42.jpg</t>
  </si>
  <si>
    <t>pics\\dis56.jpg</t>
  </si>
  <si>
    <t>pics\\dis57.jpg</t>
  </si>
  <si>
    <t>pics\\dis43.jpg</t>
  </si>
  <si>
    <t>pics\\dis47.jpg</t>
  </si>
  <si>
    <t>pics\\dis53.jpg</t>
  </si>
  <si>
    <t>pics\\dis52.jpg</t>
  </si>
  <si>
    <t>pics\\dis46.jpg</t>
  </si>
  <si>
    <t>pics\\dis50.jpg</t>
  </si>
  <si>
    <t>pics\\dis44.jpg</t>
  </si>
  <si>
    <t>pics\\dis45.jpg</t>
  </si>
  <si>
    <t>pics\\dis51.jpg</t>
  </si>
  <si>
    <t>pics\\dis48.jpg</t>
  </si>
  <si>
    <t>pics\\dis60.jpg</t>
  </si>
  <si>
    <t>pics\\dis61.jpg</t>
  </si>
  <si>
    <t>pics\\dis49.jpg</t>
  </si>
  <si>
    <t>pics\\dis63.jpg</t>
  </si>
  <si>
    <t>pics\\dis62.jpg</t>
  </si>
  <si>
    <t>pics\\dis59.jpg</t>
  </si>
  <si>
    <t>pics\\dis58.jpg</t>
  </si>
  <si>
    <t>pics\\dis64.jpg</t>
  </si>
  <si>
    <t>pics\\dis17.jpg</t>
  </si>
  <si>
    <t>pics\\dis16.jpg</t>
  </si>
  <si>
    <t>pics\\dis28.jpg</t>
  </si>
  <si>
    <t>pics\\dis14.jpg</t>
  </si>
  <si>
    <t>pics\\dis15.jpg</t>
  </si>
  <si>
    <t>pics\\dis29.jpg</t>
  </si>
  <si>
    <t>pics\\dis9.jpg</t>
  </si>
  <si>
    <t>pics\\dis11.jpg</t>
  </si>
  <si>
    <t>pics\\dis39.jpg</t>
  </si>
  <si>
    <t>pics\\dis38.jpg</t>
  </si>
  <si>
    <t>pics\\dis10.jpg</t>
  </si>
  <si>
    <t>pics\\dis8.jpg</t>
  </si>
  <si>
    <t>pics\\dis12.jpg</t>
  </si>
  <si>
    <t>pics\\dis13.jpg</t>
  </si>
  <si>
    <t>dis6</t>
  </si>
  <si>
    <t>dis36</t>
  </si>
  <si>
    <t>dis22</t>
  </si>
  <si>
    <t>dis23</t>
  </si>
  <si>
    <t>dis37</t>
  </si>
  <si>
    <t>dis7</t>
  </si>
  <si>
    <t>dis5</t>
  </si>
  <si>
    <t>dis21</t>
  </si>
  <si>
    <t>dis35</t>
  </si>
  <si>
    <t>dis34</t>
  </si>
  <si>
    <t>dis20</t>
  </si>
  <si>
    <t>dis4</t>
  </si>
  <si>
    <t>dis24</t>
  </si>
  <si>
    <t>dis30</t>
  </si>
  <si>
    <t>dis18</t>
  </si>
  <si>
    <t>dis19</t>
  </si>
  <si>
    <t>dis31</t>
  </si>
  <si>
    <t>dis25</t>
  </si>
  <si>
    <t>dis1</t>
  </si>
  <si>
    <t>dis3</t>
  </si>
  <si>
    <t>dis33</t>
  </si>
  <si>
    <t>dis27</t>
  </si>
  <si>
    <t>dis26</t>
  </si>
  <si>
    <t>dis32</t>
  </si>
  <si>
    <t>dis2</t>
  </si>
  <si>
    <t>dis55</t>
  </si>
  <si>
    <t>dis41</t>
  </si>
  <si>
    <t>dis40</t>
  </si>
  <si>
    <t>dis54</t>
  </si>
  <si>
    <t>dis42</t>
  </si>
  <si>
    <t>dis56</t>
  </si>
  <si>
    <t>dis57</t>
  </si>
  <si>
    <t>dis43</t>
  </si>
  <si>
    <t>dis47</t>
  </si>
  <si>
    <t>dis53</t>
  </si>
  <si>
    <t>dis52</t>
  </si>
  <si>
    <t>dis46</t>
  </si>
  <si>
    <t>dis50</t>
  </si>
  <si>
    <t>dis44</t>
  </si>
  <si>
    <t>dis45</t>
  </si>
  <si>
    <t>dis51</t>
  </si>
  <si>
    <t>dis48</t>
  </si>
  <si>
    <t>dis60</t>
  </si>
  <si>
    <t>dis61</t>
  </si>
  <si>
    <t>dis49</t>
  </si>
  <si>
    <t>dis63</t>
  </si>
  <si>
    <t>dis62</t>
  </si>
  <si>
    <t>dis59</t>
  </si>
  <si>
    <t>dis58</t>
  </si>
  <si>
    <t>dis64</t>
  </si>
  <si>
    <t>dis17</t>
  </si>
  <si>
    <t>dis16</t>
  </si>
  <si>
    <t>dis28</t>
  </si>
  <si>
    <t>dis14</t>
  </si>
  <si>
    <t>dis15</t>
  </si>
  <si>
    <t>dis29</t>
  </si>
  <si>
    <t>dis9</t>
  </si>
  <si>
    <t>dis11</t>
  </si>
  <si>
    <t>dis39</t>
  </si>
  <si>
    <t>dis38</t>
  </si>
  <si>
    <t>dis10</t>
  </si>
  <si>
    <t>dis8</t>
  </si>
  <si>
    <t>dis12</t>
  </si>
  <si>
    <t>dis13</t>
  </si>
  <si>
    <t>Дистракторы</t>
  </si>
  <si>
    <t>ac_row</t>
  </si>
  <si>
    <t>На_экране_</t>
  </si>
  <si>
    <t>Вот_</t>
  </si>
  <si>
    <t>Это_</t>
  </si>
  <si>
    <t>На_картинке_</t>
  </si>
  <si>
    <t>На_мониторе_</t>
  </si>
  <si>
    <t>Перед_Вами_</t>
  </si>
  <si>
    <t>Вы_видите_</t>
  </si>
  <si>
    <t>ТОМОН</t>
  </si>
  <si>
    <t>ГОМАН</t>
  </si>
  <si>
    <t>ПЕМАН</t>
  </si>
  <si>
    <t>ЛИНИК</t>
  </si>
  <si>
    <t>ЛИМАТ</t>
  </si>
  <si>
    <t>ЛИРЕК</t>
  </si>
  <si>
    <t>ПЕМАТ</t>
  </si>
  <si>
    <t>БАКОС</t>
  </si>
  <si>
    <t>_Он_чистый?</t>
  </si>
  <si>
    <t>_Свежий_ли_он?</t>
  </si>
  <si>
    <t>ТОМАТ</t>
  </si>
  <si>
    <t>КОКОС</t>
  </si>
  <si>
    <t>РЕДИС</t>
  </si>
  <si>
    <t>ПЕРЕЦ</t>
  </si>
  <si>
    <t>БАНАН</t>
  </si>
  <si>
    <t>ФИНИК</t>
  </si>
  <si>
    <t>ГОРОХ</t>
  </si>
  <si>
    <t>РЕНАН</t>
  </si>
  <si>
    <t>БАРОХ</t>
  </si>
  <si>
    <t>ЛИРОХ</t>
  </si>
  <si>
    <t>ФИМОН</t>
  </si>
  <si>
    <t>КОДИС</t>
  </si>
  <si>
    <t>ГОНИК</t>
  </si>
  <si>
    <t>ТОДИС</t>
  </si>
  <si>
    <t>_Целый_ли_он?</t>
  </si>
  <si>
    <t>_Мясистый_ли_он?</t>
  </si>
  <si>
    <t>_Он_яркий?</t>
  </si>
  <si>
    <t>_Он_острый?</t>
  </si>
  <si>
    <t>_Он_спелый?</t>
  </si>
  <si>
    <t>_Он_жаренный?</t>
  </si>
  <si>
    <t>_Сладкий_ли_он?</t>
  </si>
  <si>
    <t>_Влажный_ли_он?</t>
  </si>
  <si>
    <t>_Он_съедобный?</t>
  </si>
  <si>
    <t>_Сиреневый_ли_он?</t>
  </si>
  <si>
    <t>_Он_репчатый?</t>
  </si>
  <si>
    <t>_Коричневый_ли_он?</t>
  </si>
  <si>
    <t>_Сахаристый_ли_он?</t>
  </si>
  <si>
    <t>_Он_скользкий?</t>
  </si>
  <si>
    <t>_Ломкий_ли_он?</t>
  </si>
  <si>
    <t>_Мохнатый_ли_он?</t>
  </si>
  <si>
    <t>_Он_сморщенный?</t>
  </si>
  <si>
    <t>_Он_с_косточкой?</t>
  </si>
  <si>
    <t>_Он_треугольный?</t>
  </si>
  <si>
    <t>_Рыхлый_ли_он?</t>
  </si>
  <si>
    <t>_Он_в_стручке?</t>
  </si>
  <si>
    <t>_Ядовитый_ли_он?</t>
  </si>
  <si>
    <t>_Он_полосатый?</t>
  </si>
  <si>
    <t>_Он_плоский?</t>
  </si>
  <si>
    <t>_Он_толченый?</t>
  </si>
  <si>
    <t>_Зеленый_ли_он?</t>
  </si>
  <si>
    <t>_Легкий_ли_он?</t>
  </si>
  <si>
    <t>_Он_с_молоком?</t>
  </si>
  <si>
    <t>_Полый_ли_он?</t>
  </si>
  <si>
    <t>_Гладкий_ли_он?</t>
  </si>
  <si>
    <t>_Пористый_ли_он?</t>
  </si>
  <si>
    <t>_Он_вареный?</t>
  </si>
  <si>
    <t>_Плотный_ли_он?</t>
  </si>
  <si>
    <t>_Он_ворсистый?</t>
  </si>
  <si>
    <t>_Он_мягкий?</t>
  </si>
  <si>
    <t>_Он_старый?</t>
  </si>
  <si>
    <t>_Фиолетовый_ли_он?</t>
  </si>
  <si>
    <t>_Он_серый?</t>
  </si>
  <si>
    <t>_Вязкий_ли_он?</t>
  </si>
  <si>
    <t>_Сушеный_ли_он?</t>
  </si>
  <si>
    <t>НОВЫЙ_ПЛОД_</t>
  </si>
  <si>
    <t>РЕДКИЙ_ПЛОД_</t>
  </si>
  <si>
    <t>ТРОПИЧЕСКИЙ_ПЛОД_</t>
  </si>
  <si>
    <t>ОГОРОДНЫЙ_ПЛОД_</t>
  </si>
  <si>
    <t>_Он_с_цедрой?</t>
  </si>
  <si>
    <t>_Он_длинный?</t>
  </si>
  <si>
    <t>_Он_без_кожуры?</t>
  </si>
  <si>
    <t>_Он_гнилой?</t>
  </si>
  <si>
    <t>_Он_бугристый?</t>
  </si>
  <si>
    <t>_Он_слоеный?</t>
  </si>
  <si>
    <t>_Он_цитрусовый?</t>
  </si>
  <si>
    <t>_Он_алый?</t>
  </si>
  <si>
    <t>_Он_с_ботвой?</t>
  </si>
  <si>
    <t>_Он_соленый?</t>
  </si>
  <si>
    <t>_Он_с_веточкой?</t>
  </si>
  <si>
    <t>_Он_раскрыт?</t>
  </si>
  <si>
    <t>_Он_квадратный?</t>
  </si>
  <si>
    <t>_Он_склизкий?</t>
  </si>
  <si>
    <t>_Он_имеет_мякоть?</t>
  </si>
  <si>
    <t>_Он_с_кожурой?</t>
  </si>
  <si>
    <t>_Он_с_дольками?</t>
  </si>
  <si>
    <t>_Он_высушенный?</t>
  </si>
  <si>
    <t>_Он_выжатый?</t>
  </si>
  <si>
    <t>_Он_надломан?</t>
  </si>
  <si>
    <t>_Он_волнистый?</t>
  </si>
  <si>
    <t>_Он_бурый?</t>
  </si>
  <si>
    <t>_Он_фаршированный?</t>
  </si>
  <si>
    <t>_Он_разрезанный?</t>
  </si>
  <si>
    <t>_Он_с_лепестками?</t>
  </si>
  <si>
    <t>_Он_зернистый?</t>
  </si>
  <si>
    <t>_Он_белый_внутри?</t>
  </si>
  <si>
    <t>_Он_с_бугорками?</t>
  </si>
  <si>
    <t>_Он_лохматый?</t>
  </si>
  <si>
    <t>_Он_золотистый?</t>
  </si>
  <si>
    <t>_Он_шарообразный?</t>
  </si>
  <si>
    <t>_Он_надрезан?</t>
  </si>
  <si>
    <t>_Он_перекручен?</t>
  </si>
  <si>
    <t>_Он_имеет_шипы?</t>
  </si>
  <si>
    <t>_Он_красноватый?</t>
  </si>
  <si>
    <t>_Он_бархатистый?</t>
  </si>
  <si>
    <t>_Он_прозрачный?</t>
  </si>
  <si>
    <t>_Он_измельчен?</t>
  </si>
  <si>
    <t>_Он_с_чешуйками?</t>
  </si>
  <si>
    <t>_Он_розовый?</t>
  </si>
  <si>
    <t>_Он_шершавый?</t>
  </si>
  <si>
    <t>_Он_рассыпчатый?</t>
  </si>
  <si>
    <t>_Кислый_ли_он?</t>
  </si>
  <si>
    <t>_Упругий_ли_он?</t>
  </si>
  <si>
    <t>_Сочный_ли_он?</t>
  </si>
  <si>
    <t>_Сырой_ли_он?</t>
  </si>
  <si>
    <t>_Черный_ли_он?</t>
  </si>
  <si>
    <t>_Хрустящий_ли_он?</t>
  </si>
  <si>
    <t>_Блестит_ли_он?</t>
  </si>
  <si>
    <t>_Пряный_ли_он?</t>
  </si>
  <si>
    <t>_Жирный_ли_он?</t>
  </si>
  <si>
    <t>_Пушистый_ли_он?</t>
  </si>
  <si>
    <t>_Разноцветный_ли_он?</t>
  </si>
  <si>
    <t>_Увядший_ли_он?</t>
  </si>
  <si>
    <t>_Продолговатый_ли_он?</t>
  </si>
  <si>
    <t>_Пятнистый_ли_он?</t>
  </si>
  <si>
    <t>_Синий_ли_он?</t>
  </si>
  <si>
    <t>_Мятый_ли_он?</t>
  </si>
  <si>
    <t>_Вытянут_ли_он?</t>
  </si>
  <si>
    <t>_Объемный_ли_он?</t>
  </si>
  <si>
    <t>_Пустой_ли_он?</t>
  </si>
  <si>
    <t>_Белый_ли_он?</t>
  </si>
  <si>
    <t>_Испачкан_ли_он?</t>
  </si>
  <si>
    <t>_Колючий_ли_он?</t>
  </si>
  <si>
    <t>_Оранжевый_ли_он?</t>
  </si>
  <si>
    <t>_Округлый_ли_он?</t>
  </si>
  <si>
    <t>_Ребристый_ли_он?</t>
  </si>
  <si>
    <t>_Голубой_ли_он?</t>
  </si>
  <si>
    <t>_Овальный_ли_он?</t>
  </si>
  <si>
    <t>_Жидкий_ли_он?</t>
  </si>
  <si>
    <t>_Сорван_ли_он?</t>
  </si>
  <si>
    <t>_Спрессован_ли_он?</t>
  </si>
  <si>
    <t>_Желтый_ли_он?</t>
  </si>
  <si>
    <t>_Ровный_ли_он?</t>
  </si>
  <si>
    <t>_Изогнут_ли_он?</t>
  </si>
  <si>
    <t>_Однотонный_ли_он?</t>
  </si>
  <si>
    <t>_Цветущий_ли_он?</t>
  </si>
  <si>
    <t>_Скручен_ли_он?</t>
  </si>
  <si>
    <t>_Тонкий_ли_он?</t>
  </si>
  <si>
    <t>_Цельный_ли_он?</t>
  </si>
  <si>
    <t>_Заострен_ли_он?</t>
  </si>
  <si>
    <t>_Очищен_ли_он?</t>
  </si>
  <si>
    <t>_Чистый_ли_</t>
  </si>
  <si>
    <t>_Свежий_ли_</t>
  </si>
  <si>
    <t>_Жаренный_ли_</t>
  </si>
  <si>
    <t>_Сладкий_ли_</t>
  </si>
  <si>
    <t>_Влажный_ли_</t>
  </si>
  <si>
    <t>_Съедобный_ли_</t>
  </si>
  <si>
    <t>_Сиреневый_ли_</t>
  </si>
  <si>
    <t>_Репчатый_ли_</t>
  </si>
  <si>
    <t>_Коричневый_ли_</t>
  </si>
  <si>
    <t>_Сахаристый_ли_</t>
  </si>
  <si>
    <t>_Скользкий_ли_</t>
  </si>
  <si>
    <t>_Ломкий_ли_</t>
  </si>
  <si>
    <t>_Мохнатый_ли_</t>
  </si>
  <si>
    <t>_Сморщенный_ли_</t>
  </si>
  <si>
    <t>_С_косточкой_ли_</t>
  </si>
  <si>
    <t>_Треугольный_ли_</t>
  </si>
  <si>
    <t>_Рыхлый_ли_</t>
  </si>
  <si>
    <t>_В_стручке_ли_</t>
  </si>
  <si>
    <t>_Ядовитый_ли_</t>
  </si>
  <si>
    <t>_Полосатый_ли_</t>
  </si>
  <si>
    <t>_Плоский_ли_</t>
  </si>
  <si>
    <t>_Толченый_ли_</t>
  </si>
  <si>
    <t>_Зеленый_ли_</t>
  </si>
  <si>
    <t>_Легкий_ли_</t>
  </si>
  <si>
    <t>_С_молоком_ли_</t>
  </si>
  <si>
    <t>_Полый_ли_</t>
  </si>
  <si>
    <t>_Гладкий_ли_</t>
  </si>
  <si>
    <t>_Пористый_ли_</t>
  </si>
  <si>
    <t>_Вареный_ли_</t>
  </si>
  <si>
    <t>_Плотный_ли_</t>
  </si>
  <si>
    <t>_Ворсистый_ли_</t>
  </si>
  <si>
    <t>_Сырой_ли_</t>
  </si>
  <si>
    <t>_Гнилой_ли_</t>
  </si>
  <si>
    <t>_Бугристый_ли_</t>
  </si>
  <si>
    <t>_Черный_ли_</t>
  </si>
  <si>
    <t>_Хрустящий_ли_</t>
  </si>
  <si>
    <t>_Блестит_ли_</t>
  </si>
  <si>
    <t>_Цитрусовый_ли_</t>
  </si>
  <si>
    <t>_С_ботвой_ли_</t>
  </si>
  <si>
    <t>_Алый_ли_</t>
  </si>
  <si>
    <t>_Пряный_ли_</t>
  </si>
  <si>
    <t>_Жирный_ли_</t>
  </si>
  <si>
    <t>_Соленый_ли_</t>
  </si>
  <si>
    <t>_Пышный_ли_</t>
  </si>
  <si>
    <t>_Крепкий_ли_</t>
  </si>
  <si>
    <t>_Круглый_ли_</t>
  </si>
  <si>
    <t>_Целый_ли_</t>
  </si>
  <si>
    <t>_Мясистый_ли_</t>
  </si>
  <si>
    <t>_Горький_ли_</t>
  </si>
  <si>
    <t>_Яркий_ли_</t>
  </si>
  <si>
    <t>_Острый_ли_</t>
  </si>
  <si>
    <t>_Спелый_ли_</t>
  </si>
  <si>
    <t>_Серый_ли_</t>
  </si>
  <si>
    <t>_Вязкий_ли_</t>
  </si>
  <si>
    <t>_Сушеный_ли_</t>
  </si>
  <si>
    <t>_С_веточкой_ли_</t>
  </si>
  <si>
    <t>_Раскрыт_ли_</t>
  </si>
  <si>
    <t>_Пушистый_ли_</t>
  </si>
  <si>
    <t>_Квадратный_ли_</t>
  </si>
  <si>
    <t>_Склизкий_ли_</t>
  </si>
  <si>
    <t>_Увядший_ли_</t>
  </si>
  <si>
    <t>_Разноцветный_ли_</t>
  </si>
  <si>
    <t>_Продолговатый_ли_</t>
  </si>
  <si>
    <t>_Пятнистый_ли_</t>
  </si>
  <si>
    <t>_Синий_ли_</t>
  </si>
  <si>
    <t>_С_дольками_ли_</t>
  </si>
  <si>
    <t>_Высушенный_ли_</t>
  </si>
  <si>
    <t>_Мятый_ли_</t>
  </si>
  <si>
    <t>_Вытянут_ли_</t>
  </si>
  <si>
    <t>_Надломан_ли_</t>
  </si>
  <si>
    <t>_Волнистый_ли_</t>
  </si>
  <si>
    <t>_Бурый_ли_</t>
  </si>
  <si>
    <t>_Выжатый_ли_</t>
  </si>
  <si>
    <t>_Объемный_ли_</t>
  </si>
  <si>
    <t>_Пустой_ли_</t>
  </si>
  <si>
    <t>_Белый_ли_</t>
  </si>
  <si>
    <t>_Испачкан_ли_</t>
  </si>
  <si>
    <t>_Фаршированный_ли_</t>
  </si>
  <si>
    <t>_Разрезан_ли_</t>
  </si>
  <si>
    <t>_С_лепестками_ли_</t>
  </si>
  <si>
    <t>_Колючий_ли_</t>
  </si>
  <si>
    <t>_Оранжевый_ли_</t>
  </si>
  <si>
    <t>_Зернистый_ли_</t>
  </si>
  <si>
    <t>_Округлый_ли_</t>
  </si>
  <si>
    <t>_Ребристый_ли_</t>
  </si>
  <si>
    <t>_Голубой_ли_</t>
  </si>
  <si>
    <t>_С_бугорками_ли_</t>
  </si>
  <si>
    <t>_Овальный_ли_</t>
  </si>
  <si>
    <t>_Жидкий_ли_</t>
  </si>
  <si>
    <t>_Лохматый_ли_</t>
  </si>
  <si>
    <t>_Золотистый_ли_</t>
  </si>
  <si>
    <t>_Шарообразный_ли_</t>
  </si>
  <si>
    <t>_Надрезан_ли_</t>
  </si>
  <si>
    <t>_Перекручен_ли_</t>
  </si>
  <si>
    <t>_Сорван_ли_</t>
  </si>
  <si>
    <t>_Спрессован_ли_</t>
  </si>
  <si>
    <t>_Желтый_ли_</t>
  </si>
  <si>
    <t>_Ровный_ли_</t>
  </si>
  <si>
    <t>_Красноватый_ли_</t>
  </si>
  <si>
    <t>_Изогнут_ли_</t>
  </si>
  <si>
    <t>_Бархатистый_ли_</t>
  </si>
  <si>
    <t>_Однотонный_ли_</t>
  </si>
  <si>
    <t>_Прозрачный_ли_</t>
  </si>
  <si>
    <t>_Измельчен_ли_</t>
  </si>
  <si>
    <t>_Цветущий_ли_</t>
  </si>
  <si>
    <t>_Скручен_ли_</t>
  </si>
  <si>
    <t>_С_чешуйками_ли_</t>
  </si>
  <si>
    <t>_Розовый_ли_</t>
  </si>
  <si>
    <t>_Очищен_ли_</t>
  </si>
  <si>
    <t>_Тонкий_ли_</t>
  </si>
  <si>
    <t>_Шершавый_ли_</t>
  </si>
  <si>
    <t>_Заострен_ли_</t>
  </si>
  <si>
    <t>_Рассыпчатый_ли_</t>
  </si>
  <si>
    <t>_Цельный_ли_</t>
  </si>
  <si>
    <t>_Мягкий_ли_</t>
  </si>
  <si>
    <t>_Старый_ли_</t>
  </si>
  <si>
    <t>_Фиолетовый_ли_</t>
  </si>
  <si>
    <t>_С_цедрой_ли_</t>
  </si>
  <si>
    <t>_Кислый_ли_</t>
  </si>
  <si>
    <t>_Сочный_ли_</t>
  </si>
  <si>
    <t>_Длинный_ли_</t>
  </si>
  <si>
    <t>_Упругий_ли_</t>
  </si>
  <si>
    <t>_Без_кожуры_ли_</t>
  </si>
  <si>
    <t>_Слоеный_ли_</t>
  </si>
  <si>
    <t>_Белый_ли_внутри_</t>
  </si>
  <si>
    <t>text_quest</t>
  </si>
  <si>
    <t>ЛИМОН</t>
  </si>
  <si>
    <t>_Имеет_ли_шипы_</t>
  </si>
  <si>
    <t>_Горький_ли_он?</t>
  </si>
  <si>
    <t>_Пышный_ли_он?</t>
  </si>
  <si>
    <t>_Крепкий_ли_он?</t>
  </si>
  <si>
    <t>_Он_круглый?</t>
  </si>
  <si>
    <t>_Имеет_ли_мякоть_</t>
  </si>
  <si>
    <t>Посмотрите,_вот_</t>
  </si>
  <si>
    <t>Перед Вами Арбуз Он сочный?</t>
  </si>
  <si>
    <t>Порезана ли Груша?</t>
  </si>
  <si>
    <t>Зеленный ли _____</t>
  </si>
  <si>
    <t>На мониторне Он пушистый</t>
  </si>
  <si>
    <t>Имееет ли красные семена ,,,</t>
  </si>
  <si>
    <t>Фиолетоввый ли )))</t>
  </si>
  <si>
    <t>Вот ____ Он имеет бугорки?</t>
  </si>
  <si>
    <t>Это ___ Он продолговатый?</t>
  </si>
  <si>
    <t>pic2</t>
  </si>
  <si>
    <t>pic3</t>
  </si>
  <si>
    <t>pic4</t>
  </si>
  <si>
    <t>экспл</t>
  </si>
  <si>
    <t>импл_</t>
  </si>
  <si>
    <t>pic1_cor</t>
  </si>
  <si>
    <t>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</si>
</sst>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name val="Calibri"/>
      <family val="2"/>
    </font>
    <font>
      <sz val="8"/>
      <name val="Calibri"/>
      <family val="2"/>
    </font>
    <font>
      <sz val="11"/>
      <color rgb="FF000000"/>
      <name val="Calibri"/>
      <family val="2"/>
      <charset val="204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0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0" xfId="0" applyFont="1"/>
    <xf numFmtId="0" fontId="4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3" xfId="0" applyBorder="1"/>
    <xf numFmtId="0" fontId="5" fillId="0" borderId="3" xfId="0" applyFont="1" applyBorder="1"/>
    <xf numFmtId="0" fontId="6" fillId="0" borderId="0" xfId="0" applyFont="1"/>
    <xf numFmtId="0" fontId="6" fillId="0" borderId="3" xfId="0" applyFont="1" applyBorder="1"/>
    <xf numFmtId="0" fontId="7" fillId="0" borderId="3" xfId="0" applyFont="1" applyBorder="1"/>
    <xf numFmtId="0" fontId="6" fillId="0" borderId="0" xfId="0" applyFont="1" applyAlignment="1">
      <alignment horizontal="left" vertical="top"/>
    </xf>
    <xf numFmtId="0" fontId="0" fillId="2" borderId="3" xfId="0" applyFill="1" applyBorder="1"/>
    <xf numFmtId="0" fontId="6" fillId="2" borderId="3" xfId="0" applyFont="1" applyFill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1" fillId="0" borderId="2" xfId="0" applyFont="1" applyBorder="1"/>
    <xf numFmtId="0" fontId="4" fillId="0" borderId="2" xfId="0" applyFont="1" applyBorder="1"/>
    <xf numFmtId="0" fontId="5" fillId="0" borderId="0" xfId="0" applyFont="1"/>
    <xf numFmtId="0" fontId="4" fillId="0" borderId="0" xfId="1"/>
    <xf numFmtId="0" fontId="4" fillId="0" borderId="0" xfId="0" applyFont="1" applyAlignment="1">
      <alignment horizontal="right"/>
    </xf>
    <xf numFmtId="0" fontId="1" fillId="0" borderId="0" xfId="1" applyFont="1"/>
    <xf numFmtId="0" fontId="4" fillId="0" borderId="0" xfId="0" applyFont="1"/>
    <xf numFmtId="0" fontId="4" fillId="0" borderId="0" xfId="0" applyFont="1" applyAlignment="1">
      <alignment horizontal="left"/>
    </xf>
    <xf numFmtId="0" fontId="2" fillId="0" borderId="0" xfId="0" applyFont="1"/>
    <xf numFmtId="0" fontId="8" fillId="0" borderId="0" xfId="0" applyFont="1"/>
  </cellXfs>
  <cellStyles count="2">
    <cellStyle name="Normal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161"/>
  <sheetViews>
    <sheetView topLeftCell="AH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18.6640625" customWidth="1"/>
    <col min="5" max="5" width="9" customWidth="1"/>
    <col min="6" max="6" width="25" customWidth="1"/>
    <col min="8" max="8" width="0.9296875" customWidth="1"/>
    <col min="9" max="9" width="6.265625" customWidth="1"/>
    <col min="10" max="10" width="4.19921875" customWidth="1"/>
    <col min="11" max="11" width="5.59765625" customWidth="1"/>
    <col min="13" max="13" width="18.6640625" customWidth="1"/>
    <col min="14" max="14" width="3.73046875" customWidth="1"/>
    <col min="15" max="29" width="6.7304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5" width="14.796875" customWidth="1"/>
    <col min="36" max="36" width="12.46484375" customWidth="1"/>
    <col min="37" max="37" width="15.33203125" customWidth="1"/>
    <col min="38" max="38" width="15.796875" customWidth="1"/>
    <col min="39" max="40" width="2.33203125" customWidth="1"/>
    <col min="41" max="41" width="9.3984375" customWidth="1"/>
    <col min="42" max="42" width="20.19921875" customWidth="1"/>
    <col min="43" max="45" width="7.73046875" customWidth="1"/>
    <col min="46" max="46" width="7.1328125" customWidth="1"/>
    <col min="47" max="49" width="1.53125" customWidth="1"/>
    <col min="50" max="54" width="1.2656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4" t="s">
        <v>496</v>
      </c>
      <c r="Q1" s="24" t="s">
        <v>496</v>
      </c>
      <c r="R1" s="24" t="s">
        <v>496</v>
      </c>
      <c r="S1" s="24" t="s">
        <v>496</v>
      </c>
      <c r="T1" s="24" t="s">
        <v>496</v>
      </c>
      <c r="U1" s="24" t="s">
        <v>496</v>
      </c>
      <c r="V1" s="24" t="s">
        <v>496</v>
      </c>
      <c r="W1" s="24" t="s">
        <v>496</v>
      </c>
      <c r="X1" s="24" t="s">
        <v>496</v>
      </c>
      <c r="Y1" s="24" t="s">
        <v>496</v>
      </c>
      <c r="Z1" s="24" t="s">
        <v>496</v>
      </c>
      <c r="AA1" s="24" t="s">
        <v>496</v>
      </c>
      <c r="AB1" s="24" t="s">
        <v>496</v>
      </c>
      <c r="AC1" s="24" t="s">
        <v>496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VLOOKUP(B2,audio_list_stym!$A$3:$BP$18,37,FALSE)</f>
        <v>10</v>
      </c>
      <c r="F2" t="str">
        <f>VLOOKUP(E2,metki!$A$2:$B$9,2,FALSE)</f>
        <v>импл_реал_с_названием</v>
      </c>
      <c r="G2" t="str">
        <f t="shared" ref="G2:G33" si="0">LEFT(F2,5)</f>
        <v>импл_</v>
      </c>
      <c r="H2" t="str">
        <f>VLOOKUP(B2,audio_list_stym!$A$3:$AJ$18,5,FALSE)</f>
        <v>Tomat</v>
      </c>
      <c r="I2" t="s">
        <v>688</v>
      </c>
      <c r="J2" t="str">
        <f t="shared" ref="J2:J33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AD2" t="str">
        <f ca="1">IF(ISTEXT(AE2),AE2,IF(ISTEXT(AF2),AF2,""))</f>
        <v>pics\\Banan_7.jpg</v>
      </c>
      <c r="AE2" s="22">
        <f t="array" ref="AE2">IF(G2="экспл",INDEX(total_visual_stym!$C$146:$C$209,(RANK(total_visual_stym!E146,total_visual_stym!$E$146:$E$209))),0)</f>
        <v>0</v>
      </c>
      <c r="AF2" s="22" t="str">
        <f ca="1">IF(ISTEXT(AR2),AR2,IF(ISTEXT(AS2),AS2,""))</f>
        <v>pics\\Banan_7.jpg</v>
      </c>
      <c r="AH2" t="str">
        <f t="shared" ref="AH2:AH33" si="2">IF(OR(E2=10,E2=12),LEFT(AW2,13),0)</f>
        <v>sound\\Ogorod</v>
      </c>
      <c r="AI2" t="str" cm="1">
        <f t="array" ref="AI2">IFERROR(INDEX($AG$2:$AG$65, SMALL(IF(ISBLANK($AG$2:$AG$65),"", ROW($AG$2:$AG$65)-MIN(ROW($AG$2:$AG$65))+1), ROW(AG1))),"")</f>
        <v>pics\\Limon_1.jpg</v>
      </c>
      <c r="AJ2" t="str">
        <f>LEFT(AI2,11)</f>
        <v>pics\\Limon</v>
      </c>
      <c r="AK2" t="str">
        <f>IF(OR(AJ2="pics\\Limon",AJ2="pics\\Banan",AJ2="pics\\Kokos",AJ2="pics\\Finik",AJ2="pics\\Injir"),AI2, )</f>
        <v>pics\\Limon_1.jpg</v>
      </c>
      <c r="AM2" t="str" cm="1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0.46529836720178519</v>
      </c>
      <c r="AP2" t="str">
        <f t="shared" ref="AP2:AP25" ca="1" si="3">INDEX($AM$2:$AM$25,(RANK(AO2,$AO$2:$AO$25)))</f>
        <v>pics\\Banan_7.jpg</v>
      </c>
      <c r="AQ2" t="str">
        <f ca="1">INDEX($AN$2:$AN$25,(RANK(AO2,$AO$2:$AO$25)))</f>
        <v>pics\\Goroh_7.jpg</v>
      </c>
      <c r="AR2" t="str">
        <f t="shared" ref="AR2:AR9" ca="1" si="4">IF(AH2="sound\\Ogorod",AP2,"")</f>
        <v>pics\\Banan_7.jpg</v>
      </c>
      <c r="AT2">
        <f t="shared" ref="AT2:AT33" ca="1" si="5">RAND()</f>
        <v>9.058985957559984E-2</v>
      </c>
      <c r="AU2" t="str">
        <f>IF(OR(G2=10,G2=11,G2=14,G2=15),VLOOKUP(AT2,audio_list_stym!$A$3:$B$18,2,FALSE),"sound\\Noviy_plod.wav")</f>
        <v>sound\\Noviy_plod.wav</v>
      </c>
      <c r="AV2" t="str">
        <f ca="1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e">
        <f>VLOOKUP(Q2,audio_list_stym!$B$2:$BQ$299,68,FALSE)</f>
        <v>#N/A</v>
      </c>
      <c r="BB2" t="e">
        <f t="shared" ref="BB2:BB66" si="6">IF(G2="экспл",AY2&amp;AX2&amp;"."&amp;AZ2,IF(G2="импл_",BA2&amp;AX2&amp;"?"))</f>
        <v>#N/A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VLOOKUP(B3,audio_list_stym!$A$3:$BP$18,37,FALSE)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VLOOKUP(B3,audio_list_stym!$A$3:$AJ$18,5,FALSE)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2035</v>
      </c>
      <c r="AD3" t="str">
        <f t="shared" ref="AD2:AD66" ca="1" si="7">IF(ISTEXT(AE3),AE3,IF(ISTEXT(AF3),AF3,""))</f>
        <v>pics\\Limon_3.jpg</v>
      </c>
      <c r="AE3" s="22">
        <f t="array" ref="AE3">IF(G3="экспл",INDEX(total_visual_stym!$C$146:$C$209,(RANK(total_visual_stym!E147,total_visual_stym!$E$146:$E$209))),0)</f>
        <v>0</v>
      </c>
      <c r="AF3" s="22" t="str">
        <f ca="1">IF(ISTEXT(AR3),AR3,IF(ISTEXT(AS3),AS3,""))</f>
        <v>pics\\Limon_3.jpg</v>
      </c>
      <c r="AH3" t="str">
        <f t="shared" si="2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ref="AJ2:AJ49" si="8">LEFT(AI3,11)</f>
        <v>pics\\Limon</v>
      </c>
      <c r="AK3" t="str">
        <f t="shared" ref="AK3:AK41" si="9">IF(OR(AJ3="pics\\Limon",AJ3="pics\\Banan",AJ3="pics\\Kokos",AJ3="pics\\Finik",AJ3="pics\\Injir"),AI3, )</f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0.86554983349311887</v>
      </c>
      <c r="AP3" t="str">
        <f t="shared" ca="1" si="3"/>
        <v>pics\\Limon_3.jpg</v>
      </c>
      <c r="AQ3" t="str">
        <f t="shared" ref="AQ3:AQ25" ca="1" si="11">INDEX($AN$2:$AN$25,(RANK(AO3,$AO$2:$AO$25)))</f>
        <v>pics\\Redis_3.jpg</v>
      </c>
      <c r="AR3" t="str">
        <f t="shared" ca="1" si="4"/>
        <v>pics\\Limon_3.jpg</v>
      </c>
      <c r="AT3">
        <f t="shared" ca="1" si="5"/>
        <v>0.26353499059677898</v>
      </c>
      <c r="AU3" t="str">
        <f>IF(OR(G3=10,G3=11,G3=14,G3=15),VLOOKUP(AT3,audio_list_stym!$A$3:$B$18,2,FALSE),"sound\\Noviy_plod.wav")</f>
        <v>sound\\Noviy_plod.wav</v>
      </c>
      <c r="AV3" t="str">
        <f t="shared" ref="AV2:AV33" ca="1" si="12">INDEX($AU$2:$AU$129,(RANK(AT3,$AT$2:$AT$129)))</f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6"/>
        <v>_Мясистый_ли_ТОМАТ?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VLOOKUP(B4,audio_list_stym!$A$3:$BP$18,37,FALSE)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VLOOKUP(B4,audio_list_stym!$A$3:$AJ$18,5,FALSE)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2158</v>
      </c>
      <c r="AD4" t="str">
        <f t="shared" ca="1" si="7"/>
        <v>pics\\Injir_6.jpg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ref="AF4:AF38" ca="1" si="13">IF(ISTEXT(AR4),AR4,IF(ISTEXT(AS4),AS4,""))</f>
        <v>pics\\Injir_6.jpg</v>
      </c>
      <c r="AH4" t="str">
        <f t="shared" si="2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8"/>
        <v>pics\\Limon</v>
      </c>
      <c r="AK4" t="str">
        <f t="shared" si="9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7.610745593161683E-2</v>
      </c>
      <c r="AP4" t="str">
        <f t="shared" ca="1" si="3"/>
        <v>pics\\Injir_6.jpg</v>
      </c>
      <c r="AQ4" t="str">
        <f t="shared" ca="1" si="11"/>
        <v>pics\\Tikva_6.jpg</v>
      </c>
      <c r="AR4" t="str">
        <f t="shared" ca="1" si="4"/>
        <v>pics\\Injir_6.jpg</v>
      </c>
      <c r="AT4">
        <f t="shared" ca="1" si="5"/>
        <v>0.66083954929617217</v>
      </c>
      <c r="AU4" t="str">
        <f>IF(OR(G4=10,G4=11,G4=14,G4=15),VLOOKUP(AT4,audio_list_stym!$A$3:$B$18,2,FALSE),"sound\\Noviy_plod.wav")</f>
        <v>sound\\Noviy_plod.wav</v>
      </c>
      <c r="AV4" t="str">
        <f t="shared" ca="1" si="12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6"/>
        <v>_Горький_ли_ТОМАТ?</v>
      </c>
      <c r="BD4" cm="1">
        <f t="array" aca="1" ref="BD4" ca="1">INDEX($L$2:$L$9,(RANK(AT4,$AT$2:$AT$9)))</f>
        <v>2060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VLOOKUP(B5,audio_list_stym!$A$3:$BP$18,37,FALSE)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VLOOKUP(B5,audio_list_stym!$A$3:$AJ$18,5,FALSE)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2002</v>
      </c>
      <c r="AD5" t="str">
        <f t="shared" ca="1" si="7"/>
        <v>pics\\Banan_2.jpg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13"/>
        <v>pics\\Banan_2.jpg</v>
      </c>
      <c r="AH5" t="str">
        <f t="shared" si="2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8"/>
        <v>pics\\Limon</v>
      </c>
      <c r="AK5" t="str">
        <f t="shared" si="9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0.63094337239620935</v>
      </c>
      <c r="AP5" t="str">
        <f t="shared" ca="1" si="3"/>
        <v>pics\\Banan_2.jpg</v>
      </c>
      <c r="AQ5" t="str">
        <f t="shared" ca="1" si="11"/>
        <v>pics\\Goroh_2.jpg</v>
      </c>
      <c r="AR5" t="str">
        <f t="shared" ca="1" si="4"/>
        <v>pics\\Banan_2.jpg</v>
      </c>
      <c r="AT5">
        <f t="shared" ca="1" si="5"/>
        <v>0.35896860052990542</v>
      </c>
      <c r="AU5" t="str">
        <f>IF(OR(G5=10,G5=11,G5=14,G5=15),VLOOKUP(AT5,audio_list_stym!$A$3:$B$18,2,FALSE),"sound\\Noviy_plod.wav")</f>
        <v>sound\\Noviy_plod.wav</v>
      </c>
      <c r="AV5" t="str">
        <f t="shared" ca="1" si="12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6"/>
        <v>_Яркий_ли_ТОМАТ?</v>
      </c>
      <c r="BD5" cm="1">
        <f t="array" aca="1" ref="BD5" ca="1">INDEX($L$2:$L$9,(RANK(AT5,$AT$2:$AT$9)))</f>
        <v>2062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VLOOKUP(B6,audio_list_stym!$A$3:$BP$18,37,FALSE)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VLOOKUP(B6,audio_list_stym!$A$3:$AJ$18,5,FALSE)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2005</v>
      </c>
      <c r="AD6" t="str">
        <f t="shared" ca="1" si="7"/>
        <v>pics\\Banan_5.jpg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13"/>
        <v>pics\\Banan_5.jpg</v>
      </c>
      <c r="AH6" t="str">
        <f t="shared" si="2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8"/>
        <v>pics\\Limon</v>
      </c>
      <c r="AK6" t="str">
        <f t="shared" si="9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0.48068364139774489</v>
      </c>
      <c r="AP6" t="str">
        <f t="shared" ca="1" si="3"/>
        <v>pics\\Banan_5.jpg</v>
      </c>
      <c r="AQ6" t="str">
        <f t="shared" ca="1" si="11"/>
        <v>pics\\Goroh_5.jpg</v>
      </c>
      <c r="AR6" t="str">
        <f t="shared" ca="1" si="4"/>
        <v>pics\\Banan_5.jpg</v>
      </c>
      <c r="AT6">
        <f t="shared" ca="1" si="5"/>
        <v>0.92983054033440327</v>
      </c>
      <c r="AU6" t="str">
        <f>IF(OR(G6=10,G6=11,G6=14,G6=15),VLOOKUP(AT6,audio_list_stym!$A$3:$B$18,2,FALSE),"sound\\Noviy_plod.wav")</f>
        <v>sound\\Noviy_plod.wav</v>
      </c>
      <c r="AV6" t="str">
        <f t="shared" ca="1" si="12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6"/>
        <v>_Острый_ли_ТОМАТ?</v>
      </c>
      <c r="BD6" cm="1">
        <f t="array" aca="1" ref="BD6" ca="1">INDEX($L$2:$L$9,(RANK(AT6,$AT$2:$AT$9)))</f>
        <v>2057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VLOOKUP(B7,audio_list_stym!$A$3:$BP$18,37,FALSE)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VLOOKUP(B7,audio_list_stym!$A$3:$AJ$18,5,FALSE)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2040</v>
      </c>
      <c r="AD7" t="str">
        <f t="shared" ca="1" si="7"/>
        <v>pics\\Limon_8.jpg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13"/>
        <v>pics\\Limon_8.jpg</v>
      </c>
      <c r="AH7" t="str">
        <f t="shared" si="2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8"/>
        <v>pics\\Limon</v>
      </c>
      <c r="AK7" t="str">
        <f t="shared" si="9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0.64832557125437129</v>
      </c>
      <c r="AP7" t="str">
        <f t="shared" ca="1" si="3"/>
        <v>pics\\Limon_8.jpg</v>
      </c>
      <c r="AQ7" t="str">
        <f t="shared" ca="1" si="11"/>
        <v>pics\\Redis_8.jpg</v>
      </c>
      <c r="AR7" t="str">
        <f t="shared" ca="1" si="4"/>
        <v>pics\\Limon_8.jpg</v>
      </c>
      <c r="AT7">
        <f t="shared" ca="1" si="5"/>
        <v>0.59707852119212346</v>
      </c>
      <c r="AU7" t="str">
        <f>IF(OR(G7=10,G7=11,G7=14,G7=15),VLOOKUP(AT7,audio_list_stym!$A$3:$B$18,2,FALSE),"sound\\Noviy_plod.wav")</f>
        <v>sound\\Noviy_plod.wav</v>
      </c>
      <c r="AV7" t="str">
        <f t="shared" ca="1" si="12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6"/>
        <v>_Спелый_ли_ТОМАТ?</v>
      </c>
      <c r="BD7" cm="1">
        <f t="array" aca="1" ref="BD7" ca="1">INDEX($L$2:$L$9,(RANK(AT7,$AT$2:$AT$9)))</f>
        <v>2061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VLOOKUP(B8,audio_list_stym!$A$3:$BP$18,37,FALSE)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VLOOKUP(B8,audio_list_stym!$A$3:$AJ$18,5,FALSE)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2034</v>
      </c>
      <c r="AD8" t="str">
        <f t="shared" ca="1" si="7"/>
        <v>pics\\Limon_2.jpg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13"/>
        <v>pics\\Limon_2.jpg</v>
      </c>
      <c r="AH8" t="str">
        <f t="shared" si="2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8"/>
        <v>pics\\Limon</v>
      </c>
      <c r="AK8" t="str">
        <f t="shared" si="9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0.9051674644531138</v>
      </c>
      <c r="AP8" t="str">
        <f t="shared" ca="1" si="3"/>
        <v>pics\\Limon_2.jpg</v>
      </c>
      <c r="AQ8" t="str">
        <f t="shared" ca="1" si="11"/>
        <v>pics\\Redis_2.jpg</v>
      </c>
      <c r="AR8" t="str">
        <f t="shared" ca="1" si="4"/>
        <v>pics\\Limon_2.jpg</v>
      </c>
      <c r="AT8">
        <f t="shared" ca="1" si="5"/>
        <v>0.81998842313107945</v>
      </c>
      <c r="AU8" t="str">
        <f>IF(OR(G8=10,G8=11,G8=14,G8=15),VLOOKUP(AT8,audio_list_stym!$A$3:$B$18,2,FALSE),"sound\\Noviy_plod.wav")</f>
        <v>sound\\Noviy_plod.wav</v>
      </c>
      <c r="AV8" t="str">
        <f t="shared" ca="1" si="12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6"/>
        <v>_Серый_ли_ТОМАТ?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VLOOKUP(B9,audio_list_stym!$A$3:$BP$18,37,FALSE)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VLOOKUP(B9,audio_list_stym!$A$3:$AJ$18,5,FALSE)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2155</v>
      </c>
      <c r="AD9" t="str">
        <f t="shared" ca="1" si="7"/>
        <v>pics\\Injir_3.jpg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13"/>
        <v>pics\\Injir_3.jpg</v>
      </c>
      <c r="AH9" t="str">
        <f t="shared" si="2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8"/>
        <v>pics\\Limon</v>
      </c>
      <c r="AK9" t="str">
        <f t="shared" si="9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0.20925753234028122</v>
      </c>
      <c r="AP9" t="str">
        <f t="shared" ca="1" si="3"/>
        <v>pics\\Injir_3.jpg</v>
      </c>
      <c r="AQ9" t="str">
        <f t="shared" ca="1" si="11"/>
        <v>pics\\Tikva_3.jpg</v>
      </c>
      <c r="AR9" t="str">
        <f t="shared" ca="1" si="4"/>
        <v>pics\\Injir_3.jpg</v>
      </c>
      <c r="AT9">
        <f t="shared" ca="1" si="5"/>
        <v>0.85407380189254489</v>
      </c>
      <c r="AU9" t="str">
        <f>IF(OR(G9=10,G9=11,G9=14,G9=15),VLOOKUP(AT9,audio_list_stym!$A$3:$B$18,2,FALSE),"sound\\Noviy_plod.wav")</f>
        <v>sound\\Noviy_plod.wav</v>
      </c>
      <c r="AV9" t="str">
        <f t="shared" ca="1" si="12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6"/>
        <v>_Вязкий_ли_ТОМАТ?</v>
      </c>
      <c r="BD9" cm="1">
        <f t="array" aca="1" ref="BD9" ca="1">INDEX($L$2:$L$9,(RANK(AT9,$AT$2:$AT$9)))</f>
        <v>2058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VLOOKUP(B10,audio_list_stym!$A$3:$BP$18,37,FALSE)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VLOOKUP(B10,audio_list_stym!$A$3:$AJ$18,5,FALSE)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AD10" t="str">
        <f t="shared" ca="1" si="7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13"/>
        <v/>
      </c>
      <c r="AG10" t="str">
        <f t="shared" ref="AG10:AG17" si="14">IF(OR(E10=11,E10=13),M10,"")</f>
        <v>pics\\Limon_1.jpg</v>
      </c>
      <c r="AH10">
        <f t="shared" si="2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8"/>
        <v>pics\\Redis</v>
      </c>
      <c r="AL10" t="str">
        <f t="shared" ref="AL10:AL49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0.2092463919759413</v>
      </c>
      <c r="AP10" t="str">
        <f t="shared" ca="1" si="3"/>
        <v>pics\\Injir_4.jpg</v>
      </c>
      <c r="AQ10" t="str">
        <f t="shared" ca="1" si="11"/>
        <v>pics\\Tikva_4.jpg</v>
      </c>
      <c r="AT10">
        <f t="shared" ca="1" si="5"/>
        <v>0.14987297175032499</v>
      </c>
      <c r="AU10" t="str">
        <f>IF(OR(G10=10,G10=11,G10=14,G10=15),VLOOKUP(AT10,audio_list_stym!$A$3:$B$18,2,FALSE),"sound\\Noviy_plod.wav")</f>
        <v>sound\\Noviy_plod.wav</v>
      </c>
      <c r="AV10" t="str">
        <f t="shared" ca="1" si="12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e">
        <f>VLOOKUP(Q10,audio_list_stym!$B$2:$BQ$299,68,FALSE)</f>
        <v>#N/A</v>
      </c>
      <c r="BB10" t="e">
        <f t="shared" si="6"/>
        <v>#N/A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2055</v>
      </c>
      <c r="BG10" cm="1">
        <f t="array" aca="1" ref="BG10" ca="1">INDEX(BD34:BD65,(RANK(AT3,$AT$2:$AT$16)))</f>
        <v>2007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VLOOKUP(B11,audio_list_stym!$A$3:$BP$18,37,FALSE)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VLOOKUP(B11,audio_list_stym!$A$3:$AJ$18,5,FALSE)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7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13"/>
        <v/>
      </c>
      <c r="AG11" t="str">
        <f t="shared" si="14"/>
        <v>pics\\Limon_2.jpg</v>
      </c>
      <c r="AH11">
        <f t="shared" si="2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8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0.60445865450916925</v>
      </c>
      <c r="AP11" t="str">
        <f t="shared" ca="1" si="3"/>
        <v>pics\\Banan_3.jpg</v>
      </c>
      <c r="AQ11" t="str">
        <f t="shared" ca="1" si="11"/>
        <v>pics\\Goroh_3.jpg</v>
      </c>
      <c r="AT11">
        <f t="shared" ca="1" si="5"/>
        <v>0.59053620774554105</v>
      </c>
      <c r="AU11" t="str">
        <f>IF(OR(G11=10,G11=11,G11=14,G11=15),VLOOKUP(AT11,audio_list_stym!$A$3:$B$18,2,FALSE),"sound\\Noviy_plod.wav")</f>
        <v>sound\\Noviy_plod.wav</v>
      </c>
      <c r="AV11" t="str">
        <f t="shared" ca="1" si="12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6"/>
        <v>Посмотрите,_вот_ЛИМОН._Фиолетовый_ли_он?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VLOOKUP(B12,audio_list_stym!$A$3:$BP$18,37,FALSE)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VLOOKUP(B12,audio_list_stym!$A$3:$AJ$18,5,FALSE)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7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13"/>
        <v/>
      </c>
      <c r="AG12" t="str">
        <f t="shared" si="14"/>
        <v>pics\\Limon_3.jpg</v>
      </c>
      <c r="AH12">
        <f t="shared" si="2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8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4.9685482669560077E-2</v>
      </c>
      <c r="AP12" t="str">
        <f t="shared" ca="1" si="3"/>
        <v>pics\\Injir_8.jpg</v>
      </c>
      <c r="AQ12" t="str">
        <f t="shared" ca="1" si="11"/>
        <v>pics\\Tikva_8.jpg</v>
      </c>
      <c r="AT12">
        <f t="shared" ca="1" si="5"/>
        <v>4.9292493203992094E-2</v>
      </c>
      <c r="AU12" t="str">
        <f>IF(OR(G12=10,G12=11,G12=14,G12=15),VLOOKUP(AT12,audio_list_stym!$A$3:$B$18,2,FALSE),"sound\\Noviy_plod.wav")</f>
        <v>sound\\Noviy_plod.wav</v>
      </c>
      <c r="AV12" t="str">
        <f t="shared" ca="1" si="12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6"/>
        <v>Вот_ЛИМОН._Он_с_цедрой?</v>
      </c>
      <c r="BD12" cm="1">
        <f t="array" aca="1" ref="BD12" ca="1">INDEX($L$10:$L$17,(RANK(AT4,$AT$2:$AT$9)))</f>
        <v>2036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VLOOKUP(B13,audio_list_stym!$A$3:$BP$18,37,FALSE)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VLOOKUP(B13,audio_list_stym!$A$3:$AJ$18,5,FALSE)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7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13"/>
        <v/>
      </c>
      <c r="AG13" t="str">
        <f t="shared" si="14"/>
        <v>pics\\Limon_4.jpg</v>
      </c>
      <c r="AH13">
        <f t="shared" si="2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8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5.0103084947931587E-2</v>
      </c>
      <c r="AP13" t="str">
        <f t="shared" ca="1" si="3"/>
        <v>pics\\Injir_7.jpg</v>
      </c>
      <c r="AQ13" t="str">
        <f t="shared" ca="1" si="11"/>
        <v>pics\\Tikva_7.jpg</v>
      </c>
      <c r="AT13">
        <f t="shared" ca="1" si="5"/>
        <v>0.10181821716551853</v>
      </c>
      <c r="AU13" t="str">
        <f>IF(OR(G13=10,G13=11,G13=14,G13=15),VLOOKUP(AT13,audio_list_stym!$A$3:$B$18,2,FALSE),"sound\\Noviy_plod.wav")</f>
        <v>sound\\Noviy_plod.wav</v>
      </c>
      <c r="AV13" t="str">
        <f t="shared" ca="1" si="12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6"/>
        <v>Это_ЛИМОН._Кислый_ли_он?</v>
      </c>
      <c r="BD13" cm="1">
        <f t="array" aca="1" ref="BD13" ca="1">INDEX($L$10:$L$17,(RANK(AT5,$AT$2:$AT$9)))</f>
        <v>2038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VLOOKUP(B14,audio_list_stym!$A$3:$BP$18,37,FALSE)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VLOOKUP(B14,audio_list_stym!$A$3:$AJ$18,5,FALSE)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7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13"/>
        <v/>
      </c>
      <c r="AG14" t="str">
        <f t="shared" si="14"/>
        <v>pics\\Limon_5.jpg</v>
      </c>
      <c r="AH14">
        <f t="shared" si="2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8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0.45739955621765827</v>
      </c>
      <c r="AP14" t="str">
        <f t="shared" ca="1" si="3"/>
        <v>pics\\Banan_8.jpg</v>
      </c>
      <c r="AQ14" t="str">
        <f t="shared" ca="1" si="11"/>
        <v>pics\\Goroh_8.jpg</v>
      </c>
      <c r="AT14">
        <f t="shared" ca="1" si="5"/>
        <v>0.44431457545233788</v>
      </c>
      <c r="AU14" t="str">
        <f>IF(OR(G14=10,G14=11,G14=14,G14=15),VLOOKUP(AT14,audio_list_stym!$A$3:$B$18,2,FALSE),"sound\\Noviy_plod.wav")</f>
        <v>sound\\Noviy_plod.wav</v>
      </c>
      <c r="AV14" t="str">
        <f t="shared" ca="1" si="12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6"/>
        <v>На_картинке_ЛИМОН._Сочный_ли_он?</v>
      </c>
      <c r="BD14" cm="1">
        <f t="array" aca="1" ref="BD14" ca="1">INDEX($L$10:$L$17,(RANK(AT6,$AT$2:$AT$9)))</f>
        <v>2033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VLOOKUP(B15,audio_list_stym!$A$3:$BP$18,37,FALSE)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VLOOKUP(B15,audio_list_stym!$A$3:$AJ$18,5,FALSE)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7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13"/>
        <v/>
      </c>
      <c r="AG15" t="str">
        <f t="shared" si="14"/>
        <v>pics\\Limon_6.jpg</v>
      </c>
      <c r="AH15">
        <f t="shared" si="2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8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0.99866109569724215</v>
      </c>
      <c r="AP15" t="str">
        <f t="shared" ca="1" si="3"/>
        <v>pics\\Limon_1.jpg</v>
      </c>
      <c r="AQ15" t="str">
        <f t="shared" ca="1" si="11"/>
        <v>pics\\Redis_1.jpg</v>
      </c>
      <c r="AT15">
        <f t="shared" ca="1" si="5"/>
        <v>0.18930274981919049</v>
      </c>
      <c r="AU15" t="str">
        <f>IF(OR(G15=10,G15=11,G15=14,G15=15),VLOOKUP(AT15,audio_list_stym!$A$3:$B$18,2,FALSE),"sound\\Noviy_plod.wav")</f>
        <v>sound\\Noviy_plod.wav</v>
      </c>
      <c r="AV15" t="str">
        <f t="shared" ca="1" si="12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6"/>
        <v>На_мониторе_ЛИМОН._Упругий_ли_он?</v>
      </c>
      <c r="BD15" cm="1">
        <f t="array" aca="1" ref="BD15" ca="1">INDEX($L$10:$L$17,(RANK(AT7,$AT$2:$AT$9)))</f>
        <v>2037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VLOOKUP(B16,audio_list_stym!$A$3:$BP$18,37,FALSE)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VLOOKUP(B16,audio_list_stym!$A$3:$AJ$18,5,FALSE)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7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13"/>
        <v/>
      </c>
      <c r="AG16" t="str">
        <f t="shared" si="14"/>
        <v>pics\\Limon_7.jpg</v>
      </c>
      <c r="AH16">
        <f t="shared" si="2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8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0.70435147752088811</v>
      </c>
      <c r="AP16" t="str">
        <f t="shared" ca="1" si="3"/>
        <v>pics\\Limon_7.jpg</v>
      </c>
      <c r="AQ16" t="str">
        <f t="shared" ca="1" si="11"/>
        <v>pics\\Redis_7.jpg</v>
      </c>
      <c r="AT16">
        <f t="shared" ca="1" si="5"/>
        <v>0.64147829452944105</v>
      </c>
      <c r="AU16" t="str">
        <f>IF(OR(G16=10,G16=11,G16=14,G16=15),VLOOKUP(AT16,audio_list_stym!$A$3:$B$18,2,FALSE),"sound\\Noviy_plod.wav")</f>
        <v>sound\\Noviy_plod.wav</v>
      </c>
      <c r="AV16" t="str">
        <f t="shared" ca="1" si="12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6"/>
        <v>Перед_Вами_ЛИМОН._Он_длинный?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VLOOKUP(B17,audio_list_stym!$A$3:$BP$18,37,FALSE)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VLOOKUP(B17,audio_list_stym!$A$3:$AJ$18,5,FALSE)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7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13"/>
        <v/>
      </c>
      <c r="AG17" t="str">
        <f t="shared" si="14"/>
        <v>pics\\Limon_8.jpg</v>
      </c>
      <c r="AH17">
        <f t="shared" si="2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8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0.63478177834700977</v>
      </c>
      <c r="AP17" t="str">
        <f t="shared" ca="1" si="3"/>
        <v>pics\\Banan_1.jpg</v>
      </c>
      <c r="AQ17" t="str">
        <f t="shared" ca="1" si="11"/>
        <v>pics\\Goroh_1.jpg</v>
      </c>
      <c r="AT17">
        <f t="shared" ca="1" si="5"/>
        <v>0.23326851264695991</v>
      </c>
      <c r="AU17" t="str">
        <f>IF(OR(G17=10,G17=11,G17=14,G17=15),VLOOKUP(AT17,audio_list_stym!$A$3:$B$18,2,FALSE),"sound\\Noviy_plod.wav")</f>
        <v>sound\\Noviy_plod.wav</v>
      </c>
      <c r="AV17" t="str">
        <f t="shared" ca="1" si="12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6"/>
        <v>Вы_видите_ЛИМОН._Он_без_кожуры?</v>
      </c>
      <c r="BD17" cm="1">
        <f t="array" aca="1" ref="BD17" ca="1">INDEX($L$10:$L$17,(RANK(AT9,$AT$2:$AT$9)))</f>
        <v>2034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VLOOKUP(B18,audio_list_stym!$A$3:$BP$18,37,FALSE)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VLOOKUP(B18,audio_list_stym!$A$3:$AJ$18,5,FALSE)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AD18" t="str">
        <f t="shared" ca="1" si="7"/>
        <v>pics\\Tikva_1.jpg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ca="1">IF(ISTEXT(AR18),AR18,IF(ISTEXT(AS18),AS18,""))</f>
        <v>pics\\Tikva_1.jpg</v>
      </c>
      <c r="AH18" t="str">
        <f t="shared" si="2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8"/>
        <v>pics\\Banan</v>
      </c>
      <c r="AK18" t="str">
        <f t="shared" si="9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0.44068104105302908</v>
      </c>
      <c r="AP18" t="str">
        <f t="shared" ca="1" si="3"/>
        <v>pics\\Injir_1.jpg</v>
      </c>
      <c r="AQ18" t="str">
        <f t="shared" ca="1" si="11"/>
        <v>pics\\Tikva_1.jpg</v>
      </c>
      <c r="AS18" t="str">
        <f t="shared" ref="AS18:AS25" ca="1" si="16">IF(AH18="sound\\Tropic",AQ18,"")</f>
        <v>pics\\Tikva_1.jpg</v>
      </c>
      <c r="AT18">
        <f t="shared" ca="1" si="5"/>
        <v>0.6160031632959404</v>
      </c>
      <c r="AU18" t="str">
        <f>IF(OR(G18=10,G18=11,G18=14,G18=15),VLOOKUP(AT18,audio_list_stym!$A$3:$B$18,2,FALSE),"sound\\Noviy_plod.wav")</f>
        <v>sound\\Noviy_plod.wav</v>
      </c>
      <c r="AV18" t="str">
        <f t="shared" ca="1" si="12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e">
        <f>VLOOKUP(Q18,audio_list_stym!$B$2:$BQ$299,68,FALSE)</f>
        <v>#N/A</v>
      </c>
      <c r="BB18" t="e">
        <f t="shared" si="6"/>
        <v>#N/A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2062</v>
      </c>
      <c r="BF18" cm="1">
        <f t="array" aca="1" ref="BF18" ca="1">INDEX(BD26:BD49,(RANK(AT4,$AT$2:$AT$16)))</f>
        <v>2054</v>
      </c>
      <c r="BG18" cm="1">
        <f t="array" aca="1" ref="BG18" ca="1">INDEX(BD50:BD65,(RANK(AT4,$AT$2:$AT$16)))</f>
        <v>2014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VLOOKUP(B19,audio_list_stym!$A$3:$BP$18,37,FALSE)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VLOOKUP(B19,audio_list_stym!$A$3:$AJ$18,5,FALSE)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2053</v>
      </c>
      <c r="AD19" t="str">
        <f t="shared" ca="1" si="7"/>
        <v>pics\\Redis_5.jpg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13"/>
        <v>pics\\Redis_5.jpg</v>
      </c>
      <c r="AH19" t="str">
        <f t="shared" si="2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8"/>
        <v>pics\\Banan</v>
      </c>
      <c r="AK19" t="str">
        <f t="shared" si="9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0.76250389242929772</v>
      </c>
      <c r="AP19" t="str">
        <f t="shared" ca="1" si="3"/>
        <v>pics\\Limon_5.jpg</v>
      </c>
      <c r="AQ19" t="str">
        <f t="shared" ca="1" si="11"/>
        <v>pics\\Redis_5.jpg</v>
      </c>
      <c r="AS19" t="str">
        <f t="shared" ca="1" si="16"/>
        <v>pics\\Redis_5.jpg</v>
      </c>
      <c r="AT19">
        <f t="shared" ca="1" si="5"/>
        <v>0.81273143372380363</v>
      </c>
      <c r="AU19" t="str">
        <f>IF(OR(G19=10,G19=11,G19=14,G19=15),VLOOKUP(AT19,audio_list_stym!$A$3:$B$18,2,FALSE),"sound\\Noviy_plod.wav")</f>
        <v>sound\\Noviy_plod.wav</v>
      </c>
      <c r="AV19" t="str">
        <f t="shared" ca="1" si="12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6"/>
        <v>_Полый_ли_XXXXX?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VLOOKUP(B20,audio_list_stym!$A$3:$BP$18,37,FALSE)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VLOOKUP(B20,audio_list_stym!$A$3:$AJ$18,5,FALSE)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2162</v>
      </c>
      <c r="AD20" t="str">
        <f t="shared" ca="1" si="7"/>
        <v>pics\\Tikva_2.jpg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3"/>
        <v>pics\\Tikva_2.jpg</v>
      </c>
      <c r="AH20" t="str">
        <f t="shared" si="2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8"/>
        <v>pics\\Banan</v>
      </c>
      <c r="AK20" t="str">
        <f t="shared" si="9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0.3686507674620082</v>
      </c>
      <c r="AP20" t="str">
        <f t="shared" ca="1" si="3"/>
        <v>pics\\Injir_2.jpg</v>
      </c>
      <c r="AQ20" t="str">
        <f t="shared" ca="1" si="11"/>
        <v>pics\\Tikva_2.jpg</v>
      </c>
      <c r="AS20" t="str">
        <f t="shared" ca="1" si="16"/>
        <v>pics\\Tikva_2.jpg</v>
      </c>
      <c r="AT20">
        <f t="shared" ca="1" si="5"/>
        <v>2.4965113989249277E-3</v>
      </c>
      <c r="AU20" t="str">
        <f>IF(OR(G20=10,G20=11,G20=14,G20=15),VLOOKUP(AT20,audio_list_stym!$A$3:$B$18,2,FALSE),"sound\\Noviy_plod.wav")</f>
        <v>sound\\Noviy_plod.wav</v>
      </c>
      <c r="AV20" t="str">
        <f t="shared" ca="1" si="12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6"/>
        <v>_Гладкий_ли_XXXXX?</v>
      </c>
      <c r="BD20" cm="1">
        <f t="array" aca="1" ref="BD20" ca="1">INDEX($L$18:$L$25,(RANK(AT4,$AT$2:$AT$9)))</f>
        <v>2028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VLOOKUP(B21,audio_list_stym!$A$3:$BP$18,37,FALSE)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VLOOKUP(B21,audio_list_stym!$A$3:$AJ$18,5,FALSE)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2165</v>
      </c>
      <c r="AD21" t="str">
        <f t="shared" ca="1" si="7"/>
        <v>pics\\Tikva_5.jpg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3"/>
        <v>pics\\Tikva_5.jpg</v>
      </c>
      <c r="AH21" t="str">
        <f t="shared" si="2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8"/>
        <v>pics\\Banan</v>
      </c>
      <c r="AK21" t="str">
        <f t="shared" si="9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0.20021534068971891</v>
      </c>
      <c r="AP21" t="str">
        <f t="shared" ca="1" si="3"/>
        <v>pics\\Injir_5.jpg</v>
      </c>
      <c r="AQ21" t="str">
        <f t="shared" ca="1" si="11"/>
        <v>pics\\Tikva_5.jpg</v>
      </c>
      <c r="AS21" t="str">
        <f t="shared" ca="1" si="16"/>
        <v>pics\\Tikva_5.jpg</v>
      </c>
      <c r="AT21">
        <f t="shared" ca="1" si="5"/>
        <v>0.283256971163238</v>
      </c>
      <c r="AU21" t="str">
        <f>IF(OR(G21=10,G21=11,G21=14,G21=15),VLOOKUP(AT21,audio_list_stym!$A$3:$B$18,2,FALSE),"sound\\Noviy_plod.wav")</f>
        <v>sound\\Noviy_plod.wav</v>
      </c>
      <c r="AV21" t="str">
        <f t="shared" ca="1" si="12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6"/>
        <v>_Пористый_ли_XXXXX?</v>
      </c>
      <c r="BD21" cm="1">
        <f t="array" aca="1" ref="BD21" ca="1">INDEX($L$18:$L$25,(RANK(AT5,$AT$2:$AT$9)))</f>
        <v>2030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VLOOKUP(B22,audio_list_stym!$A$3:$BP$18,37,FALSE)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VLOOKUP(B22,audio_list_stym!$A$3:$AJ$18,5,FALSE)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2054</v>
      </c>
      <c r="AD22" t="str">
        <f t="shared" ca="1" si="7"/>
        <v>pics\\Redis_6.jpg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3"/>
        <v>pics\\Redis_6.jpg</v>
      </c>
      <c r="AH22" t="str">
        <f t="shared" si="2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8"/>
        <v>pics\\Banan</v>
      </c>
      <c r="AK22" t="str">
        <f t="shared" si="9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0.72444887319237705</v>
      </c>
      <c r="AP22" t="str">
        <f t="shared" ca="1" si="3"/>
        <v>pics\\Limon_6.jpg</v>
      </c>
      <c r="AQ22" t="str">
        <f t="shared" ca="1" si="11"/>
        <v>pics\\Redis_6.jpg</v>
      </c>
      <c r="AS22" t="str">
        <f t="shared" ca="1" si="16"/>
        <v>pics\\Redis_6.jpg</v>
      </c>
      <c r="AT22">
        <f t="shared" ca="1" si="5"/>
        <v>0.40962437834394261</v>
      </c>
      <c r="AU22" t="str">
        <f>IF(OR(G22=10,G22=11,G22=14,G22=15),VLOOKUP(AT22,audio_list_stym!$A$3:$B$18,2,FALSE),"sound\\Noviy_plod.wav")</f>
        <v>sound\\Noviy_plod.wav</v>
      </c>
      <c r="AV22" t="str">
        <f t="shared" ca="1" si="12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6"/>
        <v>_Вареный_ли_XXXXX?</v>
      </c>
      <c r="BD22" cm="1">
        <f t="array" aca="1" ref="BD22" ca="1">INDEX($L$18:$L$25,(RANK(AT6,$AT$2:$AT$9)))</f>
        <v>2025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VLOOKUP(B23,audio_list_stym!$A$3:$BP$18,37,FALSE)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VLOOKUP(B23,audio_list_stym!$A$3:$AJ$18,5,FALSE)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2020</v>
      </c>
      <c r="AD23" t="str">
        <f t="shared" ca="1" si="7"/>
        <v>pics\\Goroh_4.jpg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3"/>
        <v>pics\\Goroh_4.jpg</v>
      </c>
      <c r="AH23" t="str">
        <f t="shared" si="2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8"/>
        <v>pics\\Banan</v>
      </c>
      <c r="AK23" t="str">
        <f t="shared" si="9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0.57841196322648258</v>
      </c>
      <c r="AP23" t="str">
        <f t="shared" ca="1" si="3"/>
        <v>pics\\Banan_4.jpg</v>
      </c>
      <c r="AQ23" t="str">
        <f t="shared" ca="1" si="11"/>
        <v>pics\\Goroh_4.jpg</v>
      </c>
      <c r="AS23" t="str">
        <f t="shared" ca="1" si="16"/>
        <v>pics\\Goroh_4.jpg</v>
      </c>
      <c r="AT23">
        <f t="shared" ca="1" si="5"/>
        <v>0.91571943161514158</v>
      </c>
      <c r="AU23" t="str">
        <f>IF(OR(G23=10,G23=11,G23=14,G23=15),VLOOKUP(AT23,audio_list_stym!$A$3:$B$18,2,FALSE),"sound\\Noviy_plod.wav")</f>
        <v>sound\\Noviy_plod.wav</v>
      </c>
      <c r="AV23" t="str">
        <f t="shared" ca="1" si="12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6"/>
        <v>_Плотный_ли_XXXXX?</v>
      </c>
      <c r="BD23" cm="1">
        <f t="array" aca="1" ref="BD23" ca="1">INDEX($L$18:$L$25,(RANK(AT7,$AT$2:$AT$9)))</f>
        <v>2029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VLOOKUP(B24,audio_list_stym!$A$3:$BP$18,37,FALSE)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VLOOKUP(B24,audio_list_stym!$A$3:$AJ$18,5,FALSE)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2052</v>
      </c>
      <c r="AD24" t="str">
        <f t="shared" ca="1" si="7"/>
        <v>pics\\Redis_4.jpg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3"/>
        <v>pics\\Redis_4.jpg</v>
      </c>
      <c r="AH24" t="str">
        <f t="shared" si="2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8"/>
        <v>pics\\Banan</v>
      </c>
      <c r="AK24" t="str">
        <f t="shared" si="9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0.8358106322129919</v>
      </c>
      <c r="AP24" t="str">
        <f t="shared" ca="1" si="3"/>
        <v>pics\\Limon_4.jpg</v>
      </c>
      <c r="AQ24" t="str">
        <f t="shared" ca="1" si="11"/>
        <v>pics\\Redis_4.jpg</v>
      </c>
      <c r="AS24" t="str">
        <f t="shared" ca="1" si="16"/>
        <v>pics\\Redis_4.jpg</v>
      </c>
      <c r="AT24">
        <f t="shared" ca="1" si="5"/>
        <v>0.14523897257653551</v>
      </c>
      <c r="AU24" t="str">
        <f>IF(OR(G24=10,G24=11,G24=14,G24=15),VLOOKUP(AT24,audio_list_stym!$A$3:$B$18,2,FALSE),"sound\\Noviy_plod.wav")</f>
        <v>sound\\Noviy_plod.wav</v>
      </c>
      <c r="AV24" t="str">
        <f t="shared" ca="1" si="12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6"/>
        <v>_Ворсистый_ли_XXXXX?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VLOOKUP(B25,audio_list_stym!$A$3:$BP$18,37,FALSE)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VLOOKUP(B25,audio_list_stym!$A$3:$AJ$18,5,FALSE)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2022</v>
      </c>
      <c r="AD25" t="str">
        <f t="shared" ca="1" si="7"/>
        <v>pics\\Goroh_6.jpg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3"/>
        <v>pics\\Goroh_6.jpg</v>
      </c>
      <c r="AH25" t="str">
        <f t="shared" si="2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8"/>
        <v>pics\\Banan</v>
      </c>
      <c r="AK25" t="str">
        <f t="shared" si="9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0.47421371892198183</v>
      </c>
      <c r="AP25" t="str">
        <f t="shared" ca="1" si="3"/>
        <v>pics\\Banan_6.jpg</v>
      </c>
      <c r="AQ25" t="str">
        <f t="shared" ca="1" si="11"/>
        <v>pics\\Goroh_6.jpg</v>
      </c>
      <c r="AS25" t="str">
        <f t="shared" ca="1" si="16"/>
        <v>pics\\Goroh_6.jpg</v>
      </c>
      <c r="AT25">
        <f t="shared" ca="1" si="5"/>
        <v>0.5592014477611893</v>
      </c>
      <c r="AU25" t="str">
        <f>IF(OR(G25=10,G25=11,G25=14,G25=15),VLOOKUP(AT25,audio_list_stym!$A$3:$B$18,2,FALSE),"sound\\Noviy_plod.wav")</f>
        <v>sound\\Noviy_plod.wav</v>
      </c>
      <c r="AV25" t="str">
        <f t="shared" ca="1" si="12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6"/>
        <v>_Мягкий_ли_XXXXX?</v>
      </c>
      <c r="BD25" cm="1">
        <f t="array" aca="1" ref="BD25" ca="1">INDEX($L$18:$L$25,(RANK(AT9,$AT$2:$AT$9)))</f>
        <v>2026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VLOOKUP(B26,audio_list_stym!$A$3:$BP$18,37,FALSE)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VLOOKUP(B26,audio_list_stym!$A$3:$AJ$18,5,FALSE)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AD26" t="str">
        <f t="shared" ca="1" si="7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3"/>
        <v/>
      </c>
      <c r="AG26" t="str">
        <f t="shared" ref="AG26:AG33" si="17">IF(OR(E26=11,E26=13),M26,"")</f>
        <v>pics\\Redis_1.jpg</v>
      </c>
      <c r="AH26">
        <f t="shared" si="2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8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5"/>
        <v>0.68864754559501684</v>
      </c>
      <c r="AU26" t="str">
        <f>IF(OR(G26=10,G26=11,G26=14,G26=15),VLOOKUP(AT26,audio_list_stym!$A$3:$B$18,2,FALSE),"sound\\Noviy_plod.wav")</f>
        <v>sound\\Noviy_plod.wav</v>
      </c>
      <c r="AV26" t="str">
        <f t="shared" ca="1" si="12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e">
        <f>VLOOKUP(Q26,audio_list_stym!$B$2:$BQ$299,68,FALSE)</f>
        <v>#N/A</v>
      </c>
      <c r="BB26" t="e">
        <f t="shared" si="6"/>
        <v>#N/A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2040</v>
      </c>
      <c r="BF26" cm="1">
        <f t="array" aca="1" ref="BF26" ca="1">INDEX(BD34:BD49,(RANK(AT5,$AT$2:$AT$16)))</f>
        <v>2008</v>
      </c>
      <c r="BG26" cm="1">
        <f t="array" aca="1" ref="BG26" ca="1">INDEX(BD50:BD65,(RANK(AT5,$AT$2:$AT$16)))</f>
        <v>2024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VLOOKUP(B27,audio_list_stym!$A$3:$BP$18,37,FALSE)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VLOOKUP(B27,audio_list_stym!$A$3:$AJ$18,5,FALSE)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7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13"/>
        <v/>
      </c>
      <c r="AG27" t="str">
        <f>IF(OR(E27=11,E27=13),M27,"")</f>
        <v>pics\\Redis_2.jpg</v>
      </c>
      <c r="AH27">
        <f t="shared" si="2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8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5"/>
        <v>0.89148195758895077</v>
      </c>
      <c r="AU27" t="str">
        <f>IF(OR(G27=10,G27=11,G27=14,G27=15),VLOOKUP(AT27,audio_list_stym!$A$3:$B$18,2,FALSE),"sound\\Noviy_plod.wav")</f>
        <v>sound\\Noviy_plod.wav</v>
      </c>
      <c r="AV27" t="str">
        <f t="shared" ca="1" si="12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6"/>
        <v>Посмотрите,_вот_XXXXX._Он_алый?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VLOOKUP(B28,audio_list_stym!$A$3:$BP$18,37,FALSE)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VLOOKUP(B28,audio_list_stym!$A$3:$AJ$18,5,FALSE)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7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13"/>
        <v/>
      </c>
      <c r="AG28" t="str">
        <f t="shared" si="17"/>
        <v>pics\\Redis_3.jpg</v>
      </c>
      <c r="AH28">
        <f t="shared" si="2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8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5"/>
        <v>0.62322390207340272</v>
      </c>
      <c r="AU28" t="str">
        <f>IF(OR(G28=10,G28=11,G28=14,G28=15),VLOOKUP(AT28,audio_list_stym!$A$3:$B$18,2,FALSE),"sound\\Noviy_plod.wav")</f>
        <v>sound\\Noviy_plod.wav</v>
      </c>
      <c r="AV28" t="str">
        <f t="shared" ca="1" si="12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6"/>
        <v>Вот_XXXXX._Пряный_ли_он?</v>
      </c>
      <c r="BD28" cm="1">
        <f t="array" aca="1" ref="BD28" ca="1">INDEX($L$26:$L$33,(RANK(AT4,$AT$2:$AT$9)))</f>
        <v>2052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VLOOKUP(B29,audio_list_stym!$A$3:$BP$18,37,FALSE)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VLOOKUP(B29,audio_list_stym!$A$3:$AJ$18,5,FALSE)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7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13"/>
        <v/>
      </c>
      <c r="AG29" t="str">
        <f t="shared" si="17"/>
        <v>pics\\Redis_4.jpg</v>
      </c>
      <c r="AH29">
        <f t="shared" si="2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8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5"/>
        <v>0.35011033822056881</v>
      </c>
      <c r="AU29" t="str">
        <f>IF(OR(G29=10,G29=11,G29=14,G29=15),VLOOKUP(AT29,audio_list_stym!$A$3:$B$18,2,FALSE),"sound\\Noviy_plod.wav")</f>
        <v>sound\\Noviy_plod.wav</v>
      </c>
      <c r="AV29" t="str">
        <f t="shared" ca="1" si="12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6"/>
        <v>Это_XXXXX._Жирный_ли_он?</v>
      </c>
      <c r="BD29" cm="1">
        <f t="array" aca="1" ref="BD29" ca="1">INDEX($L$26:$L$33,(RANK(AT5,$AT$2:$AT$9)))</f>
        <v>2054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VLOOKUP(B30,audio_list_stym!$A$3:$BP$18,37,FALSE)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VLOOKUP(B30,audio_list_stym!$A$3:$AJ$18,5,FALSE)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7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13"/>
        <v/>
      </c>
      <c r="AG30" t="str">
        <f t="shared" si="17"/>
        <v>pics\\Redis_5.jpg</v>
      </c>
      <c r="AH30">
        <f t="shared" si="2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8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5"/>
        <v>5.4722710953658882E-2</v>
      </c>
      <c r="AU30" t="str">
        <f>IF(OR(G30=10,G30=11,G30=14,G30=15),VLOOKUP(AT30,audio_list_stym!$A$3:$B$18,2,FALSE),"sound\\Noviy_plod.wav")</f>
        <v>sound\\Noviy_plod.wav</v>
      </c>
      <c r="AV30" t="str">
        <f t="shared" ca="1" si="12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6"/>
        <v>На_картинке_XXXXX._Он_соленый?</v>
      </c>
      <c r="BD30" cm="1">
        <f t="array" aca="1" ref="BD30" ca="1">INDEX($L$26:$L$33,(RANK(AT6,$AT$2:$AT$9)))</f>
        <v>2049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VLOOKUP(B31,audio_list_stym!$A$3:$BP$18,37,FALSE)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VLOOKUP(B31,audio_list_stym!$A$3:$AJ$18,5,FALSE)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7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13"/>
        <v/>
      </c>
      <c r="AG31" t="str">
        <f t="shared" si="17"/>
        <v>pics\\Redis_6.jpg</v>
      </c>
      <c r="AH31">
        <f t="shared" si="2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8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5"/>
        <v>8.3546831710661684E-2</v>
      </c>
      <c r="AU31" t="str">
        <f>IF(OR(G31=10,G31=11,G31=14,G31=15),VLOOKUP(AT31,audio_list_stym!$A$3:$B$18,2,FALSE),"sound\\Noviy_plod.wav")</f>
        <v>sound\\Noviy_plod.wav</v>
      </c>
      <c r="AV31" t="str">
        <f t="shared" ca="1" si="12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6"/>
        <v>На_мониторе_XXXXX._Пышный_ли_он?</v>
      </c>
      <c r="BD31" cm="1">
        <f t="array" aca="1" ref="BD31" ca="1">INDEX($L$26:$L$33,(RANK(AT7,$AT$2:$AT$9)))</f>
        <v>2053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VLOOKUP(B32,audio_list_stym!$A$3:$BP$18,37,FALSE)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VLOOKUP(B32,audio_list_stym!$A$3:$AJ$18,5,FALSE)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7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13"/>
        <v/>
      </c>
      <c r="AG32" t="str">
        <f t="shared" si="17"/>
        <v>pics\\Redis_7.jpg</v>
      </c>
      <c r="AH32">
        <f t="shared" si="2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8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5"/>
        <v>0.38304335926576594</v>
      </c>
      <c r="AU32" t="str">
        <f>IF(OR(G32=10,G32=11,G32=14,G32=15),VLOOKUP(AT32,audio_list_stym!$A$3:$B$18,2,FALSE),"sound\\Noviy_plod.wav")</f>
        <v>sound\\Noviy_plod.wav</v>
      </c>
      <c r="AV32" t="str">
        <f t="shared" ca="1" si="12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6"/>
        <v>Перед_Вами_XXXXX._Крепкий_ли_он?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VLOOKUP(B33,audio_list_stym!$A$3:$BP$18,37,FALSE)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VLOOKUP(B33,audio_list_stym!$A$3:$AJ$18,5,FALSE)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7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13"/>
        <v/>
      </c>
      <c r="AG33" t="str">
        <f t="shared" si="17"/>
        <v>pics\\Redis_8.jpg</v>
      </c>
      <c r="AH33">
        <f t="shared" si="2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8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5"/>
        <v>0.15812420014799144</v>
      </c>
      <c r="AU33" t="str">
        <f>IF(OR(G33=10,G33=11,G33=14,G33=15),VLOOKUP(AT33,audio_list_stym!$A$3:$B$18,2,FALSE),"sound\\Noviy_plod.wav")</f>
        <v>sound\\Noviy_plod.wav</v>
      </c>
      <c r="AV33" t="str">
        <f t="shared" ca="1" si="12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6"/>
        <v>Вы_видите_XXXXX._Он_круглый?</v>
      </c>
      <c r="BD33" cm="1">
        <f t="array" aca="1" ref="BD33" ca="1">INDEX($L$26:$L$33,(RANK(AT9,$AT$2:$AT$9)))</f>
        <v>2050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VLOOKUP(B34,audio_list_stym!$A$3:$BP$18,37,FALSE)</f>
        <v>10</v>
      </c>
      <c r="F34" t="str">
        <f>VLOOKUP(E34,metki!$A$2:$B$9,2,FALSE)</f>
        <v>импл_реал_с_названием</v>
      </c>
      <c r="G34" t="str">
        <f t="shared" ref="G34:G65" si="18">LEFT(F34,5)</f>
        <v>импл_</v>
      </c>
      <c r="H34" t="str">
        <f>VLOOKUP(B34,audio_list_stym!$A$3:$AJ$18,5,FALSE)</f>
        <v>Peper</v>
      </c>
      <c r="I34" t="s">
        <v>688</v>
      </c>
      <c r="J34" t="str">
        <f t="shared" ref="J34:J65" si="19">H34&amp;I34</f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AD34" t="str">
        <f t="shared" ca="1" si="7"/>
        <v>pics\\Injir_4.jpg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3"/>
        <v>pics\\Injir_4.jpg</v>
      </c>
      <c r="AH34" t="str">
        <f t="shared" ref="AH34:AH65" si="20">IF(OR(E34=10,E34=12),LEFT(AW34,13),0)</f>
        <v>sound\\Ogorod</v>
      </c>
      <c r="AI34" t="s">
        <v>720</v>
      </c>
      <c r="AJ34" t="str">
        <f t="shared" si="8"/>
        <v>pics\\Injir</v>
      </c>
      <c r="AK34" t="str">
        <f t="shared" si="9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0" ca="1" si="21">IF(AH34="sound\\Ogorod",AP10,"")</f>
        <v>pics\\Injir_4.jpg</v>
      </c>
      <c r="AT34">
        <f t="shared" ref="AT34:AT65" ca="1" si="22">RAND()</f>
        <v>0.28765306876903629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3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e">
        <f>VLOOKUP(Q34,audio_list_stym!$B$2:$BQ$299,68,FALSE)</f>
        <v>#N/A</v>
      </c>
      <c r="BB34" t="e">
        <f t="shared" si="6"/>
        <v>#N/A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2040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2016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VLOOKUP(B35,audio_list_stym!$A$3:$BP$18,37,FALSE)</f>
        <v>10</v>
      </c>
      <c r="F35" t="str">
        <f>VLOOKUP(E35,metki!$A$2:$B$9,2,FALSE)</f>
        <v>импл_реал_с_названием</v>
      </c>
      <c r="G35" t="str">
        <f t="shared" si="18"/>
        <v>импл_</v>
      </c>
      <c r="H35" t="str">
        <f>VLOOKUP(B35,audio_list_stym!$A$3:$AJ$18,5,FALSE)</f>
        <v>Peper</v>
      </c>
      <c r="I35" t="s">
        <v>689</v>
      </c>
      <c r="J35" t="str">
        <f t="shared" si="19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2003</v>
      </c>
      <c r="AD35" t="str">
        <f t="shared" ca="1" si="7"/>
        <v>pics\\Banan_3.jpg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3"/>
        <v>pics\\Banan_3.jpg</v>
      </c>
      <c r="AH35" t="str">
        <f t="shared" si="20"/>
        <v>sound\\Ogorod</v>
      </c>
      <c r="AI35" t="s">
        <v>721</v>
      </c>
      <c r="AJ35" t="str">
        <f t="shared" si="8"/>
        <v>pics\\Injir</v>
      </c>
      <c r="AK35" t="str">
        <f t="shared" si="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pics\\Banan_3.jpg</v>
      </c>
      <c r="AT35">
        <f t="shared" ca="1" si="22"/>
        <v>0.10479047514923745</v>
      </c>
      <c r="AU35" t="str">
        <f>IF(OR(G35=10,G35=11,G35=14,G35=15),VLOOKUP(AT35,audio_list_stym!$A$3:$B$18,2,FALSE),"sound\\Noviy_plod.wav")</f>
        <v>sound\\Noviy_plod.wav</v>
      </c>
      <c r="AV35" t="str">
        <f t="shared" ca="1" si="23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6"/>
        <v>_Слоеный_ли_ПЕРЕЦ?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VLOOKUP(B36,audio_list_stym!$A$3:$BP$18,37,FALSE)</f>
        <v>10</v>
      </c>
      <c r="F36" t="str">
        <f>VLOOKUP(E36,metki!$A$2:$B$9,2,FALSE)</f>
        <v>импл_реал_с_названием</v>
      </c>
      <c r="G36" t="str">
        <f t="shared" si="18"/>
        <v>импл_</v>
      </c>
      <c r="H36" t="str">
        <f>VLOOKUP(B36,audio_list_stym!$A$3:$AJ$18,5,FALSE)</f>
        <v>Peper</v>
      </c>
      <c r="I36" t="s">
        <v>690</v>
      </c>
      <c r="J36" t="str">
        <f t="shared" si="19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2160</v>
      </c>
      <c r="AD36" t="str">
        <f t="shared" ca="1" si="7"/>
        <v>pics\\Injir_8.jpg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3"/>
        <v>pics\\Injir_8.jpg</v>
      </c>
      <c r="AH36" t="str">
        <f t="shared" si="20"/>
        <v>sound\\Ogorod</v>
      </c>
      <c r="AI36" t="s">
        <v>722</v>
      </c>
      <c r="AJ36" t="str">
        <f t="shared" si="8"/>
        <v>pics\\Injir</v>
      </c>
      <c r="AK36" t="str">
        <f t="shared" si="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pics\\Injir_8.jpg</v>
      </c>
      <c r="AT36">
        <f t="shared" ca="1" si="22"/>
        <v>0.74626199247013891</v>
      </c>
      <c r="AU36" t="str">
        <f>IF(OR(G36=10,G36=11,G36=14,G36=15),VLOOKUP(AT36,audio_list_stym!$A$3:$B$18,2,FALSE),"sound\\Noviy_plod.wav")</f>
        <v>sound\\Noviy_plod.wav</v>
      </c>
      <c r="AV36" t="str">
        <f t="shared" ca="1" si="23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6"/>
        <v>_Гнилой_ли_ПЕРЕЦ?</v>
      </c>
      <c r="BD36" cm="1">
        <f t="array" aca="1" ref="BD36" ca="1">INDEX($L$34:$L$41,(RANK(AT4,$AT$2:$AT$9)))</f>
        <v>2044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VLOOKUP(B37,audio_list_stym!$A$3:$BP$18,37,FALSE)</f>
        <v>10</v>
      </c>
      <c r="F37" t="str">
        <f>VLOOKUP(E37,metki!$A$2:$B$9,2,FALSE)</f>
        <v>импл_реал_с_названием</v>
      </c>
      <c r="G37" t="str">
        <f t="shared" si="18"/>
        <v>импл_</v>
      </c>
      <c r="H37" t="str">
        <f>VLOOKUP(B37,audio_list_stym!$A$3:$AJ$18,5,FALSE)</f>
        <v>Peper</v>
      </c>
      <c r="I37" t="s">
        <v>691</v>
      </c>
      <c r="J37" t="str">
        <f t="shared" si="19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2159</v>
      </c>
      <c r="AD37" t="str">
        <f t="shared" ca="1" si="7"/>
        <v>pics\\Injir_7.jpg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3"/>
        <v>pics\\Injir_7.jpg</v>
      </c>
      <c r="AH37" t="str">
        <f t="shared" si="20"/>
        <v>sound\\Ogorod</v>
      </c>
      <c r="AI37" t="s">
        <v>723</v>
      </c>
      <c r="AJ37" t="str">
        <f t="shared" si="8"/>
        <v>pics\\Injir</v>
      </c>
      <c r="AK37" t="str">
        <f t="shared" si="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pics\\Injir_7.jpg</v>
      </c>
      <c r="AT37">
        <f t="shared" ca="1" si="22"/>
        <v>0.91473566889885949</v>
      </c>
      <c r="AU37" t="str">
        <f>IF(OR(G37=10,G37=11,G37=14,G37=15),VLOOKUP(AT37,audio_list_stym!$A$3:$B$18,2,FALSE),"sound\\Noviy_plod.wav")</f>
        <v>sound\\Noviy_plod.wav</v>
      </c>
      <c r="AV37" t="str">
        <f t="shared" ca="1" si="23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6"/>
        <v>_Бугристый_ли_ПЕРЕЦ?</v>
      </c>
      <c r="BD37" cm="1">
        <f t="array" aca="1" ref="BD37" ca="1">INDEX($L$34:$L$41,(RANK(AT5,$AT$2:$AT$9)))</f>
        <v>2046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VLOOKUP(B38,audio_list_stym!$A$3:$BP$18,37,FALSE)</f>
        <v>10</v>
      </c>
      <c r="F38" t="str">
        <f>VLOOKUP(E38,metki!$A$2:$B$9,2,FALSE)</f>
        <v>импл_реал_с_названием</v>
      </c>
      <c r="G38" t="str">
        <f t="shared" si="18"/>
        <v>импл_</v>
      </c>
      <c r="H38" t="str">
        <f>VLOOKUP(B38,audio_list_stym!$A$3:$AJ$18,5,FALSE)</f>
        <v>Peper</v>
      </c>
      <c r="I38" t="s">
        <v>692</v>
      </c>
      <c r="J38" t="str">
        <f t="shared" si="19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2008</v>
      </c>
      <c r="AD38" t="str">
        <f t="shared" ca="1" si="7"/>
        <v>pics\\Banan_8.jpg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3"/>
        <v>pics\\Banan_8.jpg</v>
      </c>
      <c r="AH38" t="str">
        <f t="shared" si="20"/>
        <v>sound\\Ogorod</v>
      </c>
      <c r="AI38" t="s">
        <v>724</v>
      </c>
      <c r="AJ38" t="str">
        <f t="shared" si="8"/>
        <v>pics\\Injir</v>
      </c>
      <c r="AK38" t="str">
        <f t="shared" si="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pics\\Banan_8.jpg</v>
      </c>
      <c r="AT38">
        <f t="shared" ca="1" si="22"/>
        <v>0.27551872548230083</v>
      </c>
      <c r="AU38" t="str">
        <f>IF(OR(G38=10,G38=11,G38=14,G38=15),VLOOKUP(AT38,audio_list_stym!$A$3:$B$18,2,FALSE),"sound\\Noviy_plod.wav")</f>
        <v>sound\\Noviy_plod.wav</v>
      </c>
      <c r="AV38" t="str">
        <f t="shared" ca="1" si="23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6"/>
        <v>_Черный_ли_ПЕРЕЦ?</v>
      </c>
      <c r="BD38" cm="1">
        <f t="array" aca="1" ref="BD38" ca="1">INDEX($L$34:$L$41,(RANK(AT6,$AT$2:$AT$9)))</f>
        <v>2041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VLOOKUP(B39,audio_list_stym!$A$3:$BP$18,37,FALSE)</f>
        <v>10</v>
      </c>
      <c r="F39" t="str">
        <f>VLOOKUP(E39,metki!$A$2:$B$9,2,FALSE)</f>
        <v>импл_реал_с_названием</v>
      </c>
      <c r="G39" t="str">
        <f t="shared" si="18"/>
        <v>импл_</v>
      </c>
      <c r="H39" t="str">
        <f>VLOOKUP(B39,audio_list_stym!$A$3:$AJ$18,5,FALSE)</f>
        <v>Peper</v>
      </c>
      <c r="I39" t="s">
        <v>693</v>
      </c>
      <c r="J39" t="str">
        <f t="shared" si="19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2033</v>
      </c>
      <c r="AD39" t="str">
        <f t="shared" ca="1" si="7"/>
        <v>pics\\Limon_1.jpg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pics\\Limon_1.jpg</v>
      </c>
      <c r="AH39" t="str">
        <f t="shared" si="20"/>
        <v>sound\\Ogorod</v>
      </c>
      <c r="AI39" t="s">
        <v>725</v>
      </c>
      <c r="AJ39" t="str">
        <f t="shared" si="8"/>
        <v>pics\\Injir</v>
      </c>
      <c r="AK39" t="str">
        <f t="shared" si="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pics\\Limon_1.jpg</v>
      </c>
      <c r="AT39">
        <f t="shared" ca="1" si="22"/>
        <v>0.59842433550903318</v>
      </c>
      <c r="AU39" t="str">
        <f>IF(OR(G39=10,G39=11,G39=14,G39=15),VLOOKUP(AT39,audio_list_stym!$A$3:$B$18,2,FALSE),"sound\\Noviy_plod.wav")</f>
        <v>sound\\Noviy_plod.wav</v>
      </c>
      <c r="AV39" t="str">
        <f t="shared" ca="1" si="23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6"/>
        <v>_Хрустящий_ли_ПЕРЕЦ?</v>
      </c>
      <c r="BD39" cm="1">
        <f t="array" aca="1" ref="BD39" ca="1">INDEX($L$34:$L$41,(RANK(AT7,$AT$2:$AT$9)))</f>
        <v>2045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VLOOKUP(B40,audio_list_stym!$A$3:$BP$18,37,FALSE)</f>
        <v>10</v>
      </c>
      <c r="F40" t="str">
        <f>VLOOKUP(E40,metki!$A$2:$B$9,2,FALSE)</f>
        <v>импл_реал_с_названием</v>
      </c>
      <c r="G40" t="str">
        <f t="shared" si="18"/>
        <v>импл_</v>
      </c>
      <c r="H40" t="str">
        <f>VLOOKUP(B40,audio_list_stym!$A$3:$AJ$18,5,FALSE)</f>
        <v>Peper</v>
      </c>
      <c r="I40" t="s">
        <v>694</v>
      </c>
      <c r="J40" t="str">
        <f t="shared" si="19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2039</v>
      </c>
      <c r="AD40" t="str">
        <f t="shared" ca="1" si="7"/>
        <v>pics\\Limon_7.jpg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pics\\Limon_7.jpg</v>
      </c>
      <c r="AH40" t="str">
        <f t="shared" si="20"/>
        <v>sound\\Ogorod</v>
      </c>
      <c r="AI40" t="s">
        <v>726</v>
      </c>
      <c r="AJ40" t="str">
        <f t="shared" si="8"/>
        <v>pics\\Injir</v>
      </c>
      <c r="AK40" t="str">
        <f t="shared" si="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pics\\Limon_7.jpg</v>
      </c>
      <c r="AT40">
        <f t="shared" ca="1" si="22"/>
        <v>0.38107235591641597</v>
      </c>
      <c r="AU40" t="str">
        <f>IF(OR(G40=10,G40=11,G40=14,G40=15),VLOOKUP(AT40,audio_list_stym!$A$3:$B$18,2,FALSE),"sound\\Noviy_plod.wav")</f>
        <v>sound\\Noviy_plod.wav</v>
      </c>
      <c r="AV40" t="str">
        <f t="shared" ca="1" si="23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6"/>
        <v>_Блестит_ли_ПЕРЕЦ?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VLOOKUP(B41,audio_list_stym!$A$3:$BP$18,37,FALSE)</f>
        <v>10</v>
      </c>
      <c r="F41" t="str">
        <f>VLOOKUP(E41,metki!$A$2:$B$9,2,FALSE)</f>
        <v>импл_реал_с_названием</v>
      </c>
      <c r="G41" t="str">
        <f t="shared" si="18"/>
        <v>импл_</v>
      </c>
      <c r="H41" t="str">
        <f>VLOOKUP(B41,audio_list_stym!$A$3:$AJ$18,5,FALSE)</f>
        <v>Peper</v>
      </c>
      <c r="I41" t="s">
        <v>695</v>
      </c>
      <c r="J41" t="str">
        <f t="shared" si="19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2001</v>
      </c>
      <c r="AD41" t="str">
        <f t="shared" ca="1" si="7"/>
        <v>pics\\Banan_1.jpg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4">IF(ISTEXT(AR41),AR41,IF(ISTEXT(AS41),AS41,""))</f>
        <v>pics\\Banan_1.jpg</v>
      </c>
      <c r="AH41" t="str">
        <f t="shared" si="20"/>
        <v>sound\\Ogorod</v>
      </c>
      <c r="AI41" t="s">
        <v>727</v>
      </c>
      <c r="AJ41" t="str">
        <f t="shared" si="8"/>
        <v>pics\\Injir</v>
      </c>
      <c r="AK41" t="str">
        <f t="shared" si="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ca="1">IF(AH41="sound\\Ogorod",AP17,"")</f>
        <v>pics\\Banan_1.jpg</v>
      </c>
      <c r="AT41">
        <f t="shared" ca="1" si="22"/>
        <v>9.4620849706621102E-2</v>
      </c>
      <c r="AU41" t="str">
        <f>IF(OR(G41=10,G41=11,G41=14,G41=15),VLOOKUP(AT41,audio_list_stym!$A$3:$B$18,2,FALSE),"sound\\Noviy_plod.wav")</f>
        <v>sound\\Noviy_plod.wav</v>
      </c>
      <c r="AV41" t="str">
        <f t="shared" ca="1" si="23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6"/>
        <v>_Цитрусовый_ли_ПЕРЕЦ?</v>
      </c>
      <c r="BD41" cm="1">
        <f t="array" aca="1" ref="BD41" ca="1">INDEX($L$34:$L$41,(RANK(AT9,$AT$2:$AT$9)))</f>
        <v>2042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VLOOKUP(B42,audio_list_stym!$A$3:$BP$18,37,FALSE)</f>
        <v>11</v>
      </c>
      <c r="F42" t="str">
        <f>VLOOKUP(E42,metki!$A$2:$B$9,2,FALSE)</f>
        <v>экспл_реал_с_названием</v>
      </c>
      <c r="G42" t="str">
        <f t="shared" si="18"/>
        <v>экспл</v>
      </c>
      <c r="H42" t="str">
        <f>VLOOKUP(B42,audio_list_stym!$A$3:$AJ$18,5,FALSE)</f>
        <v>Banan</v>
      </c>
      <c r="I42" t="s">
        <v>688</v>
      </c>
      <c r="J42" t="str">
        <f t="shared" si="19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AD42" t="str">
        <f t="shared" ca="1" si="7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4"/>
        <v/>
      </c>
      <c r="AG42" t="str">
        <f t="shared" ref="AG42:AG49" si="25">IF(OR(E42=11,E42=13),M42,"")</f>
        <v>pics\\Banan_1.jpg</v>
      </c>
      <c r="AH42">
        <f t="shared" si="20"/>
        <v>0</v>
      </c>
      <c r="AI42" t="s">
        <v>728</v>
      </c>
      <c r="AJ42" t="str">
        <f t="shared" si="8"/>
        <v>pics\\Tikva</v>
      </c>
      <c r="AL42" t="str">
        <f t="shared" si="15"/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22"/>
        <v>0.68844692254917939</v>
      </c>
      <c r="AU42" t="str">
        <f>IF(OR(G42=10,G42=11,G42=14,G42=15),VLOOKUP(AT42,audio_list_stym!$A$3:$B$18,2,FALSE),"sound\\Noviy_plod.wav")</f>
        <v>sound\\Noviy_plod.wav</v>
      </c>
      <c r="AV42" t="str">
        <f t="shared" ca="1" si="23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e">
        <f>VLOOKUP(Q42,audio_list_stym!$B$2:$BQ$299,68,FALSE)</f>
        <v>#N/A</v>
      </c>
      <c r="BB42" t="e">
        <f t="shared" si="6"/>
        <v>#N/A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VLOOKUP(B43,audio_list_stym!$A$3:$BP$18,37,FALSE)</f>
        <v>11</v>
      </c>
      <c r="F43" t="str">
        <f>VLOOKUP(E43,metki!$A$2:$B$9,2,FALSE)</f>
        <v>экспл_реал_с_названием</v>
      </c>
      <c r="G43" t="str">
        <f t="shared" si="18"/>
        <v>экспл</v>
      </c>
      <c r="H43" t="str">
        <f>VLOOKUP(B43,audio_list_stym!$A$3:$AJ$18,5,FALSE)</f>
        <v>Banan</v>
      </c>
      <c r="I43" t="s">
        <v>689</v>
      </c>
      <c r="J43" t="str">
        <f t="shared" si="19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7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4"/>
        <v/>
      </c>
      <c r="AG43" t="str">
        <f t="shared" si="25"/>
        <v>pics\\Banan_2.jpg</v>
      </c>
      <c r="AH43">
        <f t="shared" si="20"/>
        <v>0</v>
      </c>
      <c r="AI43" t="s">
        <v>729</v>
      </c>
      <c r="AJ43" t="str">
        <f t="shared" si="8"/>
        <v>pics\\Tikva</v>
      </c>
      <c r="AL43" t="str">
        <f t="shared" si="1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22"/>
        <v>0.192378959621474</v>
      </c>
      <c r="AU43" t="str">
        <f>IF(OR(G43=10,G43=11,G43=14,G43=15),VLOOKUP(AT43,audio_list_stym!$A$3:$B$18,2,FALSE),"sound\\Noviy_plod.wav")</f>
        <v>sound\\Noviy_plod.wav</v>
      </c>
      <c r="AV43" t="str">
        <f t="shared" ca="1" si="23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6"/>
        <v>Посмотрите,_вот_БАНАН._Свежий_ли_он?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VLOOKUP(B44,audio_list_stym!$A$3:$BP$18,37,FALSE)</f>
        <v>11</v>
      </c>
      <c r="F44" t="str">
        <f>VLOOKUP(E44,metki!$A$2:$B$9,2,FALSE)</f>
        <v>экспл_реал_с_названием</v>
      </c>
      <c r="G44" t="str">
        <f t="shared" si="18"/>
        <v>экспл</v>
      </c>
      <c r="H44" t="str">
        <f>VLOOKUP(B44,audio_list_stym!$A$3:$AJ$18,5,FALSE)</f>
        <v>Banan</v>
      </c>
      <c r="I44" t="s">
        <v>690</v>
      </c>
      <c r="J44" t="str">
        <f t="shared" si="19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7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4"/>
        <v/>
      </c>
      <c r="AG44" t="str">
        <f t="shared" si="25"/>
        <v>pics\\Banan_3.jpg</v>
      </c>
      <c r="AH44">
        <f t="shared" si="20"/>
        <v>0</v>
      </c>
      <c r="AI44" t="s">
        <v>730</v>
      </c>
      <c r="AJ44" t="str">
        <f t="shared" si="8"/>
        <v>pics\\Tikva</v>
      </c>
      <c r="AL44" t="str">
        <f t="shared" si="1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22"/>
        <v>5.4999487342727194E-2</v>
      </c>
      <c r="AU44" t="str">
        <f>IF(OR(G44=10,G44=11,G44=14,G44=15),VLOOKUP(AT44,audio_list_stym!$A$3:$B$18,2,FALSE),"sound\\Noviy_plod.wav")</f>
        <v>sound\\Noviy_plod.wav</v>
      </c>
      <c r="AV44" t="str">
        <f t="shared" ca="1" si="23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6"/>
        <v>Вот_БАНАН._Он_жаренный?</v>
      </c>
      <c r="BD44" cm="1">
        <f t="array" aca="1" ref="BD44" ca="1">INDEX($L$42:$L$49,(RANK(AT4,$AT$2:$AT$9)))</f>
        <v>2004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VLOOKUP(B45,audio_list_stym!$A$3:$BP$18,37,FALSE)</f>
        <v>11</v>
      </c>
      <c r="F45" t="str">
        <f>VLOOKUP(E45,metki!$A$2:$B$9,2,FALSE)</f>
        <v>экспл_реал_с_названием</v>
      </c>
      <c r="G45" t="str">
        <f t="shared" si="18"/>
        <v>экспл</v>
      </c>
      <c r="H45" t="str">
        <f>VLOOKUP(B45,audio_list_stym!$A$3:$AJ$18,5,FALSE)</f>
        <v>Banan</v>
      </c>
      <c r="I45" t="s">
        <v>691</v>
      </c>
      <c r="J45" t="str">
        <f t="shared" si="19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7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4"/>
        <v/>
      </c>
      <c r="AG45" t="str">
        <f t="shared" si="25"/>
        <v>pics\\Banan_4.jpg</v>
      </c>
      <c r="AH45">
        <f t="shared" si="20"/>
        <v>0</v>
      </c>
      <c r="AI45" t="s">
        <v>731</v>
      </c>
      <c r="AJ45" t="str">
        <f t="shared" si="8"/>
        <v>pics\\Tikva</v>
      </c>
      <c r="AL45" t="str">
        <f t="shared" si="1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22"/>
        <v>0.52613971603997811</v>
      </c>
      <c r="AU45" t="str">
        <f>IF(OR(G45=10,G45=11,G45=14,G45=15),VLOOKUP(AT45,audio_list_stym!$A$3:$B$18,2,FALSE),"sound\\Noviy_plod.wav")</f>
        <v>sound\\Noviy_plod.wav</v>
      </c>
      <c r="AV45" t="str">
        <f t="shared" ca="1" si="23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6"/>
        <v>Это_БАНАН._Сладкий_ли_он?</v>
      </c>
      <c r="BD45" cm="1">
        <f t="array" aca="1" ref="BD45" ca="1">INDEX($L$42:$L$49,(RANK(AT5,$AT$2:$AT$9)))</f>
        <v>2006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VLOOKUP(B46,audio_list_stym!$A$3:$BP$18,37,FALSE)</f>
        <v>11</v>
      </c>
      <c r="F46" t="str">
        <f>VLOOKUP(E46,metki!$A$2:$B$9,2,FALSE)</f>
        <v>экспл_реал_с_названием</v>
      </c>
      <c r="G46" t="str">
        <f t="shared" si="18"/>
        <v>экспл</v>
      </c>
      <c r="H46" t="str">
        <f>VLOOKUP(B46,audio_list_stym!$A$3:$AJ$18,5,FALSE)</f>
        <v>Banan</v>
      </c>
      <c r="I46" t="s">
        <v>692</v>
      </c>
      <c r="J46" t="str">
        <f t="shared" si="19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7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4"/>
        <v/>
      </c>
      <c r="AG46" t="str">
        <f t="shared" si="25"/>
        <v>pics\\Banan_5.jpg</v>
      </c>
      <c r="AH46">
        <f t="shared" si="20"/>
        <v>0</v>
      </c>
      <c r="AI46" t="s">
        <v>732</v>
      </c>
      <c r="AJ46" t="str">
        <f t="shared" si="8"/>
        <v>pics\\Tikva</v>
      </c>
      <c r="AL46" t="str">
        <f t="shared" si="1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22"/>
        <v>0.13288192522173692</v>
      </c>
      <c r="AU46" t="str">
        <f>IF(OR(G46=10,G46=11,G46=14,G46=15),VLOOKUP(AT46,audio_list_stym!$A$3:$B$18,2,FALSE),"sound\\Noviy_plod.wav")</f>
        <v>sound\\Noviy_plod.wav</v>
      </c>
      <c r="AV46" t="str">
        <f t="shared" ca="1" si="23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6"/>
        <v>На_картинке_БАНАН._Влажный_ли_он?</v>
      </c>
      <c r="BD46" cm="1">
        <f t="array" aca="1" ref="BD46" ca="1">INDEX($L$42:$L$49,(RANK(AT6,$AT$2:$AT$9)))</f>
        <v>2001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VLOOKUP(B47,audio_list_stym!$A$3:$BP$18,37,FALSE)</f>
        <v>11</v>
      </c>
      <c r="F47" t="str">
        <f>VLOOKUP(E47,metki!$A$2:$B$9,2,FALSE)</f>
        <v>экспл_реал_с_названием</v>
      </c>
      <c r="G47" t="str">
        <f t="shared" si="18"/>
        <v>экспл</v>
      </c>
      <c r="H47" t="str">
        <f>VLOOKUP(B47,audio_list_stym!$A$3:$AJ$18,5,FALSE)</f>
        <v>Banan</v>
      </c>
      <c r="I47" t="s">
        <v>693</v>
      </c>
      <c r="J47" t="str">
        <f t="shared" si="19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7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4"/>
        <v/>
      </c>
      <c r="AG47" t="str">
        <f t="shared" si="25"/>
        <v>pics\\Banan_6.jpg</v>
      </c>
      <c r="AH47">
        <f t="shared" si="20"/>
        <v>0</v>
      </c>
      <c r="AI47" t="s">
        <v>733</v>
      </c>
      <c r="AJ47" t="str">
        <f t="shared" si="8"/>
        <v>pics\\Tikva</v>
      </c>
      <c r="AL47" t="str">
        <f t="shared" si="1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22"/>
        <v>0.3063171519241944</v>
      </c>
      <c r="AU47" t="str">
        <f>IF(OR(G47=10,G47=11,G47=14,G47=15),VLOOKUP(AT47,audio_list_stym!$A$3:$B$18,2,FALSE),"sound\\Noviy_plod.wav")</f>
        <v>sound\\Noviy_plod.wav</v>
      </c>
      <c r="AV47" t="str">
        <f t="shared" ca="1" si="23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6"/>
        <v>На_мониторе_БАНАН._Он_съедобный?</v>
      </c>
      <c r="BD47" cm="1">
        <f t="array" aca="1" ref="BD47" ca="1">INDEX($L$42:$L$49,(RANK(AT7,$AT$2:$AT$9)))</f>
        <v>2005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VLOOKUP(B48,audio_list_stym!$A$3:$BP$18,37,FALSE)</f>
        <v>11</v>
      </c>
      <c r="F48" t="str">
        <f>VLOOKUP(E48,metki!$A$2:$B$9,2,FALSE)</f>
        <v>экспл_реал_с_названием</v>
      </c>
      <c r="G48" t="str">
        <f t="shared" si="18"/>
        <v>экспл</v>
      </c>
      <c r="H48" t="str">
        <f>VLOOKUP(B48,audio_list_stym!$A$3:$AJ$18,5,FALSE)</f>
        <v>Banan</v>
      </c>
      <c r="I48" t="s">
        <v>694</v>
      </c>
      <c r="J48" t="str">
        <f t="shared" si="19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7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4"/>
        <v/>
      </c>
      <c r="AG48" t="str">
        <f t="shared" si="25"/>
        <v>pics\\Banan_7.jpg</v>
      </c>
      <c r="AH48">
        <f t="shared" si="20"/>
        <v>0</v>
      </c>
      <c r="AI48" t="s">
        <v>734</v>
      </c>
      <c r="AJ48" t="str">
        <f t="shared" si="8"/>
        <v>pics\\Tikva</v>
      </c>
      <c r="AL48" t="str">
        <f t="shared" si="1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22"/>
        <v>0.65911623785417128</v>
      </c>
      <c r="AU48" t="str">
        <f>IF(OR(G48=10,G48=11,G48=14,G48=15),VLOOKUP(AT48,audio_list_stym!$A$3:$B$18,2,FALSE),"sound\\Noviy_plod.wav")</f>
        <v>sound\\Noviy_plod.wav</v>
      </c>
      <c r="AV48" t="str">
        <f t="shared" ca="1" si="23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6"/>
        <v>Перед_Вами_БАНАН._Сиреневый_ли_он?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VLOOKUP(B49,audio_list_stym!$A$3:$BP$18,37,FALSE)</f>
        <v>11</v>
      </c>
      <c r="F49" t="str">
        <f>VLOOKUP(E49,metki!$A$2:$B$9,2,FALSE)</f>
        <v>экспл_реал_с_названием</v>
      </c>
      <c r="G49" t="str">
        <f t="shared" si="18"/>
        <v>экспл</v>
      </c>
      <c r="H49" t="str">
        <f>VLOOKUP(B49,audio_list_stym!$A$3:$AJ$18,5,FALSE)</f>
        <v>Banan</v>
      </c>
      <c r="I49" t="s">
        <v>695</v>
      </c>
      <c r="J49" t="str">
        <f t="shared" si="19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7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4"/>
        <v/>
      </c>
      <c r="AG49" t="str">
        <f t="shared" si="25"/>
        <v>pics\\Banan_8.jpg</v>
      </c>
      <c r="AH49">
        <f t="shared" si="20"/>
        <v>0</v>
      </c>
      <c r="AI49" t="s">
        <v>735</v>
      </c>
      <c r="AJ49" t="str">
        <f t="shared" si="8"/>
        <v>pics\\Tikva</v>
      </c>
      <c r="AL49" t="str">
        <f t="shared" si="1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22"/>
        <v>0.66923550413132149</v>
      </c>
      <c r="AU49" t="str">
        <f>IF(OR(G49=10,G49=11,G49=14,G49=15),VLOOKUP(AT49,audio_list_stym!$A$3:$B$18,2,FALSE),"sound\\Noviy_plod.wav")</f>
        <v>sound\\Noviy_plod.wav</v>
      </c>
      <c r="AV49" t="str">
        <f t="shared" ca="1" si="23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6"/>
        <v>Вы_видите_БАНАН._Он_репчатый?</v>
      </c>
      <c r="BD49" cm="1">
        <f t="array" aca="1" ref="BD49" ca="1">INDEX($L$42:$L$49,(RANK(AT9,$AT$2:$AT$9)))</f>
        <v>2002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VLOOKUP(B50,audio_list_stym!$A$3:$BP$18,37,FALSE)</f>
        <v>12</v>
      </c>
      <c r="F50" t="str">
        <f>VLOOKUP(E50,metki!$A$2:$B$9,2,FALSE)</f>
        <v>импл_реал_без_названия</v>
      </c>
      <c r="G50" t="str">
        <f t="shared" si="18"/>
        <v>импл_</v>
      </c>
      <c r="H50" t="str">
        <f>VLOOKUP(B50,audio_list_stym!$A$3:$AJ$18,5,FALSE)</f>
        <v>Finik</v>
      </c>
      <c r="I50" t="s">
        <v>688</v>
      </c>
      <c r="J50" t="str">
        <f t="shared" si="19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AD50" t="str">
        <f t="shared" ca="1" si="7"/>
        <v>pics\\Goroh_7.jpg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4"/>
        <v>pics\\Goroh_7.jpg</v>
      </c>
      <c r="AH50" t="str">
        <f t="shared" si="20"/>
        <v>sound\\Tropic</v>
      </c>
      <c r="AS50" t="str">
        <f ca="1">IF(AH50="sound\\Tropic",AQ2,"")</f>
        <v>pics\\Goroh_7.jpg</v>
      </c>
      <c r="AT50">
        <f t="shared" ca="1" si="22"/>
        <v>0.67700059738829677</v>
      </c>
      <c r="AU50" t="str">
        <f>IF(OR(G50=10,G50=11,G50=14,G50=15),VLOOKUP(AT50,audio_list_stym!$A$3:$B$18,2,FALSE),"sound\\Noviy_plod.wav")</f>
        <v>sound\\Noviy_plod.wav</v>
      </c>
      <c r="AV50" t="str">
        <f t="shared" ca="1" si="23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e">
        <f>VLOOKUP(Q50,audio_list_stym!$B$2:$BQ$299,68,FALSE)</f>
        <v>#N/A</v>
      </c>
      <c r="BB50" t="e">
        <f t="shared" si="6"/>
        <v>#N/A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2061</v>
      </c>
      <c r="BF50" cm="1">
        <f t="array" aca="1" ref="BF50" ca="1">INDEX(BD18:BD49,(RANK(AT7,$AT$2:$AT$17)))</f>
        <v>2029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VLOOKUP(B51,audio_list_stym!$A$3:$BP$18,37,FALSE)</f>
        <v>12</v>
      </c>
      <c r="F51" t="str">
        <f>VLOOKUP(E51,metki!$A$2:$B$9,2,FALSE)</f>
        <v>импл_реал_без_названия</v>
      </c>
      <c r="G51" t="str">
        <f t="shared" si="18"/>
        <v>импл_</v>
      </c>
      <c r="H51" t="str">
        <f>VLOOKUP(B51,audio_list_stym!$A$3:$AJ$18,5,FALSE)</f>
        <v>Finik</v>
      </c>
      <c r="I51" t="s">
        <v>689</v>
      </c>
      <c r="J51" t="str">
        <f t="shared" si="19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2051</v>
      </c>
      <c r="AD51" t="str">
        <f t="shared" ca="1" si="7"/>
        <v>pics\\Redis_3.jpg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4"/>
        <v>pics\\Redis_3.jpg</v>
      </c>
      <c r="AH51" t="str">
        <f t="shared" si="20"/>
        <v>sound\\Tropic</v>
      </c>
      <c r="AS51" t="str">
        <f t="shared" ref="AS51:AS57" ca="1" si="26">IF(AH51="sound\\Tropic",AQ3,"")</f>
        <v>pics\\Redis_3.jpg</v>
      </c>
      <c r="AT51">
        <f t="shared" ca="1" si="22"/>
        <v>0.22462440100562986</v>
      </c>
      <c r="AU51" t="str">
        <f>IF(OR(G51=10,G51=11,G51=14,G51=15),VLOOKUP(AT51,audio_list_stym!$A$3:$B$18,2,FALSE),"sound\\Noviy_plod.wav")</f>
        <v>sound\\Noviy_plod.wav</v>
      </c>
      <c r="AV51" t="str">
        <f t="shared" ca="1" si="23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6"/>
        <v>_Сахаристый_ли_XXXXX?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VLOOKUP(B52,audio_list_stym!$A$3:$BP$18,37,FALSE)</f>
        <v>12</v>
      </c>
      <c r="F52" t="str">
        <f>VLOOKUP(E52,metki!$A$2:$B$9,2,FALSE)</f>
        <v>импл_реал_без_названия</v>
      </c>
      <c r="G52" t="str">
        <f t="shared" si="18"/>
        <v>импл_</v>
      </c>
      <c r="H52" t="str">
        <f>VLOOKUP(B52,audio_list_stym!$A$3:$AJ$18,5,FALSE)</f>
        <v>Finik</v>
      </c>
      <c r="I52" t="s">
        <v>690</v>
      </c>
      <c r="J52" t="str">
        <f t="shared" si="19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2166</v>
      </c>
      <c r="AD52" t="str">
        <f t="shared" ca="1" si="7"/>
        <v>pics\\Tikva_6.jpg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4"/>
        <v>pics\\Tikva_6.jpg</v>
      </c>
      <c r="AH52" t="str">
        <f t="shared" si="20"/>
        <v>sound\\Tropic</v>
      </c>
      <c r="AS52" t="str">
        <f t="shared" ca="1" si="26"/>
        <v>pics\\Tikva_6.jpg</v>
      </c>
      <c r="AT52">
        <f t="shared" ca="1" si="22"/>
        <v>0.73201757772743414</v>
      </c>
      <c r="AU52" t="str">
        <f>IF(OR(G52=10,G52=11,G52=14,G52=15),VLOOKUP(AT52,audio_list_stym!$A$3:$B$18,2,FALSE),"sound\\Noviy_plod.wav")</f>
        <v>sound\\Noviy_plod.wav</v>
      </c>
      <c r="AV52" t="str">
        <f t="shared" ca="1" si="23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6"/>
        <v>_Скользкий_ли_XXXXX?</v>
      </c>
      <c r="BD52" cm="1">
        <f t="array" aca="1" ref="BD52" ca="1">INDEX($L$50:$L$57,(RANK(AT4,$AT$2:$AT$9)))</f>
        <v>2012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VLOOKUP(B53,audio_list_stym!$A$3:$BP$18,37,FALSE)</f>
        <v>12</v>
      </c>
      <c r="F53" t="str">
        <f>VLOOKUP(E53,metki!$A$2:$B$9,2,FALSE)</f>
        <v>импл_реал_без_названия</v>
      </c>
      <c r="G53" t="str">
        <f t="shared" si="18"/>
        <v>импл_</v>
      </c>
      <c r="H53" t="str">
        <f>VLOOKUP(B53,audio_list_stym!$A$3:$AJ$18,5,FALSE)</f>
        <v>Finik</v>
      </c>
      <c r="I53" t="s">
        <v>691</v>
      </c>
      <c r="J53" t="str">
        <f t="shared" si="19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2018</v>
      </c>
      <c r="AD53" t="str">
        <f t="shared" ca="1" si="7"/>
        <v>pics\\Goroh_2.jpg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4"/>
        <v>pics\\Goroh_2.jpg</v>
      </c>
      <c r="AH53" t="str">
        <f t="shared" si="20"/>
        <v>sound\\Tropic</v>
      </c>
      <c r="AS53" t="str">
        <f t="shared" ca="1" si="26"/>
        <v>pics\\Goroh_2.jpg</v>
      </c>
      <c r="AT53">
        <f t="shared" ca="1" si="22"/>
        <v>0.2624729832238486</v>
      </c>
      <c r="AU53" t="str">
        <f>IF(OR(G53=10,G53=11,G53=14,G53=15),VLOOKUP(AT53,audio_list_stym!$A$3:$B$18,2,FALSE),"sound\\Noviy_plod.wav")</f>
        <v>sound\\Noviy_plod.wav</v>
      </c>
      <c r="AV53" t="str">
        <f t="shared" ca="1" si="23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6"/>
        <v>_Ломкий_ли_XXXXX?</v>
      </c>
      <c r="BD53" cm="1">
        <f t="array" aca="1" ref="BD53" ca="1">INDEX($L$50:$L$57,(RANK(AT5,$AT$2:$AT$9)))</f>
        <v>2014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VLOOKUP(B54,audio_list_stym!$A$3:$BP$18,37,FALSE)</f>
        <v>12</v>
      </c>
      <c r="F54" t="str">
        <f>VLOOKUP(E54,metki!$A$2:$B$9,2,FALSE)</f>
        <v>импл_реал_без_названия</v>
      </c>
      <c r="G54" t="str">
        <f t="shared" si="18"/>
        <v>импл_</v>
      </c>
      <c r="H54" t="str">
        <f>VLOOKUP(B54,audio_list_stym!$A$3:$AJ$18,5,FALSE)</f>
        <v>Finik</v>
      </c>
      <c r="I54" t="s">
        <v>692</v>
      </c>
      <c r="J54" t="str">
        <f t="shared" si="19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2021</v>
      </c>
      <c r="AD54" t="str">
        <f t="shared" ca="1" si="7"/>
        <v>pics\\Goroh_5.jpg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4"/>
        <v>pics\\Goroh_5.jpg</v>
      </c>
      <c r="AH54" t="str">
        <f t="shared" si="20"/>
        <v>sound\\Tropic</v>
      </c>
      <c r="AI54" s="11"/>
      <c r="AS54" t="str">
        <f t="shared" ca="1" si="26"/>
        <v>pics\\Goroh_5.jpg</v>
      </c>
      <c r="AT54">
        <f t="shared" ca="1" si="22"/>
        <v>0.3975019224999512</v>
      </c>
      <c r="AU54" t="str">
        <f>IF(OR(G54=10,G54=11,G54=14,G54=15),VLOOKUP(AT54,audio_list_stym!$A$3:$B$18,2,FALSE),"sound\\Noviy_plod.wav")</f>
        <v>sound\\Noviy_plod.wav</v>
      </c>
      <c r="AV54" t="str">
        <f t="shared" ca="1" si="23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6"/>
        <v>_Мохнатый_ли_XXXXX?</v>
      </c>
      <c r="BD54" cm="1">
        <f t="array" aca="1" ref="BD54" ca="1">INDEX($L$50:$L$57,(RANK(AT6,$AT$2:$AT$9)))</f>
        <v>2009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VLOOKUP(B55,audio_list_stym!$A$3:$BP$18,37,FALSE)</f>
        <v>12</v>
      </c>
      <c r="F55" t="str">
        <f>VLOOKUP(E55,metki!$A$2:$B$9,2,FALSE)</f>
        <v>импл_реал_без_названия</v>
      </c>
      <c r="G55" t="str">
        <f t="shared" si="18"/>
        <v>импл_</v>
      </c>
      <c r="H55" t="str">
        <f>VLOOKUP(B55,audio_list_stym!$A$3:$AJ$18,5,FALSE)</f>
        <v>Finik</v>
      </c>
      <c r="I55" t="s">
        <v>693</v>
      </c>
      <c r="J55" t="str">
        <f t="shared" si="19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2056</v>
      </c>
      <c r="AD55" t="str">
        <f t="shared" ca="1" si="7"/>
        <v>pics\\Redis_8.jpg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4"/>
        <v>pics\\Redis_8.jpg</v>
      </c>
      <c r="AH55" t="str">
        <f t="shared" si="20"/>
        <v>sound\\Tropic</v>
      </c>
      <c r="AS55" t="str">
        <f t="shared" ca="1" si="26"/>
        <v>pics\\Redis_8.jpg</v>
      </c>
      <c r="AT55">
        <f t="shared" ca="1" si="22"/>
        <v>0.9131065791521622</v>
      </c>
      <c r="AU55" t="str">
        <f>IF(OR(G55=10,G55=11,G55=14,G55=15),VLOOKUP(AT55,audio_list_stym!$A$3:$B$18,2,FALSE),"sound\\Noviy_plod.wav")</f>
        <v>sound\\Noviy_plod.wav</v>
      </c>
      <c r="AV55" t="str">
        <f t="shared" ca="1" si="23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6"/>
        <v>_Сморщенный_ли_XXXXX?</v>
      </c>
      <c r="BD55" cm="1">
        <f t="array" aca="1" ref="BD55" ca="1">INDEX($L$50:$L$57,(RANK(AT7,$AT$2:$AT$9)))</f>
        <v>2013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VLOOKUP(B56,audio_list_stym!$A$3:$BP$18,37,FALSE)</f>
        <v>12</v>
      </c>
      <c r="F56" t="str">
        <f>VLOOKUP(E56,metki!$A$2:$B$9,2,FALSE)</f>
        <v>импл_реал_без_названия</v>
      </c>
      <c r="G56" t="str">
        <f t="shared" si="18"/>
        <v>импл_</v>
      </c>
      <c r="H56" t="str">
        <f>VLOOKUP(B56,audio_list_stym!$A$3:$AJ$18,5,FALSE)</f>
        <v>Finik</v>
      </c>
      <c r="I56" t="s">
        <v>694</v>
      </c>
      <c r="J56" t="str">
        <f t="shared" si="19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2050</v>
      </c>
      <c r="AD56" t="str">
        <f t="shared" ca="1" si="7"/>
        <v>pics\\Redis_2.jpg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pics\\Redis_2.jpg</v>
      </c>
      <c r="AH56" t="str">
        <f t="shared" si="20"/>
        <v>sound\\Tropic</v>
      </c>
      <c r="AS56" t="str">
        <f t="shared" ca="1" si="26"/>
        <v>pics\\Redis_2.jpg</v>
      </c>
      <c r="AT56">
        <f t="shared" ca="1" si="22"/>
        <v>0.34999368041775358</v>
      </c>
      <c r="AU56" t="str">
        <f>IF(OR(G56=10,G56=11,G56=14,G56=15),VLOOKUP(AT56,audio_list_stym!$A$3:$B$18,2,FALSE),"sound\\Noviy_plod.wav")</f>
        <v>sound\\Noviy_plod.wav</v>
      </c>
      <c r="AV56" t="str">
        <f t="shared" ca="1" si="23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6"/>
        <v>_С_косточкой_ли_XXXXX?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VLOOKUP(B57,audio_list_stym!$A$3:$BP$18,37,FALSE)</f>
        <v>12</v>
      </c>
      <c r="F57" t="str">
        <f>VLOOKUP(E57,metki!$A$2:$B$9,2,FALSE)</f>
        <v>импл_реал_без_названия</v>
      </c>
      <c r="G57" t="str">
        <f t="shared" si="18"/>
        <v>импл_</v>
      </c>
      <c r="H57" t="str">
        <f>VLOOKUP(B57,audio_list_stym!$A$3:$AJ$18,5,FALSE)</f>
        <v>Finik</v>
      </c>
      <c r="I57" t="s">
        <v>695</v>
      </c>
      <c r="J57" t="str">
        <f t="shared" si="19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2163</v>
      </c>
      <c r="AD57" t="str">
        <f t="shared" ca="1" si="7"/>
        <v>pics\\Tikva_3.jpg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pics\\Tikva_3.jpg</v>
      </c>
      <c r="AH57" t="str">
        <f t="shared" si="20"/>
        <v>sound\\Tropic</v>
      </c>
      <c r="AI57" s="11"/>
      <c r="AS57" t="str">
        <f t="shared" ca="1" si="26"/>
        <v>pics\\Tikva_3.jpg</v>
      </c>
      <c r="AT57">
        <f t="shared" ca="1" si="22"/>
        <v>0.38596879289046349</v>
      </c>
      <c r="AU57" t="str">
        <f>IF(OR(G57=10,G57=11,G57=14,G57=15),VLOOKUP(AT57,audio_list_stym!$A$3:$B$18,2,FALSE),"sound\\Noviy_plod.wav")</f>
        <v>sound\\Noviy_plod.wav</v>
      </c>
      <c r="AV57" t="str">
        <f t="shared" ca="1" si="23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6"/>
        <v>_Треугольный_ли_XXXXX?</v>
      </c>
      <c r="BD57" cm="1">
        <f t="array" aca="1" ref="BD57" ca="1">INDEX($L$50:$L$57,(RANK(AT9,$AT$2:$AT$9)))</f>
        <v>2010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VLOOKUP(B58,audio_list_stym!$A$3:$BP$18,37,FALSE)</f>
        <v>13</v>
      </c>
      <c r="F58" t="str">
        <f>VLOOKUP(E58,metki!$A$2:$B$9,2,FALSE)</f>
        <v>экспл_реал_без_названия</v>
      </c>
      <c r="G58" t="str">
        <f t="shared" si="18"/>
        <v>экспл</v>
      </c>
      <c r="H58" t="str">
        <f>VLOOKUP(B58,audio_list_stym!$A$3:$AJ$18,5,FALSE)</f>
        <v>Goroh</v>
      </c>
      <c r="I58" t="s">
        <v>688</v>
      </c>
      <c r="J58" t="str">
        <f t="shared" si="19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AD58" t="str">
        <f t="shared" ca="1" si="7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7">IF(ISTEXT(AR58),AR58,IF(ISTEXT(AS58),AS58,""))</f>
        <v/>
      </c>
      <c r="AG58" t="str">
        <f t="shared" ref="AG58:AG65" si="28">IF(OR(E58=11,E58=13),M58,"")</f>
        <v>pics\\Goroh_1.jpg</v>
      </c>
      <c r="AH58">
        <f t="shared" si="20"/>
        <v>0</v>
      </c>
      <c r="AI58" s="11"/>
      <c r="AT58">
        <f t="shared" ca="1" si="22"/>
        <v>0.71033394321120447</v>
      </c>
      <c r="AU58" t="str">
        <f>IF(OR(G58=10,G58=11,G58=14,G58=15),VLOOKUP(AT58,audio_list_stym!$A$3:$B$18,2,FALSE),"sound\\Noviy_plod.wav")</f>
        <v>sound\\Noviy_plod.wav</v>
      </c>
      <c r="AV58" t="str">
        <f t="shared" ca="1" si="23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e">
        <f>VLOOKUP(Q58,audio_list_stym!$B$2:$BQ$299,68,FALSE)</f>
        <v>#N/A</v>
      </c>
      <c r="BB58" t="e">
        <f t="shared" si="6"/>
        <v>#N/A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2004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VLOOKUP(B59,audio_list_stym!$A$3:$BP$18,37,FALSE)</f>
        <v>13</v>
      </c>
      <c r="F59" t="str">
        <f>VLOOKUP(E59,metki!$A$2:$B$9,2,FALSE)</f>
        <v>экспл_реал_без_названия</v>
      </c>
      <c r="G59" t="str">
        <f t="shared" si="18"/>
        <v>экспл</v>
      </c>
      <c r="H59" t="str">
        <f>VLOOKUP(B59,audio_list_stym!$A$3:$AJ$18,5,FALSE)</f>
        <v>Goroh</v>
      </c>
      <c r="I59" t="s">
        <v>689</v>
      </c>
      <c r="J59" t="str">
        <f t="shared" si="19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7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7"/>
        <v/>
      </c>
      <c r="AG59" t="str">
        <f t="shared" si="28"/>
        <v>pics\\Goroh_2.jpg</v>
      </c>
      <c r="AH59">
        <f t="shared" si="20"/>
        <v>0</v>
      </c>
      <c r="AT59">
        <f t="shared" ca="1" si="22"/>
        <v>0.96972564192126787</v>
      </c>
      <c r="AU59" t="str">
        <f>IF(OR(G59=10,G59=11,G59=14,G59=15),VLOOKUP(AT59,audio_list_stym!$A$3:$B$18,2,FALSE),"sound\\Noviy_plod.wav")</f>
        <v>sound\\Noviy_plod.wav</v>
      </c>
      <c r="AV59" t="str">
        <f t="shared" ca="1" si="23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6"/>
        <v>Посмотрите,_вот_XXXXX._Он_в_стручке?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VLOOKUP(B60,audio_list_stym!$A$3:$BP$18,37,FALSE)</f>
        <v>13</v>
      </c>
      <c r="F60" t="str">
        <f>VLOOKUP(E60,metki!$A$2:$B$9,2,FALSE)</f>
        <v>экспл_реал_без_названия</v>
      </c>
      <c r="G60" t="str">
        <f t="shared" si="18"/>
        <v>экспл</v>
      </c>
      <c r="H60" t="str">
        <f>VLOOKUP(B60,audio_list_stym!$A$3:$AJ$18,5,FALSE)</f>
        <v>Goroh</v>
      </c>
      <c r="I60" t="s">
        <v>690</v>
      </c>
      <c r="J60" t="str">
        <f t="shared" si="19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7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7"/>
        <v/>
      </c>
      <c r="AG60" t="str">
        <f t="shared" si="28"/>
        <v>pics\\Goroh_3.jpg</v>
      </c>
      <c r="AH60">
        <f t="shared" si="20"/>
        <v>0</v>
      </c>
      <c r="AT60">
        <f t="shared" ca="1" si="22"/>
        <v>0.21648843614017976</v>
      </c>
      <c r="AU60" t="str">
        <f>IF(OR(G60=10,G60=11,G60=14,G60=15),VLOOKUP(AT60,audio_list_stym!$A$3:$B$18,2,FALSE),"sound\\Noviy_plod.wav")</f>
        <v>sound\\Noviy_plod.wav</v>
      </c>
      <c r="AV60" t="str">
        <f t="shared" ca="1" si="23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6"/>
        <v>Вот_XXXXX._Ядовитый_ли_он?</v>
      </c>
      <c r="BD60" cm="1">
        <f t="array" aca="1" ref="BD60" ca="1">INDEX($L$58:$L$65,(RANK(AT4,$AT$2:$AT$9)))</f>
        <v>2020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VLOOKUP(B61,audio_list_stym!$A$3:$BP$18,37,FALSE)</f>
        <v>13</v>
      </c>
      <c r="F61" t="str">
        <f>VLOOKUP(E61,metki!$A$2:$B$9,2,FALSE)</f>
        <v>экспл_реал_без_названия</v>
      </c>
      <c r="G61" t="str">
        <f t="shared" si="18"/>
        <v>экспл</v>
      </c>
      <c r="H61" t="str">
        <f>VLOOKUP(B61,audio_list_stym!$A$3:$AJ$18,5,FALSE)</f>
        <v>Goroh</v>
      </c>
      <c r="I61" t="s">
        <v>691</v>
      </c>
      <c r="J61" t="str">
        <f t="shared" si="19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7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7"/>
        <v/>
      </c>
      <c r="AG61" t="str">
        <f t="shared" si="28"/>
        <v>pics\\Goroh_4.jpg</v>
      </c>
      <c r="AH61">
        <f t="shared" si="20"/>
        <v>0</v>
      </c>
      <c r="AT61">
        <f t="shared" ca="1" si="22"/>
        <v>0.4978086371856757</v>
      </c>
      <c r="AU61" t="str">
        <f>IF(OR(G61=10,G61=11,G61=14,G61=15),VLOOKUP(AT61,audio_list_stym!$A$3:$B$18,2,FALSE),"sound\\Noviy_plod.wav")</f>
        <v>sound\\Noviy_plod.wav</v>
      </c>
      <c r="AV61" t="str">
        <f t="shared" ca="1" si="23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6"/>
        <v>Это_XXXXX._Он_полосатый?</v>
      </c>
      <c r="BD61" cm="1">
        <f t="array" aca="1" ref="BD61" ca="1">INDEX($L$58:$L$65,(RANK(AT5,$AT$2:$AT$9)))</f>
        <v>2022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VLOOKUP(B62,audio_list_stym!$A$3:$BP$18,37,FALSE)</f>
        <v>13</v>
      </c>
      <c r="F62" t="str">
        <f>VLOOKUP(E62,metki!$A$2:$B$9,2,FALSE)</f>
        <v>экспл_реал_без_названия</v>
      </c>
      <c r="G62" t="str">
        <f t="shared" si="18"/>
        <v>экспл</v>
      </c>
      <c r="H62" t="str">
        <f>VLOOKUP(B62,audio_list_stym!$A$3:$AJ$18,5,FALSE)</f>
        <v>Goroh</v>
      </c>
      <c r="I62" t="s">
        <v>692</v>
      </c>
      <c r="J62" t="str">
        <f t="shared" si="19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7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7"/>
        <v/>
      </c>
      <c r="AG62" t="str">
        <f t="shared" si="28"/>
        <v>pics\\Goroh_5.jpg</v>
      </c>
      <c r="AH62">
        <f t="shared" si="20"/>
        <v>0</v>
      </c>
      <c r="AT62">
        <f t="shared" ca="1" si="22"/>
        <v>0.53429756088365754</v>
      </c>
      <c r="AU62" t="str">
        <f>IF(OR(G62=10,G62=11,G62=14,G62=15),VLOOKUP(AT62,audio_list_stym!$A$3:$B$18,2,FALSE),"sound\\Noviy_plod.wav")</f>
        <v>sound\\Noviy_plod.wav</v>
      </c>
      <c r="AV62" t="str">
        <f t="shared" ca="1" si="23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6"/>
        <v>На_картинке_XXXXX._Он_плоский?</v>
      </c>
      <c r="BD62" cm="1">
        <f t="array" aca="1" ref="BD62" ca="1">INDEX($L$58:$L$65,(RANK(AT6,$AT$2:$AT$9)))</f>
        <v>2017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VLOOKUP(B63,audio_list_stym!$A$3:$BP$18,37,FALSE)</f>
        <v>13</v>
      </c>
      <c r="F63" t="str">
        <f>VLOOKUP(E63,metki!$A$2:$B$9,2,FALSE)</f>
        <v>экспл_реал_без_названия</v>
      </c>
      <c r="G63" t="str">
        <f t="shared" si="18"/>
        <v>экспл</v>
      </c>
      <c r="H63" t="str">
        <f>VLOOKUP(B63,audio_list_stym!$A$3:$AJ$18,5,FALSE)</f>
        <v>Goroh</v>
      </c>
      <c r="I63" t="s">
        <v>693</v>
      </c>
      <c r="J63" t="str">
        <f t="shared" si="19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7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7"/>
        <v/>
      </c>
      <c r="AG63" t="str">
        <f t="shared" si="28"/>
        <v>pics\\Goroh_6.jpg</v>
      </c>
      <c r="AH63">
        <f t="shared" si="20"/>
        <v>0</v>
      </c>
      <c r="AT63">
        <f t="shared" ca="1" si="22"/>
        <v>4.8003217764256423E-2</v>
      </c>
      <c r="AU63" t="str">
        <f>IF(OR(G63=10,G63=11,G63=14,G63=15),VLOOKUP(AT63,audio_list_stym!$A$3:$B$18,2,FALSE),"sound\\Noviy_plod.wav")</f>
        <v>sound\\Noviy_plod.wav</v>
      </c>
      <c r="AV63" t="str">
        <f t="shared" ca="1" si="23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6"/>
        <v>На_мониторе_XXXXX._Он_толченый?</v>
      </c>
      <c r="BD63" cm="1">
        <f t="array" aca="1" ref="BD63" ca="1">INDEX($L$58:$L$65,(RANK(AT7,$AT$2:$AT$9)))</f>
        <v>2021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VLOOKUP(B64,audio_list_stym!$A$3:$BP$18,37,FALSE)</f>
        <v>13</v>
      </c>
      <c r="F64" t="str">
        <f>VLOOKUP(E64,metki!$A$2:$B$9,2,FALSE)</f>
        <v>экспл_реал_без_названия</v>
      </c>
      <c r="G64" t="str">
        <f t="shared" si="18"/>
        <v>экспл</v>
      </c>
      <c r="H64" t="str">
        <f>VLOOKUP(B64,audio_list_stym!$A$3:$AJ$18,5,FALSE)</f>
        <v>Goroh</v>
      </c>
      <c r="I64" t="s">
        <v>694</v>
      </c>
      <c r="J64" t="str">
        <f t="shared" si="19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7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7"/>
        <v/>
      </c>
      <c r="AG64" t="str">
        <f t="shared" si="28"/>
        <v>pics\\Goroh_7.jpg</v>
      </c>
      <c r="AH64">
        <f t="shared" si="20"/>
        <v>0</v>
      </c>
      <c r="AI64" s="11"/>
      <c r="AT64">
        <f t="shared" ca="1" si="22"/>
        <v>0.1461051432785645</v>
      </c>
      <c r="AU64" t="str">
        <f>IF(OR(G64=10,G64=11,G64=14,G64=15),VLOOKUP(AT64,audio_list_stym!$A$3:$B$18,2,FALSE),"sound\\Noviy_plod.wav")</f>
        <v>sound\\Noviy_plod.wav</v>
      </c>
      <c r="AV64" t="str">
        <f t="shared" ca="1" si="23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6"/>
        <v>Перед_Вами_XXXXX._Зеленый_ли_он?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VLOOKUP(B65,audio_list_stym!$A$3:$BP$18,37,FALSE)</f>
        <v>13</v>
      </c>
      <c r="F65" t="str">
        <f>VLOOKUP(E65,metki!$A$2:$B$9,2,FALSE)</f>
        <v>экспл_реал_без_названия</v>
      </c>
      <c r="G65" t="str">
        <f t="shared" si="18"/>
        <v>экспл</v>
      </c>
      <c r="H65" t="str">
        <f>VLOOKUP(B65,audio_list_stym!$A$3:$AJ$18,5,FALSE)</f>
        <v>Goroh</v>
      </c>
      <c r="I65" t="s">
        <v>695</v>
      </c>
      <c r="J65" t="str">
        <f t="shared" si="19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7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7"/>
        <v/>
      </c>
      <c r="AG65" t="str">
        <f t="shared" si="28"/>
        <v>pics\\Goroh_8.jpg</v>
      </c>
      <c r="AH65">
        <f t="shared" si="20"/>
        <v>0</v>
      </c>
      <c r="AT65">
        <f t="shared" ca="1" si="22"/>
        <v>0.93755871892599063</v>
      </c>
      <c r="AU65" t="s">
        <v>697</v>
      </c>
      <c r="AV65" t="str">
        <f t="shared" ca="1" si="23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6"/>
        <v>Вы_видите_XXXXX._Легкий_ли_он?</v>
      </c>
      <c r="BD65" cm="1">
        <f t="array" aca="1" ref="BD65" ca="1">INDEX($L$58:$L$65,(RANK(AT9,$AT$2:$AT$9)))</f>
        <v>2018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VLOOKUP(B66,audio_list_stym!$A$3:$BP$18,37,FALSE)</f>
        <v>14</v>
      </c>
      <c r="F66" t="str">
        <f>VLOOKUP(E66,metki!$A$2:$B$9,2,FALSE)</f>
        <v>импл_новые_с_названием</v>
      </c>
      <c r="G66" t="str">
        <f t="shared" ref="G66:G97" si="29">LEFT(F66,5)</f>
        <v>импл_</v>
      </c>
      <c r="H66" t="str">
        <f>VLOOKUP(B66,audio_list_stym!$A$3:$AJ$18,5,FALSE)</f>
        <v>Ackee</v>
      </c>
      <c r="I66" t="s">
        <v>688</v>
      </c>
      <c r="J66" t="str">
        <f t="shared" ref="J66:J97" si="30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AD66" t="str">
        <f t="shared" ca="1" si="7"/>
        <v>pics\\Goroh_5.jpg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ca="1">AS66</f>
        <v>pics\\Goroh_5.jpg</v>
      </c>
      <c r="AI66" t="s">
        <v>67</v>
      </c>
      <c r="AO66">
        <f ca="1">RAND()</f>
        <v>0.60983586280797575</v>
      </c>
      <c r="AP66" t="str">
        <f ca="1">INDEX($AI$66:$AI$129,(RANK(AO66,$AO$66:$AO$129)))</f>
        <v>pics\\Goroh_5.jpg</v>
      </c>
      <c r="AS66" t="str">
        <f ca="1">IF(G66="импл_",AP66,"")</f>
        <v>pics\\Goroh_5.jpg</v>
      </c>
      <c r="AT66">
        <f t="shared" ref="AT66:AT97" ca="1" si="31">RAND()</f>
        <v>0.7236777472135405</v>
      </c>
      <c r="AU66" t="s">
        <v>697</v>
      </c>
      <c r="AV66" t="str">
        <f t="shared" ref="AV66:AV97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e">
        <f>VLOOKUP(Q66,audio_list_stym!$B$2:$BQ$299,68,FALSE)</f>
        <v>#N/A</v>
      </c>
      <c r="BB66" t="e">
        <f t="shared" si="6"/>
        <v>#N/A</v>
      </c>
      <c r="BC66">
        <f>A66</f>
        <v>1209</v>
      </c>
      <c r="BD66" cm="1">
        <f t="array" aca="1" ref="BD66" ca="1">INDEX(L66:L73,(RANK(AT2,$AT$2:$AT$9)))</f>
        <v>2072</v>
      </c>
      <c r="BE66" cm="1">
        <f t="array" aca="1" ref="BE66" ca="1">INDEX(BD74:BD89,(RANK(AT2,$AT$2:$AT$7)))</f>
        <v>2077</v>
      </c>
      <c r="BF66" cm="1">
        <f t="array" aca="1" ref="BF66" ca="1">INDEX(BD90:BD113,(RANK(AT2,$AT$2:$AT$17)))</f>
        <v>2115</v>
      </c>
      <c r="BG66" cm="1">
        <f t="array" aca="1" ref="BG66" ca="1">INDEX(BD114:BD129,(RANK(AT2,$AT$2:$AT$17)))</f>
        <v>2147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VLOOKUP(B67,audio_list_stym!$A$3:$BP$18,37,FALSE)</f>
        <v>14</v>
      </c>
      <c r="F67" t="str">
        <f>VLOOKUP(E67,metki!$A$2:$B$9,2,FALSE)</f>
        <v>импл_новые_с_названием</v>
      </c>
      <c r="G67" t="str">
        <f t="shared" si="29"/>
        <v>импл_</v>
      </c>
      <c r="H67" t="str">
        <f>VLOOKUP(B67,audio_list_stym!$A$3:$AJ$18,5,FALSE)</f>
        <v>Ackee</v>
      </c>
      <c r="I67" t="s">
        <v>689</v>
      </c>
      <c r="J67" t="str">
        <f t="shared" si="30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226</v>
      </c>
      <c r="Q67" t="str">
        <f>IF(G67="экспл",0,IF(G67="импл_",VLOOKUP(J67,quest_импл!$A$1:$J$129,8,FALSE),0))</f>
        <v>sound\\S_vetochkoy_li.wav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2059</v>
      </c>
      <c r="AD67" t="str">
        <f t="shared" ref="AD67:AD129" ca="1" si="33">IF(ISTEXT(AE67),AE67,IF(ISTEXT(AF67),AF67,""))</f>
        <v>pics\\Tomat_3.jpg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ref="AF67:AF129" ca="1" si="34">AS67</f>
        <v>pics\\Tomat_3.jpg</v>
      </c>
      <c r="AI67" t="s">
        <v>68</v>
      </c>
      <c r="AO67">
        <f t="shared" ref="AO67:AO129" ca="1" si="35">RAND()</f>
        <v>0.10690726780565363</v>
      </c>
      <c r="AP67" t="str">
        <f t="shared" ref="AP67:AP129" ca="1" si="36">INDEX($AI$66:$AI$129,(RANK(AO67,$AO$66:$AO$129)))</f>
        <v>pics\\Tomat_3.jpg</v>
      </c>
      <c r="AS67" t="str">
        <f t="shared" ref="AS67:AS97" ca="1" si="37">IF(G67="импл_",AP67,"")</f>
        <v>pics\\Tomat_3.jpg</v>
      </c>
      <c r="AT67">
        <f t="shared" ca="1" si="31"/>
        <v>0.94673923765104318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_С_веточкой_ли_</v>
      </c>
      <c r="BB67" t="str">
        <f t="shared" ref="BB67:BB128" si="38">IF(G67="экспл",AY67&amp;AX67&amp;"."&amp;AZ67,IF(G67="импл_",BA67&amp;AX67&amp;"?"))</f>
        <v>_С_веточкой_ли_РЕНАН?</v>
      </c>
      <c r="BD67" cm="1">
        <f t="array" aca="1" ref="BD67" ca="1">INDEX(L67:L74,(RANK(AT3,$AT$2:$AT$9)))</f>
        <v>2072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VLOOKUP(B68,audio_list_stym!$A$3:$BP$18,37,FALSE)</f>
        <v>14</v>
      </c>
      <c r="F68" t="str">
        <f>VLOOKUP(E68,metki!$A$2:$B$9,2,FALSE)</f>
        <v>импл_новые_с_названием</v>
      </c>
      <c r="G68" t="str">
        <f t="shared" si="29"/>
        <v>импл_</v>
      </c>
      <c r="H68" t="str">
        <f>VLOOKUP(B68,audio_list_stym!$A$3:$AJ$18,5,FALSE)</f>
        <v>Ackee</v>
      </c>
      <c r="I68" t="s">
        <v>690</v>
      </c>
      <c r="J68" t="str">
        <f t="shared" si="30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227</v>
      </c>
      <c r="Q68" t="str">
        <f>IF(G68="экспл",0,IF(G68="импл_",VLOOKUP(J68,quest_импл!$A$1:$J$129,8,FALSE),0))</f>
        <v>sound\\Rasskrit_li.wav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2007</v>
      </c>
      <c r="AD68" t="str">
        <f t="shared" ca="1" si="33"/>
        <v>pics\\Banan_7.jpg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4"/>
        <v>pics\\Banan_7.jpg</v>
      </c>
      <c r="AI68" t="s">
        <v>69</v>
      </c>
      <c r="AO68">
        <f t="shared" ca="1" si="35"/>
        <v>0.91107919251440939</v>
      </c>
      <c r="AP68" t="str">
        <f t="shared" ca="1" si="36"/>
        <v>pics\\Banan_7.jpg</v>
      </c>
      <c r="AS68" t="str">
        <f t="shared" ca="1" si="37"/>
        <v>pics\\Banan_7.jpg</v>
      </c>
      <c r="AT68">
        <f t="shared" ca="1" si="31"/>
        <v>9.1968997392337881E-2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_Раскрыт_ли_</v>
      </c>
      <c r="BB68" t="str">
        <f t="shared" si="38"/>
        <v>_Раскрыт_ли_РЕНАН?</v>
      </c>
      <c r="BD68" cm="1">
        <f t="array" aca="1" ref="BD68" ca="1">INDEX(L68:L75,(RANK(AT4,$AT$2:$AT$9)))</f>
        <v>2070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VLOOKUP(B69,audio_list_stym!$A$3:$BP$18,37,FALSE)</f>
        <v>14</v>
      </c>
      <c r="F69" t="str">
        <f>VLOOKUP(E69,metki!$A$2:$B$9,2,FALSE)</f>
        <v>импл_новые_с_названием</v>
      </c>
      <c r="G69" t="str">
        <f t="shared" si="29"/>
        <v>импл_</v>
      </c>
      <c r="H69" t="str">
        <f>VLOOKUP(B69,audio_list_stym!$A$3:$AJ$18,5,FALSE)</f>
        <v>Ackee</v>
      </c>
      <c r="I69" t="s">
        <v>691</v>
      </c>
      <c r="J69" t="str">
        <f t="shared" si="30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228</v>
      </c>
      <c r="Q69" t="str">
        <f>IF(G69="экспл",0,IF(G69="импл_",VLOOKUP(J69,quest_импл!$A$1:$J$129,8,FALSE),0))</f>
        <v>sound\\Pushistiy_li.wav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2026</v>
      </c>
      <c r="AD69" t="str">
        <f t="shared" ca="1" si="33"/>
        <v>pics\\Kokos_2.jpg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4"/>
        <v>pics\\Kokos_2.jpg</v>
      </c>
      <c r="AI69" t="s">
        <v>70</v>
      </c>
      <c r="AO69">
        <f t="shared" ca="1" si="35"/>
        <v>0.52403681690793869</v>
      </c>
      <c r="AP69" t="str">
        <f t="shared" ca="1" si="36"/>
        <v>pics\\Kokos_2.jpg</v>
      </c>
      <c r="AS69" t="str">
        <f t="shared" ca="1" si="37"/>
        <v>pics\\Kokos_2.jpg</v>
      </c>
      <c r="AT69">
        <f t="shared" ca="1" si="31"/>
        <v>0.69076306307732049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_Пушистый_ли_</v>
      </c>
      <c r="BB69" t="str">
        <f t="shared" si="38"/>
        <v>_Пушистый_ли_РЕНАН?</v>
      </c>
      <c r="BD69" cm="1">
        <f t="array" aca="1" ref="BD69" ca="1">INDEX(L69:L76,(RANK(AT5,$AT$2:$AT$9)))</f>
        <v>2073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VLOOKUP(B70,audio_list_stym!$A$3:$BP$18,37,FALSE)</f>
        <v>14</v>
      </c>
      <c r="F70" t="str">
        <f>VLOOKUP(E70,metki!$A$2:$B$9,2,FALSE)</f>
        <v>импл_новые_с_названием</v>
      </c>
      <c r="G70" t="str">
        <f t="shared" si="29"/>
        <v>импл_</v>
      </c>
      <c r="H70" t="str">
        <f>VLOOKUP(B70,audio_list_stym!$A$3:$AJ$18,5,FALSE)</f>
        <v>Ackee</v>
      </c>
      <c r="I70" t="s">
        <v>692</v>
      </c>
      <c r="J70" t="str">
        <f t="shared" si="30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229</v>
      </c>
      <c r="Q70" t="str">
        <f>IF(G70="экспл",0,IF(G70="импл_",VLOOKUP(J70,quest_импл!$A$1:$J$129,8,FALSE),0))</f>
        <v>sound\\Kvadratniy_li.wav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2054</v>
      </c>
      <c r="AD70" t="str">
        <f t="shared" ca="1" si="33"/>
        <v>pics\\Redis_6.jpg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4"/>
        <v>pics\\Redis_6.jpg</v>
      </c>
      <c r="AI70" t="s">
        <v>71</v>
      </c>
      <c r="AO70">
        <f t="shared" ca="1" si="35"/>
        <v>0.14123344751971534</v>
      </c>
      <c r="AP70" t="str">
        <f t="shared" ca="1" si="36"/>
        <v>pics\\Redis_6.jpg</v>
      </c>
      <c r="AS70" t="str">
        <f t="shared" ca="1" si="37"/>
        <v>pics\\Redis_6.jpg</v>
      </c>
      <c r="AT70">
        <f t="shared" ca="1" si="31"/>
        <v>0.19210997864076251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_Квадратный_ли_</v>
      </c>
      <c r="BB70" t="str">
        <f t="shared" si="38"/>
        <v>_Квадратный_ли_РЕНАН?</v>
      </c>
      <c r="BD70" cm="1">
        <f t="array" aca="1" ref="BD70" ca="1">INDEX(L70:L77,(RANK(AT6,$AT$2:$AT$9)))</f>
        <v>2069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VLOOKUP(B71,audio_list_stym!$A$3:$BP$18,37,FALSE)</f>
        <v>14</v>
      </c>
      <c r="F71" t="str">
        <f>VLOOKUP(E71,metki!$A$2:$B$9,2,FALSE)</f>
        <v>импл_новые_с_названием</v>
      </c>
      <c r="G71" t="str">
        <f t="shared" si="29"/>
        <v>импл_</v>
      </c>
      <c r="H71" t="str">
        <f>VLOOKUP(B71,audio_list_stym!$A$3:$AJ$18,5,FALSE)</f>
        <v>Ackee</v>
      </c>
      <c r="I71" t="s">
        <v>693</v>
      </c>
      <c r="J71" t="str">
        <f t="shared" si="30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230</v>
      </c>
      <c r="Q71" t="str">
        <f>IF(G71="экспл",0,IF(G71="импл_",VLOOKUP(J71,quest_импл!$A$1:$J$129,8,FALSE),0))</f>
        <v>sound\\Sklizskiy_li.wav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2040</v>
      </c>
      <c r="AD71" t="str">
        <f t="shared" ca="1" si="33"/>
        <v>pics\\Limon_8.jpg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4"/>
        <v>pics\\Limon_8.jpg</v>
      </c>
      <c r="AI71" t="s">
        <v>72</v>
      </c>
      <c r="AO71">
        <f t="shared" ca="1" si="35"/>
        <v>0.32728886975128024</v>
      </c>
      <c r="AP71" t="str">
        <f t="shared" ca="1" si="36"/>
        <v>pics\\Limon_8.jpg</v>
      </c>
      <c r="AS71" t="str">
        <f t="shared" ca="1" si="37"/>
        <v>pics\\Limon_8.jpg</v>
      </c>
      <c r="AT71">
        <f t="shared" ca="1" si="31"/>
        <v>0.2579335612872502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_Склизкий_ли_</v>
      </c>
      <c r="BB71" t="str">
        <f t="shared" si="38"/>
        <v>_Склизкий_ли_РЕНАН?</v>
      </c>
      <c r="BD71" cm="1">
        <f t="array" aca="1" ref="BD71" ca="1">INDEX(L71:L78,(RANK(AT7,$AT$2:$AT$9)))</f>
        <v>2074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VLOOKUP(B72,audio_list_stym!$A$3:$BP$18,37,FALSE)</f>
        <v>14</v>
      </c>
      <c r="F72" t="str">
        <f>VLOOKUP(E72,metki!$A$2:$B$9,2,FALSE)</f>
        <v>импл_новые_с_названием</v>
      </c>
      <c r="G72" t="str">
        <f t="shared" si="29"/>
        <v>импл_</v>
      </c>
      <c r="H72" t="str">
        <f>VLOOKUP(B72,audio_list_stym!$A$3:$AJ$18,5,FALSE)</f>
        <v>Ackee</v>
      </c>
      <c r="I72" t="s">
        <v>694</v>
      </c>
      <c r="J72" t="str">
        <f t="shared" si="30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231</v>
      </c>
      <c r="Q72" t="str">
        <f>IF(G72="экспл",0,IF(G72="импл_",VLOOKUP(J72,quest_импл!$A$1:$J$129,8,FALSE),0))</f>
        <v>sound\\Uvyadshiy_li.wav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2001</v>
      </c>
      <c r="AD72" t="str">
        <f t="shared" ca="1" si="33"/>
        <v>pics\\Banan_1.jpg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4"/>
        <v>pics\\Banan_1.jpg</v>
      </c>
      <c r="AI72" t="s">
        <v>73</v>
      </c>
      <c r="AO72">
        <f t="shared" ca="1" si="35"/>
        <v>0.97502566523563816</v>
      </c>
      <c r="AP72" t="str">
        <f t="shared" ca="1" si="36"/>
        <v>pics\\Banan_1.jpg</v>
      </c>
      <c r="AS72" t="str">
        <f t="shared" ca="1" si="37"/>
        <v>pics\\Banan_1.jpg</v>
      </c>
      <c r="AT72">
        <f t="shared" ca="1" si="31"/>
        <v>0.38736215126409357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_Увядший_ли_</v>
      </c>
      <c r="BB72" t="str">
        <f t="shared" si="38"/>
        <v>_Увядший_ли_РЕНАН?</v>
      </c>
      <c r="BD72" cm="1">
        <f t="array" aca="1" ref="BD72" ca="1">INDEX(L72:L79,(RANK(AT8,$AT$2:$AT$9)))</f>
        <v>2073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VLOOKUP(B73,audio_list_stym!$A$3:$BP$18,37,FALSE)</f>
        <v>14</v>
      </c>
      <c r="F73" t="str">
        <f>VLOOKUP(E73,metki!$A$2:$B$9,2,FALSE)</f>
        <v>импл_новые_с_названием</v>
      </c>
      <c r="G73" t="str">
        <f t="shared" si="29"/>
        <v>импл_</v>
      </c>
      <c r="H73" t="str">
        <f>VLOOKUP(B73,audio_list_stym!$A$3:$AJ$18,5,FALSE)</f>
        <v>Ackee</v>
      </c>
      <c r="I73" t="s">
        <v>695</v>
      </c>
      <c r="J73" t="str">
        <f t="shared" si="30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232</v>
      </c>
      <c r="Q73" t="str">
        <f>IF(G73="экспл",0,IF(G73="импл_",VLOOKUP(J73,quest_импл!$A$1:$J$129,8,FALSE),0))</f>
        <v>sound\\Raznocvetniy_li.wav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2050</v>
      </c>
      <c r="AD73" t="str">
        <f t="shared" ca="1" si="33"/>
        <v>pics\\Redis_2.jpg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4"/>
        <v>pics\\Redis_2.jpg</v>
      </c>
      <c r="AI73" t="s">
        <v>74</v>
      </c>
      <c r="AO73">
        <f t="shared" ca="1" si="35"/>
        <v>0.19102415948667473</v>
      </c>
      <c r="AP73" t="str">
        <f t="shared" ca="1" si="36"/>
        <v>pics\\Redis_2.jpg</v>
      </c>
      <c r="AS73" t="str">
        <f t="shared" ca="1" si="37"/>
        <v>pics\\Redis_2.jpg</v>
      </c>
      <c r="AT73">
        <f t="shared" ca="1" si="31"/>
        <v>0.19261657908891494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_Разноцветный_ли_</v>
      </c>
      <c r="BB73" t="str">
        <f t="shared" si="38"/>
        <v>_Разноцветный_ли_РЕНАН?</v>
      </c>
      <c r="BD73" cm="1">
        <f t="array" aca="1" ref="BD73" ca="1">INDEX(L73:L80,(RANK(AT9,$AT$2:$AT$9)))</f>
        <v>2073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VLOOKUP(B74,audio_list_stym!$A$3:$BP$18,37,FALSE)</f>
        <v>15</v>
      </c>
      <c r="F74" t="str">
        <f>VLOOKUP(E74,metki!$A$2:$B$9,2,FALSE)</f>
        <v>экспл_новые_с_названием</v>
      </c>
      <c r="G74" t="str">
        <f t="shared" si="29"/>
        <v>экспл</v>
      </c>
      <c r="H74" t="str">
        <f>VLOOKUP(B74,audio_list_stym!$A$3:$AJ$18,5,FALSE)</f>
        <v>Ake</v>
      </c>
      <c r="I74" t="s">
        <v>688</v>
      </c>
      <c r="J74" t="str">
        <f t="shared" si="30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AD74" t="str">
        <f t="shared" ca="1" si="33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34"/>
        <v/>
      </c>
      <c r="AI74" t="s">
        <v>76</v>
      </c>
      <c r="AO74">
        <f t="shared" ca="1" si="35"/>
        <v>0.42063907721641935</v>
      </c>
      <c r="AP74" t="str">
        <f t="shared" ca="1" si="36"/>
        <v>pics\\Limon_4.jpg</v>
      </c>
      <c r="AS74" t="str">
        <f t="shared" si="37"/>
        <v/>
      </c>
      <c r="AT74">
        <f t="shared" ca="1" si="31"/>
        <v>0.96986041637766851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e">
        <f>VLOOKUP(Q74,audio_list_stym!$B$2:$BQ$299,68,FALSE)</f>
        <v>#N/A</v>
      </c>
      <c r="BB74" t="e">
        <f t="shared" si="38"/>
        <v>#N/A</v>
      </c>
      <c r="BC74">
        <f>A74</f>
        <v>1210</v>
      </c>
      <c r="BD74" cm="1">
        <f t="array" aca="1" ref="BD74" ca="1">INDEX($L$74:$L$81,(RANK(AT2,$AT$2:$AT$9)))</f>
        <v>2080</v>
      </c>
      <c r="BE74" cm="1">
        <f t="array" aca="1" ref="BE74" ca="1">INDEX(BD66:BD73,(RANK(AT3,$AT$2:$AT$9)))</f>
        <v>2073</v>
      </c>
      <c r="BF74" cm="1">
        <f t="array" aca="1" ref="BF74" ca="1">INDEX(BD82:BD105,(RANK(AT3,$AT$2:$AT$17)))</f>
        <v>2095</v>
      </c>
      <c r="BG74" cm="1">
        <f t="array" aca="1" ref="BG74" ca="1">INDEX(BD106:BD129,(RANK(AT3,$AT$2:$AT$9)))</f>
        <v>2131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VLOOKUP(B75,audio_list_stym!$A$3:$BP$18,37,FALSE)</f>
        <v>15</v>
      </c>
      <c r="F75" t="str">
        <f>VLOOKUP(E75,metki!$A$2:$B$9,2,FALSE)</f>
        <v>экспл_новые_с_названием</v>
      </c>
      <c r="G75" t="str">
        <f t="shared" si="29"/>
        <v>экспл</v>
      </c>
      <c r="H75" t="str">
        <f>VLOOKUP(B75,audio_list_stym!$A$3:$AJ$18,5,FALSE)</f>
        <v>Ake</v>
      </c>
      <c r="I75" t="s">
        <v>689</v>
      </c>
      <c r="J75" t="str">
        <f t="shared" si="30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106</v>
      </c>
      <c r="Z75" t="str">
        <f>IF(G75="экспл",VLOOKUP(J75,quest_экспл!$A$1:$N$129,12,FALSE),IF(G75="импл_",0,0))</f>
        <v>sound\\Prodolgovatiy_li_on.wav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ca="1" si="33"/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si="34"/>
        <v/>
      </c>
      <c r="AI75" t="s">
        <v>77</v>
      </c>
      <c r="AO75">
        <f t="shared" ca="1" si="35"/>
        <v>0.12920001005053949</v>
      </c>
      <c r="AP75" t="str">
        <f t="shared" ca="1" si="36"/>
        <v>pics\\Redis_8.jpg</v>
      </c>
      <c r="AS75" t="str">
        <f t="shared" si="37"/>
        <v/>
      </c>
      <c r="AT75">
        <f t="shared" ca="1" si="31"/>
        <v>0.36799838639079541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_Продолговатый_ли_он?</v>
      </c>
      <c r="BA75" t="e">
        <f>VLOOKUP(Q75,audio_list_stym!$B$2:$BQ$299,68,FALSE)</f>
        <v>#N/A</v>
      </c>
      <c r="BB75" t="str">
        <f t="shared" si="38"/>
        <v>Посмотрите,_вот_БАРОХ._Продолговатый_ли_он?</v>
      </c>
      <c r="BD75" cm="1">
        <f t="array" aca="1" ref="BD75" ca="1">INDEX($L$74:$L$81,(RANK(AT3,$AT$2:$AT$9)))</f>
        <v>2079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VLOOKUP(B76,audio_list_stym!$A$3:$BP$18,37,FALSE)</f>
        <v>15</v>
      </c>
      <c r="F76" t="str">
        <f>VLOOKUP(E76,metki!$A$2:$B$9,2,FALSE)</f>
        <v>экспл_новые_с_названием</v>
      </c>
      <c r="G76" t="str">
        <f t="shared" si="29"/>
        <v>экспл</v>
      </c>
      <c r="H76" t="str">
        <f>VLOOKUP(B76,audio_list_stym!$A$3:$AJ$18,5,FALSE)</f>
        <v>Ake</v>
      </c>
      <c r="I76" t="s">
        <v>690</v>
      </c>
      <c r="J76" t="str">
        <f t="shared" si="30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107</v>
      </c>
      <c r="Z76" t="str">
        <f>IF(G76="экспл",VLOOKUP(J76,quest_экспл!$A$1:$N$129,12,FALSE),IF(G76="импл_",0,0))</f>
        <v>sound\\Pyatnistiy_li_on.wav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3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34"/>
        <v/>
      </c>
      <c r="AI76" t="s">
        <v>78</v>
      </c>
      <c r="AO76">
        <f t="shared" ca="1" si="35"/>
        <v>0.76398759453787179</v>
      </c>
      <c r="AP76" t="str">
        <f t="shared" ca="1" si="36"/>
        <v>pics\\Finik_6.jpg</v>
      </c>
      <c r="AS76" t="str">
        <f t="shared" si="37"/>
        <v/>
      </c>
      <c r="AT76">
        <f t="shared" ca="1" si="31"/>
        <v>0.98912616008071153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_Пятнистый_ли_он?</v>
      </c>
      <c r="BA76" t="e">
        <f>VLOOKUP(Q76,audio_list_stym!$B$2:$BQ$299,68,FALSE)</f>
        <v>#N/A</v>
      </c>
      <c r="BB76" t="str">
        <f t="shared" si="38"/>
        <v>Вот_БАРОХ._Пятнистый_ли_он?</v>
      </c>
      <c r="BD76" cm="1">
        <f t="array" aca="1" ref="BD76" ca="1">INDEX($L$74:$L$81,(RANK(AT4,$AT$2:$AT$9)))</f>
        <v>2076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VLOOKUP(B77,audio_list_stym!$A$3:$BP$18,37,FALSE)</f>
        <v>15</v>
      </c>
      <c r="F77" t="str">
        <f>VLOOKUP(E77,metki!$A$2:$B$9,2,FALSE)</f>
        <v>экспл_новые_с_названием</v>
      </c>
      <c r="G77" t="str">
        <f t="shared" si="29"/>
        <v>экспл</v>
      </c>
      <c r="H77" t="str">
        <f>VLOOKUP(B77,audio_list_stym!$A$3:$AJ$18,5,FALSE)</f>
        <v>Ake</v>
      </c>
      <c r="I77" t="s">
        <v>691</v>
      </c>
      <c r="J77" t="str">
        <f t="shared" si="30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108</v>
      </c>
      <c r="Z77" t="str">
        <f>IF(G77="экспл",VLOOKUP(J77,quest_экспл!$A$1:$N$129,12,FALSE),IF(G77="импл_",0,0))</f>
        <v>sound\\On_s_kozhuroy.wav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3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34"/>
        <v/>
      </c>
      <c r="AI77" t="s">
        <v>79</v>
      </c>
      <c r="AO77">
        <f t="shared" ca="1" si="35"/>
        <v>0.62096720648373516</v>
      </c>
      <c r="AP77" t="str">
        <f t="shared" ca="1" si="36"/>
        <v>pics\\Goroh_3.jpg</v>
      </c>
      <c r="AS77" t="str">
        <f t="shared" si="37"/>
        <v/>
      </c>
      <c r="AT77">
        <f t="shared" ca="1" si="31"/>
        <v>0.93233672327651729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_Он_с_кожурой?</v>
      </c>
      <c r="BA77" t="e">
        <f>VLOOKUP(Q77,audio_list_stym!$B$2:$BQ$299,68,FALSE)</f>
        <v>#N/A</v>
      </c>
      <c r="BB77" t="str">
        <f t="shared" si="38"/>
        <v>Это_БАРОХ._Он_с_кожурой?</v>
      </c>
      <c r="BD77" cm="1">
        <f t="array" aca="1" ref="BD77" ca="1">INDEX($L$74:$L$81,(RANK(AT5,$AT$2:$AT$9)))</f>
        <v>2078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VLOOKUP(B78,audio_list_stym!$A$3:$BP$18,37,FALSE)</f>
        <v>15</v>
      </c>
      <c r="F78" t="str">
        <f>VLOOKUP(E78,metki!$A$2:$B$9,2,FALSE)</f>
        <v>экспл_новые_с_названием</v>
      </c>
      <c r="G78" t="str">
        <f t="shared" si="29"/>
        <v>экспл</v>
      </c>
      <c r="H78" t="str">
        <f>VLOOKUP(B78,audio_list_stym!$A$3:$AJ$18,5,FALSE)</f>
        <v>Ake</v>
      </c>
      <c r="I78" t="s">
        <v>692</v>
      </c>
      <c r="J78" t="str">
        <f t="shared" si="30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109</v>
      </c>
      <c r="Z78" t="str">
        <f>IF(G78="экспл",VLOOKUP(J78,quest_экспл!$A$1:$N$129,12,FALSE),IF(G78="импл_",0,0))</f>
        <v>sound\\Fioletoviy_li_on.wav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3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34"/>
        <v/>
      </c>
      <c r="AI78" t="s">
        <v>80</v>
      </c>
      <c r="AO78">
        <f t="shared" ca="1" si="35"/>
        <v>0.2050796952246271</v>
      </c>
      <c r="AP78" t="str">
        <f t="shared" ca="1" si="36"/>
        <v>pics\\Redis_1.jpg</v>
      </c>
      <c r="AS78" t="str">
        <f t="shared" si="37"/>
        <v/>
      </c>
      <c r="AT78">
        <f t="shared" ca="1" si="31"/>
        <v>0.66844996625165698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_Синий_ли_он?</v>
      </c>
      <c r="BA78" t="e">
        <f>VLOOKUP(Q78,audio_list_stym!$B$2:$BQ$299,68,FALSE)</f>
        <v>#N/A</v>
      </c>
      <c r="BB78" t="str">
        <f t="shared" si="38"/>
        <v>На_картинке_БАРОХ._Синий_ли_он?</v>
      </c>
      <c r="BD78" cm="1">
        <f t="array" aca="1" ref="BD78" ca="1">INDEX($L$74:$L$81,(RANK(AT6,$AT$2:$AT$9)))</f>
        <v>2073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VLOOKUP(B79,audio_list_stym!$A$3:$BP$18,37,FALSE)</f>
        <v>15</v>
      </c>
      <c r="F79" t="str">
        <f>VLOOKUP(E79,metki!$A$2:$B$9,2,FALSE)</f>
        <v>экспл_новые_с_названием</v>
      </c>
      <c r="G79" t="str">
        <f t="shared" si="29"/>
        <v>экспл</v>
      </c>
      <c r="H79" t="str">
        <f>VLOOKUP(B79,audio_list_stym!$A$3:$AJ$18,5,FALSE)</f>
        <v>Ake</v>
      </c>
      <c r="I79" t="s">
        <v>693</v>
      </c>
      <c r="J79" t="str">
        <f t="shared" si="30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110</v>
      </c>
      <c r="Z79" t="str">
        <f>IF(G79="экспл",VLOOKUP(J79,quest_экспл!$A$1:$N$129,12,FALSE),IF(G79="импл_",0,0))</f>
        <v>sound\\On_s_dolkami.wav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3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34"/>
        <v/>
      </c>
      <c r="AI79" t="s">
        <v>81</v>
      </c>
      <c r="AO79">
        <f t="shared" ca="1" si="35"/>
        <v>2.2661819793670102E-2</v>
      </c>
      <c r="AP79" t="str">
        <f t="shared" ca="1" si="36"/>
        <v>pics\\Tomat_8.jpg</v>
      </c>
      <c r="AS79" t="str">
        <f t="shared" si="37"/>
        <v/>
      </c>
      <c r="AT79">
        <f t="shared" ca="1" si="31"/>
        <v>0.93620789929262849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_Он_с_дольками?</v>
      </c>
      <c r="BA79" t="e">
        <f>VLOOKUP(Q79,audio_list_stym!$B$2:$BQ$299,68,FALSE)</f>
        <v>#N/A</v>
      </c>
      <c r="BB79" t="str">
        <f t="shared" si="38"/>
        <v>На_мониторе_БАРОХ._Он_с_дольками?</v>
      </c>
      <c r="BD79" cm="1">
        <f t="array" aca="1" ref="BD79" ca="1">INDEX($L$74:$L$81,(RANK(AT7,$AT$2:$AT$9)))</f>
        <v>2077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VLOOKUP(B80,audio_list_stym!$A$3:$BP$18,37,FALSE)</f>
        <v>15</v>
      </c>
      <c r="F80" t="str">
        <f>VLOOKUP(E80,metki!$A$2:$B$9,2,FALSE)</f>
        <v>экспл_новые_с_названием</v>
      </c>
      <c r="G80" t="str">
        <f t="shared" si="29"/>
        <v>экспл</v>
      </c>
      <c r="H80" t="str">
        <f>VLOOKUP(B80,audio_list_stym!$A$3:$AJ$18,5,FALSE)</f>
        <v>Ake</v>
      </c>
      <c r="I80" t="s">
        <v>694</v>
      </c>
      <c r="J80" t="str">
        <f t="shared" si="30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111</v>
      </c>
      <c r="Z80" t="str">
        <f>IF(G80="экспл",VLOOKUP(J80,quest_экспл!$A$1:$N$129,12,FALSE),IF(G80="импл_",0,0))</f>
        <v>sound\\On_visushenniy.wav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3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34"/>
        <v/>
      </c>
      <c r="AI80" t="s">
        <v>82</v>
      </c>
      <c r="AO80">
        <f t="shared" ca="1" si="35"/>
        <v>0.48826110612035911</v>
      </c>
      <c r="AP80" t="str">
        <f t="shared" ca="1" si="36"/>
        <v>pics\\Kokos_5.jpg</v>
      </c>
      <c r="AS80" t="str">
        <f t="shared" si="37"/>
        <v/>
      </c>
      <c r="AT80">
        <f t="shared" ca="1" si="31"/>
        <v>0.25194605732662734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_Он_высушенный?</v>
      </c>
      <c r="BA80" t="e">
        <f>VLOOKUP(Q80,audio_list_stym!$B$2:$BQ$299,68,FALSE)</f>
        <v>#N/A</v>
      </c>
      <c r="BB80" t="str">
        <f t="shared" si="38"/>
        <v>Перед_Вами_БАРОХ._Он_высушенный?</v>
      </c>
      <c r="BD80" cm="1">
        <f t="array" aca="1" ref="BD80" ca="1">INDEX($L$74:$L$81,(RANK(AT8,$AT$2:$AT$9)))</f>
        <v>2075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VLOOKUP(B81,audio_list_stym!$A$3:$BP$18,37,FALSE)</f>
        <v>15</v>
      </c>
      <c r="F81" t="str">
        <f>VLOOKUP(E81,metki!$A$2:$B$9,2,FALSE)</f>
        <v>экспл_новые_с_названием</v>
      </c>
      <c r="G81" t="str">
        <f t="shared" si="29"/>
        <v>экспл</v>
      </c>
      <c r="H81" t="str">
        <f>VLOOKUP(B81,audio_list_stym!$A$3:$AJ$18,5,FALSE)</f>
        <v>Ake</v>
      </c>
      <c r="I81" t="s">
        <v>695</v>
      </c>
      <c r="J81" t="str">
        <f t="shared" si="30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112</v>
      </c>
      <c r="Z81" t="str">
        <f>IF(G81="экспл",VLOOKUP(J81,quest_экспл!$A$1:$N$129,12,FALSE),IF(G81="импл_",0,0))</f>
        <v>sound\\Myatiy_li_on.wav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3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34"/>
        <v/>
      </c>
      <c r="AI81" t="s">
        <v>83</v>
      </c>
      <c r="AO81">
        <f t="shared" ca="1" si="35"/>
        <v>0.17546013391934412</v>
      </c>
      <c r="AP81" t="str">
        <f t="shared" ca="1" si="36"/>
        <v>pics\\Redis_4.jpg</v>
      </c>
      <c r="AS81" t="str">
        <f t="shared" si="37"/>
        <v/>
      </c>
      <c r="AT81">
        <f t="shared" ca="1" si="31"/>
        <v>0.31988893942889096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_Мятый_ли_он?</v>
      </c>
      <c r="BA81" t="e">
        <f>VLOOKUP(Q81,audio_list_stym!$B$2:$BQ$299,68,FALSE)</f>
        <v>#N/A</v>
      </c>
      <c r="BB81" t="str">
        <f t="shared" si="38"/>
        <v>Вы_видите_БАРОХ._Мятый_ли_он?</v>
      </c>
      <c r="BD81" cm="1">
        <f t="array" aca="1" ref="BD81" ca="1">INDEX($L$74:$L$81,(RANK(AT9,$AT$2:$AT$9)))</f>
        <v>2074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VLOOKUP(B82,audio_list_stym!$A$3:$BP$18,37,FALSE)</f>
        <v>16</v>
      </c>
      <c r="F82" t="str">
        <f>VLOOKUP(E82,metki!$A$2:$B$9,2,FALSE)</f>
        <v>импл_новые_без_названия</v>
      </c>
      <c r="G82" t="str">
        <f t="shared" si="29"/>
        <v>импл_</v>
      </c>
      <c r="H82" t="str">
        <f>VLOOKUP(B82,audio_list_stym!$A$3:$AJ$18,5,FALSE)</f>
        <v>Finger</v>
      </c>
      <c r="I82" t="s">
        <v>688</v>
      </c>
      <c r="J82" t="str">
        <f t="shared" si="30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AD82" t="str">
        <f t="shared" ca="1" si="33"/>
        <v>pics\\Finik_5.jpg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4"/>
        <v>pics\\Finik_5.jpg</v>
      </c>
      <c r="AI82" t="s">
        <v>84</v>
      </c>
      <c r="AO82">
        <f t="shared" ca="1" si="35"/>
        <v>0.7764164415443674</v>
      </c>
      <c r="AP82" t="str">
        <f t="shared" ca="1" si="36"/>
        <v>pics\\Finik_5.jpg</v>
      </c>
      <c r="AS82" t="str">
        <f t="shared" ca="1" si="37"/>
        <v>pics\\Finik_5.jpg</v>
      </c>
      <c r="AT82">
        <f t="shared" ca="1" si="31"/>
        <v>6.4404174233493316E-2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e">
        <f>VLOOKUP(Q82,audio_list_stym!$B$2:$BQ$299,68,FALSE)</f>
        <v>#N/A</v>
      </c>
      <c r="BB82" t="e">
        <f t="shared" si="38"/>
        <v>#N/A</v>
      </c>
      <c r="BC82">
        <f>A82</f>
        <v>1211</v>
      </c>
      <c r="BD82" cm="1">
        <f t="array" aca="1" ref="BD82" ca="1">INDEX($L$82:$L$89,(RANK(AT2,$AT$2:$AT$9)))</f>
        <v>2088</v>
      </c>
      <c r="BE82" cm="1">
        <f t="array" aca="1" ref="BE82" ca="1">INDEX(BD66:BD81,(RANK(AT4,$AT$2:$AT$17)))</f>
        <v>2073</v>
      </c>
      <c r="BF82" cm="1">
        <f t="array" aca="1" ref="BF82" ca="1">INDEX(BD90:BD105,(RANK(AT4,$AT$2:$AT$17)))</f>
        <v>2094</v>
      </c>
      <c r="BG82" cm="1">
        <f t="array" aca="1" ref="BG82" ca="1">INDEX(BD106:BD129,(RANK(AT4,$AT$2:$AT$9)))</f>
        <v>2134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VLOOKUP(B83,audio_list_stym!$A$3:$BP$18,37,FALSE)</f>
        <v>16</v>
      </c>
      <c r="F83" t="str">
        <f>VLOOKUP(E83,metki!$A$2:$B$9,2,FALSE)</f>
        <v>импл_новые_без_названия</v>
      </c>
      <c r="G83" t="str">
        <f t="shared" si="29"/>
        <v>импл_</v>
      </c>
      <c r="H83" t="str">
        <f>VLOOKUP(B83,audio_list_stym!$A$3:$AJ$18,5,FALSE)</f>
        <v>Finger</v>
      </c>
      <c r="I83" t="s">
        <v>689</v>
      </c>
      <c r="J83" t="str">
        <f t="shared" si="30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242</v>
      </c>
      <c r="Q83" t="str">
        <f>IF(G83="экспл",0,IF(G83="импл_",VLOOKUP(J83,quest_импл!$A$1:$J$129,8,FALSE),0))</f>
        <v>sound\\Nadloman_li.wav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2063</v>
      </c>
      <c r="AD83" t="str">
        <f t="shared" ca="1" si="33"/>
        <v>pics\\Tomat_7.jpg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4"/>
        <v>pics\\Tomat_7.jpg</v>
      </c>
      <c r="AI83" t="s">
        <v>85</v>
      </c>
      <c r="AO83">
        <f t="shared" ca="1" si="35"/>
        <v>3.3720484962019626E-2</v>
      </c>
      <c r="AP83" t="str">
        <f t="shared" ca="1" si="36"/>
        <v>pics\\Tomat_7.jpg</v>
      </c>
      <c r="AS83" t="str">
        <f t="shared" ca="1" si="37"/>
        <v>pics\\Tomat_7.jpg</v>
      </c>
      <c r="AT83">
        <f t="shared" ca="1" si="31"/>
        <v>0.70353685633915042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_Надломан_ли_</v>
      </c>
      <c r="BB83" t="str">
        <f t="shared" si="38"/>
        <v>_Надломан_ли_XXXXX?</v>
      </c>
      <c r="BD83" cm="1">
        <f t="array" aca="1" ref="BD83" ca="1">INDEX($L$82:$L$89,(RANK(AT3,$AT$2:$AT$9)))</f>
        <v>2087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VLOOKUP(B84,audio_list_stym!$A$3:$BP$18,37,FALSE)</f>
        <v>16</v>
      </c>
      <c r="F84" t="str">
        <f>VLOOKUP(E84,metki!$A$2:$B$9,2,FALSE)</f>
        <v>импл_новые_без_названия</v>
      </c>
      <c r="G84" t="str">
        <f t="shared" si="29"/>
        <v>импл_</v>
      </c>
      <c r="H84" t="str">
        <f>VLOOKUP(B84,audio_list_stym!$A$3:$AJ$18,5,FALSE)</f>
        <v>Finger</v>
      </c>
      <c r="I84" t="s">
        <v>690</v>
      </c>
      <c r="J84" t="str">
        <f t="shared" si="30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243</v>
      </c>
      <c r="Q84" t="str">
        <f>IF(G84="экспл",0,IF(G84="импл_",VLOOKUP(J84,quest_импл!$A$1:$J$129,8,FALSE),0))</f>
        <v>sound\\Volnistiy_li.wav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2018</v>
      </c>
      <c r="AD84" t="str">
        <f t="shared" ca="1" si="33"/>
        <v>pics\\Goroh_2.jpg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4"/>
        <v>pics\\Goroh_2.jpg</v>
      </c>
      <c r="AI84" t="s">
        <v>94</v>
      </c>
      <c r="AO84">
        <f t="shared" ca="1" si="35"/>
        <v>0.63349663531623379</v>
      </c>
      <c r="AP84" t="str">
        <f t="shared" ca="1" si="36"/>
        <v>pics\\Goroh_2.jpg</v>
      </c>
      <c r="AS84" t="str">
        <f t="shared" ca="1" si="37"/>
        <v>pics\\Goroh_2.jpg</v>
      </c>
      <c r="AT84">
        <f t="shared" ca="1" si="31"/>
        <v>2.5897518545913156E-3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_Волнистый_ли_</v>
      </c>
      <c r="BB84" t="str">
        <f t="shared" si="38"/>
        <v>_Волнистый_ли_XXXXX?</v>
      </c>
      <c r="BD84" cm="1">
        <f t="array" aca="1" ref="BD84" ca="1">INDEX($L$82:$L$89,(RANK(AT4,$AT$2:$AT$9)))</f>
        <v>2084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VLOOKUP(B85,audio_list_stym!$A$3:$BP$18,37,FALSE)</f>
        <v>16</v>
      </c>
      <c r="F85" t="str">
        <f>VLOOKUP(E85,metki!$A$2:$B$9,2,FALSE)</f>
        <v>импл_новые_без_названия</v>
      </c>
      <c r="G85" t="str">
        <f t="shared" si="29"/>
        <v>импл_</v>
      </c>
      <c r="H85" t="str">
        <f>VLOOKUP(B85,audio_list_stym!$A$3:$AJ$18,5,FALSE)</f>
        <v>Finger</v>
      </c>
      <c r="I85" t="s">
        <v>691</v>
      </c>
      <c r="J85" t="str">
        <f t="shared" si="30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244</v>
      </c>
      <c r="Q85" t="str">
        <f>IF(G85="экспл",0,IF(G85="импл_",VLOOKUP(J85,quest_импл!$A$1:$J$129,8,FALSE),0))</f>
        <v>sound\\Buriy_li.wav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2003</v>
      </c>
      <c r="AD85" t="str">
        <f t="shared" ca="1" si="33"/>
        <v>pics\\Banan_3.jpg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4"/>
        <v>pics\\Banan_3.jpg</v>
      </c>
      <c r="AI85" t="s">
        <v>95</v>
      </c>
      <c r="AO85">
        <f t="shared" ca="1" si="35"/>
        <v>0.95730200608719374</v>
      </c>
      <c r="AP85" t="str">
        <f t="shared" ca="1" si="36"/>
        <v>pics\\Banan_3.jpg</v>
      </c>
      <c r="AS85" t="str">
        <f t="shared" ca="1" si="37"/>
        <v>pics\\Banan_3.jpg</v>
      </c>
      <c r="AT85">
        <f t="shared" ca="1" si="31"/>
        <v>0.44171337909994191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_Бурый_ли_</v>
      </c>
      <c r="BB85" t="str">
        <f t="shared" si="38"/>
        <v>_Бурый_ли_XXXXX?</v>
      </c>
      <c r="BD85" cm="1">
        <f t="array" aca="1" ref="BD85" ca="1">INDEX($L$82:$L$89,(RANK(AT5,$AT$2:$AT$9)))</f>
        <v>2086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VLOOKUP(B86,audio_list_stym!$A$3:$BP$18,37,FALSE)</f>
        <v>16</v>
      </c>
      <c r="F86" t="str">
        <f>VLOOKUP(E86,metki!$A$2:$B$9,2,FALSE)</f>
        <v>импл_новые_без_названия</v>
      </c>
      <c r="G86" t="str">
        <f t="shared" si="29"/>
        <v>импл_</v>
      </c>
      <c r="H86" t="str">
        <f>VLOOKUP(B86,audio_list_stym!$A$3:$AJ$18,5,FALSE)</f>
        <v>Finger</v>
      </c>
      <c r="I86" t="s">
        <v>692</v>
      </c>
      <c r="J86" t="str">
        <f t="shared" si="30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245</v>
      </c>
      <c r="Q86" t="str">
        <f>IF(G86="экспл",0,IF(G86="импл_",VLOOKUP(J86,quest_импл!$A$1:$J$129,8,FALSE),0))</f>
        <v>sound\\Vizhatiy_li.wav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2028</v>
      </c>
      <c r="AD86" t="str">
        <f t="shared" ca="1" si="33"/>
        <v>pics\\Kokos_4.jpg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4"/>
        <v>pics\\Kokos_4.jpg</v>
      </c>
      <c r="AI86" t="s">
        <v>96</v>
      </c>
      <c r="AO86">
        <f t="shared" ca="1" si="35"/>
        <v>0.49410851156706548</v>
      </c>
      <c r="AP86" t="str">
        <f t="shared" ca="1" si="36"/>
        <v>pics\\Kokos_4.jpg</v>
      </c>
      <c r="AS86" t="str">
        <f t="shared" ca="1" si="37"/>
        <v>pics\\Kokos_4.jpg</v>
      </c>
      <c r="AT86">
        <f t="shared" ca="1" si="31"/>
        <v>0.64571419555819487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_Выжатый_ли_</v>
      </c>
      <c r="BB86" t="str">
        <f t="shared" si="38"/>
        <v>_Выжатый_ли_XXXXX?</v>
      </c>
      <c r="BD86" cm="1">
        <f t="array" aca="1" ref="BD86" ca="1">INDEX($L$82:$L$89,(RANK(AT6,$AT$2:$AT$9)))</f>
        <v>2081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VLOOKUP(B87,audio_list_stym!$A$3:$BP$18,37,FALSE)</f>
        <v>16</v>
      </c>
      <c r="F87" t="str">
        <f>VLOOKUP(E87,metki!$A$2:$B$9,2,FALSE)</f>
        <v>импл_новые_без_названия</v>
      </c>
      <c r="G87" t="str">
        <f t="shared" si="29"/>
        <v>импл_</v>
      </c>
      <c r="H87" t="str">
        <f>VLOOKUP(B87,audio_list_stym!$A$3:$AJ$18,5,FALSE)</f>
        <v>Finger</v>
      </c>
      <c r="I87" t="s">
        <v>693</v>
      </c>
      <c r="J87" t="str">
        <f t="shared" si="30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246</v>
      </c>
      <c r="Q87" t="str">
        <f>IF(G87="экспл",0,IF(G87="импл_",VLOOKUP(J87,quest_импл!$A$1:$J$129,8,FALSE),0))</f>
        <v>sound\\Obemniy_li.wav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2039</v>
      </c>
      <c r="AD87" t="str">
        <f t="shared" ca="1" si="33"/>
        <v>pics\\Limon_7.jpg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4"/>
        <v>pics\\Limon_7.jpg</v>
      </c>
      <c r="AI87" t="s">
        <v>97</v>
      </c>
      <c r="AO87">
        <f t="shared" ca="1" si="35"/>
        <v>0.33779248004328244</v>
      </c>
      <c r="AP87" t="str">
        <f t="shared" ca="1" si="36"/>
        <v>pics\\Limon_7.jpg</v>
      </c>
      <c r="AS87" t="str">
        <f t="shared" ca="1" si="37"/>
        <v>pics\\Limon_7.jpg</v>
      </c>
      <c r="AT87">
        <f t="shared" ca="1" si="31"/>
        <v>0.41422156472063099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_Объемный_ли_</v>
      </c>
      <c r="BB87" t="str">
        <f t="shared" si="38"/>
        <v>_Объемный_ли_XXXXX?</v>
      </c>
      <c r="BD87" cm="1">
        <f t="array" aca="1" ref="BD87" ca="1">INDEX($L$82:$L$89,(RANK(AT7,$AT$2:$AT$9)))</f>
        <v>2085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VLOOKUP(B88,audio_list_stym!$A$3:$BP$18,37,FALSE)</f>
        <v>16</v>
      </c>
      <c r="F88" t="str">
        <f>VLOOKUP(E88,metki!$A$2:$B$9,2,FALSE)</f>
        <v>импл_новые_без_названия</v>
      </c>
      <c r="G88" t="str">
        <f t="shared" si="29"/>
        <v>импл_</v>
      </c>
      <c r="H88" t="str">
        <f>VLOOKUP(B88,audio_list_stym!$A$3:$AJ$18,5,FALSE)</f>
        <v>Finger</v>
      </c>
      <c r="I88" t="s">
        <v>694</v>
      </c>
      <c r="J88" t="str">
        <f t="shared" si="30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247</v>
      </c>
      <c r="Q88" t="str">
        <f>IF(G88="экспл",0,IF(G88="импл_",VLOOKUP(J88,quest_импл!$A$1:$J$129,8,FALSE),0))</f>
        <v>sound\\Pustoy_li.wav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2047</v>
      </c>
      <c r="AD88" t="str">
        <f t="shared" ca="1" si="33"/>
        <v>pics\\Peper_7.jpg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4"/>
        <v>pics\\Peper_7.jpg</v>
      </c>
      <c r="AI88" t="s">
        <v>98</v>
      </c>
      <c r="AO88">
        <f t="shared" ca="1" si="35"/>
        <v>0.21492754697904481</v>
      </c>
      <c r="AP88" t="str">
        <f t="shared" ca="1" si="36"/>
        <v>pics\\Peper_7.jpg</v>
      </c>
      <c r="AS88" t="str">
        <f t="shared" ca="1" si="37"/>
        <v>pics\\Peper_7.jpg</v>
      </c>
      <c r="AT88">
        <f t="shared" ca="1" si="31"/>
        <v>0.14414357539151135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_Пустой_ли_</v>
      </c>
      <c r="BB88" t="str">
        <f t="shared" si="38"/>
        <v>_Пустой_ли_XXXXX?</v>
      </c>
      <c r="BD88" cm="1">
        <f t="array" aca="1" ref="BD88" ca="1">INDEX($L$82:$L$89,(RANK(AT8,$AT$2:$AT$9)))</f>
        <v>2083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VLOOKUP(B89,audio_list_stym!$A$3:$BP$18,37,FALSE)</f>
        <v>16</v>
      </c>
      <c r="F89" t="str">
        <f>VLOOKUP(E89,metki!$A$2:$B$9,2,FALSE)</f>
        <v>импл_новые_без_названия</v>
      </c>
      <c r="G89" t="str">
        <f t="shared" si="29"/>
        <v>импл_</v>
      </c>
      <c r="H89" t="str">
        <f>VLOOKUP(B89,audio_list_stym!$A$3:$AJ$18,5,FALSE)</f>
        <v>Finger</v>
      </c>
      <c r="I89" t="s">
        <v>695</v>
      </c>
      <c r="J89" t="str">
        <f t="shared" si="30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248</v>
      </c>
      <c r="Q89" t="str">
        <f>IF(G89="экспл",0,IF(G89="импл_",VLOOKUP(J89,quest_импл!$A$1:$J$129,8,FALSE),0))</f>
        <v>sound\\Beliy_li.wav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2004</v>
      </c>
      <c r="AD89" t="str">
        <f t="shared" ca="1" si="33"/>
        <v>pics\\Banan_4.jpg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4"/>
        <v>pics\\Banan_4.jpg</v>
      </c>
      <c r="AI89" t="s">
        <v>99</v>
      </c>
      <c r="AO89">
        <f t="shared" ca="1" si="35"/>
        <v>0.92838392695146454</v>
      </c>
      <c r="AP89" t="str">
        <f t="shared" ca="1" si="36"/>
        <v>pics\\Banan_4.jpg</v>
      </c>
      <c r="AS89" t="str">
        <f t="shared" ca="1" si="37"/>
        <v>pics\\Banan_4.jpg</v>
      </c>
      <c r="AT89">
        <f t="shared" ca="1" si="31"/>
        <v>0.27889535385864472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_Белый_ли_</v>
      </c>
      <c r="BB89" t="str">
        <f t="shared" si="38"/>
        <v>_Белый_ли_XXXXX?</v>
      </c>
      <c r="BD89" cm="1">
        <f t="array" aca="1" ref="BD89" ca="1">INDEX($L$82:$L$89,(RANK(AT9,$AT$2:$AT$9)))</f>
        <v>2082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VLOOKUP(B90,audio_list_stym!$A$3:$BP$18,37,FALSE)</f>
        <v>17</v>
      </c>
      <c r="F90" t="str">
        <f>VLOOKUP(E90,metki!$A$2:$B$9,2,FALSE)</f>
        <v>экспл_новые_без_названия</v>
      </c>
      <c r="G90" t="str">
        <f t="shared" si="29"/>
        <v>экспл</v>
      </c>
      <c r="H90" t="str">
        <f>VLOOKUP(B90,audio_list_stym!$A$3:$AJ$18,5,FALSE)</f>
        <v>Gac</v>
      </c>
      <c r="I90" t="s">
        <v>688</v>
      </c>
      <c r="J90" t="str">
        <f t="shared" si="30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AD90" t="str">
        <f t="shared" ca="1" si="33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4"/>
        <v/>
      </c>
      <c r="AI90" t="s">
        <v>100</v>
      </c>
      <c r="AO90">
        <f t="shared" ca="1" si="35"/>
        <v>0.41056529768646255</v>
      </c>
      <c r="AP90" t="str">
        <f t="shared" ca="1" si="36"/>
        <v>pics\\Limon_5.jpg</v>
      </c>
      <c r="AS90" t="str">
        <f t="shared" si="37"/>
        <v/>
      </c>
      <c r="AT90">
        <f t="shared" ca="1" si="31"/>
        <v>0.15966425046636268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e">
        <f>VLOOKUP(Q90,audio_list_stym!$B$2:$BQ$299,68,FALSE)</f>
        <v>#N/A</v>
      </c>
      <c r="BB90" t="e">
        <f t="shared" si="38"/>
        <v>#N/A</v>
      </c>
      <c r="BC90">
        <f>A90</f>
        <v>1212</v>
      </c>
      <c r="BD90" cm="1">
        <f t="array" aca="1" ref="BD90" ca="1">INDEX($L$90:$L$97,(RANK(AT2,$AT$2:$AT$9)))</f>
        <v>2096</v>
      </c>
      <c r="BE90" cm="1">
        <f t="array" aca="1" ref="BE90" ca="1">INDEX(BD66:BD81,(RANK(AT5,$AT$2:$AT$17)))</f>
        <v>2080</v>
      </c>
      <c r="BF90" cm="1">
        <f t="array" aca="1" ref="BF90" ca="1">INDEX(BD98:BD113,(RANK(AT5,$AT$2:$AT$17)))</f>
        <v>2136</v>
      </c>
      <c r="BG90" cm="1">
        <f t="array" aca="1" ref="BG90" ca="1">INDEX(BD114:BD129,(RANK(AT5,$AT$2:$AT$9)))</f>
        <v>2141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VLOOKUP(B91,audio_list_stym!$A$3:$BP$18,37,FALSE)</f>
        <v>17</v>
      </c>
      <c r="F91" t="str">
        <f>VLOOKUP(E91,metki!$A$2:$B$9,2,FALSE)</f>
        <v>экспл_новые_без_названия</v>
      </c>
      <c r="G91" t="str">
        <f t="shared" si="29"/>
        <v>экспл</v>
      </c>
      <c r="H91" t="str">
        <f>VLOOKUP(B91,audio_list_stym!$A$3:$AJ$18,5,FALSE)</f>
        <v>Gac</v>
      </c>
      <c r="I91" t="s">
        <v>689</v>
      </c>
      <c r="J91" t="str">
        <f t="shared" si="30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122</v>
      </c>
      <c r="Z91" t="str">
        <f>IF(G91="экспл",VLOOKUP(J91,quest_экспл!$A$1:$N$129,12,FALSE),IF(G91="импл_",0,0))</f>
        <v>sound\\On_farshirovanniy.wav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3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34"/>
        <v/>
      </c>
      <c r="AI91" t="s">
        <v>101</v>
      </c>
      <c r="AO91">
        <f t="shared" ca="1" si="35"/>
        <v>0.48422368635695179</v>
      </c>
      <c r="AP91" t="str">
        <f t="shared" ca="1" si="36"/>
        <v>pics\\Kokos_7.jpg</v>
      </c>
      <c r="AS91" t="str">
        <f t="shared" si="37"/>
        <v/>
      </c>
      <c r="AT91">
        <f t="shared" ca="1" si="31"/>
        <v>0.6992983170424113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_Он_фаршированный?</v>
      </c>
      <c r="BA91" t="e">
        <f>VLOOKUP(Q91,audio_list_stym!$B$2:$BQ$299,68,FALSE)</f>
        <v>#N/A</v>
      </c>
      <c r="BB91" t="str">
        <f t="shared" si="38"/>
        <v>Посмотрите,_вот_XXXXX._Он_фаршированный?</v>
      </c>
      <c r="BD91" cm="1">
        <f t="array" aca="1" ref="BD91" ca="1">INDEX($L$90:$L$97,(RANK(AT3,$AT$2:$AT$9)))</f>
        <v>2095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VLOOKUP(B92,audio_list_stym!$A$3:$BP$18,37,FALSE)</f>
        <v>17</v>
      </c>
      <c r="F92" t="str">
        <f>VLOOKUP(E92,metki!$A$2:$B$9,2,FALSE)</f>
        <v>экспл_новые_без_названия</v>
      </c>
      <c r="G92" t="str">
        <f t="shared" si="29"/>
        <v>экспл</v>
      </c>
      <c r="H92" t="str">
        <f>VLOOKUP(B92,audio_list_stym!$A$3:$AJ$18,5,FALSE)</f>
        <v>Gac</v>
      </c>
      <c r="I92" t="s">
        <v>690</v>
      </c>
      <c r="J92" t="str">
        <f t="shared" si="30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123</v>
      </c>
      <c r="Z92" t="str">
        <f>IF(G92="экспл",VLOOKUP(J92,quest_экспл!$A$1:$N$129,12,FALSE),IF(G92="импл_",0,0))</f>
        <v>sound\\On_razrezanniy.wav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3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34"/>
        <v/>
      </c>
      <c r="AI92" t="s">
        <v>102</v>
      </c>
      <c r="AO92">
        <f t="shared" ca="1" si="35"/>
        <v>0.38391299402431533</v>
      </c>
      <c r="AP92" t="str">
        <f t="shared" ca="1" si="36"/>
        <v>pics\\Limon_6.jpg</v>
      </c>
      <c r="AS92" t="str">
        <f t="shared" si="37"/>
        <v/>
      </c>
      <c r="AT92">
        <f t="shared" ca="1" si="31"/>
        <v>0.88032166723570304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_Он_разрезанный?</v>
      </c>
      <c r="BA92" t="e">
        <f>VLOOKUP(Q92,audio_list_stym!$B$2:$BQ$299,68,FALSE)</f>
        <v>#N/A</v>
      </c>
      <c r="BB92" t="str">
        <f t="shared" si="38"/>
        <v>Вот_XXXXX._Он_разрезанный?</v>
      </c>
      <c r="BD92" cm="1">
        <f t="array" aca="1" ref="BD92" ca="1">INDEX($L$90:$L$97,(RANK(AT4,$AT$2:$AT$9)))</f>
        <v>2092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VLOOKUP(B93,audio_list_stym!$A$3:$BP$18,37,FALSE)</f>
        <v>17</v>
      </c>
      <c r="F93" t="str">
        <f>VLOOKUP(E93,metki!$A$2:$B$9,2,FALSE)</f>
        <v>экспл_новые_без_названия</v>
      </c>
      <c r="G93" t="str">
        <f t="shared" si="29"/>
        <v>экспл</v>
      </c>
      <c r="H93" t="str">
        <f>VLOOKUP(B93,audio_list_stym!$A$3:$AJ$18,5,FALSE)</f>
        <v>Gac</v>
      </c>
      <c r="I93" t="s">
        <v>691</v>
      </c>
      <c r="J93" t="str">
        <f t="shared" si="30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124</v>
      </c>
      <c r="Z93" t="str">
        <f>IF(G93="экспл",VLOOKUP(J93,quest_экспл!$A$1:$N$129,12,FALSE),IF(G93="импл_",0,0))</f>
        <v>sound\\On_s_lepestkami.wav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3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34"/>
        <v/>
      </c>
      <c r="AI93" t="s">
        <v>103</v>
      </c>
      <c r="AO93">
        <f t="shared" ca="1" si="35"/>
        <v>0.31146339197204664</v>
      </c>
      <c r="AP93" t="str">
        <f t="shared" ca="1" si="36"/>
        <v>pics\\Peper_2.jpg</v>
      </c>
      <c r="AS93" t="str">
        <f t="shared" si="37"/>
        <v/>
      </c>
      <c r="AT93">
        <f t="shared" ca="1" si="31"/>
        <v>0.53516960751278941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_Он_с_лепестками?</v>
      </c>
      <c r="BA93" t="e">
        <f>VLOOKUP(Q93,audio_list_stym!$B$2:$BQ$299,68,FALSE)</f>
        <v>#N/A</v>
      </c>
      <c r="BB93" t="str">
        <f t="shared" si="38"/>
        <v>Это_XXXXX._Он_с_лепестками?</v>
      </c>
      <c r="BD93" cm="1">
        <f t="array" aca="1" ref="BD93" ca="1">INDEX($L$90:$L$97,(RANK(AT5,$AT$2:$AT$9)))</f>
        <v>2094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VLOOKUP(B94,audio_list_stym!$A$3:$BP$18,37,FALSE)</f>
        <v>17</v>
      </c>
      <c r="F94" t="str">
        <f>VLOOKUP(E94,metki!$A$2:$B$9,2,FALSE)</f>
        <v>экспл_новые_без_названия</v>
      </c>
      <c r="G94" t="str">
        <f t="shared" si="29"/>
        <v>экспл</v>
      </c>
      <c r="H94" t="str">
        <f>VLOOKUP(B94,audio_list_stym!$A$3:$AJ$18,5,FALSE)</f>
        <v>Gac</v>
      </c>
      <c r="I94" t="s">
        <v>692</v>
      </c>
      <c r="J94" t="str">
        <f t="shared" si="30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125</v>
      </c>
      <c r="Z94" t="str">
        <f>IF(G94="экспл",VLOOKUP(J94,quest_экспл!$A$1:$N$129,12,FALSE),IF(G94="импл_",0,0))</f>
        <v>sound\\Kolyuchiy_li_on.wav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3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34"/>
        <v/>
      </c>
      <c r="AI94" t="s">
        <v>104</v>
      </c>
      <c r="AO94">
        <f t="shared" ca="1" si="35"/>
        <v>0.68500478341645765</v>
      </c>
      <c r="AP94" t="str">
        <f t="shared" ca="1" si="36"/>
        <v>pics\\Finik_8.jpg</v>
      </c>
      <c r="AS94" t="str">
        <f t="shared" si="37"/>
        <v/>
      </c>
      <c r="AT94">
        <f t="shared" ca="1" si="31"/>
        <v>0.38309518023002498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_Колючий_ли_он?</v>
      </c>
      <c r="BA94" t="e">
        <f>VLOOKUP(Q94,audio_list_stym!$B$2:$BQ$299,68,FALSE)</f>
        <v>#N/A</v>
      </c>
      <c r="BB94" t="str">
        <f t="shared" si="38"/>
        <v>На_картинке_XXXXX._Колючий_ли_он?</v>
      </c>
      <c r="BD94" cm="1">
        <f t="array" aca="1" ref="BD94" ca="1">INDEX($L$90:$L$97,(RANK(AT6,$AT$2:$AT$9)))</f>
        <v>2089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VLOOKUP(B95,audio_list_stym!$A$3:$BP$18,37,FALSE)</f>
        <v>17</v>
      </c>
      <c r="F95" t="str">
        <f>VLOOKUP(E95,metki!$A$2:$B$9,2,FALSE)</f>
        <v>экспл_новые_без_названия</v>
      </c>
      <c r="G95" t="str">
        <f t="shared" si="29"/>
        <v>экспл</v>
      </c>
      <c r="H95" t="str">
        <f>VLOOKUP(B95,audio_list_stym!$A$3:$AJ$18,5,FALSE)</f>
        <v>Gac</v>
      </c>
      <c r="I95" t="s">
        <v>693</v>
      </c>
      <c r="J95" t="str">
        <f t="shared" si="30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126</v>
      </c>
      <c r="Z95" t="str">
        <f>IF(G95="экспл",VLOOKUP(J95,quest_экспл!$A$1:$N$129,12,FALSE),IF(G95="импл_",0,0))</f>
        <v>sound\\Oranzheviy_li_on.wav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3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34"/>
        <v/>
      </c>
      <c r="AI95" t="s">
        <v>105</v>
      </c>
      <c r="AO95">
        <f t="shared" ca="1" si="35"/>
        <v>0.61124519906522634</v>
      </c>
      <c r="AP95" t="str">
        <f t="shared" ca="1" si="36"/>
        <v>pics\\Goroh_4.jpg</v>
      </c>
      <c r="AS95" t="str">
        <f t="shared" si="37"/>
        <v/>
      </c>
      <c r="AT95">
        <f t="shared" ca="1" si="31"/>
        <v>0.15270303992788381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_Оранжевый_ли_он?</v>
      </c>
      <c r="BA95" t="e">
        <f>VLOOKUP(Q95,audio_list_stym!$B$2:$BQ$299,68,FALSE)</f>
        <v>#N/A</v>
      </c>
      <c r="BB95" t="str">
        <f t="shared" si="38"/>
        <v>На_мониторе_XXXXX._Оранжевый_ли_он?</v>
      </c>
      <c r="BD95" cm="1">
        <f t="array" aca="1" ref="BD95" ca="1">INDEX($L$90:$L$97,(RANK(AT7,$AT$2:$AT$9)))</f>
        <v>2093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VLOOKUP(B96,audio_list_stym!$A$3:$BP$18,37,FALSE)</f>
        <v>17</v>
      </c>
      <c r="F96" t="str">
        <f>VLOOKUP(E96,metki!$A$2:$B$9,2,FALSE)</f>
        <v>экспл_новые_без_названия</v>
      </c>
      <c r="G96" t="str">
        <f t="shared" si="29"/>
        <v>экспл</v>
      </c>
      <c r="H96" t="str">
        <f>VLOOKUP(B96,audio_list_stym!$A$3:$AJ$18,5,FALSE)</f>
        <v>Gac</v>
      </c>
      <c r="I96" t="s">
        <v>694</v>
      </c>
      <c r="J96" t="str">
        <f t="shared" si="30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127</v>
      </c>
      <c r="Z96" t="str">
        <f>IF(G96="экспл",VLOOKUP(J96,quest_экспл!$A$1:$N$129,12,FALSE),IF(G96="импл_",0,0))</f>
        <v>sound\\On_zernistiy.wav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3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34"/>
        <v/>
      </c>
      <c r="AI96" t="s">
        <v>106</v>
      </c>
      <c r="AO96">
        <f t="shared" ca="1" si="35"/>
        <v>0.66310876151846954</v>
      </c>
      <c r="AP96" t="str">
        <f t="shared" ca="1" si="36"/>
        <v>pics\\Goroh_1.jpg</v>
      </c>
      <c r="AS96" t="str">
        <f t="shared" si="37"/>
        <v/>
      </c>
      <c r="AT96">
        <f t="shared" ca="1" si="31"/>
        <v>0.5503580158213579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_Он_зернистый?</v>
      </c>
      <c r="BA96" t="e">
        <f>VLOOKUP(Q96,audio_list_stym!$B$2:$BQ$299,68,FALSE)</f>
        <v>#N/A</v>
      </c>
      <c r="BB96" t="str">
        <f t="shared" si="38"/>
        <v>Перед_Вами_XXXXX._Он_зернистый?</v>
      </c>
      <c r="BD96" cm="1">
        <f t="array" aca="1" ref="BD96" ca="1">INDEX($L$90:$L$97,(RANK(AT8,$AT$2:$AT$9)))</f>
        <v>2091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VLOOKUP(B97,audio_list_stym!$A$3:$BP$18,37,FALSE)</f>
        <v>17</v>
      </c>
      <c r="F97" t="str">
        <f>VLOOKUP(E97,metki!$A$2:$B$9,2,FALSE)</f>
        <v>экспл_новые_без_названия</v>
      </c>
      <c r="G97" t="str">
        <f t="shared" si="29"/>
        <v>экспл</v>
      </c>
      <c r="H97" t="str">
        <f>VLOOKUP(B97,audio_list_stym!$A$3:$AJ$18,5,FALSE)</f>
        <v>Gac</v>
      </c>
      <c r="I97" t="s">
        <v>695</v>
      </c>
      <c r="J97" t="str">
        <f t="shared" si="30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128</v>
      </c>
      <c r="Z97" t="str">
        <f>IF(G97="экспл",VLOOKUP(J97,quest_экспл!$A$1:$N$129,12,FALSE),IF(G97="импл_",0,0))</f>
        <v>sound\\Okruglya_li_on.wav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3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34"/>
        <v/>
      </c>
      <c r="AI97" t="s">
        <v>107</v>
      </c>
      <c r="AO97">
        <f t="shared" ca="1" si="35"/>
        <v>0.46016404204449257</v>
      </c>
      <c r="AP97" t="str">
        <f t="shared" ca="1" si="36"/>
        <v>pics\\Limon_3.jpg</v>
      </c>
      <c r="AS97" t="str">
        <f t="shared" si="37"/>
        <v/>
      </c>
      <c r="AT97">
        <f t="shared" ca="1" si="31"/>
        <v>0.96644947079684274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_Округлый_ли_он?</v>
      </c>
      <c r="BA97" t="e">
        <f>VLOOKUP(Q97,audio_list_stym!$B$2:$BQ$299,68,FALSE)</f>
        <v>#N/A</v>
      </c>
      <c r="BB97" t="str">
        <f t="shared" si="38"/>
        <v>Вы_видите_XXXXX._Округлый_ли_он?</v>
      </c>
      <c r="BD97" cm="1">
        <f t="array" aca="1" ref="BD97" ca="1">INDEX($L$90:$L$97,(RANK(AT9,$AT$2:$AT$9)))</f>
        <v>2090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VLOOKUP(B98,audio_list_stym!$A$3:$BP$18,37,FALSE)</f>
        <v>14</v>
      </c>
      <c r="F98" t="str">
        <f>VLOOKUP(E98,metki!$A$2:$B$9,2,FALSE)</f>
        <v>импл_новые_с_названием</v>
      </c>
      <c r="G98" t="str">
        <f t="shared" ref="G98:G128" si="39">LEFT(F98,5)</f>
        <v>импл_</v>
      </c>
      <c r="H98" t="str">
        <f>VLOOKUP(B98,audio_list_stym!$A$3:$AJ$18,5,FALSE)</f>
        <v>Noni</v>
      </c>
      <c r="I98" t="s">
        <v>688</v>
      </c>
      <c r="J98" t="str">
        <f t="shared" ref="J98:J128" si="40">H98&amp;I98</f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AD98" t="str">
        <f t="shared" ca="1" si="33"/>
        <v>pics\\Finik_4.jpg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4"/>
        <v>pics\\Finik_4.jpg</v>
      </c>
      <c r="AI98" t="s">
        <v>108</v>
      </c>
      <c r="AO98">
        <f t="shared" ca="1" si="35"/>
        <v>0.80346950473939216</v>
      </c>
      <c r="AP98" t="str">
        <f t="shared" ca="1" si="36"/>
        <v>pics\\Finik_4.jpg</v>
      </c>
      <c r="AS98" t="str">
        <f t="shared" ref="AS98:AS129" ca="1" si="41">IF(G98="импл_",AP98,"")</f>
        <v>pics\\Finik_4.jpg</v>
      </c>
      <c r="AT98">
        <f t="shared" ref="AT98:AT129" ca="1" si="42">RAND()</f>
        <v>0.76235663389613773</v>
      </c>
      <c r="AU98" t="s">
        <v>697</v>
      </c>
      <c r="AV98" t="str">
        <f t="shared" ref="AV98:AV129" ca="1" si="43">INDEX($AU$2:$AU$129,(RANK(AT98,$AT$2:$AT$129)))</f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e">
        <f>VLOOKUP(Q98,audio_list_stym!$B$2:$BQ$299,68,FALSE)</f>
        <v>#N/A</v>
      </c>
      <c r="BB98" t="e">
        <f t="shared" si="38"/>
        <v>#N/A</v>
      </c>
      <c r="BC98">
        <f>A98</f>
        <v>1213</v>
      </c>
      <c r="BD98" cm="1">
        <f t="array" aca="1" ref="BD98" ca="1">INDEX($L$98:$L$105,(RANK(AT2,$AT$2:$AT$9)))</f>
        <v>2120</v>
      </c>
      <c r="BE98" cm="1">
        <f t="array" aca="1" ref="BE98" ca="1">INDEX(BD66:BD81,(RANK(AT6,$AT$2:$AT$9)))</f>
        <v>2072</v>
      </c>
      <c r="BF98" cm="1">
        <f t="array" aca="1" ref="BF98" ca="1">INDEX(BD82:BD97,(RANK(AT6,$AT$2:$AT$9)))</f>
        <v>2088</v>
      </c>
      <c r="BG98" cm="1">
        <f t="array" aca="1" ref="BG98" ca="1">INDEX(BD106:BD129,(RANK(AT6,$AT$2:$AT$17)))</f>
        <v>2136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VLOOKUP(B99,audio_list_stym!$A$3:$BP$18,37,FALSE)</f>
        <v>14</v>
      </c>
      <c r="F99" t="str">
        <f>VLOOKUP(E99,metki!$A$2:$B$9,2,FALSE)</f>
        <v>импл_новые_с_названием</v>
      </c>
      <c r="G99" t="str">
        <f t="shared" si="39"/>
        <v>импл_</v>
      </c>
      <c r="H99" t="str">
        <f>VLOOKUP(B99,audio_list_stym!$A$3:$AJ$18,5,FALSE)</f>
        <v>Noni</v>
      </c>
      <c r="I99" t="s">
        <v>689</v>
      </c>
      <c r="J99" t="str">
        <f t="shared" si="40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258</v>
      </c>
      <c r="Q99" t="str">
        <f>IF(G99="экспл",0,IF(G99="импл_",VLOOKUP(J99,quest_импл!$A$1:$J$129,8,FALSE),0))</f>
        <v>sound\\Rebristiy_li.wav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2006</v>
      </c>
      <c r="AD99" t="str">
        <f t="shared" ca="1" si="33"/>
        <v>pics\\Banan_6.jpg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4"/>
        <v>pics\\Banan_6.jpg</v>
      </c>
      <c r="AI99" t="s">
        <v>109</v>
      </c>
      <c r="AO99">
        <f t="shared" ca="1" si="35"/>
        <v>0.92174696113289567</v>
      </c>
      <c r="AP99" t="str">
        <f t="shared" ca="1" si="36"/>
        <v>pics\\Banan_6.jpg</v>
      </c>
      <c r="AS99" t="str">
        <f ca="1">IF(G99="импл_",AP99,"")</f>
        <v>pics\\Banan_6.jpg</v>
      </c>
      <c r="AT99">
        <f t="shared" ca="1" si="42"/>
        <v>0.43858505221573507</v>
      </c>
      <c r="AU99" t="s">
        <v>697</v>
      </c>
      <c r="AV99" t="str">
        <f t="shared" ca="1" si="43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_Ребристый_ли_</v>
      </c>
      <c r="BB99" t="str">
        <f t="shared" si="38"/>
        <v>_Ребристый_ли_КОДИС?</v>
      </c>
      <c r="BD99" cm="1">
        <f t="array" aca="1" ref="BD99" ca="1">INDEX($L$98:$L$105,(RANK(AT3,$AT$2:$AT$9)))</f>
        <v>2119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VLOOKUP(B100,audio_list_stym!$A$3:$BP$18,37,FALSE)</f>
        <v>14</v>
      </c>
      <c r="F100" t="str">
        <f>VLOOKUP(E100,metki!$A$2:$B$9,2,FALSE)</f>
        <v>импл_новые_с_названием</v>
      </c>
      <c r="G100" t="str">
        <f t="shared" si="39"/>
        <v>импл_</v>
      </c>
      <c r="H100" t="str">
        <f>VLOOKUP(B100,audio_list_stym!$A$3:$AJ$18,5,FALSE)</f>
        <v>Noni</v>
      </c>
      <c r="I100" t="s">
        <v>690</v>
      </c>
      <c r="J100" t="str">
        <f t="shared" si="40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259</v>
      </c>
      <c r="Q100" t="str">
        <f>IF(G100="экспл",0,IF(G100="импл_",VLOOKUP(J100,quest_импл!$A$1:$J$129,8,FALSE),0))</f>
        <v>sound\\Goluboy_li.wav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2058</v>
      </c>
      <c r="AD100" t="str">
        <f t="shared" ca="1" si="33"/>
        <v>pics\\Tomat_2.jpg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4"/>
        <v>pics\\Tomat_2.jpg</v>
      </c>
      <c r="AI100" t="s">
        <v>110</v>
      </c>
      <c r="AO100">
        <f t="shared" ca="1" si="35"/>
        <v>0.11048626954965601</v>
      </c>
      <c r="AP100" t="str">
        <f t="shared" ca="1" si="36"/>
        <v>pics\\Tomat_2.jpg</v>
      </c>
      <c r="AS100" t="str">
        <f ca="1">IF(G100="импл_",AP100,"")</f>
        <v>pics\\Tomat_2.jpg</v>
      </c>
      <c r="AT100">
        <f t="shared" ca="1" si="42"/>
        <v>0.27741146285436891</v>
      </c>
      <c r="AU100" t="s">
        <v>697</v>
      </c>
      <c r="AV100" t="str">
        <f t="shared" ca="1" si="43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_Голубой_ли_</v>
      </c>
      <c r="BB100" t="str">
        <f t="shared" si="38"/>
        <v>_Голубой_ли_КОДИС?</v>
      </c>
      <c r="BD100" cm="1">
        <f t="array" aca="1" ref="BD100" ca="1">INDEX($L$98:$L$105,(RANK(AT4,$AT$2:$AT$9)))</f>
        <v>2116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VLOOKUP(B101,audio_list_stym!$A$3:$BP$18,37,FALSE)</f>
        <v>14</v>
      </c>
      <c r="F101" t="str">
        <f>VLOOKUP(E101,metki!$A$2:$B$9,2,FALSE)</f>
        <v>импл_новые_с_названием</v>
      </c>
      <c r="G101" t="str">
        <f t="shared" si="39"/>
        <v>импл_</v>
      </c>
      <c r="H101" t="str">
        <f>VLOOKUP(B101,audio_list_stym!$A$3:$AJ$18,5,FALSE)</f>
        <v>Noni</v>
      </c>
      <c r="I101" t="s">
        <v>691</v>
      </c>
      <c r="J101" t="str">
        <f t="shared" si="40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260</v>
      </c>
      <c r="Q101" t="str">
        <f>IF(G101="экспл",0,IF(G101="импл_",VLOOKUP(J101,quest_импл!$A$1:$J$129,8,FALSE),0))</f>
        <v>sound\\S_bugorkami_li.wav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2046</v>
      </c>
      <c r="AD101" t="str">
        <f t="shared" ca="1" si="33"/>
        <v>pics\\Peper_6.jpg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4"/>
        <v>pics\\Peper_6.jpg</v>
      </c>
      <c r="AI101" t="s">
        <v>111</v>
      </c>
      <c r="AO101">
        <f t="shared" ca="1" si="35"/>
        <v>0.24142545946686289</v>
      </c>
      <c r="AP101" t="str">
        <f t="shared" ca="1" si="36"/>
        <v>pics\\Peper_6.jpg</v>
      </c>
      <c r="AS101" t="str">
        <f t="shared" ca="1" si="41"/>
        <v>pics\\Peper_6.jpg</v>
      </c>
      <c r="AT101">
        <f t="shared" ca="1" si="42"/>
        <v>0.7680039700020892</v>
      </c>
      <c r="AU101" t="s">
        <v>697</v>
      </c>
      <c r="AV101" t="str">
        <f t="shared" ca="1" si="43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_С_бугорками_ли_</v>
      </c>
      <c r="BB101" t="str">
        <f t="shared" si="38"/>
        <v>_С_бугорками_ли_КОДИС?</v>
      </c>
      <c r="BD101" cm="1">
        <f t="array" aca="1" ref="BD101" ca="1">INDEX($L$98:$L$105,(RANK(AT5,$AT$2:$AT$9)))</f>
        <v>2118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VLOOKUP(B102,audio_list_stym!$A$3:$BP$18,37,FALSE)</f>
        <v>14</v>
      </c>
      <c r="F102" t="str">
        <f>VLOOKUP(E102,metki!$A$2:$B$9,2,FALSE)</f>
        <v>импл_новые_с_названием</v>
      </c>
      <c r="G102" t="str">
        <f t="shared" si="39"/>
        <v>импл_</v>
      </c>
      <c r="H102" t="str">
        <f>VLOOKUP(B102,audio_list_stym!$A$3:$AJ$18,5,FALSE)</f>
        <v>Noni</v>
      </c>
      <c r="I102" t="s">
        <v>692</v>
      </c>
      <c r="J102" t="str">
        <f t="shared" si="40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261</v>
      </c>
      <c r="Q102" t="str">
        <f>IF(G102="экспл",0,IF(G102="импл_",VLOOKUP(J102,quest_импл!$A$1:$J$129,8,FALSE),0))</f>
        <v>sound\\Ovalniy_li.wav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2041</v>
      </c>
      <c r="AD102" t="str">
        <f t="shared" ca="1" si="33"/>
        <v>pics\\Peper_1.jpg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4"/>
        <v>pics\\Peper_1.jpg</v>
      </c>
      <c r="AI102" t="s">
        <v>112</v>
      </c>
      <c r="AO102">
        <f t="shared" ca="1" si="35"/>
        <v>0.31277938069285449</v>
      </c>
      <c r="AP102" t="str">
        <f t="shared" ca="1" si="36"/>
        <v>pics\\Peper_1.jpg</v>
      </c>
      <c r="AS102" t="str">
        <f t="shared" ca="1" si="41"/>
        <v>pics\\Peper_1.jpg</v>
      </c>
      <c r="AT102">
        <f t="shared" ca="1" si="42"/>
        <v>0.24476083414527072</v>
      </c>
      <c r="AU102" t="s">
        <v>697</v>
      </c>
      <c r="AV102" t="str">
        <f t="shared" ca="1" si="43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_Овальный_ли_</v>
      </c>
      <c r="BB102" t="str">
        <f t="shared" si="38"/>
        <v>_Овальный_ли_КОДИС?</v>
      </c>
      <c r="BD102" cm="1">
        <f t="array" aca="1" ref="BD102" ca="1">INDEX($L$98:$L$105,(RANK(AT6,$AT$2:$AT$9)))</f>
        <v>2113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VLOOKUP(B103,audio_list_stym!$A$3:$BP$18,37,FALSE)</f>
        <v>14</v>
      </c>
      <c r="F103" t="str">
        <f>VLOOKUP(E103,metki!$A$2:$B$9,2,FALSE)</f>
        <v>импл_новые_с_названием</v>
      </c>
      <c r="G103" t="str">
        <f t="shared" si="39"/>
        <v>импл_</v>
      </c>
      <c r="H103" t="str">
        <f>VLOOKUP(B103,audio_list_stym!$A$3:$AJ$18,5,FALSE)</f>
        <v>Noni</v>
      </c>
      <c r="I103" t="s">
        <v>693</v>
      </c>
      <c r="J103" t="str">
        <f t="shared" si="40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262</v>
      </c>
      <c r="Q103" t="str">
        <f>IF(G103="экспл",0,IF(G103="импл_",VLOOKUP(J103,quest_импл!$A$1:$J$129,8,FALSE),0))</f>
        <v>sound\\Zhidkiy_li.wav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2060</v>
      </c>
      <c r="AD103" t="str">
        <f t="shared" ca="1" si="33"/>
        <v>pics\\Tomat_4.jpg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4"/>
        <v>pics\\Tomat_4.jpg</v>
      </c>
      <c r="AI103" t="s">
        <v>113</v>
      </c>
      <c r="AO103">
        <f t="shared" ca="1" si="35"/>
        <v>9.2233644176483387E-2</v>
      </c>
      <c r="AP103" t="str">
        <f t="shared" ca="1" si="36"/>
        <v>pics\\Tomat_4.jpg</v>
      </c>
      <c r="AS103" t="str">
        <f t="shared" ca="1" si="41"/>
        <v>pics\\Tomat_4.jpg</v>
      </c>
      <c r="AT103">
        <f t="shared" ca="1" si="42"/>
        <v>0.21152403282926824</v>
      </c>
      <c r="AU103" t="s">
        <v>697</v>
      </c>
      <c r="AV103" t="str">
        <f t="shared" ca="1" si="43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_Жидкий_ли_</v>
      </c>
      <c r="BB103" t="str">
        <f t="shared" si="38"/>
        <v>_Жидкий_ли_КОДИС?</v>
      </c>
      <c r="BD103" cm="1">
        <f t="array" aca="1" ref="BD103" ca="1">INDEX($L$98:$L$105,(RANK(AT7,$AT$2:$AT$9)))</f>
        <v>2117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VLOOKUP(B104,audio_list_stym!$A$3:$BP$18,37,FALSE)</f>
        <v>14</v>
      </c>
      <c r="F104" t="str">
        <f>VLOOKUP(E104,metki!$A$2:$B$9,2,FALSE)</f>
        <v>импл_новые_с_названием</v>
      </c>
      <c r="G104" t="str">
        <f t="shared" si="39"/>
        <v>импл_</v>
      </c>
      <c r="H104" t="str">
        <f>VLOOKUP(B104,audio_list_stym!$A$3:$AJ$18,5,FALSE)</f>
        <v>Noni</v>
      </c>
      <c r="I104" t="s">
        <v>694</v>
      </c>
      <c r="J104" t="str">
        <f t="shared" si="40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263</v>
      </c>
      <c r="Q104" t="str">
        <f>IF(G104="экспл",0,IF(G104="импл_",VLOOKUP(J104,quest_импл!$A$1:$J$129,8,FALSE),0))</f>
        <v>sound\\Lohmatiy_li.wav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2051</v>
      </c>
      <c r="AD104" t="str">
        <f t="shared" ca="1" si="33"/>
        <v>pics\\Redis_3.jpg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4"/>
        <v>pics\\Redis_3.jpg</v>
      </c>
      <c r="AI104" t="s">
        <v>114</v>
      </c>
      <c r="AO104">
        <f t="shared" ca="1" si="35"/>
        <v>0.18265814253042523</v>
      </c>
      <c r="AP104" t="str">
        <f t="shared" ca="1" si="36"/>
        <v>pics\\Redis_3.jpg</v>
      </c>
      <c r="AS104" t="str">
        <f t="shared" ca="1" si="41"/>
        <v>pics\\Redis_3.jpg</v>
      </c>
      <c r="AT104">
        <f t="shared" ca="1" si="42"/>
        <v>0.77677291775384139</v>
      </c>
      <c r="AU104" t="s">
        <v>697</v>
      </c>
      <c r="AV104" t="str">
        <f t="shared" ca="1" si="43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_Лохматый_ли_</v>
      </c>
      <c r="BB104" t="str">
        <f t="shared" si="38"/>
        <v>_Лохматый_ли_КОДИС?</v>
      </c>
      <c r="BD104" cm="1">
        <f t="array" aca="1" ref="BD104" ca="1">INDEX($L$98:$L$105,(RANK(AT8,$AT$2:$AT$9)))</f>
        <v>2115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VLOOKUP(B105,audio_list_stym!$A$3:$BP$18,37,FALSE)</f>
        <v>14</v>
      </c>
      <c r="F105" t="str">
        <f>VLOOKUP(E105,metki!$A$2:$B$9,2,FALSE)</f>
        <v>импл_новые_с_названием</v>
      </c>
      <c r="G105" t="str">
        <f t="shared" si="39"/>
        <v>импл_</v>
      </c>
      <c r="H105" t="str">
        <f>VLOOKUP(B105,audio_list_stym!$A$3:$AJ$18,5,FALSE)</f>
        <v>Noni</v>
      </c>
      <c r="I105" t="s">
        <v>695</v>
      </c>
      <c r="J105" t="str">
        <f t="shared" si="40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264</v>
      </c>
      <c r="Q105" t="str">
        <f>IF(G105="экспл",0,IF(G105="импл_",VLOOKUP(J105,quest_импл!$A$1:$J$129,8,FALSE),0))</f>
        <v>sound\\Zolotistiy_li.wav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2009</v>
      </c>
      <c r="AD105" t="str">
        <f t="shared" ca="1" si="33"/>
        <v>pics\\Finik_1.jpg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4"/>
        <v>pics\\Finik_1.jpg</v>
      </c>
      <c r="AI105" t="s">
        <v>115</v>
      </c>
      <c r="AO105">
        <f t="shared" ca="1" si="35"/>
        <v>0.84732477719271138</v>
      </c>
      <c r="AP105" t="str">
        <f t="shared" ca="1" si="36"/>
        <v>pics\\Finik_1.jpg</v>
      </c>
      <c r="AS105" t="str">
        <f t="shared" ca="1" si="41"/>
        <v>pics\\Finik_1.jpg</v>
      </c>
      <c r="AT105">
        <f t="shared" ca="1" si="42"/>
        <v>0.78009088822779271</v>
      </c>
      <c r="AU105" t="s">
        <v>697</v>
      </c>
      <c r="AV105" t="str">
        <f t="shared" ca="1" si="43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_Золотистый_ли_</v>
      </c>
      <c r="BB105" t="str">
        <f t="shared" si="38"/>
        <v>_Золотистый_ли_КОДИС?</v>
      </c>
      <c r="BD105" cm="1">
        <f t="array" aca="1" ref="BD105" ca="1">INDEX($L$98:$L$105,(RANK(AT9,$AT$2:$AT$9)))</f>
        <v>2114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VLOOKUP(B106,audio_list_stym!$A$3:$BP$18,37,FALSE)</f>
        <v>15</v>
      </c>
      <c r="F106" t="str">
        <f>VLOOKUP(E106,metki!$A$2:$B$9,2,FALSE)</f>
        <v>экспл_новые_с_названием</v>
      </c>
      <c r="G106" t="str">
        <f t="shared" si="39"/>
        <v>экспл</v>
      </c>
      <c r="H106" t="str">
        <f>VLOOKUP(B106,audio_list_stym!$A$3:$AJ$18,5,FALSE)</f>
        <v>Sapota</v>
      </c>
      <c r="I106" t="s">
        <v>688</v>
      </c>
      <c r="J106" t="str">
        <f t="shared" si="40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AD106" t="str">
        <f t="shared" ca="1" si="33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34"/>
        <v/>
      </c>
      <c r="AI106" t="s">
        <v>116</v>
      </c>
      <c r="AO106">
        <f t="shared" ca="1" si="35"/>
        <v>0.52530392624012745</v>
      </c>
      <c r="AP106" t="str">
        <f t="shared" ca="1" si="36"/>
        <v>pics\\Kokos_1.jpg</v>
      </c>
      <c r="AS106" t="str">
        <f t="shared" si="41"/>
        <v/>
      </c>
      <c r="AT106">
        <f t="shared" ca="1" si="42"/>
        <v>0.49506853247811955</v>
      </c>
      <c r="AU106" t="s">
        <v>697</v>
      </c>
      <c r="AV106" t="str">
        <f t="shared" ca="1" si="43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e">
        <f>VLOOKUP(Q106,audio_list_stym!$B$2:$BQ$299,68,FALSE)</f>
        <v>#N/A</v>
      </c>
      <c r="BB106" t="e">
        <f t="shared" si="38"/>
        <v>#N/A</v>
      </c>
      <c r="BC106">
        <f>A106</f>
        <v>1214</v>
      </c>
      <c r="BD106" cm="1">
        <f t="array" aca="1" ref="BD106" ca="1">INDEX($L$106:$L$113,(RANK(AT2,$AT$2:$AT$9)))</f>
        <v>2136</v>
      </c>
      <c r="BE106" cm="1">
        <f t="array" aca="1" ref="BE106" ca="1">INDEX(BD66:BD81,(RANK(AT7,$AT$2:$AT$17)))</f>
        <v>2074</v>
      </c>
      <c r="BF106" cm="1">
        <f t="array" aca="1" ref="BF106" ca="1">INDEX(BD90:BD105,(RANK(AT7,$AT$2:$AT$17)))</f>
        <v>2093</v>
      </c>
      <c r="BG106" cm="1">
        <f t="array" aca="1" ref="BG106" ca="1">INDEX(BD114:BD129,(RANK(AT7,$AT$2:$AT$9)))</f>
        <v>2137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VLOOKUP(B107,audio_list_stym!$A$3:$BP$18,37,FALSE)</f>
        <v>15</v>
      </c>
      <c r="F107" t="str">
        <f>VLOOKUP(E107,metki!$A$2:$B$9,2,FALSE)</f>
        <v>экспл_новые_с_названием</v>
      </c>
      <c r="G107" t="str">
        <f t="shared" si="39"/>
        <v>экспл</v>
      </c>
      <c r="H107" t="str">
        <f>VLOOKUP(B107,audio_list_stym!$A$3:$AJ$18,5,FALSE)</f>
        <v>Sapota</v>
      </c>
      <c r="I107" t="s">
        <v>689</v>
      </c>
      <c r="J107" t="str">
        <f t="shared" si="40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138</v>
      </c>
      <c r="Z107" t="str">
        <f>IF(G107="экспл",VLOOKUP(J107,quest_экспл!$A$1:$N$129,12,FALSE),IF(G107="импл_",0,0))</f>
        <v>sound\\On_nadrezan.wav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3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34"/>
        <v/>
      </c>
      <c r="AI107" t="s">
        <v>117</v>
      </c>
      <c r="AO107">
        <f t="shared" ca="1" si="35"/>
        <v>0.80585063337974261</v>
      </c>
      <c r="AP107" t="str">
        <f t="shared" ca="1" si="36"/>
        <v>pics\\Finik_2.jpg</v>
      </c>
      <c r="AS107" t="str">
        <f t="shared" si="41"/>
        <v/>
      </c>
      <c r="AT107">
        <f t="shared" ca="1" si="42"/>
        <v>0.38098345517122545</v>
      </c>
      <c r="AU107" t="s">
        <v>697</v>
      </c>
      <c r="AV107" t="str">
        <f t="shared" ca="1" si="43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_Он_надрезан?</v>
      </c>
      <c r="BA107" t="e">
        <f>VLOOKUP(Q107,audio_list_stym!$B$2:$BQ$299,68,FALSE)</f>
        <v>#N/A</v>
      </c>
      <c r="BB107" t="str">
        <f t="shared" si="38"/>
        <v>Посмотрите,_вот_ГОНИК._Он_надрезан?</v>
      </c>
      <c r="BD107" cm="1">
        <f t="array" aca="1" ref="BD107" ca="1">INDEX($L$106:$L$113,(RANK(AT3,$AT$2:$AT$9)))</f>
        <v>2135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VLOOKUP(B108,audio_list_stym!$A$3:$BP$18,37,FALSE)</f>
        <v>15</v>
      </c>
      <c r="F108" t="str">
        <f>VLOOKUP(E108,metki!$A$2:$B$9,2,FALSE)</f>
        <v>экспл_новые_с_названием</v>
      </c>
      <c r="G108" t="str">
        <f t="shared" si="39"/>
        <v>экспл</v>
      </c>
      <c r="H108" t="str">
        <f>VLOOKUP(B108,audio_list_stym!$A$3:$AJ$18,5,FALSE)</f>
        <v>Sapota</v>
      </c>
      <c r="I108" t="s">
        <v>690</v>
      </c>
      <c r="J108" t="str">
        <f t="shared" si="40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139</v>
      </c>
      <c r="Z108" t="str">
        <f>IF(G108="экспл",VLOOKUP(J108,quest_экспл!$A$1:$N$129,12,FALSE),IF(G108="импл_",0,0))</f>
        <v>sound\\On_perekruchen.wav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3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34"/>
        <v/>
      </c>
      <c r="AI108" t="s">
        <v>118</v>
      </c>
      <c r="AO108">
        <f t="shared" ca="1" si="35"/>
        <v>0.4826538368476857</v>
      </c>
      <c r="AP108" t="str">
        <f t="shared" ca="1" si="36"/>
        <v>pics\\Limon_1.jpg</v>
      </c>
      <c r="AS108" t="str">
        <f t="shared" si="41"/>
        <v/>
      </c>
      <c r="AT108">
        <f t="shared" ca="1" si="42"/>
        <v>3.270870824051364E-2</v>
      </c>
      <c r="AU108" t="s">
        <v>697</v>
      </c>
      <c r="AV108" t="str">
        <f t="shared" ca="1" si="43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_Он_перекручен?</v>
      </c>
      <c r="BA108" t="e">
        <f>VLOOKUP(Q108,audio_list_stym!$B$2:$BQ$299,68,FALSE)</f>
        <v>#N/A</v>
      </c>
      <c r="BB108" t="str">
        <f t="shared" si="38"/>
        <v>Вот_ГОНИК._Он_перекручен?</v>
      </c>
      <c r="BD108" cm="1">
        <f t="array" aca="1" ref="BD108" ca="1">INDEX($L$106:$L$113,(RANK(AT4,$AT$2:$AT$9)))</f>
        <v>2132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VLOOKUP(B109,audio_list_stym!$A$3:$BP$18,37,FALSE)</f>
        <v>15</v>
      </c>
      <c r="F109" t="str">
        <f>VLOOKUP(E109,metki!$A$2:$B$9,2,FALSE)</f>
        <v>экспл_новые_с_названием</v>
      </c>
      <c r="G109" t="str">
        <f t="shared" si="39"/>
        <v>экспл</v>
      </c>
      <c r="H109" t="str">
        <f>VLOOKUP(B109,audio_list_stym!$A$3:$AJ$18,5,FALSE)</f>
        <v>Sapota</v>
      </c>
      <c r="I109" t="s">
        <v>691</v>
      </c>
      <c r="J109" t="str">
        <f t="shared" si="40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140</v>
      </c>
      <c r="Z109" t="str">
        <f>IF(G109="экспл",VLOOKUP(J109,quest_экспл!$A$1:$N$129,12,FALSE),IF(G109="импл_",0,0))</f>
        <v>sound\\Sorvan_li_on.wav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3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34"/>
        <v/>
      </c>
      <c r="AI109" t="s">
        <v>119</v>
      </c>
      <c r="AO109">
        <f t="shared" ca="1" si="35"/>
        <v>9.0412010976482216E-2</v>
      </c>
      <c r="AP109" t="str">
        <f t="shared" ca="1" si="36"/>
        <v>pics\\Tomat_5.jpg</v>
      </c>
      <c r="AS109" t="str">
        <f t="shared" si="41"/>
        <v/>
      </c>
      <c r="AT109">
        <f t="shared" ca="1" si="42"/>
        <v>0.25746719321395783</v>
      </c>
      <c r="AU109" t="s">
        <v>697</v>
      </c>
      <c r="AV109" t="str">
        <f t="shared" ca="1" si="43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_Сорван_ли_он?</v>
      </c>
      <c r="BA109" t="e">
        <f>VLOOKUP(Q109,audio_list_stym!$B$2:$BQ$299,68,FALSE)</f>
        <v>#N/A</v>
      </c>
      <c r="BB109" t="str">
        <f t="shared" si="38"/>
        <v>Это_ГОНИК._Сорван_ли_он?</v>
      </c>
      <c r="BD109" cm="1">
        <f t="array" aca="1" ref="BD109" ca="1">INDEX($L$106:$L$113,(RANK(AT5,$AT$2:$AT$9)))</f>
        <v>2134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VLOOKUP(B110,audio_list_stym!$A$3:$BP$18,37,FALSE)</f>
        <v>15</v>
      </c>
      <c r="F110" t="str">
        <f>VLOOKUP(E110,metki!$A$2:$B$9,2,FALSE)</f>
        <v>экспл_новые_с_названием</v>
      </c>
      <c r="G110" t="str">
        <f t="shared" si="39"/>
        <v>экспл</v>
      </c>
      <c r="H110" t="str">
        <f>VLOOKUP(B110,audio_list_stym!$A$3:$AJ$18,5,FALSE)</f>
        <v>Sapota</v>
      </c>
      <c r="I110" t="s">
        <v>692</v>
      </c>
      <c r="J110" t="str">
        <f t="shared" si="40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141</v>
      </c>
      <c r="Z110" t="str">
        <f>IF(G110="экспл",VLOOKUP(J110,quest_экспл!$A$1:$N$129,12,FALSE),IF(G110="импл_",0,0))</f>
        <v>sound\\Spressovan_li_on.wav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3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34"/>
        <v/>
      </c>
      <c r="AI110" t="s">
        <v>120</v>
      </c>
      <c r="AO110">
        <f t="shared" ca="1" si="35"/>
        <v>0.96037917076996038</v>
      </c>
      <c r="AP110" t="str">
        <f t="shared" ca="1" si="36"/>
        <v>pics\\Banan_2.jpg</v>
      </c>
      <c r="AS110" t="str">
        <f t="shared" si="41"/>
        <v/>
      </c>
      <c r="AT110">
        <f t="shared" ca="1" si="42"/>
        <v>0.29737319720489519</v>
      </c>
      <c r="AU110" t="s">
        <v>697</v>
      </c>
      <c r="AV110" t="str">
        <f t="shared" ca="1" si="43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_Спрессован_ли_он?</v>
      </c>
      <c r="BA110" t="e">
        <f>VLOOKUP(Q110,audio_list_stym!$B$2:$BQ$299,68,FALSE)</f>
        <v>#N/A</v>
      </c>
      <c r="BB110" t="str">
        <f t="shared" si="38"/>
        <v>На_картинке_ГОНИК._Спрессован_ли_он?</v>
      </c>
      <c r="BD110" cm="1">
        <f t="array" aca="1" ref="BD110" ca="1">INDEX($L$106:$L$113,(RANK(AT6,$AT$2:$AT$9)))</f>
        <v>2129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VLOOKUP(B111,audio_list_stym!$A$3:$BP$18,37,FALSE)</f>
        <v>15</v>
      </c>
      <c r="F111" t="str">
        <f>VLOOKUP(E111,metki!$A$2:$B$9,2,FALSE)</f>
        <v>экспл_новые_с_названием</v>
      </c>
      <c r="G111" t="str">
        <f t="shared" si="39"/>
        <v>экспл</v>
      </c>
      <c r="H111" t="str">
        <f>VLOOKUP(B111,audio_list_stym!$A$3:$AJ$18,5,FALSE)</f>
        <v>Sapota</v>
      </c>
      <c r="I111" t="s">
        <v>693</v>
      </c>
      <c r="J111" t="str">
        <f t="shared" si="40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142</v>
      </c>
      <c r="Z111" t="str">
        <f>IF(G111="экспл",VLOOKUP(J111,quest_экспл!$A$1:$N$129,12,FALSE),IF(G111="импл_",0,0))</f>
        <v>sound\\Zheltiy_li_on.wav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3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34"/>
        <v/>
      </c>
      <c r="AI111" t="s">
        <v>121</v>
      </c>
      <c r="AO111">
        <f t="shared" ca="1" si="35"/>
        <v>0.28364690301958739</v>
      </c>
      <c r="AP111" t="str">
        <f t="shared" ca="1" si="36"/>
        <v>pics\\Peper_3.jpg</v>
      </c>
      <c r="AS111" t="str">
        <f t="shared" si="41"/>
        <v/>
      </c>
      <c r="AT111">
        <f t="shared" ca="1" si="42"/>
        <v>0.95410841475989183</v>
      </c>
      <c r="AU111" t="s">
        <v>697</v>
      </c>
      <c r="AV111" t="str">
        <f t="shared" ca="1" si="43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_Желтый_ли_он?</v>
      </c>
      <c r="BA111" t="e">
        <f>VLOOKUP(Q111,audio_list_stym!$B$2:$BQ$299,68,FALSE)</f>
        <v>#N/A</v>
      </c>
      <c r="BB111" t="str">
        <f t="shared" si="38"/>
        <v>На_мониторе_ГОНИК._Желтый_ли_он?</v>
      </c>
      <c r="BD111" cm="1">
        <f t="array" aca="1" ref="BD111" ca="1">INDEX($L$106:$L$113,(RANK(AT7,$AT$2:$AT$9)))</f>
        <v>2133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VLOOKUP(B112,audio_list_stym!$A$3:$BP$18,37,FALSE)</f>
        <v>15</v>
      </c>
      <c r="F112" t="str">
        <f>VLOOKUP(E112,metki!$A$2:$B$9,2,FALSE)</f>
        <v>экспл_новые_с_названием</v>
      </c>
      <c r="G112" t="str">
        <f t="shared" si="39"/>
        <v>экспл</v>
      </c>
      <c r="H112" t="str">
        <f>VLOOKUP(B112,audio_list_stym!$A$3:$AJ$18,5,FALSE)</f>
        <v>Sapota</v>
      </c>
      <c r="I112" t="s">
        <v>694</v>
      </c>
      <c r="J112" t="str">
        <f t="shared" si="40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143</v>
      </c>
      <c r="Z112" t="str">
        <f>IF(G112="экспл",VLOOKUP(J112,quest_экспл!$A$1:$N$129,12,FALSE),IF(G112="импл_",0,0))</f>
        <v>sound\\Rovniy_li_on.wav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3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34"/>
        <v/>
      </c>
      <c r="AI112" t="s">
        <v>122</v>
      </c>
      <c r="AO112">
        <f t="shared" ca="1" si="35"/>
        <v>0.7131272865667091</v>
      </c>
      <c r="AP112" t="str">
        <f t="shared" ca="1" si="36"/>
        <v>pics\\Finik_7.jpg</v>
      </c>
      <c r="AS112" t="str">
        <f t="shared" si="41"/>
        <v/>
      </c>
      <c r="AT112">
        <f t="shared" ca="1" si="42"/>
        <v>0.85244584547865221</v>
      </c>
      <c r="AU112" t="s">
        <v>697</v>
      </c>
      <c r="AV112" t="str">
        <f t="shared" ca="1" si="43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_Ровный_ли_он?</v>
      </c>
      <c r="BA112" t="e">
        <f>VLOOKUP(Q112,audio_list_stym!$B$2:$BQ$299,68,FALSE)</f>
        <v>#N/A</v>
      </c>
      <c r="BB112" t="str">
        <f t="shared" si="38"/>
        <v>Перед_Вами_ГОНИК._Ровный_ли_он?</v>
      </c>
      <c r="BD112" cm="1">
        <f t="array" aca="1" ref="BD112" ca="1">INDEX($L$106:$L$113,(RANK(AT8,$AT$2:$AT$9)))</f>
        <v>2131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VLOOKUP(B113,audio_list_stym!$A$3:$BP$18,37,FALSE)</f>
        <v>15</v>
      </c>
      <c r="F113" t="str">
        <f>VLOOKUP(E113,metki!$A$2:$B$9,2,FALSE)</f>
        <v>экспл_новые_с_названием</v>
      </c>
      <c r="G113" t="str">
        <f t="shared" si="39"/>
        <v>экспл</v>
      </c>
      <c r="H113" t="str">
        <f>VLOOKUP(B113,audio_list_stym!$A$3:$AJ$18,5,FALSE)</f>
        <v>Sapota</v>
      </c>
      <c r="I113" t="s">
        <v>695</v>
      </c>
      <c r="J113" t="str">
        <f t="shared" si="40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144</v>
      </c>
      <c r="Z113" t="str">
        <f>IF(G113="экспл",VLOOKUP(J113,quest_экспл!$A$1:$N$129,12,FALSE),IF(G113="импл_",0,0))</f>
        <v>sound\\On_imeet_shipi.wav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3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34"/>
        <v/>
      </c>
      <c r="AI113" t="s">
        <v>123</v>
      </c>
      <c r="AO113">
        <f t="shared" ca="1" si="35"/>
        <v>0.51283216824949285</v>
      </c>
      <c r="AP113" t="str">
        <f t="shared" ca="1" si="36"/>
        <v>pics\\Kokos_3.jpg</v>
      </c>
      <c r="AS113" t="str">
        <f t="shared" si="41"/>
        <v/>
      </c>
      <c r="AT113">
        <f t="shared" ca="1" si="42"/>
        <v>0.1742340390865309</v>
      </c>
      <c r="AU113" t="s">
        <v>697</v>
      </c>
      <c r="AV113" t="str">
        <f t="shared" ca="1" si="43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_Он_имеет_шипы?</v>
      </c>
      <c r="BA113" t="e">
        <f>VLOOKUP(Q113,audio_list_stym!$B$2:$BQ$299,68,FALSE)</f>
        <v>#N/A</v>
      </c>
      <c r="BB113" t="str">
        <f t="shared" si="38"/>
        <v>Вы_видите_ГОНИК._Он_имеет_шипы?</v>
      </c>
      <c r="BD113" cm="1">
        <f t="array" aca="1" ref="BD113" ca="1">INDEX($L$106:$L$113,(RANK(AT9,$AT$2:$AT$9)))</f>
        <v>2130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VLOOKUP(B114,audio_list_stym!$A$3:$BP$18,37,FALSE)</f>
        <v>16</v>
      </c>
      <c r="F114" t="str">
        <f>VLOOKUP(E114,metki!$A$2:$B$9,2,FALSE)</f>
        <v>импл_новые_без_названия</v>
      </c>
      <c r="G114" t="str">
        <f t="shared" si="39"/>
        <v>импл_</v>
      </c>
      <c r="H114" t="str">
        <f>VLOOKUP(B114,audio_list_stym!$A$3:$AJ$18,5,FALSE)</f>
        <v>Tamanid</v>
      </c>
      <c r="I114" t="s">
        <v>688</v>
      </c>
      <c r="J114" t="str">
        <f t="shared" si="40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AD114" t="str">
        <f t="shared" ca="1" si="33"/>
        <v>pics\\Goroh_6.jpg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4"/>
        <v>pics\\Goroh_6.jpg</v>
      </c>
      <c r="AI114" t="s">
        <v>86</v>
      </c>
      <c r="AO114">
        <f t="shared" ca="1" si="35"/>
        <v>0.60923257249971452</v>
      </c>
      <c r="AP114" t="str">
        <f t="shared" ca="1" si="36"/>
        <v>pics\\Goroh_6.jpg</v>
      </c>
      <c r="AS114" t="str">
        <f t="shared" ca="1" si="41"/>
        <v>pics\\Goroh_6.jpg</v>
      </c>
      <c r="AT114">
        <f t="shared" ca="1" si="42"/>
        <v>0.51145647643249781</v>
      </c>
      <c r="AU114" t="s">
        <v>697</v>
      </c>
      <c r="AV114" t="str">
        <f t="shared" ca="1" si="43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e">
        <f>VLOOKUP(Q114,audio_list_stym!$B$2:$BQ$299,68,FALSE)</f>
        <v>#N/A</v>
      </c>
      <c r="BB114" t="e">
        <f t="shared" si="38"/>
        <v>#N/A</v>
      </c>
      <c r="BC114">
        <f>A114</f>
        <v>1215</v>
      </c>
      <c r="BD114" cm="1">
        <f t="array" aca="1" ref="BD114" ca="1">INDEX($L$114:$L$121,(RANK(AT2,$AT$2:$AT$9)))</f>
        <v>2144</v>
      </c>
      <c r="BE114" cm="1">
        <f t="array" aca="1" ref="BE114" ca="1">INDEX(BD66:BD81,(RANK(AT8,$AT$2:$AT$17)))</f>
        <v>2070</v>
      </c>
      <c r="BF114" cm="1">
        <f t="array" aca="1" ref="BF114" ca="1">INDEX(BD82:BD97,(RANK(AT8,$AT$2:$AT$9)))</f>
        <v>2084</v>
      </c>
      <c r="BG114" cm="1">
        <f t="array" aca="1" ref="BG114" ca="1">INDEX(BD98:BD113,(RANK(AT8,$AT$2:$AT$9)))</f>
        <v>2116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VLOOKUP(B115,audio_list_stym!$A$3:$BP$18,37,FALSE)</f>
        <v>16</v>
      </c>
      <c r="F115" t="str">
        <f>VLOOKUP(E115,metki!$A$2:$B$9,2,FALSE)</f>
        <v>импл_новые_без_названия</v>
      </c>
      <c r="G115" t="str">
        <f t="shared" si="39"/>
        <v>импл_</v>
      </c>
      <c r="H115" t="str">
        <f>VLOOKUP(B115,audio_list_stym!$A$3:$AJ$18,5,FALSE)</f>
        <v>Tamanid</v>
      </c>
      <c r="I115" t="s">
        <v>689</v>
      </c>
      <c r="J115" t="str">
        <f t="shared" si="40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274</v>
      </c>
      <c r="Q115" t="str">
        <f>IF(G115="экспл",0,IF(G115="импл_",VLOOKUP(J115,quest_импл!$A$1:$J$129,8,FALSE),0))</f>
        <v>sound\\Izognut_li.wav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2044</v>
      </c>
      <c r="AD115" t="str">
        <f t="shared" ca="1" si="33"/>
        <v>pics\\Peper_4.jpg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4"/>
        <v>pics\\Peper_4.jpg</v>
      </c>
      <c r="AI115" t="s">
        <v>87</v>
      </c>
      <c r="AO115">
        <f t="shared" ca="1" si="35"/>
        <v>0.27765227693368777</v>
      </c>
      <c r="AP115" t="str">
        <f t="shared" ca="1" si="36"/>
        <v>pics\\Peper_4.jpg</v>
      </c>
      <c r="AS115" t="str">
        <f t="shared" ca="1" si="41"/>
        <v>pics\\Peper_4.jpg</v>
      </c>
      <c r="AT115">
        <f t="shared" ca="1" si="42"/>
        <v>0.53688391784206879</v>
      </c>
      <c r="AU115" t="s">
        <v>697</v>
      </c>
      <c r="AV115" t="str">
        <f t="shared" ca="1" si="43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_Изогнут_ли_</v>
      </c>
      <c r="BB115" t="str">
        <f t="shared" si="38"/>
        <v>_Изогнут_ли_XXXXX?</v>
      </c>
      <c r="BD115" cm="1">
        <f t="array" aca="1" ref="BD115" ca="1">INDEX($L$114:$L$121,(RANK(AT3,$AT$2:$AT$9)))</f>
        <v>2143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VLOOKUP(B116,audio_list_stym!$A$3:$BP$18,37,FALSE)</f>
        <v>16</v>
      </c>
      <c r="F116" t="str">
        <f>VLOOKUP(E116,metki!$A$2:$B$9,2,FALSE)</f>
        <v>импл_новые_без_названия</v>
      </c>
      <c r="G116" t="str">
        <f t="shared" si="39"/>
        <v>импл_</v>
      </c>
      <c r="H116" t="str">
        <f>VLOOKUP(B116,audio_list_stym!$A$3:$AJ$18,5,FALSE)</f>
        <v>Tamanid</v>
      </c>
      <c r="I116" t="s">
        <v>690</v>
      </c>
      <c r="J116" t="str">
        <f t="shared" si="40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275</v>
      </c>
      <c r="Q116" t="str">
        <f>IF(G116="экспл",0,IF(G116="импл_",VLOOKUP(J116,quest_импл!$A$1:$J$129,8,FALSE),0))</f>
        <v>sound\\Barhatistiy_li.wav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2008</v>
      </c>
      <c r="AD116" t="str">
        <f t="shared" ca="1" si="33"/>
        <v>pics\\Banan_8.jpg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4"/>
        <v>pics\\Banan_8.jpg</v>
      </c>
      <c r="AI116" t="s">
        <v>88</v>
      </c>
      <c r="AO116">
        <f t="shared" ca="1" si="35"/>
        <v>0.88684101508436308</v>
      </c>
      <c r="AP116" t="str">
        <f t="shared" ca="1" si="36"/>
        <v>pics\\Banan_8.jpg</v>
      </c>
      <c r="AS116" t="str">
        <f t="shared" ca="1" si="41"/>
        <v>pics\\Banan_8.jpg</v>
      </c>
      <c r="AT116">
        <f t="shared" ca="1" si="42"/>
        <v>0.50098342485472158</v>
      </c>
      <c r="AU116" t="s">
        <v>697</v>
      </c>
      <c r="AV116" t="str">
        <f t="shared" ca="1" si="43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_Бархатистый_ли_</v>
      </c>
      <c r="BB116" t="str">
        <f t="shared" si="38"/>
        <v>_Бархатистый_ли_XXXXX?</v>
      </c>
      <c r="BD116" cm="1">
        <f t="array" aca="1" ref="BD116" ca="1">INDEX($L$114:$L$121,(RANK(AT4,$AT$2:$AT$9)))</f>
        <v>2140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VLOOKUP(B117,audio_list_stym!$A$3:$BP$18,37,FALSE)</f>
        <v>16</v>
      </c>
      <c r="F117" t="str">
        <f>VLOOKUP(E117,metki!$A$2:$B$9,2,FALSE)</f>
        <v>импл_новые_без_названия</v>
      </c>
      <c r="G117" t="str">
        <f t="shared" si="39"/>
        <v>импл_</v>
      </c>
      <c r="H117" t="str">
        <f>VLOOKUP(B117,audio_list_stym!$A$3:$AJ$18,5,FALSE)</f>
        <v>Tamanid</v>
      </c>
      <c r="I117" t="s">
        <v>691</v>
      </c>
      <c r="J117" t="str">
        <f t="shared" si="40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276</v>
      </c>
      <c r="Q117" t="str">
        <f>IF(G117="экспл",0,IF(G117="импл_",VLOOKUP(J117,quest_импл!$A$1:$J$129,8,FALSE),0))</f>
        <v>sound\\Odnotonniy_li.wav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2030</v>
      </c>
      <c r="AD117" t="str">
        <f t="shared" ca="1" si="33"/>
        <v>pics\\Kokos_6.jpg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4"/>
        <v>pics\\Kokos_6.jpg</v>
      </c>
      <c r="AI117" t="s">
        <v>89</v>
      </c>
      <c r="AO117">
        <f t="shared" ca="1" si="35"/>
        <v>0.48533575379427263</v>
      </c>
      <c r="AP117" t="str">
        <f t="shared" ca="1" si="36"/>
        <v>pics\\Kokos_6.jpg</v>
      </c>
      <c r="AS117" t="str">
        <f t="shared" ca="1" si="41"/>
        <v>pics\\Kokos_6.jpg</v>
      </c>
      <c r="AT117">
        <f t="shared" ca="1" si="42"/>
        <v>0.3324065797936917</v>
      </c>
      <c r="AU117" t="s">
        <v>697</v>
      </c>
      <c r="AV117" t="str">
        <f t="shared" ca="1" si="43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_Однотонный_ли_</v>
      </c>
      <c r="BB117" t="str">
        <f t="shared" si="38"/>
        <v>_Однотонный_ли_XXXXX?</v>
      </c>
      <c r="BD117" cm="1">
        <f t="array" aca="1" ref="BD117" ca="1">INDEX($L$114:$L$121,(RANK(AT5,$AT$2:$AT$9)))</f>
        <v>2142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VLOOKUP(B118,audio_list_stym!$A$3:$BP$18,37,FALSE)</f>
        <v>16</v>
      </c>
      <c r="F118" t="str">
        <f>VLOOKUP(E118,metki!$A$2:$B$9,2,FALSE)</f>
        <v>импл_новые_без_названия</v>
      </c>
      <c r="G118" t="str">
        <f t="shared" si="39"/>
        <v>импл_</v>
      </c>
      <c r="H118" t="str">
        <f>VLOOKUP(B118,audio_list_stym!$A$3:$AJ$18,5,FALSE)</f>
        <v>Tamanid</v>
      </c>
      <c r="I118" t="s">
        <v>692</v>
      </c>
      <c r="J118" t="str">
        <f t="shared" si="40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277</v>
      </c>
      <c r="Q118" t="str">
        <f>IF(G118="экспл",0,IF(G118="импл_",VLOOKUP(J118,quest_импл!$A$1:$J$129,8,FALSE),0))</f>
        <v>sound\\Prozrachniy_li.wav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2005</v>
      </c>
      <c r="AD118" t="str">
        <f t="shared" ca="1" si="33"/>
        <v>pics\\Banan_5.jpg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4"/>
        <v>pics\\Banan_5.jpg</v>
      </c>
      <c r="AI118" t="s">
        <v>90</v>
      </c>
      <c r="AO118">
        <f t="shared" ca="1" si="35"/>
        <v>0.9267433367968011</v>
      </c>
      <c r="AP118" t="str">
        <f t="shared" ca="1" si="36"/>
        <v>pics\\Banan_5.jpg</v>
      </c>
      <c r="AS118" t="str">
        <f t="shared" ca="1" si="41"/>
        <v>pics\\Banan_5.jpg</v>
      </c>
      <c r="AT118">
        <f t="shared" ca="1" si="42"/>
        <v>0.45376728429245861</v>
      </c>
      <c r="AU118" t="s">
        <v>697</v>
      </c>
      <c r="AV118" t="str">
        <f t="shared" ca="1" si="43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_Прозрачный_ли_</v>
      </c>
      <c r="BB118" t="str">
        <f t="shared" si="38"/>
        <v>_Прозрачный_ли_XXXXX?</v>
      </c>
      <c r="BD118" cm="1">
        <f t="array" aca="1" ref="BD118" ca="1">INDEX($L$114:$L$121,(RANK(AT6,$AT$2:$AT$9)))</f>
        <v>2137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VLOOKUP(B119,audio_list_stym!$A$3:$BP$18,37,FALSE)</f>
        <v>16</v>
      </c>
      <c r="F119" t="str">
        <f>VLOOKUP(E119,metki!$A$2:$B$9,2,FALSE)</f>
        <v>импл_новые_без_названия</v>
      </c>
      <c r="G119" t="str">
        <f t="shared" si="39"/>
        <v>импл_</v>
      </c>
      <c r="H119" t="str">
        <f>VLOOKUP(B119,audio_list_stym!$A$3:$AJ$18,5,FALSE)</f>
        <v>Tamanid</v>
      </c>
      <c r="I119" t="s">
        <v>693</v>
      </c>
      <c r="J119" t="str">
        <f t="shared" si="40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278</v>
      </c>
      <c r="Q119" t="str">
        <f>IF(G119="экспл",0,IF(G119="импл_",VLOOKUP(J119,quest_импл!$A$1:$J$129,8,FALSE),0))</f>
        <v>sound\\Izmelchen_li.wav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2011</v>
      </c>
      <c r="AD119" t="str">
        <f t="shared" ca="1" si="33"/>
        <v>pics\\Finik_3.jpg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4"/>
        <v>pics\\Finik_3.jpg</v>
      </c>
      <c r="AI119" t="s">
        <v>91</v>
      </c>
      <c r="AO119">
        <f t="shared" ca="1" si="35"/>
        <v>0.80408020506703781</v>
      </c>
      <c r="AP119" t="str">
        <f t="shared" ca="1" si="36"/>
        <v>pics\\Finik_3.jpg</v>
      </c>
      <c r="AS119" t="str">
        <f t="shared" ca="1" si="41"/>
        <v>pics\\Finik_3.jpg</v>
      </c>
      <c r="AT119">
        <f t="shared" ca="1" si="42"/>
        <v>0.41997594872232247</v>
      </c>
      <c r="AU119" t="s">
        <v>697</v>
      </c>
      <c r="AV119" t="str">
        <f t="shared" ca="1" si="43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_Измельчен_ли_</v>
      </c>
      <c r="BB119" t="str">
        <f t="shared" si="38"/>
        <v>_Измельчен_ли_XXXXX?</v>
      </c>
      <c r="BD119" cm="1">
        <f t="array" aca="1" ref="BD119" ca="1">INDEX($L$114:$L$121,(RANK(AT7,$AT$2:$AT$9)))</f>
        <v>2141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VLOOKUP(B120,audio_list_stym!$A$3:$BP$18,37,FALSE)</f>
        <v>16</v>
      </c>
      <c r="F120" t="str">
        <f>VLOOKUP(E120,metki!$A$2:$B$9,2,FALSE)</f>
        <v>импл_новые_без_названия</v>
      </c>
      <c r="G120" t="str">
        <f t="shared" si="39"/>
        <v>импл_</v>
      </c>
      <c r="H120" t="str">
        <f>VLOOKUP(B120,audio_list_stym!$A$3:$AJ$18,5,FALSE)</f>
        <v>Tamanid</v>
      </c>
      <c r="I120" t="s">
        <v>694</v>
      </c>
      <c r="J120" t="str">
        <f t="shared" si="40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279</v>
      </c>
      <c r="Q120" t="str">
        <f>IF(G120="экспл",0,IF(G120="импл_",VLOOKUP(J120,quest_импл!$A$1:$J$129,8,FALSE),0))</f>
        <v>sound\\Cvetushiy_li.wav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2062</v>
      </c>
      <c r="AD120" t="str">
        <f t="shared" ca="1" si="33"/>
        <v>pics\\Tomat_6.jpg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4"/>
        <v>pics\\Tomat_6.jpg</v>
      </c>
      <c r="AI120" t="s">
        <v>92</v>
      </c>
      <c r="AO120">
        <f t="shared" ca="1" si="35"/>
        <v>7.4483418940722745E-2</v>
      </c>
      <c r="AP120" t="str">
        <f t="shared" ca="1" si="36"/>
        <v>pics\\Tomat_6.jpg</v>
      </c>
      <c r="AS120" t="str">
        <f t="shared" ca="1" si="41"/>
        <v>pics\\Tomat_6.jpg</v>
      </c>
      <c r="AT120">
        <f t="shared" ca="1" si="42"/>
        <v>0.6392471179535798</v>
      </c>
      <c r="AU120" t="s">
        <v>697</v>
      </c>
      <c r="AV120" t="str">
        <f t="shared" ca="1" si="43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_Цветущий_ли_</v>
      </c>
      <c r="BB120" t="str">
        <f t="shared" si="38"/>
        <v>_Цветущий_ли_XXXXX?</v>
      </c>
      <c r="BD120" cm="1">
        <f t="array" aca="1" ref="BD120" ca="1">INDEX($L$114:$L$121,(RANK(AT8,$AT$2:$AT$9)))</f>
        <v>2139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VLOOKUP(B121,audio_list_stym!$A$3:$BP$18,37,FALSE)</f>
        <v>16</v>
      </c>
      <c r="F121" t="str">
        <f>VLOOKUP(E121,metki!$A$2:$B$9,2,FALSE)</f>
        <v>импл_новые_без_названия</v>
      </c>
      <c r="G121" t="str">
        <f t="shared" si="39"/>
        <v>импл_</v>
      </c>
      <c r="H121" t="str">
        <f>VLOOKUP(B121,audio_list_stym!$A$3:$AJ$18,5,FALSE)</f>
        <v>Tamanid</v>
      </c>
      <c r="I121" t="s">
        <v>695</v>
      </c>
      <c r="J121" t="str">
        <f t="shared" si="40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280</v>
      </c>
      <c r="Q121" t="str">
        <f>IF(G121="экспл",0,IF(G121="импл_",VLOOKUP(J121,quest_импл!$A$1:$J$129,8,FALSE),0))</f>
        <v>sound\\Skruchen_li.wav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2045</v>
      </c>
      <c r="AD121" t="str">
        <f t="shared" ca="1" si="33"/>
        <v>pics\\Peper_5.jpg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4"/>
        <v>pics\\Peper_5.jpg</v>
      </c>
      <c r="AI121" t="s">
        <v>93</v>
      </c>
      <c r="AO121">
        <f t="shared" ca="1" si="35"/>
        <v>0.26997846124844593</v>
      </c>
      <c r="AP121" t="str">
        <f t="shared" ca="1" si="36"/>
        <v>pics\\Peper_5.jpg</v>
      </c>
      <c r="AS121" t="str">
        <f ca="1">IF(G121="импл_",AP121,"")</f>
        <v>pics\\Peper_5.jpg</v>
      </c>
      <c r="AT121">
        <f t="shared" ca="1" si="42"/>
        <v>0.14711916896050747</v>
      </c>
      <c r="AU121" t="s">
        <v>697</v>
      </c>
      <c r="AV121" t="str">
        <f t="shared" ca="1" si="43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_Скручен_ли_</v>
      </c>
      <c r="BB121" t="str">
        <f t="shared" si="38"/>
        <v>_Скручен_ли_XXXXX?</v>
      </c>
      <c r="BD121" cm="1">
        <f t="array" aca="1" ref="BD121" ca="1">INDEX($L$114:$L$121,(RANK(AT9,$AT$2:$AT$9)))</f>
        <v>2138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VLOOKUP(B122,audio_list_stym!$A$3:$BP$18,37,FALSE)</f>
        <v>17</v>
      </c>
      <c r="F122" t="str">
        <f>VLOOKUP(E122,metki!$A$2:$B$9,2,FALSE)</f>
        <v>экспл_новые_без_названия</v>
      </c>
      <c r="G122" t="str">
        <f t="shared" si="39"/>
        <v>экспл</v>
      </c>
      <c r="H122" t="str">
        <f>VLOOKUP(B122,audio_list_stym!$A$3:$AJ$18,5,FALSE)</f>
        <v>ZF</v>
      </c>
      <c r="I122" t="s">
        <v>688</v>
      </c>
      <c r="J122" t="str">
        <f t="shared" si="40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AD122" t="str">
        <f t="shared" ca="1" si="33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34"/>
        <v/>
      </c>
      <c r="AI122" t="s">
        <v>124</v>
      </c>
      <c r="AO122">
        <f t="shared" ca="1" si="35"/>
        <v>0.5700403903725314</v>
      </c>
      <c r="AP122" t="str">
        <f t="shared" ca="1" si="36"/>
        <v>pics\\Goroh_8.jpg</v>
      </c>
      <c r="AS122" t="str">
        <f t="shared" si="41"/>
        <v/>
      </c>
      <c r="AT122">
        <f t="shared" ca="1" si="42"/>
        <v>0.33042525582849402</v>
      </c>
      <c r="AU122" t="s">
        <v>697</v>
      </c>
      <c r="AV122" t="str">
        <f t="shared" ca="1" si="43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e">
        <f>VLOOKUP(Q122,audio_list_stym!$B$2:$BQ$299,68,FALSE)</f>
        <v>#N/A</v>
      </c>
      <c r="BB122" t="e">
        <f>IF(G122="экспл",AY122&amp;AX122&amp;"."&amp;AZ122,IF(G122="импл_",BA122&amp;AX122&amp;""))</f>
        <v>#N/A</v>
      </c>
      <c r="BC122">
        <f>A122</f>
        <v>1216</v>
      </c>
      <c r="BD122" cm="1">
        <f t="array" aca="1" ref="BD122" ca="1">INDEX($L$122:$L$129,(RANK(AT2,$AT$2:$AT$9)))</f>
        <v>2152</v>
      </c>
      <c r="BE122" cm="1">
        <f t="array" aca="1" ref="BE122" ca="1">INDEX(BD66:BD81,(RANK(AT9,$AT$2:$AT$17)))</f>
        <v>2072</v>
      </c>
      <c r="BF122" cm="1">
        <f t="array" aca="1" ref="BF122" ca="1">INDEX(BD90:BD105,(RANK(AT9,$AT$2:$AT$17)))</f>
        <v>2095</v>
      </c>
      <c r="BG122" cm="1">
        <f t="array" aca="1" ref="BG122" ca="1">INDEX(BD106:BD121,(RANK(AT9,$AT$2:$AT$17)))</f>
        <v>2135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VLOOKUP(B123,audio_list_stym!$A$3:$BP$18,37,FALSE)</f>
        <v>17</v>
      </c>
      <c r="F123" t="str">
        <f>VLOOKUP(E123,metki!$A$2:$B$9,2,FALSE)</f>
        <v>экспл_новые_без_названия</v>
      </c>
      <c r="G123" t="str">
        <f t="shared" si="39"/>
        <v>экспл</v>
      </c>
      <c r="H123" t="str">
        <f>VLOOKUP(B123,audio_list_stym!$A$3:$AJ$18,5,FALSE)</f>
        <v>ZF</v>
      </c>
      <c r="I123" t="s">
        <v>689</v>
      </c>
      <c r="J123" t="str">
        <f t="shared" si="40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154</v>
      </c>
      <c r="Z123" t="str">
        <f>IF(G123="экспл",VLOOKUP(J123,quest_экспл!$A$1:$N$129,12,FALSE),IF(G123="импл_",0,0))</f>
        <v>sound\\On_rozoviy.wav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3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34"/>
        <v/>
      </c>
      <c r="AI123" t="s">
        <v>125</v>
      </c>
      <c r="AO123">
        <f t="shared" ca="1" si="35"/>
        <v>0.47732031673395314</v>
      </c>
      <c r="AP123" t="str">
        <f t="shared" ca="1" si="36"/>
        <v>pics\\Limon_2.jpg</v>
      </c>
      <c r="AS123" t="str">
        <f t="shared" si="41"/>
        <v/>
      </c>
      <c r="AT123">
        <f t="shared" ca="1" si="42"/>
        <v>0.62189091336469493</v>
      </c>
      <c r="AU123" t="s">
        <v>697</v>
      </c>
      <c r="AV123" t="str">
        <f t="shared" ca="1" si="43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_Он_розовый?</v>
      </c>
      <c r="BA123" t="e">
        <f>VLOOKUP(Q123,audio_list_stym!$B$2:$BQ$299,68,FALSE)</f>
        <v>#N/A</v>
      </c>
      <c r="BB123" t="str">
        <f t="shared" si="38"/>
        <v>Посмотрите,_вот_XXXXX._Он_розовый?</v>
      </c>
      <c r="BD123" cm="1">
        <f t="array" aca="1" ref="BD123" ca="1">INDEX($L$122:$L$129,(RANK(AT3,$AT$2:$AT$9)))</f>
        <v>2151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VLOOKUP(B124,audio_list_stym!$A$3:$BP$18,37,FALSE)</f>
        <v>17</v>
      </c>
      <c r="F124" t="str">
        <f>VLOOKUP(E124,metki!$A$2:$B$9,2,FALSE)</f>
        <v>экспл_новые_без_названия</v>
      </c>
      <c r="G124" t="str">
        <f t="shared" si="39"/>
        <v>экспл</v>
      </c>
      <c r="H124" t="str">
        <f>VLOOKUP(B124,audio_list_stym!$A$3:$AJ$18,5,FALSE)</f>
        <v>ZF</v>
      </c>
      <c r="I124" t="s">
        <v>690</v>
      </c>
      <c r="J124" t="str">
        <f t="shared" si="40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155</v>
      </c>
      <c r="Z124" t="str">
        <f>IF(G124="экспл",VLOOKUP(J124,quest_экспл!$A$1:$N$129,12,FALSE),IF(G124="импл_",0,0))</f>
        <v>sound\\Tonkiy_li_on.wav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3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34"/>
        <v/>
      </c>
      <c r="AI124" t="s">
        <v>126</v>
      </c>
      <c r="AO124">
        <f t="shared" ca="1" si="35"/>
        <v>0.57852832534279763</v>
      </c>
      <c r="AP124" t="str">
        <f t="shared" ca="1" si="36"/>
        <v>pics\\Goroh_7.jpg</v>
      </c>
      <c r="AS124" t="str">
        <f t="shared" si="41"/>
        <v/>
      </c>
      <c r="AT124">
        <f t="shared" ca="1" si="42"/>
        <v>0.87442801422116645</v>
      </c>
      <c r="AU124" t="s">
        <v>697</v>
      </c>
      <c r="AV124" t="str">
        <f t="shared" ca="1" si="43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_Тонкий_ли_он?</v>
      </c>
      <c r="BA124" t="e">
        <f>VLOOKUP(Q124,audio_list_stym!$B$2:$BQ$299,68,FALSE)</f>
        <v>#N/A</v>
      </c>
      <c r="BB124" t="str">
        <f t="shared" si="38"/>
        <v>Вот_XXXXX._Тонкий_ли_он?</v>
      </c>
      <c r="BD124" cm="1">
        <f t="array" aca="1" ref="BD124" ca="1">INDEX($L$122:$L$129,(RANK(AT4,$AT$2:$AT$9)))</f>
        <v>2148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VLOOKUP(B125,audio_list_stym!$A$3:$BP$18,37,FALSE)</f>
        <v>17</v>
      </c>
      <c r="F125" t="str">
        <f>VLOOKUP(E125,metki!$A$2:$B$9,2,FALSE)</f>
        <v>экспл_новые_без_названия</v>
      </c>
      <c r="G125" t="str">
        <f t="shared" si="39"/>
        <v>экспл</v>
      </c>
      <c r="H125" t="str">
        <f>VLOOKUP(B125,audio_list_stym!$A$3:$AJ$18,5,FALSE)</f>
        <v>ZF</v>
      </c>
      <c r="I125" t="s">
        <v>691</v>
      </c>
      <c r="J125" t="str">
        <f t="shared" si="40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156</v>
      </c>
      <c r="Z125" t="str">
        <f>IF(G125="экспл",VLOOKUP(J125,quest_экспл!$A$1:$N$129,12,FALSE),IF(G125="импл_",0,0))</f>
        <v>sound\\Celniy_li_on.wav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3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34"/>
        <v/>
      </c>
      <c r="AI125" t="s">
        <v>127</v>
      </c>
      <c r="AO125">
        <f t="shared" ca="1" si="35"/>
        <v>0.17248663733508474</v>
      </c>
      <c r="AP125" t="str">
        <f t="shared" ca="1" si="36"/>
        <v>pics\\Redis_5.jpg</v>
      </c>
      <c r="AS125" t="str">
        <f t="shared" si="41"/>
        <v/>
      </c>
      <c r="AT125">
        <f t="shared" ca="1" si="42"/>
        <v>0.14198555971329119</v>
      </c>
      <c r="AU125" t="s">
        <v>697</v>
      </c>
      <c r="AV125" t="str">
        <f t="shared" ca="1" si="43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_Цельный_ли_он?</v>
      </c>
      <c r="BA125" t="e">
        <f>VLOOKUP(Q125,audio_list_stym!$B$2:$BQ$299,68,FALSE)</f>
        <v>#N/A</v>
      </c>
      <c r="BB125" t="str">
        <f t="shared" si="38"/>
        <v>Это_XXXXX._Цельный_ли_он?</v>
      </c>
      <c r="BD125" cm="1">
        <f t="array" aca="1" ref="BD125" ca="1">INDEX($L$122:$L$129,(RANK(AT5,$AT$2:$AT$9)))</f>
        <v>2150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VLOOKUP(B126,audio_list_stym!$A$3:$BP$18,37,FALSE)</f>
        <v>17</v>
      </c>
      <c r="F126" t="str">
        <f>VLOOKUP(E126,metki!$A$2:$B$9,2,FALSE)</f>
        <v>экспл_новые_без_названия</v>
      </c>
      <c r="G126" t="str">
        <f t="shared" si="39"/>
        <v>экспл</v>
      </c>
      <c r="H126" t="str">
        <f>VLOOKUP(B126,audio_list_stym!$A$3:$AJ$18,5,FALSE)</f>
        <v>ZF</v>
      </c>
      <c r="I126" t="s">
        <v>692</v>
      </c>
      <c r="J126" t="str">
        <f t="shared" si="40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157</v>
      </c>
      <c r="Z126" t="str">
        <f>IF(G126="экспл",VLOOKUP(J126,quest_экспл!$A$1:$N$129,12,FALSE),IF(G126="импл_",0,0))</f>
        <v>sound\\On_shershaviy.wav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3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34"/>
        <v/>
      </c>
      <c r="AI126" t="s">
        <v>128</v>
      </c>
      <c r="AO126">
        <f t="shared" ca="1" si="35"/>
        <v>0.1296073709386103</v>
      </c>
      <c r="AP126" t="str">
        <f t="shared" ca="1" si="36"/>
        <v>pics\\Redis_7.jpg</v>
      </c>
      <c r="AS126" t="str">
        <f t="shared" si="41"/>
        <v/>
      </c>
      <c r="AT126">
        <f t="shared" ca="1" si="42"/>
        <v>0.36321260026417956</v>
      </c>
      <c r="AU126" t="s">
        <v>697</v>
      </c>
      <c r="AV126" t="str">
        <f t="shared" ca="1" si="43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_Он_шершавый?</v>
      </c>
      <c r="BA126" t="e">
        <f>VLOOKUP(Q126,audio_list_stym!$B$2:$BQ$299,68,FALSE)</f>
        <v>#N/A</v>
      </c>
      <c r="BB126" t="str">
        <f t="shared" si="38"/>
        <v>На_картинке_XXXXX._Он_шершавый?</v>
      </c>
      <c r="BD126" cm="1">
        <f t="array" aca="1" ref="BD126" ca="1">INDEX($L$122:$L$129,(RANK(AT6,$AT$2:$AT$9)))</f>
        <v>2145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VLOOKUP(B127,audio_list_stym!$A$3:$BP$18,37,FALSE)</f>
        <v>17</v>
      </c>
      <c r="F127" t="str">
        <f>VLOOKUP(E127,metki!$A$2:$B$9,2,FALSE)</f>
        <v>экспл_новые_без_названия</v>
      </c>
      <c r="G127" t="str">
        <f t="shared" si="39"/>
        <v>экспл</v>
      </c>
      <c r="H127" t="str">
        <f>VLOOKUP(B127,audio_list_stym!$A$3:$AJ$18,5,FALSE)</f>
        <v>ZF</v>
      </c>
      <c r="I127" t="s">
        <v>693</v>
      </c>
      <c r="J127" t="str">
        <f t="shared" si="40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158</v>
      </c>
      <c r="Z127" t="str">
        <f>IF(G127="экспл",VLOOKUP(J127,quest_экспл!$A$1:$N$129,12,FALSE),IF(G127="импл_",0,0))</f>
        <v>sound\\Zaostrin_li_on.wav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3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4"/>
        <v/>
      </c>
      <c r="AI127" t="s">
        <v>129</v>
      </c>
      <c r="AO127">
        <f t="shared" ca="1" si="35"/>
        <v>0.11581770795112856</v>
      </c>
      <c r="AP127" t="str">
        <f t="shared" ca="1" si="36"/>
        <v>pics\\Tomat_1.jpg</v>
      </c>
      <c r="AS127" t="str">
        <f t="shared" si="41"/>
        <v/>
      </c>
      <c r="AT127">
        <f t="shared" ca="1" si="42"/>
        <v>0.64149774913551172</v>
      </c>
      <c r="AU127" t="s">
        <v>697</v>
      </c>
      <c r="AV127" t="str">
        <f t="shared" ca="1" si="43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_Заострен_ли_он?</v>
      </c>
      <c r="BA127" t="e">
        <f>VLOOKUP(Q127,audio_list_stym!$B$2:$BQ$299,68,FALSE)</f>
        <v>#N/A</v>
      </c>
      <c r="BB127" t="str">
        <f t="shared" si="38"/>
        <v>На_мониторе_XXXXX._Заострен_ли_он?</v>
      </c>
      <c r="BD127" cm="1">
        <f t="array" aca="1" ref="BD127" ca="1">INDEX($L$122:$L$129,(RANK(AT7,$AT$2:$AT$9)))</f>
        <v>2149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VLOOKUP(B128,audio_list_stym!$A$3:$BP$18,37,FALSE)</f>
        <v>17</v>
      </c>
      <c r="F128" t="str">
        <f>VLOOKUP(E128,metki!$A$2:$B$9,2,FALSE)</f>
        <v>экспл_новые_без_названия</v>
      </c>
      <c r="G128" t="str">
        <f t="shared" si="39"/>
        <v>экспл</v>
      </c>
      <c r="H128" t="str">
        <f>VLOOKUP(B128,audio_list_stym!$A$3:$AJ$18,5,FALSE)</f>
        <v>ZF</v>
      </c>
      <c r="I128" t="s">
        <v>694</v>
      </c>
      <c r="J128" t="str">
        <f t="shared" si="40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159</v>
      </c>
      <c r="Z128" t="str">
        <f>IF(G128="экспл",VLOOKUP(J128,quest_экспл!$A$1:$N$129,12,FALSE),IF(G128="импл_",0,0))</f>
        <v>sound\\On_rassipchatiy.wav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3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34"/>
        <v/>
      </c>
      <c r="AI128" t="s">
        <v>130</v>
      </c>
      <c r="AO128">
        <f t="shared" ca="1" si="35"/>
        <v>0.20965750266058236</v>
      </c>
      <c r="AP128" t="str">
        <f t="shared" ca="1" si="36"/>
        <v>pics\\Peper_8.jpg</v>
      </c>
      <c r="AS128" t="str">
        <f t="shared" si="41"/>
        <v/>
      </c>
      <c r="AT128">
        <f t="shared" ca="1" si="42"/>
        <v>0.40953579762623282</v>
      </c>
      <c r="AU128" t="s">
        <v>697</v>
      </c>
      <c r="AV128" t="str">
        <f t="shared" ca="1" si="43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_Он_рассыпчатый?</v>
      </c>
      <c r="BA128" t="e">
        <f>VLOOKUP(Q128,audio_list_stym!$B$2:$BQ$299,68,FALSE)</f>
        <v>#N/A</v>
      </c>
      <c r="BB128" t="str">
        <f t="shared" si="38"/>
        <v>Перед_Вами_XXXXX._Он_рассыпчатый?</v>
      </c>
      <c r="BD128" cm="1">
        <f t="array" aca="1" ref="BD128" ca="1">INDEX($L$122:$L$129,(RANK(AT8,$AT$2:$AT$9)))</f>
        <v>2147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VLOOKUP(B129,audio_list_stym!$A$3:$BP$18,37,FALSE)</f>
        <v>17</v>
      </c>
      <c r="F129" t="str">
        <f>VLOOKUP(E129,metki!$A$2:$B$9,2,FALSE)</f>
        <v>экспл_новые_без_названия</v>
      </c>
      <c r="G129" t="str">
        <f>LEFT(F129,5)</f>
        <v>экспл</v>
      </c>
      <c r="H129" t="str">
        <f>VLOOKUP(B129,audio_list_stym!$A$3:$AJ$18,5,FALSE)</f>
        <v>ZF</v>
      </c>
      <c r="I129" t="s">
        <v>695</v>
      </c>
      <c r="J129" t="str">
        <f>H129&amp;I129</f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160</v>
      </c>
      <c r="Z129" t="str">
        <f>IF(G129="экспл",VLOOKUP(J129,quest_экспл!$A$1:$N$129,12,FALSE),IF(G129="импл_",0,0))</f>
        <v>sound\\Ochishen_li_on.wav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3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4"/>
        <v/>
      </c>
      <c r="AI129" t="s">
        <v>131</v>
      </c>
      <c r="AO129">
        <f t="shared" ca="1" si="35"/>
        <v>0.48268057760818972</v>
      </c>
      <c r="AP129" t="str">
        <f t="shared" ca="1" si="36"/>
        <v>pics\\Kokos_8.jpg</v>
      </c>
      <c r="AS129" t="str">
        <f t="shared" si="41"/>
        <v/>
      </c>
      <c r="AT129">
        <f t="shared" ca="1" si="42"/>
        <v>0.29003937070720753</v>
      </c>
      <c r="AU129" t="s">
        <v>697</v>
      </c>
      <c r="AV129" t="str">
        <f t="shared" ca="1" si="43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_Очищен_ли_он?</v>
      </c>
      <c r="BA129" t="e">
        <f>VLOOKUP(Q129,audio_list_stym!$B$2:$BQ$299,68,FALSE)</f>
        <v>#N/A</v>
      </c>
      <c r="BB129" t="str">
        <f>IF(G129="экспл",AY129&amp;AX129&amp;"."&amp;AZ129,IF(G129="импл_",BA129&amp;AX129&amp;"ю"))</f>
        <v>Вы_видите_XXXXX._Очищен_ли_он?</v>
      </c>
      <c r="BD129" cm="1">
        <f t="array" aca="1" ref="BD129" ca="1">INDEX($L$122:$L$129,(RANK(AT9,$AT$2:$AT$9)))</f>
        <v>2146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100-000000000000}"/>
  <phoneticPr fontId="9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BH161"/>
  <sheetViews>
    <sheetView topLeftCell="AT1" zoomScale="76" zoomScaleNormal="76" zoomScaleSheetLayoutView="40" workbookViewId="0">
      <selection activeCell="BC2" sqref="BC2:BH122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16.86328125" customWidth="1"/>
    <col min="28" max="29" width="11.132812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1" customWidth="1"/>
    <col min="40" max="40" width="12.5312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R1" s="23" t="s">
        <v>737</v>
      </c>
      <c r="AS1" s="23" t="s">
        <v>738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VLOOKUP(B2,audio_list_stym!$A$3:$BP$18,38,FALSE)</f>
        <v>11</v>
      </c>
      <c r="F2" t="str">
        <f>VLOOKUP(E2,metki!$A$2:$B$9,2,FALSE)</f>
        <v>экспл_реал_с_названием</v>
      </c>
      <c r="G2" t="str">
        <f t="shared" ref="G2:G33" si="0">LEFT(F2,5)</f>
        <v>экспл</v>
      </c>
      <c r="H2" t="str">
        <f>VLOOKUP(B2,audio_list_stym!$A$3:$AJ$18,6,FALSE)</f>
        <v>Tomat</v>
      </c>
      <c r="I2" t="s">
        <v>688</v>
      </c>
      <c r="J2" t="str">
        <f t="shared" ref="J2:J33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 ca="1">VLOOKUP(AD2,total_visual_stym!$C$2:$F$209,4,FALSE)</f>
        <v>2211</v>
      </c>
      <c r="AD2" t="str">
        <f ca="1">IF(ISTEXT(AE2),AE2,IF(ISTEXT(AF2),AF2,""))</f>
        <v>pics\\dis60.jpg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>IF(ISTEXT(AR2),AR2,IF(ISTEXT(AS2),AS2,""))</f>
        <v/>
      </c>
      <c r="AG2" t="str">
        <f t="shared" ref="AG2:AG57" si="2">IF(OR(E2=11,E2=13),M2,"")</f>
        <v>pics\\Tomat_1.jpg</v>
      </c>
      <c r="AH2">
        <f t="shared" ref="AH2:AH33" si="3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>LEFT(AI2,11)</f>
        <v>pics\\Tomat</v>
      </c>
      <c r="AL2" t="str">
        <f t="shared" ref="AL2:AL49" si="4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0.69572262312112754</v>
      </c>
      <c r="AP2" t="str">
        <f ca="1">INDEX($AM$2:$AM$25,(RANK(AO2,$AO$2:$AO$25)))</f>
        <v>pics\\Kokos_7.jpg</v>
      </c>
      <c r="AQ2" t="str">
        <f ca="1">INDEX($AN$2:$AN$25,(RANK(AO2,$AO$2:$AO$25)))</f>
        <v>pics\\Tomat_7.jpg</v>
      </c>
      <c r="AT2">
        <f t="shared" ref="AT2:AT33" ca="1" si="5">RAND()</f>
        <v>9.3271229556070812E-2</v>
      </c>
      <c r="AU2" t="str">
        <f>IF(OR(G2=10,G2=11,G2=14,G2=15),VLOOKUP(AT2,audio_list_stym!$A$3:$B$18,2,FALSE),"sound\\Noviy_plod.wav")</f>
        <v>sound\\Noviy_plod.wav</v>
      </c>
      <c r="AV2" t="str">
        <f t="shared" ref="AV2:AV33" ca="1" si="6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7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2031</v>
      </c>
      <c r="BF2" cm="1">
        <f t="array" aca="1" ref="BF2" ca="1">INDEX(BD26:BD49,(RANK(AT2,$AT$2:$AT$16)))</f>
        <v>2047</v>
      </c>
      <c r="BG2" cm="1">
        <f t="array" aca="1" ref="BG2" ca="1">INDEX(BD50:BD65,(RANK(AT2,$AT$2:$AT$16)))</f>
        <v>2023</v>
      </c>
      <c r="BH2">
        <v>1</v>
      </c>
    </row>
    <row r="3" spans="1:60" hidden="1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VLOOKUP(B3,audio_list_stym!$A$3:$BP$18,38,FALSE)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VLOOKUP(B3,audio_list_stym!$A$3:$AJ$18,6,FALSE)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8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>IF(ISTEXT(AR3),AR3,IF(ISTEXT(AS3),AS3,""))</f>
        <v/>
      </c>
      <c r="AG3" t="str">
        <f t="shared" si="2"/>
        <v>pics\\Tomat_2.jpg</v>
      </c>
      <c r="AH3">
        <f t="shared" si="3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ref="AJ3:AJ49" si="9">LEFT(AI3,11)</f>
        <v>pics\\Tomat</v>
      </c>
      <c r="AL3" t="str">
        <f t="shared" si="4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0">RAND()</f>
        <v>0.75730261442114</v>
      </c>
      <c r="AP3" t="str">
        <f ca="1">INDEX($AM$2:$AM$25,(RANK(AO3,$AO$2:$AO$25)))</f>
        <v>pics\\Kokos_4.jpg</v>
      </c>
      <c r="AQ3" t="str">
        <f t="shared" ref="AQ3:AQ25" ca="1" si="11">INDEX($AN$2:$AN$25,(RANK(AO3,$AO$2:$AO$25)))</f>
        <v>pics\\Tomat_4.jpg</v>
      </c>
      <c r="AT3">
        <f t="shared" ca="1" si="5"/>
        <v>0.36838562298570166</v>
      </c>
      <c r="AU3" t="str">
        <f>IF(OR(G3=10,G3=11,G3=14,G3=15),VLOOKUP(AT3,audio_list_stym!$A$3:$B$18,2,FALSE),"sound\\Noviy_plod.wav")</f>
        <v>sound\\Noviy_plod.wav</v>
      </c>
      <c r="AV3" t="str">
        <f t="shared" ca="1" si="6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7"/>
        <v>Посмотрите,_вот_ТОМАТ._Мясистый_ли_он?</v>
      </c>
      <c r="BD3" cm="1">
        <f t="array" aca="1" ref="BD3" ca="1">INDEX($L$2:$L$9,(RANK(AT3,$AT$2:$AT$9)))</f>
        <v>2062</v>
      </c>
    </row>
    <row r="4" spans="1:60" hidden="1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VLOOKUP(B4,audio_list_stym!$A$3:$BP$18,38,FALSE)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VLOOKUP(B4,audio_list_stym!$A$3:$AJ$18,6,FALSE)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8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ref="AF4:AF17" si="12">IF(ISTEXT(AR4),AR4,IF(ISTEXT(AS4),AS4,""))</f>
        <v/>
      </c>
      <c r="AG4" t="str">
        <f t="shared" si="2"/>
        <v>pics\\Tomat_3.jpg</v>
      </c>
      <c r="AH4">
        <f t="shared" si="3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9"/>
        <v>pics\\Tomat</v>
      </c>
      <c r="AL4" t="str">
        <f t="shared" si="4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0"/>
        <v>0.53011981944954367</v>
      </c>
      <c r="AP4" t="str">
        <f t="shared" ref="AP4:AP25" ca="1" si="13">INDEX($AM$2:$AM$25,(RANK(AO4,$AO$2:$AO$25)))</f>
        <v>pics\\Finik_8.jpg</v>
      </c>
      <c r="AQ4" t="str">
        <f ca="1">INDEX($AN$2:$AN$25,(RANK(AO4,$AO$2:$AO$25)))</f>
        <v>pics\\Peper_8.jpg</v>
      </c>
      <c r="AT4">
        <f t="shared" ca="1" si="5"/>
        <v>0.5890468895499622</v>
      </c>
      <c r="AU4" t="str">
        <f>IF(OR(G4=10,G4=11,G4=14,G4=15),VLOOKUP(AT4,audio_list_stym!$A$3:$B$18,2,FALSE),"sound\\Noviy_plod.wav")</f>
        <v>sound\\Noviy_plod.wav</v>
      </c>
      <c r="AV4" t="str">
        <f t="shared" ca="1" si="6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7"/>
        <v>Вот_ТОМАТ._Горький_ли_он?</v>
      </c>
      <c r="BD4" cm="1">
        <f t="array" aca="1" ref="BD4" ca="1">INDEX($L$2:$L$9,(RANK(AT4,$AT$2:$AT$9)))</f>
        <v>2060</v>
      </c>
    </row>
    <row r="5" spans="1:60" hidden="1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VLOOKUP(B5,audio_list_stym!$A$3:$BP$18,38,FALSE)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VLOOKUP(B5,audio_list_stym!$A$3:$AJ$18,6,FALSE)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8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12"/>
        <v/>
      </c>
      <c r="AG5" t="str">
        <f t="shared" si="2"/>
        <v>pics\\Tomat_4.jpg</v>
      </c>
      <c r="AH5">
        <f t="shared" si="3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9"/>
        <v>pics\\Tomat</v>
      </c>
      <c r="AL5" t="str">
        <f t="shared" si="4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0"/>
        <v>0.58351025150955282</v>
      </c>
      <c r="AP5" t="str">
        <f t="shared" ca="1" si="13"/>
        <v>pics\\Finik_3.jpg</v>
      </c>
      <c r="AQ5" t="str">
        <f ca="1">INDEX($AN$2:$AN$25,(RANK(AO5,$AO$2:$AO$25)))</f>
        <v>pics\\Peper_3.jpg</v>
      </c>
      <c r="AT5">
        <f t="shared" ca="1" si="5"/>
        <v>0.99572680615401488</v>
      </c>
      <c r="AU5" t="str">
        <f>IF(OR(G5=10,G5=11,G5=14,G5=15),VLOOKUP(AT5,audio_list_stym!$A$3:$B$18,2,FALSE),"sound\\Noviy_plod.wav")</f>
        <v>sound\\Noviy_plod.wav</v>
      </c>
      <c r="AV5" t="str">
        <f t="shared" ca="1" si="6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7"/>
        <v>Это_ТОМАТ._Он_яркий?</v>
      </c>
      <c r="BD5" cm="1">
        <f t="array" aca="1" ref="BD5" ca="1">INDEX($L$2:$L$9,(RANK(AT5,$AT$2:$AT$9)))</f>
        <v>2058</v>
      </c>
    </row>
    <row r="6" spans="1:60" hidden="1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VLOOKUP(B6,audio_list_stym!$A$3:$BP$18,38,FALSE)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VLOOKUP(B6,audio_list_stym!$A$3:$AJ$18,6,FALSE)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8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12"/>
        <v/>
      </c>
      <c r="AG6" t="str">
        <f t="shared" si="2"/>
        <v>pics\\Tomat_5.jpg</v>
      </c>
      <c r="AH6">
        <f t="shared" si="3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9"/>
        <v>pics\\Tomat</v>
      </c>
      <c r="AL6" t="str">
        <f t="shared" si="4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0"/>
        <v>0.29211174179171628</v>
      </c>
      <c r="AP6" t="str">
        <f t="shared" ca="1" si="13"/>
        <v>pics\\Injir_4.jpg</v>
      </c>
      <c r="AQ6" t="str">
        <f t="shared" ca="1" si="11"/>
        <v>pics\\Tikva_4.jpg</v>
      </c>
      <c r="AT6">
        <f t="shared" ca="1" si="5"/>
        <v>0.17199458125108158</v>
      </c>
      <c r="AU6" t="str">
        <f>IF(OR(G6=10,G6=11,G6=14,G6=15),VLOOKUP(AT6,audio_list_stym!$A$3:$B$18,2,FALSE),"sound\\Noviy_plod.wav")</f>
        <v>sound\\Noviy_plod.wav</v>
      </c>
      <c r="AV6" t="str">
        <f t="shared" ca="1" si="6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7"/>
        <v>На_картинке_ТОМАТ._Он_острый?</v>
      </c>
      <c r="BD6" cm="1">
        <f t="array" aca="1" ref="BD6" ca="1">INDEX($L$2:$L$9,(RANK(AT6,$AT$2:$AT$9)))</f>
        <v>2063</v>
      </c>
    </row>
    <row r="7" spans="1:60" hidden="1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VLOOKUP(B7,audio_list_stym!$A$3:$BP$18,38,FALSE)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VLOOKUP(B7,audio_list_stym!$A$3:$AJ$18,6,FALSE)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8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12"/>
        <v/>
      </c>
      <c r="AG7" t="str">
        <f t="shared" si="2"/>
        <v>pics\\Tomat_6.jpg</v>
      </c>
      <c r="AH7">
        <f t="shared" si="3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9"/>
        <v>pics\\Tomat</v>
      </c>
      <c r="AL7" t="str">
        <f t="shared" si="4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0"/>
        <v>0.64620813532650612</v>
      </c>
      <c r="AP7" t="str">
        <f t="shared" ca="1" si="13"/>
        <v>pics\\Finik_2.jpg</v>
      </c>
      <c r="AQ7" t="str">
        <f t="shared" ca="1" si="11"/>
        <v>pics\\Peper_2.jpg</v>
      </c>
      <c r="AT7">
        <f t="shared" ca="1" si="5"/>
        <v>0.89576003008339244</v>
      </c>
      <c r="AU7" t="str">
        <f>IF(OR(G7=10,G7=11,G7=14,G7=15),VLOOKUP(AT7,audio_list_stym!$A$3:$B$18,2,FALSE),"sound\\Noviy_plod.wav")</f>
        <v>sound\\Noviy_plod.wav</v>
      </c>
      <c r="AV7" t="str">
        <f t="shared" ca="1" si="6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7"/>
        <v>На_мониторе_ТОМАТ._Он_спелый?</v>
      </c>
      <c r="BD7" cm="1">
        <f t="array" aca="1" ref="BD7" ca="1">INDEX($L$2:$L$9,(RANK(AT7,$AT$2:$AT$9)))</f>
        <v>2059</v>
      </c>
    </row>
    <row r="8" spans="1:60" hidden="1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VLOOKUP(B8,audio_list_stym!$A$3:$BP$18,38,FALSE)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VLOOKUP(B8,audio_list_stym!$A$3:$AJ$18,6,FALSE)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8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12"/>
        <v/>
      </c>
      <c r="AG8" t="str">
        <f t="shared" si="2"/>
        <v>pics\\Tomat_7.jpg</v>
      </c>
      <c r="AH8">
        <f t="shared" si="3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9"/>
        <v>pics\\Tomat</v>
      </c>
      <c r="AL8" t="str">
        <f t="shared" si="4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0"/>
        <v>0.54052615420043437</v>
      </c>
      <c r="AP8" t="str">
        <f t="shared" ca="1" si="13"/>
        <v>pics\\Finik_7.jpg</v>
      </c>
      <c r="AQ8" t="str">
        <f t="shared" ca="1" si="11"/>
        <v>pics\\Peper_7.jpg</v>
      </c>
      <c r="AT8">
        <f t="shared" ca="1" si="5"/>
        <v>0.99878194970166445</v>
      </c>
      <c r="AU8" t="str">
        <f>IF(OR(G8=10,G8=11,G8=14,G8=15),VLOOKUP(AT8,audio_list_stym!$A$3:$B$18,2,FALSE),"sound\\Noviy_plod.wav")</f>
        <v>sound\\Noviy_plod.wav</v>
      </c>
      <c r="AV8" t="str">
        <f t="shared" ca="1" si="6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7"/>
        <v>Перед_Вами_ТОМАТ._Он_серый?</v>
      </c>
      <c r="BD8" cm="1">
        <f t="array" aca="1" ref="BD8" ca="1">INDEX($L$2:$L$9,(RANK(AT8,$AT$2:$AT$9)))</f>
        <v>2057</v>
      </c>
    </row>
    <row r="9" spans="1:60" hidden="1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VLOOKUP(B9,audio_list_stym!$A$3:$BP$18,38,FALSE)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VLOOKUP(B9,audio_list_stym!$A$3:$AJ$18,6,FALSE)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8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12"/>
        <v/>
      </c>
      <c r="AG9" t="str">
        <f t="shared" si="2"/>
        <v>pics\\Tomat_8.jpg</v>
      </c>
      <c r="AH9">
        <f t="shared" si="3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9"/>
        <v>pics\\Tomat</v>
      </c>
      <c r="AL9" t="str">
        <f t="shared" si="4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0"/>
        <v>0.71313385878395441</v>
      </c>
      <c r="AP9" t="str">
        <f t="shared" ca="1" si="13"/>
        <v>pics\\Kokos_6.jpg</v>
      </c>
      <c r="AQ9" t="str">
        <f t="shared" ca="1" si="11"/>
        <v>pics\\Tomat_6.jpg</v>
      </c>
      <c r="AT9">
        <f t="shared" ca="1" si="5"/>
        <v>0.44385725434283119</v>
      </c>
      <c r="AU9" t="str">
        <f>IF(OR(G9=10,G9=11,G9=14,G9=15),VLOOKUP(AT9,audio_list_stym!$A$3:$B$18,2,FALSE),"sound\\Noviy_plod.wav")</f>
        <v>sound\\Noviy_plod.wav</v>
      </c>
      <c r="AV9" t="str">
        <f t="shared" ca="1" si="6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7"/>
        <v>Вы_видите_ТОМАТ._Вязкий_ли_он?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VLOOKUP(B10,audio_list_stym!$A$3:$BP$18,38,FALSE)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VLOOKUP(B10,audio_list_stym!$A$3:$AJ$18,6,FALSE)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2168</v>
      </c>
      <c r="AD10" t="str">
        <f ca="1">IF(ISTEXT(AE10),AE10,IF(ISTEXT(AF10),AF10,""))</f>
        <v>pics\\Tikva_8.jpg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ca="1">IF(ISTEXT(AR10),AR10,IF(ISTEXT(AS10),AS10,""))</f>
        <v>pics\\Tikva_8.jpg</v>
      </c>
      <c r="AH10" t="str">
        <f t="shared" si="3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9"/>
        <v>pics\\Kokos</v>
      </c>
      <c r="AK10" t="str">
        <f t="shared" ref="AK10:AK41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0"/>
        <v>7.2467127825260991E-2</v>
      </c>
      <c r="AP10" t="str">
        <f t="shared" ca="1" si="13"/>
        <v>pics\\Injir_8.jpg</v>
      </c>
      <c r="AQ10" t="str">
        <f t="shared" ca="1" si="11"/>
        <v>pics\\Tikva_8.jpg</v>
      </c>
      <c r="AS10" t="str">
        <f t="shared" ref="AS10:AS17" ca="1" si="15">IF(AH10="sound\\Tropic",AQ10,"")</f>
        <v>pics\\Tikva_8.jpg</v>
      </c>
      <c r="AT10">
        <f t="shared" ca="1" si="5"/>
        <v>4.11096063346722E-2</v>
      </c>
      <c r="AU10" t="str">
        <f>IF(OR(G10=10,G10=11,G10=14,G10=15),VLOOKUP(AT10,audio_list_stym!$A$3:$B$18,2,FALSE),"sound\\Noviy_plod.wav")</f>
        <v>sound\\Noviy_plod.wav</v>
      </c>
      <c r="AV10" t="str">
        <f t="shared" ca="1" si="6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7"/>
        <v>_Старый_ли_XXXXX?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2054</v>
      </c>
      <c r="BG10" cm="1">
        <f t="array" aca="1" ref="BG10" ca="1">INDEX(BD34:BD65,(RANK(AT3,$AT$2:$AT$16)))</f>
        <v>2006</v>
      </c>
      <c r="BH10">
        <v>1</v>
      </c>
    </row>
    <row r="11" spans="1:60" hidden="1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VLOOKUP(B11,audio_list_stym!$A$3:$BP$18,38,FALSE)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VLOOKUP(B11,audio_list_stym!$A$3:$AJ$18,6,FALSE)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2057</v>
      </c>
      <c r="AD11" t="str">
        <f t="shared" ca="1" si="8"/>
        <v>pics\\Tomat_1.jpg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12"/>
        <v>pics\\Tomat_1.jpg</v>
      </c>
      <c r="AH11" t="str">
        <f t="shared" si="3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9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0"/>
        <v>0.95446504632248663</v>
      </c>
      <c r="AP11" t="str">
        <f t="shared" ca="1" si="13"/>
        <v>pics\\Kokos_1.jpg</v>
      </c>
      <c r="AQ11" t="str">
        <f t="shared" ca="1" si="11"/>
        <v>pics\\Tomat_1.jpg</v>
      </c>
      <c r="AS11" t="str">
        <f t="shared" ca="1" si="15"/>
        <v>pics\\Tomat_1.jpg</v>
      </c>
      <c r="AT11">
        <f t="shared" ca="1" si="5"/>
        <v>0.65796259569352566</v>
      </c>
      <c r="AU11" t="str">
        <f>IF(OR(G11=10,G11=11,G11=14,G11=15),VLOOKUP(AT11,audio_list_stym!$A$3:$B$18,2,FALSE),"sound\\Noviy_plod.wav")</f>
        <v>sound\\Noviy_plod.wav</v>
      </c>
      <c r="AV11" t="str">
        <f t="shared" ca="1" si="6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7"/>
        <v>_Фиолетовый_ли_XXXXX?</v>
      </c>
      <c r="BD11" cm="1">
        <f t="array" aca="1" ref="BD11" ca="1">INDEX($L$10:$L$17,(RANK(AT3,$AT$2:$AT$9)))</f>
        <v>2038</v>
      </c>
    </row>
    <row r="12" spans="1:60" hidden="1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VLOOKUP(B12,audio_list_stym!$A$3:$BP$18,38,FALSE)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VLOOKUP(B12,audio_list_stym!$A$3:$AJ$18,6,FALSE)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2162</v>
      </c>
      <c r="AD12" t="str">
        <f t="shared" ca="1" si="8"/>
        <v>pics\\Tikva_2.jpg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12"/>
        <v>pics\\Tikva_2.jpg</v>
      </c>
      <c r="AH12" t="str">
        <f t="shared" si="3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9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0"/>
        <v>0.33877996320821224</v>
      </c>
      <c r="AP12" t="str">
        <f t="shared" ca="1" si="13"/>
        <v>pics\\Injir_2.jpg</v>
      </c>
      <c r="AQ12" t="str">
        <f t="shared" ca="1" si="11"/>
        <v>pics\\Tikva_2.jpg</v>
      </c>
      <c r="AS12" t="str">
        <f t="shared" ca="1" si="15"/>
        <v>pics\\Tikva_2.jpg</v>
      </c>
      <c r="AT12">
        <f t="shared" ca="1" si="5"/>
        <v>3.1630445014812825E-2</v>
      </c>
      <c r="AU12" t="str">
        <f>IF(OR(G12=10,G12=11,G12=14,G12=15),VLOOKUP(AT12,audio_list_stym!$A$3:$B$18,2,FALSE),"sound\\Noviy_plod.wav")</f>
        <v>sound\\Noviy_plod.wav</v>
      </c>
      <c r="AV12" t="str">
        <f t="shared" ca="1" si="6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7"/>
        <v>_С_цедрой_ли_XXXXX?</v>
      </c>
      <c r="BD12" cm="1">
        <f t="array" aca="1" ref="BD12" ca="1">INDEX($L$10:$L$17,(RANK(AT4,$AT$2:$AT$9)))</f>
        <v>2036</v>
      </c>
    </row>
    <row r="13" spans="1:60" hidden="1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VLOOKUP(B13,audio_list_stym!$A$3:$BP$18,38,FALSE)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VLOOKUP(B13,audio_list_stym!$A$3:$AJ$18,6,FALSE)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2161</v>
      </c>
      <c r="AD13" t="str">
        <f t="shared" ca="1" si="8"/>
        <v>pics\\Tikva_1.jpg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12"/>
        <v>pics\\Tikva_1.jpg</v>
      </c>
      <c r="AH13" t="str">
        <f t="shared" si="3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9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0"/>
        <v>0.41893965422531199</v>
      </c>
      <c r="AP13" t="str">
        <f t="shared" ca="1" si="13"/>
        <v>pics\\Injir_1.jpg</v>
      </c>
      <c r="AQ13" t="str">
        <f t="shared" ca="1" si="11"/>
        <v>pics\\Tikva_1.jpg</v>
      </c>
      <c r="AS13" t="str">
        <f t="shared" ca="1" si="15"/>
        <v>pics\\Tikva_1.jpg</v>
      </c>
      <c r="AT13">
        <f t="shared" ca="1" si="5"/>
        <v>0.24302044753308716</v>
      </c>
      <c r="AU13" t="str">
        <f>IF(OR(G13=10,G13=11,G13=14,G13=15),VLOOKUP(AT13,audio_list_stym!$A$3:$B$18,2,FALSE),"sound\\Noviy_plod.wav")</f>
        <v>sound\\Noviy_plod.wav</v>
      </c>
      <c r="AV13" t="str">
        <f t="shared" ca="1" si="6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7"/>
        <v>_Кислый_ли_XXXXX?</v>
      </c>
      <c r="BD13" cm="1">
        <f t="array" aca="1" ref="BD13" ca="1">INDEX($L$10:$L$17,(RANK(AT5,$AT$2:$AT$9)))</f>
        <v>2034</v>
      </c>
    </row>
    <row r="14" spans="1:60" hidden="1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VLOOKUP(B14,audio_list_stym!$A$3:$BP$18,38,FALSE)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VLOOKUP(B14,audio_list_stym!$A$3:$AJ$18,6,FALSE)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2041</v>
      </c>
      <c r="AD14" t="str">
        <f t="shared" ca="1" si="8"/>
        <v>pics\\Peper_1.jpg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12"/>
        <v>pics\\Peper_1.jpg</v>
      </c>
      <c r="AH14" t="str">
        <f t="shared" si="3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9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0"/>
        <v>0.65003163704191991</v>
      </c>
      <c r="AP14" t="str">
        <f t="shared" ca="1" si="13"/>
        <v>pics\\Finik_1.jpg</v>
      </c>
      <c r="AQ14" t="str">
        <f t="shared" ca="1" si="11"/>
        <v>pics\\Peper_1.jpg</v>
      </c>
      <c r="AS14" t="str">
        <f t="shared" ca="1" si="15"/>
        <v>pics\\Peper_1.jpg</v>
      </c>
      <c r="AT14">
        <f t="shared" ca="1" si="5"/>
        <v>0.91946680268361125</v>
      </c>
      <c r="AU14" t="str">
        <f>IF(OR(G14=10,G14=11,G14=14,G14=15),VLOOKUP(AT14,audio_list_stym!$A$3:$B$18,2,FALSE),"sound\\Noviy_plod.wav")</f>
        <v>sound\\Noviy_plod.wav</v>
      </c>
      <c r="AV14" t="str">
        <f t="shared" ca="1" si="6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7"/>
        <v>_Сочный_ли_XXXXX?</v>
      </c>
      <c r="BD14" cm="1">
        <f t="array" aca="1" ref="BD14" ca="1">INDEX($L$10:$L$17,(RANK(AT6,$AT$2:$AT$9)))</f>
        <v>2039</v>
      </c>
    </row>
    <row r="15" spans="1:60" hidden="1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VLOOKUP(B15,audio_list_stym!$A$3:$BP$18,38,FALSE)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VLOOKUP(B15,audio_list_stym!$A$3:$AJ$18,6,FALSE)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2058</v>
      </c>
      <c r="AD15" t="str">
        <f t="shared" ca="1" si="8"/>
        <v>pics\\Tomat_2.jpg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12"/>
        <v>pics\\Tomat_2.jpg</v>
      </c>
      <c r="AH15" t="str">
        <f t="shared" si="3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9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0"/>
        <v>0.85883673309840047</v>
      </c>
      <c r="AP15" t="str">
        <f t="shared" ca="1" si="13"/>
        <v>pics\\Kokos_2.jpg</v>
      </c>
      <c r="AQ15" t="str">
        <f t="shared" ca="1" si="11"/>
        <v>pics\\Tomat_2.jpg</v>
      </c>
      <c r="AS15" t="str">
        <f t="shared" ca="1" si="15"/>
        <v>pics\\Tomat_2.jpg</v>
      </c>
      <c r="AT15">
        <f t="shared" ca="1" si="5"/>
        <v>0.59521044906478604</v>
      </c>
      <c r="AU15" t="str">
        <f>IF(OR(G15=10,G15=11,G15=14,G15=15),VLOOKUP(AT15,audio_list_stym!$A$3:$B$18,2,FALSE),"sound\\Noviy_plod.wav")</f>
        <v>sound\\Noviy_plod.wav</v>
      </c>
      <c r="AV15" t="str">
        <f t="shared" ca="1" si="6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7"/>
        <v>_Длинный_ли_XXXXX?</v>
      </c>
      <c r="BD15" cm="1">
        <f t="array" aca="1" ref="BD15" ca="1">INDEX($L$10:$L$17,(RANK(AT7,$AT$2:$AT$9)))</f>
        <v>2035</v>
      </c>
    </row>
    <row r="16" spans="1:60" hidden="1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VLOOKUP(B16,audio_list_stym!$A$3:$BP$18,38,FALSE)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VLOOKUP(B16,audio_list_stym!$A$3:$AJ$18,6,FALSE)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2064</v>
      </c>
      <c r="AD16" t="str">
        <f t="shared" ca="1" si="8"/>
        <v>pics\\Tomat_8.jpg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12"/>
        <v>pics\\Tomat_8.jpg</v>
      </c>
      <c r="AH16" t="str">
        <f t="shared" si="3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9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0"/>
        <v>0.67331472453141583</v>
      </c>
      <c r="AP16" t="str">
        <f t="shared" ca="1" si="13"/>
        <v>pics\\Kokos_8.jpg</v>
      </c>
      <c r="AQ16" t="str">
        <f t="shared" ca="1" si="11"/>
        <v>pics\\Tomat_8.jpg</v>
      </c>
      <c r="AS16" t="str">
        <f t="shared" ca="1" si="15"/>
        <v>pics\\Tomat_8.jpg</v>
      </c>
      <c r="AT16">
        <f t="shared" ca="1" si="5"/>
        <v>0.9218405269115747</v>
      </c>
      <c r="AU16" t="str">
        <f>IF(OR(G16=10,G16=11,G16=14,G16=15),VLOOKUP(AT16,audio_list_stym!$A$3:$B$18,2,FALSE),"sound\\Noviy_plod.wav")</f>
        <v>sound\\Noviy_plod.wav</v>
      </c>
      <c r="AV16" t="str">
        <f t="shared" ca="1" si="6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7"/>
        <v>_Упругий_ли_XXXXX?</v>
      </c>
      <c r="BD16" cm="1">
        <f t="array" aca="1" ref="BD16" ca="1">INDEX($L$10:$L$17,(RANK(AT8,$AT$2:$AT$9)))</f>
        <v>2033</v>
      </c>
    </row>
    <row r="17" spans="1:60" hidden="1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VLOOKUP(B17,audio_list_stym!$A$3:$BP$18,38,FALSE)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VLOOKUP(B17,audio_list_stym!$A$3:$AJ$18,6,FALSE)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2059</v>
      </c>
      <c r="AD17" t="str">
        <f t="shared" ca="1" si="8"/>
        <v>pics\\Tomat_3.jpg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12"/>
        <v>pics\\Tomat_3.jpg</v>
      </c>
      <c r="AH17" t="str">
        <f t="shared" si="3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9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0"/>
        <v>0.75895169088192815</v>
      </c>
      <c r="AP17" t="str">
        <f t="shared" ca="1" si="13"/>
        <v>pics\\Kokos_3.jpg</v>
      </c>
      <c r="AQ17" t="str">
        <f t="shared" ca="1" si="11"/>
        <v>pics\\Tomat_3.jpg</v>
      </c>
      <c r="AS17" t="str">
        <f t="shared" ca="1" si="15"/>
        <v>pics\\Tomat_3.jpg</v>
      </c>
      <c r="AT17">
        <f t="shared" ca="1" si="5"/>
        <v>0.13114474036911772</v>
      </c>
      <c r="AU17" t="str">
        <f>IF(OR(G17=10,G17=11,G17=14,G17=15),VLOOKUP(AT17,audio_list_stym!$A$3:$B$18,2,FALSE),"sound\\Noviy_plod.wav")</f>
        <v>sound\\Noviy_plod.wav</v>
      </c>
      <c r="AV17" t="str">
        <f t="shared" ca="1" si="6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7"/>
        <v>_Без_кожуры_ли_XXXXX?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VLOOKUP(B18,audio_list_stym!$A$3:$BP$18,38,FALSE)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VLOOKUP(B18,audio_list_stym!$A$3:$AJ$18,6,FALSE)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8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>IF(ISTEXT(AR18),AR18,IF(ISTEXT(AS18),AS18,""))</f>
        <v/>
      </c>
      <c r="AG18" t="str">
        <f t="shared" si="2"/>
        <v>pics\\Kokos_1.jpg</v>
      </c>
      <c r="AH18">
        <f t="shared" si="3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9"/>
        <v>pics\\Peper</v>
      </c>
      <c r="AL18" t="str">
        <f t="shared" si="4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0.32377677345179934</v>
      </c>
      <c r="AP18" t="str">
        <f t="shared" ca="1" si="13"/>
        <v>pics\\Injir_3.jpg</v>
      </c>
      <c r="AQ18" t="str">
        <f t="shared" ca="1" si="11"/>
        <v>pics\\Tikva_3.jpg</v>
      </c>
      <c r="AT18">
        <f t="shared" ca="1" si="5"/>
        <v>0.82245578364071237</v>
      </c>
      <c r="AU18" t="str">
        <f>IF(OR(G18=10,G18=11,G18=14,G18=15),VLOOKUP(AT18,audio_list_stym!$A$3:$B$18,2,FALSE),"sound\\Noviy_plod.wav")</f>
        <v>sound\\Noviy_plod.wav</v>
      </c>
      <c r="AV18" t="str">
        <f t="shared" ca="1" si="6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7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2061</v>
      </c>
      <c r="BF18" cm="1">
        <f t="array" aca="1" ref="BF18" ca="1">INDEX(BD26:BD49,(RANK(AT4,$AT$2:$AT$16)))</f>
        <v>2053</v>
      </c>
      <c r="BG18" cm="1">
        <f t="array" aca="1" ref="BG18" ca="1">INDEX(BD50:BD65,(RANK(AT4,$AT$2:$AT$16)))</f>
        <v>2013</v>
      </c>
      <c r="BH18">
        <v>1</v>
      </c>
    </row>
    <row r="19" spans="1:60" hidden="1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VLOOKUP(B19,audio_list_stym!$A$3:$BP$18,38,FALSE)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VLOOKUP(B19,audio_list_stym!$A$3:$AJ$18,6,FALSE)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8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ref="AF19:AF38" si="16">IF(ISTEXT(AR19),AR19,IF(ISTEXT(AS19),AS19,""))</f>
        <v/>
      </c>
      <c r="AG19" t="str">
        <f t="shared" si="2"/>
        <v>pics\\Kokos_2.jpg</v>
      </c>
      <c r="AH19">
        <f t="shared" si="3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9"/>
        <v>pics\\Peper</v>
      </c>
      <c r="AL19" t="str">
        <f t="shared" si="4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0.57012366300641737</v>
      </c>
      <c r="AP19" t="str">
        <f t="shared" ca="1" si="13"/>
        <v>pics\\Finik_5.jpg</v>
      </c>
      <c r="AQ19" t="str">
        <f t="shared" ca="1" si="11"/>
        <v>pics\\Peper_5.jpg</v>
      </c>
      <c r="AT19">
        <f t="shared" ca="1" si="5"/>
        <v>0.21756816651627942</v>
      </c>
      <c r="AU19" t="str">
        <f>IF(OR(G19=10,G19=11,G19=14,G19=15),VLOOKUP(AT19,audio_list_stym!$A$3:$B$18,2,FALSE),"sound\\Noviy_plod.wav")</f>
        <v>sound\\Noviy_plod.wav</v>
      </c>
      <c r="AV19" t="str">
        <f t="shared" ca="1" si="6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7"/>
        <v>Посмотрите,_вот_XXXXX._Полый_ли_он?</v>
      </c>
      <c r="BD19" cm="1">
        <f t="array" aca="1" ref="BD19" ca="1">INDEX($L$18:$L$25,(RANK(AT3,$AT$2:$AT$9)))</f>
        <v>2030</v>
      </c>
    </row>
    <row r="20" spans="1:60" hidden="1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VLOOKUP(B20,audio_list_stym!$A$3:$BP$18,38,FALSE)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VLOOKUP(B20,audio_list_stym!$A$3:$AJ$18,6,FALSE)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8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6"/>
        <v/>
      </c>
      <c r="AG20" t="str">
        <f t="shared" si="2"/>
        <v>pics\\Kokos_3.jpg</v>
      </c>
      <c r="AH20">
        <f t="shared" si="3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9"/>
        <v>pics\\Peper</v>
      </c>
      <c r="AL20" t="str">
        <f t="shared" si="4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0.2685087598308995</v>
      </c>
      <c r="AP20" t="str">
        <f t="shared" ca="1" si="13"/>
        <v>pics\\Injir_5.jpg</v>
      </c>
      <c r="AQ20" t="str">
        <f t="shared" ca="1" si="11"/>
        <v>pics\\Tikva_5.jpg</v>
      </c>
      <c r="AT20">
        <f t="shared" ca="1" si="5"/>
        <v>0.16841693182783113</v>
      </c>
      <c r="AU20" t="str">
        <f>IF(OR(G20=10,G20=11,G20=14,G20=15),VLOOKUP(AT20,audio_list_stym!$A$3:$B$18,2,FALSE),"sound\\Noviy_plod.wav")</f>
        <v>sound\\Noviy_plod.wav</v>
      </c>
      <c r="AV20" t="str">
        <f t="shared" ca="1" si="6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7"/>
        <v>Вот_XXXXX._Гладкий_ли_он?</v>
      </c>
      <c r="BD20" cm="1">
        <f t="array" aca="1" ref="BD20" ca="1">INDEX($L$18:$L$25,(RANK(AT4,$AT$2:$AT$9)))</f>
        <v>2028</v>
      </c>
    </row>
    <row r="21" spans="1:60" hidden="1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VLOOKUP(B21,audio_list_stym!$A$3:$BP$18,38,FALSE)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VLOOKUP(B21,audio_list_stym!$A$3:$AJ$18,6,FALSE)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8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16"/>
        <v/>
      </c>
      <c r="AG21" t="str">
        <f t="shared" si="2"/>
        <v>pics\\Kokos_4.jpg</v>
      </c>
      <c r="AH21">
        <f t="shared" si="3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9"/>
        <v>pics\\Peper</v>
      </c>
      <c r="AL21" t="str">
        <f t="shared" si="4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0.1732462324555103</v>
      </c>
      <c r="AP21" t="str">
        <f t="shared" ca="1" si="13"/>
        <v>pics\\Injir_6.jpg</v>
      </c>
      <c r="AQ21" t="str">
        <f t="shared" ca="1" si="11"/>
        <v>pics\\Tikva_6.jpg</v>
      </c>
      <c r="AT21">
        <f t="shared" ca="1" si="5"/>
        <v>0.69688172155078176</v>
      </c>
      <c r="AU21" t="str">
        <f>IF(OR(G21=10,G21=11,G21=14,G21=15),VLOOKUP(AT21,audio_list_stym!$A$3:$B$18,2,FALSE),"sound\\Noviy_plod.wav")</f>
        <v>sound\\Noviy_plod.wav</v>
      </c>
      <c r="AV21" t="str">
        <f t="shared" ca="1" si="6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7"/>
        <v>Это_XXXXX._Пористый_ли_он?</v>
      </c>
      <c r="BD21" cm="1">
        <f t="array" aca="1" ref="BD21" ca="1">INDEX($L$18:$L$25,(RANK(AT5,$AT$2:$AT$9)))</f>
        <v>2026</v>
      </c>
    </row>
    <row r="22" spans="1:60" hidden="1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VLOOKUP(B22,audio_list_stym!$A$3:$BP$18,38,FALSE)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VLOOKUP(B22,audio_list_stym!$A$3:$AJ$18,6,FALSE)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8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16"/>
        <v/>
      </c>
      <c r="AG22" t="str">
        <f t="shared" si="2"/>
        <v>pics\\Kokos_5.jpg</v>
      </c>
      <c r="AH22">
        <f t="shared" si="3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9"/>
        <v>pics\\Peper</v>
      </c>
      <c r="AL22" t="str">
        <f t="shared" si="4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0.12862593318635251</v>
      </c>
      <c r="AP22" t="str">
        <f t="shared" ca="1" si="13"/>
        <v>pics\\Injir_7.jpg</v>
      </c>
      <c r="AQ22" t="str">
        <f t="shared" ca="1" si="11"/>
        <v>pics\\Tikva_7.jpg</v>
      </c>
      <c r="AT22">
        <f t="shared" ca="1" si="5"/>
        <v>0.65925828140716247</v>
      </c>
      <c r="AU22" t="str">
        <f>IF(OR(G22=10,G22=11,G22=14,G22=15),VLOOKUP(AT22,audio_list_stym!$A$3:$B$18,2,FALSE),"sound\\Noviy_plod.wav")</f>
        <v>sound\\Noviy_plod.wav</v>
      </c>
      <c r="AV22" t="str">
        <f t="shared" ca="1" si="6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7"/>
        <v>На_картинке_XXXXX._Он_вареный?</v>
      </c>
      <c r="BD22" cm="1">
        <f t="array" aca="1" ref="BD22" ca="1">INDEX($L$18:$L$25,(RANK(AT6,$AT$2:$AT$9)))</f>
        <v>2031</v>
      </c>
    </row>
    <row r="23" spans="1:60" hidden="1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VLOOKUP(B23,audio_list_stym!$A$3:$BP$18,38,FALSE)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VLOOKUP(B23,audio_list_stym!$A$3:$AJ$18,6,FALSE)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8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16"/>
        <v/>
      </c>
      <c r="AG23" t="str">
        <f t="shared" si="2"/>
        <v>pics\\Kokos_6.jpg</v>
      </c>
      <c r="AH23">
        <f t="shared" si="3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9"/>
        <v>pics\\Peper</v>
      </c>
      <c r="AL23" t="str">
        <f t="shared" si="4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0.73977616095912546</v>
      </c>
      <c r="AP23" t="str">
        <f t="shared" ca="1" si="13"/>
        <v>pics\\Kokos_5.jpg</v>
      </c>
      <c r="AQ23" t="str">
        <f t="shared" ca="1" si="11"/>
        <v>pics\\Tomat_5.jpg</v>
      </c>
      <c r="AT23">
        <f t="shared" ca="1" si="5"/>
        <v>0.98708924254434893</v>
      </c>
      <c r="AU23" t="str">
        <f>IF(OR(G23=10,G23=11,G23=14,G23=15),VLOOKUP(AT23,audio_list_stym!$A$3:$B$18,2,FALSE),"sound\\Noviy_plod.wav")</f>
        <v>sound\\Noviy_plod.wav</v>
      </c>
      <c r="AV23" t="str">
        <f t="shared" ca="1" si="6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7"/>
        <v>На_мониторе_XXXXX._Плотный_ли_он?</v>
      </c>
      <c r="BD23" cm="1">
        <f t="array" aca="1" ref="BD23" ca="1">INDEX($L$18:$L$25,(RANK(AT7,$AT$2:$AT$9)))</f>
        <v>2027</v>
      </c>
    </row>
    <row r="24" spans="1:60" hidden="1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VLOOKUP(B24,audio_list_stym!$A$3:$BP$18,38,FALSE)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VLOOKUP(B24,audio_list_stym!$A$3:$AJ$18,6,FALSE)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8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16"/>
        <v/>
      </c>
      <c r="AG24" t="str">
        <f t="shared" si="2"/>
        <v>pics\\Kokos_7.jpg</v>
      </c>
      <c r="AH24">
        <f t="shared" si="3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9"/>
        <v>pics\\Peper</v>
      </c>
      <c r="AL24" t="str">
        <f t="shared" si="4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0.57352125065594517</v>
      </c>
      <c r="AP24" t="str">
        <f t="shared" ca="1" si="13"/>
        <v>pics\\Finik_4.jpg</v>
      </c>
      <c r="AQ24" t="str">
        <f t="shared" ca="1" si="11"/>
        <v>pics\\Peper_4.jpg</v>
      </c>
      <c r="AT24">
        <f t="shared" ca="1" si="5"/>
        <v>0.77072327697276133</v>
      </c>
      <c r="AU24" t="str">
        <f>IF(OR(G24=10,G24=11,G24=14,G24=15),VLOOKUP(AT24,audio_list_stym!$A$3:$B$18,2,FALSE),"sound\\Noviy_plod.wav")</f>
        <v>sound\\Noviy_plod.wav</v>
      </c>
      <c r="AV24" t="str">
        <f t="shared" ca="1" si="6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7"/>
        <v>Перед_Вами_XXXXX._Он_ворсистый?</v>
      </c>
      <c r="BD24" cm="1">
        <f t="array" aca="1" ref="BD24" ca="1">INDEX($L$18:$L$25,(RANK(AT8,$AT$2:$AT$9)))</f>
        <v>2025</v>
      </c>
    </row>
    <row r="25" spans="1:60" hidden="1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VLOOKUP(B25,audio_list_stym!$A$3:$BP$18,38,FALSE)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VLOOKUP(B25,audio_list_stym!$A$3:$AJ$18,6,FALSE)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8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16"/>
        <v/>
      </c>
      <c r="AG25" t="str">
        <f t="shared" si="2"/>
        <v>pics\\Kokos_8.jpg</v>
      </c>
      <c r="AH25">
        <f t="shared" si="3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9"/>
        <v>pics\\Peper</v>
      </c>
      <c r="AL25" t="str">
        <f t="shared" si="4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0.55795359537716993</v>
      </c>
      <c r="AP25" t="str">
        <f t="shared" ca="1" si="13"/>
        <v>pics\\Finik_6.jpg</v>
      </c>
      <c r="AQ25" t="str">
        <f t="shared" ca="1" si="11"/>
        <v>pics\\Peper_6.jpg</v>
      </c>
      <c r="AT25">
        <f t="shared" ca="1" si="5"/>
        <v>0.26021871501230687</v>
      </c>
      <c r="AU25" t="str">
        <f>IF(OR(G25=10,G25=11,G25=14,G25=15),VLOOKUP(AT25,audio_list_stym!$A$3:$B$18,2,FALSE),"sound\\Noviy_plod.wav")</f>
        <v>sound\\Noviy_plod.wav</v>
      </c>
      <c r="AV25" t="str">
        <f t="shared" ca="1" si="6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7"/>
        <v>Вы_видите_XXXXX._Он_мягкий?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VLOOKUP(B26,audio_list_stym!$A$3:$BP$18,38,FALSE)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VLOOKUP(B26,audio_list_stym!$A$3:$AJ$18,6,FALSE)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2031</v>
      </c>
      <c r="AD26" t="str">
        <f t="shared" ca="1" si="8"/>
        <v>pics\\Kokos_7.jpg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6"/>
        <v>pics\\Kokos_7.jpg</v>
      </c>
      <c r="AH26" t="str">
        <f t="shared" si="3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9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pics\\Kokos_7.jpg</v>
      </c>
      <c r="AT26">
        <f t="shared" ca="1" si="5"/>
        <v>0.77349367977491212</v>
      </c>
      <c r="AU26" t="str">
        <f>IF(OR(G26=10,G26=11,G26=14,G26=15),VLOOKUP(AT26,audio_list_stym!$A$3:$B$18,2,FALSE),"sound\\Noviy_plod.wav")</f>
        <v>sound\\Noviy_plod.wav</v>
      </c>
      <c r="AV26" t="str">
        <f t="shared" ca="1" si="6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7"/>
        <v>_С_ботвой_ли_РЕДИС?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2062</v>
      </c>
      <c r="BF26" cm="1">
        <f t="array" aca="1" ref="BF26" ca="1">INDEX(BD34:BD49,(RANK(AT5,$AT$2:$AT$16)))</f>
        <v>2046</v>
      </c>
      <c r="BG26" cm="1">
        <f t="array" aca="1" ref="BG26" ca="1">INDEX(BD50:BD65,(RANK(AT5,$AT$2:$AT$16)))</f>
        <v>2014</v>
      </c>
      <c r="BH26">
        <v>1</v>
      </c>
    </row>
    <row r="27" spans="1:60" hidden="1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VLOOKUP(B27,audio_list_stym!$A$3:$BP$18,38,FALSE)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VLOOKUP(B27,audio_list_stym!$A$3:$AJ$18,6,FALSE)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2028</v>
      </c>
      <c r="AD27" t="str">
        <f t="shared" ca="1" si="8"/>
        <v>pics\\Kokos_4.jpg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6"/>
        <v>pics\\Kokos_4.jpg</v>
      </c>
      <c r="AH27" t="str">
        <f t="shared" si="3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9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2" ca="1" si="17">IF(AH27="sound\\Ogorod",AP3,"")</f>
        <v>pics\\Kokos_4.jpg</v>
      </c>
      <c r="AT27">
        <f t="shared" ca="1" si="5"/>
        <v>0.36108762509513037</v>
      </c>
      <c r="AU27" t="str">
        <f>IF(OR(G27=10,G27=11,G27=14,G27=15),VLOOKUP(AT27,audio_list_stym!$A$3:$B$18,2,FALSE),"sound\\Noviy_plod.wav")</f>
        <v>sound\\Noviy_plod.wav</v>
      </c>
      <c r="AV27" t="str">
        <f t="shared" ca="1" si="6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7"/>
        <v>_Алый_ли_РЕДИС?</v>
      </c>
      <c r="BD27" cm="1">
        <f t="array" aca="1" ref="BD27" ca="1">INDEX($L$26:$L$33,(RANK(AT3,$AT$2:$AT$9)))</f>
        <v>2054</v>
      </c>
    </row>
    <row r="28" spans="1:60" hidden="1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VLOOKUP(B28,audio_list_stym!$A$3:$BP$18,38,FALSE)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VLOOKUP(B28,audio_list_stym!$A$3:$AJ$18,6,FALSE)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2016</v>
      </c>
      <c r="AD28" t="str">
        <f t="shared" ca="1" si="8"/>
        <v>pics\\Finik_8.jpg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6"/>
        <v>pics\\Finik_8.jpg</v>
      </c>
      <c r="AH28" t="str">
        <f t="shared" si="3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9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7"/>
        <v>pics\\Finik_8.jpg</v>
      </c>
      <c r="AT28">
        <f t="shared" ca="1" si="5"/>
        <v>3.8671124079580066E-3</v>
      </c>
      <c r="AU28" t="str">
        <f>IF(OR(G28=10,G28=11,G28=14,G28=15),VLOOKUP(AT28,audio_list_stym!$A$3:$B$18,2,FALSE),"sound\\Noviy_plod.wav")</f>
        <v>sound\\Noviy_plod.wav</v>
      </c>
      <c r="AV28" t="str">
        <f t="shared" ca="1" si="6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7"/>
        <v>_Пряный_ли_РЕДИС?</v>
      </c>
      <c r="BD28" cm="1">
        <f t="array" aca="1" ref="BD28" ca="1">INDEX($L$26:$L$33,(RANK(AT4,$AT$2:$AT$9)))</f>
        <v>2052</v>
      </c>
    </row>
    <row r="29" spans="1:60" hidden="1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VLOOKUP(B29,audio_list_stym!$A$3:$BP$18,38,FALSE)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VLOOKUP(B29,audio_list_stym!$A$3:$AJ$18,6,FALSE)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2011</v>
      </c>
      <c r="AD29" t="str">
        <f t="shared" ca="1" si="8"/>
        <v>pics\\Finik_3.jpg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6"/>
        <v>pics\\Finik_3.jpg</v>
      </c>
      <c r="AH29" t="str">
        <f t="shared" si="3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9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7"/>
        <v>pics\\Finik_3.jpg</v>
      </c>
      <c r="AT29">
        <f t="shared" ca="1" si="5"/>
        <v>0.45323202551813568</v>
      </c>
      <c r="AU29" t="str">
        <f>IF(OR(G29=10,G29=11,G29=14,G29=15),VLOOKUP(AT29,audio_list_stym!$A$3:$B$18,2,FALSE),"sound\\Noviy_plod.wav")</f>
        <v>sound\\Noviy_plod.wav</v>
      </c>
      <c r="AV29" t="str">
        <f t="shared" ca="1" si="6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7"/>
        <v>_Жирный_ли_РЕДИС?</v>
      </c>
      <c r="BD29" cm="1">
        <f t="array" aca="1" ref="BD29" ca="1">INDEX($L$26:$L$33,(RANK(AT5,$AT$2:$AT$9)))</f>
        <v>2050</v>
      </c>
    </row>
    <row r="30" spans="1:60" hidden="1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VLOOKUP(B30,audio_list_stym!$A$3:$BP$18,38,FALSE)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VLOOKUP(B30,audio_list_stym!$A$3:$AJ$18,6,FALSE)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2156</v>
      </c>
      <c r="AD30" t="str">
        <f t="shared" ca="1" si="8"/>
        <v>pics\\Injir_4.jpg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6"/>
        <v>pics\\Injir_4.jpg</v>
      </c>
      <c r="AH30" t="str">
        <f t="shared" si="3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9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7"/>
        <v>pics\\Injir_4.jpg</v>
      </c>
      <c r="AT30">
        <f t="shared" ca="1" si="5"/>
        <v>0.89829222110537055</v>
      </c>
      <c r="AU30" t="str">
        <f>IF(OR(G30=10,G30=11,G30=14,G30=15),VLOOKUP(AT30,audio_list_stym!$A$3:$B$18,2,FALSE),"sound\\Noviy_plod.wav")</f>
        <v>sound\\Noviy_plod.wav</v>
      </c>
      <c r="AV30" t="str">
        <f t="shared" ca="1" si="6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7"/>
        <v>_Соленый_ли_РЕДИС?</v>
      </c>
      <c r="BD30" cm="1">
        <f t="array" aca="1" ref="BD30" ca="1">INDEX($L$26:$L$33,(RANK(AT6,$AT$2:$AT$9)))</f>
        <v>2055</v>
      </c>
    </row>
    <row r="31" spans="1:60" hidden="1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VLOOKUP(B31,audio_list_stym!$A$3:$BP$18,38,FALSE)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VLOOKUP(B31,audio_list_stym!$A$3:$AJ$18,6,FALSE)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2010</v>
      </c>
      <c r="AD31" t="str">
        <f t="shared" ca="1" si="8"/>
        <v>pics\\Finik_2.jpg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6"/>
        <v>pics\\Finik_2.jpg</v>
      </c>
      <c r="AH31" t="str">
        <f t="shared" si="3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9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7"/>
        <v>pics\\Finik_2.jpg</v>
      </c>
      <c r="AT31">
        <f t="shared" ca="1" si="5"/>
        <v>0.44420017724410454</v>
      </c>
      <c r="AU31" t="str">
        <f>IF(OR(G31=10,G31=11,G31=14,G31=15),VLOOKUP(AT31,audio_list_stym!$A$3:$B$18,2,FALSE),"sound\\Noviy_plod.wav")</f>
        <v>sound\\Noviy_plod.wav</v>
      </c>
      <c r="AV31" t="str">
        <f t="shared" ca="1" si="6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7"/>
        <v>_Пышный_ли_РЕДИС?</v>
      </c>
      <c r="BD31" cm="1">
        <f t="array" aca="1" ref="BD31" ca="1">INDEX($L$26:$L$33,(RANK(AT7,$AT$2:$AT$9)))</f>
        <v>2051</v>
      </c>
    </row>
    <row r="32" spans="1:60" hidden="1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VLOOKUP(B32,audio_list_stym!$A$3:$BP$18,38,FALSE)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VLOOKUP(B32,audio_list_stym!$A$3:$AJ$18,6,FALSE)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2015</v>
      </c>
      <c r="AD32" t="str">
        <f t="shared" ca="1" si="8"/>
        <v>pics\\Finik_7.jpg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6"/>
        <v>pics\\Finik_7.jpg</v>
      </c>
      <c r="AH32" t="str">
        <f t="shared" si="3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9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7"/>
        <v>pics\\Finik_7.jpg</v>
      </c>
      <c r="AT32">
        <f t="shared" ca="1" si="5"/>
        <v>0.39154608395631085</v>
      </c>
      <c r="AU32" t="str">
        <f>IF(OR(G32=10,G32=11,G32=14,G32=15),VLOOKUP(AT32,audio_list_stym!$A$3:$B$18,2,FALSE),"sound\\Noviy_plod.wav")</f>
        <v>sound\\Noviy_plod.wav</v>
      </c>
      <c r="AV32" t="str">
        <f t="shared" ca="1" si="6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7"/>
        <v>_Крепкий_ли_РЕДИС?</v>
      </c>
      <c r="BD32" cm="1">
        <f t="array" aca="1" ref="BD32" ca="1">INDEX($L$26:$L$33,(RANK(AT8,$AT$2:$AT$9)))</f>
        <v>2049</v>
      </c>
    </row>
    <row r="33" spans="1:60" hidden="1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VLOOKUP(B33,audio_list_stym!$A$3:$BP$18,38,FALSE)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VLOOKUP(B33,audio_list_stym!$A$3:$AJ$18,6,FALSE)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2030</v>
      </c>
      <c r="AD33" t="str">
        <f t="shared" ca="1" si="8"/>
        <v>pics\\Kokos_6.jpg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6"/>
        <v>pics\\Kokos_6.jpg</v>
      </c>
      <c r="AH33" t="str">
        <f t="shared" si="3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9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ca="1">IF(AH33="sound\\Ogorod",AP9,"")</f>
        <v>pics\\Kokos_6.jpg</v>
      </c>
      <c r="AT33">
        <f t="shared" ca="1" si="5"/>
        <v>0.81359712948288421</v>
      </c>
      <c r="AU33" t="str">
        <f>IF(OR(G33=10,G33=11,G33=14,G33=15),VLOOKUP(AT33,audio_list_stym!$A$3:$B$18,2,FALSE),"sound\\Noviy_plod.wav")</f>
        <v>sound\\Noviy_plod.wav</v>
      </c>
      <c r="AV33" t="str">
        <f t="shared" ca="1" si="6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7"/>
        <v>_Круглый_ли_РЕДИС?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VLOOKUP(B34,audio_list_stym!$A$3:$BP$18,38,FALSE)</f>
        <v>11</v>
      </c>
      <c r="F34" t="str">
        <f>VLOOKUP(E34,metki!$A$2:$B$9,2,FALSE)</f>
        <v>экспл_реал_с_названием</v>
      </c>
      <c r="G34" t="str">
        <f t="shared" ref="G34:G65" si="18">LEFT(F34,5)</f>
        <v>экспл</v>
      </c>
      <c r="H34" t="str">
        <f>VLOOKUP(B34,audio_list_stym!$A$3:$AJ$18,6,FALSE)</f>
        <v>Peper</v>
      </c>
      <c r="I34" t="s">
        <v>688</v>
      </c>
      <c r="J34" t="str">
        <f t="shared" ref="J34:J65" si="19">H34&amp;I34</f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8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16"/>
        <v/>
      </c>
      <c r="AG34" t="str">
        <f t="shared" si="2"/>
        <v>pics\\Peper_1.jpg</v>
      </c>
      <c r="AH34">
        <f t="shared" ref="AH34:AH65" si="20">IF(OR(E34=10,E34=12),LEFT(AW34,13),0)</f>
        <v>0</v>
      </c>
      <c r="AI34" t="s">
        <v>720</v>
      </c>
      <c r="AJ34" t="str">
        <f t="shared" si="9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ref="AT34:AT65" ca="1" si="21">RAND()</f>
        <v>7.0240200065971869E-2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2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7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2062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2006</v>
      </c>
      <c r="BH34">
        <v>1</v>
      </c>
    </row>
    <row r="35" spans="1:60" hidden="1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VLOOKUP(B35,audio_list_stym!$A$3:$BP$18,38,FALSE)</f>
        <v>11</v>
      </c>
      <c r="F35" t="str">
        <f>VLOOKUP(E35,metki!$A$2:$B$9,2,FALSE)</f>
        <v>экспл_реал_с_названием</v>
      </c>
      <c r="G35" t="str">
        <f t="shared" si="18"/>
        <v>экспл</v>
      </c>
      <c r="H35" t="str">
        <f>VLOOKUP(B35,audio_list_stym!$A$3:$AJ$18,6,FALSE)</f>
        <v>Peper</v>
      </c>
      <c r="I35" t="s">
        <v>689</v>
      </c>
      <c r="J35" t="str">
        <f t="shared" si="19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8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16"/>
        <v/>
      </c>
      <c r="AG35" t="str">
        <f t="shared" si="2"/>
        <v>pics\\Peper_2.jpg</v>
      </c>
      <c r="AH35">
        <f t="shared" si="20"/>
        <v>0</v>
      </c>
      <c r="AI35" t="s">
        <v>721</v>
      </c>
      <c r="AJ35" t="str">
        <f t="shared" si="9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21"/>
        <v>0.48772892358396402</v>
      </c>
      <c r="AU35" t="str">
        <f>IF(OR(G35=10,G35=11,G35=14,G35=15),VLOOKUP(AT35,audio_list_stym!$A$3:$B$18,2,FALSE),"sound\\Noviy_plod.wav")</f>
        <v>sound\\Noviy_plod.wav</v>
      </c>
      <c r="AV35" t="str">
        <f t="shared" ca="1" si="22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7"/>
        <v>Посмотрите,_вот_ПЕРЕЦ._Черный_ли_он?</v>
      </c>
      <c r="BD35" cm="1">
        <f t="array" aca="1" ref="BD35" ca="1">INDEX($L$34:$L$41,(RANK(AT3,$AT$2:$AT$9)))</f>
        <v>2046</v>
      </c>
    </row>
    <row r="36" spans="1:60" hidden="1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VLOOKUP(B36,audio_list_stym!$A$3:$BP$18,38,FALSE)</f>
        <v>11</v>
      </c>
      <c r="F36" t="str">
        <f>VLOOKUP(E36,metki!$A$2:$B$9,2,FALSE)</f>
        <v>экспл_реал_с_названием</v>
      </c>
      <c r="G36" t="str">
        <f t="shared" si="18"/>
        <v>экспл</v>
      </c>
      <c r="H36" t="str">
        <f>VLOOKUP(B36,audio_list_stym!$A$3:$AJ$18,6,FALSE)</f>
        <v>Peper</v>
      </c>
      <c r="I36" t="s">
        <v>690</v>
      </c>
      <c r="J36" t="str">
        <f t="shared" si="19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8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16"/>
        <v/>
      </c>
      <c r="AG36" t="str">
        <f t="shared" si="2"/>
        <v>pics\\Peper_3.jpg</v>
      </c>
      <c r="AH36">
        <f t="shared" si="20"/>
        <v>0</v>
      </c>
      <c r="AI36" t="s">
        <v>722</v>
      </c>
      <c r="AJ36" t="str">
        <f t="shared" si="9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21"/>
        <v>0.58178531492446772</v>
      </c>
      <c r="AU36" t="str">
        <f>IF(OR(G36=10,G36=11,G36=14,G36=15),VLOOKUP(AT36,audio_list_stym!$A$3:$B$18,2,FALSE),"sound\\Noviy_plod.wav")</f>
        <v>sound\\Noviy_plod.wav</v>
      </c>
      <c r="AV36" t="str">
        <f t="shared" ca="1" si="22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7"/>
        <v>Вот_ПЕРЕЦ._Он_гнилой?</v>
      </c>
      <c r="BD36" cm="1">
        <f t="array" aca="1" ref="BD36" ca="1">INDEX($L$34:$L$41,(RANK(AT4,$AT$2:$AT$9)))</f>
        <v>2044</v>
      </c>
    </row>
    <row r="37" spans="1:60" hidden="1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VLOOKUP(B37,audio_list_stym!$A$3:$BP$18,38,FALSE)</f>
        <v>11</v>
      </c>
      <c r="F37" t="str">
        <f>VLOOKUP(E37,metki!$A$2:$B$9,2,FALSE)</f>
        <v>экспл_реал_с_названием</v>
      </c>
      <c r="G37" t="str">
        <f t="shared" si="18"/>
        <v>экспл</v>
      </c>
      <c r="H37" t="str">
        <f>VLOOKUP(B37,audio_list_stym!$A$3:$AJ$18,6,FALSE)</f>
        <v>Peper</v>
      </c>
      <c r="I37" t="s">
        <v>691</v>
      </c>
      <c r="J37" t="str">
        <f t="shared" si="19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8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16"/>
        <v/>
      </c>
      <c r="AG37" t="str">
        <f t="shared" si="2"/>
        <v>pics\\Peper_4.jpg</v>
      </c>
      <c r="AH37">
        <f t="shared" si="20"/>
        <v>0</v>
      </c>
      <c r="AI37" t="s">
        <v>723</v>
      </c>
      <c r="AJ37" t="str">
        <f t="shared" si="9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21"/>
        <v>0.77620423252346904</v>
      </c>
      <c r="AU37" t="str">
        <f>IF(OR(G37=10,G37=11,G37=14,G37=15),VLOOKUP(AT37,audio_list_stym!$A$3:$B$18,2,FALSE),"sound\\Noviy_plod.wav")</f>
        <v>sound\\Noviy_plod.wav</v>
      </c>
      <c r="AV37" t="str">
        <f t="shared" ca="1" si="22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7"/>
        <v>Это_ПЕРЕЦ._Он_бугристый?</v>
      </c>
      <c r="BD37" cm="1">
        <f t="array" aca="1" ref="BD37" ca="1">INDEX($L$34:$L$41,(RANK(AT5,$AT$2:$AT$9)))</f>
        <v>2042</v>
      </c>
    </row>
    <row r="38" spans="1:60" hidden="1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VLOOKUP(B38,audio_list_stym!$A$3:$BP$18,38,FALSE)</f>
        <v>11</v>
      </c>
      <c r="F38" t="str">
        <f>VLOOKUP(E38,metki!$A$2:$B$9,2,FALSE)</f>
        <v>экспл_реал_с_названием</v>
      </c>
      <c r="G38" t="str">
        <f t="shared" si="18"/>
        <v>экспл</v>
      </c>
      <c r="H38" t="str">
        <f>VLOOKUP(B38,audio_list_stym!$A$3:$AJ$18,6,FALSE)</f>
        <v>Peper</v>
      </c>
      <c r="I38" t="s">
        <v>692</v>
      </c>
      <c r="J38" t="str">
        <f t="shared" si="19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8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16"/>
        <v/>
      </c>
      <c r="AG38" t="str">
        <f t="shared" si="2"/>
        <v>pics\\Peper_5.jpg</v>
      </c>
      <c r="AH38">
        <f t="shared" si="20"/>
        <v>0</v>
      </c>
      <c r="AI38" t="s">
        <v>724</v>
      </c>
      <c r="AJ38" t="str">
        <f t="shared" si="9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21"/>
        <v>0.43843534636774151</v>
      </c>
      <c r="AU38" t="str">
        <f>IF(OR(G38=10,G38=11,G38=14,G38=15),VLOOKUP(AT38,audio_list_stym!$A$3:$B$18,2,FALSE),"sound\\Noviy_plod.wav")</f>
        <v>sound\\Noviy_plod.wav</v>
      </c>
      <c r="AV38" t="str">
        <f t="shared" ca="1" si="22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7"/>
        <v>На_картинке_ПЕРЕЦ._Он_слоеный?</v>
      </c>
      <c r="BD38" cm="1">
        <f t="array" aca="1" ref="BD38" ca="1">INDEX($L$34:$L$41,(RANK(AT6,$AT$2:$AT$9)))</f>
        <v>2047</v>
      </c>
    </row>
    <row r="39" spans="1:60" hidden="1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VLOOKUP(B39,audio_list_stym!$A$3:$BP$18,38,FALSE)</f>
        <v>11</v>
      </c>
      <c r="F39" t="str">
        <f>VLOOKUP(E39,metki!$A$2:$B$9,2,FALSE)</f>
        <v>экспл_реал_с_названием</v>
      </c>
      <c r="G39" t="str">
        <f t="shared" si="18"/>
        <v>экспл</v>
      </c>
      <c r="H39" t="str">
        <f>VLOOKUP(B39,audio_list_stym!$A$3:$AJ$18,6,FALSE)</f>
        <v>Peper</v>
      </c>
      <c r="I39" t="s">
        <v>693</v>
      </c>
      <c r="J39" t="str">
        <f t="shared" si="19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8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2"/>
        <v>pics\\Peper_6.jpg</v>
      </c>
      <c r="AH39">
        <f t="shared" si="20"/>
        <v>0</v>
      </c>
      <c r="AI39" t="s">
        <v>725</v>
      </c>
      <c r="AJ39" t="str">
        <f t="shared" si="9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21"/>
        <v>0.60922068016804864</v>
      </c>
      <c r="AU39" t="str">
        <f>IF(OR(G39=10,G39=11,G39=14,G39=15),VLOOKUP(AT39,audio_list_stym!$A$3:$B$18,2,FALSE),"sound\\Noviy_plod.wav")</f>
        <v>sound\\Noviy_plod.wav</v>
      </c>
      <c r="AV39" t="str">
        <f t="shared" ca="1" si="22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7"/>
        <v>На_мониторе_ПЕРЕЦ._Хрустящий_ли_он?</v>
      </c>
      <c r="BD39" cm="1">
        <f t="array" aca="1" ref="BD39" ca="1">INDEX($L$34:$L$41,(RANK(AT7,$AT$2:$AT$9)))</f>
        <v>2043</v>
      </c>
    </row>
    <row r="40" spans="1:60" hidden="1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VLOOKUP(B40,audio_list_stym!$A$3:$BP$18,38,FALSE)</f>
        <v>11</v>
      </c>
      <c r="F40" t="str">
        <f>VLOOKUP(E40,metki!$A$2:$B$9,2,FALSE)</f>
        <v>экспл_реал_с_названием</v>
      </c>
      <c r="G40" t="str">
        <f t="shared" si="18"/>
        <v>экспл</v>
      </c>
      <c r="H40" t="str">
        <f>VLOOKUP(B40,audio_list_stym!$A$3:$AJ$18,6,FALSE)</f>
        <v>Peper</v>
      </c>
      <c r="I40" t="s">
        <v>694</v>
      </c>
      <c r="J40" t="str">
        <f t="shared" si="19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8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2"/>
        <v>pics\\Peper_7.jpg</v>
      </c>
      <c r="AH40">
        <f t="shared" si="20"/>
        <v>0</v>
      </c>
      <c r="AI40" t="s">
        <v>726</v>
      </c>
      <c r="AJ40" t="str">
        <f t="shared" si="9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21"/>
        <v>0.80215653349659022</v>
      </c>
      <c r="AU40" t="str">
        <f>IF(OR(G40=10,G40=11,G40=14,G40=15),VLOOKUP(AT40,audio_list_stym!$A$3:$B$18,2,FALSE),"sound\\Noviy_plod.wav")</f>
        <v>sound\\Noviy_plod.wav</v>
      </c>
      <c r="AV40" t="str">
        <f t="shared" ca="1" si="22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7"/>
        <v>Перед_Вами_ПЕРЕЦ._Блестит_ли_он?</v>
      </c>
      <c r="BD40" cm="1">
        <f t="array" aca="1" ref="BD40" ca="1">INDEX($L$34:$L$41,(RANK(AT8,$AT$2:$AT$9)))</f>
        <v>2041</v>
      </c>
    </row>
    <row r="41" spans="1:60" hidden="1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VLOOKUP(B41,audio_list_stym!$A$3:$BP$18,38,FALSE)</f>
        <v>11</v>
      </c>
      <c r="F41" t="str">
        <f>VLOOKUP(E41,metki!$A$2:$B$9,2,FALSE)</f>
        <v>экспл_реал_с_названием</v>
      </c>
      <c r="G41" t="str">
        <f t="shared" si="18"/>
        <v>экспл</v>
      </c>
      <c r="H41" t="str">
        <f>VLOOKUP(B41,audio_list_stym!$A$3:$AJ$18,6,FALSE)</f>
        <v>Peper</v>
      </c>
      <c r="I41" t="s">
        <v>695</v>
      </c>
      <c r="J41" t="str">
        <f t="shared" si="19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8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3">IF(ISTEXT(AR41),AR41,IF(ISTEXT(AS41),AS41,""))</f>
        <v/>
      </c>
      <c r="AG41" t="str">
        <f t="shared" si="2"/>
        <v>pics\\Peper_8.jpg</v>
      </c>
      <c r="AH41">
        <f t="shared" si="20"/>
        <v>0</v>
      </c>
      <c r="AI41" t="s">
        <v>727</v>
      </c>
      <c r="AJ41" t="str">
        <f t="shared" si="9"/>
        <v>pics\\Injir</v>
      </c>
      <c r="AK41" t="str">
        <f t="shared" si="14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21"/>
        <v>0.95077257377596358</v>
      </c>
      <c r="AU41" t="str">
        <f>IF(OR(G41=10,G41=11,G41=14,G41=15),VLOOKUP(AT41,audio_list_stym!$A$3:$B$18,2,FALSE),"sound\\Noviy_plod.wav")</f>
        <v>sound\\Noviy_plod.wav</v>
      </c>
      <c r="AV41" t="str">
        <f t="shared" ca="1" si="22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7"/>
        <v>Вы_видите_ПЕРЕЦ._Он_цитрусовый?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VLOOKUP(B42,audio_list_stym!$A$3:$BP$18,38,FALSE)</f>
        <v>12</v>
      </c>
      <c r="F42" t="str">
        <f>VLOOKUP(E42,metki!$A$2:$B$9,2,FALSE)</f>
        <v>импл_реал_без_названия</v>
      </c>
      <c r="G42" t="str">
        <f t="shared" si="18"/>
        <v>импл_</v>
      </c>
      <c r="H42" t="str">
        <f>VLOOKUP(B42,audio_list_stym!$A$3:$AJ$18,6,FALSE)</f>
        <v>Banan</v>
      </c>
      <c r="I42" t="s">
        <v>688</v>
      </c>
      <c r="J42" t="str">
        <f t="shared" si="19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2163</v>
      </c>
      <c r="AD42" t="str">
        <f t="shared" ca="1" si="8"/>
        <v>pics\\Tikva_3.jpg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3"/>
        <v>pics\\Tikva_3.jpg</v>
      </c>
      <c r="AH42" t="str">
        <f t="shared" si="20"/>
        <v>sound\\Tropic</v>
      </c>
      <c r="AI42" t="s">
        <v>728</v>
      </c>
      <c r="AJ42" t="str">
        <f t="shared" si="9"/>
        <v>pics\\Tikva</v>
      </c>
      <c r="AL42" t="str">
        <f t="shared" si="4"/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pics\\Tikva_3.jpg</v>
      </c>
      <c r="AT42">
        <f t="shared" ca="1" si="21"/>
        <v>0.32527080991853652</v>
      </c>
      <c r="AU42" t="str">
        <f>IF(OR(G42=10,G42=11,G42=14,G42=15),VLOOKUP(AT42,audio_list_stym!$A$3:$B$18,2,FALSE),"sound\\Noviy_plod.wav")</f>
        <v>sound\\Noviy_plod.wav</v>
      </c>
      <c r="AV42" t="str">
        <f t="shared" ca="1" si="22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7"/>
        <v>_Чистый_ли_XXXXX?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2034</v>
      </c>
      <c r="BF42" cm="1">
        <f t="array" aca="1" ref="BF42" ca="1">INDEX(BD26:BD41,(RANK(AT6,$AT$2:$AT$17)))</f>
        <v>2042</v>
      </c>
      <c r="BG42" cm="1">
        <f t="array" aca="1" ref="BG42" ca="1">INDEX(BD50:BD65,(RANK(AT6,$AT$2:$AT$17)))</f>
        <v>2018</v>
      </c>
      <c r="BH42">
        <v>1</v>
      </c>
    </row>
    <row r="43" spans="1:60" hidden="1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VLOOKUP(B43,audio_list_stym!$A$3:$BP$18,38,FALSE)</f>
        <v>12</v>
      </c>
      <c r="F43" t="str">
        <f>VLOOKUP(E43,metki!$A$2:$B$9,2,FALSE)</f>
        <v>импл_реал_без_названия</v>
      </c>
      <c r="G43" t="str">
        <f t="shared" si="18"/>
        <v>импл_</v>
      </c>
      <c r="H43" t="str">
        <f>VLOOKUP(B43,audio_list_stym!$A$3:$AJ$18,6,FALSE)</f>
        <v>Banan</v>
      </c>
      <c r="I43" t="s">
        <v>689</v>
      </c>
      <c r="J43" t="str">
        <f t="shared" si="19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2045</v>
      </c>
      <c r="AD43" t="str">
        <f t="shared" ca="1" si="8"/>
        <v>pics\\Peper_5.jpg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3"/>
        <v>pics\\Peper_5.jpg</v>
      </c>
      <c r="AH43" t="str">
        <f t="shared" si="20"/>
        <v>sound\\Tropic</v>
      </c>
      <c r="AI43" t="s">
        <v>729</v>
      </c>
      <c r="AJ43" t="str">
        <f t="shared" si="9"/>
        <v>pics\\Tikva</v>
      </c>
      <c r="AL43" t="str">
        <f t="shared" si="4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pics\\Peper_5.jpg</v>
      </c>
      <c r="AT43">
        <f t="shared" ca="1" si="21"/>
        <v>0.14644813176174676</v>
      </c>
      <c r="AU43" t="str">
        <f>IF(OR(G43=10,G43=11,G43=14,G43=15),VLOOKUP(AT43,audio_list_stym!$A$3:$B$18,2,FALSE),"sound\\Noviy_plod.wav")</f>
        <v>sound\\Noviy_plod.wav</v>
      </c>
      <c r="AV43" t="str">
        <f t="shared" ca="1" si="22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7"/>
        <v>_Свежий_ли_XXXXX?</v>
      </c>
      <c r="BD43" cm="1">
        <f t="array" aca="1" ref="BD43" ca="1">INDEX($L$42:$L$49,(RANK(AT3,$AT$2:$AT$9)))</f>
        <v>2006</v>
      </c>
    </row>
    <row r="44" spans="1:60" hidden="1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VLOOKUP(B44,audio_list_stym!$A$3:$BP$18,38,FALSE)</f>
        <v>12</v>
      </c>
      <c r="F44" t="str">
        <f>VLOOKUP(E44,metki!$A$2:$B$9,2,FALSE)</f>
        <v>импл_реал_без_названия</v>
      </c>
      <c r="G44" t="str">
        <f t="shared" si="18"/>
        <v>импл_</v>
      </c>
      <c r="H44" t="str">
        <f>VLOOKUP(B44,audio_list_stym!$A$3:$AJ$18,6,FALSE)</f>
        <v>Banan</v>
      </c>
      <c r="I44" t="s">
        <v>690</v>
      </c>
      <c r="J44" t="str">
        <f t="shared" si="19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2165</v>
      </c>
      <c r="AD44" t="str">
        <f t="shared" ca="1" si="8"/>
        <v>pics\\Tikva_5.jpg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3"/>
        <v>pics\\Tikva_5.jpg</v>
      </c>
      <c r="AH44" t="str">
        <f t="shared" si="20"/>
        <v>sound\\Tropic</v>
      </c>
      <c r="AI44" t="s">
        <v>730</v>
      </c>
      <c r="AJ44" t="str">
        <f t="shared" si="9"/>
        <v>pics\\Tikva</v>
      </c>
      <c r="AL44" t="str">
        <f t="shared" si="4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pics\\Tikva_5.jpg</v>
      </c>
      <c r="AT44">
        <f t="shared" ca="1" si="21"/>
        <v>0.30386430027024047</v>
      </c>
      <c r="AU44" t="str">
        <f>IF(OR(G44=10,G44=11,G44=14,G44=15),VLOOKUP(AT44,audio_list_stym!$A$3:$B$18,2,FALSE),"sound\\Noviy_plod.wav")</f>
        <v>sound\\Noviy_plod.wav</v>
      </c>
      <c r="AV44" t="str">
        <f t="shared" ca="1" si="22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7"/>
        <v>_Жаренный_ли_XXXXX?</v>
      </c>
      <c r="BD44" cm="1">
        <f t="array" aca="1" ref="BD44" ca="1">INDEX($L$42:$L$49,(RANK(AT4,$AT$2:$AT$9)))</f>
        <v>2004</v>
      </c>
    </row>
    <row r="45" spans="1:60" hidden="1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VLOOKUP(B45,audio_list_stym!$A$3:$BP$18,38,FALSE)</f>
        <v>12</v>
      </c>
      <c r="F45" t="str">
        <f>VLOOKUP(E45,metki!$A$2:$B$9,2,FALSE)</f>
        <v>импл_реал_без_названия</v>
      </c>
      <c r="G45" t="str">
        <f t="shared" si="18"/>
        <v>импл_</v>
      </c>
      <c r="H45" t="str">
        <f>VLOOKUP(B45,audio_list_stym!$A$3:$AJ$18,6,FALSE)</f>
        <v>Banan</v>
      </c>
      <c r="I45" t="s">
        <v>691</v>
      </c>
      <c r="J45" t="str">
        <f t="shared" si="19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2166</v>
      </c>
      <c r="AD45" t="str">
        <f t="shared" ca="1" si="8"/>
        <v>pics\\Tikva_6.jpg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3"/>
        <v>pics\\Tikva_6.jpg</v>
      </c>
      <c r="AH45" t="str">
        <f t="shared" si="20"/>
        <v>sound\\Tropic</v>
      </c>
      <c r="AI45" t="s">
        <v>731</v>
      </c>
      <c r="AJ45" t="str">
        <f t="shared" si="9"/>
        <v>pics\\Tikva</v>
      </c>
      <c r="AL45" t="str">
        <f t="shared" si="4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pics\\Tikva_6.jpg</v>
      </c>
      <c r="AT45">
        <f t="shared" ca="1" si="21"/>
        <v>0.72817018704814473</v>
      </c>
      <c r="AU45" t="str">
        <f>IF(OR(G45=10,G45=11,G45=14,G45=15),VLOOKUP(AT45,audio_list_stym!$A$3:$B$18,2,FALSE),"sound\\Noviy_plod.wav")</f>
        <v>sound\\Noviy_plod.wav</v>
      </c>
      <c r="AV45" t="str">
        <f t="shared" ca="1" si="22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7"/>
        <v>_Сладкий_ли_XXXXX?</v>
      </c>
      <c r="BD45" cm="1">
        <f t="array" aca="1" ref="BD45" ca="1">INDEX($L$42:$L$49,(RANK(AT5,$AT$2:$AT$9)))</f>
        <v>2002</v>
      </c>
    </row>
    <row r="46" spans="1:60" hidden="1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VLOOKUP(B46,audio_list_stym!$A$3:$BP$18,38,FALSE)</f>
        <v>12</v>
      </c>
      <c r="F46" t="str">
        <f>VLOOKUP(E46,metki!$A$2:$B$9,2,FALSE)</f>
        <v>импл_реал_без_названия</v>
      </c>
      <c r="G46" t="str">
        <f t="shared" si="18"/>
        <v>импл_</v>
      </c>
      <c r="H46" t="str">
        <f>VLOOKUP(B46,audio_list_stym!$A$3:$AJ$18,6,FALSE)</f>
        <v>Banan</v>
      </c>
      <c r="I46" t="s">
        <v>692</v>
      </c>
      <c r="J46" t="str">
        <f t="shared" si="19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2167</v>
      </c>
      <c r="AD46" t="str">
        <f t="shared" ca="1" si="8"/>
        <v>pics\\Tikva_7.jpg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3"/>
        <v>pics\\Tikva_7.jpg</v>
      </c>
      <c r="AH46" t="str">
        <f t="shared" si="20"/>
        <v>sound\\Tropic</v>
      </c>
      <c r="AI46" t="s">
        <v>732</v>
      </c>
      <c r="AJ46" t="str">
        <f t="shared" si="9"/>
        <v>pics\\Tikva</v>
      </c>
      <c r="AL46" t="str">
        <f t="shared" si="4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pics\\Tikva_7.jpg</v>
      </c>
      <c r="AT46">
        <f t="shared" ca="1" si="21"/>
        <v>0.25365479231342858</v>
      </c>
      <c r="AU46" t="str">
        <f>IF(OR(G46=10,G46=11,G46=14,G46=15),VLOOKUP(AT46,audio_list_stym!$A$3:$B$18,2,FALSE),"sound\\Noviy_plod.wav")</f>
        <v>sound\\Noviy_plod.wav</v>
      </c>
      <c r="AV46" t="str">
        <f t="shared" ca="1" si="22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7"/>
        <v>_Влажный_ли_XXXXX?</v>
      </c>
      <c r="BD46" cm="1">
        <f t="array" aca="1" ref="BD46" ca="1">INDEX($L$42:$L$49,(RANK(AT6,$AT$2:$AT$9)))</f>
        <v>2007</v>
      </c>
    </row>
    <row r="47" spans="1:60" hidden="1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VLOOKUP(B47,audio_list_stym!$A$3:$BP$18,38,FALSE)</f>
        <v>12</v>
      </c>
      <c r="F47" t="str">
        <f>VLOOKUP(E47,metki!$A$2:$B$9,2,FALSE)</f>
        <v>импл_реал_без_названия</v>
      </c>
      <c r="G47" t="str">
        <f t="shared" si="18"/>
        <v>импл_</v>
      </c>
      <c r="H47" t="str">
        <f>VLOOKUP(B47,audio_list_stym!$A$3:$AJ$18,6,FALSE)</f>
        <v>Banan</v>
      </c>
      <c r="I47" t="s">
        <v>693</v>
      </c>
      <c r="J47" t="str">
        <f t="shared" si="19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2061</v>
      </c>
      <c r="AD47" t="str">
        <f t="shared" ca="1" si="8"/>
        <v>pics\\Tomat_5.jpg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3"/>
        <v>pics\\Tomat_5.jpg</v>
      </c>
      <c r="AH47" t="str">
        <f t="shared" si="20"/>
        <v>sound\\Tropic</v>
      </c>
      <c r="AI47" t="s">
        <v>733</v>
      </c>
      <c r="AJ47" t="str">
        <f t="shared" si="9"/>
        <v>pics\\Tikva</v>
      </c>
      <c r="AL47" t="str">
        <f t="shared" si="4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pics\\Tomat_5.jpg</v>
      </c>
      <c r="AT47">
        <f t="shared" ca="1" si="21"/>
        <v>0.1125021543447341</v>
      </c>
      <c r="AU47" t="str">
        <f>IF(OR(G47=10,G47=11,G47=14,G47=15),VLOOKUP(AT47,audio_list_stym!$A$3:$B$18,2,FALSE),"sound\\Noviy_plod.wav")</f>
        <v>sound\\Noviy_plod.wav</v>
      </c>
      <c r="AV47" t="str">
        <f t="shared" ca="1" si="22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7"/>
        <v>_Съедобный_ли_XXXXX?</v>
      </c>
      <c r="BD47" cm="1">
        <f t="array" aca="1" ref="BD47" ca="1">INDEX($L$42:$L$49,(RANK(AT7,$AT$2:$AT$9)))</f>
        <v>2003</v>
      </c>
    </row>
    <row r="48" spans="1:60" hidden="1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VLOOKUP(B48,audio_list_stym!$A$3:$BP$18,38,FALSE)</f>
        <v>12</v>
      </c>
      <c r="F48" t="str">
        <f>VLOOKUP(E48,metki!$A$2:$B$9,2,FALSE)</f>
        <v>импл_реал_без_названия</v>
      </c>
      <c r="G48" t="str">
        <f t="shared" si="18"/>
        <v>импл_</v>
      </c>
      <c r="H48" t="str">
        <f>VLOOKUP(B48,audio_list_stym!$A$3:$AJ$18,6,FALSE)</f>
        <v>Banan</v>
      </c>
      <c r="I48" t="s">
        <v>694</v>
      </c>
      <c r="J48" t="str">
        <f t="shared" si="19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2044</v>
      </c>
      <c r="AD48" t="str">
        <f t="shared" ca="1" si="8"/>
        <v>pics\\Peper_4.jpg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3"/>
        <v>pics\\Peper_4.jpg</v>
      </c>
      <c r="AH48" t="str">
        <f t="shared" si="20"/>
        <v>sound\\Tropic</v>
      </c>
      <c r="AI48" t="s">
        <v>734</v>
      </c>
      <c r="AJ48" t="str">
        <f t="shared" si="9"/>
        <v>pics\\Tikva</v>
      </c>
      <c r="AL48" t="str">
        <f t="shared" si="4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pics\\Peper_4.jpg</v>
      </c>
      <c r="AT48">
        <f t="shared" ca="1" si="21"/>
        <v>0.71504811877369245</v>
      </c>
      <c r="AU48" t="str">
        <f>IF(OR(G48=10,G48=11,G48=14,G48=15),VLOOKUP(AT48,audio_list_stym!$A$3:$B$18,2,FALSE),"sound\\Noviy_plod.wav")</f>
        <v>sound\\Noviy_plod.wav</v>
      </c>
      <c r="AV48" t="str">
        <f t="shared" ca="1" si="22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7"/>
        <v>_Сиреневый_ли_XXXXX?</v>
      </c>
      <c r="BD48" cm="1">
        <f t="array" aca="1" ref="BD48" ca="1">INDEX($L$42:$L$49,(RANK(AT8,$AT$2:$AT$9)))</f>
        <v>2001</v>
      </c>
    </row>
    <row r="49" spans="1:60" hidden="1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VLOOKUP(B49,audio_list_stym!$A$3:$BP$18,38,FALSE)</f>
        <v>12</v>
      </c>
      <c r="F49" t="str">
        <f>VLOOKUP(E49,metki!$A$2:$B$9,2,FALSE)</f>
        <v>импл_реал_без_названия</v>
      </c>
      <c r="G49" t="str">
        <f t="shared" si="18"/>
        <v>импл_</v>
      </c>
      <c r="H49" t="str">
        <f>VLOOKUP(B49,audio_list_stym!$A$3:$AJ$18,6,FALSE)</f>
        <v>Banan</v>
      </c>
      <c r="I49" t="s">
        <v>695</v>
      </c>
      <c r="J49" t="str">
        <f t="shared" si="19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2046</v>
      </c>
      <c r="AD49" t="str">
        <f t="shared" ca="1" si="8"/>
        <v>pics\\Peper_6.jpg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3"/>
        <v>pics\\Peper_6.jpg</v>
      </c>
      <c r="AH49" t="str">
        <f t="shared" si="20"/>
        <v>sound\\Tropic</v>
      </c>
      <c r="AI49" t="s">
        <v>735</v>
      </c>
      <c r="AJ49" t="str">
        <f t="shared" si="9"/>
        <v>pics\\Tikva</v>
      </c>
      <c r="AL49" t="str">
        <f t="shared" si="4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pics\\Peper_6.jpg</v>
      </c>
      <c r="AT49">
        <f t="shared" ca="1" si="21"/>
        <v>0.5576219386590433</v>
      </c>
      <c r="AU49" t="str">
        <f>IF(OR(G49=10,G49=11,G49=14,G49=15),VLOOKUP(AT49,audio_list_stym!$A$3:$B$18,2,FALSE),"sound\\Noviy_plod.wav")</f>
        <v>sound\\Noviy_plod.wav</v>
      </c>
      <c r="AV49" t="str">
        <f t="shared" ca="1" si="22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7"/>
        <v>_Репчатый_ли_XXXXX?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VLOOKUP(B50,audio_list_stym!$A$3:$BP$18,38,FALSE)</f>
        <v>13</v>
      </c>
      <c r="F50" t="str">
        <f>VLOOKUP(E50,metki!$A$2:$B$9,2,FALSE)</f>
        <v>экспл_реал_без_названия</v>
      </c>
      <c r="G50" t="str">
        <f t="shared" si="18"/>
        <v>экспл</v>
      </c>
      <c r="H50" t="str">
        <f>VLOOKUP(B50,audio_list_stym!$A$3:$AJ$18,6,FALSE)</f>
        <v>Finik</v>
      </c>
      <c r="I50" t="s">
        <v>688</v>
      </c>
      <c r="J50" t="str">
        <f t="shared" si="19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8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3"/>
        <v/>
      </c>
      <c r="AG50" t="str">
        <f t="shared" si="2"/>
        <v>pics\\Finik_1.jpg</v>
      </c>
      <c r="AH50">
        <f t="shared" si="20"/>
        <v>0</v>
      </c>
      <c r="AT50">
        <f t="shared" ca="1" si="21"/>
        <v>0.85280930205178085</v>
      </c>
      <c r="AU50" t="str">
        <f>IF(OR(G50=10,G50=11,G50=14,G50=15),VLOOKUP(AT50,audio_list_stym!$A$3:$B$18,2,FALSE),"sound\\Noviy_plod.wav")</f>
        <v>sound\\Noviy_plod.wav</v>
      </c>
      <c r="AV50" t="str">
        <f t="shared" ca="1" si="22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7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2063</v>
      </c>
      <c r="BF50" cm="1">
        <f t="array" aca="1" ref="BF50" ca="1">INDEX(BD18:BD49,(RANK(AT7,$AT$2:$AT$17)))</f>
        <v>2031</v>
      </c>
      <c r="BG50" cm="1">
        <f t="array" aca="1" ref="BG50" ca="1">INDEX(BD58:BD65,(RANK(AT7,$AT$2:$AT$9)))</f>
        <v>2020</v>
      </c>
      <c r="BH50">
        <v>1</v>
      </c>
    </row>
    <row r="51" spans="1:60" hidden="1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VLOOKUP(B51,audio_list_stym!$A$3:$BP$18,38,FALSE)</f>
        <v>13</v>
      </c>
      <c r="F51" t="str">
        <f>VLOOKUP(E51,metki!$A$2:$B$9,2,FALSE)</f>
        <v>экспл_реал_без_названия</v>
      </c>
      <c r="G51" t="str">
        <f t="shared" si="18"/>
        <v>экспл</v>
      </c>
      <c r="H51" t="str">
        <f>VLOOKUP(B51,audio_list_stym!$A$3:$AJ$18,6,FALSE)</f>
        <v>Finik</v>
      </c>
      <c r="I51" t="s">
        <v>689</v>
      </c>
      <c r="J51" t="str">
        <f t="shared" si="19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8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3"/>
        <v/>
      </c>
      <c r="AG51" t="str">
        <f t="shared" si="2"/>
        <v>pics\\Finik_2.jpg</v>
      </c>
      <c r="AH51">
        <f t="shared" si="20"/>
        <v>0</v>
      </c>
      <c r="AT51">
        <f t="shared" ca="1" si="21"/>
        <v>0.24523823150725188</v>
      </c>
      <c r="AU51" t="str">
        <f>IF(OR(G51=10,G51=11,G51=14,G51=15),VLOOKUP(AT51,audio_list_stym!$A$3:$B$18,2,FALSE),"sound\\Noviy_plod.wav")</f>
        <v>sound\\Noviy_plod.wav</v>
      </c>
      <c r="AV51" t="str">
        <f t="shared" ca="1" si="22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7"/>
        <v>Посмотрите,_вот_XXXXX._Сахаристый_ли_он?</v>
      </c>
      <c r="BD51" cm="1">
        <f t="array" aca="1" ref="BD51" ca="1">INDEX($L$50:$L$57,(RANK(AT3,$AT$2:$AT$9)))</f>
        <v>2014</v>
      </c>
    </row>
    <row r="52" spans="1:60" hidden="1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VLOOKUP(B52,audio_list_stym!$A$3:$BP$18,38,FALSE)</f>
        <v>13</v>
      </c>
      <c r="F52" t="str">
        <f>VLOOKUP(E52,metki!$A$2:$B$9,2,FALSE)</f>
        <v>экспл_реал_без_названия</v>
      </c>
      <c r="G52" t="str">
        <f t="shared" si="18"/>
        <v>экспл</v>
      </c>
      <c r="H52" t="str">
        <f>VLOOKUP(B52,audio_list_stym!$A$3:$AJ$18,6,FALSE)</f>
        <v>Finik</v>
      </c>
      <c r="I52" t="s">
        <v>690</v>
      </c>
      <c r="J52" t="str">
        <f t="shared" si="19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8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3"/>
        <v/>
      </c>
      <c r="AG52" t="str">
        <f t="shared" si="2"/>
        <v>pics\\Finik_3.jpg</v>
      </c>
      <c r="AH52">
        <f t="shared" si="20"/>
        <v>0</v>
      </c>
      <c r="AT52">
        <f t="shared" ca="1" si="21"/>
        <v>0.53032829937723258</v>
      </c>
      <c r="AU52" t="str">
        <f>IF(OR(G52=10,G52=11,G52=14,G52=15),VLOOKUP(AT52,audio_list_stym!$A$3:$B$18,2,FALSE),"sound\\Noviy_plod.wav")</f>
        <v>sound\\Noviy_plod.wav</v>
      </c>
      <c r="AV52" t="str">
        <f t="shared" ca="1" si="22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7"/>
        <v>Вот_XXXXX._Он_скользкий?</v>
      </c>
      <c r="BD52" cm="1">
        <f t="array" aca="1" ref="BD52" ca="1">INDEX($L$50:$L$57,(RANK(AT4,$AT$2:$AT$9)))</f>
        <v>2012</v>
      </c>
    </row>
    <row r="53" spans="1:60" hidden="1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VLOOKUP(B53,audio_list_stym!$A$3:$BP$18,38,FALSE)</f>
        <v>13</v>
      </c>
      <c r="F53" t="str">
        <f>VLOOKUP(E53,metki!$A$2:$B$9,2,FALSE)</f>
        <v>экспл_реал_без_названия</v>
      </c>
      <c r="G53" t="str">
        <f t="shared" si="18"/>
        <v>экспл</v>
      </c>
      <c r="H53" t="str">
        <f>VLOOKUP(B53,audio_list_stym!$A$3:$AJ$18,6,FALSE)</f>
        <v>Finik</v>
      </c>
      <c r="I53" t="s">
        <v>691</v>
      </c>
      <c r="J53" t="str">
        <f t="shared" si="19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8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3"/>
        <v/>
      </c>
      <c r="AG53" t="str">
        <f t="shared" si="2"/>
        <v>pics\\Finik_4.jpg</v>
      </c>
      <c r="AH53">
        <f t="shared" si="20"/>
        <v>0</v>
      </c>
      <c r="AT53">
        <f t="shared" ca="1" si="21"/>
        <v>8.7877988592198086E-2</v>
      </c>
      <c r="AU53" t="str">
        <f>IF(OR(G53=10,G53=11,G53=14,G53=15),VLOOKUP(AT53,audio_list_stym!$A$3:$B$18,2,FALSE),"sound\\Noviy_plod.wav")</f>
        <v>sound\\Noviy_plod.wav</v>
      </c>
      <c r="AV53" t="str">
        <f t="shared" ca="1" si="22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7"/>
        <v>Это_XXXXX._Ломкий_ли_он?</v>
      </c>
      <c r="BD53" cm="1">
        <f t="array" aca="1" ref="BD53" ca="1">INDEX($L$50:$L$57,(RANK(AT5,$AT$2:$AT$9)))</f>
        <v>2010</v>
      </c>
    </row>
    <row r="54" spans="1:60" hidden="1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VLOOKUP(B54,audio_list_stym!$A$3:$BP$18,38,FALSE)</f>
        <v>13</v>
      </c>
      <c r="F54" t="str">
        <f>VLOOKUP(E54,metki!$A$2:$B$9,2,FALSE)</f>
        <v>экспл_реал_без_названия</v>
      </c>
      <c r="G54" t="str">
        <f t="shared" si="18"/>
        <v>экспл</v>
      </c>
      <c r="H54" t="str">
        <f>VLOOKUP(B54,audio_list_stym!$A$3:$AJ$18,6,FALSE)</f>
        <v>Finik</v>
      </c>
      <c r="I54" t="s">
        <v>692</v>
      </c>
      <c r="J54" t="str">
        <f t="shared" si="19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8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3"/>
        <v/>
      </c>
      <c r="AG54" t="str">
        <f t="shared" si="2"/>
        <v>pics\\Finik_5.jpg</v>
      </c>
      <c r="AH54">
        <f t="shared" si="20"/>
        <v>0</v>
      </c>
      <c r="AI54" s="11"/>
      <c r="AT54">
        <f t="shared" ca="1" si="21"/>
        <v>0.82285699105325694</v>
      </c>
      <c r="AU54" t="str">
        <f>IF(OR(G54=10,G54=11,G54=14,G54=15),VLOOKUP(AT54,audio_list_stym!$A$3:$B$18,2,FALSE),"sound\\Noviy_plod.wav")</f>
        <v>sound\\Noviy_plod.wav</v>
      </c>
      <c r="AV54" t="str">
        <f t="shared" ca="1" si="22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7"/>
        <v>На_картинке_XXXXX._Мохнатый_ли_он?</v>
      </c>
      <c r="BD54" cm="1">
        <f t="array" aca="1" ref="BD54" ca="1">INDEX($L$50:$L$57,(RANK(AT6,$AT$2:$AT$9)))</f>
        <v>2015</v>
      </c>
    </row>
    <row r="55" spans="1:60" hidden="1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VLOOKUP(B55,audio_list_stym!$A$3:$BP$18,38,FALSE)</f>
        <v>13</v>
      </c>
      <c r="F55" t="str">
        <f>VLOOKUP(E55,metki!$A$2:$B$9,2,FALSE)</f>
        <v>экспл_реал_без_названия</v>
      </c>
      <c r="G55" t="str">
        <f t="shared" si="18"/>
        <v>экспл</v>
      </c>
      <c r="H55" t="str">
        <f>VLOOKUP(B55,audio_list_stym!$A$3:$AJ$18,6,FALSE)</f>
        <v>Finik</v>
      </c>
      <c r="I55" t="s">
        <v>693</v>
      </c>
      <c r="J55" t="str">
        <f t="shared" si="19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8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3"/>
        <v/>
      </c>
      <c r="AG55" t="str">
        <f t="shared" si="2"/>
        <v>pics\\Finik_6.jpg</v>
      </c>
      <c r="AH55">
        <f t="shared" si="20"/>
        <v>0</v>
      </c>
      <c r="AT55">
        <f t="shared" ca="1" si="21"/>
        <v>0.60440253480874506</v>
      </c>
      <c r="AU55" t="str">
        <f>IF(OR(G55=10,G55=11,G55=14,G55=15),VLOOKUP(AT55,audio_list_stym!$A$3:$B$18,2,FALSE),"sound\\Noviy_plod.wav")</f>
        <v>sound\\Noviy_plod.wav</v>
      </c>
      <c r="AV55" t="str">
        <f t="shared" ca="1" si="22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7"/>
        <v>На_мониторе_XXXXX._Он_сморщенный?</v>
      </c>
      <c r="BD55" cm="1">
        <f t="array" aca="1" ref="BD55" ca="1">INDEX($L$50:$L$57,(RANK(AT7,$AT$2:$AT$9)))</f>
        <v>2011</v>
      </c>
    </row>
    <row r="56" spans="1:60" hidden="1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VLOOKUP(B56,audio_list_stym!$A$3:$BP$18,38,FALSE)</f>
        <v>13</v>
      </c>
      <c r="F56" t="str">
        <f>VLOOKUP(E56,metki!$A$2:$B$9,2,FALSE)</f>
        <v>экспл_реал_без_названия</v>
      </c>
      <c r="G56" t="str">
        <f t="shared" si="18"/>
        <v>экспл</v>
      </c>
      <c r="H56" t="str">
        <f>VLOOKUP(B56,audio_list_stym!$A$3:$AJ$18,6,FALSE)</f>
        <v>Finik</v>
      </c>
      <c r="I56" t="s">
        <v>694</v>
      </c>
      <c r="J56" t="str">
        <f t="shared" si="19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8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2"/>
        <v>pics\\Finik_7.jpg</v>
      </c>
      <c r="AH56">
        <f t="shared" si="20"/>
        <v>0</v>
      </c>
      <c r="AT56">
        <f t="shared" ca="1" si="21"/>
        <v>0.52062574541547935</v>
      </c>
      <c r="AU56" t="str">
        <f>IF(OR(G56=10,G56=11,G56=14,G56=15),VLOOKUP(AT56,audio_list_stym!$A$3:$B$18,2,FALSE),"sound\\Noviy_plod.wav")</f>
        <v>sound\\Noviy_plod.wav</v>
      </c>
      <c r="AV56" t="str">
        <f t="shared" ca="1" si="22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7"/>
        <v>Перед_Вами_XXXXX._Он_с_косточкой?</v>
      </c>
      <c r="BD56" cm="1">
        <f t="array" aca="1" ref="BD56" ca="1">INDEX($L$50:$L$57,(RANK(AT8,$AT$2:$AT$9)))</f>
        <v>2009</v>
      </c>
    </row>
    <row r="57" spans="1:60" hidden="1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VLOOKUP(B57,audio_list_stym!$A$3:$BP$18,38,FALSE)</f>
        <v>13</v>
      </c>
      <c r="F57" t="str">
        <f>VLOOKUP(E57,metki!$A$2:$B$9,2,FALSE)</f>
        <v>экспл_реал_без_названия</v>
      </c>
      <c r="G57" t="str">
        <f t="shared" si="18"/>
        <v>экспл</v>
      </c>
      <c r="H57" t="str">
        <f>VLOOKUP(B57,audio_list_stym!$A$3:$AJ$18,6,FALSE)</f>
        <v>Finik</v>
      </c>
      <c r="I57" t="s">
        <v>695</v>
      </c>
      <c r="J57" t="str">
        <f t="shared" si="19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8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2"/>
        <v>pics\\Finik_8.jpg</v>
      </c>
      <c r="AH57">
        <f t="shared" si="20"/>
        <v>0</v>
      </c>
      <c r="AI57" s="11"/>
      <c r="AT57">
        <f t="shared" ca="1" si="21"/>
        <v>0.20147513279704099</v>
      </c>
      <c r="AU57" t="str">
        <f>IF(OR(G57=10,G57=11,G57=14,G57=15),VLOOKUP(AT57,audio_list_stym!$A$3:$B$18,2,FALSE),"sound\\Noviy_plod.wav")</f>
        <v>sound\\Noviy_plod.wav</v>
      </c>
      <c r="AV57" t="str">
        <f t="shared" ca="1" si="22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7"/>
        <v>Вы_видите_XXXXX._Он_треугольный?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VLOOKUP(B58,audio_list_stym!$A$3:$BP$18,38,FALSE)</f>
        <v>10</v>
      </c>
      <c r="F58" t="str">
        <f>VLOOKUP(E58,metki!$A$2:$B$9,2,FALSE)</f>
        <v>импл_реал_с_названием</v>
      </c>
      <c r="G58" t="str">
        <f t="shared" si="18"/>
        <v>импл_</v>
      </c>
      <c r="H58" t="str">
        <f>VLOOKUP(B58,audio_list_stym!$A$3:$AJ$18,6,FALSE)</f>
        <v>Goroh</v>
      </c>
      <c r="I58" t="s">
        <v>688</v>
      </c>
      <c r="J58" t="str">
        <f t="shared" si="19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2160</v>
      </c>
      <c r="AD58" t="str">
        <f t="shared" ca="1" si="8"/>
        <v>pics\\Injir_8.jpg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5">IF(ISTEXT(AR58),AR58,IF(ISTEXT(AS58),AS58,""))</f>
        <v>pics\\Injir_8.jpg</v>
      </c>
      <c r="AH58" t="str">
        <f t="shared" si="20"/>
        <v>sound\\Ogorod</v>
      </c>
      <c r="AI58" s="11"/>
      <c r="AR58" t="str">
        <f t="shared" ref="AR58:AR65" ca="1" si="26">IF(AH58="sound\\Ogorod",AP10,"")</f>
        <v>pics\\Injir_8.jpg</v>
      </c>
      <c r="AT58">
        <f t="shared" ca="1" si="21"/>
        <v>1.591261821724399E-2</v>
      </c>
      <c r="AU58" t="str">
        <f>IF(OR(G58=10,G58=11,G58=14,G58=15),VLOOKUP(AT58,audio_list_stym!$A$3:$B$18,2,FALSE),"sound\\Noviy_plod.wav")</f>
        <v>sound\\Noviy_plod.wav</v>
      </c>
      <c r="AV58" t="str">
        <f t="shared" ca="1" si="22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7"/>
        <v>_Рыхлый_ли_ГОРОХ?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2064</v>
      </c>
      <c r="BF58" cm="1">
        <f t="array" aca="1" ref="BF58" ca="1">INDEX(BD18:BD33,(RANK(AT8,$AT$2:$AT$17)))</f>
        <v>2032</v>
      </c>
      <c r="BG58" cm="1">
        <f t="array" aca="1" ref="BG58" ca="1">INDEX(BD42:BD57,(RANK(AT8,$AT$2:$AT$9)))</f>
        <v>2008</v>
      </c>
      <c r="BH58">
        <v>1</v>
      </c>
    </row>
    <row r="59" spans="1:60" hidden="1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VLOOKUP(B59,audio_list_stym!$A$3:$BP$18,38,FALSE)</f>
        <v>10</v>
      </c>
      <c r="F59" t="str">
        <f>VLOOKUP(E59,metki!$A$2:$B$9,2,FALSE)</f>
        <v>импл_реал_с_названием</v>
      </c>
      <c r="G59" t="str">
        <f t="shared" si="18"/>
        <v>импл_</v>
      </c>
      <c r="H59" t="str">
        <f>VLOOKUP(B59,audio_list_stym!$A$3:$AJ$18,6,FALSE)</f>
        <v>Goroh</v>
      </c>
      <c r="I59" t="s">
        <v>689</v>
      </c>
      <c r="J59" t="str">
        <f t="shared" si="19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2025</v>
      </c>
      <c r="AD59" t="str">
        <f t="shared" ca="1" si="8"/>
        <v>pics\\Kokos_1.jpg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5"/>
        <v>pics\\Kokos_1.jpg</v>
      </c>
      <c r="AH59" t="str">
        <f t="shared" si="20"/>
        <v>sound\\Ogorod</v>
      </c>
      <c r="AR59" t="str">
        <f t="shared" ca="1" si="26"/>
        <v>pics\\Kokos_1.jpg</v>
      </c>
      <c r="AT59">
        <f t="shared" ca="1" si="21"/>
        <v>0.14081130658310737</v>
      </c>
      <c r="AU59" t="str">
        <f>IF(OR(G59=10,G59=11,G59=14,G59=15),VLOOKUP(AT59,audio_list_stym!$A$3:$B$18,2,FALSE),"sound\\Noviy_plod.wav")</f>
        <v>sound\\Noviy_plod.wav</v>
      </c>
      <c r="AV59" t="str">
        <f t="shared" ca="1" si="22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7"/>
        <v>_В_стручке_ли_ГОРОХ?</v>
      </c>
      <c r="BD59" cm="1">
        <f t="array" aca="1" ref="BD59" ca="1">INDEX($L$58:$L$65,(RANK(AT3,$AT$2:$AT$9)))</f>
        <v>2022</v>
      </c>
    </row>
    <row r="60" spans="1:60" hidden="1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VLOOKUP(B60,audio_list_stym!$A$3:$BP$18,38,FALSE)</f>
        <v>10</v>
      </c>
      <c r="F60" t="str">
        <f>VLOOKUP(E60,metki!$A$2:$B$9,2,FALSE)</f>
        <v>импл_реал_с_названием</v>
      </c>
      <c r="G60" t="str">
        <f t="shared" si="18"/>
        <v>импл_</v>
      </c>
      <c r="H60" t="str">
        <f>VLOOKUP(B60,audio_list_stym!$A$3:$AJ$18,6,FALSE)</f>
        <v>Goroh</v>
      </c>
      <c r="I60" t="s">
        <v>690</v>
      </c>
      <c r="J60" t="str">
        <f t="shared" si="19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2154</v>
      </c>
      <c r="AD60" t="str">
        <f t="shared" ca="1" si="8"/>
        <v>pics\\Injir_2.jpg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5"/>
        <v>pics\\Injir_2.jpg</v>
      </c>
      <c r="AH60" t="str">
        <f t="shared" si="20"/>
        <v>sound\\Ogorod</v>
      </c>
      <c r="AR60" t="str">
        <f t="shared" ca="1" si="26"/>
        <v>pics\\Injir_2.jpg</v>
      </c>
      <c r="AT60">
        <f t="shared" ca="1" si="21"/>
        <v>0.65320054519270976</v>
      </c>
      <c r="AU60" t="str">
        <f>IF(OR(G60=10,G60=11,G60=14,G60=15),VLOOKUP(AT60,audio_list_stym!$A$3:$B$18,2,FALSE),"sound\\Noviy_plod.wav")</f>
        <v>sound\\Noviy_plod.wav</v>
      </c>
      <c r="AV60" t="str">
        <f t="shared" ca="1" si="22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7"/>
        <v>_Ядовитый_ли_ГОРОХ?</v>
      </c>
      <c r="BD60" cm="1">
        <f t="array" aca="1" ref="BD60" ca="1">INDEX($L$58:$L$65,(RANK(AT4,$AT$2:$AT$9)))</f>
        <v>2020</v>
      </c>
    </row>
    <row r="61" spans="1:60" hidden="1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VLOOKUP(B61,audio_list_stym!$A$3:$BP$18,38,FALSE)</f>
        <v>10</v>
      </c>
      <c r="F61" t="str">
        <f>VLOOKUP(E61,metki!$A$2:$B$9,2,FALSE)</f>
        <v>импл_реал_с_названием</v>
      </c>
      <c r="G61" t="str">
        <f t="shared" si="18"/>
        <v>импл_</v>
      </c>
      <c r="H61" t="str">
        <f>VLOOKUP(B61,audio_list_stym!$A$3:$AJ$18,6,FALSE)</f>
        <v>Goroh</v>
      </c>
      <c r="I61" t="s">
        <v>691</v>
      </c>
      <c r="J61" t="str">
        <f t="shared" si="19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2153</v>
      </c>
      <c r="AD61" t="str">
        <f t="shared" ca="1" si="8"/>
        <v>pics\\Injir_1.jpg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5"/>
        <v>pics\\Injir_1.jpg</v>
      </c>
      <c r="AH61" t="str">
        <f t="shared" si="20"/>
        <v>sound\\Ogorod</v>
      </c>
      <c r="AR61" t="str">
        <f t="shared" ca="1" si="26"/>
        <v>pics\\Injir_1.jpg</v>
      </c>
      <c r="AT61">
        <f t="shared" ca="1" si="21"/>
        <v>0.5862127722542434</v>
      </c>
      <c r="AU61" t="str">
        <f>IF(OR(G61=10,G61=11,G61=14,G61=15),VLOOKUP(AT61,audio_list_stym!$A$3:$B$18,2,FALSE),"sound\\Noviy_plod.wav")</f>
        <v>sound\\Noviy_plod.wav</v>
      </c>
      <c r="AV61" t="str">
        <f t="shared" ca="1" si="22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7"/>
        <v>_Полосатый_ли_ГОРОХ?</v>
      </c>
      <c r="BD61" cm="1">
        <f t="array" aca="1" ref="BD61" ca="1">INDEX($L$58:$L$65,(RANK(AT5,$AT$2:$AT$9)))</f>
        <v>2018</v>
      </c>
    </row>
    <row r="62" spans="1:60" hidden="1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VLOOKUP(B62,audio_list_stym!$A$3:$BP$18,38,FALSE)</f>
        <v>10</v>
      </c>
      <c r="F62" t="str">
        <f>VLOOKUP(E62,metki!$A$2:$B$9,2,FALSE)</f>
        <v>импл_реал_с_названием</v>
      </c>
      <c r="G62" t="str">
        <f t="shared" si="18"/>
        <v>импл_</v>
      </c>
      <c r="H62" t="str">
        <f>VLOOKUP(B62,audio_list_stym!$A$3:$AJ$18,6,FALSE)</f>
        <v>Goroh</v>
      </c>
      <c r="I62" t="s">
        <v>692</v>
      </c>
      <c r="J62" t="str">
        <f t="shared" si="19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2009</v>
      </c>
      <c r="AD62" t="str">
        <f t="shared" ca="1" si="8"/>
        <v>pics\\Finik_1.jpg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5"/>
        <v>pics\\Finik_1.jpg</v>
      </c>
      <c r="AH62" t="str">
        <f t="shared" si="20"/>
        <v>sound\\Ogorod</v>
      </c>
      <c r="AR62" t="str">
        <f t="shared" ca="1" si="26"/>
        <v>pics\\Finik_1.jpg</v>
      </c>
      <c r="AT62">
        <f t="shared" ca="1" si="21"/>
        <v>0.14667683633455553</v>
      </c>
      <c r="AU62" t="str">
        <f>IF(OR(G62=10,G62=11,G62=14,G62=15),VLOOKUP(AT62,audio_list_stym!$A$3:$B$18,2,FALSE),"sound\\Noviy_plod.wav")</f>
        <v>sound\\Noviy_plod.wav</v>
      </c>
      <c r="AV62" t="str">
        <f t="shared" ca="1" si="22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7"/>
        <v>_Плоский_ли_ГОРОХ?</v>
      </c>
      <c r="BD62" cm="1">
        <f t="array" aca="1" ref="BD62" ca="1">INDEX($L$58:$L$65,(RANK(AT6,$AT$2:$AT$9)))</f>
        <v>2023</v>
      </c>
    </row>
    <row r="63" spans="1:60" hidden="1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VLOOKUP(B63,audio_list_stym!$A$3:$BP$18,38,FALSE)</f>
        <v>10</v>
      </c>
      <c r="F63" t="str">
        <f>VLOOKUP(E63,metki!$A$2:$B$9,2,FALSE)</f>
        <v>импл_реал_с_названием</v>
      </c>
      <c r="G63" t="str">
        <f t="shared" si="18"/>
        <v>импл_</v>
      </c>
      <c r="H63" t="str">
        <f>VLOOKUP(B63,audio_list_stym!$A$3:$AJ$18,6,FALSE)</f>
        <v>Goroh</v>
      </c>
      <c r="I63" t="s">
        <v>693</v>
      </c>
      <c r="J63" t="str">
        <f t="shared" si="19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2026</v>
      </c>
      <c r="AD63" t="str">
        <f t="shared" ca="1" si="8"/>
        <v>pics\\Kokos_2.jpg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5"/>
        <v>pics\\Kokos_2.jpg</v>
      </c>
      <c r="AH63" t="str">
        <f t="shared" si="20"/>
        <v>sound\\Ogorod</v>
      </c>
      <c r="AR63" t="str">
        <f t="shared" ca="1" si="26"/>
        <v>pics\\Kokos_2.jpg</v>
      </c>
      <c r="AT63">
        <f t="shared" ca="1" si="21"/>
        <v>7.78106336759673E-2</v>
      </c>
      <c r="AU63" t="str">
        <f>IF(OR(G63=10,G63=11,G63=14,G63=15),VLOOKUP(AT63,audio_list_stym!$A$3:$B$18,2,FALSE),"sound\\Noviy_plod.wav")</f>
        <v>sound\\Noviy_plod.wav</v>
      </c>
      <c r="AV63" t="str">
        <f t="shared" ca="1" si="22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7"/>
        <v>_Толченый_ли_ГОРОХ?</v>
      </c>
      <c r="BD63" cm="1">
        <f t="array" aca="1" ref="BD63" ca="1">INDEX($L$58:$L$65,(RANK(AT7,$AT$2:$AT$9)))</f>
        <v>2019</v>
      </c>
    </row>
    <row r="64" spans="1:60" hidden="1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VLOOKUP(B64,audio_list_stym!$A$3:$BP$18,38,FALSE)</f>
        <v>10</v>
      </c>
      <c r="F64" t="str">
        <f>VLOOKUP(E64,metki!$A$2:$B$9,2,FALSE)</f>
        <v>импл_реал_с_названием</v>
      </c>
      <c r="G64" t="str">
        <f t="shared" si="18"/>
        <v>импл_</v>
      </c>
      <c r="H64" t="str">
        <f>VLOOKUP(B64,audio_list_stym!$A$3:$AJ$18,6,FALSE)</f>
        <v>Goroh</v>
      </c>
      <c r="I64" t="s">
        <v>694</v>
      </c>
      <c r="J64" t="str">
        <f t="shared" si="19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2032</v>
      </c>
      <c r="AD64" t="str">
        <f t="shared" ca="1" si="8"/>
        <v>pics\\Kokos_8.jpg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5"/>
        <v>pics\\Kokos_8.jpg</v>
      </c>
      <c r="AH64" t="str">
        <f t="shared" si="20"/>
        <v>sound\\Ogorod</v>
      </c>
      <c r="AI64" s="11"/>
      <c r="AR64" t="str">
        <f t="shared" ca="1" si="26"/>
        <v>pics\\Kokos_8.jpg</v>
      </c>
      <c r="AT64">
        <f t="shared" ca="1" si="21"/>
        <v>0.9797803363708294</v>
      </c>
      <c r="AU64" t="str">
        <f>IF(OR(G64=10,G64=11,G64=14,G64=15),VLOOKUP(AT64,audio_list_stym!$A$3:$B$18,2,FALSE),"sound\\Noviy_plod.wav")</f>
        <v>sound\\Noviy_plod.wav</v>
      </c>
      <c r="AV64" t="str">
        <f t="shared" ca="1" si="22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7"/>
        <v>_Зеленый_ли_ГОРОХ?</v>
      </c>
      <c r="BD64" cm="1">
        <f t="array" aca="1" ref="BD64" ca="1">INDEX($L$58:$L$65,(RANK(AT8,$AT$2:$AT$9)))</f>
        <v>2017</v>
      </c>
    </row>
    <row r="65" spans="1:60" hidden="1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VLOOKUP(B65,audio_list_stym!$A$3:$BP$18,38,FALSE)</f>
        <v>10</v>
      </c>
      <c r="F65" t="str">
        <f>VLOOKUP(E65,metki!$A$2:$B$9,2,FALSE)</f>
        <v>импл_реал_с_названием</v>
      </c>
      <c r="G65" t="str">
        <f t="shared" si="18"/>
        <v>импл_</v>
      </c>
      <c r="H65" t="str">
        <f>VLOOKUP(B65,audio_list_stym!$A$3:$AJ$18,6,FALSE)</f>
        <v>Goroh</v>
      </c>
      <c r="I65" t="s">
        <v>695</v>
      </c>
      <c r="J65" t="str">
        <f t="shared" si="19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2027</v>
      </c>
      <c r="AD65" t="str">
        <f t="shared" ca="1" si="8"/>
        <v>pics\\Kokos_3.jpg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5"/>
        <v>pics\\Kokos_3.jpg</v>
      </c>
      <c r="AH65" t="str">
        <f t="shared" si="20"/>
        <v>sound\\Ogorod</v>
      </c>
      <c r="AR65" t="str">
        <f t="shared" ca="1" si="26"/>
        <v>pics\\Kokos_3.jpg</v>
      </c>
      <c r="AT65">
        <f t="shared" ca="1" si="21"/>
        <v>0.82452326025415723</v>
      </c>
      <c r="AU65" t="s">
        <v>697</v>
      </c>
      <c r="AV65" t="str">
        <f t="shared" ca="1" si="22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7"/>
        <v>_Легкий_ли_ГОРОХ?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VLOOKUP(B66,audio_list_stym!$A$3:$BP$18,38,FALSE)</f>
        <v>15</v>
      </c>
      <c r="F66" t="str">
        <f>VLOOKUP(E66,metki!$A$2:$B$9,2,FALSE)</f>
        <v>экспл_новые_с_названием</v>
      </c>
      <c r="G66" t="str">
        <f t="shared" ref="G66:G97" si="27">LEFT(F66,5)</f>
        <v>экспл</v>
      </c>
      <c r="H66" t="str">
        <f>VLOOKUP(B66,audio_list_stym!$A$3:$AJ$18,6,FALSE)</f>
        <v>Ackee</v>
      </c>
      <c r="I66" t="s">
        <v>688</v>
      </c>
      <c r="J66" t="str">
        <f t="shared" ref="J66:J97" si="28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97</v>
      </c>
      <c r="Z66" t="str">
        <f>IF(G66="экспл",VLOOKUP(J66,quest_экспл!$A$1:$N$129,12,FALSE),IF(G66="импл_",0,0))</f>
        <v>sound\\Sushenniy_li_on.wav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8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 t="str">
        <f ca="1">AS66</f>
        <v>pics\\Finik_7.jpg</v>
      </c>
      <c r="AI66" t="s">
        <v>67</v>
      </c>
      <c r="AO66">
        <f ca="1">RAND()</f>
        <v>0.84874796315369339</v>
      </c>
      <c r="AP66" t="str">
        <f ca="1">INDEX($AI$66:$AI$129,(RANK(AO66,$AO$66:$AO$129)))</f>
        <v>pics\\Finik_7.jpg</v>
      </c>
      <c r="AS66" t="str">
        <f ca="1">AP66</f>
        <v>pics\\Finik_7.jpg</v>
      </c>
      <c r="AT66">
        <f t="shared" ref="AT66:AT97" ca="1" si="29">RAND()</f>
        <v>0.63166717048168897</v>
      </c>
      <c r="AU66" t="s">
        <v>697</v>
      </c>
      <c r="AV66" t="str">
        <f t="shared" ref="AV66:AV97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_Сушеный_ли_он?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На_экране_РЕНАН._Сушеный_ли_он?</v>
      </c>
      <c r="BC66">
        <f>A66</f>
        <v>1209</v>
      </c>
      <c r="BD66" cm="1">
        <f t="array" aca="1" ref="BD66" ca="1">INDEX(L66:L73,(RANK(AT2,$AT$2:$AT$9)))</f>
        <v>2072</v>
      </c>
      <c r="BE66" cm="1">
        <f t="array" aca="1" ref="BE66" ca="1">INDEX(BD74:BD89,(RANK(AT2,$AT$2:$AT$7)))</f>
        <v>2075</v>
      </c>
      <c r="BF66" cm="1">
        <f t="array" aca="1" ref="BF66" ca="1">INDEX(BD90:BD113,(RANK(AT2,$AT$2:$AT$17)))</f>
        <v>2115</v>
      </c>
      <c r="BG66" cm="1">
        <f t="array" aca="1" ref="BG66" ca="1">INDEX(BD114:BD129,(RANK(AT2,$AT$2:$AT$17)))</f>
        <v>2147</v>
      </c>
      <c r="BH66">
        <v>1</v>
      </c>
    </row>
    <row r="67" spans="1:60" hidden="1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VLOOKUP(B67,audio_list_stym!$A$3:$BP$18,38,FALSE)</f>
        <v>15</v>
      </c>
      <c r="F67" t="str">
        <f>VLOOKUP(E67,metki!$A$2:$B$9,2,FALSE)</f>
        <v>экспл_новые_с_названием</v>
      </c>
      <c r="G67" t="str">
        <f t="shared" si="27"/>
        <v>экспл</v>
      </c>
      <c r="H67" t="str">
        <f>VLOOKUP(B67,audio_list_stym!$A$3:$AJ$18,6,FALSE)</f>
        <v>Ackee</v>
      </c>
      <c r="I67" t="s">
        <v>689</v>
      </c>
      <c r="J67" t="str">
        <f t="shared" si="28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98</v>
      </c>
      <c r="Z67" t="str">
        <f>IF(G67="экспл",VLOOKUP(J67,quest_экспл!$A$1:$N$129,12,FALSE),IF(G67="импл_",0,0))</f>
        <v>sound\\On_s_vetochkoy.wav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129" ca="1" si="32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ref="AF67:AF129" ca="1" si="33">AS67</f>
        <v>pics\\Kokos_5.jpg</v>
      </c>
      <c r="AI67" t="s">
        <v>68</v>
      </c>
      <c r="AO67">
        <f t="shared" ref="AO67:AO129" ca="1" si="34">RAND()</f>
        <v>0.57353183599702129</v>
      </c>
      <c r="AP67" t="str">
        <f t="shared" ref="AP67:AP129" ca="1" si="35">INDEX($AI$66:$AI$129,(RANK(AO67,$AO$66:$AO$129)))</f>
        <v>pics\\Kokos_5.jpg</v>
      </c>
      <c r="AS67" t="str">
        <f t="shared" ref="AS67:AS129" ca="1" si="36">AP67</f>
        <v>pics\\Kokos_5.jpg</v>
      </c>
      <c r="AT67">
        <f t="shared" ca="1" si="29"/>
        <v>0.11957522509275098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_Он_с_веточкой?</v>
      </c>
      <c r="BA67" t="e">
        <f>VLOOKUP(Q67,audio_list_stym!$B$2:$BQ$299,68,FALSE)</f>
        <v>#N/A</v>
      </c>
      <c r="BB67" t="str">
        <f t="shared" si="31"/>
        <v>Посмотрите,_вот_РЕНАН._Он_с_веточкой?</v>
      </c>
      <c r="BD67" cm="1">
        <f t="array" aca="1" ref="BD67" ca="1">INDEX(L67:L74,(RANK(AT3,$AT$2:$AT$9)))</f>
        <v>2071</v>
      </c>
    </row>
    <row r="68" spans="1:60" hidden="1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VLOOKUP(B68,audio_list_stym!$A$3:$BP$18,38,FALSE)</f>
        <v>15</v>
      </c>
      <c r="F68" t="str">
        <f>VLOOKUP(E68,metki!$A$2:$B$9,2,FALSE)</f>
        <v>экспл_новые_с_названием</v>
      </c>
      <c r="G68" t="str">
        <f t="shared" si="27"/>
        <v>экспл</v>
      </c>
      <c r="H68" t="str">
        <f>VLOOKUP(B68,audio_list_stym!$A$3:$AJ$18,6,FALSE)</f>
        <v>Ackee</v>
      </c>
      <c r="I68" t="s">
        <v>690</v>
      </c>
      <c r="J68" t="str">
        <f t="shared" si="28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99</v>
      </c>
      <c r="Z68" t="str">
        <f>IF(G68="экспл",VLOOKUP(J68,quest_экспл!$A$1:$N$129,12,FALSE),IF(G68="импл_",0,0))</f>
        <v>sound\\On_rasskrit.wav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2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ca="1" si="33"/>
        <v>pics\\Tomat_4.jpg</v>
      </c>
      <c r="AI68" t="s">
        <v>69</v>
      </c>
      <c r="AO68">
        <f t="shared" ca="1" si="34"/>
        <v>9.2190300697360006E-2</v>
      </c>
      <c r="AP68" t="str">
        <f t="shared" ca="1" si="35"/>
        <v>pics\\Tomat_4.jpg</v>
      </c>
      <c r="AS68" t="str">
        <f t="shared" ca="1" si="36"/>
        <v>pics\\Tomat_4.jpg</v>
      </c>
      <c r="AT68">
        <f t="shared" ca="1" si="29"/>
        <v>0.32308900193872636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_Он_раскрыт?</v>
      </c>
      <c r="BA68" t="e">
        <f>VLOOKUP(Q68,audio_list_stym!$B$2:$BQ$299,68,FALSE)</f>
        <v>#N/A</v>
      </c>
      <c r="BB68" t="str">
        <f t="shared" si="31"/>
        <v>Вот_РЕНАН._Он_раскрыт?</v>
      </c>
      <c r="BD68" cm="1">
        <f t="array" aca="1" ref="BD68" ca="1">INDEX(L68:L75,(RANK(AT4,$AT$2:$AT$9)))</f>
        <v>2070</v>
      </c>
    </row>
    <row r="69" spans="1:60" hidden="1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VLOOKUP(B69,audio_list_stym!$A$3:$BP$18,38,FALSE)</f>
        <v>15</v>
      </c>
      <c r="F69" t="str">
        <f>VLOOKUP(E69,metki!$A$2:$B$9,2,FALSE)</f>
        <v>экспл_новые_с_названием</v>
      </c>
      <c r="G69" t="str">
        <f t="shared" si="27"/>
        <v>экспл</v>
      </c>
      <c r="H69" t="str">
        <f>VLOOKUP(B69,audio_list_stym!$A$3:$AJ$18,6,FALSE)</f>
        <v>Ackee</v>
      </c>
      <c r="I69" t="s">
        <v>691</v>
      </c>
      <c r="J69" t="str">
        <f t="shared" si="28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100</v>
      </c>
      <c r="Z69" t="str">
        <f>IF(G69="экспл",VLOOKUP(J69,quest_экспл!$A$1:$N$129,12,FALSE),IF(G69="импл_",0,0))</f>
        <v>sound\\Pushistiy_li_on.wav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2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ca="1" si="33"/>
        <v>pics\\Peper_7.jpg</v>
      </c>
      <c r="AI69" t="s">
        <v>70</v>
      </c>
      <c r="AO69">
        <f t="shared" ca="1" si="34"/>
        <v>0.34982486613368846</v>
      </c>
      <c r="AP69" t="str">
        <f t="shared" ca="1" si="35"/>
        <v>pics\\Peper_7.jpg</v>
      </c>
      <c r="AS69" t="str">
        <f t="shared" ca="1" si="36"/>
        <v>pics\\Peper_7.jpg</v>
      </c>
      <c r="AT69">
        <f t="shared" ca="1" si="29"/>
        <v>0.6701421971687892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_Пушистый_ли_он?</v>
      </c>
      <c r="BA69" t="e">
        <f>VLOOKUP(Q69,audio_list_stym!$B$2:$BQ$299,68,FALSE)</f>
        <v>#N/A</v>
      </c>
      <c r="BB69" t="str">
        <f t="shared" si="31"/>
        <v>Это_РЕНАН._Пушистый_ли_он?</v>
      </c>
      <c r="BD69" cm="1">
        <f t="array" aca="1" ref="BD69" ca="1">INDEX(L69:L76,(RANK(AT5,$AT$2:$AT$9)))</f>
        <v>2069</v>
      </c>
    </row>
    <row r="70" spans="1:60" hidden="1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VLOOKUP(B70,audio_list_stym!$A$3:$BP$18,38,FALSE)</f>
        <v>15</v>
      </c>
      <c r="F70" t="str">
        <f>VLOOKUP(E70,metki!$A$2:$B$9,2,FALSE)</f>
        <v>экспл_новые_с_названием</v>
      </c>
      <c r="G70" t="str">
        <f t="shared" si="27"/>
        <v>экспл</v>
      </c>
      <c r="H70" t="str">
        <f>VLOOKUP(B70,audio_list_stym!$A$3:$AJ$18,6,FALSE)</f>
        <v>Ackee</v>
      </c>
      <c r="I70" t="s">
        <v>692</v>
      </c>
      <c r="J70" t="str">
        <f t="shared" si="28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101</v>
      </c>
      <c r="Z70" t="str">
        <f>IF(G70="экспл",VLOOKUP(J70,quest_экспл!$A$1:$N$129,12,FALSE),IF(G70="импл_",0,0))</f>
        <v>sound\\On_kvadratniy.wav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2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ca="1" si="33"/>
        <v>pics\\Banan_2.jpg</v>
      </c>
      <c r="AI70" t="s">
        <v>71</v>
      </c>
      <c r="AO70">
        <f t="shared" ca="1" si="34"/>
        <v>0.98312586076196207</v>
      </c>
      <c r="AP70" t="str">
        <f t="shared" ca="1" si="35"/>
        <v>pics\\Banan_2.jpg</v>
      </c>
      <c r="AS70" t="str">
        <f t="shared" ca="1" si="36"/>
        <v>pics\\Banan_2.jpg</v>
      </c>
      <c r="AT70">
        <f t="shared" ca="1" si="29"/>
        <v>0.51345336281966858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_Он_квадратный?</v>
      </c>
      <c r="BA70" t="e">
        <f>VLOOKUP(Q70,audio_list_stym!$B$2:$BQ$299,68,FALSE)</f>
        <v>#N/A</v>
      </c>
      <c r="BB70" t="str">
        <f t="shared" si="31"/>
        <v>На_картинке_РЕНАН._Он_квадратный?</v>
      </c>
      <c r="BD70" cm="1">
        <f t="array" aca="1" ref="BD70" ca="1">INDEX(L70:L77,(RANK(AT6,$AT$2:$AT$9)))</f>
        <v>2075</v>
      </c>
    </row>
    <row r="71" spans="1:60" hidden="1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VLOOKUP(B71,audio_list_stym!$A$3:$BP$18,38,FALSE)</f>
        <v>15</v>
      </c>
      <c r="F71" t="str">
        <f>VLOOKUP(E71,metki!$A$2:$B$9,2,FALSE)</f>
        <v>экспл_новые_с_названием</v>
      </c>
      <c r="G71" t="str">
        <f t="shared" si="27"/>
        <v>экспл</v>
      </c>
      <c r="H71" t="str">
        <f>VLOOKUP(B71,audio_list_stym!$A$3:$AJ$18,6,FALSE)</f>
        <v>Ackee</v>
      </c>
      <c r="I71" t="s">
        <v>693</v>
      </c>
      <c r="J71" t="str">
        <f t="shared" si="28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102</v>
      </c>
      <c r="Z71" t="str">
        <f>IF(G71="экспл",VLOOKUP(J71,quest_экспл!$A$1:$N$129,12,FALSE),IF(G71="импл_",0,0))</f>
        <v>sound\\Raznocvetniy_li_on.wav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2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ca="1" si="33"/>
        <v>pics\\Limon_2.jpg</v>
      </c>
      <c r="AI71" t="s">
        <v>72</v>
      </c>
      <c r="AO71">
        <f t="shared" ca="1" si="34"/>
        <v>0.50070028682163403</v>
      </c>
      <c r="AP71" t="str">
        <f t="shared" ca="1" si="35"/>
        <v>pics\\Limon_2.jpg</v>
      </c>
      <c r="AS71" t="str">
        <f t="shared" ca="1" si="36"/>
        <v>pics\\Limon_2.jpg</v>
      </c>
      <c r="AT71">
        <f t="shared" ca="1" si="29"/>
        <v>0.67200093012880313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_Разноцветный_ли_он?</v>
      </c>
      <c r="BA71" t="e">
        <f>VLOOKUP(Q71,audio_list_stym!$B$2:$BQ$299,68,FALSE)</f>
        <v>#N/A</v>
      </c>
      <c r="BB71" t="str">
        <f t="shared" si="31"/>
        <v>На_мониторе_РЕНАН._Разноцветный_ли_он?</v>
      </c>
      <c r="BD71" cm="1">
        <f t="array" aca="1" ref="BD71" ca="1">INDEX(L71:L78,(RANK(AT7,$AT$2:$AT$9)))</f>
        <v>2072</v>
      </c>
    </row>
    <row r="72" spans="1:60" hidden="1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VLOOKUP(B72,audio_list_stym!$A$3:$BP$18,38,FALSE)</f>
        <v>15</v>
      </c>
      <c r="F72" t="str">
        <f>VLOOKUP(E72,metki!$A$2:$B$9,2,FALSE)</f>
        <v>экспл_новые_с_названием</v>
      </c>
      <c r="G72" t="str">
        <f t="shared" si="27"/>
        <v>экспл</v>
      </c>
      <c r="H72" t="str">
        <f>VLOOKUP(B72,audio_list_stym!$A$3:$AJ$18,6,FALSE)</f>
        <v>Ackee</v>
      </c>
      <c r="I72" t="s">
        <v>694</v>
      </c>
      <c r="J72" t="str">
        <f t="shared" si="28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103</v>
      </c>
      <c r="Z72" t="str">
        <f>IF(G72="экспл",VLOOKUP(J72,quest_экспл!$A$1:$N$129,12,FALSE),IF(G72="импл_",0,0))</f>
        <v>sound\\Uvyadshiy_li_on.wav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2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ca="1" si="33"/>
        <v>pics\\Finik_6.jpg</v>
      </c>
      <c r="AI72" t="s">
        <v>73</v>
      </c>
      <c r="AO72">
        <f t="shared" ca="1" si="34"/>
        <v>0.85059963241422287</v>
      </c>
      <c r="AP72" t="str">
        <f t="shared" ca="1" si="35"/>
        <v>pics\\Finik_6.jpg</v>
      </c>
      <c r="AS72" t="str">
        <f t="shared" ca="1" si="36"/>
        <v>pics\\Finik_6.jpg</v>
      </c>
      <c r="AT72">
        <f t="shared" ca="1" si="29"/>
        <v>0.39473133283705253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_Увядший_ли_он?</v>
      </c>
      <c r="BA72" t="e">
        <f>VLOOKUP(Q72,audio_list_stym!$B$2:$BQ$299,68,FALSE)</f>
        <v>#N/A</v>
      </c>
      <c r="BB72" t="str">
        <f t="shared" si="31"/>
        <v>Перед_Вами_РЕНАН._Увядший_ли_он?</v>
      </c>
      <c r="BD72" cm="1">
        <f t="array" aca="1" ref="BD72" ca="1">INDEX(L72:L79,(RANK(AT8,$AT$2:$AT$9)))</f>
        <v>2071</v>
      </c>
    </row>
    <row r="73" spans="1:60" hidden="1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VLOOKUP(B73,audio_list_stym!$A$3:$BP$18,38,FALSE)</f>
        <v>15</v>
      </c>
      <c r="F73" t="str">
        <f>VLOOKUP(E73,metki!$A$2:$B$9,2,FALSE)</f>
        <v>экспл_новые_с_названием</v>
      </c>
      <c r="G73" t="str">
        <f t="shared" si="27"/>
        <v>экспл</v>
      </c>
      <c r="H73" t="str">
        <f>VLOOKUP(B73,audio_list_stym!$A$3:$AJ$18,6,FALSE)</f>
        <v>Ackee</v>
      </c>
      <c r="I73" t="s">
        <v>695</v>
      </c>
      <c r="J73" t="str">
        <f t="shared" si="28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104</v>
      </c>
      <c r="Z73" t="str">
        <f>IF(G73="экспл",VLOOKUP(J73,quest_экспл!$A$1:$N$129,12,FALSE),IF(G73="импл_",0,0))</f>
        <v>sound\\On_sklizskiy.wav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2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ca="1" si="33"/>
        <v>pics\\Limon_4.jpg</v>
      </c>
      <c r="AI73" t="s">
        <v>74</v>
      </c>
      <c r="AO73">
        <f t="shared" ca="1" si="34"/>
        <v>0.49290808040901246</v>
      </c>
      <c r="AP73" t="str">
        <f t="shared" ca="1" si="35"/>
        <v>pics\\Limon_4.jpg</v>
      </c>
      <c r="AS73" t="str">
        <f t="shared" ca="1" si="36"/>
        <v>pics\\Limon_4.jpg</v>
      </c>
      <c r="AT73">
        <f t="shared" ca="1" si="29"/>
        <v>0.31547751108923539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_Он_склизкий?</v>
      </c>
      <c r="BA73" t="e">
        <f>VLOOKUP(Q73,audio_list_stym!$B$2:$BQ$299,68,FALSE)</f>
        <v>#N/A</v>
      </c>
      <c r="BB73" t="str">
        <f t="shared" si="31"/>
        <v>Вы_видите_РЕНАН._Он_склизкий?</v>
      </c>
      <c r="BD73" cm="1">
        <f t="array" aca="1" ref="BD73" ca="1">INDEX(L73:L80,(RANK(AT9,$AT$2:$AT$9)))</f>
        <v>2076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VLOOKUP(B74,audio_list_stym!$A$3:$BP$18,38,FALSE)</f>
        <v>16</v>
      </c>
      <c r="F74" t="str">
        <f>VLOOKUP(E74,metki!$A$2:$B$9,2,FALSE)</f>
        <v>импл_новые_без_названия</v>
      </c>
      <c r="G74" t="str">
        <f t="shared" si="27"/>
        <v>импл_</v>
      </c>
      <c r="H74" t="str">
        <f>VLOOKUP(B74,audio_list_stym!$A$3:$AJ$18,6,FALSE)</f>
        <v>Ake</v>
      </c>
      <c r="I74" t="s">
        <v>688</v>
      </c>
      <c r="J74" t="str">
        <f t="shared" si="28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233</v>
      </c>
      <c r="Q74" t="str">
        <f>IF(G74="экспл",0,IF(G74="импл_",VLOOKUP(J74,quest_импл!$A$1:$J$129,8,FALSE),0))</f>
        <v>sound\\Imeet_li_myakot.wav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2009</v>
      </c>
      <c r="AD74" t="str">
        <f ca="1">IF(ISTEXT(AE74),AE74,IF(ISTEXT(AF74),AF74,""))</f>
        <v>pics\\Finik_1.jpg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3"/>
        <v>pics\\Finik_1.jpg</v>
      </c>
      <c r="AI74" t="s">
        <v>76</v>
      </c>
      <c r="AO74">
        <f t="shared" ca="1" si="34"/>
        <v>0.9419244621712044</v>
      </c>
      <c r="AP74" t="str">
        <f t="shared" ca="1" si="35"/>
        <v>pics\\Finik_1.jpg</v>
      </c>
      <c r="AS74" t="str">
        <f t="shared" ca="1" si="36"/>
        <v>pics\\Finik_1.jpg</v>
      </c>
      <c r="AT74">
        <f t="shared" ca="1" si="29"/>
        <v>6.0509551124925065E-2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_Имеет_ли_мякоть_</v>
      </c>
      <c r="BB74" t="str">
        <f t="shared" si="31"/>
        <v>_Имеет_ли_мякоть_XXXXX?</v>
      </c>
      <c r="BC74">
        <f>A74</f>
        <v>1210</v>
      </c>
      <c r="BD74" cm="1">
        <f t="array" aca="1" ref="BD74" ca="1">INDEX($L$74:$L$81,(RANK(AT2,$AT$2:$AT$9)))</f>
        <v>2080</v>
      </c>
      <c r="BE74" cm="1">
        <f t="array" aca="1" ref="BE74" ca="1">INDEX(BD66:BD73,(RANK(AT3,$AT$2:$AT$9)))</f>
        <v>2072</v>
      </c>
      <c r="BF74" cm="1">
        <f t="array" aca="1" ref="BF74" ca="1">INDEX(BD82:BD105,(RANK(AT3,$AT$2:$AT$17)))</f>
        <v>2094</v>
      </c>
      <c r="BG74" cm="1">
        <f t="array" aca="1" ref="BG74" ca="1">INDEX(BD106:BD129,(RANK(AT3,$AT$2:$AT$9)))</f>
        <v>2131</v>
      </c>
      <c r="BH74">
        <v>1</v>
      </c>
    </row>
    <row r="75" spans="1:60" hidden="1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VLOOKUP(B75,audio_list_stym!$A$3:$BP$18,38,FALSE)</f>
        <v>16</v>
      </c>
      <c r="F75" t="str">
        <f>VLOOKUP(E75,metki!$A$2:$B$9,2,FALSE)</f>
        <v>импл_новые_без_названия</v>
      </c>
      <c r="G75" t="str">
        <f t="shared" si="27"/>
        <v>импл_</v>
      </c>
      <c r="H75" t="str">
        <f>VLOOKUP(B75,audio_list_stym!$A$3:$AJ$18,6,FALSE)</f>
        <v>Ake</v>
      </c>
      <c r="I75" t="s">
        <v>689</v>
      </c>
      <c r="J75" t="str">
        <f t="shared" si="28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234</v>
      </c>
      <c r="Q75" t="str">
        <f>IF(G75="экспл",0,IF(G75="импл_",VLOOKUP(J75,quest_импл!$A$1:$J$129,8,FALSE),0))</f>
        <v>sound\\Prodolgovatiy_li.wav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2052</v>
      </c>
      <c r="AD75" t="str">
        <f t="shared" ca="1" si="32"/>
        <v>pics\\Redis_4.jpg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3"/>
        <v>pics\\Redis_4.jpg</v>
      </c>
      <c r="AI75" t="s">
        <v>77</v>
      </c>
      <c r="AO75">
        <f t="shared" ca="1" si="34"/>
        <v>0.17262592757969608</v>
      </c>
      <c r="AP75" t="str">
        <f t="shared" ca="1" si="35"/>
        <v>pics\\Redis_4.jpg</v>
      </c>
      <c r="AS75" t="str">
        <f t="shared" ca="1" si="36"/>
        <v>pics\\Redis_4.jpg</v>
      </c>
      <c r="AT75">
        <f t="shared" ca="1" si="29"/>
        <v>0.88954436237873225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_Продолговатый_ли_</v>
      </c>
      <c r="BB75" t="str">
        <f t="shared" si="31"/>
        <v>_Продолговатый_ли_XXXXX?</v>
      </c>
      <c r="BD75" cm="1">
        <f t="array" aca="1" ref="BD75" ca="1">INDEX($L$74:$L$81,(RANK(AT3,$AT$2:$AT$9)))</f>
        <v>2078</v>
      </c>
    </row>
    <row r="76" spans="1:60" hidden="1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VLOOKUP(B76,audio_list_stym!$A$3:$BP$18,38,FALSE)</f>
        <v>16</v>
      </c>
      <c r="F76" t="str">
        <f>VLOOKUP(E76,metki!$A$2:$B$9,2,FALSE)</f>
        <v>импл_новые_без_названия</v>
      </c>
      <c r="G76" t="str">
        <f t="shared" si="27"/>
        <v>импл_</v>
      </c>
      <c r="H76" t="str">
        <f>VLOOKUP(B76,audio_list_stym!$A$3:$AJ$18,6,FALSE)</f>
        <v>Ake</v>
      </c>
      <c r="I76" t="s">
        <v>690</v>
      </c>
      <c r="J76" t="str">
        <f t="shared" si="28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235</v>
      </c>
      <c r="Q76" t="str">
        <f>IF(G76="экспл",0,IF(G76="импл_",VLOOKUP(J76,quest_импл!$A$1:$J$129,8,FALSE),0))</f>
        <v>sound\\Pyatnistyi_li.wav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2045</v>
      </c>
      <c r="AD76" t="str">
        <f t="shared" ca="1" si="32"/>
        <v>pics\\Peper_5.jpg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3"/>
        <v>pics\\Peper_5.jpg</v>
      </c>
      <c r="AI76" t="s">
        <v>78</v>
      </c>
      <c r="AO76">
        <f t="shared" ca="1" si="34"/>
        <v>0.38046449141029415</v>
      </c>
      <c r="AP76" t="str">
        <f t="shared" ca="1" si="35"/>
        <v>pics\\Peper_5.jpg</v>
      </c>
      <c r="AS76" t="str">
        <f t="shared" ca="1" si="36"/>
        <v>pics\\Peper_5.jpg</v>
      </c>
      <c r="AT76">
        <f t="shared" ca="1" si="29"/>
        <v>0.15278696848448148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_Пятнистый_ли_</v>
      </c>
      <c r="BB76" t="str">
        <f t="shared" si="31"/>
        <v>_Пятнистый_ли_XXXXX?</v>
      </c>
      <c r="BD76" cm="1">
        <f t="array" aca="1" ref="BD76" ca="1">INDEX($L$74:$L$81,(RANK(AT4,$AT$2:$AT$9)))</f>
        <v>2076</v>
      </c>
    </row>
    <row r="77" spans="1:60" hidden="1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VLOOKUP(B77,audio_list_stym!$A$3:$BP$18,38,FALSE)</f>
        <v>16</v>
      </c>
      <c r="F77" t="str">
        <f>VLOOKUP(E77,metki!$A$2:$B$9,2,FALSE)</f>
        <v>импл_новые_без_названия</v>
      </c>
      <c r="G77" t="str">
        <f t="shared" si="27"/>
        <v>импл_</v>
      </c>
      <c r="H77" t="str">
        <f>VLOOKUP(B77,audio_list_stym!$A$3:$AJ$18,6,FALSE)</f>
        <v>Ake</v>
      </c>
      <c r="I77" t="s">
        <v>691</v>
      </c>
      <c r="J77" t="str">
        <f t="shared" si="28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236</v>
      </c>
      <c r="Q77" t="str">
        <f>IF(G77="экспл",0,IF(G77="импл_",VLOOKUP(J77,quest_импл!$A$1:$J$129,8,FALSE),0))</f>
        <v>sound\\S_kochuroy_li.wav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2011</v>
      </c>
      <c r="AD77" t="str">
        <f t="shared" ca="1" si="32"/>
        <v>pics\\Finik_3.jpg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3"/>
        <v>pics\\Finik_3.jpg</v>
      </c>
      <c r="AI77" t="s">
        <v>79</v>
      </c>
      <c r="AO77">
        <f t="shared" ca="1" si="34"/>
        <v>0.90833087018252612</v>
      </c>
      <c r="AP77" t="str">
        <f t="shared" ca="1" si="35"/>
        <v>pics\\Finik_3.jpg</v>
      </c>
      <c r="AS77" t="str">
        <f t="shared" ca="1" si="36"/>
        <v>pics\\Finik_3.jpg</v>
      </c>
      <c r="AT77">
        <f t="shared" ca="1" si="29"/>
        <v>0.93043908056491031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_С_косточкой_ли_</v>
      </c>
      <c r="BB77" t="str">
        <f t="shared" si="31"/>
        <v>_С_косточкой_ли_XXXXX?</v>
      </c>
      <c r="BD77" cm="1">
        <f t="array" aca="1" ref="BD77" ca="1">INDEX($L$74:$L$81,(RANK(AT5,$AT$2:$AT$9)))</f>
        <v>2074</v>
      </c>
    </row>
    <row r="78" spans="1:60" hidden="1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VLOOKUP(B78,audio_list_stym!$A$3:$BP$18,38,FALSE)</f>
        <v>16</v>
      </c>
      <c r="F78" t="str">
        <f>VLOOKUP(E78,metki!$A$2:$B$9,2,FALSE)</f>
        <v>импл_новые_без_названия</v>
      </c>
      <c r="G78" t="str">
        <f t="shared" si="27"/>
        <v>импл_</v>
      </c>
      <c r="H78" t="str">
        <f>VLOOKUP(B78,audio_list_stym!$A$3:$AJ$18,6,FALSE)</f>
        <v>Ake</v>
      </c>
      <c r="I78" t="s">
        <v>692</v>
      </c>
      <c r="J78" t="str">
        <f t="shared" si="28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237</v>
      </c>
      <c r="Q78" t="str">
        <f>IF(G78="экспл",0,IF(G78="импл_",VLOOKUP(J78,quest_импл!$A$1:$J$129,8,FALSE),0))</f>
        <v>sound\\Fioletoviy_li.wav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2049</v>
      </c>
      <c r="AD78" t="str">
        <f t="shared" ca="1" si="32"/>
        <v>pics\\Redis_1.jpg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3"/>
        <v>pics\\Redis_1.jpg</v>
      </c>
      <c r="AI78" t="s">
        <v>80</v>
      </c>
      <c r="AO78">
        <f t="shared" ca="1" si="34"/>
        <v>0.22771868011537766</v>
      </c>
      <c r="AP78" t="str">
        <f t="shared" ca="1" si="35"/>
        <v>pics\\Redis_1.jpg</v>
      </c>
      <c r="AS78" t="str">
        <f t="shared" ca="1" si="36"/>
        <v>pics\\Redis_1.jpg</v>
      </c>
      <c r="AT78">
        <f t="shared" ca="1" si="29"/>
        <v>0.31879557552344806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_Синий_ли_</v>
      </c>
      <c r="BB78" t="str">
        <f t="shared" si="31"/>
        <v>_Синий_ли_XXXXX?</v>
      </c>
      <c r="BD78" cm="1">
        <f t="array" aca="1" ref="BD78" ca="1">INDEX($L$74:$L$81,(RANK(AT6,$AT$2:$AT$9)))</f>
        <v>2079</v>
      </c>
    </row>
    <row r="79" spans="1:60" hidden="1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VLOOKUP(B79,audio_list_stym!$A$3:$BP$18,38,FALSE)</f>
        <v>16</v>
      </c>
      <c r="F79" t="str">
        <f>VLOOKUP(E79,metki!$A$2:$B$9,2,FALSE)</f>
        <v>импл_новые_без_названия</v>
      </c>
      <c r="G79" t="str">
        <f t="shared" si="27"/>
        <v>импл_</v>
      </c>
      <c r="H79" t="str">
        <f>VLOOKUP(B79,audio_list_stym!$A$3:$AJ$18,6,FALSE)</f>
        <v>Ake</v>
      </c>
      <c r="I79" t="s">
        <v>693</v>
      </c>
      <c r="J79" t="str">
        <f t="shared" si="28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238</v>
      </c>
      <c r="Q79" t="str">
        <f>IF(G79="экспл",0,IF(G79="импл_",VLOOKUP(J79,quest_импл!$A$1:$J$129,8,FALSE),0))</f>
        <v>sound\\S_dolkami_li.wav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2037</v>
      </c>
      <c r="AD79" t="str">
        <f t="shared" ca="1" si="32"/>
        <v>pics\\Limon_5.jpg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3"/>
        <v>pics\\Limon_5.jpg</v>
      </c>
      <c r="AI79" t="s">
        <v>81</v>
      </c>
      <c r="AO79">
        <f t="shared" ca="1" si="34"/>
        <v>0.47440852094494168</v>
      </c>
      <c r="AP79" t="str">
        <f t="shared" ca="1" si="35"/>
        <v>pics\\Limon_5.jpg</v>
      </c>
      <c r="AS79" t="str">
        <f t="shared" ca="1" si="36"/>
        <v>pics\\Limon_5.jpg</v>
      </c>
      <c r="AT79">
        <f t="shared" ca="1" si="29"/>
        <v>0.95694777532280073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_С_дольками_ли_</v>
      </c>
      <c r="BB79" t="str">
        <f t="shared" si="31"/>
        <v>_С_дольками_ли_XXXXX?</v>
      </c>
      <c r="BD79" cm="1">
        <f t="array" aca="1" ref="BD79" ca="1">INDEX($L$74:$L$81,(RANK(AT7,$AT$2:$AT$9)))</f>
        <v>2075</v>
      </c>
    </row>
    <row r="80" spans="1:60" hidden="1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VLOOKUP(B80,audio_list_stym!$A$3:$BP$18,38,FALSE)</f>
        <v>16</v>
      </c>
      <c r="F80" t="str">
        <f>VLOOKUP(E80,metki!$A$2:$B$9,2,FALSE)</f>
        <v>импл_новые_без_названия</v>
      </c>
      <c r="G80" t="str">
        <f t="shared" si="27"/>
        <v>импл_</v>
      </c>
      <c r="H80" t="str">
        <f>VLOOKUP(B80,audio_list_stym!$A$3:$AJ$18,6,FALSE)</f>
        <v>Ake</v>
      </c>
      <c r="I80" t="s">
        <v>694</v>
      </c>
      <c r="J80" t="str">
        <f t="shared" si="28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239</v>
      </c>
      <c r="Q80" t="str">
        <f>IF(G80="экспл",0,IF(G80="импл_",VLOOKUP(J80,quest_импл!$A$1:$J$129,8,FALSE),0))</f>
        <v>sound\\Visushenniy_li.wav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2033</v>
      </c>
      <c r="AD80" t="str">
        <f t="shared" ca="1" si="32"/>
        <v>pics\\Limon_1.jpg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3"/>
        <v>pics\\Limon_1.jpg</v>
      </c>
      <c r="AI80" t="s">
        <v>82</v>
      </c>
      <c r="AO80">
        <f t="shared" ca="1" si="34"/>
        <v>0.53326338388748873</v>
      </c>
      <c r="AP80" t="str">
        <f t="shared" ca="1" si="35"/>
        <v>pics\\Limon_1.jpg</v>
      </c>
      <c r="AS80" t="str">
        <f t="shared" ca="1" si="36"/>
        <v>pics\\Limon_1.jpg</v>
      </c>
      <c r="AT80">
        <f t="shared" ca="1" si="29"/>
        <v>0.2876955270625019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_Высушенный_ли_</v>
      </c>
      <c r="BB80" t="str">
        <f t="shared" si="31"/>
        <v>_Высушенный_ли_XXXXX?</v>
      </c>
      <c r="BD80" cm="1">
        <f t="array" aca="1" ref="BD80" ca="1">INDEX($L$74:$L$81,(RANK(AT8,$AT$2:$AT$9)))</f>
        <v>2073</v>
      </c>
    </row>
    <row r="81" spans="1:60" hidden="1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VLOOKUP(B81,audio_list_stym!$A$3:$BP$18,38,FALSE)</f>
        <v>16</v>
      </c>
      <c r="F81" t="str">
        <f>VLOOKUP(E81,metki!$A$2:$B$9,2,FALSE)</f>
        <v>импл_новые_без_названия</v>
      </c>
      <c r="G81" t="str">
        <f t="shared" si="27"/>
        <v>импл_</v>
      </c>
      <c r="H81" t="str">
        <f>VLOOKUP(B81,audio_list_stym!$A$3:$AJ$18,6,FALSE)</f>
        <v>Ake</v>
      </c>
      <c r="I81" t="s">
        <v>695</v>
      </c>
      <c r="J81" t="str">
        <f t="shared" si="28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240</v>
      </c>
      <c r="Q81" t="str">
        <f>IF(G81="экспл",0,IF(G81="импл_",VLOOKUP(J81,quest_импл!$A$1:$J$129,8,FALSE),0))</f>
        <v>sound\\Myatiy_li.wav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2044</v>
      </c>
      <c r="AD81" t="str">
        <f t="shared" ca="1" si="32"/>
        <v>pics\\Peper_4.jpg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3"/>
        <v>pics\\Peper_4.jpg</v>
      </c>
      <c r="AI81" t="s">
        <v>83</v>
      </c>
      <c r="AO81">
        <f t="shared" ca="1" si="34"/>
        <v>0.38082545878198359</v>
      </c>
      <c r="AP81" t="str">
        <f t="shared" ca="1" si="35"/>
        <v>pics\\Peper_4.jpg</v>
      </c>
      <c r="AS81" t="str">
        <f t="shared" ca="1" si="36"/>
        <v>pics\\Peper_4.jpg</v>
      </c>
      <c r="AT81">
        <f t="shared" ca="1" si="29"/>
        <v>0.54380736746210545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_Мятый_ли_</v>
      </c>
      <c r="BB81" t="str">
        <f t="shared" si="31"/>
        <v>_Мятый_ли_XXXXX?</v>
      </c>
      <c r="BD81" cm="1">
        <f t="array" aca="1" ref="BD81" ca="1">INDEX($L$74:$L$81,(RANK(AT9,$AT$2:$AT$9)))</f>
        <v>2077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VLOOKUP(B82,audio_list_stym!$A$3:$BP$18,38,FALSE)</f>
        <v>17</v>
      </c>
      <c r="F82" t="str">
        <f>VLOOKUP(E82,metki!$A$2:$B$9,2,FALSE)</f>
        <v>экспл_новые_без_названия</v>
      </c>
      <c r="G82" t="str">
        <f t="shared" si="27"/>
        <v>экспл</v>
      </c>
      <c r="H82" t="str">
        <f>VLOOKUP(B82,audio_list_stym!$A$3:$AJ$18,6,FALSE)</f>
        <v>Finger</v>
      </c>
      <c r="I82" t="s">
        <v>688</v>
      </c>
      <c r="J82" t="str">
        <f t="shared" si="28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113</v>
      </c>
      <c r="Z82" t="str">
        <f>IF(G82="экспл",VLOOKUP(J82,quest_экспл!$A$1:$N$129,12,FALSE),IF(G82="импл_",0,0))</f>
        <v>sound\\On_vizhatiy.wav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2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ca="1" si="33"/>
        <v>pics\\Redis_3.jpg</v>
      </c>
      <c r="AI82" t="s">
        <v>84</v>
      </c>
      <c r="AO82">
        <f t="shared" ca="1" si="34"/>
        <v>0.19651383981683446</v>
      </c>
      <c r="AP82" t="str">
        <f t="shared" ca="1" si="35"/>
        <v>pics\\Redis_3.jpg</v>
      </c>
      <c r="AS82" t="str">
        <f t="shared" ca="1" si="36"/>
        <v>pics\\Redis_3.jpg</v>
      </c>
      <c r="AT82">
        <f t="shared" ca="1" si="29"/>
        <v>0.16605108328720886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_Он_выжатый?</v>
      </c>
      <c r="BA82" t="e">
        <f>VLOOKUP(Q82,audio_list_stym!$B$2:$BQ$299,68,FALSE)</f>
        <v>#N/A</v>
      </c>
      <c r="BB82" t="str">
        <f t="shared" si="31"/>
        <v>На_экране_XXXXX._Он_выжатый?</v>
      </c>
      <c r="BC82">
        <f>A82</f>
        <v>1211</v>
      </c>
      <c r="BD82" cm="1">
        <f t="array" aca="1" ref="BD82" ca="1">INDEX($L$82:$L$89,(RANK(AT2,$AT$2:$AT$9)))</f>
        <v>2088</v>
      </c>
      <c r="BE82" cm="1">
        <f t="array" aca="1" ref="BE82" ca="1">INDEX(BD66:BD81,(RANK(AT4,$AT$2:$AT$17)))</f>
        <v>2076</v>
      </c>
      <c r="BF82" cm="1">
        <f t="array" aca="1" ref="BF82" ca="1">INDEX(BD90:BD105,(RANK(AT4,$AT$2:$AT$17)))</f>
        <v>2093</v>
      </c>
      <c r="BG82" cm="1">
        <f t="array" aca="1" ref="BG82" ca="1">INDEX(BD106:BD129,(RANK(AT4,$AT$2:$AT$9)))</f>
        <v>2130</v>
      </c>
      <c r="BH82">
        <v>1</v>
      </c>
    </row>
    <row r="83" spans="1:60" hidden="1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VLOOKUP(B83,audio_list_stym!$A$3:$BP$18,38,FALSE)</f>
        <v>17</v>
      </c>
      <c r="F83" t="str">
        <f>VLOOKUP(E83,metki!$A$2:$B$9,2,FALSE)</f>
        <v>экспл_новые_без_названия</v>
      </c>
      <c r="G83" t="str">
        <f t="shared" si="27"/>
        <v>экспл</v>
      </c>
      <c r="H83" t="str">
        <f>VLOOKUP(B83,audio_list_stym!$A$3:$AJ$18,6,FALSE)</f>
        <v>Finger</v>
      </c>
      <c r="I83" t="s">
        <v>689</v>
      </c>
      <c r="J83" t="str">
        <f t="shared" si="28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114</v>
      </c>
      <c r="Z83" t="str">
        <f>IF(G83="экспл",VLOOKUP(J83,quest_экспл!$A$1:$N$129,12,FALSE),IF(G83="импл_",0,0))</f>
        <v>sound\\On_nadloman.wav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2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ca="1" si="33"/>
        <v>pics\\Goroh_2.jpg</v>
      </c>
      <c r="AI83" t="s">
        <v>85</v>
      </c>
      <c r="AO83">
        <f t="shared" ca="1" si="34"/>
        <v>0.76395556499305883</v>
      </c>
      <c r="AP83" t="str">
        <f t="shared" ca="1" si="35"/>
        <v>pics\\Goroh_2.jpg</v>
      </c>
      <c r="AS83" t="str">
        <f t="shared" ca="1" si="36"/>
        <v>pics\\Goroh_2.jpg</v>
      </c>
      <c r="AT83">
        <f t="shared" ca="1" si="29"/>
        <v>0.91249925430647094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_Он_надломан?</v>
      </c>
      <c r="BA83" t="e">
        <f>VLOOKUP(Q83,audio_list_stym!$B$2:$BQ$299,68,FALSE)</f>
        <v>#N/A</v>
      </c>
      <c r="BB83" t="str">
        <f t="shared" si="31"/>
        <v>Посмотрите,_вот_XXXXX._Он_надломан?</v>
      </c>
      <c r="BD83" cm="1">
        <f t="array" aca="1" ref="BD83" ca="1">INDEX($L$82:$L$89,(RANK(AT3,$AT$2:$AT$9)))</f>
        <v>2086</v>
      </c>
    </row>
    <row r="84" spans="1:60" hidden="1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VLOOKUP(B84,audio_list_stym!$A$3:$BP$18,38,FALSE)</f>
        <v>17</v>
      </c>
      <c r="F84" t="str">
        <f>VLOOKUP(E84,metki!$A$2:$B$9,2,FALSE)</f>
        <v>экспл_новые_без_названия</v>
      </c>
      <c r="G84" t="str">
        <f t="shared" si="27"/>
        <v>экспл</v>
      </c>
      <c r="H84" t="str">
        <f>VLOOKUP(B84,audio_list_stym!$A$3:$AJ$18,6,FALSE)</f>
        <v>Finger</v>
      </c>
      <c r="I84" t="s">
        <v>690</v>
      </c>
      <c r="J84" t="str">
        <f t="shared" si="28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115</v>
      </c>
      <c r="Z84" t="str">
        <f>IF(G84="экспл",VLOOKUP(J84,quest_экспл!$A$1:$N$129,12,FALSE),IF(G84="импл_",0,0))</f>
        <v>sound\\On_volnistiy.wav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2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ca="1" si="33"/>
        <v>pics\\Peper_2.jpg</v>
      </c>
      <c r="AI84" t="s">
        <v>94</v>
      </c>
      <c r="AO84">
        <f t="shared" ca="1" si="34"/>
        <v>0.42952977902052847</v>
      </c>
      <c r="AP84" t="str">
        <f t="shared" ca="1" si="35"/>
        <v>pics\\Peper_2.jpg</v>
      </c>
      <c r="AS84" t="str">
        <f t="shared" ca="1" si="36"/>
        <v>pics\\Peper_2.jpg</v>
      </c>
      <c r="AT84">
        <f t="shared" ca="1" si="29"/>
        <v>0.14818878535025226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_Он_волнистый?</v>
      </c>
      <c r="BA84" t="e">
        <f>VLOOKUP(Q84,audio_list_stym!$B$2:$BQ$299,68,FALSE)</f>
        <v>#N/A</v>
      </c>
      <c r="BB84" t="str">
        <f t="shared" si="31"/>
        <v>Вот_XXXXX._Он_волнистый?</v>
      </c>
      <c r="BD84" cm="1">
        <f t="array" aca="1" ref="BD84" ca="1">INDEX($L$82:$L$89,(RANK(AT4,$AT$2:$AT$9)))</f>
        <v>2084</v>
      </c>
    </row>
    <row r="85" spans="1:60" hidden="1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VLOOKUP(B85,audio_list_stym!$A$3:$BP$18,38,FALSE)</f>
        <v>17</v>
      </c>
      <c r="F85" t="str">
        <f>VLOOKUP(E85,metki!$A$2:$B$9,2,FALSE)</f>
        <v>экспл_новые_без_названия</v>
      </c>
      <c r="G85" t="str">
        <f t="shared" si="27"/>
        <v>экспл</v>
      </c>
      <c r="H85" t="str">
        <f>VLOOKUP(B85,audio_list_stym!$A$3:$AJ$18,6,FALSE)</f>
        <v>Finger</v>
      </c>
      <c r="I85" t="s">
        <v>691</v>
      </c>
      <c r="J85" t="str">
        <f t="shared" si="28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116</v>
      </c>
      <c r="Z85" t="str">
        <f>IF(G85="экспл",VLOOKUP(J85,quest_экспл!$A$1:$N$129,12,FALSE),IF(G85="импл_",0,0))</f>
        <v>sound\\On_buriy.wav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2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ca="1">AS85</f>
        <v>pics\\Peper_6.jpg</v>
      </c>
      <c r="AI85" t="s">
        <v>95</v>
      </c>
      <c r="AO85">
        <f t="shared" ca="1" si="34"/>
        <v>0.37764941919158479</v>
      </c>
      <c r="AP85" t="str">
        <f t="shared" ca="1" si="35"/>
        <v>pics\\Peper_6.jpg</v>
      </c>
      <c r="AS85" t="str">
        <f t="shared" ca="1" si="36"/>
        <v>pics\\Peper_6.jpg</v>
      </c>
      <c r="AT85">
        <f t="shared" ca="1" si="29"/>
        <v>0.90189828950956097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_Он_бурый?</v>
      </c>
      <c r="BA85" t="e">
        <f>VLOOKUP(Q85,audio_list_stym!$B$2:$BQ$299,68,FALSE)</f>
        <v>#N/A</v>
      </c>
      <c r="BB85" t="str">
        <f t="shared" si="31"/>
        <v>Это_XXXXX._Он_бурый?</v>
      </c>
      <c r="BD85" cm="1">
        <f t="array" aca="1" ref="BD85" ca="1">INDEX($L$82:$L$89,(RANK(AT5,$AT$2:$AT$9)))</f>
        <v>2082</v>
      </c>
    </row>
    <row r="86" spans="1:60" hidden="1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VLOOKUP(B86,audio_list_stym!$A$3:$BP$18,38,FALSE)</f>
        <v>17</v>
      </c>
      <c r="F86" t="str">
        <f>VLOOKUP(E86,metki!$A$2:$B$9,2,FALSE)</f>
        <v>экспл_новые_без_названия</v>
      </c>
      <c r="G86" t="str">
        <f t="shared" si="27"/>
        <v>экспл</v>
      </c>
      <c r="H86" t="str">
        <f>VLOOKUP(B86,audio_list_stym!$A$3:$AJ$18,6,FALSE)</f>
        <v>Finger</v>
      </c>
      <c r="I86" t="s">
        <v>692</v>
      </c>
      <c r="J86" t="str">
        <f t="shared" si="28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117</v>
      </c>
      <c r="Z86" t="str">
        <f>IF(G86="экспл",VLOOKUP(J86,quest_экспл!$A$1:$N$129,12,FALSE),IF(G86="импл_",0,0))</f>
        <v>sound\\Vityanut_li_on.wav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2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ca="1" si="33"/>
        <v>pics\\Kokos_2.jpg</v>
      </c>
      <c r="AI86" t="s">
        <v>96</v>
      </c>
      <c r="AO86">
        <f t="shared" ca="1" si="34"/>
        <v>0.63344372018269224</v>
      </c>
      <c r="AP86" t="str">
        <f t="shared" ca="1" si="35"/>
        <v>pics\\Kokos_2.jpg</v>
      </c>
      <c r="AS86" t="str">
        <f t="shared" ca="1" si="36"/>
        <v>pics\\Kokos_2.jpg</v>
      </c>
      <c r="AT86">
        <f t="shared" ca="1" si="29"/>
        <v>0.76645589123560853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_Вытянут_ли_он?</v>
      </c>
      <c r="BA86" t="e">
        <f>VLOOKUP(Q86,audio_list_stym!$B$2:$BQ$299,68,FALSE)</f>
        <v>#N/A</v>
      </c>
      <c r="BB86" t="str">
        <f t="shared" si="31"/>
        <v>На_картинке_XXXXX._Вытянут_ли_он?</v>
      </c>
      <c r="BD86" cm="1">
        <f t="array" aca="1" ref="BD86" ca="1">INDEX($L$82:$L$89,(RANK(AT6,$AT$2:$AT$9)))</f>
        <v>2087</v>
      </c>
    </row>
    <row r="87" spans="1:60" hidden="1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VLOOKUP(B87,audio_list_stym!$A$3:$BP$18,38,FALSE)</f>
        <v>17</v>
      </c>
      <c r="F87" t="str">
        <f>VLOOKUP(E87,metki!$A$2:$B$9,2,FALSE)</f>
        <v>экспл_новые_без_названия</v>
      </c>
      <c r="G87" t="str">
        <f t="shared" si="27"/>
        <v>экспл</v>
      </c>
      <c r="H87" t="str">
        <f>VLOOKUP(B87,audio_list_stym!$A$3:$AJ$18,6,FALSE)</f>
        <v>Finger</v>
      </c>
      <c r="I87" t="s">
        <v>693</v>
      </c>
      <c r="J87" t="str">
        <f t="shared" si="28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118</v>
      </c>
      <c r="Z87" t="str">
        <f>IF(G87="экспл",VLOOKUP(J87,quest_экспл!$A$1:$N$129,12,FALSE),IF(G87="импл_",0,0))</f>
        <v>sound\\Obyemniy_li_on.wav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2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ca="1" si="33"/>
        <v>pics\\Banan_3.jpg</v>
      </c>
      <c r="AI87" t="s">
        <v>97</v>
      </c>
      <c r="AO87">
        <f t="shared" ca="1" si="34"/>
        <v>0.9808258493404356</v>
      </c>
      <c r="AP87" t="str">
        <f t="shared" ca="1" si="35"/>
        <v>pics\\Banan_3.jpg</v>
      </c>
      <c r="AS87" t="str">
        <f t="shared" ca="1" si="36"/>
        <v>pics\\Banan_3.jpg</v>
      </c>
      <c r="AT87">
        <f t="shared" ca="1" si="29"/>
        <v>9.427153510501507E-2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_Объемный_ли_он?</v>
      </c>
      <c r="BA87" t="e">
        <f>VLOOKUP(Q87,audio_list_stym!$B$2:$BQ$299,68,FALSE)</f>
        <v>#N/A</v>
      </c>
      <c r="BB87" t="str">
        <f t="shared" si="31"/>
        <v>На_мониторе_XXXXX._Объемный_ли_он?</v>
      </c>
      <c r="BD87" cm="1">
        <f t="array" aca="1" ref="BD87" ca="1">INDEX($L$82:$L$89,(RANK(AT7,$AT$2:$AT$9)))</f>
        <v>2083</v>
      </c>
    </row>
    <row r="88" spans="1:60" hidden="1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VLOOKUP(B88,audio_list_stym!$A$3:$BP$18,38,FALSE)</f>
        <v>17</v>
      </c>
      <c r="F88" t="str">
        <f>VLOOKUP(E88,metki!$A$2:$B$9,2,FALSE)</f>
        <v>экспл_новые_без_названия</v>
      </c>
      <c r="G88" t="str">
        <f t="shared" si="27"/>
        <v>экспл</v>
      </c>
      <c r="H88" t="str">
        <f>VLOOKUP(B88,audio_list_stym!$A$3:$AJ$18,6,FALSE)</f>
        <v>Finger</v>
      </c>
      <c r="I88" t="s">
        <v>694</v>
      </c>
      <c r="J88" t="str">
        <f t="shared" si="28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119</v>
      </c>
      <c r="Z88" t="str">
        <f>IF(G88="экспл",VLOOKUP(J88,quest_экспл!$A$1:$N$129,12,FALSE),IF(G88="импл_",0,0))</f>
        <v>sound\\Pustoy_li_on.wav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2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ca="1" si="33"/>
        <v>pics\\Redis_5.jpg</v>
      </c>
      <c r="AI88" t="s">
        <v>98</v>
      </c>
      <c r="AO88">
        <f t="shared" ca="1" si="34"/>
        <v>0.16066999297309925</v>
      </c>
      <c r="AP88" t="str">
        <f t="shared" ca="1" si="35"/>
        <v>pics\\Redis_5.jpg</v>
      </c>
      <c r="AS88" t="str">
        <f t="shared" ca="1" si="36"/>
        <v>pics\\Redis_5.jpg</v>
      </c>
      <c r="AT88">
        <f t="shared" ca="1" si="29"/>
        <v>0.45685708620753196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_Пустой_ли_он?</v>
      </c>
      <c r="BA88" t="e">
        <f>VLOOKUP(Q88,audio_list_stym!$B$2:$BQ$299,68,FALSE)</f>
        <v>#N/A</v>
      </c>
      <c r="BB88" t="str">
        <f t="shared" si="31"/>
        <v>Перед_Вами_XXXXX._Пустой_ли_он?</v>
      </c>
      <c r="BD88" cm="1">
        <f t="array" aca="1" ref="BD88" ca="1">INDEX($L$82:$L$89,(RANK(AT8,$AT$2:$AT$9)))</f>
        <v>2081</v>
      </c>
    </row>
    <row r="89" spans="1:60" hidden="1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VLOOKUP(B89,audio_list_stym!$A$3:$BP$18,38,FALSE)</f>
        <v>17</v>
      </c>
      <c r="F89" t="str">
        <f>VLOOKUP(E89,metki!$A$2:$B$9,2,FALSE)</f>
        <v>экспл_новые_без_названия</v>
      </c>
      <c r="G89" t="str">
        <f t="shared" si="27"/>
        <v>экспл</v>
      </c>
      <c r="H89" t="str">
        <f>VLOOKUP(B89,audio_list_stym!$A$3:$AJ$18,6,FALSE)</f>
        <v>Finger</v>
      </c>
      <c r="I89" t="s">
        <v>695</v>
      </c>
      <c r="J89" t="str">
        <f t="shared" si="28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120</v>
      </c>
      <c r="Z89" t="str">
        <f>IF(G89="экспл",VLOOKUP(J89,quest_экспл!$A$1:$N$129,12,FALSE),IF(G89="импл_",0,0))</f>
        <v>sound\\Belyi_li_on.wav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2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ca="1" si="33"/>
        <v>pics\\Peper_3.jpg</v>
      </c>
      <c r="AI89" t="s">
        <v>99</v>
      </c>
      <c r="AO89">
        <f t="shared" ca="1" si="34"/>
        <v>0.42924570867622602</v>
      </c>
      <c r="AP89" t="str">
        <f t="shared" ca="1" si="35"/>
        <v>pics\\Peper_3.jpg</v>
      </c>
      <c r="AS89" t="str">
        <f t="shared" ca="1" si="36"/>
        <v>pics\\Peper_3.jpg</v>
      </c>
      <c r="AT89">
        <f t="shared" ca="1" si="29"/>
        <v>0.35168451763177522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_Белый_ли_он?</v>
      </c>
      <c r="BA89" t="e">
        <f>VLOOKUP(Q89,audio_list_stym!$B$2:$BQ$299,68,FALSE)</f>
        <v>#N/A</v>
      </c>
      <c r="BB89" t="str">
        <f t="shared" si="31"/>
        <v>Вы_видите_XXXXX._Белый_ли_он?</v>
      </c>
      <c r="BD89" cm="1">
        <f t="array" aca="1" ref="BD89" ca="1">INDEX($L$82:$L$89,(RANK(AT9,$AT$2:$AT$9)))</f>
        <v>2085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VLOOKUP(B90,audio_list_stym!$A$3:$BP$18,38,FALSE)</f>
        <v>14</v>
      </c>
      <c r="F90" t="str">
        <f>VLOOKUP(E90,metki!$A$2:$B$9,2,FALSE)</f>
        <v>импл_новые_с_названием</v>
      </c>
      <c r="G90" t="str">
        <f t="shared" si="27"/>
        <v>импл_</v>
      </c>
      <c r="H90" t="str">
        <f>VLOOKUP(B90,audio_list_stym!$A$3:$AJ$18,6,FALSE)</f>
        <v>Gac</v>
      </c>
      <c r="I90" t="s">
        <v>688</v>
      </c>
      <c r="J90" t="str">
        <f>H90&amp;I90</f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249</v>
      </c>
      <c r="Q90" t="str">
        <f>IF(G90="экспл",0,IF(G90="импл_",VLOOKUP(J90,quest_импл!$A$1:$J$129,8,FALSE),0))</f>
        <v>sound\\Ispachkan_li.wav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2050</v>
      </c>
      <c r="AD90" t="str">
        <f t="shared" ca="1" si="32"/>
        <v>pics\\Redis_2.jpg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3"/>
        <v>pics\\Redis_2.jpg</v>
      </c>
      <c r="AI90" t="s">
        <v>100</v>
      </c>
      <c r="AO90">
        <f t="shared" ca="1" si="34"/>
        <v>0.21267832456640245</v>
      </c>
      <c r="AP90" t="str">
        <f t="shared" ca="1" si="35"/>
        <v>pics\\Redis_2.jpg</v>
      </c>
      <c r="AS90" t="str">
        <f t="shared" ca="1" si="36"/>
        <v>pics\\Redis_2.jpg</v>
      </c>
      <c r="AT90">
        <f t="shared" ca="1" si="29"/>
        <v>0.68053772493360487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_Испачкан_ли_</v>
      </c>
      <c r="BB90" t="str">
        <f t="shared" si="31"/>
        <v>_Испачкан_ли_ФИМОН?</v>
      </c>
      <c r="BC90">
        <f>A90</f>
        <v>1212</v>
      </c>
      <c r="BD90" cm="1">
        <f t="array" aca="1" ref="BD90" ca="1">INDEX($L$90:$L$97,(RANK(AT2,$AT$2:$AT$9)))</f>
        <v>2096</v>
      </c>
      <c r="BE90" cm="1">
        <f t="array" aca="1" ref="BE90" ca="1">INDEX(BD66:BD81,(RANK(AT5,$AT$2:$AT$17)))</f>
        <v>2071</v>
      </c>
      <c r="BF90" cm="1">
        <f t="array" aca="1" ref="BF90" ca="1">INDEX(BD98:BD113,(RANK(AT5,$AT$2:$AT$17)))</f>
        <v>2118</v>
      </c>
      <c r="BG90" cm="1">
        <f t="array" aca="1" ref="BG90" ca="1">INDEX(BD114:BD129,(RANK(AT5,$AT$2:$AT$9)))</f>
        <v>2142</v>
      </c>
      <c r="BH90">
        <v>1</v>
      </c>
    </row>
    <row r="91" spans="1:60" hidden="1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VLOOKUP(B91,audio_list_stym!$A$3:$BP$18,38,FALSE)</f>
        <v>14</v>
      </c>
      <c r="F91" t="str">
        <f>VLOOKUP(E91,metki!$A$2:$B$9,2,FALSE)</f>
        <v>импл_новые_с_названием</v>
      </c>
      <c r="G91" t="str">
        <f t="shared" si="27"/>
        <v>импл_</v>
      </c>
      <c r="H91" t="str">
        <f>VLOOKUP(B91,audio_list_stym!$A$3:$AJ$18,6,FALSE)</f>
        <v>Gac</v>
      </c>
      <c r="I91" t="s">
        <v>689</v>
      </c>
      <c r="J91" t="str">
        <f t="shared" si="28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250</v>
      </c>
      <c r="Q91" t="str">
        <f>IF(G91="экспл",0,IF(G91="импл_",VLOOKUP(J91,quest_импл!$A$1:$J$129,8,FALSE),0))</f>
        <v>sound\\Farshirovanniy_li.wav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2040</v>
      </c>
      <c r="AD91" t="str">
        <f t="shared" ca="1" si="32"/>
        <v>pics\\Limon_8.jpg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3"/>
        <v>pics\\Limon_8.jpg</v>
      </c>
      <c r="AI91" t="s">
        <v>101</v>
      </c>
      <c r="AO91">
        <f t="shared" ca="1" si="34"/>
        <v>0.45131491343535568</v>
      </c>
      <c r="AP91" t="str">
        <f t="shared" ca="1" si="35"/>
        <v>pics\\Limon_8.jpg</v>
      </c>
      <c r="AS91" t="str">
        <f t="shared" ca="1" si="36"/>
        <v>pics\\Limon_8.jpg</v>
      </c>
      <c r="AT91">
        <f t="shared" ca="1" si="29"/>
        <v>0.77906948888979699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_Фаршированный_ли_</v>
      </c>
      <c r="BB91" t="str">
        <f t="shared" si="31"/>
        <v>_Фаршированный_ли_ФИМОН?</v>
      </c>
      <c r="BD91" cm="1">
        <f t="array" aca="1" ref="BD91" ca="1">INDEX($L$90:$L$97,(RANK(AT3,$AT$2:$AT$9)))</f>
        <v>2094</v>
      </c>
    </row>
    <row r="92" spans="1:60" hidden="1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VLOOKUP(B92,audio_list_stym!$A$3:$BP$18,38,FALSE)</f>
        <v>14</v>
      </c>
      <c r="F92" t="str">
        <f>VLOOKUP(E92,metki!$A$2:$B$9,2,FALSE)</f>
        <v>импл_новые_с_названием</v>
      </c>
      <c r="G92" t="str">
        <f t="shared" si="27"/>
        <v>импл_</v>
      </c>
      <c r="H92" t="str">
        <f>VLOOKUP(B92,audio_list_stym!$A$3:$AJ$18,6,FALSE)</f>
        <v>Gac</v>
      </c>
      <c r="I92" t="s">
        <v>690</v>
      </c>
      <c r="J92" t="str">
        <f t="shared" si="28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251</v>
      </c>
      <c r="Q92" t="str">
        <f>IF(G92="экспл",0,IF(G92="импл_",VLOOKUP(J92,quest_импл!$A$1:$J$129,8,FALSE),0))</f>
        <v>sound\\Razrezan_li.wav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2019</v>
      </c>
      <c r="AD92" t="str">
        <f t="shared" ca="1" si="32"/>
        <v>pics\\Goroh_3.jpg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3"/>
        <v>pics\\Goroh_3.jpg</v>
      </c>
      <c r="AI92" t="s">
        <v>102</v>
      </c>
      <c r="AO92">
        <f t="shared" ca="1" si="34"/>
        <v>0.75618703884924099</v>
      </c>
      <c r="AP92" t="str">
        <f t="shared" ca="1" si="35"/>
        <v>pics\\Goroh_3.jpg</v>
      </c>
      <c r="AS92" t="str">
        <f t="shared" ca="1" si="36"/>
        <v>pics\\Goroh_3.jpg</v>
      </c>
      <c r="AT92">
        <f t="shared" ca="1" si="29"/>
        <v>0.65491830604358137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_Разрезан_ли_</v>
      </c>
      <c r="BB92" t="str">
        <f t="shared" si="31"/>
        <v>_Разрезан_ли_ФИМОН?</v>
      </c>
      <c r="BD92" cm="1">
        <f t="array" aca="1" ref="BD92" ca="1">INDEX($L$90:$L$97,(RANK(AT4,$AT$2:$AT$9)))</f>
        <v>2092</v>
      </c>
    </row>
    <row r="93" spans="1:60" hidden="1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VLOOKUP(B93,audio_list_stym!$A$3:$BP$18,38,FALSE)</f>
        <v>14</v>
      </c>
      <c r="F93" t="str">
        <f>VLOOKUP(E93,metki!$A$2:$B$9,2,FALSE)</f>
        <v>импл_новые_с_названием</v>
      </c>
      <c r="G93" t="str">
        <f t="shared" si="27"/>
        <v>импл_</v>
      </c>
      <c r="H93" t="str">
        <f>VLOOKUP(B93,audio_list_stym!$A$3:$AJ$18,6,FALSE)</f>
        <v>Gac</v>
      </c>
      <c r="I93" t="s">
        <v>691</v>
      </c>
      <c r="J93" t="str">
        <f t="shared" si="28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252</v>
      </c>
      <c r="Q93" t="str">
        <f>IF(G93="экспл",0,IF(G93="импл_",VLOOKUP(J93,quest_импл!$A$1:$J$129,8,FALSE),0))</f>
        <v>sound\\S_lepestkami_li.wav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2013</v>
      </c>
      <c r="AD93" t="str">
        <f t="shared" ca="1" si="32"/>
        <v>pics\\Finik_5.jpg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3"/>
        <v>pics\\Finik_5.jpg</v>
      </c>
      <c r="AI93" t="s">
        <v>103</v>
      </c>
      <c r="AO93">
        <f t="shared" ca="1" si="34"/>
        <v>0.86742511812207523</v>
      </c>
      <c r="AP93" t="str">
        <f t="shared" ca="1" si="35"/>
        <v>pics\\Finik_5.jpg</v>
      </c>
      <c r="AS93" t="str">
        <f t="shared" ca="1" si="36"/>
        <v>pics\\Finik_5.jpg</v>
      </c>
      <c r="AT93">
        <f t="shared" ca="1" si="29"/>
        <v>0.31746807199832261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_С_лепестками_ли_</v>
      </c>
      <c r="BB93" t="str">
        <f t="shared" si="31"/>
        <v>_С_лепестками_ли_ФИМОН?</v>
      </c>
      <c r="BD93" cm="1">
        <f t="array" aca="1" ref="BD93" ca="1">INDEX($L$90:$L$97,(RANK(AT5,$AT$2:$AT$9)))</f>
        <v>2090</v>
      </c>
    </row>
    <row r="94" spans="1:60" hidden="1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VLOOKUP(B94,audio_list_stym!$A$3:$BP$18,38,FALSE)</f>
        <v>14</v>
      </c>
      <c r="F94" t="str">
        <f>VLOOKUP(E94,metki!$A$2:$B$9,2,FALSE)</f>
        <v>импл_новые_с_названием</v>
      </c>
      <c r="G94" t="str">
        <f t="shared" si="27"/>
        <v>импл_</v>
      </c>
      <c r="H94" t="str">
        <f>VLOOKUP(B94,audio_list_stym!$A$3:$AJ$18,6,FALSE)</f>
        <v>Gac</v>
      </c>
      <c r="I94" t="s">
        <v>692</v>
      </c>
      <c r="J94" t="str">
        <f t="shared" si="28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253</v>
      </c>
      <c r="Q94" t="str">
        <f>IF(G94="экспл",0,IF(G94="импл_",VLOOKUP(J94,quest_импл!$A$1:$J$129,8,FALSE),0))</f>
        <v>sound\\Kolyuchiy_li.wav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2012</v>
      </c>
      <c r="AD94" t="str">
        <f t="shared" ca="1" si="32"/>
        <v>pics\\Finik_4.jpg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3"/>
        <v>pics\\Finik_4.jpg</v>
      </c>
      <c r="AI94" t="s">
        <v>104</v>
      </c>
      <c r="AO94">
        <f t="shared" ca="1" si="34"/>
        <v>0.89861114035786582</v>
      </c>
      <c r="AP94" t="str">
        <f t="shared" ca="1" si="35"/>
        <v>pics\\Finik_4.jpg</v>
      </c>
      <c r="AS94" t="str">
        <f t="shared" ca="1" si="36"/>
        <v>pics\\Finik_4.jpg</v>
      </c>
      <c r="AT94">
        <f t="shared" ca="1" si="29"/>
        <v>0.37061910429804135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_Колючий_ли_</v>
      </c>
      <c r="BB94" t="str">
        <f t="shared" si="31"/>
        <v>_Колючий_ли_ФИМОН?</v>
      </c>
      <c r="BD94" cm="1">
        <f t="array" aca="1" ref="BD94" ca="1">INDEX($L$90:$L$97,(RANK(AT6,$AT$2:$AT$9)))</f>
        <v>2095</v>
      </c>
    </row>
    <row r="95" spans="1:60" hidden="1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VLOOKUP(B95,audio_list_stym!$A$3:$BP$18,38,FALSE)</f>
        <v>14</v>
      </c>
      <c r="F95" t="str">
        <f>VLOOKUP(E95,metki!$A$2:$B$9,2,FALSE)</f>
        <v>импл_новые_с_названием</v>
      </c>
      <c r="G95" t="str">
        <f t="shared" si="27"/>
        <v>импл_</v>
      </c>
      <c r="H95" t="str">
        <f>VLOOKUP(B95,audio_list_stym!$A$3:$AJ$18,6,FALSE)</f>
        <v>Gac</v>
      </c>
      <c r="I95" t="s">
        <v>693</v>
      </c>
      <c r="J95" t="str">
        <f t="shared" si="28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254</v>
      </c>
      <c r="Q95" t="str">
        <f>IF(G95="экспл",0,IF(G95="импл_",VLOOKUP(J95,quest_импл!$A$1:$J$129,8,FALSE),0))</f>
        <v>sound\\Oranzhrviy_li.wav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2023</v>
      </c>
      <c r="AD95" t="str">
        <f t="shared" ca="1" si="32"/>
        <v>pics\\Goroh_7.jpg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3"/>
        <v>pics\\Goroh_7.jpg</v>
      </c>
      <c r="AI95" t="s">
        <v>105</v>
      </c>
      <c r="AO95">
        <f t="shared" ca="1" si="34"/>
        <v>0.67717063225642393</v>
      </c>
      <c r="AP95" t="str">
        <f t="shared" ca="1" si="35"/>
        <v>pics\\Goroh_7.jpg</v>
      </c>
      <c r="AS95" t="str">
        <f t="shared" ca="1" si="36"/>
        <v>pics\\Goroh_7.jpg</v>
      </c>
      <c r="AT95">
        <f t="shared" ca="1" si="29"/>
        <v>0.23560019104573571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_Оранжевый_ли_</v>
      </c>
      <c r="BB95" t="str">
        <f t="shared" si="31"/>
        <v>_Оранжевый_ли_ФИМОН?</v>
      </c>
      <c r="BD95" cm="1">
        <f t="array" aca="1" ref="BD95" ca="1">INDEX($L$90:$L$97,(RANK(AT7,$AT$2:$AT$9)))</f>
        <v>2091</v>
      </c>
    </row>
    <row r="96" spans="1:60" hidden="1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VLOOKUP(B96,audio_list_stym!$A$3:$BP$18,38,FALSE)</f>
        <v>14</v>
      </c>
      <c r="F96" t="str">
        <f>VLOOKUP(E96,metki!$A$2:$B$9,2,FALSE)</f>
        <v>импл_новые_с_названием</v>
      </c>
      <c r="G96" t="str">
        <f t="shared" si="27"/>
        <v>импл_</v>
      </c>
      <c r="H96" t="str">
        <f>VLOOKUP(B96,audio_list_stym!$A$3:$AJ$18,6,FALSE)</f>
        <v>Gac</v>
      </c>
      <c r="I96" t="s">
        <v>694</v>
      </c>
      <c r="J96" t="str">
        <f t="shared" si="28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255</v>
      </c>
      <c r="Q96" t="str">
        <f>IF(G96="экспл",0,IF(G96="импл_",VLOOKUP(J96,quest_импл!$A$1:$J$129,8,FALSE),0))</f>
        <v>sound\\Zernistiy_li.wav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2021</v>
      </c>
      <c r="AD96" t="str">
        <f t="shared" ca="1" si="32"/>
        <v>pics\\Goroh_5.jpg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3"/>
        <v>pics\\Goroh_5.jpg</v>
      </c>
      <c r="AI96" t="s">
        <v>106</v>
      </c>
      <c r="AO96">
        <f t="shared" ca="1" si="34"/>
        <v>0.71886429271898822</v>
      </c>
      <c r="AP96" t="str">
        <f t="shared" ca="1" si="35"/>
        <v>pics\\Goroh_5.jpg</v>
      </c>
      <c r="AS96" t="str">
        <f t="shared" ca="1" si="36"/>
        <v>pics\\Goroh_5.jpg</v>
      </c>
      <c r="AT96">
        <f t="shared" ca="1" si="29"/>
        <v>0.37732846155933641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_Зернистый_ли_</v>
      </c>
      <c r="BB96" t="str">
        <f t="shared" si="31"/>
        <v>_Зернистый_ли_ФИМОН?</v>
      </c>
      <c r="BD96" cm="1">
        <f t="array" aca="1" ref="BD96" ca="1">INDEX($L$90:$L$97,(RANK(AT8,$AT$2:$AT$9)))</f>
        <v>2089</v>
      </c>
    </row>
    <row r="97" spans="1:60" hidden="1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VLOOKUP(B97,audio_list_stym!$A$3:$BP$18,38,FALSE)</f>
        <v>14</v>
      </c>
      <c r="F97" t="str">
        <f>VLOOKUP(E97,metki!$A$2:$B$9,2,FALSE)</f>
        <v>импл_новые_с_названием</v>
      </c>
      <c r="G97" t="str">
        <f t="shared" si="27"/>
        <v>импл_</v>
      </c>
      <c r="H97" t="str">
        <f>VLOOKUP(B97,audio_list_stym!$A$3:$AJ$18,6,FALSE)</f>
        <v>Gac</v>
      </c>
      <c r="I97" t="s">
        <v>695</v>
      </c>
      <c r="J97" t="str">
        <f t="shared" si="28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256</v>
      </c>
      <c r="Q97" t="str">
        <f>IF(G97="экспл",0,IF(G97="импл_",VLOOKUP(J97,quest_импл!$A$1:$J$129,8,FALSE),0))</f>
        <v>sound\\Okrugliy_li.wav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2020</v>
      </c>
      <c r="AD97" t="str">
        <f t="shared" ca="1" si="32"/>
        <v>pics\\Goroh_4.jpg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3"/>
        <v>pics\\Goroh_4.jpg</v>
      </c>
      <c r="AI97" t="s">
        <v>107</v>
      </c>
      <c r="AO97">
        <f t="shared" ca="1" si="34"/>
        <v>0.73271515121796049</v>
      </c>
      <c r="AP97" t="str">
        <f t="shared" ca="1" si="35"/>
        <v>pics\\Goroh_4.jpg</v>
      </c>
      <c r="AS97" t="str">
        <f t="shared" ca="1" si="36"/>
        <v>pics\\Goroh_4.jpg</v>
      </c>
      <c r="AT97">
        <f t="shared" ca="1" si="29"/>
        <v>0.19026375531982465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_Округлый_ли_</v>
      </c>
      <c r="BB97" t="str">
        <f t="shared" si="31"/>
        <v>_Округлый_ли_ФИМОН?</v>
      </c>
      <c r="BD97" cm="1">
        <f t="array" aca="1" ref="BD97" ca="1">INDEX($L$90:$L$97,(RANK(AT9,$AT$2:$AT$9)))</f>
        <v>2093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VLOOKUP(B98,audio_list_stym!$A$3:$BP$18,38,FALSE)</f>
        <v>15</v>
      </c>
      <c r="F98" t="str">
        <f>VLOOKUP(E98,metki!$A$2:$B$9,2,FALSE)</f>
        <v>экспл_новые_с_названием</v>
      </c>
      <c r="G98" t="str">
        <f t="shared" ref="G98:G129" si="37">LEFT(F98,5)</f>
        <v>экспл</v>
      </c>
      <c r="H98" t="str">
        <f>VLOOKUP(B98,audio_list_stym!$A$3:$AJ$18,6,FALSE)</f>
        <v>Noni</v>
      </c>
      <c r="I98" t="s">
        <v>688</v>
      </c>
      <c r="J98" t="str">
        <f t="shared" ref="J98:J129" si="38">H98&amp;I98</f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129</v>
      </c>
      <c r="Z98" t="str">
        <f>IF(G98="экспл",VLOOKUP(J98,quest_экспл!$A$1:$N$129,12,FALSE),IF(G98="импл_",0,0))</f>
        <v>sound\\On_beliy_vnutri.wav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2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ca="1" si="33"/>
        <v>pics\\Tomat_1.jpg</v>
      </c>
      <c r="AI98" t="s">
        <v>108</v>
      </c>
      <c r="AO98">
        <f t="shared" ca="1" si="34"/>
        <v>0.12640777000117287</v>
      </c>
      <c r="AP98" t="str">
        <f t="shared" ca="1" si="35"/>
        <v>pics\\Tomat_1.jpg</v>
      </c>
      <c r="AS98" t="str">
        <f t="shared" ca="1" si="36"/>
        <v>pics\\Tomat_1.jpg</v>
      </c>
      <c r="AT98">
        <f t="shared" ref="AT98:AT129" ca="1" si="39">RAND()</f>
        <v>0.20873986047405313</v>
      </c>
      <c r="AU98" t="s">
        <v>697</v>
      </c>
      <c r="AV98" t="str">
        <f t="shared" ref="AV98:AV129" ca="1" si="40">INDEX($AU$2:$AU$129,(RANK(AT98,$AT$2:$AT$129)))</f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_Он_белый_внутри?</v>
      </c>
      <c r="BA98" t="e">
        <f>VLOOKUP(Q98,audio_list_stym!$B$2:$BQ$299,68,FALSE)</f>
        <v>#N/A</v>
      </c>
      <c r="BB98" t="str">
        <f t="shared" si="31"/>
        <v>На_экране_КОДИС._Он_белый_внутри?</v>
      </c>
      <c r="BC98">
        <f>A98</f>
        <v>1213</v>
      </c>
      <c r="BD98" cm="1">
        <f t="array" aca="1" ref="BD98" ca="1">INDEX($L$98:$L$105,(RANK(AT2,$AT$2:$AT$9)))</f>
        <v>2120</v>
      </c>
      <c r="BE98" cm="1">
        <f t="array" aca="1" ref="BE98" ca="1">INDEX(BD66:BD81,(RANK(AT6,$AT$2:$AT$9)))</f>
        <v>2071</v>
      </c>
      <c r="BF98" cm="1">
        <f t="array" aca="1" ref="BF98" ca="1">INDEX(BD82:BD97,(RANK(AT6,$AT$2:$AT$9)))</f>
        <v>2081</v>
      </c>
      <c r="BG98" cm="1">
        <f t="array" aca="1" ref="BG98" ca="1">INDEX(BD106:BD129,(RANK(AT6,$AT$2:$AT$17)))</f>
        <v>2138</v>
      </c>
      <c r="BH98">
        <v>1</v>
      </c>
    </row>
    <row r="99" spans="1:60" hidden="1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VLOOKUP(B99,audio_list_stym!$A$3:$BP$18,38,FALSE)</f>
        <v>15</v>
      </c>
      <c r="F99" t="str">
        <f>VLOOKUP(E99,metki!$A$2:$B$9,2,FALSE)</f>
        <v>экспл_новые_с_названием</v>
      </c>
      <c r="G99" t="str">
        <f t="shared" si="37"/>
        <v>экспл</v>
      </c>
      <c r="H99" t="str">
        <f>VLOOKUP(B99,audio_list_stym!$A$3:$AJ$18,6,FALSE)</f>
        <v>Noni</v>
      </c>
      <c r="I99" t="s">
        <v>689</v>
      </c>
      <c r="J99" t="str">
        <f t="shared" si="38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130</v>
      </c>
      <c r="Z99" t="str">
        <f>IF(G99="экспл",VLOOKUP(J99,quest_экспл!$A$1:$N$129,12,FALSE),IF(G99="импл_",0,0))</f>
        <v>sound\\Rebristiy_li_on.wav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2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ca="1" si="33"/>
        <v>pics\\Banan_4.jpg</v>
      </c>
      <c r="AI99" t="s">
        <v>109</v>
      </c>
      <c r="AO99">
        <f t="shared" ca="1" si="34"/>
        <v>0.96305708043309635</v>
      </c>
      <c r="AP99" t="str">
        <f t="shared" ca="1" si="35"/>
        <v>pics\\Banan_4.jpg</v>
      </c>
      <c r="AS99" t="str">
        <f t="shared" ca="1" si="36"/>
        <v>pics\\Banan_4.jpg</v>
      </c>
      <c r="AT99">
        <f t="shared" ca="1" si="39"/>
        <v>0.28290677581565571</v>
      </c>
      <c r="AU99" t="s">
        <v>697</v>
      </c>
      <c r="AV99" t="str">
        <f t="shared" ca="1" si="40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_Ребристый_ли_он?</v>
      </c>
      <c r="BA99" t="e">
        <f>VLOOKUP(Q99,audio_list_stym!$B$2:$BQ$299,68,FALSE)</f>
        <v>#N/A</v>
      </c>
      <c r="BB99" t="str">
        <f t="shared" si="31"/>
        <v>Посмотрите,_вот_КОДИС._Ребристый_ли_он?</v>
      </c>
      <c r="BD99" cm="1">
        <f t="array" aca="1" ref="BD99" ca="1">INDEX($L$98:$L$105,(RANK(AT3,$AT$2:$AT$9)))</f>
        <v>2118</v>
      </c>
    </row>
    <row r="100" spans="1:60" hidden="1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VLOOKUP(B100,audio_list_stym!$A$3:$BP$18,38,FALSE)</f>
        <v>15</v>
      </c>
      <c r="F100" t="str">
        <f>VLOOKUP(E100,metki!$A$2:$B$9,2,FALSE)</f>
        <v>экспл_новые_с_названием</v>
      </c>
      <c r="G100" t="str">
        <f t="shared" si="37"/>
        <v>экспл</v>
      </c>
      <c r="H100" t="str">
        <f>VLOOKUP(B100,audio_list_stym!$A$3:$AJ$18,6,FALSE)</f>
        <v>Noni</v>
      </c>
      <c r="I100" t="s">
        <v>690</v>
      </c>
      <c r="J100" t="str">
        <f t="shared" si="38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131</v>
      </c>
      <c r="Z100" t="str">
        <f>IF(G100="экспл",VLOOKUP(J100,quest_экспл!$A$1:$N$129,12,FALSE),IF(G100="импл_",0,0))</f>
        <v>sound\\Goluboy_li_on.wav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2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ca="1" si="33"/>
        <v>pics\\Finik_8.jpg</v>
      </c>
      <c r="AI100" t="s">
        <v>110</v>
      </c>
      <c r="AO100">
        <f t="shared" ca="1" si="34"/>
        <v>0.81090301714061619</v>
      </c>
      <c r="AP100" t="str">
        <f t="shared" ca="1" si="35"/>
        <v>pics\\Finik_8.jpg</v>
      </c>
      <c r="AS100" t="str">
        <f t="shared" ca="1" si="36"/>
        <v>pics\\Finik_8.jpg</v>
      </c>
      <c r="AT100">
        <f t="shared" ca="1" si="39"/>
        <v>3.336889135366139E-2</v>
      </c>
      <c r="AU100" t="s">
        <v>697</v>
      </c>
      <c r="AV100" t="str">
        <f t="shared" ca="1" si="40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_Голубой_ли_он?</v>
      </c>
      <c r="BA100" t="e">
        <f>VLOOKUP(Q100,audio_list_stym!$B$2:$BQ$299,68,FALSE)</f>
        <v>#N/A</v>
      </c>
      <c r="BB100" t="str">
        <f t="shared" si="31"/>
        <v>Вот_КОДИС._Голубой_ли_он?</v>
      </c>
      <c r="BD100" cm="1">
        <f t="array" aca="1" ref="BD100" ca="1">INDEX($L$98:$L$105,(RANK(AT4,$AT$2:$AT$9)))</f>
        <v>2116</v>
      </c>
    </row>
    <row r="101" spans="1:60" hidden="1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VLOOKUP(B101,audio_list_stym!$A$3:$BP$18,38,FALSE)</f>
        <v>15</v>
      </c>
      <c r="F101" t="str">
        <f>VLOOKUP(E101,metki!$A$2:$B$9,2,FALSE)</f>
        <v>экспл_новые_с_названием</v>
      </c>
      <c r="G101" t="str">
        <f t="shared" si="37"/>
        <v>экспл</v>
      </c>
      <c r="H101" t="str">
        <f>VLOOKUP(B101,audio_list_stym!$A$3:$AJ$18,6,FALSE)</f>
        <v>Noni</v>
      </c>
      <c r="I101" t="s">
        <v>691</v>
      </c>
      <c r="J101" t="str">
        <f t="shared" si="38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132</v>
      </c>
      <c r="Z101" t="str">
        <f>IF(G101="экспл",VLOOKUP(J101,quest_экспл!$A$1:$N$129,12,FALSE),IF(G101="импл_",0,0))</f>
        <v>sound\\On_s_bugorkami.wav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2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ca="1" si="33"/>
        <v>pics\\Kokos_6.jpg</v>
      </c>
      <c r="AI101" t="s">
        <v>111</v>
      </c>
      <c r="AO101">
        <f t="shared" ca="1" si="34"/>
        <v>0.56416507366275015</v>
      </c>
      <c r="AP101" t="str">
        <f t="shared" ca="1" si="35"/>
        <v>pics\\Kokos_6.jpg</v>
      </c>
      <c r="AS101" t="str">
        <f t="shared" ca="1" si="36"/>
        <v>pics\\Kokos_6.jpg</v>
      </c>
      <c r="AT101">
        <f t="shared" ca="1" si="39"/>
        <v>0.58106178978697642</v>
      </c>
      <c r="AU101" t="s">
        <v>697</v>
      </c>
      <c r="AV101" t="str">
        <f t="shared" ca="1" si="40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_Он_с_бугорками?</v>
      </c>
      <c r="BA101" t="e">
        <f>VLOOKUP(Q101,audio_list_stym!$B$2:$BQ$299,68,FALSE)</f>
        <v>#N/A</v>
      </c>
      <c r="BB101" t="str">
        <f t="shared" si="31"/>
        <v>Это_КОДИС._Он_с_бугорками?</v>
      </c>
      <c r="BD101" cm="1">
        <f t="array" aca="1" ref="BD101" ca="1">INDEX($L$98:$L$105,(RANK(AT5,$AT$2:$AT$9)))</f>
        <v>2114</v>
      </c>
    </row>
    <row r="102" spans="1:60" hidden="1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VLOOKUP(B102,audio_list_stym!$A$3:$BP$18,38,FALSE)</f>
        <v>15</v>
      </c>
      <c r="F102" t="str">
        <f>VLOOKUP(E102,metki!$A$2:$B$9,2,FALSE)</f>
        <v>экспл_новые_с_названием</v>
      </c>
      <c r="G102" t="str">
        <f t="shared" si="37"/>
        <v>экспл</v>
      </c>
      <c r="H102" t="str">
        <f>VLOOKUP(B102,audio_list_stym!$A$3:$AJ$18,6,FALSE)</f>
        <v>Noni</v>
      </c>
      <c r="I102" t="s">
        <v>692</v>
      </c>
      <c r="J102" t="str">
        <f t="shared" si="38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133</v>
      </c>
      <c r="Z102" t="str">
        <f>IF(G102="экспл",VLOOKUP(J102,quest_экспл!$A$1:$N$129,12,FALSE),IF(G102="импл_",0,0))</f>
        <v>sound\\Ovalniy_li_on.wav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2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ca="1" si="33"/>
        <v>pics\\Peper_8.jpg</v>
      </c>
      <c r="AI102" t="s">
        <v>112</v>
      </c>
      <c r="AO102">
        <f t="shared" ca="1" si="34"/>
        <v>0.32264344304551218</v>
      </c>
      <c r="AP102" t="str">
        <f t="shared" ca="1" si="35"/>
        <v>pics\\Peper_8.jpg</v>
      </c>
      <c r="AS102" t="str">
        <f t="shared" ca="1" si="36"/>
        <v>pics\\Peper_8.jpg</v>
      </c>
      <c r="AT102">
        <f t="shared" ca="1" si="39"/>
        <v>2.8198454888973545E-2</v>
      </c>
      <c r="AU102" t="s">
        <v>697</v>
      </c>
      <c r="AV102" t="str">
        <f t="shared" ca="1" si="40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_Овальный_ли_он?</v>
      </c>
      <c r="BA102" t="e">
        <f>VLOOKUP(Q102,audio_list_stym!$B$2:$BQ$299,68,FALSE)</f>
        <v>#N/A</v>
      </c>
      <c r="BB102" t="str">
        <f t="shared" si="31"/>
        <v>На_картинке_КОДИС._Овальный_ли_он?</v>
      </c>
      <c r="BD102" cm="1">
        <f t="array" aca="1" ref="BD102" ca="1">INDEX($L$98:$L$105,(RANK(AT6,$AT$2:$AT$9)))</f>
        <v>2119</v>
      </c>
    </row>
    <row r="103" spans="1:60" hidden="1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VLOOKUP(B103,audio_list_stym!$A$3:$BP$18,38,FALSE)</f>
        <v>15</v>
      </c>
      <c r="F103" t="str">
        <f>VLOOKUP(E103,metki!$A$2:$B$9,2,FALSE)</f>
        <v>экспл_новые_с_названием</v>
      </c>
      <c r="G103" t="str">
        <f t="shared" si="37"/>
        <v>экспл</v>
      </c>
      <c r="H103" t="str">
        <f>VLOOKUP(B103,audio_list_stym!$A$3:$AJ$18,6,FALSE)</f>
        <v>Noni</v>
      </c>
      <c r="I103" t="s">
        <v>693</v>
      </c>
      <c r="J103" t="str">
        <f t="shared" si="38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134</v>
      </c>
      <c r="Z103" t="str">
        <f>IF(G103="экспл",VLOOKUP(J103,quest_экспл!$A$1:$N$129,12,FALSE),IF(G103="импл_",0,0))</f>
        <v>sound\\Zhidkiy_li_on.wav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2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ca="1" si="33"/>
        <v>pics\\Goroh_8.jpg</v>
      </c>
      <c r="AI103" t="s">
        <v>113</v>
      </c>
      <c r="AO103">
        <f t="shared" ca="1" si="34"/>
        <v>0.67392293953050109</v>
      </c>
      <c r="AP103" t="str">
        <f t="shared" ca="1" si="35"/>
        <v>pics\\Goroh_8.jpg</v>
      </c>
      <c r="AS103" t="str">
        <f t="shared" ca="1" si="36"/>
        <v>pics\\Goroh_8.jpg</v>
      </c>
      <c r="AT103">
        <f t="shared" ca="1" si="39"/>
        <v>0.72767682241909726</v>
      </c>
      <c r="AU103" t="s">
        <v>697</v>
      </c>
      <c r="AV103" t="str">
        <f t="shared" ca="1" si="4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_Жидкий_ли_он?</v>
      </c>
      <c r="BA103" t="e">
        <f>VLOOKUP(Q103,audio_list_stym!$B$2:$BQ$299,68,FALSE)</f>
        <v>#N/A</v>
      </c>
      <c r="BB103" t="str">
        <f t="shared" si="31"/>
        <v>На_мониторе_КОДИС._Жидкий_ли_он?</v>
      </c>
      <c r="BD103" cm="1">
        <f t="array" aca="1" ref="BD103" ca="1">INDEX($L$98:$L$105,(RANK(AT7,$AT$2:$AT$9)))</f>
        <v>2115</v>
      </c>
    </row>
    <row r="104" spans="1:60" hidden="1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VLOOKUP(B104,audio_list_stym!$A$3:$BP$18,38,FALSE)</f>
        <v>15</v>
      </c>
      <c r="F104" t="str">
        <f>VLOOKUP(E104,metki!$A$2:$B$9,2,FALSE)</f>
        <v>экспл_новые_с_названием</v>
      </c>
      <c r="G104" t="str">
        <f t="shared" si="37"/>
        <v>экспл</v>
      </c>
      <c r="H104" t="str">
        <f>VLOOKUP(B104,audio_list_stym!$A$3:$AJ$18,6,FALSE)</f>
        <v>Noni</v>
      </c>
      <c r="I104" t="s">
        <v>694</v>
      </c>
      <c r="J104" t="str">
        <f t="shared" si="38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135</v>
      </c>
      <c r="Z104" t="str">
        <f>IF(G104="экспл",VLOOKUP(J104,quest_экспл!$A$1:$N$129,12,FALSE),IF(G104="импл_",0,0))</f>
        <v>sound\\On_lohmatiy.wav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2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ca="1" si="33"/>
        <v>pics\\Kokos_4.jpg</v>
      </c>
      <c r="AI104" t="s">
        <v>114</v>
      </c>
      <c r="AO104">
        <f t="shared" ca="1" si="34"/>
        <v>0.61449395427069131</v>
      </c>
      <c r="AP104" t="str">
        <f t="shared" ca="1" si="35"/>
        <v>pics\\Kokos_4.jpg</v>
      </c>
      <c r="AS104" t="str">
        <f t="shared" ca="1" si="36"/>
        <v>pics\\Kokos_4.jpg</v>
      </c>
      <c r="AT104">
        <f t="shared" ca="1" si="39"/>
        <v>0.49156645512976327</v>
      </c>
      <c r="AU104" t="s">
        <v>697</v>
      </c>
      <c r="AV104" t="str">
        <f t="shared" ca="1" si="40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_Он_лохматый?</v>
      </c>
      <c r="BA104" t="e">
        <f>VLOOKUP(Q104,audio_list_stym!$B$2:$BQ$299,68,FALSE)</f>
        <v>#N/A</v>
      </c>
      <c r="BB104" t="str">
        <f t="shared" si="31"/>
        <v>Перед_Вами_КОДИС._Он_лохматый?</v>
      </c>
      <c r="BD104" cm="1">
        <f t="array" aca="1" ref="BD104" ca="1">INDEX($L$98:$L$105,(RANK(AT8,$AT$2:$AT$9)))</f>
        <v>2113</v>
      </c>
    </row>
    <row r="105" spans="1:60" hidden="1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VLOOKUP(B105,audio_list_stym!$A$3:$BP$18,38,FALSE)</f>
        <v>15</v>
      </c>
      <c r="F105" t="str">
        <f>VLOOKUP(E105,metki!$A$2:$B$9,2,FALSE)</f>
        <v>экспл_новые_с_названием</v>
      </c>
      <c r="G105" t="str">
        <f t="shared" si="37"/>
        <v>экспл</v>
      </c>
      <c r="H105" t="str">
        <f>VLOOKUP(B105,audio_list_stym!$A$3:$AJ$18,6,FALSE)</f>
        <v>Noni</v>
      </c>
      <c r="I105" t="s">
        <v>695</v>
      </c>
      <c r="J105" t="str">
        <f t="shared" si="38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136</v>
      </c>
      <c r="Z105" t="str">
        <f>IF(G105="экспл",VLOOKUP(J105,quest_экспл!$A$1:$N$129,12,FALSE),IF(G105="импл_",0,0))</f>
        <v>sound\\On_zolotistiy.wav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2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ca="1" si="33"/>
        <v>pics\\Kokos_3.jpg</v>
      </c>
      <c r="AI105" t="s">
        <v>115</v>
      </c>
      <c r="AO105">
        <f t="shared" ca="1" si="34"/>
        <v>0.62744411418578039</v>
      </c>
      <c r="AP105" t="str">
        <f t="shared" ca="1" si="35"/>
        <v>pics\\Kokos_3.jpg</v>
      </c>
      <c r="AS105" t="str">
        <f t="shared" ca="1" si="36"/>
        <v>pics\\Kokos_3.jpg</v>
      </c>
      <c r="AT105">
        <f t="shared" ca="1" si="39"/>
        <v>6.2982835956562067E-3</v>
      </c>
      <c r="AU105" t="s">
        <v>697</v>
      </c>
      <c r="AV105" t="str">
        <f t="shared" ca="1" si="40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_Он_золотистый?</v>
      </c>
      <c r="BA105" t="e">
        <f>VLOOKUP(Q105,audio_list_stym!$B$2:$BQ$299,68,FALSE)</f>
        <v>#N/A</v>
      </c>
      <c r="BB105" t="str">
        <f t="shared" si="31"/>
        <v>Вы_видите_КОДИС._Он_золотистый?</v>
      </c>
      <c r="BD105" cm="1">
        <f t="array" aca="1" ref="BD105" ca="1">INDEX($L$98:$L$105,(RANK(AT9,$AT$2:$AT$9)))</f>
        <v>2117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VLOOKUP(B106,audio_list_stym!$A$3:$BP$18,38,FALSE)</f>
        <v>16</v>
      </c>
      <c r="F106" t="str">
        <f>VLOOKUP(E106,metki!$A$2:$B$9,2,FALSE)</f>
        <v>импл_новые_без_названия</v>
      </c>
      <c r="G106" t="str">
        <f t="shared" si="37"/>
        <v>импл_</v>
      </c>
      <c r="H106" t="str">
        <f>VLOOKUP(B106,audio_list_stym!$A$3:$AJ$18,6,FALSE)</f>
        <v>Sapota</v>
      </c>
      <c r="I106" t="s">
        <v>688</v>
      </c>
      <c r="J106" t="str">
        <f t="shared" si="38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265</v>
      </c>
      <c r="Q106" t="str">
        <f>IF(G106="экспл",0,IF(G106="импл_",VLOOKUP(J106,quest_импл!$A$1:$J$129,8,FALSE),0))</f>
        <v>sound\\Sharoobrazniy_li.wav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2061</v>
      </c>
      <c r="AD106" t="str">
        <f t="shared" ca="1" si="32"/>
        <v>pics\\Tomat_5.jpg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3"/>
        <v>pics\\Tomat_5.jpg</v>
      </c>
      <c r="AI106" t="s">
        <v>116</v>
      </c>
      <c r="AO106">
        <f t="shared" ca="1" si="34"/>
        <v>6.6077281323617343E-2</v>
      </c>
      <c r="AP106" t="str">
        <f t="shared" ca="1" si="35"/>
        <v>pics\\Tomat_5.jpg</v>
      </c>
      <c r="AS106" t="str">
        <f t="shared" ca="1" si="36"/>
        <v>pics\\Tomat_5.jpg</v>
      </c>
      <c r="AT106">
        <f t="shared" ca="1" si="39"/>
        <v>0.33597654532739463</v>
      </c>
      <c r="AU106" t="s">
        <v>697</v>
      </c>
      <c r="AV106" t="str">
        <f t="shared" ca="1" si="40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_Шарообразный_ли_</v>
      </c>
      <c r="BB106" t="str">
        <f t="shared" si="31"/>
        <v>_Шарообразный_ли_XXXXX?</v>
      </c>
      <c r="BC106">
        <f>A106</f>
        <v>1214</v>
      </c>
      <c r="BD106" cm="1">
        <f t="array" aca="1" ref="BD106" ca="1">INDEX($L$106:$L$113,(RANK(AT2,$AT$2:$AT$9)))</f>
        <v>2136</v>
      </c>
      <c r="BE106" cm="1">
        <f t="array" aca="1" ref="BE106" ca="1">INDEX(BD66:BD81,(RANK(AT7,$AT$2:$AT$17)))</f>
        <v>2075</v>
      </c>
      <c r="BF106" cm="1">
        <f t="array" aca="1" ref="BF106" ca="1">INDEX(BD90:BD105,(RANK(AT7,$AT$2:$AT$17)))</f>
        <v>2095</v>
      </c>
      <c r="BG106" cm="1">
        <f t="array" aca="1" ref="BG106" ca="1">INDEX(BD114:BD129,(RANK(AT7,$AT$2:$AT$9)))</f>
        <v>2140</v>
      </c>
      <c r="BH106">
        <v>1</v>
      </c>
    </row>
    <row r="107" spans="1:60" hidden="1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VLOOKUP(B107,audio_list_stym!$A$3:$BP$18,38,FALSE)</f>
        <v>16</v>
      </c>
      <c r="F107" t="str">
        <f>VLOOKUP(E107,metki!$A$2:$B$9,2,FALSE)</f>
        <v>импл_новые_без_названия</v>
      </c>
      <c r="G107" t="str">
        <f t="shared" si="37"/>
        <v>импл_</v>
      </c>
      <c r="H107" t="str">
        <f>VLOOKUP(B107,audio_list_stym!$A$3:$AJ$18,6,FALSE)</f>
        <v>Sapota</v>
      </c>
      <c r="I107" t="s">
        <v>689</v>
      </c>
      <c r="J107" t="str">
        <f t="shared" si="38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266</v>
      </c>
      <c r="Q107" t="str">
        <f>IF(G107="экспл",0,IF(G107="импл_",VLOOKUP(J107,quest_импл!$A$1:$J$129,8,FALSE),0))</f>
        <v>sound\\Nadrezan_li.wav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2038</v>
      </c>
      <c r="AD107" t="str">
        <f t="shared" ca="1" si="32"/>
        <v>pics\\Limon_6.jpg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3"/>
        <v>pics\\Limon_6.jpg</v>
      </c>
      <c r="AI107" t="s">
        <v>117</v>
      </c>
      <c r="AO107">
        <f t="shared" ca="1" si="34"/>
        <v>0.46881917104260218</v>
      </c>
      <c r="AP107" t="str">
        <f t="shared" ca="1" si="35"/>
        <v>pics\\Limon_6.jpg</v>
      </c>
      <c r="AS107" t="str">
        <f t="shared" ca="1" si="36"/>
        <v>pics\\Limon_6.jpg</v>
      </c>
      <c r="AT107">
        <f t="shared" ca="1" si="39"/>
        <v>0.83682267951931932</v>
      </c>
      <c r="AU107" t="s">
        <v>697</v>
      </c>
      <c r="AV107" t="str">
        <f t="shared" ca="1" si="4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_Надрезан_ли_</v>
      </c>
      <c r="BB107" t="str">
        <f t="shared" si="31"/>
        <v>_Надрезан_ли_XXXXX?</v>
      </c>
      <c r="BD107" cm="1">
        <f t="array" aca="1" ref="BD107" ca="1">INDEX($L$106:$L$113,(RANK(AT3,$AT$2:$AT$9)))</f>
        <v>2134</v>
      </c>
    </row>
    <row r="108" spans="1:60" hidden="1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VLOOKUP(B108,audio_list_stym!$A$3:$BP$18,38,FALSE)</f>
        <v>16</v>
      </c>
      <c r="F108" t="str">
        <f>VLOOKUP(E108,metki!$A$2:$B$9,2,FALSE)</f>
        <v>импл_новые_без_названия</v>
      </c>
      <c r="G108" t="str">
        <f t="shared" si="37"/>
        <v>импл_</v>
      </c>
      <c r="H108" t="str">
        <f>VLOOKUP(B108,audio_list_stym!$A$3:$AJ$18,6,FALSE)</f>
        <v>Sapota</v>
      </c>
      <c r="I108" t="s">
        <v>690</v>
      </c>
      <c r="J108" t="str">
        <f t="shared" si="38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267</v>
      </c>
      <c r="Q108" t="str">
        <f>IF(G108="экспл",0,IF(G108="импл_",VLOOKUP(J108,quest_импл!$A$1:$J$129,8,FALSE),0))</f>
        <v>sound\\Perekruchen_li.wav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2032</v>
      </c>
      <c r="AD108" t="str">
        <f t="shared" ca="1" si="32"/>
        <v>pics\\Kokos_8.jpg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3"/>
        <v>pics\\Kokos_8.jpg</v>
      </c>
      <c r="AI108" t="s">
        <v>118</v>
      </c>
      <c r="AO108">
        <f t="shared" ca="1" si="34"/>
        <v>0.55137398571643248</v>
      </c>
      <c r="AP108" t="str">
        <f t="shared" ca="1" si="35"/>
        <v>pics\\Kokos_8.jpg</v>
      </c>
      <c r="AS108" t="str">
        <f t="shared" ca="1" si="36"/>
        <v>pics\\Kokos_8.jpg</v>
      </c>
      <c r="AT108">
        <f t="shared" ca="1" si="39"/>
        <v>4.5095600858161333E-2</v>
      </c>
      <c r="AU108" t="s">
        <v>697</v>
      </c>
      <c r="AV108" t="str">
        <f t="shared" ca="1" si="40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_Перекручен_ли_</v>
      </c>
      <c r="BB108" t="str">
        <f t="shared" si="31"/>
        <v>_Перекручен_ли_XXXXX?</v>
      </c>
      <c r="BD108" cm="1">
        <f t="array" aca="1" ref="BD108" ca="1">INDEX($L$106:$L$113,(RANK(AT4,$AT$2:$AT$9)))</f>
        <v>2132</v>
      </c>
    </row>
    <row r="109" spans="1:60" hidden="1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VLOOKUP(B109,audio_list_stym!$A$3:$BP$18,38,FALSE)</f>
        <v>16</v>
      </c>
      <c r="F109" t="str">
        <f>VLOOKUP(E109,metki!$A$2:$B$9,2,FALSE)</f>
        <v>импл_новые_без_названия</v>
      </c>
      <c r="G109" t="str">
        <f t="shared" si="37"/>
        <v>импл_</v>
      </c>
      <c r="H109" t="str">
        <f>VLOOKUP(B109,audio_list_stym!$A$3:$AJ$18,6,FALSE)</f>
        <v>Sapota</v>
      </c>
      <c r="I109" t="s">
        <v>691</v>
      </c>
      <c r="J109" t="str">
        <f t="shared" si="38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268</v>
      </c>
      <c r="Q109" t="str">
        <f>IF(G109="экспл",0,IF(G109="импл_",VLOOKUP(J109,quest_импл!$A$1:$J$129,8,FALSE),0))</f>
        <v>sound\\Sorvan_li.wav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2007</v>
      </c>
      <c r="AD109" t="str">
        <f t="shared" ca="1" si="32"/>
        <v>pics\\Banan_7.jpg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3"/>
        <v>pics\\Banan_7.jpg</v>
      </c>
      <c r="AI109" t="s">
        <v>119</v>
      </c>
      <c r="AO109">
        <f t="shared" ca="1" si="34"/>
        <v>0.94746532045246268</v>
      </c>
      <c r="AP109" t="str">
        <f t="shared" ca="1" si="35"/>
        <v>pics\\Banan_7.jpg</v>
      </c>
      <c r="AS109" t="str">
        <f t="shared" ca="1" si="36"/>
        <v>pics\\Banan_7.jpg</v>
      </c>
      <c r="AT109">
        <f t="shared" ca="1" si="39"/>
        <v>0.72751341640026612</v>
      </c>
      <c r="AU109" t="s">
        <v>697</v>
      </c>
      <c r="AV109" t="str">
        <f t="shared" ca="1" si="4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_Сорван_ли_</v>
      </c>
      <c r="BB109" t="str">
        <f t="shared" si="31"/>
        <v>_Сорван_ли_XXXXX?</v>
      </c>
      <c r="BD109" cm="1">
        <f t="array" aca="1" ref="BD109" ca="1">INDEX($L$106:$L$113,(RANK(AT5,$AT$2:$AT$9)))</f>
        <v>2130</v>
      </c>
    </row>
    <row r="110" spans="1:60" hidden="1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VLOOKUP(B110,audio_list_stym!$A$3:$BP$18,38,FALSE)</f>
        <v>16</v>
      </c>
      <c r="F110" t="str">
        <f>VLOOKUP(E110,metki!$A$2:$B$9,2,FALSE)</f>
        <v>импл_новые_без_названия</v>
      </c>
      <c r="G110" t="str">
        <f t="shared" si="37"/>
        <v>импл_</v>
      </c>
      <c r="H110" t="str">
        <f>VLOOKUP(B110,audio_list_stym!$A$3:$AJ$18,6,FALSE)</f>
        <v>Sapota</v>
      </c>
      <c r="I110" t="s">
        <v>692</v>
      </c>
      <c r="J110" t="str">
        <f t="shared" si="38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269</v>
      </c>
      <c r="Q110" t="str">
        <f>IF(G110="экспл",0,IF(G110="импл_",VLOOKUP(J110,quest_импл!$A$1:$J$129,8,FALSE),0))</f>
        <v>sound\\Spresovan_li.wav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2008</v>
      </c>
      <c r="AD110" t="str">
        <f t="shared" ca="1" si="32"/>
        <v>pics\\Banan_8.jpg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3"/>
        <v>pics\\Banan_8.jpg</v>
      </c>
      <c r="AI110" t="s">
        <v>120</v>
      </c>
      <c r="AO110">
        <f t="shared" ca="1" si="34"/>
        <v>0.94664865120483077</v>
      </c>
      <c r="AP110" t="str">
        <f t="shared" ca="1" si="35"/>
        <v>pics\\Banan_8.jpg</v>
      </c>
      <c r="AS110" t="str">
        <f t="shared" ca="1" si="36"/>
        <v>pics\\Banan_8.jpg</v>
      </c>
      <c r="AT110">
        <f t="shared" ca="1" si="39"/>
        <v>0.43344355008664537</v>
      </c>
      <c r="AU110" t="s">
        <v>697</v>
      </c>
      <c r="AV110" t="str">
        <f t="shared" ca="1" si="40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_Спрессован_ли_</v>
      </c>
      <c r="BB110" t="str">
        <f t="shared" si="31"/>
        <v>_Спрессован_ли_XXXXX?</v>
      </c>
      <c r="BD110" cm="1">
        <f t="array" aca="1" ref="BD110" ca="1">INDEX($L$106:$L$113,(RANK(AT6,$AT$2:$AT$9)))</f>
        <v>2135</v>
      </c>
    </row>
    <row r="111" spans="1:60" hidden="1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VLOOKUP(B111,audio_list_stym!$A$3:$BP$18,38,FALSE)</f>
        <v>16</v>
      </c>
      <c r="F111" t="str">
        <f>VLOOKUP(E111,metki!$A$2:$B$9,2,FALSE)</f>
        <v>импл_новые_без_названия</v>
      </c>
      <c r="G111" t="str">
        <f t="shared" si="37"/>
        <v>импл_</v>
      </c>
      <c r="H111" t="str">
        <f>VLOOKUP(B111,audio_list_stym!$A$3:$AJ$18,6,FALSE)</f>
        <v>Sapota</v>
      </c>
      <c r="I111" t="s">
        <v>693</v>
      </c>
      <c r="J111" t="str">
        <f t="shared" si="38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270</v>
      </c>
      <c r="Q111" t="str">
        <f>IF(G111="экспл",0,IF(G111="импл_",VLOOKUP(J111,quest_импл!$A$1:$J$129,8,FALSE),0))</f>
        <v>sound\\Zheltiy_li.wav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2056</v>
      </c>
      <c r="AD111" t="str">
        <f t="shared" ca="1" si="32"/>
        <v>pics\\Redis_8.jpg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3"/>
        <v>pics\\Redis_8.jpg</v>
      </c>
      <c r="AI111" t="s">
        <v>121</v>
      </c>
      <c r="AO111">
        <f t="shared" ca="1" si="34"/>
        <v>0.13703873326161264</v>
      </c>
      <c r="AP111" t="str">
        <f t="shared" ca="1" si="35"/>
        <v>pics\\Redis_8.jpg</v>
      </c>
      <c r="AS111" t="str">
        <f t="shared" ca="1" si="36"/>
        <v>pics\\Redis_8.jpg</v>
      </c>
      <c r="AT111">
        <f t="shared" ca="1" si="39"/>
        <v>0.58693290022806632</v>
      </c>
      <c r="AU111" t="s">
        <v>697</v>
      </c>
      <c r="AV111" t="str">
        <f t="shared" ca="1" si="4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_Желтый_ли_</v>
      </c>
      <c r="BB111" t="str">
        <f t="shared" si="31"/>
        <v>_Желтый_ли_XXXXX?</v>
      </c>
      <c r="BD111" cm="1">
        <f t="array" aca="1" ref="BD111" ca="1">INDEX($L$106:$L$113,(RANK(AT7,$AT$2:$AT$9)))</f>
        <v>2131</v>
      </c>
    </row>
    <row r="112" spans="1:60" hidden="1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VLOOKUP(B112,audio_list_stym!$A$3:$BP$18,38,FALSE)</f>
        <v>16</v>
      </c>
      <c r="F112" t="str">
        <f>VLOOKUP(E112,metki!$A$2:$B$9,2,FALSE)</f>
        <v>импл_новые_без_названия</v>
      </c>
      <c r="G112" t="str">
        <f t="shared" si="37"/>
        <v>импл_</v>
      </c>
      <c r="H112" t="str">
        <f>VLOOKUP(B112,audio_list_stym!$A$3:$AJ$18,6,FALSE)</f>
        <v>Sapota</v>
      </c>
      <c r="I112" t="s">
        <v>694</v>
      </c>
      <c r="J112" t="str">
        <f t="shared" si="38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271</v>
      </c>
      <c r="Q112" t="str">
        <f>IF(G112="экспл",0,IF(G112="импл_",VLOOKUP(J112,quest_импл!$A$1:$J$129,8,FALSE),0))</f>
        <v>sound\\Rovniy_li.wav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2025</v>
      </c>
      <c r="AD112" t="str">
        <f t="shared" ca="1" si="32"/>
        <v>pics\\Kokos_1.jpg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3"/>
        <v>pics\\Kokos_1.jpg</v>
      </c>
      <c r="AI112" t="s">
        <v>122</v>
      </c>
      <c r="AO112">
        <f t="shared" ca="1" si="34"/>
        <v>0.65122552967779246</v>
      </c>
      <c r="AP112" t="str">
        <f t="shared" ca="1" si="35"/>
        <v>pics\\Kokos_1.jpg</v>
      </c>
      <c r="AS112" t="str">
        <f t="shared" ca="1" si="36"/>
        <v>pics\\Kokos_1.jpg</v>
      </c>
      <c r="AT112">
        <f t="shared" ca="1" si="39"/>
        <v>0.84652310193450708</v>
      </c>
      <c r="AU112" t="s">
        <v>697</v>
      </c>
      <c r="AV112" t="str">
        <f t="shared" ca="1" si="40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_Ровный_ли_</v>
      </c>
      <c r="BB112" t="str">
        <f t="shared" si="31"/>
        <v>_Ровный_ли_XXXXX?</v>
      </c>
      <c r="BD112" cm="1">
        <f t="array" aca="1" ref="BD112" ca="1">INDEX($L$106:$L$113,(RANK(AT8,$AT$2:$AT$9)))</f>
        <v>2129</v>
      </c>
    </row>
    <row r="113" spans="1:60" hidden="1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VLOOKUP(B113,audio_list_stym!$A$3:$BP$18,38,FALSE)</f>
        <v>16</v>
      </c>
      <c r="F113" t="str">
        <f>VLOOKUP(E113,metki!$A$2:$B$9,2,FALSE)</f>
        <v>импл_новые_без_названия</v>
      </c>
      <c r="G113" t="str">
        <f t="shared" si="37"/>
        <v>импл_</v>
      </c>
      <c r="H113" t="str">
        <f>VLOOKUP(B113,audio_list_stym!$A$3:$AJ$18,6,FALSE)</f>
        <v>Sapota</v>
      </c>
      <c r="I113" t="s">
        <v>695</v>
      </c>
      <c r="J113" t="str">
        <f t="shared" si="38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272</v>
      </c>
      <c r="Q113" t="str">
        <f>IF(G113="экспл",0,IF(G113="импл_",VLOOKUP(J113,quest_импл!$A$1:$J$129,8,FALSE),0))</f>
        <v>sound\\Imeet_li_shipi.wav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2063</v>
      </c>
      <c r="AD113" t="str">
        <f t="shared" ca="1" si="32"/>
        <v>pics\\Tomat_7.jpg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3"/>
        <v>pics\\Tomat_7.jpg</v>
      </c>
      <c r="AI113" t="s">
        <v>123</v>
      </c>
      <c r="AO113">
        <f t="shared" ca="1" si="34"/>
        <v>2.3116466528472546E-2</v>
      </c>
      <c r="AP113" t="str">
        <f t="shared" ca="1" si="35"/>
        <v>pics\\Tomat_7.jpg</v>
      </c>
      <c r="AS113" t="str">
        <f t="shared" ca="1" si="36"/>
        <v>pics\\Tomat_7.jpg</v>
      </c>
      <c r="AT113">
        <f t="shared" ca="1" si="39"/>
        <v>0.77253648244753637</v>
      </c>
      <c r="AU113" t="s">
        <v>697</v>
      </c>
      <c r="AV113" t="str">
        <f t="shared" ca="1" si="40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_Имеет_ли_шипы_</v>
      </c>
      <c r="BB113" t="str">
        <f t="shared" si="31"/>
        <v>_Имеет_ли_шипы_XXXXX?</v>
      </c>
      <c r="BD113" cm="1">
        <f t="array" aca="1" ref="BD113" ca="1">INDEX($L$106:$L$113,(RANK(AT9,$AT$2:$AT$9)))</f>
        <v>2133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VLOOKUP(B114,audio_list_stym!$A$3:$BP$18,38,FALSE)</f>
        <v>17</v>
      </c>
      <c r="F114" t="str">
        <f>VLOOKUP(E114,metki!$A$2:$B$9,2,FALSE)</f>
        <v>экспл_новые_без_названия</v>
      </c>
      <c r="G114" t="str">
        <f t="shared" si="37"/>
        <v>экспл</v>
      </c>
      <c r="H114" t="str">
        <f>VLOOKUP(B114,audio_list_stym!$A$3:$AJ$18,6,FALSE)</f>
        <v>Tamanid</v>
      </c>
      <c r="I114" t="s">
        <v>688</v>
      </c>
      <c r="J114" t="str">
        <f t="shared" si="38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145</v>
      </c>
      <c r="Z114" t="str">
        <f>IF(G114="экспл",VLOOKUP(J114,quest_экспл!$A$1:$N$129,12,FALSE),IF(G114="импл_",0,0))</f>
        <v>sound\\On_krasnovatiy.wav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2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ca="1" si="33"/>
        <v>pics\\Banan_6.jpg</v>
      </c>
      <c r="AI114" t="s">
        <v>86</v>
      </c>
      <c r="AO114">
        <f t="shared" ca="1" si="34"/>
        <v>0.95856307061085377</v>
      </c>
      <c r="AP114" t="str">
        <f t="shared" ca="1" si="35"/>
        <v>pics\\Banan_6.jpg</v>
      </c>
      <c r="AS114" t="str">
        <f t="shared" ca="1" si="36"/>
        <v>pics\\Banan_6.jpg</v>
      </c>
      <c r="AT114">
        <f t="shared" ca="1" si="39"/>
        <v>0.8667310778487729</v>
      </c>
      <c r="AU114" t="s">
        <v>697</v>
      </c>
      <c r="AV114" t="str">
        <f t="shared" ca="1" si="40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_Он_красноватый?</v>
      </c>
      <c r="BA114" t="e">
        <f>VLOOKUP(Q114,audio_list_stym!$B$2:$BQ$299,68,FALSE)</f>
        <v>#N/A</v>
      </c>
      <c r="BB114" t="str">
        <f t="shared" si="31"/>
        <v>На_экране_XXXXX._Он_красноватый?</v>
      </c>
      <c r="BC114">
        <f>A114</f>
        <v>1215</v>
      </c>
      <c r="BD114" cm="1">
        <f t="array" aca="1" ref="BD114" ca="1">INDEX($L$114:$L$121,(RANK(AT2,$AT$2:$AT$9)))</f>
        <v>2144</v>
      </c>
      <c r="BE114" cm="1">
        <f t="array" aca="1" ref="BE114" ca="1">INDEX(BD66:BD81,(RANK(AT8,$AT$2:$AT$17)))</f>
        <v>2072</v>
      </c>
      <c r="BF114" cm="1">
        <f t="array" aca="1" ref="BF114" ca="1">INDEX(BD82:BD97,(RANK(AT8,$AT$2:$AT$9)))</f>
        <v>2088</v>
      </c>
      <c r="BG114" cm="1">
        <f t="array" aca="1" ref="BG114" ca="1">INDEX(BD98:BD113,(RANK(AT8,$AT$2:$AT$9)))</f>
        <v>2120</v>
      </c>
      <c r="BH114">
        <v>1</v>
      </c>
    </row>
    <row r="115" spans="1:60" hidden="1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VLOOKUP(B115,audio_list_stym!$A$3:$BP$18,38,FALSE)</f>
        <v>17</v>
      </c>
      <c r="F115" t="str">
        <f>VLOOKUP(E115,metki!$A$2:$B$9,2,FALSE)</f>
        <v>экспл_новые_без_названия</v>
      </c>
      <c r="G115" t="str">
        <f t="shared" si="37"/>
        <v>экспл</v>
      </c>
      <c r="H115" t="str">
        <f>VLOOKUP(B115,audio_list_stym!$A$3:$AJ$18,6,FALSE)</f>
        <v>Tamanid</v>
      </c>
      <c r="I115" t="s">
        <v>689</v>
      </c>
      <c r="J115" t="str">
        <f t="shared" si="38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146</v>
      </c>
      <c r="Z115" t="str">
        <f>IF(G115="экспл",VLOOKUP(J115,quest_экспл!$A$1:$N$129,12,FALSE),IF(G115="импл_",0,0))</f>
        <v>sound\\Izognut_li_on.wav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2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ca="1" si="33"/>
        <v>pics\\Peper_1.jpg</v>
      </c>
      <c r="AI115" t="s">
        <v>87</v>
      </c>
      <c r="AO115">
        <f t="shared" ca="1" si="34"/>
        <v>0.45029565262526572</v>
      </c>
      <c r="AP115" t="str">
        <f t="shared" ca="1" si="35"/>
        <v>pics\\Peper_1.jpg</v>
      </c>
      <c r="AS115" t="str">
        <f t="shared" ca="1" si="36"/>
        <v>pics\\Peper_1.jpg</v>
      </c>
      <c r="AT115">
        <f t="shared" ca="1" si="39"/>
        <v>0.63425423835914474</v>
      </c>
      <c r="AU115" t="s">
        <v>697</v>
      </c>
      <c r="AV115" t="str">
        <f t="shared" ca="1" si="40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_Изогнут_ли_он?</v>
      </c>
      <c r="BA115" t="e">
        <f>VLOOKUP(Q115,audio_list_stym!$B$2:$BQ$299,68,FALSE)</f>
        <v>#N/A</v>
      </c>
      <c r="BB115" t="str">
        <f t="shared" si="31"/>
        <v>Посмотрите,_вот_XXXXX._Изогнут_ли_он?</v>
      </c>
      <c r="BD115" cm="1">
        <f t="array" aca="1" ref="BD115" ca="1">INDEX($L$114:$L$121,(RANK(AT3,$AT$2:$AT$9)))</f>
        <v>2142</v>
      </c>
    </row>
    <row r="116" spans="1:60" hidden="1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VLOOKUP(B116,audio_list_stym!$A$3:$BP$18,38,FALSE)</f>
        <v>17</v>
      </c>
      <c r="F116" t="str">
        <f>VLOOKUP(E116,metki!$A$2:$B$9,2,FALSE)</f>
        <v>экспл_новые_без_названия</v>
      </c>
      <c r="G116" t="str">
        <f t="shared" si="37"/>
        <v>экспл</v>
      </c>
      <c r="H116" t="str">
        <f>VLOOKUP(B116,audio_list_stym!$A$3:$AJ$18,6,FALSE)</f>
        <v>Tamanid</v>
      </c>
      <c r="I116" t="s">
        <v>690</v>
      </c>
      <c r="J116" t="str">
        <f t="shared" si="38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147</v>
      </c>
      <c r="Z116" t="str">
        <f>IF(G116="экспл",VLOOKUP(J116,quest_экспл!$A$1:$N$129,12,FALSE),IF(G116="импл_",0,0))</f>
        <v>sound\\On_barhatistiy.wav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2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ca="1" si="33"/>
        <v>pics\\Banan_5.jpg</v>
      </c>
      <c r="AI116" t="s">
        <v>88</v>
      </c>
      <c r="AO116">
        <f t="shared" ca="1" si="34"/>
        <v>0.96126936190787293</v>
      </c>
      <c r="AP116" t="str">
        <f t="shared" ca="1" si="35"/>
        <v>pics\\Banan_5.jpg</v>
      </c>
      <c r="AS116" t="str">
        <f t="shared" ca="1" si="36"/>
        <v>pics\\Banan_5.jpg</v>
      </c>
      <c r="AT116">
        <f t="shared" ca="1" si="39"/>
        <v>0.19645627854859282</v>
      </c>
      <c r="AU116" t="s">
        <v>697</v>
      </c>
      <c r="AV116" t="str">
        <f t="shared" ca="1" si="40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_Он_бархатистый?</v>
      </c>
      <c r="BA116" t="e">
        <f>VLOOKUP(Q116,audio_list_stym!$B$2:$BQ$299,68,FALSE)</f>
        <v>#N/A</v>
      </c>
      <c r="BB116" t="str">
        <f t="shared" si="31"/>
        <v>Вот_XXXXX._Он_бархатистый?</v>
      </c>
      <c r="BD116" cm="1">
        <f t="array" aca="1" ref="BD116" ca="1">INDEX($L$114:$L$121,(RANK(AT4,$AT$2:$AT$9)))</f>
        <v>2140</v>
      </c>
    </row>
    <row r="117" spans="1:60" hidden="1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VLOOKUP(B117,audio_list_stym!$A$3:$BP$18,38,FALSE)</f>
        <v>17</v>
      </c>
      <c r="F117" t="str">
        <f>VLOOKUP(E117,metki!$A$2:$B$9,2,FALSE)</f>
        <v>экспл_новые_без_названия</v>
      </c>
      <c r="G117" t="str">
        <f t="shared" si="37"/>
        <v>экспл</v>
      </c>
      <c r="H117" t="str">
        <f>VLOOKUP(B117,audio_list_stym!$A$3:$AJ$18,6,FALSE)</f>
        <v>Tamanid</v>
      </c>
      <c r="I117" t="s">
        <v>691</v>
      </c>
      <c r="J117" t="str">
        <f t="shared" si="38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148</v>
      </c>
      <c r="Z117" t="str">
        <f>IF(G117="экспл",VLOOKUP(J117,quest_экспл!$A$1:$N$129,12,FALSE),IF(G117="импл_",0,0))</f>
        <v>sound\\Odnotonniy_li_on.wav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2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ca="1" si="33"/>
        <v>pics\\Goroh_6.jpg</v>
      </c>
      <c r="AI117" t="s">
        <v>89</v>
      </c>
      <c r="AO117">
        <f t="shared" ca="1" si="34"/>
        <v>0.71353681898116306</v>
      </c>
      <c r="AP117" t="str">
        <f t="shared" ca="1" si="35"/>
        <v>pics\\Goroh_6.jpg</v>
      </c>
      <c r="AS117" t="str">
        <f t="shared" ca="1" si="36"/>
        <v>pics\\Goroh_6.jpg</v>
      </c>
      <c r="AT117">
        <f t="shared" ca="1" si="39"/>
        <v>2.2787783063627609E-2</v>
      </c>
      <c r="AU117" t="s">
        <v>697</v>
      </c>
      <c r="AV117" t="str">
        <f t="shared" ca="1" si="40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_Однотонный_ли_он?</v>
      </c>
      <c r="BA117" t="e">
        <f>VLOOKUP(Q117,audio_list_stym!$B$2:$BQ$299,68,FALSE)</f>
        <v>#N/A</v>
      </c>
      <c r="BB117" t="str">
        <f t="shared" si="31"/>
        <v>Это_XXXXX._Однотонный_ли_он?</v>
      </c>
      <c r="BD117" cm="1">
        <f t="array" aca="1" ref="BD117" ca="1">INDEX($L$114:$L$121,(RANK(AT5,$AT$2:$AT$9)))</f>
        <v>2138</v>
      </c>
    </row>
    <row r="118" spans="1:60" hidden="1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VLOOKUP(B118,audio_list_stym!$A$3:$BP$18,38,FALSE)</f>
        <v>17</v>
      </c>
      <c r="F118" t="str">
        <f>VLOOKUP(E118,metki!$A$2:$B$9,2,FALSE)</f>
        <v>экспл_новые_без_названия</v>
      </c>
      <c r="G118" t="str">
        <f t="shared" si="37"/>
        <v>экспл</v>
      </c>
      <c r="H118" t="str">
        <f>VLOOKUP(B118,audio_list_stym!$A$3:$AJ$18,6,FALSE)</f>
        <v>Tamanid</v>
      </c>
      <c r="I118" t="s">
        <v>692</v>
      </c>
      <c r="J118" t="str">
        <f t="shared" si="38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149</v>
      </c>
      <c r="Z118" t="str">
        <f>IF(G118="экспл",VLOOKUP(J118,quest_экспл!$A$1:$N$129,12,FALSE),IF(G118="импл_",0,0))</f>
        <v>sound\\On_prozrachniy.wav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2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ca="1" si="33"/>
        <v>pics\\Limon_3.jpg</v>
      </c>
      <c r="AI118" t="s">
        <v>90</v>
      </c>
      <c r="AO118">
        <f t="shared" ca="1" si="34"/>
        <v>0.49848515024532447</v>
      </c>
      <c r="AP118" t="str">
        <f t="shared" ca="1" si="35"/>
        <v>pics\\Limon_3.jpg</v>
      </c>
      <c r="AS118" t="str">
        <f t="shared" ca="1" si="36"/>
        <v>pics\\Limon_3.jpg</v>
      </c>
      <c r="AT118">
        <f t="shared" ca="1" si="39"/>
        <v>0.14904959183991462</v>
      </c>
      <c r="AU118" t="s">
        <v>697</v>
      </c>
      <c r="AV118" t="str">
        <f t="shared" ca="1" si="40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_Он_прозрачный?</v>
      </c>
      <c r="BA118" t="e">
        <f>VLOOKUP(Q118,audio_list_stym!$B$2:$BQ$299,68,FALSE)</f>
        <v>#N/A</v>
      </c>
      <c r="BB118" t="str">
        <f t="shared" si="31"/>
        <v>На_картинке_XXXXX._Он_прозрачный?</v>
      </c>
      <c r="BD118" cm="1">
        <f t="array" aca="1" ref="BD118" ca="1">INDEX($L$114:$L$121,(RANK(AT6,$AT$2:$AT$9)))</f>
        <v>2143</v>
      </c>
    </row>
    <row r="119" spans="1:60" hidden="1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VLOOKUP(B119,audio_list_stym!$A$3:$BP$18,38,FALSE)</f>
        <v>17</v>
      </c>
      <c r="F119" t="str">
        <f>VLOOKUP(E119,metki!$A$2:$B$9,2,FALSE)</f>
        <v>экспл_новые_без_названия</v>
      </c>
      <c r="G119" t="str">
        <f t="shared" si="37"/>
        <v>экспл</v>
      </c>
      <c r="H119" t="str">
        <f>VLOOKUP(B119,audio_list_stym!$A$3:$AJ$18,6,FALSE)</f>
        <v>Tamanid</v>
      </c>
      <c r="I119" t="s">
        <v>693</v>
      </c>
      <c r="J119" t="str">
        <f t="shared" si="38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150</v>
      </c>
      <c r="Z119" t="str">
        <f>IF(G119="экспл",VLOOKUP(J119,quest_экспл!$A$1:$N$129,12,FALSE),IF(G119="импл_",0,0))</f>
        <v>sound\\On_izmelchen.wav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2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ca="1" si="33"/>
        <v>pics\\Limon_7.jpg</v>
      </c>
      <c r="AI119" t="s">
        <v>91</v>
      </c>
      <c r="AO119">
        <f t="shared" ca="1" si="34"/>
        <v>0.45625998574315019</v>
      </c>
      <c r="AP119" t="str">
        <f t="shared" ca="1" si="35"/>
        <v>pics\\Limon_7.jpg</v>
      </c>
      <c r="AS119" t="str">
        <f t="shared" ca="1" si="36"/>
        <v>pics\\Limon_7.jpg</v>
      </c>
      <c r="AT119">
        <f t="shared" ca="1" si="39"/>
        <v>0.58731565669681718</v>
      </c>
      <c r="AU119" t="s">
        <v>697</v>
      </c>
      <c r="AV119" t="str">
        <f t="shared" ca="1" si="40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_Он_измельчен?</v>
      </c>
      <c r="BA119" t="e">
        <f>VLOOKUP(Q119,audio_list_stym!$B$2:$BQ$299,68,FALSE)</f>
        <v>#N/A</v>
      </c>
      <c r="BB119" t="str">
        <f t="shared" si="31"/>
        <v>На_мониторе_XXXXX._Он_измельчен?</v>
      </c>
      <c r="BD119" cm="1">
        <f t="array" aca="1" ref="BD119" ca="1">INDEX($L$114:$L$121,(RANK(AT7,$AT$2:$AT$9)))</f>
        <v>2139</v>
      </c>
    </row>
    <row r="120" spans="1:60" hidden="1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VLOOKUP(B120,audio_list_stym!$A$3:$BP$18,38,FALSE)</f>
        <v>17</v>
      </c>
      <c r="F120" t="str">
        <f>VLOOKUP(E120,metki!$A$2:$B$9,2,FALSE)</f>
        <v>экспл_новые_без_названия</v>
      </c>
      <c r="G120" t="str">
        <f t="shared" si="37"/>
        <v>экспл</v>
      </c>
      <c r="H120" t="str">
        <f>VLOOKUP(B120,audio_list_stym!$A$3:$AJ$18,6,FALSE)</f>
        <v>Tamanid</v>
      </c>
      <c r="I120" t="s">
        <v>694</v>
      </c>
      <c r="J120" t="str">
        <f t="shared" si="38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151</v>
      </c>
      <c r="Z120" t="str">
        <f>IF(G120="экспл",VLOOKUP(J120,quest_экспл!$A$1:$N$129,12,FALSE),IF(G120="импл_",0,0))</f>
        <v>sound\\Cvetushiy_li_on.wav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2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ca="1" si="33"/>
        <v>pics\\Kokos_7.jpg</v>
      </c>
      <c r="AI120" t="s">
        <v>92</v>
      </c>
      <c r="AO120">
        <f t="shared" ca="1" si="34"/>
        <v>0.56063777980330276</v>
      </c>
      <c r="AP120" t="str">
        <f t="shared" ca="1" si="35"/>
        <v>pics\\Kokos_7.jpg</v>
      </c>
      <c r="AS120" t="str">
        <f t="shared" ca="1" si="36"/>
        <v>pics\\Kokos_7.jpg</v>
      </c>
      <c r="AT120">
        <f t="shared" ca="1" si="39"/>
        <v>0.57201338502103349</v>
      </c>
      <c r="AU120" t="s">
        <v>697</v>
      </c>
      <c r="AV120" t="str">
        <f t="shared" ca="1" si="40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_Цветущий_ли_он?</v>
      </c>
      <c r="BA120" t="e">
        <f>VLOOKUP(Q120,audio_list_stym!$B$2:$BQ$299,68,FALSE)</f>
        <v>#N/A</v>
      </c>
      <c r="BB120" t="str">
        <f t="shared" si="31"/>
        <v>Перед_Вами_XXXXX._Цветущий_ли_он?</v>
      </c>
      <c r="BD120" cm="1">
        <f t="array" aca="1" ref="BD120" ca="1">INDEX($L$114:$L$121,(RANK(AT8,$AT$2:$AT$9)))</f>
        <v>2137</v>
      </c>
    </row>
    <row r="121" spans="1:60" hidden="1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VLOOKUP(B121,audio_list_stym!$A$3:$BP$18,38,FALSE)</f>
        <v>17</v>
      </c>
      <c r="F121" t="str">
        <f>VLOOKUP(E121,metki!$A$2:$B$9,2,FALSE)</f>
        <v>экспл_новые_без_названия</v>
      </c>
      <c r="G121" t="str">
        <f t="shared" si="37"/>
        <v>экспл</v>
      </c>
      <c r="H121" t="str">
        <f>VLOOKUP(B121,audio_list_stym!$A$3:$AJ$18,6,FALSE)</f>
        <v>Tamanid</v>
      </c>
      <c r="I121" t="s">
        <v>695</v>
      </c>
      <c r="J121" t="str">
        <f t="shared" si="38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152</v>
      </c>
      <c r="Z121" t="str">
        <f>IF(G121="экспл",VLOOKUP(J121,quest_экспл!$A$1:$N$129,12,FALSE),IF(G121="импл_",0,0))</f>
        <v>sound\\Skruchen_li_on.wav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2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ca="1" si="33"/>
        <v>pics\\Banan_1.jpg</v>
      </c>
      <c r="AI121" t="s">
        <v>93</v>
      </c>
      <c r="AO121">
        <f t="shared" ca="1" si="34"/>
        <v>0.99489388034820192</v>
      </c>
      <c r="AP121" t="str">
        <f t="shared" ca="1" si="35"/>
        <v>pics\\Banan_1.jpg</v>
      </c>
      <c r="AS121" t="str">
        <f t="shared" ca="1" si="36"/>
        <v>pics\\Banan_1.jpg</v>
      </c>
      <c r="AT121">
        <f t="shared" ca="1" si="39"/>
        <v>3.9230880146119418E-3</v>
      </c>
      <c r="AU121" t="s">
        <v>697</v>
      </c>
      <c r="AV121" t="str">
        <f t="shared" ca="1" si="4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_Скручен_ли_он?</v>
      </c>
      <c r="BA121" t="e">
        <f>VLOOKUP(Q121,audio_list_stym!$B$2:$BQ$299,68,FALSE)</f>
        <v>#N/A</v>
      </c>
      <c r="BB121" t="str">
        <f t="shared" si="31"/>
        <v>Вы_видите_XXXXX._Скручен_ли_он?</v>
      </c>
      <c r="BD121" cm="1">
        <f t="array" aca="1" ref="BD121" ca="1">INDEX($L$114:$L$121,(RANK(AT9,$AT$2:$AT$9)))</f>
        <v>2141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VLOOKUP(B122,audio_list_stym!$A$3:$BP$18,38,FALSE)</f>
        <v>14</v>
      </c>
      <c r="F122" t="str">
        <f>VLOOKUP(E122,metki!$A$2:$B$9,2,FALSE)</f>
        <v>импл_новые_с_названием</v>
      </c>
      <c r="G122" t="str">
        <f t="shared" si="37"/>
        <v>импл_</v>
      </c>
      <c r="H122" t="str">
        <f>VLOOKUP(B122,audio_list_stym!$A$3:$AJ$18,6,FALSE)</f>
        <v>ZF</v>
      </c>
      <c r="I122" t="s">
        <v>688</v>
      </c>
      <c r="J122" t="str">
        <f t="shared" si="38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281</v>
      </c>
      <c r="Q122" t="str">
        <f>IF(G122="экспл",0,IF(G122="импл_",VLOOKUP(J122,quest_импл!$A$1:$J$129,8,FALSE),0))</f>
        <v>sound\\S_chashuykami_li.wav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2064</v>
      </c>
      <c r="AD122" t="str">
        <f t="shared" ca="1" si="32"/>
        <v>pics\\Tomat_8.jpg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3"/>
        <v>pics\\Tomat_8.jpg</v>
      </c>
      <c r="AI122" t="s">
        <v>124</v>
      </c>
      <c r="AO122">
        <f t="shared" ca="1" si="34"/>
        <v>9.3109667062929447E-3</v>
      </c>
      <c r="AP122" t="str">
        <f t="shared" ca="1" si="35"/>
        <v>pics\\Tomat_8.jpg</v>
      </c>
      <c r="AS122" t="str">
        <f t="shared" ca="1" si="36"/>
        <v>pics\\Tomat_8.jpg</v>
      </c>
      <c r="AT122">
        <f t="shared" ca="1" si="39"/>
        <v>0.97974032229509522</v>
      </c>
      <c r="AU122" t="s">
        <v>697</v>
      </c>
      <c r="AV122" t="str">
        <f t="shared" ca="1" si="40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_С_чешуйками_ли_</v>
      </c>
      <c r="BB122" t="str">
        <f t="shared" si="31"/>
        <v>_С_чешуйками_ли_ПЕМАТ?</v>
      </c>
      <c r="BC122">
        <f>A122</f>
        <v>1216</v>
      </c>
      <c r="BD122" cm="1">
        <f t="array" aca="1" ref="BD122" ca="1">INDEX($L$122:$L$129,(RANK(AT2,$AT$2:$AT$9)))</f>
        <v>2152</v>
      </c>
      <c r="BE122" cm="1">
        <f t="array" aca="1" ref="BE122" ca="1">INDEX(BD66:BD81,(RANK(AT9,$AT$2:$AT$17)))</f>
        <v>2080</v>
      </c>
      <c r="BF122" cm="1">
        <f t="array" aca="1" ref="BF122" ca="1">INDEX(BD90:BD105,(RANK(AT9,$AT$2:$AT$17)))</f>
        <v>2120</v>
      </c>
      <c r="BG122" cm="1">
        <f t="array" aca="1" ref="BG122" ca="1">INDEX(BD106:BD121,(RANK(AT9,$AT$2:$AT$17)))</f>
        <v>2144</v>
      </c>
      <c r="BH122">
        <v>1</v>
      </c>
    </row>
    <row r="123" spans="1:60" hidden="1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VLOOKUP(B123,audio_list_stym!$A$3:$BP$18,38,FALSE)</f>
        <v>14</v>
      </c>
      <c r="F123" t="str">
        <f>VLOOKUP(E123,metki!$A$2:$B$9,2,FALSE)</f>
        <v>импл_новые_с_названием</v>
      </c>
      <c r="G123" t="str">
        <f t="shared" si="37"/>
        <v>импл_</v>
      </c>
      <c r="H123" t="str">
        <f>VLOOKUP(B123,audio_list_stym!$A$3:$AJ$18,6,FALSE)</f>
        <v>ZF</v>
      </c>
      <c r="I123" t="s">
        <v>689</v>
      </c>
      <c r="J123" t="str">
        <f t="shared" si="38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282</v>
      </c>
      <c r="Q123" t="str">
        <f>IF(G123="экспл",0,IF(G123="импл_",VLOOKUP(J123,quest_импл!$A$1:$J$129,8,FALSE),0))</f>
        <v>sound\\Rozoviy_li.wav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2010</v>
      </c>
      <c r="AD123" t="str">
        <f t="shared" ca="1" si="32"/>
        <v>pics\\Finik_2.jpg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3"/>
        <v>pics\\Finik_2.jpg</v>
      </c>
      <c r="AI123" t="s">
        <v>125</v>
      </c>
      <c r="AO123">
        <f t="shared" ca="1" si="34"/>
        <v>0.9163472036307736</v>
      </c>
      <c r="AP123" t="str">
        <f t="shared" ca="1" si="35"/>
        <v>pics\\Finik_2.jpg</v>
      </c>
      <c r="AS123" t="str">
        <f t="shared" ca="1" si="36"/>
        <v>pics\\Finik_2.jpg</v>
      </c>
      <c r="AT123">
        <f t="shared" ca="1" si="39"/>
        <v>0.9225138244175205</v>
      </c>
      <c r="AU123" t="s">
        <v>697</v>
      </c>
      <c r="AV123" t="str">
        <f t="shared" ca="1" si="4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_Розовый_ли_</v>
      </c>
      <c r="BB123" t="str">
        <f t="shared" si="31"/>
        <v>_Розовый_ли_ПЕМАТ?</v>
      </c>
      <c r="BD123" cm="1">
        <f t="array" aca="1" ref="BD123" ca="1">INDEX($L$122:$L$129,(RANK(AT3,$AT$2:$AT$9)))</f>
        <v>2150</v>
      </c>
    </row>
    <row r="124" spans="1:60" hidden="1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VLOOKUP(B124,audio_list_stym!$A$3:$BP$18,38,FALSE)</f>
        <v>14</v>
      </c>
      <c r="F124" t="str">
        <f>VLOOKUP(E124,metki!$A$2:$B$9,2,FALSE)</f>
        <v>импл_новые_с_названием</v>
      </c>
      <c r="G124" t="str">
        <f t="shared" si="37"/>
        <v>импл_</v>
      </c>
      <c r="H124" t="str">
        <f>VLOOKUP(B124,audio_list_stym!$A$3:$AJ$18,6,FALSE)</f>
        <v>ZF</v>
      </c>
      <c r="I124" t="s">
        <v>690</v>
      </c>
      <c r="J124" t="str">
        <f t="shared" si="38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283</v>
      </c>
      <c r="Q124" t="str">
        <f>IF(G124="экспл",0,IF(G124="импл_",VLOOKUP(J124,quest_импл!$A$1:$J$129,8,FALSE),0))</f>
        <v>sound\\Tonkiy_li.wav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2058</v>
      </c>
      <c r="AD124" t="str">
        <f t="shared" ca="1" si="32"/>
        <v>pics\\Tomat_2.jpg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3"/>
        <v>pics\\Tomat_2.jpg</v>
      </c>
      <c r="AI124" t="s">
        <v>126</v>
      </c>
      <c r="AO124">
        <f t="shared" ca="1" si="34"/>
        <v>0.11382697321360302</v>
      </c>
      <c r="AP124" t="str">
        <f t="shared" ca="1" si="35"/>
        <v>pics\\Tomat_2.jpg</v>
      </c>
      <c r="AS124" t="str">
        <f t="shared" ca="1" si="36"/>
        <v>pics\\Tomat_2.jpg</v>
      </c>
      <c r="AT124">
        <f t="shared" ca="1" si="39"/>
        <v>7.2485953867197694E-2</v>
      </c>
      <c r="AU124" t="s">
        <v>697</v>
      </c>
      <c r="AV124" t="str">
        <f t="shared" ca="1" si="40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_Тонкий_ли_</v>
      </c>
      <c r="BB124" t="str">
        <f t="shared" si="31"/>
        <v>_Тонкий_ли_ПЕМАТ?</v>
      </c>
      <c r="BD124" cm="1">
        <f t="array" aca="1" ref="BD124" ca="1">INDEX($L$122:$L$129,(RANK(AT4,$AT$2:$AT$9)))</f>
        <v>2148</v>
      </c>
    </row>
    <row r="125" spans="1:60" hidden="1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VLOOKUP(B125,audio_list_stym!$A$3:$BP$18,38,FALSE)</f>
        <v>14</v>
      </c>
      <c r="F125" t="str">
        <f>VLOOKUP(E125,metki!$A$2:$B$9,2,FALSE)</f>
        <v>импл_новые_с_названием</v>
      </c>
      <c r="G125" t="str">
        <f t="shared" si="37"/>
        <v>импл_</v>
      </c>
      <c r="H125" t="str">
        <f>VLOOKUP(B125,audio_list_stym!$A$3:$AJ$18,6,FALSE)</f>
        <v>ZF</v>
      </c>
      <c r="I125" t="s">
        <v>691</v>
      </c>
      <c r="J125" t="str">
        <f t="shared" si="38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284</v>
      </c>
      <c r="Q125" t="str">
        <f>IF(G125="экспл",0,IF(G125="импл_",VLOOKUP(J125,quest_импл!$A$1:$J$129,8,FALSE),0))</f>
        <v>sound\\Celniy_li.wav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2054</v>
      </c>
      <c r="AD125" t="str">
        <f t="shared" ca="1" si="32"/>
        <v>pics\\Redis_6.jpg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3"/>
        <v>pics\\Redis_6.jpg</v>
      </c>
      <c r="AI125" t="s">
        <v>127</v>
      </c>
      <c r="AO125">
        <f t="shared" ca="1" si="34"/>
        <v>0.15789037529968575</v>
      </c>
      <c r="AP125" t="str">
        <f t="shared" ca="1" si="35"/>
        <v>pics\\Redis_6.jpg</v>
      </c>
      <c r="AS125" t="str">
        <f t="shared" ca="1" si="36"/>
        <v>pics\\Redis_6.jpg</v>
      </c>
      <c r="AT125">
        <f t="shared" ca="1" si="39"/>
        <v>0.56337054914383733</v>
      </c>
      <c r="AU125" t="s">
        <v>697</v>
      </c>
      <c r="AV125" t="str">
        <f t="shared" ca="1" si="4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_Цельный_ли_</v>
      </c>
      <c r="BB125" t="str">
        <f t="shared" si="31"/>
        <v>_Цельный_ли_ПЕМАТ?</v>
      </c>
      <c r="BD125" cm="1">
        <f t="array" aca="1" ref="BD125" ca="1">INDEX($L$122:$L$129,(RANK(AT5,$AT$2:$AT$9)))</f>
        <v>2146</v>
      </c>
    </row>
    <row r="126" spans="1:60" hidden="1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VLOOKUP(B126,audio_list_stym!$A$3:$BP$18,38,FALSE)</f>
        <v>14</v>
      </c>
      <c r="F126" t="str">
        <f>VLOOKUP(E126,metki!$A$2:$B$9,2,FALSE)</f>
        <v>импл_новые_с_названием</v>
      </c>
      <c r="G126" t="str">
        <f t="shared" si="37"/>
        <v>импл_</v>
      </c>
      <c r="H126" t="str">
        <f>VLOOKUP(B126,audio_list_stym!$A$3:$AJ$18,6,FALSE)</f>
        <v>ZF</v>
      </c>
      <c r="I126" t="s">
        <v>692</v>
      </c>
      <c r="J126" t="str">
        <f t="shared" si="38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285</v>
      </c>
      <c r="Q126" t="str">
        <f>IF(G126="экспл",0,IF(G126="импл_",VLOOKUP(J126,quest_импл!$A$1:$J$129,8,FALSE),0))</f>
        <v>sound\\Shershaviy_li.wav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2059</v>
      </c>
      <c r="AD126" t="str">
        <f t="shared" ca="1" si="32"/>
        <v>pics\\Tomat_3.jpg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3"/>
        <v>pics\\Tomat_3.jpg</v>
      </c>
      <c r="AI126" t="s">
        <v>128</v>
      </c>
      <c r="AO126">
        <f t="shared" ca="1" si="34"/>
        <v>0.10727836294932758</v>
      </c>
      <c r="AP126" t="str">
        <f t="shared" ca="1" si="35"/>
        <v>pics\\Tomat_3.jpg</v>
      </c>
      <c r="AS126" t="str">
        <f t="shared" ca="1" si="36"/>
        <v>pics\\Tomat_3.jpg</v>
      </c>
      <c r="AT126">
        <f t="shared" ca="1" si="39"/>
        <v>0.16279606088408882</v>
      </c>
      <c r="AU126" t="s">
        <v>697</v>
      </c>
      <c r="AV126" t="str">
        <f t="shared" ca="1" si="40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_Шершавый_ли_</v>
      </c>
      <c r="BB126" t="str">
        <f t="shared" si="31"/>
        <v>_Шершавый_ли_ПЕМАТ?</v>
      </c>
      <c r="BD126" cm="1">
        <f t="array" aca="1" ref="BD126" ca="1">INDEX($L$122:$L$129,(RANK(AT6,$AT$2:$AT$9)))</f>
        <v>2151</v>
      </c>
    </row>
    <row r="127" spans="1:60" hidden="1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VLOOKUP(B127,audio_list_stym!$A$3:$BP$18,38,FALSE)</f>
        <v>14</v>
      </c>
      <c r="F127" t="str">
        <f>VLOOKUP(E127,metki!$A$2:$B$9,2,FALSE)</f>
        <v>импл_новые_с_названием</v>
      </c>
      <c r="G127" t="str">
        <f t="shared" si="37"/>
        <v>импл_</v>
      </c>
      <c r="H127" t="str">
        <f>VLOOKUP(B127,audio_list_stym!$A$3:$AJ$18,6,FALSE)</f>
        <v>ZF</v>
      </c>
      <c r="I127" t="s">
        <v>693</v>
      </c>
      <c r="J127" t="str">
        <f t="shared" si="38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286</v>
      </c>
      <c r="Q127" t="str">
        <f>IF(G127="экспл",0,IF(G127="импл_",VLOOKUP(J127,quest_импл!$A$1:$J$129,8,FALSE),0))</f>
        <v>sound\\Zaostryen_li.wav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2062</v>
      </c>
      <c r="AD127" t="str">
        <f t="shared" ca="1" si="32"/>
        <v>pics\\Tomat_6.jpg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3"/>
        <v>pics\\Tomat_6.jpg</v>
      </c>
      <c r="AI127" t="s">
        <v>129</v>
      </c>
      <c r="AO127">
        <f t="shared" ca="1" si="34"/>
        <v>4.0178400152315441E-2</v>
      </c>
      <c r="AP127" t="str">
        <f t="shared" ca="1" si="35"/>
        <v>pics\\Tomat_6.jpg</v>
      </c>
      <c r="AS127" t="str">
        <f t="shared" ca="1" si="36"/>
        <v>pics\\Tomat_6.jpg</v>
      </c>
      <c r="AT127">
        <f t="shared" ca="1" si="39"/>
        <v>0.87232749023409462</v>
      </c>
      <c r="AU127" t="s">
        <v>697</v>
      </c>
      <c r="AV127" t="str">
        <f t="shared" ca="1" si="4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_Заострен_ли_</v>
      </c>
      <c r="BB127" t="str">
        <f t="shared" si="31"/>
        <v>_Заострен_ли_ПЕМАТ?</v>
      </c>
      <c r="BD127" cm="1">
        <f t="array" aca="1" ref="BD127" ca="1">INDEX($L$122:$L$129,(RANK(AT7,$AT$2:$AT$9)))</f>
        <v>2147</v>
      </c>
    </row>
    <row r="128" spans="1:60" hidden="1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VLOOKUP(B128,audio_list_stym!$A$3:$BP$18,38,FALSE)</f>
        <v>14</v>
      </c>
      <c r="F128" t="str">
        <f>VLOOKUP(E128,metki!$A$2:$B$9,2,FALSE)</f>
        <v>импл_новые_с_названием</v>
      </c>
      <c r="G128" t="str">
        <f t="shared" si="37"/>
        <v>импл_</v>
      </c>
      <c r="H128" t="str">
        <f>VLOOKUP(B128,audio_list_stym!$A$3:$AJ$18,6,FALSE)</f>
        <v>ZF</v>
      </c>
      <c r="I128" t="s">
        <v>694</v>
      </c>
      <c r="J128" t="str">
        <f t="shared" si="38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287</v>
      </c>
      <c r="Q128" t="str">
        <f>IF(G128="экспл",0,IF(G128="импл_",VLOOKUP(J128,quest_импл!$A$1:$J$129,8,FALSE),0))</f>
        <v>sound\\Rassipchatiy_li.wav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2017</v>
      </c>
      <c r="AD128" t="str">
        <f t="shared" ca="1" si="32"/>
        <v>pics\\Goroh_1.jpg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3"/>
        <v>pics\\Goroh_1.jpg</v>
      </c>
      <c r="AI128" t="s">
        <v>130</v>
      </c>
      <c r="AO128">
        <f t="shared" ca="1" si="34"/>
        <v>0.77971522260577464</v>
      </c>
      <c r="AP128" t="str">
        <f t="shared" ca="1" si="35"/>
        <v>pics\\Goroh_1.jpg</v>
      </c>
      <c r="AS128" t="str">
        <f t="shared" ca="1" si="36"/>
        <v>pics\\Goroh_1.jpg</v>
      </c>
      <c r="AT128">
        <f t="shared" ca="1" si="39"/>
        <v>0.32617240278390736</v>
      </c>
      <c r="AU128" t="s">
        <v>697</v>
      </c>
      <c r="AV128" t="str">
        <f t="shared" ca="1" si="40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_Рассыпчатый_ли_</v>
      </c>
      <c r="BB128" t="str">
        <f t="shared" si="31"/>
        <v>_Рассыпчатый_ли_ПЕМАТ?</v>
      </c>
      <c r="BD128" cm="1">
        <f t="array" aca="1" ref="BD128" ca="1">INDEX($L$122:$L$129,(RANK(AT8,$AT$2:$AT$9)))</f>
        <v>2145</v>
      </c>
    </row>
    <row r="129" spans="1:56" hidden="1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VLOOKUP(B129,audio_list_stym!$A$3:$BP$18,38,FALSE)</f>
        <v>14</v>
      </c>
      <c r="F129" t="str">
        <f>VLOOKUP(E129,metki!$A$2:$B$9,2,FALSE)</f>
        <v>импл_новые_с_названием</v>
      </c>
      <c r="G129" t="str">
        <f t="shared" si="37"/>
        <v>импл_</v>
      </c>
      <c r="H129" t="str">
        <f>VLOOKUP(B129,audio_list_stym!$A$3:$AJ$18,6,FALSE)</f>
        <v>ZF</v>
      </c>
      <c r="I129" t="s">
        <v>695</v>
      </c>
      <c r="J129" t="str">
        <f t="shared" si="38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288</v>
      </c>
      <c r="Q129" t="str">
        <f>IF(G129="экспл",0,IF(G129="импл_",VLOOKUP(J129,quest_импл!$A$1:$J$129,8,FALSE),0))</f>
        <v>sound\\Ochishen_li.wav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2055</v>
      </c>
      <c r="AD129" t="str">
        <f t="shared" ca="1" si="32"/>
        <v>pics\\Redis_7.jpg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3"/>
        <v>pics\\Redis_7.jpg</v>
      </c>
      <c r="AI129" t="s">
        <v>131</v>
      </c>
      <c r="AO129">
        <f t="shared" ca="1" si="34"/>
        <v>0.14978365287700357</v>
      </c>
      <c r="AP129" t="str">
        <f t="shared" ca="1" si="35"/>
        <v>pics\\Redis_7.jpg</v>
      </c>
      <c r="AS129" t="str">
        <f t="shared" ca="1" si="36"/>
        <v>pics\\Redis_7.jpg</v>
      </c>
      <c r="AT129">
        <f t="shared" ca="1" si="39"/>
        <v>0.26999574296093121</v>
      </c>
      <c r="AU129" t="s">
        <v>697</v>
      </c>
      <c r="AV129" t="str">
        <f t="shared" ca="1" si="40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_Очищен_ли_</v>
      </c>
      <c r="BB129" t="str">
        <f t="shared" si="31"/>
        <v>_Очищен_ли_ПЕМАТ?</v>
      </c>
      <c r="BD129" cm="1">
        <f t="array" aca="1" ref="BD129" ca="1">INDEX($L$122:$L$129,(RANK(AT9,$AT$2:$AT$9)))</f>
        <v>2149</v>
      </c>
    </row>
    <row r="130" spans="1:56" hidden="1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hidden="1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hidden="1" x14ac:dyDescent="0.45">
      <c r="A132" t="s">
        <v>1162</v>
      </c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hidden="1" x14ac:dyDescent="0.45">
      <c r="A133" t="s">
        <v>1163</v>
      </c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hidden="1" x14ac:dyDescent="0.45">
      <c r="A134" t="s">
        <v>1164</v>
      </c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hidden="1" x14ac:dyDescent="0.45">
      <c r="A135" t="s">
        <v>1165</v>
      </c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hidden="1" x14ac:dyDescent="0.45">
      <c r="A136" t="s">
        <v>1166</v>
      </c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hidden="1" x14ac:dyDescent="0.45">
      <c r="A137" t="s">
        <v>1167</v>
      </c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hidden="1" x14ac:dyDescent="0.45">
      <c r="A138" t="s">
        <v>1168</v>
      </c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hidden="1" x14ac:dyDescent="0.45">
      <c r="A139" t="s">
        <v>1169</v>
      </c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hidden="1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hidden="1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hidden="1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hidden="1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hidden="1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hidden="1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200-000000000000}">
    <filterColumn colId="8">
      <filters>
        <filter val="_1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61"/>
  <sheetViews>
    <sheetView topLeftCell="AX1" zoomScale="66" zoomScaleNormal="66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1" customWidth="1"/>
    <col min="40" max="40" width="12.5312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VLOOKUP(B2,audio_list_stym!$A$3:$BP$18,39,FALSE)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VLOOKUP(B2,audio_list_stym!$A$3:$AJ$18,7,FALSE)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pics\\Banan_4.jpg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0.5114414013374452</v>
      </c>
      <c r="AP2" t="str">
        <f t="shared" ref="AP2:AP25" ca="1" si="6">INDEX($AM$2:$AM$25,(RANK(AO2,$AO$2:$AO$25)))</f>
        <v>pics\\Banan_4.jpg</v>
      </c>
      <c r="AQ2" t="str">
        <f ca="1">INDEX($AN$2:$AN$25,(RANK(AO2,$AO$2:$AO$25)))</f>
        <v>pics\\Goroh_4.jpg</v>
      </c>
      <c r="AR2" t="str">
        <f t="shared" ref="AR2:AR9" ca="1" si="7">IF(AH2="sound\\Ogorod",AP2,"")</f>
        <v>pics\\Banan_4.jpg</v>
      </c>
      <c r="AT2">
        <f t="shared" ref="AT2:AT65" ca="1" si="8">RAND()</f>
        <v>5.9982566578171692E-2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2031</v>
      </c>
      <c r="BF2" cm="1">
        <f t="array" aca="1" ref="BF2" ca="1">INDEX(BD26:BD49,(RANK(AT2,$AT$2:$AT$16)))</f>
        <v>2047</v>
      </c>
      <c r="BG2" cm="1">
        <f t="array" aca="1" ref="BG2" ca="1">INDEX(BD50:BD65,(RANK(AT2,$AT$2:$AT$16)))</f>
        <v>2023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VLOOKUP(B3,audio_list_stym!$A$3:$BP$18,39,FALSE)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VLOOKUP(B3,audio_list_stym!$A$3:$AJ$18,7,FALSE)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2157</v>
      </c>
      <c r="AD3" t="str">
        <f t="shared" ref="AD3:AD66" ca="1" si="11">IF(ISTEXT(AE3),AE3,IF(ISTEXT(AF3),AF3,""))</f>
        <v>pics\\Injir_5.jpg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0.11754192087513515</v>
      </c>
      <c r="AP3" t="str">
        <f t="shared" ca="1" si="6"/>
        <v>pics\\Injir_5.jpg</v>
      </c>
      <c r="AQ3" t="str">
        <f t="shared" ref="AQ3:AQ25" ca="1" si="13">INDEX($AN$2:$AN$25,(RANK(AO3,$AO$2:$AO$25)))</f>
        <v>pics\\Tikva_5.jpg</v>
      </c>
      <c r="AR3" t="str">
        <f t="shared" ca="1" si="7"/>
        <v>pics\\Injir_5.jpg</v>
      </c>
      <c r="AT3">
        <f t="shared" ca="1" si="8"/>
        <v>0.82910554655010005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VLOOKUP(B4,audio_list_stym!$A$3:$BP$18,39,FALSE)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VLOOKUP(B4,audio_list_stym!$A$3:$AJ$18,7,FALSE)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2037</v>
      </c>
      <c r="AD4" t="str">
        <f t="shared" ca="1" si="11"/>
        <v>pics\\Limon_5.jpg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pics\\Limon_5.jpg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0.82016381085386503</v>
      </c>
      <c r="AP4" t="str">
        <f t="shared" ca="1" si="6"/>
        <v>pics\\Limon_5.jpg</v>
      </c>
      <c r="AQ4" t="str">
        <f t="shared" ca="1" si="13"/>
        <v>pics\\Redis_5.jpg</v>
      </c>
      <c r="AR4" t="str">
        <f t="shared" ca="1" si="7"/>
        <v>pics\\Limon_5.jpg</v>
      </c>
      <c r="AT4">
        <f t="shared" ca="1" si="8"/>
        <v>0.70763362175754874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2060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VLOOKUP(B5,audio_list_stym!$A$3:$BP$18,39,FALSE)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VLOOKUP(B5,audio_list_stym!$A$3:$AJ$18,7,FALSE)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2034</v>
      </c>
      <c r="AD5" t="str">
        <f t="shared" ca="1" si="11"/>
        <v>pics\\Limon_2.jpg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0.9890885892323612</v>
      </c>
      <c r="AP5" t="str">
        <f t="shared" ca="1" si="6"/>
        <v>pics\\Limon_2.jpg</v>
      </c>
      <c r="AQ5" t="str">
        <f t="shared" ca="1" si="13"/>
        <v>pics\\Redis_2.jpg</v>
      </c>
      <c r="AR5" t="str">
        <f t="shared" ca="1" si="7"/>
        <v>pics\\Limon_2.jpg</v>
      </c>
      <c r="AT5">
        <f t="shared" ca="1" si="8"/>
        <v>0.63277024634695322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2062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VLOOKUP(B6,audio_list_stym!$A$3:$BP$18,39,FALSE)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VLOOKUP(B6,audio_list_stym!$A$3:$AJ$18,7,FALSE)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2160</v>
      </c>
      <c r="AD6" t="str">
        <f t="shared" ca="1" si="11"/>
        <v>pics\\Injir_8.jpg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pics\\Injir_8.jpg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3.0837379122180986E-2</v>
      </c>
      <c r="AP6" t="str">
        <f t="shared" ca="1" si="6"/>
        <v>pics\\Injir_8.jpg</v>
      </c>
      <c r="AQ6" t="str">
        <f t="shared" ca="1" si="13"/>
        <v>pics\\Tikva_8.jpg</v>
      </c>
      <c r="AR6" t="str">
        <f t="shared" ca="1" si="7"/>
        <v>pics\\Injir_8.jpg</v>
      </c>
      <c r="AT6">
        <f t="shared" ca="1" si="8"/>
        <v>0.82989141567405889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2058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VLOOKUP(B7,audio_list_stym!$A$3:$BP$18,39,FALSE)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VLOOKUP(B7,audio_list_stym!$A$3:$AJ$18,7,FALSE)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2158</v>
      </c>
      <c r="AD7" t="str">
        <f t="shared" ca="1" si="11"/>
        <v>pics\\Injir_6.jpg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pics\\Injir_6.jpg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0.1110769495120385</v>
      </c>
      <c r="AP7" t="str">
        <f t="shared" ca="1" si="6"/>
        <v>pics\\Injir_6.jpg</v>
      </c>
      <c r="AQ7" t="str">
        <f t="shared" ca="1" si="13"/>
        <v>pics\\Tikva_6.jpg</v>
      </c>
      <c r="AR7" t="str">
        <f t="shared" ca="1" si="7"/>
        <v>pics\\Injir_6.jpg</v>
      </c>
      <c r="AT7">
        <f t="shared" ca="1" si="8"/>
        <v>0.90544909833015441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2057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VLOOKUP(B8,audio_list_stym!$A$3:$BP$18,39,FALSE)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VLOOKUP(B8,audio_list_stym!$A$3:$AJ$18,7,FALSE)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2039</v>
      </c>
      <c r="AD8" t="str">
        <f t="shared" ca="1" si="11"/>
        <v>pics\\Limon_7.jpg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pics\\Limon_7.jpg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0.72254082986820956</v>
      </c>
      <c r="AP8" t="str">
        <f t="shared" ca="1" si="6"/>
        <v>pics\\Limon_7.jpg</v>
      </c>
      <c r="AQ8" t="str">
        <f t="shared" ca="1" si="13"/>
        <v>pics\\Redis_7.jpg</v>
      </c>
      <c r="AR8" t="str">
        <f t="shared" ca="1" si="7"/>
        <v>pics\\Limon_7.jpg</v>
      </c>
      <c r="AT8">
        <f t="shared" ca="1" si="8"/>
        <v>0.59337597092397887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VLOOKUP(B9,audio_list_stym!$A$3:$BP$18,39,FALSE)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VLOOKUP(B9,audio_list_stym!$A$3:$AJ$18,7,FALSE)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2153</v>
      </c>
      <c r="AD9" t="str">
        <f t="shared" ca="1" si="11"/>
        <v>pics\\Injir_1.jpg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0.22051992865458636</v>
      </c>
      <c r="AP9" t="str">
        <f t="shared" ca="1" si="6"/>
        <v>pics\\Injir_1.jpg</v>
      </c>
      <c r="AQ9" t="str">
        <f t="shared" ca="1" si="13"/>
        <v>pics\\Tikva_1.jpg</v>
      </c>
      <c r="AR9" t="str">
        <f t="shared" ca="1" si="7"/>
        <v>pics\\Injir_1.jpg</v>
      </c>
      <c r="AT9">
        <f t="shared" ca="1" si="8"/>
        <v>0.64604098637606611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VLOOKUP(B10,audio_list_stym!$A$3:$BP$18,39,FALSE)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VLOOKUP(B10,audio_list_stym!$A$3:$AJ$18,7,FALSE)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11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0.23176634455581357</v>
      </c>
      <c r="AP10" t="str">
        <f t="shared" ca="1" si="6"/>
        <v>pics\\Banan_8.jpg</v>
      </c>
      <c r="AQ10" t="str">
        <f t="shared" ca="1" si="13"/>
        <v>pics\\Goroh_8.jpg</v>
      </c>
      <c r="AT10">
        <f t="shared" ca="1" si="8"/>
        <v>0.94032933246037242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2030</v>
      </c>
      <c r="BG10" cm="1">
        <f t="array" aca="1" ref="BG10" ca="1">INDEX(BD34:BD65,(RANK(AT3,$AT$2:$AT$16)))</f>
        <v>2046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VLOOKUP(B11,audio_list_stym!$A$3:$BP$18,39,FALSE)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VLOOKUP(B11,audio_list_stym!$A$3:$AJ$18,7,FALSE)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11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0.68333244309096208</v>
      </c>
      <c r="AP11" t="str">
        <f t="shared" ca="1" si="6"/>
        <v>pics\\Banan_1.jpg</v>
      </c>
      <c r="AQ11" t="str">
        <f t="shared" ca="1" si="13"/>
        <v>pics\\Goroh_1.jpg</v>
      </c>
      <c r="AT11">
        <f t="shared" ca="1" si="8"/>
        <v>0.53862151553133186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VLOOKUP(B12,audio_list_stym!$A$3:$BP$18,39,FALSE)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VLOOKUP(B12,audio_list_stym!$A$3:$AJ$18,7,FALSE)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11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0.10478833647033725</v>
      </c>
      <c r="AP12" t="str">
        <f t="shared" ca="1" si="6"/>
        <v>pics\\Injir_7.jpg</v>
      </c>
      <c r="AQ12" t="str">
        <f t="shared" ca="1" si="13"/>
        <v>pics\\Tikva_7.jpg</v>
      </c>
      <c r="AT12">
        <f t="shared" ca="1" si="8"/>
        <v>0.4882013061624163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2036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VLOOKUP(B13,audio_list_stym!$A$3:$BP$18,39,FALSE)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VLOOKUP(B13,audio_list_stym!$A$3:$AJ$18,7,FALSE)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11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0.8144365848298829</v>
      </c>
      <c r="AP13" t="str">
        <f t="shared" ca="1" si="6"/>
        <v>pics\\Limon_6.jpg</v>
      </c>
      <c r="AQ13" t="str">
        <f t="shared" ca="1" si="13"/>
        <v>pics\\Redis_6.jpg</v>
      </c>
      <c r="AT13">
        <f t="shared" ca="1" si="8"/>
        <v>0.13083465720807619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2038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VLOOKUP(B14,audio_list_stym!$A$3:$BP$18,39,FALSE)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VLOOKUP(B14,audio_list_stym!$A$3:$AJ$18,7,FALSE)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11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0.9775377701873107</v>
      </c>
      <c r="AP14" t="str">
        <f t="shared" ca="1" si="6"/>
        <v>pics\\Limon_3.jpg</v>
      </c>
      <c r="AQ14" t="str">
        <f t="shared" ca="1" si="13"/>
        <v>pics\\Redis_3.jpg</v>
      </c>
      <c r="AT14">
        <f t="shared" ca="1" si="8"/>
        <v>0.55113901827630585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2034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VLOOKUP(B15,audio_list_stym!$A$3:$BP$18,39,FALSE)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VLOOKUP(B15,audio_list_stym!$A$3:$AJ$18,7,FALSE)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11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0.65974579591576499</v>
      </c>
      <c r="AP15" t="str">
        <f t="shared" ca="1" si="6"/>
        <v>pics\\Banan_2.jpg</v>
      </c>
      <c r="AQ15" t="str">
        <f t="shared" ca="1" si="13"/>
        <v>pics\\Goroh_2.jpg</v>
      </c>
      <c r="AT15">
        <f t="shared" ca="1" si="8"/>
        <v>0.18022651140527246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2033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VLOOKUP(B16,audio_list_stym!$A$3:$BP$18,39,FALSE)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VLOOKUP(B16,audio_list_stym!$A$3:$AJ$18,7,FALSE)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11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0.32472847324834486</v>
      </c>
      <c r="AP16" t="str">
        <f t="shared" ca="1" si="6"/>
        <v>pics\\Banan_7.jpg</v>
      </c>
      <c r="AQ16" t="str">
        <f t="shared" ca="1" si="13"/>
        <v>pics\\Goroh_7.jpg</v>
      </c>
      <c r="AT16">
        <f t="shared" ca="1" si="8"/>
        <v>0.60957519500583246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VLOOKUP(B17,audio_list_stym!$A$3:$BP$18,39,FALSE)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VLOOKUP(B17,audio_list_stym!$A$3:$AJ$18,7,FALSE)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11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0.5821989972013637</v>
      </c>
      <c r="AP17" t="str">
        <f t="shared" ca="1" si="6"/>
        <v>pics\\Banan_3.jpg</v>
      </c>
      <c r="AQ17" t="str">
        <f t="shared" ca="1" si="13"/>
        <v>pics\\Goroh_3.jpg</v>
      </c>
      <c r="AT17">
        <f t="shared" ca="1" si="8"/>
        <v>0.13276030440586417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VLOOKUP(B18,audio_list_stym!$A$3:$BP$18,39,FALSE)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VLOOKUP(B18,audio_list_stym!$A$3:$AJ$18,7,FALSE)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2049</v>
      </c>
      <c r="AD18" t="str">
        <f t="shared" ca="1" si="11"/>
        <v>pics\\Redis_1.jpg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pics\\Redis_1.jpg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0.98932506422681321</v>
      </c>
      <c r="AP18" t="str">
        <f t="shared" ca="1" si="6"/>
        <v>pics\\Limon_1.jpg</v>
      </c>
      <c r="AQ18" t="str">
        <f t="shared" ca="1" si="13"/>
        <v>pics\\Redis_1.jpg</v>
      </c>
      <c r="AS18" t="str">
        <f t="shared" ref="AS18:AS25" ca="1" si="17">IF(AH18="sound\\Tropic",AQ18,"")</f>
        <v>pics\\Redis_1.jpg</v>
      </c>
      <c r="AT18">
        <f t="shared" ca="1" si="8"/>
        <v>0.74289440948687846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VLOOKUP(B19,audio_list_stym!$A$3:$BP$18,39,FALSE)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VLOOKUP(B19,audio_list_stym!$A$3:$AJ$18,7,FALSE)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2164</v>
      </c>
      <c r="AD19" t="str">
        <f t="shared" ca="1" si="11"/>
        <v>pics\\Tikva_4.jpg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pics\\Tikva_4.jpg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0.12246650163621398</v>
      </c>
      <c r="AP19" t="str">
        <f t="shared" ca="1" si="6"/>
        <v>pics\\Injir_4.jpg</v>
      </c>
      <c r="AQ19" t="str">
        <f t="shared" ca="1" si="13"/>
        <v>pics\\Tikva_4.jpg</v>
      </c>
      <c r="AS19" t="str">
        <f t="shared" ca="1" si="17"/>
        <v>pics\\Tikva_4.jpg</v>
      </c>
      <c r="AT19">
        <f t="shared" ca="1" si="8"/>
        <v>1.7280305795090989E-3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VLOOKUP(B20,audio_list_stym!$A$3:$BP$18,39,FALSE)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VLOOKUP(B20,audio_list_stym!$A$3:$AJ$18,7,FALSE)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2163</v>
      </c>
      <c r="AD20" t="str">
        <f t="shared" ca="1" si="11"/>
        <v>pics\\Tikva_3.jpg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pics\\Tikva_3.jpg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0.19727799319715777</v>
      </c>
      <c r="AP20" t="str">
        <f t="shared" ca="1" si="6"/>
        <v>pics\\Injir_3.jpg</v>
      </c>
      <c r="AQ20" t="str">
        <f t="shared" ca="1" si="13"/>
        <v>pics\\Tikva_3.jpg</v>
      </c>
      <c r="AS20" t="str">
        <f t="shared" ca="1" si="17"/>
        <v>pics\\Tikva_3.jpg</v>
      </c>
      <c r="AT20">
        <f t="shared" ca="1" si="8"/>
        <v>0.86748005130472949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2028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VLOOKUP(B21,audio_list_stym!$A$3:$BP$18,39,FALSE)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VLOOKUP(B21,audio_list_stym!$A$3:$AJ$18,7,FALSE)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2162</v>
      </c>
      <c r="AD21" t="str">
        <f t="shared" ca="1" si="11"/>
        <v>pics\\Tikva_2.jpg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pics\\Tikva_2.jpg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0.2163830132844673</v>
      </c>
      <c r="AP21" t="str">
        <f t="shared" ca="1" si="6"/>
        <v>pics\\Injir_2.jpg</v>
      </c>
      <c r="AQ21" t="str">
        <f t="shared" ca="1" si="13"/>
        <v>pics\\Tikva_2.jpg</v>
      </c>
      <c r="AS21" t="str">
        <f t="shared" ca="1" si="17"/>
        <v>pics\\Tikva_2.jpg</v>
      </c>
      <c r="AT21">
        <f t="shared" ca="1" si="8"/>
        <v>0.18768916873516828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2030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VLOOKUP(B22,audio_list_stym!$A$3:$BP$18,39,FALSE)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VLOOKUP(B22,audio_list_stym!$A$3:$AJ$18,7,FALSE)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2052</v>
      </c>
      <c r="AD22" t="str">
        <f t="shared" ca="1" si="11"/>
        <v>pics\\Redis_4.jpg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pics\\Redis_4.jpg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0.9645343017762823</v>
      </c>
      <c r="AP22" t="str">
        <f t="shared" ca="1" si="6"/>
        <v>pics\\Limon_4.jpg</v>
      </c>
      <c r="AQ22" t="str">
        <f t="shared" ca="1" si="13"/>
        <v>pics\\Redis_4.jpg</v>
      </c>
      <c r="AS22" t="str">
        <f t="shared" ca="1" si="17"/>
        <v>pics\\Redis_4.jpg</v>
      </c>
      <c r="AT22">
        <f t="shared" ca="1" si="8"/>
        <v>0.16810504121786174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2026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VLOOKUP(B23,audio_list_stym!$A$3:$BP$18,39,FALSE)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VLOOKUP(B23,audio_list_stym!$A$3:$AJ$18,7,FALSE)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2056</v>
      </c>
      <c r="AD23" t="str">
        <f t="shared" ca="1" si="11"/>
        <v>pics\\Redis_8.jpg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pics\\Redis_8.jpg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0.70830686144988242</v>
      </c>
      <c r="AP23" t="str">
        <f t="shared" ca="1" si="6"/>
        <v>pics\\Limon_8.jpg</v>
      </c>
      <c r="AQ23" t="str">
        <f t="shared" ca="1" si="13"/>
        <v>pics\\Redis_8.jpg</v>
      </c>
      <c r="AS23" t="str">
        <f t="shared" ca="1" si="17"/>
        <v>pics\\Redis_8.jpg</v>
      </c>
      <c r="AT23">
        <f t="shared" ca="1" si="8"/>
        <v>0.55682018045050408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2025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VLOOKUP(B24,audio_list_stym!$A$3:$BP$18,39,FALSE)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VLOOKUP(B24,audio_list_stym!$A$3:$AJ$18,7,FALSE)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2021</v>
      </c>
      <c r="AD24" t="str">
        <f t="shared" ca="1" si="11"/>
        <v>pics\\Goroh_5.jpg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pics\\Goroh_5.jpg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0.43870984787996092</v>
      </c>
      <c r="AP24" t="str">
        <f t="shared" ca="1" si="6"/>
        <v>pics\\Banan_5.jpg</v>
      </c>
      <c r="AQ24" t="str">
        <f t="shared" ca="1" si="13"/>
        <v>pics\\Goroh_5.jpg</v>
      </c>
      <c r="AS24" t="str">
        <f t="shared" ca="1" si="17"/>
        <v>pics\\Goroh_5.jpg</v>
      </c>
      <c r="AT24">
        <f t="shared" ca="1" si="8"/>
        <v>0.4696251892996367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VLOOKUP(B25,audio_list_stym!$A$3:$BP$18,39,FALSE)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VLOOKUP(B25,audio_list_stym!$A$3:$AJ$18,7,FALSE)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2022</v>
      </c>
      <c r="AD25" t="str">
        <f t="shared" ca="1" si="11"/>
        <v>pics\\Goroh_6.jpg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pics\\Goroh_6.jpg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0.36390998711556699</v>
      </c>
      <c r="AP25" t="str">
        <f t="shared" ca="1" si="6"/>
        <v>pics\\Banan_6.jpg</v>
      </c>
      <c r="AQ25" t="str">
        <f t="shared" ca="1" si="13"/>
        <v>pics\\Goroh_6.jpg</v>
      </c>
      <c r="AS25" t="str">
        <f t="shared" ca="1" si="17"/>
        <v>pics\\Goroh_6.jpg</v>
      </c>
      <c r="AT25">
        <f t="shared" ca="1" si="8"/>
        <v>0.37096046394451765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VLOOKUP(B26,audio_list_stym!$A$3:$BP$18,39,FALSE)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VLOOKUP(B26,audio_list_stym!$A$3:$AJ$18,7,FALSE)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1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8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0.19909785374707345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VLOOKUP(B27,audio_list_stym!$A$3:$BP$18,39,FALSE)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VLOOKUP(B27,audio_list_stym!$A$3:$AJ$18,7,FALSE)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11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18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0.38826739365682528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VLOOKUP(B28,audio_list_stym!$A$3:$BP$18,39,FALSE)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VLOOKUP(B28,audio_list_stym!$A$3:$AJ$18,7,FALSE)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11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18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0.91530836017014205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2052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VLOOKUP(B29,audio_list_stym!$A$3:$BP$18,39,FALSE)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VLOOKUP(B29,audio_list_stym!$A$3:$AJ$18,7,FALSE)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11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18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4.9974241932170815E-2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2054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VLOOKUP(B30,audio_list_stym!$A$3:$BP$18,39,FALSE)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VLOOKUP(B30,audio_list_stym!$A$3:$AJ$18,7,FALSE)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11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18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0.5843918807435986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2050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VLOOKUP(B31,audio_list_stym!$A$3:$BP$18,39,FALSE)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VLOOKUP(B31,audio_list_stym!$A$3:$AJ$18,7,FALSE)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11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18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5.2144608757925037E-2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2049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VLOOKUP(B32,audio_list_stym!$A$3:$BP$18,39,FALSE)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VLOOKUP(B32,audio_list_stym!$A$3:$AJ$18,7,FALSE)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11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18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0.96310245073021006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VLOOKUP(B33,audio_list_stym!$A$3:$BP$18,39,FALSE)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VLOOKUP(B33,audio_list_stym!$A$3:$AJ$18,7,FALSE)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11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18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0.74562646741300798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VLOOKUP(B34,audio_list_stym!$A$3:$BP$18,39,FALSE)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VLOOKUP(B34,audio_list_stym!$A$3:$AJ$18,7,FALSE)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2008</v>
      </c>
      <c r="AD34" t="str">
        <f t="shared" ca="1" si="11"/>
        <v>pics\\Banan_8.jpg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pics\\Banan_8.jpg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0" ca="1" si="21">IF(AH34="sound\\Ogorod",AP10,"")</f>
        <v>pics\\Banan_8.jpg</v>
      </c>
      <c r="AT34">
        <f t="shared" ca="1" si="8"/>
        <v>0.97064136936547829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2007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VLOOKUP(B35,audio_list_stym!$A$3:$BP$18,39,FALSE)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VLOOKUP(B35,audio_list_stym!$A$3:$AJ$18,7,FALSE)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2001</v>
      </c>
      <c r="AD35" t="str">
        <f t="shared" ca="1" si="11"/>
        <v>pics\\Banan_1.jpg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pics\\Banan_1.jpg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pics\\Banan_1.jpg</v>
      </c>
      <c r="AT35">
        <f t="shared" ca="1" si="8"/>
        <v>0.69118913201268051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VLOOKUP(B36,audio_list_stym!$A$3:$BP$18,39,FALSE)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VLOOKUP(B36,audio_list_stym!$A$3:$AJ$18,7,FALSE)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2159</v>
      </c>
      <c r="AD36" t="str">
        <f t="shared" ca="1" si="11"/>
        <v>pics\\Injir_7.jpg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pics\\Injir_7.jpg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pics\\Injir_7.jpg</v>
      </c>
      <c r="AT36">
        <f t="shared" ca="1" si="8"/>
        <v>0.18935972477035823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2044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VLOOKUP(B37,audio_list_stym!$A$3:$BP$18,39,FALSE)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VLOOKUP(B37,audio_list_stym!$A$3:$AJ$18,7,FALSE)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2038</v>
      </c>
      <c r="AD37" t="str">
        <f t="shared" ca="1" si="11"/>
        <v>pics\\Limon_6.jpg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pics\\Limon_6.jpg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pics\\Limon_6.jpg</v>
      </c>
      <c r="AT37">
        <f t="shared" ca="1" si="8"/>
        <v>0.47868801564218388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2046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VLOOKUP(B38,audio_list_stym!$A$3:$BP$18,39,FALSE)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VLOOKUP(B38,audio_list_stym!$A$3:$AJ$18,7,FALSE)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2035</v>
      </c>
      <c r="AD38" t="str">
        <f t="shared" ca="1" si="11"/>
        <v>pics\\Limon_3.jpg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pics\\Limon_3.jpg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pics\\Limon_3.jpg</v>
      </c>
      <c r="AT38">
        <f t="shared" ca="1" si="8"/>
        <v>0.77737132571516065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2042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VLOOKUP(B39,audio_list_stym!$A$3:$BP$18,39,FALSE)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VLOOKUP(B39,audio_list_stym!$A$3:$AJ$18,7,FALSE)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2002</v>
      </c>
      <c r="AD39" t="str">
        <f t="shared" ca="1" si="11"/>
        <v>pics\\Banan_2.jpg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pics\\Banan_2.jpg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pics\\Banan_2.jpg</v>
      </c>
      <c r="AT39">
        <f t="shared" ca="1" si="8"/>
        <v>0.33271536732181695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2041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VLOOKUP(B40,audio_list_stym!$A$3:$BP$18,39,FALSE)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VLOOKUP(B40,audio_list_stym!$A$3:$AJ$18,7,FALSE)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2007</v>
      </c>
      <c r="AD40" t="str">
        <f t="shared" ca="1" si="11"/>
        <v>pics\\Banan_7.jpg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pics\\Banan_7.jpg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pics\\Banan_7.jpg</v>
      </c>
      <c r="AT40">
        <f t="shared" ca="1" si="8"/>
        <v>0.10381764813729766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VLOOKUP(B41,audio_list_stym!$A$3:$BP$18,39,FALSE)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VLOOKUP(B41,audio_list_stym!$A$3:$AJ$18,7,FALSE)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2003</v>
      </c>
      <c r="AD41" t="str">
        <f t="shared" ca="1" si="11"/>
        <v>pics\\Banan_3.jpg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pics\\Banan_3.jpg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ca="1">IF(AH41="sound\\Ogorod",AP17,"")</f>
        <v>pics\\Banan_3.jpg</v>
      </c>
      <c r="AT41">
        <f t="shared" ca="1" si="8"/>
        <v>0.18730882615722244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VLOOKUP(B42,audio_list_stym!$A$3:$BP$18,39,FALSE)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VLOOKUP(B42,audio_list_stym!$A$3:$AJ$18,7,FALSE)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11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2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0.33229489798317058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2060</v>
      </c>
      <c r="BF42" cm="1">
        <f t="array" aca="1" ref="BF42" ca="1">INDEX(BD26:BD41,(RANK(AT6,$AT$2:$AT$17)))</f>
        <v>2052</v>
      </c>
      <c r="BG42" cm="1">
        <f t="array" aca="1" ref="BG42" ca="1">INDEX(BD50:BD65,(RANK(AT6,$AT$2:$AT$17)))</f>
        <v>2012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VLOOKUP(B43,audio_list_stym!$A$3:$BP$18,39,FALSE)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VLOOKUP(B43,audio_list_stym!$A$3:$AJ$18,7,FALSE)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11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2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0.63512326938572061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VLOOKUP(B44,audio_list_stym!$A$3:$BP$18,39,FALSE)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VLOOKUP(B44,audio_list_stym!$A$3:$AJ$18,7,FALSE)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11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2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0.64014676635904999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2004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VLOOKUP(B45,audio_list_stym!$A$3:$BP$18,39,FALSE)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VLOOKUP(B45,audio_list_stym!$A$3:$AJ$18,7,FALSE)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11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2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0.93004889054691819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2006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VLOOKUP(B46,audio_list_stym!$A$3:$BP$18,39,FALSE)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VLOOKUP(B46,audio_list_stym!$A$3:$AJ$18,7,FALSE)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11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2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0.87035254054757982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2002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VLOOKUP(B47,audio_list_stym!$A$3:$BP$18,39,FALSE)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VLOOKUP(B47,audio_list_stym!$A$3:$AJ$18,7,FALSE)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11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2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5.534456568340973E-2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2001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VLOOKUP(B48,audio_list_stym!$A$3:$BP$18,39,FALSE)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VLOOKUP(B48,audio_list_stym!$A$3:$AJ$18,7,FALSE)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11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2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0.48836474755923986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VLOOKUP(B49,audio_list_stym!$A$3:$BP$18,39,FALSE)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VLOOKUP(B49,audio_list_stym!$A$3:$AJ$18,7,FALSE)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11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2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0.91783047028715081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VLOOKUP(B50,audio_list_stym!$A$3:$BP$18,39,FALSE)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VLOOKUP(B50,audio_list_stym!$A$3:$AJ$18,7,FALSE)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2020</v>
      </c>
      <c r="AD50" t="str">
        <f t="shared" ca="1" si="11"/>
        <v>pics\\Goroh_4.jpg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pics\\Goroh_4.jpg</v>
      </c>
      <c r="AH50" t="str">
        <f t="shared" si="3"/>
        <v>sound\\Tropic</v>
      </c>
      <c r="AS50" t="str">
        <f ca="1">IF(AH50="sound\\Tropic",AQ2,"")</f>
        <v>pics\\Goroh_4.jpg</v>
      </c>
      <c r="AT50">
        <f t="shared" ca="1" si="8"/>
        <v>8.4869477015533379E-3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2059</v>
      </c>
      <c r="BF50" cm="1">
        <f t="array" aca="1" ref="BF50" ca="1">INDEX(BD18:BD49,(RANK(AT7,$AT$2:$AT$17)))</f>
        <v>2027</v>
      </c>
      <c r="BG50" cm="1">
        <f t="array" aca="1" ref="BG50" ca="1">INDEX(BD58:BD65,(RANK(AT7,$AT$2:$AT$9)))</f>
        <v>2024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VLOOKUP(B51,audio_list_stym!$A$3:$BP$18,39,FALSE)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VLOOKUP(B51,audio_list_stym!$A$3:$AJ$18,7,FALSE)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2165</v>
      </c>
      <c r="AD51" t="str">
        <f t="shared" ca="1" si="11"/>
        <v>pics\\Tikva_5.jpg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pics\\Tikva_5.jpg</v>
      </c>
      <c r="AH51" t="str">
        <f t="shared" si="3"/>
        <v>sound\\Tropic</v>
      </c>
      <c r="AS51" t="str">
        <f t="shared" ref="AS51:AS57" ca="1" si="24">IF(AH51="sound\\Tropic",AQ3,"")</f>
        <v>pics\\Tikva_5.jpg</v>
      </c>
      <c r="AT51">
        <f t="shared" ca="1" si="8"/>
        <v>0.70046332508669906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VLOOKUP(B52,audio_list_stym!$A$3:$BP$18,39,FALSE)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VLOOKUP(B52,audio_list_stym!$A$3:$AJ$18,7,FALSE)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2053</v>
      </c>
      <c r="AD52" t="str">
        <f t="shared" ca="1" si="11"/>
        <v>pics\\Redis_5.jpg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pics\\Redis_5.jpg</v>
      </c>
      <c r="AH52" t="str">
        <f t="shared" si="3"/>
        <v>sound\\Tropic</v>
      </c>
      <c r="AS52" t="str">
        <f t="shared" ca="1" si="24"/>
        <v>pics\\Redis_5.jpg</v>
      </c>
      <c r="AT52">
        <f t="shared" ca="1" si="8"/>
        <v>0.22955531786991268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2012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VLOOKUP(B53,audio_list_stym!$A$3:$BP$18,39,FALSE)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VLOOKUP(B53,audio_list_stym!$A$3:$AJ$18,7,FALSE)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2050</v>
      </c>
      <c r="AD53" t="str">
        <f t="shared" ca="1" si="11"/>
        <v>pics\\Redis_2.jpg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pics\\Redis_2.jpg</v>
      </c>
      <c r="AH53" t="str">
        <f t="shared" si="3"/>
        <v>sound\\Tropic</v>
      </c>
      <c r="AS53" t="str">
        <f t="shared" ca="1" si="24"/>
        <v>pics\\Redis_2.jpg</v>
      </c>
      <c r="AT53">
        <f t="shared" ca="1" si="8"/>
        <v>0.10330864547952012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2014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VLOOKUP(B54,audio_list_stym!$A$3:$BP$18,39,FALSE)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VLOOKUP(B54,audio_list_stym!$A$3:$AJ$18,7,FALSE)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2168</v>
      </c>
      <c r="AD54" t="str">
        <f t="shared" ca="1" si="11"/>
        <v>pics\\Tikva_8.jpg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pics\\Tikva_8.jpg</v>
      </c>
      <c r="AH54" t="str">
        <f t="shared" si="3"/>
        <v>sound\\Tropic</v>
      </c>
      <c r="AI54" s="11"/>
      <c r="AS54" t="str">
        <f t="shared" ca="1" si="24"/>
        <v>pics\\Tikva_8.jpg</v>
      </c>
      <c r="AT54">
        <f t="shared" ca="1" si="8"/>
        <v>0.18731121507808146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2010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VLOOKUP(B55,audio_list_stym!$A$3:$BP$18,39,FALSE)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VLOOKUP(B55,audio_list_stym!$A$3:$AJ$18,7,FALSE)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2166</v>
      </c>
      <c r="AD55" t="str">
        <f t="shared" ca="1" si="11"/>
        <v>pics\\Tikva_6.jpg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pics\\Tikva_6.jpg</v>
      </c>
      <c r="AH55" t="str">
        <f t="shared" si="3"/>
        <v>sound\\Tropic</v>
      </c>
      <c r="AS55" t="str">
        <f t="shared" ca="1" si="24"/>
        <v>pics\\Tikva_6.jpg</v>
      </c>
      <c r="AT55">
        <f t="shared" ca="1" si="8"/>
        <v>0.40026873331971313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2009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VLOOKUP(B56,audio_list_stym!$A$3:$BP$18,39,FALSE)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VLOOKUP(B56,audio_list_stym!$A$3:$AJ$18,7,FALSE)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2055</v>
      </c>
      <c r="AD56" t="str">
        <f t="shared" ca="1" si="11"/>
        <v>pics\\Redis_7.jpg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pics\\Redis_7.jpg</v>
      </c>
      <c r="AH56" t="str">
        <f t="shared" si="3"/>
        <v>sound\\Tropic</v>
      </c>
      <c r="AS56" t="str">
        <f t="shared" ca="1" si="24"/>
        <v>pics\\Redis_7.jpg</v>
      </c>
      <c r="AT56">
        <f t="shared" ca="1" si="8"/>
        <v>0.43598704352460682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VLOOKUP(B57,audio_list_stym!$A$3:$BP$18,39,FALSE)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VLOOKUP(B57,audio_list_stym!$A$3:$AJ$18,7,FALSE)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2161</v>
      </c>
      <c r="AD57" t="str">
        <f t="shared" ca="1" si="11"/>
        <v>pics\\Tikva_1.jpg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pics\\Tikva_1.jpg</v>
      </c>
      <c r="AH57" t="str">
        <f t="shared" si="3"/>
        <v>sound\\Tropic</v>
      </c>
      <c r="AI57" s="11"/>
      <c r="AS57" t="str">
        <f t="shared" ca="1" si="24"/>
        <v>pics\\Tikva_1.jpg</v>
      </c>
      <c r="AT57">
        <f t="shared" ca="1" si="8"/>
        <v>0.63256769050988348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VLOOKUP(B58,audio_list_stym!$A$3:$BP$18,39,FALSE)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VLOOKUP(B58,audio_list_stym!$A$3:$AJ$18,7,FALSE)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11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5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0.66625465770329972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VLOOKUP(B59,audio_list_stym!$A$3:$BP$18,39,FALSE)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VLOOKUP(B59,audio_list_stym!$A$3:$AJ$18,7,FALSE)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11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5"/>
        <v/>
      </c>
      <c r="AG59" t="str">
        <f t="shared" si="14"/>
        <v>pics\\Goroh_2.jpg</v>
      </c>
      <c r="AH59">
        <f t="shared" si="3"/>
        <v>0</v>
      </c>
      <c r="AT59">
        <f t="shared" ca="1" si="8"/>
        <v>0.87417443977275666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VLOOKUP(B60,audio_list_stym!$A$3:$BP$18,39,FALSE)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VLOOKUP(B60,audio_list_stym!$A$3:$AJ$18,7,FALSE)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11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5"/>
        <v/>
      </c>
      <c r="AG60" t="str">
        <f t="shared" si="14"/>
        <v>pics\\Goroh_3.jpg</v>
      </c>
      <c r="AH60">
        <f t="shared" si="3"/>
        <v>0</v>
      </c>
      <c r="AT60">
        <f t="shared" ca="1" si="8"/>
        <v>0.7656832427609801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2020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VLOOKUP(B61,audio_list_stym!$A$3:$BP$18,39,FALSE)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VLOOKUP(B61,audio_list_stym!$A$3:$AJ$18,7,FALSE)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11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5"/>
        <v/>
      </c>
      <c r="AG61" t="str">
        <f t="shared" si="14"/>
        <v>pics\\Goroh_4.jpg</v>
      </c>
      <c r="AH61">
        <f t="shared" si="3"/>
        <v>0</v>
      </c>
      <c r="AT61">
        <f t="shared" ca="1" si="8"/>
        <v>0.75045615516574815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2022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VLOOKUP(B62,audio_list_stym!$A$3:$BP$18,39,FALSE)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VLOOKUP(B62,audio_list_stym!$A$3:$AJ$18,7,FALSE)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11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5"/>
        <v/>
      </c>
      <c r="AG62" t="str">
        <f t="shared" si="14"/>
        <v>pics\\Goroh_5.jpg</v>
      </c>
      <c r="AH62">
        <f t="shared" si="3"/>
        <v>0</v>
      </c>
      <c r="AT62">
        <f t="shared" ca="1" si="8"/>
        <v>0.44610637326781222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2018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VLOOKUP(B63,audio_list_stym!$A$3:$BP$18,39,FALSE)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VLOOKUP(B63,audio_list_stym!$A$3:$AJ$18,7,FALSE)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1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5"/>
        <v/>
      </c>
      <c r="AG63" t="str">
        <f t="shared" si="14"/>
        <v>pics\\Goroh_6.jpg</v>
      </c>
      <c r="AH63">
        <f t="shared" si="3"/>
        <v>0</v>
      </c>
      <c r="AT63">
        <f t="shared" ca="1" si="8"/>
        <v>0.43670346858471543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2017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VLOOKUP(B64,audio_list_stym!$A$3:$BP$18,39,FALSE)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VLOOKUP(B64,audio_list_stym!$A$3:$AJ$18,7,FALSE)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11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5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0.5584022344093873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VLOOKUP(B65,audio_list_stym!$A$3:$BP$18,39,FALSE)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VLOOKUP(B65,audio_list_stym!$A$3:$AJ$18,7,FALSE)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1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5"/>
        <v/>
      </c>
      <c r="AG65" t="str">
        <f t="shared" si="14"/>
        <v>pics\\Goroh_8.jpg</v>
      </c>
      <c r="AH65">
        <f t="shared" si="3"/>
        <v>0</v>
      </c>
      <c r="AT65">
        <f t="shared" ca="1" si="8"/>
        <v>0.27183595561839713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VLOOKUP(B66,audio_list_stym!$A$3:$BP$18,39,FALSE)</f>
        <v>16</v>
      </c>
      <c r="F66" t="str">
        <f>VLOOKUP(E66,metki!$A$2:$B$9,2,FALSE)</f>
        <v>импл_новые_без_названия</v>
      </c>
      <c r="G66" t="str">
        <f t="shared" ref="G66:G129" si="26">LEFT(F66,5)</f>
        <v>импл_</v>
      </c>
      <c r="H66" t="str">
        <f>VLOOKUP(B66,audio_list_stym!$A$3:$AJ$18,7,FALSE)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233</v>
      </c>
      <c r="Q66" t="str">
        <f>IF(G66="экспл",0,IF(G66="импл_",VLOOKUP(J66,quest_импл!$A$1:$J$129,8,FALSE),0))</f>
        <v>sound\\Imeet_li_myakot.wav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2011</v>
      </c>
      <c r="AD66" t="str">
        <f t="shared" ca="1" si="11"/>
        <v>pics\\Finik_3.jpg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ca="1">AS66</f>
        <v>pics\\Finik_3.jpg</v>
      </c>
      <c r="AI66" t="s">
        <v>67</v>
      </c>
      <c r="AO66">
        <f ca="1">RAND()</f>
        <v>0.86902105543604313</v>
      </c>
      <c r="AP66" t="str">
        <f ca="1">INDEX($AI$66:$AI$129,(RANK(AO66,$AO$66:$AO$129)))</f>
        <v>pics\\Finik_3.jpg</v>
      </c>
      <c r="AS66" t="str">
        <f t="shared" ref="AS66:AS129" ca="1" si="28">IF(G66="импл_",AP66,"")</f>
        <v>pics\\Finik_3.jpg</v>
      </c>
      <c r="AT66">
        <f t="shared" ref="AT66:AT129" ca="1" si="29">RAND()</f>
        <v>0.40828974617340674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_Имеет_ли_мякоть_</v>
      </c>
      <c r="BB66" t="str">
        <f t="shared" ref="BB66:BB129" si="31">IF(G66="экспл",AY66&amp;AX66&amp;"."&amp;AZ66,IF(G66="импл_",BA66&amp;AX66&amp;"?"))</f>
        <v>_Имеет_ли_мякоть_XXXXX?</v>
      </c>
      <c r="BC66">
        <f>A66</f>
        <v>1209</v>
      </c>
      <c r="BD66" cm="1">
        <f t="array" aca="1" ref="BD66" ca="1">INDEX(L66:L73,(RANK(AT2,$AT$2:$AT$9)))</f>
        <v>2080</v>
      </c>
      <c r="BE66" cm="1">
        <f t="array" aca="1" ref="BE66" ca="1">INDEX(BD74:BD89,(RANK(AT2,$AT$2:$AT$7)))</f>
        <v>2081</v>
      </c>
      <c r="BF66" cm="1">
        <f t="array" aca="1" ref="BF66" ca="1">INDEX(BD90:BD113,(RANK(AT2,$AT$2:$AT$17)))</f>
        <v>2133</v>
      </c>
      <c r="BG66" cm="1">
        <f t="array" aca="1" ref="BG66" ca="1">INDEX(BD114:BD129,(RANK(AT2,$AT$2:$AT$17)))</f>
        <v>2069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VLOOKUP(B67,audio_list_stym!$A$3:$BP$18,39,FALSE)</f>
        <v>16</v>
      </c>
      <c r="F67" t="str">
        <f>VLOOKUP(E67,metki!$A$2:$B$9,2,FALSE)</f>
        <v>импл_новые_без_названия</v>
      </c>
      <c r="G67" t="str">
        <f t="shared" si="26"/>
        <v>импл_</v>
      </c>
      <c r="H67" t="str">
        <f>VLOOKUP(B67,audio_list_stym!$A$3:$AJ$18,7,FALSE)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234</v>
      </c>
      <c r="Q67" t="str">
        <f>IF(G67="экспл",0,IF(G67="импл_",VLOOKUP(J67,quest_импл!$A$1:$J$129,8,FALSE),0))</f>
        <v>sound\\Prodolgovatiy_li.wav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2017</v>
      </c>
      <c r="AD67" t="str">
        <f t="shared" ref="AD67:AD129" ca="1" si="32">IF(ISTEXT(AE67),AE67,IF(ISTEXT(AF67),AF67,""))</f>
        <v>pics\\Goroh_1.jpg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ref="AF67:AF129" ca="1" si="33">AS67</f>
        <v>pics\\Goroh_1.jpg</v>
      </c>
      <c r="AI67" t="s">
        <v>68</v>
      </c>
      <c r="AO67">
        <f t="shared" ref="AO67:AO129" ca="1" si="34">RAND()</f>
        <v>0.7914859782812057</v>
      </c>
      <c r="AP67" t="str">
        <f t="shared" ref="AP67:AP129" ca="1" si="35">INDEX($AI$66:$AI$129,(RANK(AO67,$AO$66:$AO$129)))</f>
        <v>pics\\Goroh_1.jpg</v>
      </c>
      <c r="AS67" t="str">
        <f t="shared" ca="1" si="28"/>
        <v>pics\\Goroh_1.jpg</v>
      </c>
      <c r="AT67">
        <f t="shared" ca="1" si="29"/>
        <v>0.20557527171596424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_Продолговатый_ли_</v>
      </c>
      <c r="BB67" t="str">
        <f t="shared" si="31"/>
        <v>_Продолговатый_ли_XXXXX?</v>
      </c>
      <c r="BD67" cm="1">
        <f t="array" aca="1" ref="BD67" ca="1">INDEX(L67:L74,(RANK(AT3,$AT$2:$AT$9)))</f>
        <v>2076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VLOOKUP(B68,audio_list_stym!$A$3:$BP$18,39,FALSE)</f>
        <v>16</v>
      </c>
      <c r="F68" t="str">
        <f>VLOOKUP(E68,metki!$A$2:$B$9,2,FALSE)</f>
        <v>импл_новые_без_названия</v>
      </c>
      <c r="G68" t="str">
        <f t="shared" si="26"/>
        <v>импл_</v>
      </c>
      <c r="H68" t="str">
        <f>VLOOKUP(B68,audio_list_stym!$A$3:$AJ$18,7,FALSE)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235</v>
      </c>
      <c r="Q68" t="str">
        <f>IF(G68="экспл",0,IF(G68="импл_",VLOOKUP(J68,quest_импл!$A$1:$J$129,8,FALSE),0))</f>
        <v>sound\\Pyatnistyi_li.wav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2039</v>
      </c>
      <c r="AD68" t="str">
        <f t="shared" ca="1" si="32"/>
        <v>pics\\Limon_7.jpg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3"/>
        <v>pics\\Limon_7.jpg</v>
      </c>
      <c r="AI68" t="s">
        <v>69</v>
      </c>
      <c r="AO68">
        <f t="shared" ca="1" si="34"/>
        <v>0.45961703100466444</v>
      </c>
      <c r="AP68" t="str">
        <f t="shared" ca="1" si="35"/>
        <v>pics\\Limon_7.jpg</v>
      </c>
      <c r="AS68" t="str">
        <f t="shared" ca="1" si="28"/>
        <v>pics\\Limon_7.jpg</v>
      </c>
      <c r="AT68">
        <f t="shared" ca="1" si="29"/>
        <v>0.43043455798367591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_Пятнистый_ли_</v>
      </c>
      <c r="BB68" t="str">
        <f t="shared" si="31"/>
        <v>_Пятнистый_ли_XXXXX?</v>
      </c>
      <c r="BD68" cm="1">
        <f t="array" aca="1" ref="BD68" ca="1">INDEX(L68:L75,(RANK(AT4,$AT$2:$AT$9)))</f>
        <v>2078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VLOOKUP(B69,audio_list_stym!$A$3:$BP$18,39,FALSE)</f>
        <v>16</v>
      </c>
      <c r="F69" t="str">
        <f>VLOOKUP(E69,metki!$A$2:$B$9,2,FALSE)</f>
        <v>импл_новые_без_названия</v>
      </c>
      <c r="G69" t="str">
        <f t="shared" si="26"/>
        <v>импл_</v>
      </c>
      <c r="H69" t="str">
        <f>VLOOKUP(B69,audio_list_stym!$A$3:$AJ$18,7,FALSE)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236</v>
      </c>
      <c r="Q69" t="str">
        <f>IF(G69="экспл",0,IF(G69="импл_",VLOOKUP(J69,quest_импл!$A$1:$J$129,8,FALSE),0))</f>
        <v>sound\\S_kochuroy_li.wav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2010</v>
      </c>
      <c r="AD69" t="str">
        <f t="shared" ca="1" si="32"/>
        <v>pics\\Finik_2.jpg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3"/>
        <v>pics\\Finik_2.jpg</v>
      </c>
      <c r="AI69" t="s">
        <v>70</v>
      </c>
      <c r="AO69">
        <f t="shared" ca="1" si="34"/>
        <v>0.87633587790496503</v>
      </c>
      <c r="AP69" t="str">
        <f t="shared" ca="1" si="35"/>
        <v>pics\\Finik_2.jpg</v>
      </c>
      <c r="AS69" t="str">
        <f t="shared" ca="1" si="28"/>
        <v>pics\\Finik_2.jpg</v>
      </c>
      <c r="AT69">
        <f t="shared" ca="1" si="29"/>
        <v>0.89600791986046158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_С_косточкой_ли_</v>
      </c>
      <c r="BB69" t="str">
        <f t="shared" si="31"/>
        <v>_С_косточкой_ли_XXXXX?</v>
      </c>
      <c r="BD69" cm="1">
        <f t="array" aca="1" ref="BD69" ca="1">INDEX(L69:L76,(RANK(AT5,$AT$2:$AT$9)))</f>
        <v>2081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VLOOKUP(B70,audio_list_stym!$A$3:$BP$18,39,FALSE)</f>
        <v>16</v>
      </c>
      <c r="F70" t="str">
        <f>VLOOKUP(E70,metki!$A$2:$B$9,2,FALSE)</f>
        <v>импл_новые_без_названия</v>
      </c>
      <c r="G70" t="str">
        <f t="shared" si="26"/>
        <v>импл_</v>
      </c>
      <c r="H70" t="str">
        <f>VLOOKUP(B70,audio_list_stym!$A$3:$AJ$18,7,FALSE)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237</v>
      </c>
      <c r="Q70" t="str">
        <f>IF(G70="экспл",0,IF(G70="импл_",VLOOKUP(J70,quest_импл!$A$1:$J$129,8,FALSE),0))</f>
        <v>sound\\Fioletoviy_li.wav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2025</v>
      </c>
      <c r="AD70" t="str">
        <f t="shared" ca="1" si="32"/>
        <v>pics\\Kokos_1.jpg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3"/>
        <v>pics\\Kokos_1.jpg</v>
      </c>
      <c r="AI70" t="s">
        <v>71</v>
      </c>
      <c r="AO70">
        <f t="shared" ca="1" si="34"/>
        <v>0.63232274301658487</v>
      </c>
      <c r="AP70" t="str">
        <f t="shared" ca="1" si="35"/>
        <v>pics\\Kokos_1.jpg</v>
      </c>
      <c r="AS70" t="str">
        <f t="shared" ca="1" si="28"/>
        <v>pics\\Kokos_1.jpg</v>
      </c>
      <c r="AT70">
        <f t="shared" ca="1" si="29"/>
        <v>0.3082614835653481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_Синий_ли_</v>
      </c>
      <c r="BB70" t="str">
        <f t="shared" si="31"/>
        <v>_Синий_ли_XXXXX?</v>
      </c>
      <c r="BD70" cm="1">
        <f t="array" aca="1" ref="BD70" ca="1">INDEX(L70:L77,(RANK(AT6,$AT$2:$AT$9)))</f>
        <v>2078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VLOOKUP(B71,audio_list_stym!$A$3:$BP$18,39,FALSE)</f>
        <v>16</v>
      </c>
      <c r="F71" t="str">
        <f>VLOOKUP(E71,metki!$A$2:$B$9,2,FALSE)</f>
        <v>импл_новые_без_названия</v>
      </c>
      <c r="G71" t="str">
        <f t="shared" si="26"/>
        <v>импл_</v>
      </c>
      <c r="H71" t="str">
        <f>VLOOKUP(B71,audio_list_stym!$A$3:$AJ$18,7,FALSE)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238</v>
      </c>
      <c r="Q71" t="str">
        <f>IF(G71="экспл",0,IF(G71="импл_",VLOOKUP(J71,quest_импл!$A$1:$J$129,8,FALSE),0))</f>
        <v>sound\\S_dolkami_li.wav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2052</v>
      </c>
      <c r="AD71" t="str">
        <f t="shared" ca="1" si="32"/>
        <v>pics\\Redis_4.jpg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3"/>
        <v>pics\\Redis_4.jpg</v>
      </c>
      <c r="AI71" t="s">
        <v>72</v>
      </c>
      <c r="AO71">
        <f t="shared" ca="1" si="34"/>
        <v>0.25464810302701479</v>
      </c>
      <c r="AP71" t="str">
        <f t="shared" ca="1" si="35"/>
        <v>pics\\Redis_4.jpg</v>
      </c>
      <c r="AS71" t="str">
        <f t="shared" ca="1" si="28"/>
        <v>pics\\Redis_4.jpg</v>
      </c>
      <c r="AT71">
        <f t="shared" ca="1" si="29"/>
        <v>0.11832776379383403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_С_дольками_ли_</v>
      </c>
      <c r="BB71" t="str">
        <f t="shared" si="31"/>
        <v>_С_дольками_ли_XXXXX?</v>
      </c>
      <c r="BD71" cm="1">
        <f t="array" aca="1" ref="BD71" ca="1">INDEX(L71:L78,(RANK(AT7,$AT$2:$AT$9)))</f>
        <v>2078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VLOOKUP(B72,audio_list_stym!$A$3:$BP$18,39,FALSE)</f>
        <v>16</v>
      </c>
      <c r="F72" t="str">
        <f>VLOOKUP(E72,metki!$A$2:$B$9,2,FALSE)</f>
        <v>импл_новые_без_названия</v>
      </c>
      <c r="G72" t="str">
        <f t="shared" si="26"/>
        <v>импл_</v>
      </c>
      <c r="H72" t="str">
        <f>VLOOKUP(B72,audio_list_stym!$A$3:$AJ$18,7,FALSE)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239</v>
      </c>
      <c r="Q72" t="str">
        <f>IF(G72="экспл",0,IF(G72="импл_",VLOOKUP(J72,quest_импл!$A$1:$J$129,8,FALSE),0))</f>
        <v>sound\\Visushenniy_li.wav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2004</v>
      </c>
      <c r="AD72" t="str">
        <f t="shared" ca="1" si="32"/>
        <v>pics\\Banan_4.jpg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3"/>
        <v>pics\\Banan_4.jpg</v>
      </c>
      <c r="AI72" t="s">
        <v>73</v>
      </c>
      <c r="AO72">
        <f t="shared" ca="1" si="34"/>
        <v>0.95535396584181087</v>
      </c>
      <c r="AP72" t="str">
        <f t="shared" ca="1" si="35"/>
        <v>pics\\Banan_4.jpg</v>
      </c>
      <c r="AS72" t="str">
        <f t="shared" ca="1" si="28"/>
        <v>pics\\Banan_4.jpg</v>
      </c>
      <c r="AT72">
        <f t="shared" ca="1" si="29"/>
        <v>0.14699355988980423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_Высушенный_ли_</v>
      </c>
      <c r="BB72" t="str">
        <f t="shared" si="31"/>
        <v>_Высушенный_ли_XXXXX?</v>
      </c>
      <c r="BD72" cm="1">
        <f t="array" aca="1" ref="BD72" ca="1">INDEX(L72:L79,(RANK(AT8,$AT$2:$AT$9)))</f>
        <v>2085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VLOOKUP(B73,audio_list_stym!$A$3:$BP$18,39,FALSE)</f>
        <v>16</v>
      </c>
      <c r="F73" t="str">
        <f>VLOOKUP(E73,metki!$A$2:$B$9,2,FALSE)</f>
        <v>импл_новые_без_названия</v>
      </c>
      <c r="G73" t="str">
        <f t="shared" si="26"/>
        <v>импл_</v>
      </c>
      <c r="H73" t="str">
        <f>VLOOKUP(B73,audio_list_stym!$A$3:$AJ$18,7,FALSE)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240</v>
      </c>
      <c r="Q73" t="str">
        <f>IF(G73="экспл",0,IF(G73="импл_",VLOOKUP(J73,quest_импл!$A$1:$J$129,8,FALSE),0))</f>
        <v>sound\\Myatiy_li.wav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2034</v>
      </c>
      <c r="AD73" t="str">
        <f t="shared" ca="1" si="32"/>
        <v>pics\\Limon_2.jpg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3"/>
        <v>pics\\Limon_2.jpg</v>
      </c>
      <c r="AI73" t="s">
        <v>74</v>
      </c>
      <c r="AO73">
        <f t="shared" ca="1" si="34"/>
        <v>0.52662843440925733</v>
      </c>
      <c r="AP73" t="str">
        <f t="shared" ca="1" si="35"/>
        <v>pics\\Limon_2.jpg</v>
      </c>
      <c r="AS73" t="str">
        <f t="shared" ca="1" si="28"/>
        <v>pics\\Limon_2.jpg</v>
      </c>
      <c r="AT73">
        <f t="shared" ca="1" si="29"/>
        <v>0.55365126759541861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_Мятый_ли_</v>
      </c>
      <c r="BB73" t="str">
        <f t="shared" si="31"/>
        <v>_Мятый_ли_XXXXX?</v>
      </c>
      <c r="BD73" cm="1">
        <f t="array" aca="1" ref="BD73" ca="1">INDEX(L73:L80,(RANK(AT9,$AT$2:$AT$9)))</f>
        <v>2084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VLOOKUP(B74,audio_list_stym!$A$3:$BP$18,39,FALSE)</f>
        <v>17</v>
      </c>
      <c r="F74" t="str">
        <f>VLOOKUP(E74,metki!$A$2:$B$9,2,FALSE)</f>
        <v>экспл_новые_без_названия</v>
      </c>
      <c r="G74" t="str">
        <f t="shared" si="26"/>
        <v>экспл</v>
      </c>
      <c r="H74" t="str">
        <f>VLOOKUP(B74,audio_list_stym!$A$3:$AJ$18,7,FALSE)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113</v>
      </c>
      <c r="Z74" t="str">
        <f>IF(G74="экспл",VLOOKUP(J74,quest_экспл!$A$1:$N$129,12,FALSE),IF(G74="импл_",0,0))</f>
        <v>sound\\On_vizhatiy.wav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32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33"/>
        <v/>
      </c>
      <c r="AI74" t="s">
        <v>76</v>
      </c>
      <c r="AO74">
        <f t="shared" ca="1" si="34"/>
        <v>0.33298873194020295</v>
      </c>
      <c r="AP74" t="str">
        <f t="shared" ca="1" si="35"/>
        <v>pics\\Peper_4.jpg</v>
      </c>
      <c r="AS74" t="str">
        <f t="shared" si="28"/>
        <v/>
      </c>
      <c r="AT74">
        <f t="shared" ca="1" si="29"/>
        <v>5.2184318159116061E-2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_Он_выжатый?</v>
      </c>
      <c r="BA74" t="e">
        <f>VLOOKUP(Q74,audio_list_stym!$B$2:$BQ$299,68,FALSE)</f>
        <v>#N/A</v>
      </c>
      <c r="BB74" t="str">
        <f t="shared" si="31"/>
        <v>На_экране_XXXXX._Он_выжатый?</v>
      </c>
      <c r="BC74">
        <f>A74</f>
        <v>1210</v>
      </c>
      <c r="BD74" cm="1">
        <f t="array" aca="1" ref="BD74" ca="1">INDEX($L$74:$L$81,(RANK(AT2,$AT$2:$AT$9)))</f>
        <v>2088</v>
      </c>
      <c r="BE74" cm="1">
        <f t="array" aca="1" ref="BE74" ca="1">INDEX(BD66:BD73,(RANK(AT3,$AT$2:$AT$9)))</f>
        <v>2078</v>
      </c>
      <c r="BF74" cm="1">
        <f t="array" aca="1" ref="BF74" ca="1">INDEX(BD82:BD105,(RANK(AT3,$AT$2:$AT$17)))</f>
        <v>2094</v>
      </c>
      <c r="BG74" cm="1">
        <f t="array" aca="1" ref="BG74" ca="1">INDEX(BD106:BD129,(RANK(AT3,$AT$2:$AT$9)))</f>
        <v>2140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VLOOKUP(B75,audio_list_stym!$A$3:$BP$18,39,FALSE)</f>
        <v>17</v>
      </c>
      <c r="F75" t="str">
        <f>VLOOKUP(E75,metki!$A$2:$B$9,2,FALSE)</f>
        <v>экспл_новые_без_названия</v>
      </c>
      <c r="G75" t="str">
        <f t="shared" si="26"/>
        <v>экспл</v>
      </c>
      <c r="H75" t="str">
        <f>VLOOKUP(B75,audio_list_stym!$A$3:$AJ$18,7,FALSE)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114</v>
      </c>
      <c r="Z75" t="str">
        <f>IF(G75="экспл",VLOOKUP(J75,quest_экспл!$A$1:$N$129,12,FALSE),IF(G75="импл_",0,0))</f>
        <v>sound\\On_nadloman.wav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ca="1" si="32"/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si="33"/>
        <v/>
      </c>
      <c r="AI75" t="s">
        <v>77</v>
      </c>
      <c r="AO75">
        <f t="shared" ca="1" si="34"/>
        <v>0.55824271311763674</v>
      </c>
      <c r="AP75" t="str">
        <f t="shared" ca="1" si="35"/>
        <v>pics\\Kokos_8.jpg</v>
      </c>
      <c r="AS75" t="str">
        <f t="shared" si="28"/>
        <v/>
      </c>
      <c r="AT75">
        <f t="shared" ca="1" si="29"/>
        <v>0.98329103369705895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_Он_надломан?</v>
      </c>
      <c r="BA75" t="e">
        <f>VLOOKUP(Q75,audio_list_stym!$B$2:$BQ$299,68,FALSE)</f>
        <v>#N/A</v>
      </c>
      <c r="BB75" t="str">
        <f t="shared" si="31"/>
        <v>Посмотрите,_вот_XXXXX._Он_надломан?</v>
      </c>
      <c r="BD75" cm="1">
        <f t="array" aca="1" ref="BD75" ca="1">INDEX($L$74:$L$81,(RANK(AT3,$AT$2:$AT$9)))</f>
        <v>2083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VLOOKUP(B76,audio_list_stym!$A$3:$BP$18,39,FALSE)</f>
        <v>17</v>
      </c>
      <c r="F76" t="str">
        <f>VLOOKUP(E76,metki!$A$2:$B$9,2,FALSE)</f>
        <v>экспл_новые_без_названия</v>
      </c>
      <c r="G76" t="str">
        <f t="shared" si="26"/>
        <v>экспл</v>
      </c>
      <c r="H76" t="str">
        <f>VLOOKUP(B76,audio_list_stym!$A$3:$AJ$18,7,FALSE)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115</v>
      </c>
      <c r="Z76" t="str">
        <f>IF(G76="экспл",VLOOKUP(J76,quest_экспл!$A$1:$N$129,12,FALSE),IF(G76="импл_",0,0))</f>
        <v>sound\\On_volnistiy.wav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2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33"/>
        <v/>
      </c>
      <c r="AI76" t="s">
        <v>78</v>
      </c>
      <c r="AO76">
        <f t="shared" ca="1" si="34"/>
        <v>0.15679451315080828</v>
      </c>
      <c r="AP76" t="str">
        <f t="shared" ca="1" si="35"/>
        <v>pics\\Tomat_2.jpg</v>
      </c>
      <c r="AS76" t="str">
        <f t="shared" si="28"/>
        <v/>
      </c>
      <c r="AT76">
        <f t="shared" ca="1" si="29"/>
        <v>0.14922564720927733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_Он_волнистый?</v>
      </c>
      <c r="BA76" t="e">
        <f>VLOOKUP(Q76,audio_list_stym!$B$2:$BQ$299,68,FALSE)</f>
        <v>#N/A</v>
      </c>
      <c r="BB76" t="str">
        <f t="shared" si="31"/>
        <v>Вот_XXXXX._Он_волнистый?</v>
      </c>
      <c r="BD76" cm="1">
        <f t="array" aca="1" ref="BD76" ca="1">INDEX($L$74:$L$81,(RANK(AT4,$AT$2:$AT$9)))</f>
        <v>2084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VLOOKUP(B77,audio_list_stym!$A$3:$BP$18,39,FALSE)</f>
        <v>17</v>
      </c>
      <c r="F77" t="str">
        <f>VLOOKUP(E77,metki!$A$2:$B$9,2,FALSE)</f>
        <v>экспл_новые_без_названия</v>
      </c>
      <c r="G77" t="str">
        <f t="shared" si="26"/>
        <v>экспл</v>
      </c>
      <c r="H77" t="str">
        <f>VLOOKUP(B77,audio_list_stym!$A$3:$AJ$18,7,FALSE)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116</v>
      </c>
      <c r="Z77" t="str">
        <f>IF(G77="экспл",VLOOKUP(J77,quest_экспл!$A$1:$N$129,12,FALSE),IF(G77="импл_",0,0))</f>
        <v>sound\\On_buriy.wav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2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33"/>
        <v/>
      </c>
      <c r="AI77" t="s">
        <v>79</v>
      </c>
      <c r="AO77">
        <f t="shared" ca="1" si="34"/>
        <v>0.1378858311954454</v>
      </c>
      <c r="AP77" t="str">
        <f t="shared" ca="1" si="35"/>
        <v>pics\\Tomat_5.jpg</v>
      </c>
      <c r="AS77" t="str">
        <f t="shared" si="28"/>
        <v/>
      </c>
      <c r="AT77">
        <f t="shared" ca="1" si="29"/>
        <v>0.96531385252900903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_Он_бурый?</v>
      </c>
      <c r="BA77" t="e">
        <f>VLOOKUP(Q77,audio_list_stym!$B$2:$BQ$299,68,FALSE)</f>
        <v>#N/A</v>
      </c>
      <c r="BB77" t="str">
        <f t="shared" si="31"/>
        <v>Это_XXXXX._Он_бурый?</v>
      </c>
      <c r="BD77" cm="1">
        <f t="array" aca="1" ref="BD77" ca="1">INDEX($L$74:$L$81,(RANK(AT5,$AT$2:$AT$9)))</f>
        <v>2086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VLOOKUP(B78,audio_list_stym!$A$3:$BP$18,39,FALSE)</f>
        <v>17</v>
      </c>
      <c r="F78" t="str">
        <f>VLOOKUP(E78,metki!$A$2:$B$9,2,FALSE)</f>
        <v>экспл_новые_без_названия</v>
      </c>
      <c r="G78" t="str">
        <f t="shared" si="26"/>
        <v>экспл</v>
      </c>
      <c r="H78" t="str">
        <f>VLOOKUP(B78,audio_list_stym!$A$3:$AJ$18,7,FALSE)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117</v>
      </c>
      <c r="Z78" t="str">
        <f>IF(G78="экспл",VLOOKUP(J78,quest_экспл!$A$1:$N$129,12,FALSE),IF(G78="импл_",0,0))</f>
        <v>sound\\Vityanut_li_on.wav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2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33"/>
        <v/>
      </c>
      <c r="AI78" t="s">
        <v>80</v>
      </c>
      <c r="AO78">
        <f t="shared" ca="1" si="34"/>
        <v>0.15442393842778024</v>
      </c>
      <c r="AP78" t="str">
        <f t="shared" ca="1" si="35"/>
        <v>pics\\Tomat_3.jpg</v>
      </c>
      <c r="AS78" t="str">
        <f t="shared" si="28"/>
        <v/>
      </c>
      <c r="AT78">
        <f t="shared" ca="1" si="29"/>
        <v>0.44202942795748135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_Вытянут_ли_он?</v>
      </c>
      <c r="BA78" t="e">
        <f>VLOOKUP(Q78,audio_list_stym!$B$2:$BQ$299,68,FALSE)</f>
        <v>#N/A</v>
      </c>
      <c r="BB78" t="str">
        <f t="shared" si="31"/>
        <v>На_картинке_XXXXX._Вытянут_ли_он?</v>
      </c>
      <c r="BD78" cm="1">
        <f t="array" aca="1" ref="BD78" ca="1">INDEX($L$74:$L$81,(RANK(AT6,$AT$2:$AT$9)))</f>
        <v>2082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VLOOKUP(B79,audio_list_stym!$A$3:$BP$18,39,FALSE)</f>
        <v>17</v>
      </c>
      <c r="F79" t="str">
        <f>VLOOKUP(E79,metki!$A$2:$B$9,2,FALSE)</f>
        <v>экспл_новые_без_названия</v>
      </c>
      <c r="G79" t="str">
        <f t="shared" si="26"/>
        <v>экспл</v>
      </c>
      <c r="H79" t="str">
        <f>VLOOKUP(B79,audio_list_stym!$A$3:$AJ$18,7,FALSE)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118</v>
      </c>
      <c r="Z79" t="str">
        <f>IF(G79="экспл",VLOOKUP(J79,quest_экспл!$A$1:$N$129,12,FALSE),IF(G79="импл_",0,0))</f>
        <v>sound\\Obyemniy_li_on.wav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2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33"/>
        <v/>
      </c>
      <c r="AI79" t="s">
        <v>81</v>
      </c>
      <c r="AO79">
        <f t="shared" ca="1" si="34"/>
        <v>0.67809361526948941</v>
      </c>
      <c r="AP79" t="str">
        <f t="shared" ca="1" si="35"/>
        <v>pics\\Goroh_7.jpg</v>
      </c>
      <c r="AS79" t="str">
        <f t="shared" si="28"/>
        <v/>
      </c>
      <c r="AT79">
        <f t="shared" ca="1" si="29"/>
        <v>0.39577187949845882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_Объемный_ли_он?</v>
      </c>
      <c r="BA79" t="e">
        <f>VLOOKUP(Q79,audio_list_stym!$B$2:$BQ$299,68,FALSE)</f>
        <v>#N/A</v>
      </c>
      <c r="BB79" t="str">
        <f t="shared" si="31"/>
        <v>На_мониторе_XXXXX._Объемный_ли_он?</v>
      </c>
      <c r="BD79" cm="1">
        <f t="array" aca="1" ref="BD79" ca="1">INDEX($L$74:$L$81,(RANK(AT7,$AT$2:$AT$9)))</f>
        <v>2081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VLOOKUP(B80,audio_list_stym!$A$3:$BP$18,39,FALSE)</f>
        <v>17</v>
      </c>
      <c r="F80" t="str">
        <f>VLOOKUP(E80,metki!$A$2:$B$9,2,FALSE)</f>
        <v>экспл_новые_без_названия</v>
      </c>
      <c r="G80" t="str">
        <f t="shared" si="26"/>
        <v>экспл</v>
      </c>
      <c r="H80" t="str">
        <f>VLOOKUP(B80,audio_list_stym!$A$3:$AJ$18,7,FALSE)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119</v>
      </c>
      <c r="Z80" t="str">
        <f>IF(G80="экспл",VLOOKUP(J80,quest_экспл!$A$1:$N$129,12,FALSE),IF(G80="импл_",0,0))</f>
        <v>sound\\Pustoy_li_on.wav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2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33"/>
        <v/>
      </c>
      <c r="AI80" t="s">
        <v>82</v>
      </c>
      <c r="AO80">
        <f t="shared" ca="1" si="34"/>
        <v>0.9488777896227556</v>
      </c>
      <c r="AP80" t="str">
        <f t="shared" ca="1" si="35"/>
        <v>pics\\Banan_5.jpg</v>
      </c>
      <c r="AS80" t="str">
        <f t="shared" si="28"/>
        <v/>
      </c>
      <c r="AT80">
        <f t="shared" ca="1" si="29"/>
        <v>0.68485322295245854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_Пустой_ли_он?</v>
      </c>
      <c r="BA80" t="e">
        <f>VLOOKUP(Q80,audio_list_stym!$B$2:$BQ$299,68,FALSE)</f>
        <v>#N/A</v>
      </c>
      <c r="BB80" t="str">
        <f t="shared" si="31"/>
        <v>Перед_Вами_XXXXX._Пустой_ли_он?</v>
      </c>
      <c r="BD80" cm="1">
        <f t="array" aca="1" ref="BD80" ca="1">INDEX($L$74:$L$81,(RANK(AT8,$AT$2:$AT$9)))</f>
        <v>2087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VLOOKUP(B81,audio_list_stym!$A$3:$BP$18,39,FALSE)</f>
        <v>17</v>
      </c>
      <c r="F81" t="str">
        <f>VLOOKUP(E81,metki!$A$2:$B$9,2,FALSE)</f>
        <v>экспл_новые_без_названия</v>
      </c>
      <c r="G81" t="str">
        <f t="shared" si="26"/>
        <v>экспл</v>
      </c>
      <c r="H81" t="str">
        <f>VLOOKUP(B81,audio_list_stym!$A$3:$AJ$18,7,FALSE)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120</v>
      </c>
      <c r="Z81" t="str">
        <f>IF(G81="экспл",VLOOKUP(J81,quest_экспл!$A$1:$N$129,12,FALSE),IF(G81="импл_",0,0))</f>
        <v>sound\\Belyi_li_on.wav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2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33"/>
        <v/>
      </c>
      <c r="AI81" t="s">
        <v>83</v>
      </c>
      <c r="AO81">
        <f t="shared" ca="1" si="34"/>
        <v>0.1076286013433575</v>
      </c>
      <c r="AP81" t="str">
        <f t="shared" ca="1" si="35"/>
        <v>pics\\Tomat_7.jpg</v>
      </c>
      <c r="AS81" t="str">
        <f t="shared" si="28"/>
        <v/>
      </c>
      <c r="AT81">
        <f t="shared" ca="1" si="29"/>
        <v>0.63766065816610429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_Белый_ли_он?</v>
      </c>
      <c r="BA81" t="e">
        <f>VLOOKUP(Q81,audio_list_stym!$B$2:$BQ$299,68,FALSE)</f>
        <v>#N/A</v>
      </c>
      <c r="BB81" t="str">
        <f t="shared" si="31"/>
        <v>Вы_видите_XXXXX._Белый_ли_он?</v>
      </c>
      <c r="BD81" cm="1">
        <f t="array" aca="1" ref="BD81" ca="1">INDEX($L$74:$L$81,(RANK(AT9,$AT$2:$AT$9)))</f>
        <v>2085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VLOOKUP(B82,audio_list_stym!$A$3:$BP$18,39,FALSE)</f>
        <v>14</v>
      </c>
      <c r="F82" t="str">
        <f>VLOOKUP(E82,metki!$A$2:$B$9,2,FALSE)</f>
        <v>импл_новые_с_названием</v>
      </c>
      <c r="G82" t="str">
        <f t="shared" si="26"/>
        <v>импл_</v>
      </c>
      <c r="H82" t="str">
        <f>VLOOKUP(B82,audio_list_stym!$A$3:$AJ$18,7,FALSE)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249</v>
      </c>
      <c r="Q82" t="str">
        <f>IF(G82="экспл",0,IF(G82="импл_",VLOOKUP(J82,quest_импл!$A$1:$J$129,8,FALSE),0))</f>
        <v>sound\\Ispachkan_li.wav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2042</v>
      </c>
      <c r="AD82" t="str">
        <f t="shared" ca="1" si="32"/>
        <v>pics\\Peper_2.jpg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3"/>
        <v>pics\\Peper_2.jpg</v>
      </c>
      <c r="AI82" t="s">
        <v>84</v>
      </c>
      <c r="AO82">
        <f t="shared" ca="1" si="34"/>
        <v>0.40475464630581326</v>
      </c>
      <c r="AP82" t="str">
        <f t="shared" ca="1" si="35"/>
        <v>pics\\Peper_2.jpg</v>
      </c>
      <c r="AS82" t="str">
        <f t="shared" ca="1" si="28"/>
        <v>pics\\Peper_2.jpg</v>
      </c>
      <c r="AT82">
        <f t="shared" ca="1" si="29"/>
        <v>1.6924966637980932E-2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_Испачкан_ли_</v>
      </c>
      <c r="BB82" t="str">
        <f t="shared" si="31"/>
        <v>_Испачкан_ли_ЛИРОХ?</v>
      </c>
      <c r="BC82">
        <f>A82</f>
        <v>1211</v>
      </c>
      <c r="BD82" cm="1">
        <f t="array" aca="1" ref="BD82" ca="1">INDEX($L$82:$L$89,(RANK(AT2,$AT$2:$AT$9)))</f>
        <v>2096</v>
      </c>
      <c r="BE82" cm="1">
        <f t="array" aca="1" ref="BE82" ca="1">INDEX(BD66:BD81,(RANK(AT4,$AT$2:$AT$17)))</f>
        <v>2078</v>
      </c>
      <c r="BF82" cm="1">
        <f t="array" aca="1" ref="BF82" ca="1">INDEX(BD90:BD105,(RANK(AT4,$AT$2:$AT$17)))</f>
        <v>2114</v>
      </c>
      <c r="BG82" cm="1">
        <f t="array" aca="1" ref="BG82" ca="1">INDEX(BD106:BD129,(RANK(AT4,$AT$2:$AT$9)))</f>
        <v>2142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VLOOKUP(B83,audio_list_stym!$A$3:$BP$18,39,FALSE)</f>
        <v>14</v>
      </c>
      <c r="F83" t="str">
        <f>VLOOKUP(E83,metki!$A$2:$B$9,2,FALSE)</f>
        <v>импл_новые_с_названием</v>
      </c>
      <c r="G83" t="str">
        <f t="shared" si="26"/>
        <v>импл_</v>
      </c>
      <c r="H83" t="str">
        <f>VLOOKUP(B83,audio_list_stym!$A$3:$AJ$18,7,FALSE)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250</v>
      </c>
      <c r="Q83" t="str">
        <f>IF(G83="экспл",0,IF(G83="импл_",VLOOKUP(J83,quest_импл!$A$1:$J$129,8,FALSE),0))</f>
        <v>sound\\Farshirovanniy_li.wav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2035</v>
      </c>
      <c r="AD83" t="str">
        <f t="shared" ca="1" si="32"/>
        <v>pics\\Limon_3.jpg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3"/>
        <v>pics\\Limon_3.jpg</v>
      </c>
      <c r="AI83" t="s">
        <v>85</v>
      </c>
      <c r="AO83">
        <f t="shared" ca="1" si="34"/>
        <v>0.52033298826512164</v>
      </c>
      <c r="AP83" t="str">
        <f t="shared" ca="1" si="35"/>
        <v>pics\\Limon_3.jpg</v>
      </c>
      <c r="AS83" t="str">
        <f t="shared" ca="1" si="28"/>
        <v>pics\\Limon_3.jpg</v>
      </c>
      <c r="AT83">
        <f t="shared" ca="1" si="29"/>
        <v>0.569127561014937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_Фаршированный_ли_</v>
      </c>
      <c r="BB83" t="str">
        <f t="shared" si="31"/>
        <v>_Фаршированный_ли_ЛИРОХ?</v>
      </c>
      <c r="BD83" cm="1">
        <f t="array" aca="1" ref="BD83" ca="1">INDEX($L$82:$L$89,(RANK(AT3,$AT$2:$AT$9)))</f>
        <v>2091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VLOOKUP(B84,audio_list_stym!$A$3:$BP$18,39,FALSE)</f>
        <v>14</v>
      </c>
      <c r="F84" t="str">
        <f>VLOOKUP(E84,metki!$A$2:$B$9,2,FALSE)</f>
        <v>импл_новые_с_названием</v>
      </c>
      <c r="G84" t="str">
        <f t="shared" si="26"/>
        <v>импл_</v>
      </c>
      <c r="H84" t="str">
        <f>VLOOKUP(B84,audio_list_stym!$A$3:$AJ$18,7,FALSE)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251</v>
      </c>
      <c r="Q84" t="str">
        <f>IF(G84="экспл",0,IF(G84="импл_",VLOOKUP(J84,quest_импл!$A$1:$J$129,8,FALSE),0))</f>
        <v>sound\\Razrezan_li.wav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2053</v>
      </c>
      <c r="AD84" t="str">
        <f t="shared" ca="1" si="32"/>
        <v>pics\\Redis_5.jpg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3"/>
        <v>pics\\Redis_5.jpg</v>
      </c>
      <c r="AI84" t="s">
        <v>94</v>
      </c>
      <c r="AO84">
        <f t="shared" ca="1" si="34"/>
        <v>0.22162586953296948</v>
      </c>
      <c r="AP84" t="str">
        <f t="shared" ca="1" si="35"/>
        <v>pics\\Redis_5.jpg</v>
      </c>
      <c r="AS84" t="str">
        <f t="shared" ca="1" si="28"/>
        <v>pics\\Redis_5.jpg</v>
      </c>
      <c r="AT84">
        <f t="shared" ca="1" si="29"/>
        <v>0.32305768891241682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_Разрезан_ли_</v>
      </c>
      <c r="BB84" t="str">
        <f t="shared" si="31"/>
        <v>_Разрезан_ли_ЛИРОХ?</v>
      </c>
      <c r="BD84" cm="1">
        <f t="array" aca="1" ref="BD84" ca="1">INDEX($L$82:$L$89,(RANK(AT4,$AT$2:$AT$9)))</f>
        <v>2092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VLOOKUP(B85,audio_list_stym!$A$3:$BP$18,39,FALSE)</f>
        <v>14</v>
      </c>
      <c r="F85" t="str">
        <f>VLOOKUP(E85,metki!$A$2:$B$9,2,FALSE)</f>
        <v>импл_новые_с_названием</v>
      </c>
      <c r="G85" t="str">
        <f t="shared" si="26"/>
        <v>импл_</v>
      </c>
      <c r="H85" t="str">
        <f>VLOOKUP(B85,audio_list_stym!$A$3:$AJ$18,7,FALSE)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252</v>
      </c>
      <c r="Q85" t="str">
        <f>IF(G85="экспл",0,IF(G85="импл_",VLOOKUP(J85,quest_импл!$A$1:$J$129,8,FALSE),0))</f>
        <v>sound\\S_lepestkami_li.wav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2040</v>
      </c>
      <c r="AD85" t="str">
        <f t="shared" ca="1" si="32"/>
        <v>pics\\Limon_8.jpg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3"/>
        <v>pics\\Limon_8.jpg</v>
      </c>
      <c r="AI85" t="s">
        <v>95</v>
      </c>
      <c r="AO85">
        <f t="shared" ca="1" si="34"/>
        <v>0.45867327039585171</v>
      </c>
      <c r="AP85" t="str">
        <f t="shared" ca="1" si="35"/>
        <v>pics\\Limon_8.jpg</v>
      </c>
      <c r="AS85" t="str">
        <f t="shared" ca="1" si="28"/>
        <v>pics\\Limon_8.jpg</v>
      </c>
      <c r="AT85">
        <f t="shared" ca="1" si="29"/>
        <v>0.37420823599506514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_С_лепестками_ли_</v>
      </c>
      <c r="BB85" t="str">
        <f t="shared" si="31"/>
        <v>_С_лепестками_ли_ЛИРОХ?</v>
      </c>
      <c r="BD85" cm="1">
        <f t="array" aca="1" ref="BD85" ca="1">INDEX($L$82:$L$89,(RANK(AT5,$AT$2:$AT$9)))</f>
        <v>2094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VLOOKUP(B86,audio_list_stym!$A$3:$BP$18,39,FALSE)</f>
        <v>14</v>
      </c>
      <c r="F86" t="str">
        <f>VLOOKUP(E86,metki!$A$2:$B$9,2,FALSE)</f>
        <v>импл_новые_с_названием</v>
      </c>
      <c r="G86" t="str">
        <f t="shared" si="26"/>
        <v>импл_</v>
      </c>
      <c r="H86" t="str">
        <f>VLOOKUP(B86,audio_list_stym!$A$3:$AJ$18,7,FALSE)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253</v>
      </c>
      <c r="Q86" t="str">
        <f>IF(G86="экспл",0,IF(G86="импл_",VLOOKUP(J86,quest_импл!$A$1:$J$129,8,FALSE),0))</f>
        <v>sound\\Kolyuchiy_li.wav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2038</v>
      </c>
      <c r="AD86" t="str">
        <f t="shared" ca="1" si="32"/>
        <v>pics\\Limon_6.jpg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3"/>
        <v>pics\\Limon_6.jpg</v>
      </c>
      <c r="AI86" t="s">
        <v>96</v>
      </c>
      <c r="AO86">
        <f t="shared" ca="1" si="34"/>
        <v>0.46139837002191597</v>
      </c>
      <c r="AP86" t="str">
        <f t="shared" ca="1" si="35"/>
        <v>pics\\Limon_6.jpg</v>
      </c>
      <c r="AS86" t="str">
        <f t="shared" ca="1" si="28"/>
        <v>pics\\Limon_6.jpg</v>
      </c>
      <c r="AT86">
        <f t="shared" ca="1" si="29"/>
        <v>0.5085540339884207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_Колючий_ли_</v>
      </c>
      <c r="BB86" t="str">
        <f t="shared" si="31"/>
        <v>_Колючий_ли_ЛИРОХ?</v>
      </c>
      <c r="BD86" cm="1">
        <f t="array" aca="1" ref="BD86" ca="1">INDEX($L$82:$L$89,(RANK(AT6,$AT$2:$AT$9)))</f>
        <v>2090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VLOOKUP(B87,audio_list_stym!$A$3:$BP$18,39,FALSE)</f>
        <v>14</v>
      </c>
      <c r="F87" t="str">
        <f>VLOOKUP(E87,metki!$A$2:$B$9,2,FALSE)</f>
        <v>импл_новые_с_названием</v>
      </c>
      <c r="G87" t="str">
        <f t="shared" si="26"/>
        <v>импл_</v>
      </c>
      <c r="H87" t="str">
        <f>VLOOKUP(B87,audio_list_stym!$A$3:$AJ$18,7,FALSE)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254</v>
      </c>
      <c r="Q87" t="str">
        <f>IF(G87="экспл",0,IF(G87="импл_",VLOOKUP(J87,quest_импл!$A$1:$J$129,8,FALSE),0))</f>
        <v>sound\\Oranzhrviy_li.wav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2050</v>
      </c>
      <c r="AD87" t="str">
        <f t="shared" ca="1" si="32"/>
        <v>pics\\Redis_2.jpg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3"/>
        <v>pics\\Redis_2.jpg</v>
      </c>
      <c r="AI87" t="s">
        <v>97</v>
      </c>
      <c r="AO87">
        <f t="shared" ca="1" si="34"/>
        <v>0.28173289035455362</v>
      </c>
      <c r="AP87" t="str">
        <f t="shared" ca="1" si="35"/>
        <v>pics\\Redis_2.jpg</v>
      </c>
      <c r="AS87" t="str">
        <f t="shared" ca="1" si="28"/>
        <v>pics\\Redis_2.jpg</v>
      </c>
      <c r="AT87">
        <f t="shared" ca="1" si="29"/>
        <v>7.1108006118250078E-2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_Оранжевый_ли_</v>
      </c>
      <c r="BB87" t="str">
        <f t="shared" si="31"/>
        <v>_Оранжевый_ли_ЛИРОХ?</v>
      </c>
      <c r="BD87" cm="1">
        <f t="array" aca="1" ref="BD87" ca="1">INDEX($L$82:$L$89,(RANK(AT7,$AT$2:$AT$9)))</f>
        <v>2089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VLOOKUP(B88,audio_list_stym!$A$3:$BP$18,39,FALSE)</f>
        <v>14</v>
      </c>
      <c r="F88" t="str">
        <f>VLOOKUP(E88,metki!$A$2:$B$9,2,FALSE)</f>
        <v>импл_новые_с_названием</v>
      </c>
      <c r="G88" t="str">
        <f t="shared" si="26"/>
        <v>импл_</v>
      </c>
      <c r="H88" t="str">
        <f>VLOOKUP(B88,audio_list_stym!$A$3:$AJ$18,7,FALSE)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255</v>
      </c>
      <c r="Q88" t="str">
        <f>IF(G88="экспл",0,IF(G88="импл_",VLOOKUP(J88,quest_импл!$A$1:$J$129,8,FALSE),0))</f>
        <v>sound\\Zernistiy_li.wav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2008</v>
      </c>
      <c r="AD88" t="str">
        <f t="shared" ca="1" si="32"/>
        <v>pics\\Banan_8.jpg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3"/>
        <v>pics\\Banan_8.jpg</v>
      </c>
      <c r="AI88" t="s">
        <v>98</v>
      </c>
      <c r="AO88">
        <f t="shared" ca="1" si="34"/>
        <v>0.88957199748262683</v>
      </c>
      <c r="AP88" t="str">
        <f t="shared" ca="1" si="35"/>
        <v>pics\\Banan_8.jpg</v>
      </c>
      <c r="AS88" t="str">
        <f t="shared" ca="1" si="28"/>
        <v>pics\\Banan_8.jpg</v>
      </c>
      <c r="AT88">
        <f t="shared" ca="1" si="29"/>
        <v>0.36405849826112091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_Зернистый_ли_</v>
      </c>
      <c r="BB88" t="str">
        <f t="shared" si="31"/>
        <v>_Зернистый_ли_ЛИРОХ?</v>
      </c>
      <c r="BD88" cm="1">
        <f t="array" aca="1" ref="BD88" ca="1">INDEX($L$82:$L$89,(RANK(AT8,$AT$2:$AT$9)))</f>
        <v>2095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VLOOKUP(B89,audio_list_stym!$A$3:$BP$18,39,FALSE)</f>
        <v>14</v>
      </c>
      <c r="F89" t="str">
        <f>VLOOKUP(E89,metki!$A$2:$B$9,2,FALSE)</f>
        <v>импл_новые_с_названием</v>
      </c>
      <c r="G89" t="str">
        <f t="shared" si="26"/>
        <v>импл_</v>
      </c>
      <c r="H89" t="str">
        <f>VLOOKUP(B89,audio_list_stym!$A$3:$AJ$18,7,FALSE)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256</v>
      </c>
      <c r="Q89" t="str">
        <f>IF(G89="экспл",0,IF(G89="импл_",VLOOKUP(J89,quest_импл!$A$1:$J$129,8,FALSE),0))</f>
        <v>sound\\Okrugliy_li.wav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2027</v>
      </c>
      <c r="AD89" t="str">
        <f t="shared" ca="1" si="32"/>
        <v>pics\\Kokos_3.jpg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3"/>
        <v>pics\\Kokos_3.jpg</v>
      </c>
      <c r="AI89" t="s">
        <v>99</v>
      </c>
      <c r="AO89">
        <f t="shared" ca="1" si="34"/>
        <v>0.62686226379348853</v>
      </c>
      <c r="AP89" t="str">
        <f t="shared" ca="1" si="35"/>
        <v>pics\\Kokos_3.jpg</v>
      </c>
      <c r="AS89" t="str">
        <f t="shared" ca="1" si="28"/>
        <v>pics\\Kokos_3.jpg</v>
      </c>
      <c r="AT89">
        <f t="shared" ca="1" si="29"/>
        <v>0.91246513486776182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_Округлый_ли_</v>
      </c>
      <c r="BB89" t="str">
        <f t="shared" si="31"/>
        <v>_Округлый_ли_ЛИРОХ?</v>
      </c>
      <c r="BD89" cm="1">
        <f t="array" aca="1" ref="BD89" ca="1">INDEX($L$82:$L$89,(RANK(AT9,$AT$2:$AT$9)))</f>
        <v>2093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VLOOKUP(B90,audio_list_stym!$A$3:$BP$18,39,FALSE)</f>
        <v>15</v>
      </c>
      <c r="F90" t="str">
        <f>VLOOKUP(E90,metki!$A$2:$B$9,2,FALSE)</f>
        <v>экспл_новые_с_названием</v>
      </c>
      <c r="G90" t="str">
        <f t="shared" si="26"/>
        <v>экспл</v>
      </c>
      <c r="H90" t="str">
        <f>VLOOKUP(B90,audio_list_stym!$A$3:$AJ$18,7,FALSE)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129</v>
      </c>
      <c r="Z90" t="str">
        <f>IF(G90="экспл",VLOOKUP(J90,quest_экспл!$A$1:$N$129,12,FALSE),IF(G90="импл_",0,0))</f>
        <v>sound\\On_beliy_vnutri.wav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2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3"/>
        <v/>
      </c>
      <c r="AI90" t="s">
        <v>100</v>
      </c>
      <c r="AO90">
        <f t="shared" ca="1" si="34"/>
        <v>0.76131313125301869</v>
      </c>
      <c r="AP90" t="str">
        <f t="shared" ca="1" si="35"/>
        <v>pics\\Goroh_3.jpg</v>
      </c>
      <c r="AS90" t="str">
        <f t="shared" si="28"/>
        <v/>
      </c>
      <c r="AT90">
        <f t="shared" ca="1" si="29"/>
        <v>0.60036368132381068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_Он_белый_внутри?</v>
      </c>
      <c r="BA90" t="e">
        <f>VLOOKUP(Q90,audio_list_stym!$B$2:$BQ$299,68,FALSE)</f>
        <v>#N/A</v>
      </c>
      <c r="BB90" t="str">
        <f t="shared" si="31"/>
        <v>На_экране_ФИМОН._Он_белый_внутри?</v>
      </c>
      <c r="BC90">
        <f>A90</f>
        <v>1212</v>
      </c>
      <c r="BD90" cm="1">
        <f t="array" aca="1" ref="BD90" ca="1">INDEX($L$90:$L$97,(RANK(AT2,$AT$2:$AT$9)))</f>
        <v>2120</v>
      </c>
      <c r="BE90" cm="1">
        <f t="array" aca="1" ref="BE90" ca="1">INDEX(BD66:BD81,(RANK(AT5,$AT$2:$AT$17)))</f>
        <v>2085</v>
      </c>
      <c r="BF90" cm="1">
        <f t="array" aca="1" ref="BF90" ca="1">INDEX(BD98:BD113,(RANK(AT5,$AT$2:$AT$17)))</f>
        <v>2135</v>
      </c>
      <c r="BG90" cm="1">
        <f t="array" aca="1" ref="BG90" ca="1">INDEX(BD114:BD129,(RANK(AT5,$AT$2:$AT$9)))</f>
        <v>2145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VLOOKUP(B91,audio_list_stym!$A$3:$BP$18,39,FALSE)</f>
        <v>15</v>
      </c>
      <c r="F91" t="str">
        <f>VLOOKUP(E91,metki!$A$2:$B$9,2,FALSE)</f>
        <v>экспл_новые_с_названием</v>
      </c>
      <c r="G91" t="str">
        <f t="shared" si="26"/>
        <v>экспл</v>
      </c>
      <c r="H91" t="str">
        <f>VLOOKUP(B91,audio_list_stym!$A$3:$AJ$18,7,FALSE)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130</v>
      </c>
      <c r="Z91" t="str">
        <f>IF(G91="экспл",VLOOKUP(J91,quest_экспл!$A$1:$N$129,12,FALSE),IF(G91="импл_",0,0))</f>
        <v>sound\\Rebristiy_li_on.wav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2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33"/>
        <v/>
      </c>
      <c r="AI91" t="s">
        <v>101</v>
      </c>
      <c r="AO91">
        <f t="shared" ca="1" si="34"/>
        <v>0.99044692724859007</v>
      </c>
      <c r="AP91" t="str">
        <f t="shared" ca="1" si="35"/>
        <v>pics\\Banan_1.jpg</v>
      </c>
      <c r="AS91" t="str">
        <f t="shared" si="28"/>
        <v/>
      </c>
      <c r="AT91">
        <f t="shared" ca="1" si="29"/>
        <v>7.0116605255884923E-2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_Ребристый_ли_он?</v>
      </c>
      <c r="BA91" t="e">
        <f>VLOOKUP(Q91,audio_list_stym!$B$2:$BQ$299,68,FALSE)</f>
        <v>#N/A</v>
      </c>
      <c r="BB91" t="str">
        <f t="shared" si="31"/>
        <v>Посмотрите,_вот_ФИМОН._Ребристый_ли_он?</v>
      </c>
      <c r="BD91" cm="1">
        <f t="array" aca="1" ref="BD91" ca="1">INDEX($L$90:$L$97,(RANK(AT3,$AT$2:$AT$9)))</f>
        <v>2115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VLOOKUP(B92,audio_list_stym!$A$3:$BP$18,39,FALSE)</f>
        <v>15</v>
      </c>
      <c r="F92" t="str">
        <f>VLOOKUP(E92,metki!$A$2:$B$9,2,FALSE)</f>
        <v>экспл_новые_с_названием</v>
      </c>
      <c r="G92" t="str">
        <f t="shared" si="26"/>
        <v>экспл</v>
      </c>
      <c r="H92" t="str">
        <f>VLOOKUP(B92,audio_list_stym!$A$3:$AJ$18,7,FALSE)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131</v>
      </c>
      <c r="Z92" t="str">
        <f>IF(G92="экспл",VLOOKUP(J92,quest_экспл!$A$1:$N$129,12,FALSE),IF(G92="импл_",0,0))</f>
        <v>sound\\Goluboy_li_on.wav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2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33"/>
        <v/>
      </c>
      <c r="AI92" t="s">
        <v>102</v>
      </c>
      <c r="AO92">
        <f t="shared" ca="1" si="34"/>
        <v>0.55390119173496399</v>
      </c>
      <c r="AP92" t="str">
        <f t="shared" ca="1" si="35"/>
        <v>pics\\Limon_1.jpg</v>
      </c>
      <c r="AS92" t="str">
        <f t="shared" si="28"/>
        <v/>
      </c>
      <c r="AT92">
        <f t="shared" ca="1" si="29"/>
        <v>6.0156934738809009E-2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_Голубой_ли_он?</v>
      </c>
      <c r="BA92" t="e">
        <f>VLOOKUP(Q92,audio_list_stym!$B$2:$BQ$299,68,FALSE)</f>
        <v>#N/A</v>
      </c>
      <c r="BB92" t="str">
        <f t="shared" si="31"/>
        <v>Вот_ФИМОН._Голубой_ли_он?</v>
      </c>
      <c r="BD92" cm="1">
        <f t="array" aca="1" ref="BD92" ca="1">INDEX($L$90:$L$97,(RANK(AT4,$AT$2:$AT$9)))</f>
        <v>2116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VLOOKUP(B93,audio_list_stym!$A$3:$BP$18,39,FALSE)</f>
        <v>15</v>
      </c>
      <c r="F93" t="str">
        <f>VLOOKUP(E93,metki!$A$2:$B$9,2,FALSE)</f>
        <v>экспл_новые_с_названием</v>
      </c>
      <c r="G93" t="str">
        <f t="shared" si="26"/>
        <v>экспл</v>
      </c>
      <c r="H93" t="str">
        <f>VLOOKUP(B93,audio_list_stym!$A$3:$AJ$18,7,FALSE)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132</v>
      </c>
      <c r="Z93" t="str">
        <f>IF(G93="экспл",VLOOKUP(J93,quest_экспл!$A$1:$N$129,12,FALSE),IF(G93="импл_",0,0))</f>
        <v>sound\\On_s_bugorkami.wav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2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33"/>
        <v/>
      </c>
      <c r="AI93" t="s">
        <v>103</v>
      </c>
      <c r="AO93">
        <f t="shared" ca="1" si="34"/>
        <v>0.57583698739582656</v>
      </c>
      <c r="AP93" t="str">
        <f t="shared" ca="1" si="35"/>
        <v>pics\\Kokos_7.jpg</v>
      </c>
      <c r="AS93" t="str">
        <f t="shared" si="28"/>
        <v/>
      </c>
      <c r="AT93">
        <f t="shared" ca="1" si="29"/>
        <v>0.76300471251921942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_Он_с_бугорками?</v>
      </c>
      <c r="BA93" t="e">
        <f>VLOOKUP(Q93,audio_list_stym!$B$2:$BQ$299,68,FALSE)</f>
        <v>#N/A</v>
      </c>
      <c r="BB93" t="str">
        <f t="shared" si="31"/>
        <v>Это_ФИМОН._Он_с_бугорками?</v>
      </c>
      <c r="BD93" cm="1">
        <f t="array" aca="1" ref="BD93" ca="1">INDEX($L$90:$L$97,(RANK(AT5,$AT$2:$AT$9)))</f>
        <v>2118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VLOOKUP(B94,audio_list_stym!$A$3:$BP$18,39,FALSE)</f>
        <v>15</v>
      </c>
      <c r="F94" t="str">
        <f>VLOOKUP(E94,metki!$A$2:$B$9,2,FALSE)</f>
        <v>экспл_новые_с_названием</v>
      </c>
      <c r="G94" t="str">
        <f t="shared" si="26"/>
        <v>экспл</v>
      </c>
      <c r="H94" t="str">
        <f>VLOOKUP(B94,audio_list_stym!$A$3:$AJ$18,7,FALSE)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133</v>
      </c>
      <c r="Z94" t="str">
        <f>IF(G94="экспл",VLOOKUP(J94,quest_экспл!$A$1:$N$129,12,FALSE),IF(G94="импл_",0,0))</f>
        <v>sound\\Ovalniy_li_on.wav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2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33"/>
        <v/>
      </c>
      <c r="AI94" t="s">
        <v>104</v>
      </c>
      <c r="AO94">
        <f t="shared" ca="1" si="34"/>
        <v>0.81948306528918813</v>
      </c>
      <c r="AP94" t="str">
        <f t="shared" ca="1" si="35"/>
        <v>pics\\Finik_7.jpg</v>
      </c>
      <c r="AS94" t="str">
        <f t="shared" si="28"/>
        <v/>
      </c>
      <c r="AT94">
        <f t="shared" ca="1" si="29"/>
        <v>0.12472680933367841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_Овальный_ли_он?</v>
      </c>
      <c r="BA94" t="e">
        <f>VLOOKUP(Q94,audio_list_stym!$B$2:$BQ$299,68,FALSE)</f>
        <v>#N/A</v>
      </c>
      <c r="BB94" t="str">
        <f t="shared" si="31"/>
        <v>На_картинке_ФИМОН._Овальный_ли_он?</v>
      </c>
      <c r="BD94" cm="1">
        <f t="array" aca="1" ref="BD94" ca="1">INDEX($L$90:$L$97,(RANK(AT6,$AT$2:$AT$9)))</f>
        <v>2114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VLOOKUP(B95,audio_list_stym!$A$3:$BP$18,39,FALSE)</f>
        <v>15</v>
      </c>
      <c r="F95" t="str">
        <f>VLOOKUP(E95,metki!$A$2:$B$9,2,FALSE)</f>
        <v>экспл_новые_с_названием</v>
      </c>
      <c r="G95" t="str">
        <f t="shared" si="26"/>
        <v>экспл</v>
      </c>
      <c r="H95" t="str">
        <f>VLOOKUP(B95,audio_list_stym!$A$3:$AJ$18,7,FALSE)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134</v>
      </c>
      <c r="Z95" t="str">
        <f>IF(G95="экспл",VLOOKUP(J95,quest_экспл!$A$1:$N$129,12,FALSE),IF(G95="импл_",0,0))</f>
        <v>sound\\Zhidkiy_li_on.wav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2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33"/>
        <v/>
      </c>
      <c r="AI95" t="s">
        <v>105</v>
      </c>
      <c r="AO95">
        <f t="shared" ca="1" si="34"/>
        <v>0.50625013784740303</v>
      </c>
      <c r="AP95" t="str">
        <f t="shared" ca="1" si="35"/>
        <v>pics\\Limon_4.jpg</v>
      </c>
      <c r="AS95" t="str">
        <f t="shared" si="28"/>
        <v/>
      </c>
      <c r="AT95">
        <f t="shared" ca="1" si="29"/>
        <v>0.69880466428520238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_Жидкий_ли_он?</v>
      </c>
      <c r="BA95" t="e">
        <f>VLOOKUP(Q95,audio_list_stym!$B$2:$BQ$299,68,FALSE)</f>
        <v>#N/A</v>
      </c>
      <c r="BB95" t="str">
        <f t="shared" si="31"/>
        <v>На_мониторе_ФИМОН._Жидкий_ли_он?</v>
      </c>
      <c r="BD95" cm="1">
        <f t="array" aca="1" ref="BD95" ca="1">INDEX($L$90:$L$97,(RANK(AT7,$AT$2:$AT$9)))</f>
        <v>2113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VLOOKUP(B96,audio_list_stym!$A$3:$BP$18,39,FALSE)</f>
        <v>15</v>
      </c>
      <c r="F96" t="str">
        <f>VLOOKUP(E96,metki!$A$2:$B$9,2,FALSE)</f>
        <v>экспл_новые_с_названием</v>
      </c>
      <c r="G96" t="str">
        <f t="shared" si="26"/>
        <v>экспл</v>
      </c>
      <c r="H96" t="str">
        <f>VLOOKUP(B96,audio_list_stym!$A$3:$AJ$18,7,FALSE)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135</v>
      </c>
      <c r="Z96" t="str">
        <f>IF(G96="экспл",VLOOKUP(J96,quest_экспл!$A$1:$N$129,12,FALSE),IF(G96="импл_",0,0))</f>
        <v>sound\\On_lohmatiy.wav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2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33"/>
        <v/>
      </c>
      <c r="AI96" t="s">
        <v>106</v>
      </c>
      <c r="AO96">
        <f t="shared" ca="1" si="34"/>
        <v>0.76416977831120159</v>
      </c>
      <c r="AP96" t="str">
        <f t="shared" ca="1" si="35"/>
        <v>pics\\Goroh_2.jpg</v>
      </c>
      <c r="AS96" t="str">
        <f t="shared" si="28"/>
        <v/>
      </c>
      <c r="AT96">
        <f t="shared" ca="1" si="29"/>
        <v>0.82969090752182184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_Он_лохматый?</v>
      </c>
      <c r="BA96" t="e">
        <f>VLOOKUP(Q96,audio_list_stym!$B$2:$BQ$299,68,FALSE)</f>
        <v>#N/A</v>
      </c>
      <c r="BB96" t="str">
        <f t="shared" si="31"/>
        <v>Перед_Вами_ФИМОН._Он_лохматый?</v>
      </c>
      <c r="BD96" cm="1">
        <f t="array" aca="1" ref="BD96" ca="1">INDEX($L$90:$L$97,(RANK(AT8,$AT$2:$AT$9)))</f>
        <v>2119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VLOOKUP(B97,audio_list_stym!$A$3:$BP$18,39,FALSE)</f>
        <v>15</v>
      </c>
      <c r="F97" t="str">
        <f>VLOOKUP(E97,metki!$A$2:$B$9,2,FALSE)</f>
        <v>экспл_новые_с_названием</v>
      </c>
      <c r="G97" t="str">
        <f t="shared" si="26"/>
        <v>экспл</v>
      </c>
      <c r="H97" t="str">
        <f>VLOOKUP(B97,audio_list_stym!$A$3:$AJ$18,7,FALSE)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136</v>
      </c>
      <c r="Z97" t="str">
        <f>IF(G97="экспл",VLOOKUP(J97,quest_экспл!$A$1:$N$129,12,FALSE),IF(G97="импл_",0,0))</f>
        <v>sound\\On_zolotistiy.wav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2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33"/>
        <v/>
      </c>
      <c r="AI97" t="s">
        <v>107</v>
      </c>
      <c r="AO97">
        <f t="shared" ca="1" si="34"/>
        <v>0.19355170695000501</v>
      </c>
      <c r="AP97" t="str">
        <f t="shared" ca="1" si="35"/>
        <v>pics\\Redis_7.jpg</v>
      </c>
      <c r="AS97" t="str">
        <f t="shared" si="28"/>
        <v/>
      </c>
      <c r="AT97">
        <f t="shared" ca="1" si="29"/>
        <v>0.92989362319260971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_Он_золотистый?</v>
      </c>
      <c r="BA97" t="e">
        <f>VLOOKUP(Q97,audio_list_stym!$B$2:$BQ$299,68,FALSE)</f>
        <v>#N/A</v>
      </c>
      <c r="BB97" t="str">
        <f t="shared" si="31"/>
        <v>Вы_видите_ФИМОН._Он_золотистый?</v>
      </c>
      <c r="BD97" cm="1">
        <f t="array" aca="1" ref="BD97" ca="1">INDEX($L$90:$L$97,(RANK(AT9,$AT$2:$AT$9)))</f>
        <v>2117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VLOOKUP(B98,audio_list_stym!$A$3:$BP$18,39,FALSE)</f>
        <v>16</v>
      </c>
      <c r="F98" t="str">
        <f>VLOOKUP(E98,metki!$A$2:$B$9,2,FALSE)</f>
        <v>импл_новые_без_названия</v>
      </c>
      <c r="G98" t="str">
        <f t="shared" si="26"/>
        <v>импл_</v>
      </c>
      <c r="H98" t="str">
        <f>VLOOKUP(B98,audio_list_stym!$A$3:$AJ$18,7,FALSE)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265</v>
      </c>
      <c r="Q98" t="str">
        <f>IF(G98="экспл",0,IF(G98="импл_",VLOOKUP(J98,quest_импл!$A$1:$J$129,8,FALSE),0))</f>
        <v>sound\\Sharoobrazniy_li.wav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2054</v>
      </c>
      <c r="AD98" t="str">
        <f t="shared" ca="1" si="32"/>
        <v>pics\\Redis_6.jpg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3"/>
        <v>pics\\Redis_6.jpg</v>
      </c>
      <c r="AI98" t="s">
        <v>108</v>
      </c>
      <c r="AO98">
        <f t="shared" ca="1" si="34"/>
        <v>0.20693541507269153</v>
      </c>
      <c r="AP98" t="str">
        <f t="shared" ca="1" si="35"/>
        <v>pics\\Redis_6.jpg</v>
      </c>
      <c r="AS98" t="str">
        <f t="shared" ca="1" si="28"/>
        <v>pics\\Redis_6.jpg</v>
      </c>
      <c r="AT98">
        <f t="shared" ca="1" si="29"/>
        <v>0.97379509525335906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_Шарообразный_ли_</v>
      </c>
      <c r="BB98" t="str">
        <f t="shared" si="31"/>
        <v>_Шарообразный_ли_XXXXX?</v>
      </c>
      <c r="BC98">
        <f>A98</f>
        <v>1213</v>
      </c>
      <c r="BD98" cm="1">
        <f t="array" aca="1" ref="BD98" ca="1">INDEX($L$98:$L$105,(RANK(AT2,$AT$2:$AT$9)))</f>
        <v>2136</v>
      </c>
      <c r="BE98" cm="1">
        <f t="array" aca="1" ref="BE98" ca="1">INDEX(BD66:BD81,(RANK(AT6,$AT$2:$AT$9)))</f>
        <v>2076</v>
      </c>
      <c r="BF98" cm="1">
        <f t="array" aca="1" ref="BF98" ca="1">INDEX(BD82:BD97,(RANK(AT6,$AT$2:$AT$9)))</f>
        <v>2091</v>
      </c>
      <c r="BG98" cm="1">
        <f t="array" aca="1" ref="BG98" ca="1">INDEX(BD106:BD129,(RANK(AT6,$AT$2:$AT$17)))</f>
        <v>2140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VLOOKUP(B99,audio_list_stym!$A$3:$BP$18,39,FALSE)</f>
        <v>16</v>
      </c>
      <c r="F99" t="str">
        <f>VLOOKUP(E99,metki!$A$2:$B$9,2,FALSE)</f>
        <v>импл_новые_без_названия</v>
      </c>
      <c r="G99" t="str">
        <f t="shared" si="26"/>
        <v>импл_</v>
      </c>
      <c r="H99" t="str">
        <f>VLOOKUP(B99,audio_list_stym!$A$3:$AJ$18,7,FALSE)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266</v>
      </c>
      <c r="Q99" t="str">
        <f>IF(G99="экспл",0,IF(G99="импл_",VLOOKUP(J99,quest_импл!$A$1:$J$129,8,FALSE),0))</f>
        <v>sound\\Nadrezan_li.wav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2012</v>
      </c>
      <c r="AD99" t="str">
        <f t="shared" ca="1" si="32"/>
        <v>pics\\Finik_4.jpg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3"/>
        <v>pics\\Finik_4.jpg</v>
      </c>
      <c r="AI99" t="s">
        <v>109</v>
      </c>
      <c r="AO99">
        <f t="shared" ca="1" si="34"/>
        <v>0.85740706408277811</v>
      </c>
      <c r="AP99" t="str">
        <f t="shared" ca="1" si="35"/>
        <v>pics\\Finik_4.jpg</v>
      </c>
      <c r="AS99" t="str">
        <f t="shared" ca="1" si="28"/>
        <v>pics\\Finik_4.jpg</v>
      </c>
      <c r="AT99">
        <f t="shared" ca="1" si="29"/>
        <v>0.84375524972417371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_Надрезан_ли_</v>
      </c>
      <c r="BB99" t="str">
        <f t="shared" si="31"/>
        <v>_Надрезан_ли_XXXXX?</v>
      </c>
      <c r="BD99" cm="1">
        <f t="array" aca="1" ref="BD99" ca="1">INDEX($L$98:$L$105,(RANK(AT3,$AT$2:$AT$9)))</f>
        <v>2131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VLOOKUP(B100,audio_list_stym!$A$3:$BP$18,39,FALSE)</f>
        <v>16</v>
      </c>
      <c r="F100" t="str">
        <f>VLOOKUP(E100,metki!$A$2:$B$9,2,FALSE)</f>
        <v>импл_новые_без_названия</v>
      </c>
      <c r="G100" t="str">
        <f t="shared" si="26"/>
        <v>импл_</v>
      </c>
      <c r="H100" t="str">
        <f>VLOOKUP(B100,audio_list_stym!$A$3:$AJ$18,7,FALSE)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267</v>
      </c>
      <c r="Q100" t="str">
        <f>IF(G100="экспл",0,IF(G100="импл_",VLOOKUP(J100,quest_импл!$A$1:$J$129,8,FALSE),0))</f>
        <v>sound\\Perekruchen_li.wav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2056</v>
      </c>
      <c r="AD100" t="str">
        <f t="shared" ca="1" si="32"/>
        <v>pics\\Redis_8.jpg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3"/>
        <v>pics\\Redis_8.jpg</v>
      </c>
      <c r="AI100" t="s">
        <v>110</v>
      </c>
      <c r="AO100">
        <f t="shared" ca="1" si="34"/>
        <v>0.17321672220488116</v>
      </c>
      <c r="AP100" t="str">
        <f t="shared" ca="1" si="35"/>
        <v>pics\\Redis_8.jpg</v>
      </c>
      <c r="AS100" t="str">
        <f t="shared" ca="1" si="28"/>
        <v>pics\\Redis_8.jpg</v>
      </c>
      <c r="AT100">
        <f t="shared" ca="1" si="29"/>
        <v>0.22976248339722183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_Перекручен_ли_</v>
      </c>
      <c r="BB100" t="str">
        <f t="shared" si="31"/>
        <v>_Перекручен_ли_XXXXX?</v>
      </c>
      <c r="BD100" cm="1">
        <f t="array" aca="1" ref="BD100" ca="1">INDEX($L$98:$L$105,(RANK(AT4,$AT$2:$AT$9)))</f>
        <v>2132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VLOOKUP(B101,audio_list_stym!$A$3:$BP$18,39,FALSE)</f>
        <v>16</v>
      </c>
      <c r="F101" t="str">
        <f>VLOOKUP(E101,metki!$A$2:$B$9,2,FALSE)</f>
        <v>импл_новые_без_названия</v>
      </c>
      <c r="G101" t="str">
        <f t="shared" si="26"/>
        <v>импл_</v>
      </c>
      <c r="H101" t="str">
        <f>VLOOKUP(B101,audio_list_stym!$A$3:$AJ$18,7,FALSE)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268</v>
      </c>
      <c r="Q101" t="str">
        <f>IF(G101="экспл",0,IF(G101="импл_",VLOOKUP(J101,quest_импл!$A$1:$J$129,8,FALSE),0))</f>
        <v>sound\\Sorvan_li.wav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2022</v>
      </c>
      <c r="AD101" t="str">
        <f t="shared" ca="1" si="32"/>
        <v>pics\\Goroh_6.jpg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3"/>
        <v>pics\\Goroh_6.jpg</v>
      </c>
      <c r="AI101" t="s">
        <v>111</v>
      </c>
      <c r="AO101">
        <f t="shared" ca="1" si="34"/>
        <v>0.69105079205538134</v>
      </c>
      <c r="AP101" t="str">
        <f t="shared" ca="1" si="35"/>
        <v>pics\\Goroh_6.jpg</v>
      </c>
      <c r="AS101" t="str">
        <f t="shared" ca="1" si="28"/>
        <v>pics\\Goroh_6.jpg</v>
      </c>
      <c r="AT101">
        <f t="shared" ca="1" si="29"/>
        <v>0.4779667885932013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_Сорван_ли_</v>
      </c>
      <c r="BB101" t="str">
        <f t="shared" si="31"/>
        <v>_Сорван_ли_XXXXX?</v>
      </c>
      <c r="BD101" cm="1">
        <f t="array" aca="1" ref="BD101" ca="1">INDEX($L$98:$L$105,(RANK(AT5,$AT$2:$AT$9)))</f>
        <v>2134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VLOOKUP(B102,audio_list_stym!$A$3:$BP$18,39,FALSE)</f>
        <v>16</v>
      </c>
      <c r="F102" t="str">
        <f>VLOOKUP(E102,metki!$A$2:$B$9,2,FALSE)</f>
        <v>импл_новые_без_названия</v>
      </c>
      <c r="G102" t="str">
        <f t="shared" si="26"/>
        <v>импл_</v>
      </c>
      <c r="H102" t="str">
        <f>VLOOKUP(B102,audio_list_stym!$A$3:$AJ$18,7,FALSE)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269</v>
      </c>
      <c r="Q102" t="str">
        <f>IF(G102="экспл",0,IF(G102="импл_",VLOOKUP(J102,quest_импл!$A$1:$J$129,8,FALSE),0))</f>
        <v>sound\\Spresovan_li.wav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2024</v>
      </c>
      <c r="AD102" t="str">
        <f t="shared" ca="1" si="32"/>
        <v>pics\\Goroh_8.jpg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3"/>
        <v>pics\\Goroh_8.jpg</v>
      </c>
      <c r="AI102" t="s">
        <v>112</v>
      </c>
      <c r="AO102">
        <f t="shared" ca="1" si="34"/>
        <v>0.66957669158652511</v>
      </c>
      <c r="AP102" t="str">
        <f t="shared" ca="1" si="35"/>
        <v>pics\\Goroh_8.jpg</v>
      </c>
      <c r="AS102" t="str">
        <f t="shared" ca="1" si="28"/>
        <v>pics\\Goroh_8.jpg</v>
      </c>
      <c r="AT102">
        <f t="shared" ca="1" si="29"/>
        <v>0.18042743020434371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_Спрессован_ли_</v>
      </c>
      <c r="BB102" t="str">
        <f t="shared" si="31"/>
        <v>_Спрессован_ли_XXXXX?</v>
      </c>
      <c r="BD102" cm="1">
        <f t="array" aca="1" ref="BD102" ca="1">INDEX($L$98:$L$105,(RANK(AT6,$AT$2:$AT$9)))</f>
        <v>2130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VLOOKUP(B103,audio_list_stym!$A$3:$BP$18,39,FALSE)</f>
        <v>16</v>
      </c>
      <c r="F103" t="str">
        <f>VLOOKUP(E103,metki!$A$2:$B$9,2,FALSE)</f>
        <v>импл_новые_без_названия</v>
      </c>
      <c r="G103" t="str">
        <f t="shared" si="26"/>
        <v>импл_</v>
      </c>
      <c r="H103" t="str">
        <f>VLOOKUP(B103,audio_list_stym!$A$3:$AJ$18,7,FALSE)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270</v>
      </c>
      <c r="Q103" t="str">
        <f>IF(G103="экспл",0,IF(G103="импл_",VLOOKUP(J103,quest_импл!$A$1:$J$129,8,FALSE),0))</f>
        <v>sound\\Zheltiy_li.wav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2009</v>
      </c>
      <c r="AD103" t="str">
        <f t="shared" ca="1" si="32"/>
        <v>pics\\Finik_1.jpg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3"/>
        <v>pics\\Finik_1.jpg</v>
      </c>
      <c r="AI103" t="s">
        <v>113</v>
      </c>
      <c r="AO103">
        <f t="shared" ca="1" si="34"/>
        <v>0.8868237318390122</v>
      </c>
      <c r="AP103" t="str">
        <f t="shared" ca="1" si="35"/>
        <v>pics\\Finik_1.jpg</v>
      </c>
      <c r="AS103" t="str">
        <f t="shared" ca="1" si="28"/>
        <v>pics\\Finik_1.jpg</v>
      </c>
      <c r="AT103">
        <f t="shared" ca="1" si="29"/>
        <v>0.73215525878955512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_Желтый_ли_</v>
      </c>
      <c r="BB103" t="str">
        <f t="shared" si="31"/>
        <v>_Желтый_ли_XXXXX?</v>
      </c>
      <c r="BD103" cm="1">
        <f t="array" aca="1" ref="BD103" ca="1">INDEX($L$98:$L$105,(RANK(AT7,$AT$2:$AT$9)))</f>
        <v>2129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VLOOKUP(B104,audio_list_stym!$A$3:$BP$18,39,FALSE)</f>
        <v>16</v>
      </c>
      <c r="F104" t="str">
        <f>VLOOKUP(E104,metki!$A$2:$B$9,2,FALSE)</f>
        <v>импл_новые_без_названия</v>
      </c>
      <c r="G104" t="str">
        <f t="shared" si="26"/>
        <v>импл_</v>
      </c>
      <c r="H104" t="str">
        <f>VLOOKUP(B104,audio_list_stym!$A$3:$AJ$18,7,FALSE)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271</v>
      </c>
      <c r="Q104" t="str">
        <f>IF(G104="экспл",0,IF(G104="импл_",VLOOKUP(J104,quest_импл!$A$1:$J$129,8,FALSE),0))</f>
        <v>sound\\Rovniy_li.wav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2045</v>
      </c>
      <c r="AD104" t="str">
        <f t="shared" ca="1" si="32"/>
        <v>pics\\Peper_5.jpg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3"/>
        <v>pics\\Peper_5.jpg</v>
      </c>
      <c r="AI104" t="s">
        <v>114</v>
      </c>
      <c r="AO104">
        <f t="shared" ca="1" si="34"/>
        <v>0.32563484430888434</v>
      </c>
      <c r="AP104" t="str">
        <f t="shared" ca="1" si="35"/>
        <v>pics\\Peper_5.jpg</v>
      </c>
      <c r="AS104" t="str">
        <f t="shared" ca="1" si="28"/>
        <v>pics\\Peper_5.jpg</v>
      </c>
      <c r="AT104">
        <f t="shared" ca="1" si="29"/>
        <v>0.50731286530008901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_Ровный_ли_</v>
      </c>
      <c r="BB104" t="str">
        <f t="shared" si="31"/>
        <v>_Ровный_ли_XXXXX?</v>
      </c>
      <c r="BD104" cm="1">
        <f t="array" aca="1" ref="BD104" ca="1">INDEX($L$98:$L$105,(RANK(AT8,$AT$2:$AT$9)))</f>
        <v>2135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VLOOKUP(B105,audio_list_stym!$A$3:$BP$18,39,FALSE)</f>
        <v>16</v>
      </c>
      <c r="F105" t="str">
        <f>VLOOKUP(E105,metki!$A$2:$B$9,2,FALSE)</f>
        <v>импл_новые_без_названия</v>
      </c>
      <c r="G105" t="str">
        <f t="shared" si="26"/>
        <v>импл_</v>
      </c>
      <c r="H105" t="str">
        <f>VLOOKUP(B105,audio_list_stym!$A$3:$AJ$18,7,FALSE)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272</v>
      </c>
      <c r="Q105" t="str">
        <f>IF(G105="экспл",0,IF(G105="импл_",VLOOKUP(J105,quest_импл!$A$1:$J$129,8,FALSE),0))</f>
        <v>sound\\Imeet_li_shipi.wav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2028</v>
      </c>
      <c r="AD105" t="str">
        <f t="shared" ca="1" si="32"/>
        <v>pics\\Kokos_4.jpg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3"/>
        <v>pics\\Kokos_4.jpg</v>
      </c>
      <c r="AI105" t="s">
        <v>115</v>
      </c>
      <c r="AO105">
        <f t="shared" ca="1" si="34"/>
        <v>0.60331921424926782</v>
      </c>
      <c r="AP105" t="str">
        <f t="shared" ca="1" si="35"/>
        <v>pics\\Kokos_4.jpg</v>
      </c>
      <c r="AS105" t="str">
        <f t="shared" ca="1" si="28"/>
        <v>pics\\Kokos_4.jpg</v>
      </c>
      <c r="AT105">
        <f t="shared" ca="1" si="29"/>
        <v>6.7309136704681194E-2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_Имеет_ли_шипы_</v>
      </c>
      <c r="BB105" t="str">
        <f t="shared" si="31"/>
        <v>_Имеет_ли_шипы_XXXXX?</v>
      </c>
      <c r="BD105" cm="1">
        <f t="array" aca="1" ref="BD105" ca="1">INDEX($L$98:$L$105,(RANK(AT9,$AT$2:$AT$9)))</f>
        <v>2133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VLOOKUP(B106,audio_list_stym!$A$3:$BP$18,39,FALSE)</f>
        <v>17</v>
      </c>
      <c r="F106" t="str">
        <f>VLOOKUP(E106,metki!$A$2:$B$9,2,FALSE)</f>
        <v>экспл_новые_без_названия</v>
      </c>
      <c r="G106" t="str">
        <f t="shared" si="26"/>
        <v>экспл</v>
      </c>
      <c r="H106" t="str">
        <f>VLOOKUP(B106,audio_list_stym!$A$3:$AJ$18,7,FALSE)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145</v>
      </c>
      <c r="Z106" t="str">
        <f>IF(G106="экспл",VLOOKUP(J106,quest_экспл!$A$1:$N$129,12,FALSE),IF(G106="импл_",0,0))</f>
        <v>sound\\On_krasnovatiy.wav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32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33"/>
        <v/>
      </c>
      <c r="AI106" t="s">
        <v>116</v>
      </c>
      <c r="AO106">
        <f t="shared" ca="1" si="34"/>
        <v>0.26194135604203517</v>
      </c>
      <c r="AP106" t="str">
        <f t="shared" ca="1" si="35"/>
        <v>pics\\Redis_3.jpg</v>
      </c>
      <c r="AS106" t="str">
        <f t="shared" si="28"/>
        <v/>
      </c>
      <c r="AT106">
        <f t="shared" ca="1" si="29"/>
        <v>7.3429877484135764E-2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_Он_красноватый?</v>
      </c>
      <c r="BA106" t="e">
        <f>VLOOKUP(Q106,audio_list_stym!$B$2:$BQ$299,68,FALSE)</f>
        <v>#N/A</v>
      </c>
      <c r="BB106" t="str">
        <f t="shared" si="31"/>
        <v>На_экране_XXXXX._Он_красноватый?</v>
      </c>
      <c r="BC106">
        <f>A106</f>
        <v>1214</v>
      </c>
      <c r="BD106" cm="1">
        <f t="array" aca="1" ref="BD106" ca="1">INDEX($L$106:$L$113,(RANK(AT2,$AT$2:$AT$9)))</f>
        <v>2144</v>
      </c>
      <c r="BE106" cm="1">
        <f t="array" aca="1" ref="BE106" ca="1">INDEX(BD66:BD81,(RANK(AT7,$AT$2:$AT$17)))</f>
        <v>2076</v>
      </c>
      <c r="BF106" cm="1">
        <f t="array" aca="1" ref="BF106" ca="1">INDEX(BD90:BD105,(RANK(AT7,$AT$2:$AT$17)))</f>
        <v>2115</v>
      </c>
      <c r="BG106" cm="1">
        <f t="array" aca="1" ref="BG106" ca="1">INDEX(BD114:BD129,(RANK(AT7,$AT$2:$AT$9)))</f>
        <v>2152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VLOOKUP(B107,audio_list_stym!$A$3:$BP$18,39,FALSE)</f>
        <v>17</v>
      </c>
      <c r="F107" t="str">
        <f>VLOOKUP(E107,metki!$A$2:$B$9,2,FALSE)</f>
        <v>экспл_новые_без_названия</v>
      </c>
      <c r="G107" t="str">
        <f t="shared" si="26"/>
        <v>экспл</v>
      </c>
      <c r="H107" t="str">
        <f>VLOOKUP(B107,audio_list_stym!$A$3:$AJ$18,7,FALSE)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146</v>
      </c>
      <c r="Z107" t="str">
        <f>IF(G107="экспл",VLOOKUP(J107,quest_экспл!$A$1:$N$129,12,FALSE),IF(G107="импл_",0,0))</f>
        <v>sound\\Izognut_li_on.wav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2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33"/>
        <v/>
      </c>
      <c r="AI107" t="s">
        <v>117</v>
      </c>
      <c r="AO107">
        <f t="shared" ca="1" si="34"/>
        <v>0.3213643884086167</v>
      </c>
      <c r="AP107" t="str">
        <f t="shared" ca="1" si="35"/>
        <v>pics\\Peper_6.jpg</v>
      </c>
      <c r="AS107" t="str">
        <f t="shared" si="28"/>
        <v/>
      </c>
      <c r="AT107">
        <f t="shared" ca="1" si="29"/>
        <v>0.77078924810109417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_Изогнут_ли_он?</v>
      </c>
      <c r="BA107" t="e">
        <f>VLOOKUP(Q107,audio_list_stym!$B$2:$BQ$299,68,FALSE)</f>
        <v>#N/A</v>
      </c>
      <c r="BB107" t="str">
        <f t="shared" si="31"/>
        <v>Посмотрите,_вот_XXXXX._Изогнут_ли_он?</v>
      </c>
      <c r="BD107" cm="1">
        <f t="array" aca="1" ref="BD107" ca="1">INDEX($L$106:$L$113,(RANK(AT3,$AT$2:$AT$9)))</f>
        <v>2139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VLOOKUP(B108,audio_list_stym!$A$3:$BP$18,39,FALSE)</f>
        <v>17</v>
      </c>
      <c r="F108" t="str">
        <f>VLOOKUP(E108,metki!$A$2:$B$9,2,FALSE)</f>
        <v>экспл_новые_без_названия</v>
      </c>
      <c r="G108" t="str">
        <f t="shared" si="26"/>
        <v>экспл</v>
      </c>
      <c r="H108" t="str">
        <f>VLOOKUP(B108,audio_list_stym!$A$3:$AJ$18,7,FALSE)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147</v>
      </c>
      <c r="Z108" t="str">
        <f>IF(G108="экспл",VLOOKUP(J108,quest_экспл!$A$1:$N$129,12,FALSE),IF(G108="импл_",0,0))</f>
        <v>sound\\On_barhatistiy.wav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2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33"/>
        <v/>
      </c>
      <c r="AI108" t="s">
        <v>118</v>
      </c>
      <c r="AO108">
        <f t="shared" ca="1" si="34"/>
        <v>0.39154304506854543</v>
      </c>
      <c r="AP108" t="str">
        <f t="shared" ca="1" si="35"/>
        <v>pics\\Peper_3.jpg</v>
      </c>
      <c r="AS108" t="str">
        <f t="shared" si="28"/>
        <v/>
      </c>
      <c r="AT108">
        <f t="shared" ca="1" si="29"/>
        <v>1.350439695550254E-2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_Он_бархатистый?</v>
      </c>
      <c r="BA108" t="e">
        <f>VLOOKUP(Q108,audio_list_stym!$B$2:$BQ$299,68,FALSE)</f>
        <v>#N/A</v>
      </c>
      <c r="BB108" t="str">
        <f t="shared" si="31"/>
        <v>Вот_XXXXX._Он_бархатистый?</v>
      </c>
      <c r="BD108" cm="1">
        <f t="array" aca="1" ref="BD108" ca="1">INDEX($L$106:$L$113,(RANK(AT4,$AT$2:$AT$9)))</f>
        <v>2140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VLOOKUP(B109,audio_list_stym!$A$3:$BP$18,39,FALSE)</f>
        <v>17</v>
      </c>
      <c r="F109" t="str">
        <f>VLOOKUP(E109,metki!$A$2:$B$9,2,FALSE)</f>
        <v>экспл_новые_без_названия</v>
      </c>
      <c r="G109" t="str">
        <f t="shared" si="26"/>
        <v>экспл</v>
      </c>
      <c r="H109" t="str">
        <f>VLOOKUP(B109,audio_list_stym!$A$3:$AJ$18,7,FALSE)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148</v>
      </c>
      <c r="Z109" t="str">
        <f>IF(G109="экспл",VLOOKUP(J109,quest_экспл!$A$1:$N$129,12,FALSE),IF(G109="импл_",0,0))</f>
        <v>sound\\Odnotonniy_li_on.wav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2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33"/>
        <v/>
      </c>
      <c r="AI109" t="s">
        <v>119</v>
      </c>
      <c r="AO109">
        <f t="shared" ca="1" si="34"/>
        <v>0.74468841430408084</v>
      </c>
      <c r="AP109" t="str">
        <f t="shared" ca="1" si="35"/>
        <v>pics\\Goroh_4.jpg</v>
      </c>
      <c r="AS109" t="str">
        <f t="shared" si="28"/>
        <v/>
      </c>
      <c r="AT109">
        <f t="shared" ca="1" si="29"/>
        <v>0.29725687554955937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_Однотонный_ли_он?</v>
      </c>
      <c r="BA109" t="e">
        <f>VLOOKUP(Q109,audio_list_stym!$B$2:$BQ$299,68,FALSE)</f>
        <v>#N/A</v>
      </c>
      <c r="BB109" t="str">
        <f t="shared" si="31"/>
        <v>Это_XXXXX._Однотонный_ли_он?</v>
      </c>
      <c r="BD109" cm="1">
        <f t="array" aca="1" ref="BD109" ca="1">INDEX($L$106:$L$113,(RANK(AT5,$AT$2:$AT$9)))</f>
        <v>2142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VLOOKUP(B110,audio_list_stym!$A$3:$BP$18,39,FALSE)</f>
        <v>17</v>
      </c>
      <c r="F110" t="str">
        <f>VLOOKUP(E110,metki!$A$2:$B$9,2,FALSE)</f>
        <v>экспл_новые_без_названия</v>
      </c>
      <c r="G110" t="str">
        <f t="shared" si="26"/>
        <v>экспл</v>
      </c>
      <c r="H110" t="str">
        <f>VLOOKUP(B110,audio_list_stym!$A$3:$AJ$18,7,FALSE)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149</v>
      </c>
      <c r="Z110" t="str">
        <f>IF(G110="экспл",VLOOKUP(J110,quest_экспл!$A$1:$N$129,12,FALSE),IF(G110="импл_",0,0))</f>
        <v>sound\\On_prozrachniy.wav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2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33"/>
        <v/>
      </c>
      <c r="AI110" t="s">
        <v>120</v>
      </c>
      <c r="AO110">
        <f t="shared" ca="1" si="34"/>
        <v>0.58975279792006652</v>
      </c>
      <c r="AP110" t="str">
        <f t="shared" ca="1" si="35"/>
        <v>pics\\Kokos_6.jpg</v>
      </c>
      <c r="AS110" t="str">
        <f t="shared" si="28"/>
        <v/>
      </c>
      <c r="AT110">
        <f t="shared" ca="1" si="29"/>
        <v>0.70973853707400647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_Он_прозрачный?</v>
      </c>
      <c r="BA110" t="e">
        <f>VLOOKUP(Q110,audio_list_stym!$B$2:$BQ$299,68,FALSE)</f>
        <v>#N/A</v>
      </c>
      <c r="BB110" t="str">
        <f t="shared" si="31"/>
        <v>На_картинке_XXXXX._Он_прозрачный?</v>
      </c>
      <c r="BD110" cm="1">
        <f t="array" aca="1" ref="BD110" ca="1">INDEX($L$106:$L$113,(RANK(AT6,$AT$2:$AT$9)))</f>
        <v>2138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VLOOKUP(B111,audio_list_stym!$A$3:$BP$18,39,FALSE)</f>
        <v>17</v>
      </c>
      <c r="F111" t="str">
        <f>VLOOKUP(E111,metki!$A$2:$B$9,2,FALSE)</f>
        <v>экспл_новые_без_названия</v>
      </c>
      <c r="G111" t="str">
        <f t="shared" si="26"/>
        <v>экспл</v>
      </c>
      <c r="H111" t="str">
        <f>VLOOKUP(B111,audio_list_stym!$A$3:$AJ$18,7,FALSE)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150</v>
      </c>
      <c r="Z111" t="str">
        <f>IF(G111="экспл",VLOOKUP(J111,quest_экспл!$A$1:$N$129,12,FALSE),IF(G111="импл_",0,0))</f>
        <v>sound\\On_izmelchen.wav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2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33"/>
        <v/>
      </c>
      <c r="AI111" t="s">
        <v>121</v>
      </c>
      <c r="AO111">
        <f t="shared" ca="1" si="34"/>
        <v>0.4439679253399732</v>
      </c>
      <c r="AP111" t="str">
        <f t="shared" ca="1" si="35"/>
        <v>pics\\Peper_1.jpg</v>
      </c>
      <c r="AS111" t="str">
        <f t="shared" si="28"/>
        <v/>
      </c>
      <c r="AT111">
        <f t="shared" ca="1" si="29"/>
        <v>0.45616525583731715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_Он_измельчен?</v>
      </c>
      <c r="BA111" t="e">
        <f>VLOOKUP(Q111,audio_list_stym!$B$2:$BQ$299,68,FALSE)</f>
        <v>#N/A</v>
      </c>
      <c r="BB111" t="str">
        <f t="shared" si="31"/>
        <v>На_мониторе_XXXXX._Он_измельчен?</v>
      </c>
      <c r="BD111" cm="1">
        <f t="array" aca="1" ref="BD111" ca="1">INDEX($L$106:$L$113,(RANK(AT7,$AT$2:$AT$9)))</f>
        <v>2137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VLOOKUP(B112,audio_list_stym!$A$3:$BP$18,39,FALSE)</f>
        <v>17</v>
      </c>
      <c r="F112" t="str">
        <f>VLOOKUP(E112,metki!$A$2:$B$9,2,FALSE)</f>
        <v>экспл_новые_без_названия</v>
      </c>
      <c r="G112" t="str">
        <f t="shared" si="26"/>
        <v>экспл</v>
      </c>
      <c r="H112" t="str">
        <f>VLOOKUP(B112,audio_list_stym!$A$3:$AJ$18,7,FALSE)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151</v>
      </c>
      <c r="Z112" t="str">
        <f>IF(G112="экспл",VLOOKUP(J112,quest_экспл!$A$1:$N$129,12,FALSE),IF(G112="импл_",0,0))</f>
        <v>sound\\Cvetushiy_li_on.wav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2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33"/>
        <v/>
      </c>
      <c r="AI112" t="s">
        <v>122</v>
      </c>
      <c r="AO112">
        <f t="shared" ca="1" si="34"/>
        <v>0.84244755126849147</v>
      </c>
      <c r="AP112" t="str">
        <f t="shared" ca="1" si="35"/>
        <v>pics\\Finik_6.jpg</v>
      </c>
      <c r="AS112" t="str">
        <f t="shared" si="28"/>
        <v/>
      </c>
      <c r="AT112">
        <f t="shared" ca="1" si="29"/>
        <v>0.49780680983197179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_Цветущий_ли_он?</v>
      </c>
      <c r="BA112" t="e">
        <f>VLOOKUP(Q112,audio_list_stym!$B$2:$BQ$299,68,FALSE)</f>
        <v>#N/A</v>
      </c>
      <c r="BB112" t="str">
        <f t="shared" si="31"/>
        <v>Перед_Вами_XXXXX._Цветущий_ли_он?</v>
      </c>
      <c r="BD112" cm="1">
        <f t="array" aca="1" ref="BD112" ca="1">INDEX($L$106:$L$113,(RANK(AT8,$AT$2:$AT$9)))</f>
        <v>2143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VLOOKUP(B113,audio_list_stym!$A$3:$BP$18,39,FALSE)</f>
        <v>17</v>
      </c>
      <c r="F113" t="str">
        <f>VLOOKUP(E113,metki!$A$2:$B$9,2,FALSE)</f>
        <v>экспл_новые_без_названия</v>
      </c>
      <c r="G113" t="str">
        <f t="shared" si="26"/>
        <v>экспл</v>
      </c>
      <c r="H113" t="str">
        <f>VLOOKUP(B113,audio_list_stym!$A$3:$AJ$18,7,FALSE)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152</v>
      </c>
      <c r="Z113" t="str">
        <f>IF(G113="экспл",VLOOKUP(J113,quest_экспл!$A$1:$N$129,12,FALSE),IF(G113="импл_",0,0))</f>
        <v>sound\\Skruchen_li_on.wav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2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33"/>
        <v/>
      </c>
      <c r="AI113" t="s">
        <v>123</v>
      </c>
      <c r="AO113">
        <f t="shared" ca="1" si="34"/>
        <v>5.9283967002455307E-2</v>
      </c>
      <c r="AP113" t="str">
        <f t="shared" ca="1" si="35"/>
        <v>pics\\Tomat_8.jpg</v>
      </c>
      <c r="AS113" t="str">
        <f t="shared" si="28"/>
        <v/>
      </c>
      <c r="AT113">
        <f t="shared" ca="1" si="29"/>
        <v>2.3784143129333302E-2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_Скручен_ли_он?</v>
      </c>
      <c r="BA113" t="e">
        <f>VLOOKUP(Q113,audio_list_stym!$B$2:$BQ$299,68,FALSE)</f>
        <v>#N/A</v>
      </c>
      <c r="BB113" t="str">
        <f t="shared" si="31"/>
        <v>Вы_видите_XXXXX._Скручен_ли_он?</v>
      </c>
      <c r="BD113" cm="1">
        <f t="array" aca="1" ref="BD113" ca="1">INDEX($L$106:$L$113,(RANK(AT9,$AT$2:$AT$9)))</f>
        <v>2141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VLOOKUP(B114,audio_list_stym!$A$3:$BP$18,39,FALSE)</f>
        <v>14</v>
      </c>
      <c r="F114" t="str">
        <f>VLOOKUP(E114,metki!$A$2:$B$9,2,FALSE)</f>
        <v>импл_новые_с_названием</v>
      </c>
      <c r="G114" t="str">
        <f t="shared" si="26"/>
        <v>импл_</v>
      </c>
      <c r="H114" t="str">
        <f>VLOOKUP(B114,audio_list_stym!$A$3:$AJ$18,7,FALSE)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281</v>
      </c>
      <c r="Q114" t="str">
        <f>IF(G114="экспл",0,IF(G114="импл_",VLOOKUP(J114,quest_импл!$A$1:$J$129,8,FALSE),0))</f>
        <v>sound\\S_chashuykami_li.wav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2007</v>
      </c>
      <c r="AD114" t="str">
        <f t="shared" ca="1" si="32"/>
        <v>pics\\Banan_7.jpg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3"/>
        <v>pics\\Banan_7.jpg</v>
      </c>
      <c r="AI114" t="s">
        <v>86</v>
      </c>
      <c r="AO114">
        <f t="shared" ca="1" si="34"/>
        <v>0.89211161519513638</v>
      </c>
      <c r="AP114" t="str">
        <f t="shared" ca="1" si="35"/>
        <v>pics\\Banan_7.jpg</v>
      </c>
      <c r="AS114" t="str">
        <f t="shared" ca="1" si="28"/>
        <v>pics\\Banan_7.jpg</v>
      </c>
      <c r="AT114">
        <f t="shared" ca="1" si="29"/>
        <v>0.37082919256041369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_С_чешуйками_ли_</v>
      </c>
      <c r="BB114" t="str">
        <f t="shared" si="31"/>
        <v>_С_чешуйками_ли_ТОДИС?</v>
      </c>
      <c r="BC114">
        <f>A114</f>
        <v>1215</v>
      </c>
      <c r="BD114" cm="1">
        <f t="array" aca="1" ref="BD114" ca="1">INDEX($L$114:$L$121,(RANK(AT2,$AT$2:$AT$9)))</f>
        <v>2152</v>
      </c>
      <c r="BE114" cm="1">
        <f t="array" aca="1" ref="BE114" ca="1">INDEX(BD66:BD81,(RANK(AT8,$AT$2:$AT$17)))</f>
        <v>2088</v>
      </c>
      <c r="BF114" cm="1">
        <f t="array" aca="1" ref="BF114" ca="1">INDEX(BD82:BD97,(RANK(AT8,$AT$2:$AT$9)))</f>
        <v>2095</v>
      </c>
      <c r="BG114" cm="1">
        <f t="array" aca="1" ref="BG114" ca="1">INDEX(BD98:BD113,(RANK(AT8,$AT$2:$AT$9)))</f>
        <v>2135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VLOOKUP(B115,audio_list_stym!$A$3:$BP$18,39,FALSE)</f>
        <v>14</v>
      </c>
      <c r="F115" t="str">
        <f>VLOOKUP(E115,metki!$A$2:$B$9,2,FALSE)</f>
        <v>импл_новые_с_названием</v>
      </c>
      <c r="G115" t="str">
        <f t="shared" si="26"/>
        <v>импл_</v>
      </c>
      <c r="H115" t="str">
        <f>VLOOKUP(B115,audio_list_stym!$A$3:$AJ$18,7,FALSE)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282</v>
      </c>
      <c r="Q115" t="str">
        <f>IF(G115="экспл",0,IF(G115="импл_",VLOOKUP(J115,quest_импл!$A$1:$J$129,8,FALSE),0))</f>
        <v>sound\\Rozoviy_li.wav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2060</v>
      </c>
      <c r="AD115" t="str">
        <f t="shared" ca="1" si="32"/>
        <v>pics\\Tomat_4.jpg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3"/>
        <v>pics\\Tomat_4.jpg</v>
      </c>
      <c r="AI115" t="s">
        <v>87</v>
      </c>
      <c r="AO115">
        <f t="shared" ca="1" si="34"/>
        <v>0.13822582386754578</v>
      </c>
      <c r="AP115" t="str">
        <f t="shared" ca="1" si="35"/>
        <v>pics\\Tomat_4.jpg</v>
      </c>
      <c r="AS115" t="str">
        <f t="shared" ca="1" si="28"/>
        <v>pics\\Tomat_4.jpg</v>
      </c>
      <c r="AT115">
        <f t="shared" ca="1" si="29"/>
        <v>0.56100617761451543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_Розовый_ли_</v>
      </c>
      <c r="BB115" t="str">
        <f t="shared" si="31"/>
        <v>_Розовый_ли_ТОДИС?</v>
      </c>
      <c r="BD115" cm="1">
        <f t="array" aca="1" ref="BD115" ca="1">INDEX($L$114:$L$121,(RANK(AT3,$AT$2:$AT$9)))</f>
        <v>2147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VLOOKUP(B116,audio_list_stym!$A$3:$BP$18,39,FALSE)</f>
        <v>14</v>
      </c>
      <c r="F116" t="str">
        <f>VLOOKUP(E116,metki!$A$2:$B$9,2,FALSE)</f>
        <v>импл_новые_с_названием</v>
      </c>
      <c r="G116" t="str">
        <f t="shared" si="26"/>
        <v>импл_</v>
      </c>
      <c r="H116" t="str">
        <f>VLOOKUP(B116,audio_list_stym!$A$3:$AJ$18,7,FALSE)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283</v>
      </c>
      <c r="Q116" t="str">
        <f>IF(G116="экспл",0,IF(G116="импл_",VLOOKUP(J116,quest_импл!$A$1:$J$129,8,FALSE),0))</f>
        <v>sound\\Tonkiy_li.wav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2047</v>
      </c>
      <c r="AD116" t="str">
        <f t="shared" ca="1" si="32"/>
        <v>pics\\Peper_7.jpg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3"/>
        <v>pics\\Peper_7.jpg</v>
      </c>
      <c r="AI116" t="s">
        <v>88</v>
      </c>
      <c r="AO116">
        <f t="shared" ca="1" si="34"/>
        <v>0.31690344622868949</v>
      </c>
      <c r="AP116" t="str">
        <f t="shared" ca="1" si="35"/>
        <v>pics\\Peper_7.jpg</v>
      </c>
      <c r="AS116" t="str">
        <f t="shared" ca="1" si="28"/>
        <v>pics\\Peper_7.jpg</v>
      </c>
      <c r="AT116">
        <f t="shared" ca="1" si="29"/>
        <v>0.58675796359525112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_Тонкий_ли_</v>
      </c>
      <c r="BB116" t="str">
        <f t="shared" si="31"/>
        <v>_Тонкий_ли_ТОДИС?</v>
      </c>
      <c r="BD116" cm="1">
        <f t="array" aca="1" ref="BD116" ca="1">INDEX($L$114:$L$121,(RANK(AT4,$AT$2:$AT$9)))</f>
        <v>2148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VLOOKUP(B117,audio_list_stym!$A$3:$BP$18,39,FALSE)</f>
        <v>14</v>
      </c>
      <c r="F117" t="str">
        <f>VLOOKUP(E117,metki!$A$2:$B$9,2,FALSE)</f>
        <v>импл_новые_с_названием</v>
      </c>
      <c r="G117" t="str">
        <f t="shared" si="26"/>
        <v>импл_</v>
      </c>
      <c r="H117" t="str">
        <f>VLOOKUP(B117,audio_list_stym!$A$3:$AJ$18,7,FALSE)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284</v>
      </c>
      <c r="Q117" t="str">
        <f>IF(G117="экспл",0,IF(G117="импл_",VLOOKUP(J117,quest_импл!$A$1:$J$129,8,FALSE),0))</f>
        <v>sound\\Celniy_li.wav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2016</v>
      </c>
      <c r="AD117" t="str">
        <f t="shared" ca="1" si="32"/>
        <v>pics\\Finik_8.jpg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3"/>
        <v>pics\\Finik_8.jpg</v>
      </c>
      <c r="AI117" t="s">
        <v>89</v>
      </c>
      <c r="AO117">
        <f t="shared" ca="1" si="34"/>
        <v>0.80407585778421142</v>
      </c>
      <c r="AP117" t="str">
        <f t="shared" ca="1" si="35"/>
        <v>pics\\Finik_8.jpg</v>
      </c>
      <c r="AS117" t="str">
        <f t="shared" ca="1" si="28"/>
        <v>pics\\Finik_8.jpg</v>
      </c>
      <c r="AT117">
        <f t="shared" ca="1" si="29"/>
        <v>0.99696980518204081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_Цельный_ли_</v>
      </c>
      <c r="BB117" t="str">
        <f t="shared" si="31"/>
        <v>_Цельный_ли_ТОДИС?</v>
      </c>
      <c r="BD117" cm="1">
        <f t="array" aca="1" ref="BD117" ca="1">INDEX($L$114:$L$121,(RANK(AT5,$AT$2:$AT$9)))</f>
        <v>2150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VLOOKUP(B118,audio_list_stym!$A$3:$BP$18,39,FALSE)</f>
        <v>14</v>
      </c>
      <c r="F118" t="str">
        <f>VLOOKUP(E118,metki!$A$2:$B$9,2,FALSE)</f>
        <v>импл_новые_с_названием</v>
      </c>
      <c r="G118" t="str">
        <f t="shared" si="26"/>
        <v>импл_</v>
      </c>
      <c r="H118" t="str">
        <f>VLOOKUP(B118,audio_list_stym!$A$3:$AJ$18,7,FALSE)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285</v>
      </c>
      <c r="Q118" t="str">
        <f>IF(G118="экспл",0,IF(G118="импл_",VLOOKUP(J118,quest_импл!$A$1:$J$129,8,FALSE),0))</f>
        <v>sound\\Shershaviy_li.wav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2021</v>
      </c>
      <c r="AD118" t="str">
        <f t="shared" ca="1" si="32"/>
        <v>pics\\Goroh_5.jpg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3"/>
        <v>pics\\Goroh_5.jpg</v>
      </c>
      <c r="AI118" t="s">
        <v>90</v>
      </c>
      <c r="AO118">
        <f t="shared" ca="1" si="34"/>
        <v>0.70789942227301106</v>
      </c>
      <c r="AP118" t="str">
        <f t="shared" ca="1" si="35"/>
        <v>pics\\Goroh_5.jpg</v>
      </c>
      <c r="AS118" t="str">
        <f t="shared" ca="1" si="28"/>
        <v>pics\\Goroh_5.jpg</v>
      </c>
      <c r="AT118">
        <f t="shared" ca="1" si="29"/>
        <v>0.42733452364400148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_Шершавый_ли_</v>
      </c>
      <c r="BB118" t="str">
        <f t="shared" si="31"/>
        <v>_Шершавый_ли_ТОДИС?</v>
      </c>
      <c r="BD118" cm="1">
        <f t="array" aca="1" ref="BD118" ca="1">INDEX($L$114:$L$121,(RANK(AT6,$AT$2:$AT$9)))</f>
        <v>2146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VLOOKUP(B119,audio_list_stym!$A$3:$BP$18,39,FALSE)</f>
        <v>14</v>
      </c>
      <c r="F119" t="str">
        <f>VLOOKUP(E119,metki!$A$2:$B$9,2,FALSE)</f>
        <v>импл_новые_с_названием</v>
      </c>
      <c r="G119" t="str">
        <f t="shared" si="26"/>
        <v>импл_</v>
      </c>
      <c r="H119" t="str">
        <f>VLOOKUP(B119,audio_list_stym!$A$3:$AJ$18,7,FALSE)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286</v>
      </c>
      <c r="Q119" t="str">
        <f>IF(G119="экспл",0,IF(G119="импл_",VLOOKUP(J119,quest_импл!$A$1:$J$129,8,FALSE),0))</f>
        <v>sound\\Zaostryen_li.wav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2048</v>
      </c>
      <c r="AD119" t="str">
        <f t="shared" ca="1" si="32"/>
        <v>pics\\Peper_8.jpg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3"/>
        <v>pics\\Peper_8.jpg</v>
      </c>
      <c r="AI119" t="s">
        <v>91</v>
      </c>
      <c r="AO119">
        <f t="shared" ca="1" si="34"/>
        <v>0.30046403715587011</v>
      </c>
      <c r="AP119" t="str">
        <f t="shared" ca="1" si="35"/>
        <v>pics\\Peper_8.jpg</v>
      </c>
      <c r="AS119" t="str">
        <f t="shared" ca="1" si="28"/>
        <v>pics\\Peper_8.jpg</v>
      </c>
      <c r="AT119">
        <f t="shared" ca="1" si="29"/>
        <v>0.59268879168165089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_Заострен_ли_</v>
      </c>
      <c r="BB119" t="str">
        <f t="shared" si="31"/>
        <v>_Заострен_ли_ТОДИС?</v>
      </c>
      <c r="BD119" cm="1">
        <f t="array" aca="1" ref="BD119" ca="1">INDEX($L$114:$L$121,(RANK(AT7,$AT$2:$AT$9)))</f>
        <v>2145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VLOOKUP(B120,audio_list_stym!$A$3:$BP$18,39,FALSE)</f>
        <v>14</v>
      </c>
      <c r="F120" t="str">
        <f>VLOOKUP(E120,metki!$A$2:$B$9,2,FALSE)</f>
        <v>импл_новые_с_названием</v>
      </c>
      <c r="G120" t="str">
        <f t="shared" si="26"/>
        <v>импл_</v>
      </c>
      <c r="H120" t="str">
        <f>VLOOKUP(B120,audio_list_stym!$A$3:$AJ$18,7,FALSE)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287</v>
      </c>
      <c r="Q120" t="str">
        <f>IF(G120="экспл",0,IF(G120="импл_",VLOOKUP(J120,quest_импл!$A$1:$J$129,8,FALSE),0))</f>
        <v>sound\\Rassipchatiy_li.wav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2062</v>
      </c>
      <c r="AD120" t="str">
        <f t="shared" ca="1" si="32"/>
        <v>pics\\Tomat_6.jpg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3"/>
        <v>pics\\Tomat_6.jpg</v>
      </c>
      <c r="AI120" t="s">
        <v>92</v>
      </c>
      <c r="AO120">
        <f t="shared" ca="1" si="34"/>
        <v>0.12400887967127394</v>
      </c>
      <c r="AP120" t="str">
        <f t="shared" ca="1" si="35"/>
        <v>pics\\Tomat_6.jpg</v>
      </c>
      <c r="AS120" t="str">
        <f t="shared" ca="1" si="28"/>
        <v>pics\\Tomat_6.jpg</v>
      </c>
      <c r="AT120">
        <f t="shared" ca="1" si="29"/>
        <v>0.87992245792223434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_Рассыпчатый_ли_</v>
      </c>
      <c r="BB120" t="str">
        <f t="shared" si="31"/>
        <v>_Рассыпчатый_ли_ТОДИС?</v>
      </c>
      <c r="BD120" cm="1">
        <f t="array" aca="1" ref="BD120" ca="1">INDEX($L$114:$L$121,(RANK(AT8,$AT$2:$AT$9)))</f>
        <v>2151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VLOOKUP(B121,audio_list_stym!$A$3:$BP$18,39,FALSE)</f>
        <v>14</v>
      </c>
      <c r="F121" t="str">
        <f>VLOOKUP(E121,metki!$A$2:$B$9,2,FALSE)</f>
        <v>импл_новые_с_названием</v>
      </c>
      <c r="G121" t="str">
        <f t="shared" si="26"/>
        <v>импл_</v>
      </c>
      <c r="H121" t="str">
        <f>VLOOKUP(B121,audio_list_stym!$A$3:$AJ$18,7,FALSE)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288</v>
      </c>
      <c r="Q121" t="str">
        <f>IF(G121="экспл",0,IF(G121="импл_",VLOOKUP(J121,quest_импл!$A$1:$J$129,8,FALSE),0))</f>
        <v>sound\\Ochishen_li.wav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2002</v>
      </c>
      <c r="AD121" t="str">
        <f t="shared" ca="1" si="32"/>
        <v>pics\\Banan_2.jpg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3"/>
        <v>pics\\Banan_2.jpg</v>
      </c>
      <c r="AI121" t="s">
        <v>93</v>
      </c>
      <c r="AO121">
        <f t="shared" ca="1" si="34"/>
        <v>0.98858788799163266</v>
      </c>
      <c r="AP121" t="str">
        <f t="shared" ca="1" si="35"/>
        <v>pics\\Banan_2.jpg</v>
      </c>
      <c r="AS121" t="str">
        <f t="shared" ca="1" si="28"/>
        <v>pics\\Banan_2.jpg</v>
      </c>
      <c r="AT121">
        <f t="shared" ca="1" si="29"/>
        <v>0.6726004161093827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_Очищен_ли_</v>
      </c>
      <c r="BB121" t="str">
        <f t="shared" si="31"/>
        <v>_Очищен_ли_ТОДИС?</v>
      </c>
      <c r="BD121" cm="1">
        <f t="array" aca="1" ref="BD121" ca="1">INDEX($L$114:$L$121,(RANK(AT9,$AT$2:$AT$9)))</f>
        <v>2149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VLOOKUP(B122,audio_list_stym!$A$3:$BP$18,39,FALSE)</f>
        <v>15</v>
      </c>
      <c r="F122" t="str">
        <f>VLOOKUP(E122,metki!$A$2:$B$9,2,FALSE)</f>
        <v>экспл_новые_с_названием</v>
      </c>
      <c r="G122" t="str">
        <f t="shared" si="26"/>
        <v>экспл</v>
      </c>
      <c r="H122" t="str">
        <f>VLOOKUP(B122,audio_list_stym!$A$3:$AJ$18,7,FALSE)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97</v>
      </c>
      <c r="Z122" t="str">
        <f>IF(G122="экспл",VLOOKUP(J122,quest_экспл!$A$1:$N$129,12,FALSE),IF(G122="импл_",0,0))</f>
        <v>sound\\Sushenniy_li_on.wav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32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33"/>
        <v/>
      </c>
      <c r="AI122" t="s">
        <v>124</v>
      </c>
      <c r="AO122">
        <f t="shared" ca="1" si="34"/>
        <v>0.62797873799203163</v>
      </c>
      <c r="AP122" t="str">
        <f t="shared" ca="1" si="35"/>
        <v>pics\\Kokos_2.jpg</v>
      </c>
      <c r="AS122" t="str">
        <f t="shared" si="28"/>
        <v/>
      </c>
      <c r="AT122">
        <f t="shared" ca="1" si="29"/>
        <v>0.80211260253078331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_Сушеный_ли_он?</v>
      </c>
      <c r="BA122" t="e">
        <f>VLOOKUP(Q122,audio_list_stym!$B$2:$BQ$299,68,FALSE)</f>
        <v>#N/A</v>
      </c>
      <c r="BB122" t="str">
        <f t="shared" si="31"/>
        <v>На_экране_ПЕМАТ._Сушеный_ли_он?</v>
      </c>
      <c r="BC122">
        <f>A122</f>
        <v>1216</v>
      </c>
      <c r="BD122" cm="1">
        <f t="array" aca="1" ref="BD122" ca="1">INDEX($L$122:$L$129,(RANK(AT2,$AT$2:$AT$9)))</f>
        <v>2072</v>
      </c>
      <c r="BE122" cm="1">
        <f t="array" aca="1" ref="BE122" ca="1">INDEX(BD66:BD81,(RANK(AT9,$AT$2:$AT$17)))</f>
        <v>2078</v>
      </c>
      <c r="BF122" cm="1">
        <f t="array" aca="1" ref="BF122" ca="1">INDEX(BD90:BD105,(RANK(AT9,$AT$2:$AT$17)))</f>
        <v>2113</v>
      </c>
      <c r="BG122" cm="1">
        <f t="array" aca="1" ref="BG122" ca="1">INDEX(BD106:BD121,(RANK(AT9,$AT$2:$AT$17)))</f>
        <v>2137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VLOOKUP(B123,audio_list_stym!$A$3:$BP$18,39,FALSE)</f>
        <v>15</v>
      </c>
      <c r="F123" t="str">
        <f>VLOOKUP(E123,metki!$A$2:$B$9,2,FALSE)</f>
        <v>экспл_новые_с_названием</v>
      </c>
      <c r="G123" t="str">
        <f t="shared" si="26"/>
        <v>экспл</v>
      </c>
      <c r="H123" t="str">
        <f>VLOOKUP(B123,audio_list_stym!$A$3:$AJ$18,7,FALSE)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98</v>
      </c>
      <c r="Z123" t="str">
        <f>IF(G123="экспл",VLOOKUP(J123,quest_экспл!$A$1:$N$129,12,FALSE),IF(G123="импл_",0,0))</f>
        <v>sound\\On_s_vetochkoy.wav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2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33"/>
        <v/>
      </c>
      <c r="AI123" t="s">
        <v>125</v>
      </c>
      <c r="AO123">
        <f t="shared" ca="1" si="34"/>
        <v>0.17005997203758882</v>
      </c>
      <c r="AP123" t="str">
        <f t="shared" ca="1" si="35"/>
        <v>pics\\Tomat_1.jpg</v>
      </c>
      <c r="AS123" t="str">
        <f t="shared" si="28"/>
        <v/>
      </c>
      <c r="AT123">
        <f t="shared" ca="1" si="29"/>
        <v>0.43697560763107612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_Он_с_веточкой?</v>
      </c>
      <c r="BA123" t="e">
        <f>VLOOKUP(Q123,audio_list_stym!$B$2:$BQ$299,68,FALSE)</f>
        <v>#N/A</v>
      </c>
      <c r="BB123" t="str">
        <f t="shared" si="31"/>
        <v>Посмотрите,_вот_ПЕМАТ._Он_с_веточкой?</v>
      </c>
      <c r="BD123" cm="1">
        <f t="array" aca="1" ref="BD123" ca="1">INDEX($L$122:$L$129,(RANK(AT3,$AT$2:$AT$9)))</f>
        <v>2067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VLOOKUP(B124,audio_list_stym!$A$3:$BP$18,39,FALSE)</f>
        <v>15</v>
      </c>
      <c r="F124" t="str">
        <f>VLOOKUP(E124,metki!$A$2:$B$9,2,FALSE)</f>
        <v>экспл_новые_с_названием</v>
      </c>
      <c r="G124" t="str">
        <f t="shared" si="26"/>
        <v>экспл</v>
      </c>
      <c r="H124" t="str">
        <f>VLOOKUP(B124,audio_list_stym!$A$3:$AJ$18,7,FALSE)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99</v>
      </c>
      <c r="Z124" t="str">
        <f>IF(G124="экспл",VLOOKUP(J124,quest_экспл!$A$1:$N$129,12,FALSE),IF(G124="импл_",0,0))</f>
        <v>sound\\On_rasskrit.wav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2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33"/>
        <v/>
      </c>
      <c r="AI124" t="s">
        <v>126</v>
      </c>
      <c r="AO124">
        <f t="shared" ca="1" si="34"/>
        <v>0.95699077011755018</v>
      </c>
      <c r="AP124" t="str">
        <f t="shared" ca="1" si="35"/>
        <v>pics\\Banan_3.jpg</v>
      </c>
      <c r="AS124" t="str">
        <f t="shared" si="28"/>
        <v/>
      </c>
      <c r="AT124">
        <f t="shared" ca="1" si="29"/>
        <v>0.29692423177213778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_Он_раскрыт?</v>
      </c>
      <c r="BA124" t="e">
        <f>VLOOKUP(Q124,audio_list_stym!$B$2:$BQ$299,68,FALSE)</f>
        <v>#N/A</v>
      </c>
      <c r="BB124" t="str">
        <f t="shared" si="31"/>
        <v>Вот_ПЕМАТ._Он_раскрыт?</v>
      </c>
      <c r="BD124" cm="1">
        <f t="array" aca="1" ref="BD124" ca="1">INDEX($L$122:$L$129,(RANK(AT4,$AT$2:$AT$9)))</f>
        <v>2068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VLOOKUP(B125,audio_list_stym!$A$3:$BP$18,39,FALSE)</f>
        <v>15</v>
      </c>
      <c r="F125" t="str">
        <f>VLOOKUP(E125,metki!$A$2:$B$9,2,FALSE)</f>
        <v>экспл_новые_с_названием</v>
      </c>
      <c r="G125" t="str">
        <f t="shared" si="26"/>
        <v>экспл</v>
      </c>
      <c r="H125" t="str">
        <f>VLOOKUP(B125,audio_list_stym!$A$3:$AJ$18,7,FALSE)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100</v>
      </c>
      <c r="Z125" t="str">
        <f>IF(G125="экспл",VLOOKUP(J125,quest_экспл!$A$1:$N$129,12,FALSE),IF(G125="импл_",0,0))</f>
        <v>sound\\Pushistiy_li_on.wav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2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33"/>
        <v/>
      </c>
      <c r="AI125" t="s">
        <v>127</v>
      </c>
      <c r="AO125">
        <f t="shared" ca="1" si="34"/>
        <v>0.84637654152067621</v>
      </c>
      <c r="AP125" t="str">
        <f t="shared" ca="1" si="35"/>
        <v>pics\\Finik_5.jpg</v>
      </c>
      <c r="AS125" t="str">
        <f t="shared" si="28"/>
        <v/>
      </c>
      <c r="AT125">
        <f t="shared" ca="1" si="29"/>
        <v>0.77973519573032479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_Пушистый_ли_он?</v>
      </c>
      <c r="BA125" t="e">
        <f>VLOOKUP(Q125,audio_list_stym!$B$2:$BQ$299,68,FALSE)</f>
        <v>#N/A</v>
      </c>
      <c r="BB125" t="str">
        <f t="shared" si="31"/>
        <v>Это_ПЕМАТ._Пушистый_ли_он?</v>
      </c>
      <c r="BD125" cm="1">
        <f t="array" aca="1" ref="BD125" ca="1">INDEX($L$122:$L$129,(RANK(AT5,$AT$2:$AT$9)))</f>
        <v>2070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VLOOKUP(B126,audio_list_stym!$A$3:$BP$18,39,FALSE)</f>
        <v>15</v>
      </c>
      <c r="F126" t="str">
        <f>VLOOKUP(E126,metki!$A$2:$B$9,2,FALSE)</f>
        <v>экспл_новые_с_названием</v>
      </c>
      <c r="G126" t="str">
        <f t="shared" si="26"/>
        <v>экспл</v>
      </c>
      <c r="H126" t="str">
        <f>VLOOKUP(B126,audio_list_stym!$A$3:$AJ$18,7,FALSE)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101</v>
      </c>
      <c r="Z126" t="str">
        <f>IF(G126="экспл",VLOOKUP(J126,quest_экспл!$A$1:$N$129,12,FALSE),IF(G126="импл_",0,0))</f>
        <v>sound\\On_kvadratniy.wav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2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33"/>
        <v/>
      </c>
      <c r="AI126" t="s">
        <v>128</v>
      </c>
      <c r="AO126">
        <f t="shared" ca="1" si="34"/>
        <v>0.29405049174115205</v>
      </c>
      <c r="AP126" t="str">
        <f t="shared" ca="1" si="35"/>
        <v>pics\\Redis_1.jpg</v>
      </c>
      <c r="AS126" t="str">
        <f t="shared" si="28"/>
        <v/>
      </c>
      <c r="AT126">
        <f t="shared" ca="1" si="29"/>
        <v>0.77562151495672715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_Он_квадратный?</v>
      </c>
      <c r="BA126" t="e">
        <f>VLOOKUP(Q126,audio_list_stym!$B$2:$BQ$299,68,FALSE)</f>
        <v>#N/A</v>
      </c>
      <c r="BB126" t="str">
        <f t="shared" si="31"/>
        <v>На_картинке_ПЕМАТ._Он_квадратный?</v>
      </c>
      <c r="BD126" cm="1">
        <f t="array" aca="1" ref="BD126" ca="1">INDEX($L$122:$L$129,(RANK(AT6,$AT$2:$AT$9)))</f>
        <v>2066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VLOOKUP(B127,audio_list_stym!$A$3:$BP$18,39,FALSE)</f>
        <v>15</v>
      </c>
      <c r="F127" t="str">
        <f>VLOOKUP(E127,metki!$A$2:$B$9,2,FALSE)</f>
        <v>экспл_новые_с_названием</v>
      </c>
      <c r="G127" t="str">
        <f t="shared" si="26"/>
        <v>экспл</v>
      </c>
      <c r="H127" t="str">
        <f>VLOOKUP(B127,audio_list_stym!$A$3:$AJ$18,7,FALSE)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102</v>
      </c>
      <c r="Z127" t="str">
        <f>IF(G127="экспл",VLOOKUP(J127,quest_экспл!$A$1:$N$129,12,FALSE),IF(G127="импл_",0,0))</f>
        <v>sound\\Raznocvetniy_li_on.wav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2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3"/>
        <v/>
      </c>
      <c r="AI127" t="s">
        <v>129</v>
      </c>
      <c r="AO127">
        <f t="shared" ca="1" si="34"/>
        <v>0.60243400247013912</v>
      </c>
      <c r="AP127" t="str">
        <f t="shared" ca="1" si="35"/>
        <v>pics\\Kokos_5.jpg</v>
      </c>
      <c r="AS127" t="str">
        <f t="shared" si="28"/>
        <v/>
      </c>
      <c r="AT127">
        <f t="shared" ca="1" si="29"/>
        <v>0.6067828743757735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_Разноцветный_ли_он?</v>
      </c>
      <c r="BA127" t="e">
        <f>VLOOKUP(Q127,audio_list_stym!$B$2:$BQ$299,68,FALSE)</f>
        <v>#N/A</v>
      </c>
      <c r="BB127" t="str">
        <f t="shared" si="31"/>
        <v>На_мониторе_ПЕМАТ._Разноцветный_ли_он?</v>
      </c>
      <c r="BD127" cm="1">
        <f t="array" aca="1" ref="BD127" ca="1">INDEX($L$122:$L$129,(RANK(AT7,$AT$2:$AT$9)))</f>
        <v>2065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VLOOKUP(B128,audio_list_stym!$A$3:$BP$18,39,FALSE)</f>
        <v>15</v>
      </c>
      <c r="F128" t="str">
        <f>VLOOKUP(E128,metki!$A$2:$B$9,2,FALSE)</f>
        <v>экспл_новые_с_названием</v>
      </c>
      <c r="G128" t="str">
        <f t="shared" si="26"/>
        <v>экспл</v>
      </c>
      <c r="H128" t="str">
        <f>VLOOKUP(B128,audio_list_stym!$A$3:$AJ$18,7,FALSE)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103</v>
      </c>
      <c r="Z128" t="str">
        <f>IF(G128="экспл",VLOOKUP(J128,quest_экспл!$A$1:$N$129,12,FALSE),IF(G128="импл_",0,0))</f>
        <v>sound\\Uvyadshiy_li_on.wav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2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33"/>
        <v/>
      </c>
      <c r="AI128" t="s">
        <v>130</v>
      </c>
      <c r="AO128">
        <f t="shared" ca="1" si="34"/>
        <v>0.90514252420357533</v>
      </c>
      <c r="AP128" t="str">
        <f t="shared" ca="1" si="35"/>
        <v>pics\\Banan_6.jpg</v>
      </c>
      <c r="AS128" t="str">
        <f t="shared" si="28"/>
        <v/>
      </c>
      <c r="AT128">
        <f t="shared" ca="1" si="29"/>
        <v>0.84807610897594732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_Увядший_ли_он?</v>
      </c>
      <c r="BA128" t="e">
        <f>VLOOKUP(Q128,audio_list_stym!$B$2:$BQ$299,68,FALSE)</f>
        <v>#N/A</v>
      </c>
      <c r="BB128" t="str">
        <f t="shared" si="31"/>
        <v>Перед_Вами_ПЕМАТ._Увядший_ли_он?</v>
      </c>
      <c r="BD128" cm="1">
        <f t="array" aca="1" ref="BD128" ca="1">INDEX($L$122:$L$129,(RANK(AT8,$AT$2:$AT$9)))</f>
        <v>2071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VLOOKUP(B129,audio_list_stym!$A$3:$BP$18,39,FALSE)</f>
        <v>15</v>
      </c>
      <c r="F129" t="str">
        <f>VLOOKUP(E129,metki!$A$2:$B$9,2,FALSE)</f>
        <v>экспл_новые_с_названием</v>
      </c>
      <c r="G129" t="str">
        <f t="shared" si="26"/>
        <v>экспл</v>
      </c>
      <c r="H129" t="str">
        <f>VLOOKUP(B129,audio_list_stym!$A$3:$AJ$18,7,FALSE)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104</v>
      </c>
      <c r="Z129" t="str">
        <f>IF(G129="экспл",VLOOKUP(J129,quest_экспл!$A$1:$N$129,12,FALSE),IF(G129="импл_",0,0))</f>
        <v>sound\\On_sklizskiy.wav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2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3"/>
        <v/>
      </c>
      <c r="AI129" t="s">
        <v>131</v>
      </c>
      <c r="AO129">
        <f t="shared" ca="1" si="34"/>
        <v>0.48892910903929787</v>
      </c>
      <c r="AP129" t="str">
        <f t="shared" ca="1" si="35"/>
        <v>pics\\Limon_5.jpg</v>
      </c>
      <c r="AS129" t="str">
        <f t="shared" si="28"/>
        <v/>
      </c>
      <c r="AT129">
        <f t="shared" ca="1" si="29"/>
        <v>0.39111914981248619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_Он_склизкий?</v>
      </c>
      <c r="BA129" t="e">
        <f>VLOOKUP(Q129,audio_list_stym!$B$2:$BQ$299,68,FALSE)</f>
        <v>#N/A</v>
      </c>
      <c r="BB129" t="str">
        <f t="shared" si="31"/>
        <v>Вы_видите_ПЕМАТ._Он_склизкий?</v>
      </c>
      <c r="BD129" cm="1">
        <f t="array" aca="1" ref="BD129" ca="1">INDEX($L$122:$L$129,(RANK(AT9,$AT$2:$AT$9)))</f>
        <v>2069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300-000000000000}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61"/>
  <sheetViews>
    <sheetView topLeftCell="AW1" zoomScale="69" zoomScaleNormal="69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1" customWidth="1"/>
    <col min="40" max="40" width="12.5312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VLOOKUP(B2,audio_list_stym!$A$3:$BP$18,40,FALSE)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VLOOKUP(B2,audio_list_stym!$A$3:$AJ$18,8,FALSE)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18" si="2">IF(ISTEXT(AR2),AR2,IF(ISTEXT(AS2),AS2,""))</f>
        <v/>
      </c>
      <c r="AG2" t="str">
        <f>IF(OR(E2=11,E2=13),M2,"")</f>
        <v>pics\\Tomat_1.jpg</v>
      </c>
      <c r="AH2">
        <f t="shared" ref="AH2:AH65" si="3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4">LEFT(AI2,11)</f>
        <v>pics\\Tomat</v>
      </c>
      <c r="AL2" t="str">
        <f t="shared" ref="AL2:AL48" si="5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0.99930642623339716</v>
      </c>
      <c r="AP2" t="str">
        <f t="shared" ref="AP2:AP25" ca="1" si="6">INDEX($AM$2:$AM$25,(RANK(AO2,$AO$2:$AO$25)))</f>
        <v>pics\\Kokos_1.jpg</v>
      </c>
      <c r="AQ2" t="str">
        <f ca="1">INDEX($AN$2:$AN$25,(RANK(AO2,$AO$2:$AO$25)))</f>
        <v>pics\\Tomat_1.jpg</v>
      </c>
      <c r="AT2">
        <f t="shared" ref="AT2:AT65" ca="1" si="7">RAND()</f>
        <v>0.66702376373433381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2037</v>
      </c>
      <c r="BF2" cm="1">
        <f t="array" aca="1" ref="BF2" ca="1">INDEX(BD26:BD49,(RANK(AT2,$AT$2:$AT$16)))</f>
        <v>2053</v>
      </c>
      <c r="BG2" cm="1">
        <f t="array" aca="1" ref="BG2" ca="1">INDEX(BD50:BD65,(RANK(AT2,$AT$2:$AT$16)))</f>
        <v>2013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VLOOKUP(B3,audio_list_stym!$A$3:$BP$18,40,FALSE)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VLOOKUP(B3,audio_list_stym!$A$3:$AJ$18,8,FALSE)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0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ref="AG3:AG9" si="11">IF(OR(E3=11,E3=13),M3,"")</f>
        <v>pics\\Tomat_2.jpg</v>
      </c>
      <c r="AH3">
        <f t="shared" si="3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4"/>
        <v>pics\\Tomat</v>
      </c>
      <c r="AL3" t="str">
        <f t="shared" si="5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0.71890254783557384</v>
      </c>
      <c r="AP3" t="str">
        <f t="shared" ca="1" si="6"/>
        <v>pics\\Finik_2.jpg</v>
      </c>
      <c r="AQ3" t="str">
        <f t="shared" ref="AQ3:AQ25" ca="1" si="13">INDEX($AN$2:$AN$25,(RANK(AO3,$AO$2:$AO$25)))</f>
        <v>pics\\Peper_2.jpg</v>
      </c>
      <c r="AT3">
        <f t="shared" ca="1" si="7"/>
        <v>7.2005559704649613E-2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2064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VLOOKUP(B4,audio_list_stym!$A$3:$BP$18,40,FALSE)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VLOOKUP(B4,audio_list_stym!$A$3:$AJ$18,8,FALSE)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0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11"/>
        <v>pics\\Tomat_3.jpg</v>
      </c>
      <c r="AH4">
        <f t="shared" si="3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4"/>
        <v>pics\\Tomat</v>
      </c>
      <c r="AL4" t="str">
        <f t="shared" si="5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0.58670049050635331</v>
      </c>
      <c r="AP4" t="str">
        <f t="shared" ca="1" si="6"/>
        <v>pics\\Finik_4.jpg</v>
      </c>
      <c r="AQ4" t="str">
        <f t="shared" ca="1" si="13"/>
        <v>pics\\Peper_4.jpg</v>
      </c>
      <c r="AT4">
        <f t="shared" ca="1" si="7"/>
        <v>0.72284857031627869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VLOOKUP(B5,audio_list_stym!$A$3:$BP$18,40,FALSE)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VLOOKUP(B5,audio_list_stym!$A$3:$AJ$18,8,FALSE)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0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11"/>
        <v>pics\\Tomat_4.jpg</v>
      </c>
      <c r="AH5">
        <f t="shared" si="3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4"/>
        <v>pics\\Tomat</v>
      </c>
      <c r="AL5" t="str">
        <f t="shared" si="5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0.43356142205314496</v>
      </c>
      <c r="AP5" t="str">
        <f t="shared" ca="1" si="6"/>
        <v>pics\\Finik_8.jpg</v>
      </c>
      <c r="AQ5" t="str">
        <f t="shared" ca="1" si="13"/>
        <v>pics\\Peper_8.jpg</v>
      </c>
      <c r="AT5">
        <f t="shared" ca="1" si="7"/>
        <v>0.34995175177868798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2061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VLOOKUP(B6,audio_list_stym!$A$3:$BP$18,40,FALSE)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VLOOKUP(B6,audio_list_stym!$A$3:$AJ$18,8,FALSE)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0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11"/>
        <v>pics\\Tomat_5.jpg</v>
      </c>
      <c r="AH6">
        <f t="shared" si="3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4"/>
        <v>pics\\Tomat</v>
      </c>
      <c r="AL6" t="str">
        <f t="shared" si="5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0.60863545233314076</v>
      </c>
      <c r="AP6" t="str">
        <f t="shared" ca="1" si="6"/>
        <v>pics\\Finik_3.jpg</v>
      </c>
      <c r="AQ6" t="str">
        <f t="shared" ca="1" si="13"/>
        <v>pics\\Peper_3.jpg</v>
      </c>
      <c r="AT6">
        <f t="shared" ca="1" si="7"/>
        <v>9.1697134432524807E-2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2062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VLOOKUP(B7,audio_list_stym!$A$3:$BP$18,40,FALSE)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VLOOKUP(B7,audio_list_stym!$A$3:$AJ$18,8,FALSE)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0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11"/>
        <v>pics\\Tomat_6.jpg</v>
      </c>
      <c r="AH7">
        <f t="shared" si="3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4"/>
        <v>pics\\Tomat</v>
      </c>
      <c r="AL7" t="str">
        <f t="shared" si="5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5.80606319070891E-2</v>
      </c>
      <c r="AP7" t="str">
        <f t="shared" ca="1" si="6"/>
        <v>pics\\Injir_8.jpg</v>
      </c>
      <c r="AQ7" t="str">
        <f t="shared" ca="1" si="13"/>
        <v>pics\\Tikva_8.jpg</v>
      </c>
      <c r="AT7">
        <f t="shared" ca="1" si="7"/>
        <v>0.55011818471427221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2059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VLOOKUP(B8,audio_list_stym!$A$3:$BP$18,40,FALSE)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VLOOKUP(B8,audio_list_stym!$A$3:$AJ$18,8,FALSE)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0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11"/>
        <v>pics\\Tomat_7.jpg</v>
      </c>
      <c r="AH8">
        <f t="shared" si="3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4"/>
        <v>pics\\Tomat</v>
      </c>
      <c r="AL8" t="str">
        <f t="shared" si="5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0.77910065854741384</v>
      </c>
      <c r="AP8" t="str">
        <f t="shared" ca="1" si="6"/>
        <v>pics\\Kokos_7.jpg</v>
      </c>
      <c r="AQ8" t="str">
        <f t="shared" ca="1" si="13"/>
        <v>pics\\Tomat_7.jpg</v>
      </c>
      <c r="AT8">
        <f t="shared" ca="1" si="7"/>
        <v>8.2449455382511916E-2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VLOOKUP(B9,audio_list_stym!$A$3:$BP$18,40,FALSE)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VLOOKUP(B9,audio_list_stym!$A$3:$AJ$18,8,FALSE)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0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11"/>
        <v>pics\\Tomat_8.jpg</v>
      </c>
      <c r="AH9">
        <f t="shared" si="3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4"/>
        <v>pics\\Tomat</v>
      </c>
      <c r="AL9" t="str">
        <f t="shared" si="5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0.34234765024167535</v>
      </c>
      <c r="AP9" t="str">
        <f t="shared" ca="1" si="6"/>
        <v>pics\\Injir_2.jpg</v>
      </c>
      <c r="AQ9" t="str">
        <f t="shared" ca="1" si="13"/>
        <v>pics\\Tikva_2.jpg</v>
      </c>
      <c r="AT9">
        <f t="shared" ca="1" si="7"/>
        <v>0.38489035113462633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VLOOKUP(B10,audio_list_stym!$A$3:$BP$18,40,FALSE)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VLOOKUP(B10,audio_list_stym!$A$3:$AJ$18,8,FALSE)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2163</v>
      </c>
      <c r="AD10" t="str">
        <f t="shared" ca="1" si="10"/>
        <v>pics\\Tikva_3.jpg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pics\\Tikva_3.jpg</v>
      </c>
      <c r="AH10" t="str">
        <f t="shared" si="3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4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0.32042848651550093</v>
      </c>
      <c r="AP10" t="str">
        <f t="shared" ca="1" si="6"/>
        <v>pics\\Injir_3.jpg</v>
      </c>
      <c r="AQ10" t="str">
        <f t="shared" ca="1" si="13"/>
        <v>pics\\Tikva_3.jpg</v>
      </c>
      <c r="AS10" t="str">
        <f t="shared" ref="AS10:AS17" ca="1" si="15">IF(AH10="sound\\Tropic",AQ10,"")</f>
        <v>pics\\Tikva_3.jpg</v>
      </c>
      <c r="AT10">
        <f t="shared" ca="1" si="7"/>
        <v>3.6222033803393061E-2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2054</v>
      </c>
      <c r="BG10" cm="1">
        <f t="array" aca="1" ref="BG10" ca="1">INDEX(BD34:BD65,(RANK(AT3,$AT$2:$AT$16)))</f>
        <v>2006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VLOOKUP(B11,audio_list_stym!$A$3:$BP$18,40,FALSE)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VLOOKUP(B11,audio_list_stym!$A$3:$AJ$18,8,FALSE)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2060</v>
      </c>
      <c r="AD11" t="str">
        <f t="shared" ca="1" si="10"/>
        <v>pics\\Tomat_4.jpg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pics\\Tomat_4.jpg</v>
      </c>
      <c r="AH11" t="str">
        <f t="shared" si="3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4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0.87036142616539691</v>
      </c>
      <c r="AP11" t="str">
        <f t="shared" ca="1" si="6"/>
        <v>pics\\Kokos_4.jpg</v>
      </c>
      <c r="AQ11" t="str">
        <f t="shared" ca="1" si="13"/>
        <v>pics\\Tomat_4.jpg</v>
      </c>
      <c r="AS11" t="str">
        <f t="shared" ca="1" si="15"/>
        <v>pics\\Tomat_4.jpg</v>
      </c>
      <c r="AT11">
        <f t="shared" ca="1" si="7"/>
        <v>4.1587674304309763E-3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2040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VLOOKUP(B12,audio_list_stym!$A$3:$BP$18,40,FALSE)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VLOOKUP(B12,audio_list_stym!$A$3:$AJ$18,8,FALSE)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2047</v>
      </c>
      <c r="AD12" t="str">
        <f t="shared" ca="1" si="10"/>
        <v>pics\\Peper_7.jpg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pics\\Peper_7.jpg</v>
      </c>
      <c r="AH12" t="str">
        <f t="shared" si="3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4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0.47842579467797497</v>
      </c>
      <c r="AP12" t="str">
        <f t="shared" ca="1" si="6"/>
        <v>pics\\Finik_7.jpg</v>
      </c>
      <c r="AQ12" t="str">
        <f t="shared" ca="1" si="13"/>
        <v>pics\\Peper_7.jpg</v>
      </c>
      <c r="AS12" t="str">
        <f t="shared" ca="1" si="15"/>
        <v>pics\\Peper_7.jpg</v>
      </c>
      <c r="AT12">
        <f t="shared" ca="1" si="7"/>
        <v>0.58866106696251463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VLOOKUP(B13,audio_list_stym!$A$3:$BP$18,40,FALSE)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VLOOKUP(B13,audio_list_stym!$A$3:$AJ$18,8,FALSE)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2059</v>
      </c>
      <c r="AD13" t="str">
        <f t="shared" ca="1" si="10"/>
        <v>pics\\Tomat_3.jpg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pics\\Tomat_3.jpg</v>
      </c>
      <c r="AH13" t="str">
        <f t="shared" si="3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4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0.93202416098816832</v>
      </c>
      <c r="AP13" t="str">
        <f t="shared" ca="1" si="6"/>
        <v>pics\\Kokos_3.jpg</v>
      </c>
      <c r="AQ13" t="str">
        <f t="shared" ca="1" si="13"/>
        <v>pics\\Tomat_3.jpg</v>
      </c>
      <c r="AS13" t="str">
        <f t="shared" ca="1" si="15"/>
        <v>pics\\Tomat_3.jpg</v>
      </c>
      <c r="AT13">
        <f t="shared" ca="1" si="7"/>
        <v>0.68336427693630486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2037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VLOOKUP(B14,audio_list_stym!$A$3:$BP$18,40,FALSE)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VLOOKUP(B14,audio_list_stym!$A$3:$AJ$18,8,FALSE)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2062</v>
      </c>
      <c r="AD14" t="str">
        <f t="shared" ca="1" si="10"/>
        <v>pics\\Tomat_6.jpg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pics\\Tomat_6.jpg</v>
      </c>
      <c r="AH14" t="str">
        <f t="shared" si="3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4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0.78479396397003665</v>
      </c>
      <c r="AP14" t="str">
        <f t="shared" ca="1" si="6"/>
        <v>pics\\Kokos_6.jpg</v>
      </c>
      <c r="AQ14" t="str">
        <f t="shared" ca="1" si="13"/>
        <v>pics\\Tomat_6.jpg</v>
      </c>
      <c r="AS14" t="str">
        <f t="shared" ca="1" si="15"/>
        <v>pics\\Tomat_6.jpg</v>
      </c>
      <c r="AT14">
        <f t="shared" ca="1" si="7"/>
        <v>0.65642656775085018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2038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VLOOKUP(B15,audio_list_stym!$A$3:$BP$18,40,FALSE)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VLOOKUP(B15,audio_list_stym!$A$3:$AJ$18,8,FALSE)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2045</v>
      </c>
      <c r="AD15" t="str">
        <f t="shared" ca="1" si="10"/>
        <v>pics\\Peper_5.jpg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pics\\Peper_5.jpg</v>
      </c>
      <c r="AH15" t="str">
        <f t="shared" si="3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4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0.58056382230651205</v>
      </c>
      <c r="AP15" t="str">
        <f t="shared" ca="1" si="6"/>
        <v>pics\\Finik_5.jpg</v>
      </c>
      <c r="AQ15" t="str">
        <f t="shared" ca="1" si="13"/>
        <v>pics\\Peper_5.jpg</v>
      </c>
      <c r="AS15" t="str">
        <f t="shared" ca="1" si="15"/>
        <v>pics\\Peper_5.jpg</v>
      </c>
      <c r="AT15">
        <f t="shared" ca="1" si="7"/>
        <v>0.88910315673928697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2035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VLOOKUP(B16,audio_list_stym!$A$3:$BP$18,40,FALSE)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VLOOKUP(B16,audio_list_stym!$A$3:$AJ$18,8,FALSE)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2161</v>
      </c>
      <c r="AD16" t="str">
        <f t="shared" ca="1" si="10"/>
        <v>pics\\Tikva_1.jpg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pics\\Tikva_1.jpg</v>
      </c>
      <c r="AH16" t="str">
        <f t="shared" si="3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4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0.35338649625719087</v>
      </c>
      <c r="AP16" t="str">
        <f t="shared" ca="1" si="6"/>
        <v>pics\\Injir_1.jpg</v>
      </c>
      <c r="AQ16" t="str">
        <f t="shared" ca="1" si="13"/>
        <v>pics\\Tikva_1.jpg</v>
      </c>
      <c r="AS16" t="str">
        <f t="shared" ca="1" si="15"/>
        <v>pics\\Tikva_1.jpg</v>
      </c>
      <c r="AT16">
        <f t="shared" ca="1" si="7"/>
        <v>0.27082219787873962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VLOOKUP(B17,audio_list_stym!$A$3:$BP$18,40,FALSE)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VLOOKUP(B17,audio_list_stym!$A$3:$AJ$18,8,FALSE)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2058</v>
      </c>
      <c r="AD17" t="str">
        <f t="shared" ca="1" si="10"/>
        <v>pics\\Tomat_2.jpg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pics\\Tomat_2.jpg</v>
      </c>
      <c r="AH17" t="str">
        <f t="shared" si="3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4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0.97547479688748917</v>
      </c>
      <c r="AP17" t="str">
        <f t="shared" ca="1" si="6"/>
        <v>pics\\Kokos_2.jpg</v>
      </c>
      <c r="AQ17" t="str">
        <f t="shared" ca="1" si="13"/>
        <v>pics\\Tomat_2.jpg</v>
      </c>
      <c r="AS17" t="str">
        <f t="shared" ca="1" si="15"/>
        <v>pics\\Tomat_2.jpg</v>
      </c>
      <c r="AT17">
        <f t="shared" ca="1" si="7"/>
        <v>0.24725311726877219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VLOOKUP(B18,audio_list_stym!$A$3:$BP$18,40,FALSE)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VLOOKUP(B18,audio_list_stym!$A$3:$AJ$18,8,FALSE)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0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3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4"/>
        <v>pics\\Peper</v>
      </c>
      <c r="AL18" t="str">
        <f t="shared" si="5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0.28279019616757184</v>
      </c>
      <c r="AP18" t="str">
        <f t="shared" ca="1" si="6"/>
        <v>pics\\Injir_4.jpg</v>
      </c>
      <c r="AQ18" t="str">
        <f t="shared" ca="1" si="13"/>
        <v>pics\\Tikva_4.jpg</v>
      </c>
      <c r="AT18">
        <f t="shared" ca="1" si="7"/>
        <v>0.71172477248090038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VLOOKUP(B19,audio_list_stym!$A$3:$BP$18,40,FALSE)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VLOOKUP(B19,audio_list_stym!$A$3:$AJ$18,8,FALSE)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0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ref="AF19:AF38" si="17">IF(ISTEXT(AR19),AR19,IF(ISTEXT(AS19),AS19,""))</f>
        <v/>
      </c>
      <c r="AG19" t="str">
        <f t="shared" si="16"/>
        <v>pics\\Kokos_2.jpg</v>
      </c>
      <c r="AH19">
        <f t="shared" si="3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4"/>
        <v>pics\\Peper</v>
      </c>
      <c r="AL19" t="str">
        <f t="shared" si="5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0.77054140001809179</v>
      </c>
      <c r="AP19" t="str">
        <f t="shared" ca="1" si="6"/>
        <v>pics\\Kokos_8.jpg</v>
      </c>
      <c r="AQ19" t="str">
        <f t="shared" ca="1" si="13"/>
        <v>pics\\Tomat_8.jpg</v>
      </c>
      <c r="AT19">
        <f t="shared" ca="1" si="7"/>
        <v>0.74655191251565844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2032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VLOOKUP(B20,audio_list_stym!$A$3:$BP$18,40,FALSE)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VLOOKUP(B20,audio_list_stym!$A$3:$AJ$18,8,FALSE)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7"/>
        <v/>
      </c>
      <c r="AG20" t="str">
        <f t="shared" si="16"/>
        <v>pics\\Kokos_3.jpg</v>
      </c>
      <c r="AH20">
        <f t="shared" si="3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4"/>
        <v>pics\\Peper</v>
      </c>
      <c r="AL20" t="str">
        <f t="shared" si="5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0.72274051083692481</v>
      </c>
      <c r="AP20" t="str">
        <f t="shared" ca="1" si="6"/>
        <v>pics\\Finik_1.jpg</v>
      </c>
      <c r="AQ20" t="str">
        <f t="shared" ca="1" si="13"/>
        <v>pics\\Peper_1.jpg</v>
      </c>
      <c r="AT20">
        <f t="shared" ca="1" si="7"/>
        <v>0.41247954674922915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VLOOKUP(B21,audio_list_stym!$A$3:$BP$18,40,FALSE)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VLOOKUP(B21,audio_list_stym!$A$3:$AJ$18,8,FALSE)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0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17"/>
        <v/>
      </c>
      <c r="AG21" t="str">
        <f t="shared" si="16"/>
        <v>pics\\Kokos_4.jpg</v>
      </c>
      <c r="AH21">
        <f t="shared" si="3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4"/>
        <v>pics\\Peper</v>
      </c>
      <c r="AL21" t="str">
        <f t="shared" si="5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6.5950382305722033E-2</v>
      </c>
      <c r="AP21" t="str">
        <f t="shared" ca="1" si="6"/>
        <v>pics\\Injir_7.jpg</v>
      </c>
      <c r="AQ21" t="str">
        <f t="shared" ca="1" si="13"/>
        <v>pics\\Tikva_7.jpg</v>
      </c>
      <c r="AT21">
        <f t="shared" ca="1" si="7"/>
        <v>0.17764933201423028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2029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VLOOKUP(B22,audio_list_stym!$A$3:$BP$18,40,FALSE)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VLOOKUP(B22,audio_list_stym!$A$3:$AJ$18,8,FALSE)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0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17"/>
        <v/>
      </c>
      <c r="AG22" t="str">
        <f t="shared" si="16"/>
        <v>pics\\Kokos_5.jpg</v>
      </c>
      <c r="AH22">
        <f t="shared" si="3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4"/>
        <v>pics\\Peper</v>
      </c>
      <c r="AL22" t="str">
        <f t="shared" si="5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0.49679894055088258</v>
      </c>
      <c r="AP22" t="str">
        <f t="shared" ca="1" si="6"/>
        <v>pics\\Finik_6.jpg</v>
      </c>
      <c r="AQ22" t="str">
        <f t="shared" ca="1" si="13"/>
        <v>pics\\Peper_6.jpg</v>
      </c>
      <c r="AT22">
        <f t="shared" ca="1" si="7"/>
        <v>0.2727239405307158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2030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VLOOKUP(B23,audio_list_stym!$A$3:$BP$18,40,FALSE)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VLOOKUP(B23,audio_list_stym!$A$3:$AJ$18,8,FALSE)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0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17"/>
        <v/>
      </c>
      <c r="AG23" t="str">
        <f t="shared" si="16"/>
        <v>pics\\Kokos_6.jpg</v>
      </c>
      <c r="AH23">
        <f t="shared" si="3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4"/>
        <v>pics\\Peper</v>
      </c>
      <c r="AL23" t="str">
        <f t="shared" si="5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0.14268581716079776</v>
      </c>
      <c r="AP23" t="str">
        <f t="shared" ca="1" si="6"/>
        <v>pics\\Injir_6.jpg</v>
      </c>
      <c r="AQ23" t="str">
        <f t="shared" ca="1" si="13"/>
        <v>pics\\Tikva_6.jpg</v>
      </c>
      <c r="AT23">
        <f t="shared" ca="1" si="7"/>
        <v>0.39128960638556431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2027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VLOOKUP(B24,audio_list_stym!$A$3:$BP$18,40,FALSE)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VLOOKUP(B24,audio_list_stym!$A$3:$AJ$18,8,FALSE)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0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17"/>
        <v/>
      </c>
      <c r="AG24" t="str">
        <f t="shared" si="16"/>
        <v>pics\\Kokos_7.jpg</v>
      </c>
      <c r="AH24">
        <f t="shared" si="3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4"/>
        <v>pics\\Peper</v>
      </c>
      <c r="AL24" t="str">
        <f t="shared" si="5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0.8488183762120276</v>
      </c>
      <c r="AP24" t="str">
        <f t="shared" ca="1" si="6"/>
        <v>pics\\Kokos_5.jpg</v>
      </c>
      <c r="AQ24" t="str">
        <f t="shared" ca="1" si="13"/>
        <v>pics\\Tomat_5.jpg</v>
      </c>
      <c r="AT24">
        <f t="shared" ca="1" si="7"/>
        <v>0.9981428282194057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VLOOKUP(B25,audio_list_stym!$A$3:$BP$18,40,FALSE)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VLOOKUP(B25,audio_list_stym!$A$3:$AJ$18,8,FALSE)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0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17"/>
        <v/>
      </c>
      <c r="AG25" t="str">
        <f t="shared" si="16"/>
        <v>pics\\Kokos_8.jpg</v>
      </c>
      <c r="AH25">
        <f t="shared" si="3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4"/>
        <v>pics\\Peper</v>
      </c>
      <c r="AL25" t="str">
        <f t="shared" si="5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0.25929927346681114</v>
      </c>
      <c r="AP25" t="str">
        <f t="shared" ca="1" si="6"/>
        <v>pics\\Injir_5.jpg</v>
      </c>
      <c r="AQ25" t="str">
        <f t="shared" ca="1" si="13"/>
        <v>pics\\Tikva_5.jpg</v>
      </c>
      <c r="AT25">
        <f t="shared" ca="1" si="7"/>
        <v>0.58104994415955835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VLOOKUP(B26,audio_list_stym!$A$3:$BP$18,40,FALSE)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VLOOKUP(B26,audio_list_stym!$A$3:$AJ$18,8,FALSE)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2025</v>
      </c>
      <c r="AD26" t="str">
        <f t="shared" ca="1" si="10"/>
        <v>pics\\Kokos_1.jpg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7"/>
        <v>pics\\Kokos_1.jpg</v>
      </c>
      <c r="AH26" t="str">
        <f t="shared" si="3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4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8">IF(AH26="sound\\Ogorod",AP2,"")</f>
        <v>pics\\Kokos_1.jpg</v>
      </c>
      <c r="AT26">
        <f t="shared" ca="1" si="7"/>
        <v>0.93639916830163228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2034</v>
      </c>
      <c r="BF26" cm="1">
        <f t="array" aca="1" ref="BF26" ca="1">INDEX(BD34:BD49,(RANK(AT5,$AT$2:$AT$16)))</f>
        <v>2002</v>
      </c>
      <c r="BG26" cm="1">
        <f t="array" aca="1" ref="BG26" ca="1">INDEX(BD50:BD65,(RANK(AT5,$AT$2:$AT$16)))</f>
        <v>2018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VLOOKUP(B27,audio_list_stym!$A$3:$BP$18,40,FALSE)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VLOOKUP(B27,audio_list_stym!$A$3:$AJ$18,8,FALSE)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2010</v>
      </c>
      <c r="AD27" t="str">
        <f t="shared" ca="1" si="10"/>
        <v>pics\\Finik_2.jpg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7"/>
        <v>pics\\Finik_2.jpg</v>
      </c>
      <c r="AH27" t="str">
        <f t="shared" si="3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4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8"/>
        <v>pics\\Finik_2.jpg</v>
      </c>
      <c r="AT27">
        <f t="shared" ca="1" si="7"/>
        <v>0.64662480002191314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2056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VLOOKUP(B28,audio_list_stym!$A$3:$BP$18,40,FALSE)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VLOOKUP(B28,audio_list_stym!$A$3:$AJ$18,8,FALSE)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2012</v>
      </c>
      <c r="AD28" t="str">
        <f t="shared" ca="1" si="10"/>
        <v>pics\\Finik_4.jpg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7"/>
        <v>pics\\Finik_4.jpg</v>
      </c>
      <c r="AH28" t="str">
        <f t="shared" si="3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4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pics\\Finik_4.jpg</v>
      </c>
      <c r="AT28">
        <f t="shared" ca="1" si="7"/>
        <v>0.25048418246789517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VLOOKUP(B29,audio_list_stym!$A$3:$BP$18,40,FALSE)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VLOOKUP(B29,audio_list_stym!$A$3:$AJ$18,8,FALSE)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2016</v>
      </c>
      <c r="AD29" t="str">
        <f t="shared" ca="1" si="10"/>
        <v>pics\\Finik_8.jpg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7"/>
        <v>pics\\Finik_8.jpg</v>
      </c>
      <c r="AH29" t="str">
        <f t="shared" si="3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4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pics\\Finik_8.jpg</v>
      </c>
      <c r="AT29">
        <f t="shared" ca="1" si="7"/>
        <v>0.20212545933971704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2053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VLOOKUP(B30,audio_list_stym!$A$3:$BP$18,40,FALSE)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VLOOKUP(B30,audio_list_stym!$A$3:$AJ$18,8,FALSE)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2011</v>
      </c>
      <c r="AD30" t="str">
        <f t="shared" ca="1" si="10"/>
        <v>pics\\Finik_3.jpg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7"/>
        <v>pics\\Finik_3.jpg</v>
      </c>
      <c r="AH30" t="str">
        <f t="shared" si="3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4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pics\\Finik_3.jpg</v>
      </c>
      <c r="AT30">
        <f t="shared" ca="1" si="7"/>
        <v>0.59408735784050271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2054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VLOOKUP(B31,audio_list_stym!$A$3:$BP$18,40,FALSE)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VLOOKUP(B31,audio_list_stym!$A$3:$AJ$18,8,FALSE)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2160</v>
      </c>
      <c r="AD31" t="str">
        <f t="shared" ca="1" si="10"/>
        <v>pics\\Injir_8.jpg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7"/>
        <v>pics\\Injir_8.jpg</v>
      </c>
      <c r="AH31" t="str">
        <f t="shared" si="3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4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pics\\Injir_8.jpg</v>
      </c>
      <c r="AT31">
        <f t="shared" ca="1" si="7"/>
        <v>0.28810030003569276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2051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VLOOKUP(B32,audio_list_stym!$A$3:$BP$18,40,FALSE)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VLOOKUP(B32,audio_list_stym!$A$3:$AJ$18,8,FALSE)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2031</v>
      </c>
      <c r="AD32" t="str">
        <f t="shared" ca="1" si="10"/>
        <v>pics\\Kokos_7.jpg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7"/>
        <v>pics\\Kokos_7.jpg</v>
      </c>
      <c r="AH32" t="str">
        <f t="shared" si="3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4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pics\\Kokos_7.jpg</v>
      </c>
      <c r="AT32">
        <f t="shared" ca="1" si="7"/>
        <v>0.91783920032007604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VLOOKUP(B33,audio_list_stym!$A$3:$BP$18,40,FALSE)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VLOOKUP(B33,audio_list_stym!$A$3:$AJ$18,8,FALSE)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2154</v>
      </c>
      <c r="AD33" t="str">
        <f t="shared" ca="1" si="10"/>
        <v>pics\\Injir_2.jpg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7"/>
        <v>pics\\Injir_2.jpg</v>
      </c>
      <c r="AH33" t="str">
        <f t="shared" si="3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4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pics\\Injir_2.jpg</v>
      </c>
      <c r="AT33">
        <f t="shared" ca="1" si="7"/>
        <v>0.80887056458700213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VLOOKUP(B34,audio_list_stym!$A$3:$BP$18,40,FALSE)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VLOOKUP(B34,audio_list_stym!$A$3:$AJ$18,8,FALSE)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0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17"/>
        <v/>
      </c>
      <c r="AG34" t="str">
        <f t="shared" ref="AG34:AG41" si="19">IF(OR(E34=11,E34=13),M34,"")</f>
        <v>pics\\Peper_1.jpg</v>
      </c>
      <c r="AH34">
        <f t="shared" si="3"/>
        <v>0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0.73495353542023456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2034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2010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VLOOKUP(B35,audio_list_stym!$A$3:$BP$18,40,FALSE)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VLOOKUP(B35,audio_list_stym!$A$3:$AJ$18,8,FALSE)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0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17"/>
        <v/>
      </c>
      <c r="AG35" t="str">
        <f t="shared" si="19"/>
        <v>pics\\Peper_2.jpg</v>
      </c>
      <c r="AH35">
        <f t="shared" si="3"/>
        <v>0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0.68052998571099732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2048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VLOOKUP(B36,audio_list_stym!$A$3:$BP$18,40,FALSE)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VLOOKUP(B36,audio_list_stym!$A$3:$AJ$18,8,FALSE)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0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17"/>
        <v/>
      </c>
      <c r="AG36" t="str">
        <f t="shared" si="19"/>
        <v>pics\\Peper_3.jpg</v>
      </c>
      <c r="AH36">
        <f t="shared" si="3"/>
        <v>0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0.20871242240751364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VLOOKUP(B37,audio_list_stym!$A$3:$BP$18,40,FALSE)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VLOOKUP(B37,audio_list_stym!$A$3:$AJ$18,8,FALSE)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0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17"/>
        <v/>
      </c>
      <c r="AG37" t="str">
        <f t="shared" si="19"/>
        <v>pics\\Peper_4.jpg</v>
      </c>
      <c r="AH37">
        <f t="shared" si="3"/>
        <v>0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1.1596161781153302E-2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2045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VLOOKUP(B38,audio_list_stym!$A$3:$BP$18,40,FALSE)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VLOOKUP(B38,audio_list_stym!$A$3:$AJ$18,8,FALSE)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0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17"/>
        <v/>
      </c>
      <c r="AG38" t="str">
        <f t="shared" si="19"/>
        <v>pics\\Peper_5.jpg</v>
      </c>
      <c r="AH38">
        <f t="shared" si="3"/>
        <v>0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0.85370424727263416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2046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VLOOKUP(B39,audio_list_stym!$A$3:$BP$18,40,FALSE)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VLOOKUP(B39,audio_list_stym!$A$3:$AJ$18,8,FALSE)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0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19"/>
        <v>pics\\Peper_6.jpg</v>
      </c>
      <c r="AH39">
        <f t="shared" si="3"/>
        <v>0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0.58758949705080254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2043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VLOOKUP(B40,audio_list_stym!$A$3:$BP$18,40,FALSE)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VLOOKUP(B40,audio_list_stym!$A$3:$AJ$18,8,FALSE)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0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19"/>
        <v>pics\\Peper_7.jpg</v>
      </c>
      <c r="AH40">
        <f t="shared" si="3"/>
        <v>0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0.718356337858572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VLOOKUP(B41,audio_list_stym!$A$3:$BP$18,40,FALSE)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VLOOKUP(B41,audio_list_stym!$A$3:$AJ$18,8,FALSE)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0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1">IF(ISTEXT(AR41),AR41,IF(ISTEXT(AS41),AS41,""))</f>
        <v/>
      </c>
      <c r="AG41" t="str">
        <f t="shared" si="19"/>
        <v>pics\\Peper_8.jpg</v>
      </c>
      <c r="AH41">
        <f t="shared" si="3"/>
        <v>0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0.2550064996961855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VLOOKUP(B42,audio_list_stym!$A$3:$BP$18,40,FALSE)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VLOOKUP(B42,audio_list_stym!$A$3:$AJ$18,8,FALSE)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2164</v>
      </c>
      <c r="AD42" t="str">
        <f t="shared" ca="1" si="10"/>
        <v>pics\\Tikva_4.jpg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pics\\Tikva_4.jpg</v>
      </c>
      <c r="AH42" t="str">
        <f t="shared" si="3"/>
        <v>sound\\Tropic</v>
      </c>
      <c r="AI42" t="s">
        <v>728</v>
      </c>
      <c r="AJ42" t="str">
        <f t="shared" si="4"/>
        <v>pics\\Tikva</v>
      </c>
      <c r="AL42" t="str">
        <f t="shared" si="5"/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pics\\Tikva_4.jpg</v>
      </c>
      <c r="AT42">
        <f t="shared" ca="1" si="7"/>
        <v>0.50336247951469459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2037</v>
      </c>
      <c r="BF42" cm="1">
        <f t="array" aca="1" ref="BF42" ca="1">INDEX(BD26:BD41,(RANK(AT6,$AT$2:$AT$17)))</f>
        <v>2045</v>
      </c>
      <c r="BG42" cm="1">
        <f t="array" aca="1" ref="BG42" ca="1">INDEX(BD50:BD65,(RANK(AT6,$AT$2:$AT$17)))</f>
        <v>2021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VLOOKUP(B43,audio_list_stym!$A$3:$BP$18,40,FALSE)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VLOOKUP(B43,audio_list_stym!$A$3:$AJ$18,8,FALSE)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2064</v>
      </c>
      <c r="AD43" t="str">
        <f t="shared" ca="1" si="10"/>
        <v>pics\\Tomat_8.jpg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pics\\Tomat_8.jpg</v>
      </c>
      <c r="AH43" t="str">
        <f t="shared" si="3"/>
        <v>sound\\Tropic</v>
      </c>
      <c r="AI43" t="s">
        <v>729</v>
      </c>
      <c r="AJ43" t="str">
        <f t="shared" si="4"/>
        <v>pics\\Tikva</v>
      </c>
      <c r="AL43" t="str">
        <f t="shared" si="5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pics\\Tomat_8.jpg</v>
      </c>
      <c r="AT43">
        <f t="shared" ca="1" si="7"/>
        <v>0.11018811782978477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2008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VLOOKUP(B44,audio_list_stym!$A$3:$BP$18,40,FALSE)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VLOOKUP(B44,audio_list_stym!$A$3:$AJ$18,8,FALSE)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2041</v>
      </c>
      <c r="AD44" t="str">
        <f t="shared" ca="1" si="10"/>
        <v>pics\\Peper_1.jpg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pics\\Peper_1.jpg</v>
      </c>
      <c r="AH44" t="str">
        <f t="shared" si="3"/>
        <v>sound\\Tropic</v>
      </c>
      <c r="AI44" t="s">
        <v>730</v>
      </c>
      <c r="AJ44" t="str">
        <f t="shared" si="4"/>
        <v>pics\\Tikva</v>
      </c>
      <c r="AL44" t="str">
        <f t="shared" si="5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pics\\Peper_1.jpg</v>
      </c>
      <c r="AT44">
        <f t="shared" ca="1" si="7"/>
        <v>0.64014157681067396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VLOOKUP(B45,audio_list_stym!$A$3:$BP$18,40,FALSE)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VLOOKUP(B45,audio_list_stym!$A$3:$AJ$18,8,FALSE)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2167</v>
      </c>
      <c r="AD45" t="str">
        <f t="shared" ca="1" si="10"/>
        <v>pics\\Tikva_7.jpg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pics\\Tikva_7.jpg</v>
      </c>
      <c r="AH45" t="str">
        <f t="shared" si="3"/>
        <v>sound\\Tropic</v>
      </c>
      <c r="AI45" t="s">
        <v>731</v>
      </c>
      <c r="AJ45" t="str">
        <f t="shared" si="4"/>
        <v>pics\\Tikva</v>
      </c>
      <c r="AL45" t="str">
        <f t="shared" si="5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pics\\Tikva_7.jpg</v>
      </c>
      <c r="AT45">
        <f t="shared" ca="1" si="7"/>
        <v>0.15608331485802318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2005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VLOOKUP(B46,audio_list_stym!$A$3:$BP$18,40,FALSE)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VLOOKUP(B46,audio_list_stym!$A$3:$AJ$18,8,FALSE)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2046</v>
      </c>
      <c r="AD46" t="str">
        <f t="shared" ca="1" si="10"/>
        <v>pics\\Peper_6.jpg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pics\\Peper_6.jpg</v>
      </c>
      <c r="AH46" t="str">
        <f t="shared" si="3"/>
        <v>sound\\Tropic</v>
      </c>
      <c r="AI46" t="s">
        <v>732</v>
      </c>
      <c r="AJ46" t="str">
        <f t="shared" si="4"/>
        <v>pics\\Tikva</v>
      </c>
      <c r="AL46" t="str">
        <f t="shared" si="5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pics\\Peper_6.jpg</v>
      </c>
      <c r="AT46">
        <f t="shared" ca="1" si="7"/>
        <v>0.25926968494316138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2006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VLOOKUP(B47,audio_list_stym!$A$3:$BP$18,40,FALSE)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VLOOKUP(B47,audio_list_stym!$A$3:$AJ$18,8,FALSE)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2166</v>
      </c>
      <c r="AD47" t="str">
        <f t="shared" ca="1" si="10"/>
        <v>pics\\Tikva_6.jpg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pics\\Tikva_6.jpg</v>
      </c>
      <c r="AH47" t="str">
        <f t="shared" si="3"/>
        <v>sound\\Tropic</v>
      </c>
      <c r="AI47" t="s">
        <v>733</v>
      </c>
      <c r="AJ47" t="str">
        <f t="shared" si="4"/>
        <v>pics\\Tikva</v>
      </c>
      <c r="AL47" t="str">
        <f t="shared" si="5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pics\\Tikva_6.jpg</v>
      </c>
      <c r="AT47">
        <f t="shared" ca="1" si="7"/>
        <v>0.24477033704614504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2003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VLOOKUP(B48,audio_list_stym!$A$3:$BP$18,40,FALSE)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VLOOKUP(B48,audio_list_stym!$A$3:$AJ$18,8,FALSE)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2061</v>
      </c>
      <c r="AD48" t="str">
        <f t="shared" ca="1" si="10"/>
        <v>pics\\Tomat_5.jpg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pics\\Tomat_5.jpg</v>
      </c>
      <c r="AH48" t="str">
        <f t="shared" si="3"/>
        <v>sound\\Tropic</v>
      </c>
      <c r="AI48" t="s">
        <v>734</v>
      </c>
      <c r="AJ48" t="str">
        <f t="shared" si="4"/>
        <v>pics\\Tikva</v>
      </c>
      <c r="AL48" t="str">
        <f t="shared" si="5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pics\\Tomat_5.jpg</v>
      </c>
      <c r="AT48">
        <f t="shared" ca="1" si="7"/>
        <v>0.88407394901084857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VLOOKUP(B49,audio_list_stym!$A$3:$BP$18,40,FALSE)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VLOOKUP(B49,audio_list_stym!$A$3:$AJ$18,8,FALSE)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2165</v>
      </c>
      <c r="AD49" t="str">
        <f t="shared" ca="1" si="10"/>
        <v>pics\\Tikva_5.jpg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pics\\Tikva_5.jpg</v>
      </c>
      <c r="AH49" t="str">
        <f t="shared" si="3"/>
        <v>sound\\Tropic</v>
      </c>
      <c r="AI49" t="s">
        <v>735</v>
      </c>
      <c r="AJ49" t="str">
        <f t="shared" si="4"/>
        <v>pics\\Tikva</v>
      </c>
      <c r="AL49" t="str">
        <f>IF(OR(AJ49="pics\\Redis",AJ49="pics\\Goroh",AJ49="pics\\Tikva",AJ49="pics\\Peper",AJ49="pics\\Tomat"),AI49, )</f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pics\\Tikva_5.jpg</v>
      </c>
      <c r="AT49">
        <f t="shared" ca="1" si="7"/>
        <v>0.13874588342086469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VLOOKUP(B50,audio_list_stym!$A$3:$BP$18,40,FALSE)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VLOOKUP(B50,audio_list_stym!$A$3:$AJ$18,8,FALSE)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ref="AG50:AG57" si="23">IF(OR(E50=11,E50=13),M50,"")</f>
        <v>pics\\Finik_1.jpg</v>
      </c>
      <c r="AH50">
        <f t="shared" si="3"/>
        <v>0</v>
      </c>
      <c r="AT50">
        <f t="shared" ca="1" si="7"/>
        <v>0.614934921298816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2063</v>
      </c>
      <c r="BF50" cm="1">
        <f t="array" aca="1" ref="BF50" ca="1">INDEX(BD18:BD49,(RANK(AT7,$AT$2:$AT$17)))</f>
        <v>2031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VLOOKUP(B51,audio_list_stym!$A$3:$BP$18,40,FALSE)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VLOOKUP(B51,audio_list_stym!$A$3:$AJ$18,8,FALSE)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23"/>
        <v>pics\\Finik_2.jpg</v>
      </c>
      <c r="AH51">
        <f t="shared" si="3"/>
        <v>0</v>
      </c>
      <c r="AT51">
        <f t="shared" ca="1" si="7"/>
        <v>8.3625417996935347E-2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2016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VLOOKUP(B52,audio_list_stym!$A$3:$BP$18,40,FALSE)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VLOOKUP(B52,audio_list_stym!$A$3:$AJ$18,8,FALSE)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0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1"/>
        <v/>
      </c>
      <c r="AG52" t="str">
        <f t="shared" si="23"/>
        <v>pics\\Finik_3.jpg</v>
      </c>
      <c r="AH52">
        <f t="shared" si="3"/>
        <v>0</v>
      </c>
      <c r="AT52">
        <f t="shared" ca="1" si="7"/>
        <v>0.88122925567794819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VLOOKUP(B53,audio_list_stym!$A$3:$BP$18,40,FALSE)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VLOOKUP(B53,audio_list_stym!$A$3:$AJ$18,8,FALSE)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23"/>
        <v>pics\\Finik_4.jpg</v>
      </c>
      <c r="AH53">
        <f t="shared" si="3"/>
        <v>0</v>
      </c>
      <c r="AT53">
        <f t="shared" ca="1" si="7"/>
        <v>0.97091405880447279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2013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VLOOKUP(B54,audio_list_stym!$A$3:$BP$18,40,FALSE)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VLOOKUP(B54,audio_list_stym!$A$3:$AJ$18,8,FALSE)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0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1"/>
        <v/>
      </c>
      <c r="AG54" t="str">
        <f t="shared" si="23"/>
        <v>pics\\Finik_5.jpg</v>
      </c>
      <c r="AH54">
        <f t="shared" si="3"/>
        <v>0</v>
      </c>
      <c r="AI54" s="11"/>
      <c r="AT54">
        <f t="shared" ca="1" si="7"/>
        <v>0.7821106491444475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2014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VLOOKUP(B55,audio_list_stym!$A$3:$BP$18,40,FALSE)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VLOOKUP(B55,audio_list_stym!$A$3:$AJ$18,8,FALSE)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0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1"/>
        <v/>
      </c>
      <c r="AG55" t="str">
        <f t="shared" si="23"/>
        <v>pics\\Finik_6.jpg</v>
      </c>
      <c r="AH55">
        <f t="shared" si="3"/>
        <v>0</v>
      </c>
      <c r="AT55">
        <f t="shared" ca="1" si="7"/>
        <v>0.9268209003118888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2011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VLOOKUP(B56,audio_list_stym!$A$3:$BP$18,40,FALSE)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VLOOKUP(B56,audio_list_stym!$A$3:$AJ$18,8,FALSE)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0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23"/>
        <v>pics\\Finik_7.jpg</v>
      </c>
      <c r="AH56">
        <f t="shared" si="3"/>
        <v>0</v>
      </c>
      <c r="AT56">
        <f t="shared" ca="1" si="7"/>
        <v>0.98016630285845008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VLOOKUP(B57,audio_list_stym!$A$3:$BP$18,40,FALSE)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VLOOKUP(B57,audio_list_stym!$A$3:$AJ$18,8,FALSE)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0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23"/>
        <v>pics\\Finik_8.jpg</v>
      </c>
      <c r="AH57">
        <f t="shared" si="3"/>
        <v>0</v>
      </c>
      <c r="AI57" s="11"/>
      <c r="AT57">
        <f t="shared" ca="1" si="7"/>
        <v>0.28167012718973006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VLOOKUP(B58,audio_list_stym!$A$3:$BP$18,40,FALSE)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VLOOKUP(B58,audio_list_stym!$A$3:$AJ$18,8,FALSE)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2155</v>
      </c>
      <c r="AD58" t="str">
        <f t="shared" ca="1" si="10"/>
        <v>pics\\Injir_3.jpg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pics\\Injir_3.jpg</v>
      </c>
      <c r="AH58" t="str">
        <f t="shared" si="3"/>
        <v>sound\\Ogorod</v>
      </c>
      <c r="AI58" s="11"/>
      <c r="AR58" t="str">
        <f t="shared" ref="AR58:AR73" ca="1" si="25">IF(AH58="sound\\Ogorod",AP10,"")</f>
        <v>pics\\Injir_3.jpg</v>
      </c>
      <c r="AT58">
        <f t="shared" ca="1" si="7"/>
        <v>0.84939808594519595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2038</v>
      </c>
      <c r="BF58" cm="1">
        <f t="array" aca="1" ref="BF58" ca="1">INDEX(BD18:BD33,(RANK(AT8,$AT$2:$AT$17)))</f>
        <v>2054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VLOOKUP(B59,audio_list_stym!$A$3:$BP$18,40,FALSE)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VLOOKUP(B59,audio_list_stym!$A$3:$AJ$18,8,FALSE)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2028</v>
      </c>
      <c r="AD59" t="str">
        <f t="shared" ca="1" si="10"/>
        <v>pics\\Kokos_4.jpg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pics\\Kokos_4.jpg</v>
      </c>
      <c r="AH59" t="str">
        <f t="shared" si="3"/>
        <v>sound\\Ogorod</v>
      </c>
      <c r="AR59" t="str">
        <f t="shared" ca="1" si="25"/>
        <v>pics\\Kokos_4.jpg</v>
      </c>
      <c r="AT59">
        <f t="shared" ca="1" si="7"/>
        <v>0.16146749042307451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2024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VLOOKUP(B60,audio_list_stym!$A$3:$BP$18,40,FALSE)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VLOOKUP(B60,audio_list_stym!$A$3:$AJ$18,8,FALSE)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2015</v>
      </c>
      <c r="AD60" t="str">
        <f t="shared" ca="1" si="10"/>
        <v>pics\\Finik_7.jpg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pics\\Finik_7.jpg</v>
      </c>
      <c r="AH60" t="str">
        <f t="shared" si="3"/>
        <v>sound\\Ogorod</v>
      </c>
      <c r="AR60" t="str">
        <f t="shared" ca="1" si="25"/>
        <v>pics\\Finik_7.jpg</v>
      </c>
      <c r="AT60">
        <f t="shared" ca="1" si="7"/>
        <v>0.19767708502387793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VLOOKUP(B61,audio_list_stym!$A$3:$BP$18,40,FALSE)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VLOOKUP(B61,audio_list_stym!$A$3:$AJ$18,8,FALSE)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2027</v>
      </c>
      <c r="AD61" t="str">
        <f t="shared" ca="1" si="10"/>
        <v>pics\\Kokos_3.jpg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pics\\Kokos_3.jpg</v>
      </c>
      <c r="AH61" t="str">
        <f t="shared" si="3"/>
        <v>sound\\Ogorod</v>
      </c>
      <c r="AR61" t="str">
        <f t="shared" ca="1" si="25"/>
        <v>pics\\Kokos_3.jpg</v>
      </c>
      <c r="AT61">
        <f t="shared" ca="1" si="7"/>
        <v>0.91154495260976331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2021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VLOOKUP(B62,audio_list_stym!$A$3:$BP$18,40,FALSE)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VLOOKUP(B62,audio_list_stym!$A$3:$AJ$18,8,FALSE)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2030</v>
      </c>
      <c r="AD62" t="str">
        <f t="shared" ca="1" si="10"/>
        <v>pics\\Kokos_6.jpg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pics\\Kokos_6.jpg</v>
      </c>
      <c r="AH62" t="str">
        <f t="shared" si="3"/>
        <v>sound\\Ogorod</v>
      </c>
      <c r="AR62" t="str">
        <f t="shared" ca="1" si="25"/>
        <v>pics\\Kokos_6.jpg</v>
      </c>
      <c r="AT62">
        <f t="shared" ca="1" si="7"/>
        <v>3.9755745176885959E-2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2022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VLOOKUP(B63,audio_list_stym!$A$3:$BP$18,40,FALSE)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VLOOKUP(B63,audio_list_stym!$A$3:$AJ$18,8,FALSE)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2013</v>
      </c>
      <c r="AD63" t="str">
        <f t="shared" ca="1" si="10"/>
        <v>pics\\Finik_5.jpg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pics\\Finik_5.jpg</v>
      </c>
      <c r="AH63" t="str">
        <f t="shared" si="3"/>
        <v>sound\\Ogorod</v>
      </c>
      <c r="AR63" t="str">
        <f t="shared" ca="1" si="25"/>
        <v>pics\\Finik_5.jpg</v>
      </c>
      <c r="AT63">
        <f t="shared" ca="1" si="7"/>
        <v>0.36866029797530142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2019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VLOOKUP(B64,audio_list_stym!$A$3:$BP$18,40,FALSE)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VLOOKUP(B64,audio_list_stym!$A$3:$AJ$18,8,FALSE)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2153</v>
      </c>
      <c r="AD64" t="str">
        <f t="shared" ca="1" si="10"/>
        <v>pics\\Injir_1.jpg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pics\\Injir_1.jpg</v>
      </c>
      <c r="AH64" t="str">
        <f t="shared" si="3"/>
        <v>sound\\Ogorod</v>
      </c>
      <c r="AI64" s="11"/>
      <c r="AR64" t="str">
        <f t="shared" ca="1" si="25"/>
        <v>pics\\Injir_1.jpg</v>
      </c>
      <c r="AT64">
        <f t="shared" ca="1" si="7"/>
        <v>0.65300442571365591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VLOOKUP(B65,audio_list_stym!$A$3:$BP$18,40,FALSE)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VLOOKUP(B65,audio_list_stym!$A$3:$AJ$18,8,FALSE)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2026</v>
      </c>
      <c r="AD65" t="str">
        <f t="shared" ca="1" si="10"/>
        <v>pics\\Kokos_2.jpg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pics\\Kokos_2.jpg</v>
      </c>
      <c r="AH65" t="str">
        <f t="shared" si="3"/>
        <v>sound\\Ogorod</v>
      </c>
      <c r="AR65" t="str">
        <f t="shared" ca="1" si="25"/>
        <v>pics\\Kokos_2.jpg</v>
      </c>
      <c r="AT65">
        <f t="shared" ca="1" si="7"/>
        <v>0.65823831589447102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VLOOKUP(B66,audio_list_stym!$A$3:$BP$18,40,FALSE)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VLOOKUP(B66,audio_list_stym!$A$3:$AJ$18,8,FALSE)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105</v>
      </c>
      <c r="Z66" t="str">
        <f>IF(G66="экспл",VLOOKUP(J66,quest_экспл!$A$1:$N$129,12,FALSE),IF(G66="импл_",0,0))</f>
        <v>sound\\On_imeet_myakot.wav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0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 t="str">
        <f>AS66</f>
        <v/>
      </c>
      <c r="AI66" t="s">
        <v>67</v>
      </c>
      <c r="AO66">
        <f ca="1">RAND()</f>
        <v>0.76517866079529706</v>
      </c>
      <c r="AP66" t="str">
        <f ca="1">INDEX($AI$66:$AI$129,(RANK(AO66,$AO$66:$AO$129)))</f>
        <v>pics\\Finik_6.jpg</v>
      </c>
      <c r="AR66" t="str">
        <f t="shared" si="25"/>
        <v/>
      </c>
      <c r="AS66" t="str">
        <f>IF(G66="импл_",AP66,"")</f>
        <v/>
      </c>
      <c r="AT66">
        <f t="shared" ref="AT66:AT129" ca="1" si="28">RAND()</f>
        <v>7.6868880734816125E-3</v>
      </c>
      <c r="AU66" t="s">
        <v>697</v>
      </c>
      <c r="AV66" t="str">
        <f t="shared" ref="AV66:AV129" ca="1" si="29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_Он_имеет_мякоть?</v>
      </c>
      <c r="BA66" t="e">
        <f>VLOOKUP(Q66,audio_list_stym!$B$2:$BQ$299,68,FALSE)</f>
        <v>#N/A</v>
      </c>
      <c r="BB66" t="str">
        <f t="shared" ref="BB66:BB129" si="30">IF(G66="экспл",AY66&amp;AX66&amp;"."&amp;AZ66,IF(G66="импл_",BA66&amp;AX66&amp;"?"))</f>
        <v>На_экране_XXXXX._Он_имеет_мякоть?</v>
      </c>
      <c r="BC66">
        <f>A66</f>
        <v>1209</v>
      </c>
      <c r="BD66" cm="1">
        <f t="array" aca="1" ref="BD66" ca="1">INDEX(L66:L73,(RANK(AT2,$AT$2:$AT$9)))</f>
        <v>2074</v>
      </c>
      <c r="BE66" cm="1">
        <f t="array" aca="1" ref="BE66" ca="1">INDEX(BD74:BD89,(RANK(AT2,$AT$2:$AT$7)))</f>
        <v>2088</v>
      </c>
      <c r="BF66" cm="1">
        <f t="array" aca="1" ref="BF66" ca="1">INDEX(BD90:BD113,(RANK(AT2,$AT$2:$AT$17)))</f>
        <v>2117</v>
      </c>
      <c r="BG66" cm="1">
        <f t="array" aca="1" ref="BG66" ca="1">INDEX(BD114:BD129,(RANK(AT2,$AT$2:$AT$17)))</f>
        <v>2149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VLOOKUP(B67,audio_list_stym!$A$3:$BP$18,40,FALSE)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VLOOKUP(B67,audio_list_stym!$A$3:$AJ$18,8,FALSE)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106</v>
      </c>
      <c r="Z67" t="str">
        <f>IF(G67="экспл",VLOOKUP(J67,quest_экспл!$A$1:$N$129,12,FALSE),IF(G67="импл_",0,0))</f>
        <v>sound\\Prodolgovatiy_li_on.wav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129" ca="1" si="31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ref="AF67:AF129" si="32">AS67</f>
        <v/>
      </c>
      <c r="AI67" t="s">
        <v>68</v>
      </c>
      <c r="AO67">
        <f t="shared" ref="AO67:AO129" ca="1" si="33">RAND()</f>
        <v>0.94152660320962445</v>
      </c>
      <c r="AP67" t="str">
        <f t="shared" ref="AP67:AP129" ca="1" si="34">INDEX($AI$66:$AI$129,(RANK(AO67,$AO$66:$AO$129)))</f>
        <v>pics\\Banan_2.jpg</v>
      </c>
      <c r="AR67" t="str">
        <f t="shared" si="25"/>
        <v/>
      </c>
      <c r="AS67" t="str">
        <f t="shared" ref="AS67:AS129" si="35">IF(G67="импл_",AP67,"")</f>
        <v/>
      </c>
      <c r="AT67">
        <f t="shared" ca="1" si="28"/>
        <v>2.3025616649314129E-2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_Продолговатый_ли_он?</v>
      </c>
      <c r="BA67" t="e">
        <f>VLOOKUP(Q67,audio_list_stym!$B$2:$BQ$299,68,FALSE)</f>
        <v>#N/A</v>
      </c>
      <c r="BB67" t="str">
        <f t="shared" si="30"/>
        <v>Посмотрите,_вот_XXXXX._Продолговатый_ли_он?</v>
      </c>
      <c r="BD67" cm="1">
        <f t="array" aca="1" ref="BD67" ca="1">INDEX(L67:L74,(RANK(AT3,$AT$2:$AT$9)))</f>
        <v>2081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VLOOKUP(B68,audio_list_stym!$A$3:$BP$18,40,FALSE)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VLOOKUP(B68,audio_list_stym!$A$3:$AJ$18,8,FALSE)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107</v>
      </c>
      <c r="Z68" t="str">
        <f>IF(G68="экспл",VLOOKUP(J68,quest_экспл!$A$1:$N$129,12,FALSE),IF(G68="импл_",0,0))</f>
        <v>sound\\Pyatnistiy_li_on.wav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1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si="32"/>
        <v/>
      </c>
      <c r="AI68" t="s">
        <v>69</v>
      </c>
      <c r="AO68">
        <f t="shared" ca="1" si="33"/>
        <v>0.51786313209213586</v>
      </c>
      <c r="AP68" t="str">
        <f t="shared" ca="1" si="34"/>
        <v>pics\\Limon_2.jpg</v>
      </c>
      <c r="AR68" t="str">
        <f t="shared" si="25"/>
        <v/>
      </c>
      <c r="AS68" t="str">
        <f t="shared" si="35"/>
        <v/>
      </c>
      <c r="AT68">
        <f t="shared" ca="1" si="28"/>
        <v>0.59877674996269203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_Пятнистый_ли_он?</v>
      </c>
      <c r="BA68" t="e">
        <f>VLOOKUP(Q68,audio_list_stym!$B$2:$BQ$299,68,FALSE)</f>
        <v>#N/A</v>
      </c>
      <c r="BB68" t="str">
        <f t="shared" si="30"/>
        <v>Вот_XXXXX._Пятнистый_ли_он?</v>
      </c>
      <c r="BD68" cm="1">
        <f t="array" aca="1" ref="BD68" ca="1">INDEX(L68:L75,(RANK(AT4,$AT$2:$AT$9)))</f>
        <v>2075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VLOOKUP(B69,audio_list_stym!$A$3:$BP$18,40,FALSE)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VLOOKUP(B69,audio_list_stym!$A$3:$AJ$18,8,FALSE)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108</v>
      </c>
      <c r="Z69" t="str">
        <f>IF(G69="экспл",VLOOKUP(J69,quest_экспл!$A$1:$N$129,12,FALSE),IF(G69="импл_",0,0))</f>
        <v>sound\\On_s_kozhuroy.wav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1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si="32"/>
        <v/>
      </c>
      <c r="AI69" t="s">
        <v>70</v>
      </c>
      <c r="AO69">
        <f t="shared" ca="1" si="33"/>
        <v>0.89237119150941124</v>
      </c>
      <c r="AP69" t="str">
        <f t="shared" ca="1" si="34"/>
        <v>pics\\Banan_7.jpg</v>
      </c>
      <c r="AR69" t="str">
        <f t="shared" si="25"/>
        <v/>
      </c>
      <c r="AS69" t="str">
        <f t="shared" si="35"/>
        <v/>
      </c>
      <c r="AT69">
        <f t="shared" ca="1" si="28"/>
        <v>0.93582815536300734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_Он_с_кожурой?</v>
      </c>
      <c r="BA69" t="e">
        <f>VLOOKUP(Q69,audio_list_stym!$B$2:$BQ$299,68,FALSE)</f>
        <v>#N/A</v>
      </c>
      <c r="BB69" t="str">
        <f t="shared" si="30"/>
        <v>Это_XXXXX._Он_с_кожурой?</v>
      </c>
      <c r="BD69" cm="1">
        <f t="array" aca="1" ref="BD69" ca="1">INDEX(L69:L76,(RANK(AT5,$AT$2:$AT$9)))</f>
        <v>2080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VLOOKUP(B70,audio_list_stym!$A$3:$BP$18,40,FALSE)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VLOOKUP(B70,audio_list_stym!$A$3:$AJ$18,8,FALSE)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109</v>
      </c>
      <c r="Z70" t="str">
        <f>IF(G70="экспл",VLOOKUP(J70,quest_экспл!$A$1:$N$129,12,FALSE),IF(G70="импл_",0,0))</f>
        <v>sound\\Fioletoviy_li_on.wav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1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si="32"/>
        <v/>
      </c>
      <c r="AI70" t="s">
        <v>71</v>
      </c>
      <c r="AO70">
        <f t="shared" ca="1" si="33"/>
        <v>0.70594793601682249</v>
      </c>
      <c r="AP70" t="str">
        <f t="shared" ca="1" si="34"/>
        <v>pics\\Goroh_3.jpg</v>
      </c>
      <c r="AR70" t="str">
        <f t="shared" si="25"/>
        <v/>
      </c>
      <c r="AS70" t="str">
        <f t="shared" si="35"/>
        <v/>
      </c>
      <c r="AT70">
        <f t="shared" ca="1" si="28"/>
        <v>0.67938369224862105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_Синий_ли_он?</v>
      </c>
      <c r="BA70" t="e">
        <f>VLOOKUP(Q70,audio_list_stym!$B$2:$BQ$299,68,FALSE)</f>
        <v>#N/A</v>
      </c>
      <c r="BB70" t="str">
        <f t="shared" si="30"/>
        <v>На_картинке_XXXXX._Синий_ли_он?</v>
      </c>
      <c r="BD70" cm="1">
        <f t="array" aca="1" ref="BD70" ca="1">INDEX(L70:L77,(RANK(AT6,$AT$2:$AT$9)))</f>
        <v>2082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VLOOKUP(B71,audio_list_stym!$A$3:$BP$18,40,FALSE)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VLOOKUP(B71,audio_list_stym!$A$3:$AJ$18,8,FALSE)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110</v>
      </c>
      <c r="Z71" t="str">
        <f>IF(G71="экспл",VLOOKUP(J71,quest_экспл!$A$1:$N$129,12,FALSE),IF(G71="импл_",0,0))</f>
        <v>sound\\On_s_dolkami.wav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1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si="32"/>
        <v/>
      </c>
      <c r="AI71" t="s">
        <v>72</v>
      </c>
      <c r="AO71">
        <f t="shared" ca="1" si="33"/>
        <v>0.62706074793853928</v>
      </c>
      <c r="AP71" t="str">
        <f t="shared" ca="1" si="34"/>
        <v>pics\\Goroh_8.jpg</v>
      </c>
      <c r="AR71" t="str">
        <f t="shared" si="25"/>
        <v/>
      </c>
      <c r="AS71" t="str">
        <f t="shared" si="35"/>
        <v/>
      </c>
      <c r="AT71">
        <f t="shared" ca="1" si="28"/>
        <v>0.78131205569066775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_Он_с_дольками?</v>
      </c>
      <c r="BA71" t="e">
        <f>VLOOKUP(Q71,audio_list_stym!$B$2:$BQ$299,68,FALSE)</f>
        <v>#N/A</v>
      </c>
      <c r="BB71" t="str">
        <f t="shared" si="30"/>
        <v>На_мониторе_XXXXX._Он_с_дольками?</v>
      </c>
      <c r="BD71" cm="1">
        <f t="array" aca="1" ref="BD71" ca="1">INDEX(L71:L78,(RANK(AT7,$AT$2:$AT$9)))</f>
        <v>2080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VLOOKUP(B72,audio_list_stym!$A$3:$BP$18,40,FALSE)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VLOOKUP(B72,audio_list_stym!$A$3:$AJ$18,8,FALSE)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111</v>
      </c>
      <c r="Z72" t="str">
        <f>IF(G72="экспл",VLOOKUP(J72,quest_экспл!$A$1:$N$129,12,FALSE),IF(G72="импл_",0,0))</f>
        <v>sound\\On_visushenniy.wav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1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si="32"/>
        <v/>
      </c>
      <c r="AI72" t="s">
        <v>73</v>
      </c>
      <c r="AO72">
        <f t="shared" ca="1" si="33"/>
        <v>0.54616485152062799</v>
      </c>
      <c r="AP72" t="str">
        <f t="shared" ca="1" si="34"/>
        <v>pics\\Kokos_7.jpg</v>
      </c>
      <c r="AR72" t="str">
        <f t="shared" si="25"/>
        <v/>
      </c>
      <c r="AS72" t="str">
        <f t="shared" si="35"/>
        <v/>
      </c>
      <c r="AT72">
        <f t="shared" ca="1" si="28"/>
        <v>0.40725440106746924</v>
      </c>
      <c r="AU72" t="s">
        <v>697</v>
      </c>
      <c r="AV72" t="str">
        <f t="shared" ca="1" si="29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_Он_высушенный?</v>
      </c>
      <c r="BA72" t="e">
        <f>VLOOKUP(Q72,audio_list_stym!$B$2:$BQ$299,68,FALSE)</f>
        <v>#N/A</v>
      </c>
      <c r="BB72" t="str">
        <f t="shared" si="30"/>
        <v>Перед_Вами_XXXXX._Он_высушенный?</v>
      </c>
      <c r="BD72" cm="1">
        <f t="array" aca="1" ref="BD72" ca="1">INDEX(L72:L79,(RANK(AT8,$AT$2:$AT$9)))</f>
        <v>2085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VLOOKUP(B73,audio_list_stym!$A$3:$BP$18,40,FALSE)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VLOOKUP(B73,audio_list_stym!$A$3:$AJ$18,8,FALSE)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112</v>
      </c>
      <c r="Z73" t="str">
        <f>IF(G73="экспл",VLOOKUP(J73,quest_экспл!$A$1:$N$129,12,FALSE),IF(G73="импл_",0,0))</f>
        <v>sound\\Myatiy_li_on.wav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1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si="32"/>
        <v/>
      </c>
      <c r="AI73" t="s">
        <v>74</v>
      </c>
      <c r="AO73">
        <f t="shared" ca="1" si="33"/>
        <v>0.5424295974380241</v>
      </c>
      <c r="AP73" t="str">
        <f t="shared" ca="1" si="34"/>
        <v>pics\\Kokos_8.jpg</v>
      </c>
      <c r="AR73" t="str">
        <f t="shared" si="25"/>
        <v/>
      </c>
      <c r="AS73" t="str">
        <f t="shared" si="35"/>
        <v/>
      </c>
      <c r="AT73">
        <f t="shared" ca="1" si="28"/>
        <v>0.52494703121348374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_Мятый_ли_он?</v>
      </c>
      <c r="BA73" t="e">
        <f>VLOOKUP(Q73,audio_list_stym!$B$2:$BQ$299,68,FALSE)</f>
        <v>#N/A</v>
      </c>
      <c r="BB73" t="str">
        <f t="shared" si="30"/>
        <v>Вы_видите_XXXXX._Мятый_ли_он?</v>
      </c>
      <c r="BD73" cm="1">
        <f t="array" aca="1" ref="BD73" ca="1">INDEX(L73:L80,(RANK(AT9,$AT$2:$AT$9)))</f>
        <v>2083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VLOOKUP(B74,audio_list_stym!$A$3:$BP$18,40,FALSE)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VLOOKUP(B74,audio_list_stym!$A$3:$AJ$18,8,FALSE)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241</v>
      </c>
      <c r="Q74" t="str">
        <f>IF(G74="экспл",0,IF(G74="импл_",VLOOKUP(J74,quest_импл!$A$1:$J$129,8,FALSE),0))</f>
        <v>sound\\Vityanut_li.wav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2018</v>
      </c>
      <c r="AD74" t="str">
        <f ca="1">IF(ISTEXT(AE74),AE74,IF(ISTEXT(AF74),AF74,""))</f>
        <v>pics\\Goroh_2.jpg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ca="1">AS74</f>
        <v>pics\\Goroh_2.jpg</v>
      </c>
      <c r="AI74" t="s">
        <v>76</v>
      </c>
      <c r="AO74">
        <f t="shared" ca="1" si="33"/>
        <v>0.7233804953625258</v>
      </c>
      <c r="AP74" t="str">
        <f t="shared" ca="1" si="34"/>
        <v>pics\\Goroh_2.jpg</v>
      </c>
      <c r="AR74" t="str">
        <f>IF(AH74="sound\\Ogorod",AP2,"")</f>
        <v/>
      </c>
      <c r="AS74" t="str">
        <f t="shared" ca="1" si="35"/>
        <v>pics\\Goroh_2.jpg</v>
      </c>
      <c r="AT74">
        <f t="shared" ca="1" si="28"/>
        <v>0.93853764919273541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_Вытянут_ли_</v>
      </c>
      <c r="BB74" t="str">
        <f t="shared" si="30"/>
        <v>_Вытянут_ли_БАРОХ?</v>
      </c>
      <c r="BC74">
        <f>A74</f>
        <v>1210</v>
      </c>
      <c r="BD74" cm="1">
        <f t="array" aca="1" ref="BD74" ca="1">INDEX($L$74:$L$81,(RANK(AT2,$AT$2:$AT$9)))</f>
        <v>2082</v>
      </c>
      <c r="BE74" cm="1">
        <f t="array" aca="1" ref="BE74" ca="1">INDEX(BD66:BD73,(RANK(AT3,$AT$2:$AT$9)))</f>
        <v>2083</v>
      </c>
      <c r="BF74" cm="1">
        <f t="array" aca="1" ref="BF74" ca="1">INDEX(BD82:BD105,(RANK(AT3,$AT$2:$AT$17)))</f>
        <v>2115</v>
      </c>
      <c r="BG74" cm="1">
        <f t="array" aca="1" ref="BG74" ca="1">INDEX(BD106:BD129,(RANK(AT3,$AT$2:$AT$9)))</f>
        <v>2140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VLOOKUP(B75,audio_list_stym!$A$3:$BP$18,40,FALSE)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VLOOKUP(B75,audio_list_stym!$A$3:$AJ$18,8,FALSE)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242</v>
      </c>
      <c r="Q75" t="str">
        <f>IF(G75="экспл",0,IF(G75="импл_",VLOOKUP(J75,quest_импл!$A$1:$J$129,8,FALSE),0))</f>
        <v>sound\\Nadloman_li.wav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2063</v>
      </c>
      <c r="AD75" t="str">
        <f t="shared" ca="1" si="31"/>
        <v>pics\\Tomat_7.jpg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2"/>
        <v>pics\\Tomat_7.jpg</v>
      </c>
      <c r="AI75" t="s">
        <v>77</v>
      </c>
      <c r="AO75">
        <f t="shared" ca="1" si="33"/>
        <v>3.7487466862761831E-2</v>
      </c>
      <c r="AP75" t="str">
        <f t="shared" ca="1" si="34"/>
        <v>pics\\Tomat_7.jpg</v>
      </c>
      <c r="AR75" t="str">
        <f t="shared" ref="AR75:AR129" si="36">IF(AH75="sound\\Ogorod",AP3,"")</f>
        <v/>
      </c>
      <c r="AS75" t="str">
        <f t="shared" ca="1" si="35"/>
        <v>pics\\Tomat_7.jpg</v>
      </c>
      <c r="AT75">
        <f t="shared" ca="1" si="28"/>
        <v>0.87209092813035216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_Надломан_ли_</v>
      </c>
      <c r="BB75" t="str">
        <f t="shared" si="30"/>
        <v>_Надломан_ли_БАРОХ?</v>
      </c>
      <c r="BD75" cm="1">
        <f t="array" aca="1" ref="BD75" ca="1">INDEX($L$74:$L$81,(RANK(AT3,$AT$2:$AT$9)))</f>
        <v>2088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VLOOKUP(B76,audio_list_stym!$A$3:$BP$18,40,FALSE)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VLOOKUP(B76,audio_list_stym!$A$3:$AJ$18,8,FALSE)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243</v>
      </c>
      <c r="Q76" t="str">
        <f>IF(G76="экспл",0,IF(G76="импл_",VLOOKUP(J76,quest_импл!$A$1:$J$129,8,FALSE),0))</f>
        <v>sound\\Volnistiy_li.wav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2011</v>
      </c>
      <c r="AD76" t="str">
        <f t="shared" ca="1" si="31"/>
        <v>pics\\Finik_3.jpg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2"/>
        <v>pics\\Finik_3.jpg</v>
      </c>
      <c r="AI76" t="s">
        <v>78</v>
      </c>
      <c r="AO76">
        <f t="shared" ca="1" si="33"/>
        <v>0.81359867332803359</v>
      </c>
      <c r="AP76" t="str">
        <f t="shared" ca="1" si="34"/>
        <v>pics\\Finik_3.jpg</v>
      </c>
      <c r="AR76" t="str">
        <f t="shared" si="36"/>
        <v/>
      </c>
      <c r="AS76" t="str">
        <f t="shared" ca="1" si="35"/>
        <v>pics\\Finik_3.jpg</v>
      </c>
      <c r="AT76">
        <f t="shared" ca="1" si="28"/>
        <v>9.6449813322904476E-2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_Волнистый_ли_</v>
      </c>
      <c r="BB76" t="str">
        <f t="shared" si="30"/>
        <v>_Волнистый_ли_БАРОХ?</v>
      </c>
      <c r="BD76" cm="1">
        <f t="array" aca="1" ref="BD76" ca="1">INDEX($L$74:$L$81,(RANK(AT4,$AT$2:$AT$9)))</f>
        <v>2081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VLOOKUP(B77,audio_list_stym!$A$3:$BP$18,40,FALSE)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VLOOKUP(B77,audio_list_stym!$A$3:$AJ$18,8,FALSE)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244</v>
      </c>
      <c r="Q77" t="str">
        <f>IF(G77="экспл",0,IF(G77="импл_",VLOOKUP(J77,quest_импл!$A$1:$J$129,8,FALSE),0))</f>
        <v>sound\\Buriy_li.wav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2029</v>
      </c>
      <c r="AD77" t="str">
        <f t="shared" ca="1" si="31"/>
        <v>pics\\Kokos_5.jpg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2"/>
        <v>pics\\Kokos_5.jpg</v>
      </c>
      <c r="AI77" t="s">
        <v>79</v>
      </c>
      <c r="AO77">
        <f t="shared" ca="1" si="33"/>
        <v>0.57838547423991249</v>
      </c>
      <c r="AP77" t="str">
        <f t="shared" ca="1" si="34"/>
        <v>pics\\Kokos_5.jpg</v>
      </c>
      <c r="AR77" t="str">
        <f t="shared" si="36"/>
        <v/>
      </c>
      <c r="AS77" t="str">
        <f t="shared" ca="1" si="35"/>
        <v>pics\\Kokos_5.jpg</v>
      </c>
      <c r="AT77">
        <f t="shared" ca="1" si="28"/>
        <v>0.79840235354078892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_Бурый_ли_</v>
      </c>
      <c r="BB77" t="str">
        <f t="shared" si="30"/>
        <v>_Бурый_ли_БАРОХ?</v>
      </c>
      <c r="BD77" cm="1">
        <f t="array" aca="1" ref="BD77" ca="1">INDEX($L$74:$L$81,(RANK(AT5,$AT$2:$AT$9)))</f>
        <v>2085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VLOOKUP(B78,audio_list_stym!$A$3:$BP$18,40,FALSE)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VLOOKUP(B78,audio_list_stym!$A$3:$AJ$18,8,FALSE)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245</v>
      </c>
      <c r="Q78" t="str">
        <f>IF(G78="экспл",0,IF(G78="импл_",VLOOKUP(J78,quest_импл!$A$1:$J$129,8,FALSE),0))</f>
        <v>sound\\Vizhatiy_li.wav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2053</v>
      </c>
      <c r="AD78" t="str">
        <f t="shared" ca="1" si="31"/>
        <v>pics\\Redis_5.jpg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2"/>
        <v>pics\\Redis_5.jpg</v>
      </c>
      <c r="AI78" t="s">
        <v>80</v>
      </c>
      <c r="AO78">
        <f t="shared" ca="1" si="33"/>
        <v>0.18851573629738494</v>
      </c>
      <c r="AP78" t="str">
        <f t="shared" ca="1" si="34"/>
        <v>pics\\Redis_5.jpg</v>
      </c>
      <c r="AR78" t="str">
        <f t="shared" si="36"/>
        <v/>
      </c>
      <c r="AS78" t="str">
        <f t="shared" ca="1" si="35"/>
        <v>pics\\Redis_5.jpg</v>
      </c>
      <c r="AT78">
        <f t="shared" ca="1" si="28"/>
        <v>0.56002007984632607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_Выжатый_ли_</v>
      </c>
      <c r="BB78" t="str">
        <f t="shared" si="30"/>
        <v>_Выжатый_ли_БАРОХ?</v>
      </c>
      <c r="BD78" cm="1">
        <f t="array" aca="1" ref="BD78" ca="1">INDEX($L$74:$L$81,(RANK(AT6,$AT$2:$AT$9)))</f>
        <v>2086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VLOOKUP(B79,audio_list_stym!$A$3:$BP$18,40,FALSE)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VLOOKUP(B79,audio_list_stym!$A$3:$AJ$18,8,FALSE)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246</v>
      </c>
      <c r="Q79" t="str">
        <f>IF(G79="экспл",0,IF(G79="импл_",VLOOKUP(J79,quest_импл!$A$1:$J$129,8,FALSE),0))</f>
        <v>sound\\Obemniy_li.wav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2048</v>
      </c>
      <c r="AD79" t="str">
        <f t="shared" ca="1" si="31"/>
        <v>pics\\Peper_8.jpg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2"/>
        <v>pics\\Peper_8.jpg</v>
      </c>
      <c r="AI79" t="s">
        <v>81</v>
      </c>
      <c r="AO79">
        <f t="shared" ca="1" si="33"/>
        <v>0.32768042812732645</v>
      </c>
      <c r="AP79" t="str">
        <f t="shared" ca="1" si="34"/>
        <v>pics\\Peper_8.jpg</v>
      </c>
      <c r="AR79" t="str">
        <f t="shared" si="36"/>
        <v/>
      </c>
      <c r="AS79" t="str">
        <f t="shared" ca="1" si="35"/>
        <v>pics\\Peper_8.jpg</v>
      </c>
      <c r="AT79">
        <f t="shared" ca="1" si="28"/>
        <v>0.95481329530979642</v>
      </c>
      <c r="AU79" t="s">
        <v>697</v>
      </c>
      <c r="AV79" t="str">
        <f t="shared" ca="1" si="29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_Объемный_ли_</v>
      </c>
      <c r="BB79" t="str">
        <f t="shared" si="30"/>
        <v>_Объемный_ли_БАРОХ?</v>
      </c>
      <c r="BD79" cm="1">
        <f t="array" aca="1" ref="BD79" ca="1">INDEX($L$74:$L$81,(RANK(AT7,$AT$2:$AT$9)))</f>
        <v>2083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VLOOKUP(B80,audio_list_stym!$A$3:$BP$18,40,FALSE)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VLOOKUP(B80,audio_list_stym!$A$3:$AJ$18,8,FALSE)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247</v>
      </c>
      <c r="Q80" t="str">
        <f>IF(G80="экспл",0,IF(G80="импл_",VLOOKUP(J80,quest_импл!$A$1:$J$129,8,FALSE),0))</f>
        <v>sound\\Pustoy_li.wav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2046</v>
      </c>
      <c r="AD80" t="str">
        <f t="shared" ca="1" si="31"/>
        <v>pics\\Peper_6.jpg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2"/>
        <v>pics\\Peper_6.jpg</v>
      </c>
      <c r="AI80" t="s">
        <v>82</v>
      </c>
      <c r="AO80">
        <f t="shared" ca="1" si="33"/>
        <v>0.37578885731315637</v>
      </c>
      <c r="AP80" t="str">
        <f t="shared" ca="1" si="34"/>
        <v>pics\\Peper_6.jpg</v>
      </c>
      <c r="AR80" t="str">
        <f t="shared" si="36"/>
        <v/>
      </c>
      <c r="AS80" t="str">
        <f t="shared" ca="1" si="35"/>
        <v>pics\\Peper_6.jpg</v>
      </c>
      <c r="AT80">
        <f t="shared" ca="1" si="28"/>
        <v>0.87838196017698633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_Пустой_ли_</v>
      </c>
      <c r="BB80" t="str">
        <f t="shared" si="30"/>
        <v>_Пустой_ли_БАРОХ?</v>
      </c>
      <c r="BD80" cm="1">
        <f t="array" aca="1" ref="BD80" ca="1">INDEX($L$74:$L$81,(RANK(AT8,$AT$2:$AT$9)))</f>
        <v>2087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VLOOKUP(B81,audio_list_stym!$A$3:$BP$18,40,FALSE)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VLOOKUP(B81,audio_list_stym!$A$3:$AJ$18,8,FALSE)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248</v>
      </c>
      <c r="Q81" t="str">
        <f>IF(G81="экспл",0,IF(G81="импл_",VLOOKUP(J81,quest_импл!$A$1:$J$129,8,FALSE),0))</f>
        <v>sound\\Beliy_li.wav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2027</v>
      </c>
      <c r="AD81" t="str">
        <f t="shared" ca="1" si="31"/>
        <v>pics\\Kokos_3.jpg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2"/>
        <v>pics\\Kokos_3.jpg</v>
      </c>
      <c r="AI81" t="s">
        <v>83</v>
      </c>
      <c r="AO81">
        <f t="shared" ca="1" si="33"/>
        <v>0.60531242270337249</v>
      </c>
      <c r="AP81" t="str">
        <f t="shared" ca="1" si="34"/>
        <v>pics\\Kokos_3.jpg</v>
      </c>
      <c r="AR81" t="str">
        <f t="shared" si="36"/>
        <v/>
      </c>
      <c r="AS81" t="str">
        <f t="shared" ca="1" si="35"/>
        <v>pics\\Kokos_3.jpg</v>
      </c>
      <c r="AT81">
        <f t="shared" ca="1" si="28"/>
        <v>0.65946553890242654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_Белый_ли_</v>
      </c>
      <c r="BB81" t="str">
        <f t="shared" si="30"/>
        <v>_Белый_ли_БАРОХ?</v>
      </c>
      <c r="BD81" cm="1">
        <f t="array" aca="1" ref="BD81" ca="1">INDEX($L$74:$L$81,(RANK(AT9,$AT$2:$AT$9)))</f>
        <v>2084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VLOOKUP(B82,audio_list_stym!$A$3:$BP$18,40,FALSE)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VLOOKUP(B82,audio_list_stym!$A$3:$AJ$18,8,FALSE)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121</v>
      </c>
      <c r="Z82" t="str">
        <f>IF(G82="экспл",VLOOKUP(J82,quest_экспл!$A$1:$N$129,12,FALSE),IF(G82="импл_",0,0))</f>
        <v>sound\\Ispachkan_li_on.wav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1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32"/>
        <v/>
      </c>
      <c r="AI82" t="s">
        <v>84</v>
      </c>
      <c r="AO82">
        <f t="shared" ca="1" si="33"/>
        <v>0.22788233648342682</v>
      </c>
      <c r="AP82" t="str">
        <f t="shared" ca="1" si="34"/>
        <v>pics\\Redis_4.jpg</v>
      </c>
      <c r="AR82" t="str">
        <f t="shared" si="36"/>
        <v/>
      </c>
      <c r="AS82" t="str">
        <f t="shared" si="35"/>
        <v/>
      </c>
      <c r="AT82">
        <f t="shared" ca="1" si="28"/>
        <v>0.82296832336727133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_Испачкан_ли_он?</v>
      </c>
      <c r="BA82" t="e">
        <f>VLOOKUP(Q82,audio_list_stym!$B$2:$BQ$299,68,FALSE)</f>
        <v>#N/A</v>
      </c>
      <c r="BB82" t="str">
        <f t="shared" si="30"/>
        <v>На_экране_ЛИРОХ._Испачкан_ли_он?</v>
      </c>
      <c r="BC82">
        <f>A82</f>
        <v>1211</v>
      </c>
      <c r="BD82" cm="1">
        <f t="array" aca="1" ref="BD82" ca="1">INDEX($L$82:$L$89,(RANK(AT2,$AT$2:$AT$9)))</f>
        <v>2090</v>
      </c>
      <c r="BE82" cm="1">
        <f t="array" aca="1" ref="BE82" ca="1">INDEX(BD66:BD81,(RANK(AT4,$AT$2:$AT$17)))</f>
        <v>2081</v>
      </c>
      <c r="BF82" cm="1">
        <f t="array" aca="1" ref="BF82" ca="1">INDEX(BD90:BD105,(RANK(AT4,$AT$2:$AT$17)))</f>
        <v>2120</v>
      </c>
      <c r="BG82" cm="1">
        <f t="array" aca="1" ref="BG82" ca="1">INDEX(BD106:BD129,(RANK(AT4,$AT$2:$AT$9)))</f>
        <v>2138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VLOOKUP(B83,audio_list_stym!$A$3:$BP$18,40,FALSE)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VLOOKUP(B83,audio_list_stym!$A$3:$AJ$18,8,FALSE)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122</v>
      </c>
      <c r="Z83" t="str">
        <f>IF(G83="экспл",VLOOKUP(J83,quest_экспл!$A$1:$N$129,12,FALSE),IF(G83="импл_",0,0))</f>
        <v>sound\\On_farshirovanniy.wav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1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32"/>
        <v/>
      </c>
      <c r="AI83" t="s">
        <v>85</v>
      </c>
      <c r="AO83">
        <f t="shared" ca="1" si="33"/>
        <v>0.75198328149139138</v>
      </c>
      <c r="AP83" t="str">
        <f t="shared" ca="1" si="34"/>
        <v>pics\\Finik_7.jpg</v>
      </c>
      <c r="AR83" t="str">
        <f t="shared" si="36"/>
        <v/>
      </c>
      <c r="AS83" t="str">
        <f t="shared" si="35"/>
        <v/>
      </c>
      <c r="AT83">
        <f t="shared" ca="1" si="28"/>
        <v>0.59809101728183656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_Он_фаршированный?</v>
      </c>
      <c r="BA83" t="e">
        <f>VLOOKUP(Q83,audio_list_stym!$B$2:$BQ$299,68,FALSE)</f>
        <v>#N/A</v>
      </c>
      <c r="BB83" t="str">
        <f t="shared" si="30"/>
        <v>Посмотрите,_вот_ЛИРОХ._Он_фаршированный?</v>
      </c>
      <c r="BD83" cm="1">
        <f t="array" aca="1" ref="BD83" ca="1">INDEX($L$82:$L$89,(RANK(AT3,$AT$2:$AT$9)))</f>
        <v>2096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VLOOKUP(B84,audio_list_stym!$A$3:$BP$18,40,FALSE)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VLOOKUP(B84,audio_list_stym!$A$3:$AJ$18,8,FALSE)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123</v>
      </c>
      <c r="Z84" t="str">
        <f>IF(G84="экспл",VLOOKUP(J84,quest_экспл!$A$1:$N$129,12,FALSE),IF(G84="импл_",0,0))</f>
        <v>sound\\On_razrezanniy.wav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1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32"/>
        <v/>
      </c>
      <c r="AI84" t="s">
        <v>94</v>
      </c>
      <c r="AO84">
        <f t="shared" ca="1" si="33"/>
        <v>0.40229697534813946</v>
      </c>
      <c r="AP84" t="str">
        <f t="shared" ca="1" si="34"/>
        <v>pics\\Peper_2.jpg</v>
      </c>
      <c r="AR84" t="str">
        <f t="shared" si="36"/>
        <v/>
      </c>
      <c r="AS84" t="str">
        <f t="shared" si="35"/>
        <v/>
      </c>
      <c r="AT84">
        <f t="shared" ca="1" si="28"/>
        <v>0.18787368497247325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_Он_разрезанный?</v>
      </c>
      <c r="BA84" t="e">
        <f>VLOOKUP(Q84,audio_list_stym!$B$2:$BQ$299,68,FALSE)</f>
        <v>#N/A</v>
      </c>
      <c r="BB84" t="str">
        <f t="shared" si="30"/>
        <v>Вот_ЛИРОХ._Он_разрезанный?</v>
      </c>
      <c r="BD84" cm="1">
        <f t="array" aca="1" ref="BD84" ca="1">INDEX($L$82:$L$89,(RANK(AT4,$AT$2:$AT$9)))</f>
        <v>2089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VLOOKUP(B85,audio_list_stym!$A$3:$BP$18,40,FALSE)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VLOOKUP(B85,audio_list_stym!$A$3:$AJ$18,8,FALSE)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124</v>
      </c>
      <c r="Z85" t="str">
        <f>IF(G85="экспл",VLOOKUP(J85,quest_экспл!$A$1:$N$129,12,FALSE),IF(G85="импл_",0,0))</f>
        <v>sound\\On_s_lepestkami.wav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1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32"/>
        <v/>
      </c>
      <c r="AI85" t="s">
        <v>95</v>
      </c>
      <c r="AO85">
        <f t="shared" ca="1" si="33"/>
        <v>7.6540638307753039E-2</v>
      </c>
      <c r="AP85" t="str">
        <f t="shared" ca="1" si="34"/>
        <v>pics\\Tomat_5.jpg</v>
      </c>
      <c r="AR85" t="str">
        <f t="shared" si="36"/>
        <v/>
      </c>
      <c r="AS85" t="str">
        <f t="shared" si="35"/>
        <v/>
      </c>
      <c r="AT85">
        <f t="shared" ca="1" si="28"/>
        <v>1.2476596054820988E-2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_Он_с_лепестками?</v>
      </c>
      <c r="BA85" t="e">
        <f>VLOOKUP(Q85,audio_list_stym!$B$2:$BQ$299,68,FALSE)</f>
        <v>#N/A</v>
      </c>
      <c r="BB85" t="str">
        <f t="shared" si="30"/>
        <v>Это_ЛИРОХ._Он_с_лепестками?</v>
      </c>
      <c r="BD85" cm="1">
        <f t="array" aca="1" ref="BD85" ca="1">INDEX($L$82:$L$89,(RANK(AT5,$AT$2:$AT$9)))</f>
        <v>2093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VLOOKUP(B86,audio_list_stym!$A$3:$BP$18,40,FALSE)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VLOOKUP(B86,audio_list_stym!$A$3:$AJ$18,8,FALSE)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125</v>
      </c>
      <c r="Z86" t="str">
        <f>IF(G86="экспл",VLOOKUP(J86,quest_экспл!$A$1:$N$129,12,FALSE),IF(G86="импл_",0,0))</f>
        <v>sound\\Kolyuchiy_li_on.wav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1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32"/>
        <v/>
      </c>
      <c r="AI86" t="s">
        <v>96</v>
      </c>
      <c r="AO86">
        <f t="shared" ca="1" si="33"/>
        <v>0.62071619392310484</v>
      </c>
      <c r="AP86" t="str">
        <f t="shared" ca="1" si="34"/>
        <v>pics\\Kokos_1.jpg</v>
      </c>
      <c r="AR86" t="str">
        <f t="shared" si="36"/>
        <v/>
      </c>
      <c r="AS86" t="str">
        <f t="shared" si="35"/>
        <v/>
      </c>
      <c r="AT86">
        <f t="shared" ca="1" si="28"/>
        <v>0.23644469038674343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_Колючий_ли_он?</v>
      </c>
      <c r="BA86" t="e">
        <f>VLOOKUP(Q86,audio_list_stym!$B$2:$BQ$299,68,FALSE)</f>
        <v>#N/A</v>
      </c>
      <c r="BB86" t="str">
        <f t="shared" si="30"/>
        <v>На_картинке_ЛИРОХ._Колючий_ли_он?</v>
      </c>
      <c r="BD86" cm="1">
        <f t="array" aca="1" ref="BD86" ca="1">INDEX($L$82:$L$89,(RANK(AT6,$AT$2:$AT$9)))</f>
        <v>2094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VLOOKUP(B87,audio_list_stym!$A$3:$BP$18,40,FALSE)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VLOOKUP(B87,audio_list_stym!$A$3:$AJ$18,8,FALSE)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126</v>
      </c>
      <c r="Z87" t="str">
        <f>IF(G87="экспл",VLOOKUP(J87,quest_экспл!$A$1:$N$129,12,FALSE),IF(G87="импл_",0,0))</f>
        <v>sound\\Oranzheviy_li_on.wav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1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32"/>
        <v/>
      </c>
      <c r="AI87" t="s">
        <v>97</v>
      </c>
      <c r="AO87">
        <f t="shared" ca="1" si="33"/>
        <v>0.92908188382355206</v>
      </c>
      <c r="AP87" t="str">
        <f t="shared" ca="1" si="34"/>
        <v>pics\\Banan_4.jpg</v>
      </c>
      <c r="AR87" t="str">
        <f t="shared" si="36"/>
        <v/>
      </c>
      <c r="AS87" t="str">
        <f t="shared" si="35"/>
        <v/>
      </c>
      <c r="AT87">
        <f t="shared" ca="1" si="28"/>
        <v>0.54035044025821377</v>
      </c>
      <c r="AU87" t="s">
        <v>697</v>
      </c>
      <c r="AV87" t="str">
        <f t="shared" ca="1" si="29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_Оранжевый_ли_он?</v>
      </c>
      <c r="BA87" t="e">
        <f>VLOOKUP(Q87,audio_list_stym!$B$2:$BQ$299,68,FALSE)</f>
        <v>#N/A</v>
      </c>
      <c r="BB87" t="str">
        <f t="shared" si="30"/>
        <v>На_мониторе_ЛИРОХ._Оранжевый_ли_он?</v>
      </c>
      <c r="BD87" cm="1">
        <f t="array" aca="1" ref="BD87" ca="1">INDEX($L$82:$L$89,(RANK(AT7,$AT$2:$AT$9)))</f>
        <v>2091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VLOOKUP(B88,audio_list_stym!$A$3:$BP$18,40,FALSE)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VLOOKUP(B88,audio_list_stym!$A$3:$AJ$18,8,FALSE)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127</v>
      </c>
      <c r="Z88" t="str">
        <f>IF(G88="экспл",VLOOKUP(J88,quest_экспл!$A$1:$N$129,12,FALSE),IF(G88="импл_",0,0))</f>
        <v>sound\\On_zernistiy.wav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1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32"/>
        <v/>
      </c>
      <c r="AI88" t="s">
        <v>98</v>
      </c>
      <c r="AO88">
        <f t="shared" ca="1" si="33"/>
        <v>0.32221732816980753</v>
      </c>
      <c r="AP88" t="str">
        <f t="shared" ca="1" si="34"/>
        <v>pics\\Redis_1.jpg</v>
      </c>
      <c r="AR88" t="str">
        <f t="shared" si="36"/>
        <v/>
      </c>
      <c r="AS88" t="str">
        <f t="shared" si="35"/>
        <v/>
      </c>
      <c r="AT88">
        <f t="shared" ca="1" si="28"/>
        <v>2.8520860974143969E-2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_Он_зернистый?</v>
      </c>
      <c r="BA88" t="e">
        <f>VLOOKUP(Q88,audio_list_stym!$B$2:$BQ$299,68,FALSE)</f>
        <v>#N/A</v>
      </c>
      <c r="BB88" t="str">
        <f t="shared" si="30"/>
        <v>Перед_Вами_ЛИРОХ._Он_зернистый?</v>
      </c>
      <c r="BD88" cm="1">
        <f t="array" aca="1" ref="BD88" ca="1">INDEX($L$82:$L$89,(RANK(AT8,$AT$2:$AT$9)))</f>
        <v>2095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VLOOKUP(B89,audio_list_stym!$A$3:$BP$18,40,FALSE)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VLOOKUP(B89,audio_list_stym!$A$3:$AJ$18,8,FALSE)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128</v>
      </c>
      <c r="Z89" t="str">
        <f>IF(G89="экспл",VLOOKUP(J89,quest_экспл!$A$1:$N$129,12,FALSE),IF(G89="импл_",0,0))</f>
        <v>sound\\Okruglya_li_on.wav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1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32"/>
        <v/>
      </c>
      <c r="AI89" t="s">
        <v>99</v>
      </c>
      <c r="AO89">
        <f t="shared" ca="1" si="33"/>
        <v>0.60568227240334793</v>
      </c>
      <c r="AP89" t="str">
        <f t="shared" ca="1" si="34"/>
        <v>pics\\Kokos_2.jpg</v>
      </c>
      <c r="AR89" t="str">
        <f t="shared" si="36"/>
        <v/>
      </c>
      <c r="AS89" t="str">
        <f t="shared" si="35"/>
        <v/>
      </c>
      <c r="AT89">
        <f t="shared" ca="1" si="28"/>
        <v>0.9447544270832432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_Округлый_ли_он?</v>
      </c>
      <c r="BA89" t="e">
        <f>VLOOKUP(Q89,audio_list_stym!$B$2:$BQ$299,68,FALSE)</f>
        <v>#N/A</v>
      </c>
      <c r="BB89" t="str">
        <f t="shared" si="30"/>
        <v>Вы_видите_ЛИРОХ._Округлый_ли_он?</v>
      </c>
      <c r="BD89" cm="1">
        <f t="array" aca="1" ref="BD89" ca="1">INDEX($L$82:$L$89,(RANK(AT9,$AT$2:$AT$9)))</f>
        <v>2092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VLOOKUP(B90,audio_list_stym!$A$3:$BP$18,40,FALSE)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VLOOKUP(B90,audio_list_stym!$A$3:$AJ$18,8,FALSE)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257</v>
      </c>
      <c r="Q90" t="str">
        <f>IF(G90="экспл",0,IF(G90="импл_",VLOOKUP(J90,quest_импл!$A$1:$J$129,8,FALSE),0))</f>
        <v>sound\\Beliy_li_vnutri.wav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2058</v>
      </c>
      <c r="AD90" t="str">
        <f t="shared" ca="1" si="31"/>
        <v>pics\\Tomat_2.jpg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2"/>
        <v>pics\\Tomat_2.jpg</v>
      </c>
      <c r="AI90" t="s">
        <v>100</v>
      </c>
      <c r="AO90">
        <f t="shared" ca="1" si="33"/>
        <v>0.1306583881591391</v>
      </c>
      <c r="AP90" t="str">
        <f t="shared" ca="1" si="34"/>
        <v>pics\\Tomat_2.jpg</v>
      </c>
      <c r="AR90" t="str">
        <f t="shared" si="36"/>
        <v/>
      </c>
      <c r="AS90" t="str">
        <f t="shared" ca="1" si="35"/>
        <v>pics\\Tomat_2.jpg</v>
      </c>
      <c r="AT90">
        <f t="shared" ca="1" si="28"/>
        <v>0.80138178014549921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_Белый_ли_внутри_</v>
      </c>
      <c r="BB90" t="str">
        <f t="shared" si="30"/>
        <v>_Белый_ли_внутри_XXXXX?</v>
      </c>
      <c r="BC90">
        <f>A90</f>
        <v>1212</v>
      </c>
      <c r="BD90" cm="1">
        <f t="array" aca="1" ref="BD90" ca="1">INDEX($L$90:$L$97,(RANK(AT2,$AT$2:$AT$9)))</f>
        <v>2114</v>
      </c>
      <c r="BE90" cm="1">
        <f t="array" aca="1" ref="BE90" ca="1">INDEX(BD66:BD81,(RANK(AT5,$AT$2:$AT$17)))</f>
        <v>2082</v>
      </c>
      <c r="BF90" cm="1">
        <f t="array" aca="1" ref="BF90" ca="1">INDEX(BD98:BD113,(RANK(AT5,$AT$2:$AT$17)))</f>
        <v>2138</v>
      </c>
      <c r="BG90" cm="1">
        <f t="array" aca="1" ref="BG90" ca="1">INDEX(BD114:BD129,(RANK(AT5,$AT$2:$AT$9)))</f>
        <v>2150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VLOOKUP(B91,audio_list_stym!$A$3:$BP$18,40,FALSE)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VLOOKUP(B91,audio_list_stym!$A$3:$AJ$18,8,FALSE)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258</v>
      </c>
      <c r="Q91" t="str">
        <f>IF(G91="экспл",0,IF(G91="импл_",VLOOKUP(J91,quest_импл!$A$1:$J$129,8,FALSE),0))</f>
        <v>sound\\Rebristiy_li.wav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2040</v>
      </c>
      <c r="AD91" t="str">
        <f t="shared" ca="1" si="31"/>
        <v>pics\\Limon_8.jpg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2"/>
        <v>pics\\Limon_8.jpg</v>
      </c>
      <c r="AI91" t="s">
        <v>101</v>
      </c>
      <c r="AO91">
        <f t="shared" ca="1" si="33"/>
        <v>0.40717157692324846</v>
      </c>
      <c r="AP91" t="str">
        <f t="shared" ca="1" si="34"/>
        <v>pics\\Limon_8.jpg</v>
      </c>
      <c r="AR91" t="str">
        <f t="shared" si="36"/>
        <v/>
      </c>
      <c r="AS91" t="str">
        <f t="shared" ca="1" si="35"/>
        <v>pics\\Limon_8.jpg</v>
      </c>
      <c r="AT91">
        <f t="shared" ca="1" si="28"/>
        <v>0.89461773875945716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_Ребристый_ли_</v>
      </c>
      <c r="BB91" t="str">
        <f t="shared" si="30"/>
        <v>_Ребристый_ли_XXXXX?</v>
      </c>
      <c r="BD91" cm="1">
        <f t="array" aca="1" ref="BD91" ca="1">INDEX($L$90:$L$97,(RANK(AT3,$AT$2:$AT$9)))</f>
        <v>2120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VLOOKUP(B92,audio_list_stym!$A$3:$BP$18,40,FALSE)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VLOOKUP(B92,audio_list_stym!$A$3:$AJ$18,8,FALSE)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259</v>
      </c>
      <c r="Q92" t="str">
        <f>IF(G92="экспл",0,IF(G92="импл_",VLOOKUP(J92,quest_импл!$A$1:$J$129,8,FALSE),0))</f>
        <v>sound\\Goluboy_li.wav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2035</v>
      </c>
      <c r="AD92" t="str">
        <f t="shared" ca="1" si="31"/>
        <v>pics\\Limon_3.jpg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2"/>
        <v>pics\\Limon_3.jpg</v>
      </c>
      <c r="AI92" t="s">
        <v>102</v>
      </c>
      <c r="AO92">
        <f t="shared" ca="1" si="33"/>
        <v>0.50382923978301475</v>
      </c>
      <c r="AP92" t="str">
        <f t="shared" ca="1" si="34"/>
        <v>pics\\Limon_3.jpg</v>
      </c>
      <c r="AR92" t="str">
        <f t="shared" si="36"/>
        <v/>
      </c>
      <c r="AS92" t="str">
        <f t="shared" ca="1" si="35"/>
        <v>pics\\Limon_3.jpg</v>
      </c>
      <c r="AT92">
        <f t="shared" ca="1" si="28"/>
        <v>0.38308870568136211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_Голубой_ли_</v>
      </c>
      <c r="BB92" t="str">
        <f t="shared" si="30"/>
        <v>_Голубой_ли_XXXXX?</v>
      </c>
      <c r="BD92" cm="1">
        <f t="array" aca="1" ref="BD92" ca="1">INDEX($L$90:$L$97,(RANK(AT4,$AT$2:$AT$9)))</f>
        <v>2113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VLOOKUP(B93,audio_list_stym!$A$3:$BP$18,40,FALSE)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VLOOKUP(B93,audio_list_stym!$A$3:$AJ$18,8,FALSE)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260</v>
      </c>
      <c r="Q93" t="str">
        <f>IF(G93="экспл",0,IF(G93="импл_",VLOOKUP(J93,quest_импл!$A$1:$J$129,8,FALSE),0))</f>
        <v>sound\\S_bugorkami_li.wav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2037</v>
      </c>
      <c r="AD93" t="str">
        <f t="shared" ca="1" si="31"/>
        <v>pics\\Limon_5.jpg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2"/>
        <v>pics\\Limon_5.jpg</v>
      </c>
      <c r="AI93" t="s">
        <v>103</v>
      </c>
      <c r="AO93">
        <f t="shared" ca="1" si="33"/>
        <v>0.47067438885883484</v>
      </c>
      <c r="AP93" t="str">
        <f t="shared" ca="1" si="34"/>
        <v>pics\\Limon_5.jpg</v>
      </c>
      <c r="AR93" t="str">
        <f t="shared" si="36"/>
        <v/>
      </c>
      <c r="AS93" t="str">
        <f t="shared" ca="1" si="35"/>
        <v>pics\\Limon_5.jpg</v>
      </c>
      <c r="AT93">
        <f t="shared" ca="1" si="28"/>
        <v>0.36668192397042987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_С_бугорками_ли_</v>
      </c>
      <c r="BB93" t="str">
        <f t="shared" si="30"/>
        <v>_С_бугорками_ли_XXXXX?</v>
      </c>
      <c r="BD93" cm="1">
        <f t="array" aca="1" ref="BD93" ca="1">INDEX($L$90:$L$97,(RANK(AT5,$AT$2:$AT$9)))</f>
        <v>2117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VLOOKUP(B94,audio_list_stym!$A$3:$BP$18,40,FALSE)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VLOOKUP(B94,audio_list_stym!$A$3:$AJ$18,8,FALSE)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261</v>
      </c>
      <c r="Q94" t="str">
        <f>IF(G94="экспл",0,IF(G94="импл_",VLOOKUP(J94,quest_импл!$A$1:$J$129,8,FALSE),0))</f>
        <v>sound\\Ovalniy_li.wav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2003</v>
      </c>
      <c r="AD94" t="str">
        <f t="shared" ca="1" si="31"/>
        <v>pics\\Banan_3.jpg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2"/>
        <v>pics\\Banan_3.jpg</v>
      </c>
      <c r="AI94" t="s">
        <v>104</v>
      </c>
      <c r="AO94">
        <f t="shared" ca="1" si="33"/>
        <v>0.93470557176194591</v>
      </c>
      <c r="AP94" t="str">
        <f t="shared" ca="1" si="34"/>
        <v>pics\\Banan_3.jpg</v>
      </c>
      <c r="AR94" t="str">
        <f t="shared" si="36"/>
        <v/>
      </c>
      <c r="AS94" t="str">
        <f t="shared" ca="1" si="35"/>
        <v>pics\\Banan_3.jpg</v>
      </c>
      <c r="AT94">
        <f t="shared" ca="1" si="28"/>
        <v>0.67672602075636246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_Овальный_ли_</v>
      </c>
      <c r="BB94" t="str">
        <f t="shared" si="30"/>
        <v>_Овальный_ли_XXXXX?</v>
      </c>
      <c r="BD94" cm="1">
        <f t="array" aca="1" ref="BD94" ca="1">INDEX($L$90:$L$97,(RANK(AT6,$AT$2:$AT$9)))</f>
        <v>2118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VLOOKUP(B95,audio_list_stym!$A$3:$BP$18,40,FALSE)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VLOOKUP(B95,audio_list_stym!$A$3:$AJ$18,8,FALSE)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262</v>
      </c>
      <c r="Q95" t="str">
        <f>IF(G95="экспл",0,IF(G95="импл_",VLOOKUP(J95,quest_импл!$A$1:$J$129,8,FALSE),0))</f>
        <v>sound\\Zhidkiy_li.wav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2020</v>
      </c>
      <c r="AD95" t="str">
        <f t="shared" ca="1" si="31"/>
        <v>pics\\Goroh_4.jpg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2"/>
        <v>pics\\Goroh_4.jpg</v>
      </c>
      <c r="AI95" t="s">
        <v>105</v>
      </c>
      <c r="AO95">
        <f t="shared" ca="1" si="33"/>
        <v>0.68457501374471441</v>
      </c>
      <c r="AP95" t="str">
        <f t="shared" ca="1" si="34"/>
        <v>pics\\Goroh_4.jpg</v>
      </c>
      <c r="AR95" t="str">
        <f t="shared" si="36"/>
        <v/>
      </c>
      <c r="AS95" t="str">
        <f t="shared" ca="1" si="35"/>
        <v>pics\\Goroh_4.jpg</v>
      </c>
      <c r="AT95">
        <f t="shared" ca="1" si="28"/>
        <v>0.25713247581871912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_Жидкий_ли_</v>
      </c>
      <c r="BB95" t="str">
        <f t="shared" si="30"/>
        <v>_Жидкий_ли_XXXXX?</v>
      </c>
      <c r="BD95" cm="1">
        <f t="array" aca="1" ref="BD95" ca="1">INDEX($L$90:$L$97,(RANK(AT7,$AT$2:$AT$9)))</f>
        <v>2115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VLOOKUP(B96,audio_list_stym!$A$3:$BP$18,40,FALSE)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VLOOKUP(B96,audio_list_stym!$A$3:$AJ$18,8,FALSE)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263</v>
      </c>
      <c r="Q96" t="str">
        <f>IF(G96="экспл",0,IF(G96="импл_",VLOOKUP(J96,quest_импл!$A$1:$J$129,8,FALSE),0))</f>
        <v>sound\\Lohmatiy_li.wav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2047</v>
      </c>
      <c r="AD96" t="str">
        <f t="shared" ca="1" si="31"/>
        <v>pics\\Peper_7.jpg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2"/>
        <v>pics\\Peper_7.jpg</v>
      </c>
      <c r="AI96" t="s">
        <v>106</v>
      </c>
      <c r="AO96">
        <f t="shared" ca="1" si="33"/>
        <v>0.37128243330859267</v>
      </c>
      <c r="AP96" t="str">
        <f t="shared" ca="1" si="34"/>
        <v>pics\\Peper_7.jpg</v>
      </c>
      <c r="AR96" t="str">
        <f t="shared" si="36"/>
        <v/>
      </c>
      <c r="AS96" t="str">
        <f t="shared" ca="1" si="35"/>
        <v>pics\\Peper_7.jpg</v>
      </c>
      <c r="AT96">
        <f t="shared" ca="1" si="28"/>
        <v>0.12051265428148594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_Лохматый_ли_</v>
      </c>
      <c r="BB96" t="str">
        <f t="shared" si="30"/>
        <v>_Лохматый_ли_XXXXX?</v>
      </c>
      <c r="BD96" cm="1">
        <f t="array" aca="1" ref="BD96" ca="1">INDEX($L$90:$L$97,(RANK(AT8,$AT$2:$AT$9)))</f>
        <v>2119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VLOOKUP(B97,audio_list_stym!$A$3:$BP$18,40,FALSE)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VLOOKUP(B97,audio_list_stym!$A$3:$AJ$18,8,FALSE)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264</v>
      </c>
      <c r="Q97" t="str">
        <f>IF(G97="экспл",0,IF(G97="импл_",VLOOKUP(J97,quest_импл!$A$1:$J$129,8,FALSE),0))</f>
        <v>sound\\Zolotistiy_li.wav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2030</v>
      </c>
      <c r="AD97" t="str">
        <f t="shared" ca="1" si="31"/>
        <v>pics\\Kokos_6.jpg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2"/>
        <v>pics\\Kokos_6.jpg</v>
      </c>
      <c r="AI97" t="s">
        <v>107</v>
      </c>
      <c r="AO97">
        <f t="shared" ca="1" si="33"/>
        <v>0.55503589819870269</v>
      </c>
      <c r="AP97" t="str">
        <f t="shared" ca="1" si="34"/>
        <v>pics\\Kokos_6.jpg</v>
      </c>
      <c r="AR97" t="str">
        <f t="shared" si="36"/>
        <v/>
      </c>
      <c r="AS97" t="str">
        <f t="shared" ca="1" si="35"/>
        <v>pics\\Kokos_6.jpg</v>
      </c>
      <c r="AT97">
        <f t="shared" ca="1" si="28"/>
        <v>0.60140505731697536</v>
      </c>
      <c r="AU97" t="s">
        <v>697</v>
      </c>
      <c r="AV97" t="str">
        <f t="shared" ca="1" si="29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_Золотистый_ли_</v>
      </c>
      <c r="BB97" t="str">
        <f t="shared" si="30"/>
        <v>_Золотистый_ли_XXXXX?</v>
      </c>
      <c r="BD97" cm="1">
        <f t="array" aca="1" ref="BD97" ca="1">INDEX($L$90:$L$97,(RANK(AT9,$AT$2:$AT$9)))</f>
        <v>2116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VLOOKUP(B98,audio_list_stym!$A$3:$BP$18,40,FALSE)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VLOOKUP(B98,audio_list_stym!$A$3:$AJ$18,8,FALSE)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137</v>
      </c>
      <c r="Z98" t="str">
        <f>IF(G98="экспл",VLOOKUP(J98,quest_экспл!$A$1:$N$129,12,FALSE),IF(G98="импл_",0,0))</f>
        <v>sound\\On_sharoobraxniy.wav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1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32"/>
        <v/>
      </c>
      <c r="AI98" t="s">
        <v>108</v>
      </c>
      <c r="AO98">
        <f t="shared" ca="1" si="33"/>
        <v>0.12025419116611979</v>
      </c>
      <c r="AP98" t="str">
        <f t="shared" ca="1" si="34"/>
        <v>pics\\Tomat_3.jpg</v>
      </c>
      <c r="AR98" t="str">
        <f>IF(AH98="sound\\Ogorod",AP26,"")</f>
        <v/>
      </c>
      <c r="AS98" t="str">
        <f t="shared" si="35"/>
        <v/>
      </c>
      <c r="AT98">
        <f t="shared" ca="1" si="28"/>
        <v>0.92435036490288747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_Он_шарообразный?</v>
      </c>
      <c r="BA98" t="e">
        <f>VLOOKUP(Q98,audio_list_stym!$B$2:$BQ$299,68,FALSE)</f>
        <v>#N/A</v>
      </c>
      <c r="BB98" t="str">
        <f t="shared" si="30"/>
        <v>На_экране_XXXXX._Он_шарообразный?</v>
      </c>
      <c r="BC98">
        <f>A98</f>
        <v>1213</v>
      </c>
      <c r="BD98" cm="1">
        <f t="array" aca="1" ref="BD98" ca="1">INDEX($L$98:$L$105,(RANK(AT2,$AT$2:$AT$9)))</f>
        <v>2130</v>
      </c>
      <c r="BE98" cm="1">
        <f t="array" aca="1" ref="BE98" ca="1">INDEX(BD66:BD81,(RANK(AT6,$AT$2:$AT$9)))</f>
        <v>2080</v>
      </c>
      <c r="BF98" cm="1">
        <f t="array" aca="1" ref="BF98" ca="1">INDEX(BD82:BD97,(RANK(AT6,$AT$2:$AT$9)))</f>
        <v>2091</v>
      </c>
      <c r="BG98" cm="1">
        <f t="array" aca="1" ref="BG98" ca="1">INDEX(BD106:BD129,(RANK(AT6,$AT$2:$AT$17)))</f>
        <v>2149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VLOOKUP(B99,audio_list_stym!$A$3:$BP$18,40,FALSE)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VLOOKUP(B99,audio_list_stym!$A$3:$AJ$18,8,FALSE)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138</v>
      </c>
      <c r="Z99" t="str">
        <f>IF(G99="экспл",VLOOKUP(J99,quest_экспл!$A$1:$N$129,12,FALSE),IF(G99="импл_",0,0))</f>
        <v>sound\\On_nadrezan.wav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1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32"/>
        <v/>
      </c>
      <c r="AI99" t="s">
        <v>109</v>
      </c>
      <c r="AO99">
        <f t="shared" ca="1" si="33"/>
        <v>0.84241344947463537</v>
      </c>
      <c r="AP99" t="str">
        <f t="shared" ca="1" si="34"/>
        <v>pics\\Banan_8.jpg</v>
      </c>
      <c r="AR99" t="str">
        <f t="shared" si="36"/>
        <v/>
      </c>
      <c r="AS99" t="str">
        <f t="shared" si="35"/>
        <v/>
      </c>
      <c r="AT99">
        <f t="shared" ca="1" si="28"/>
        <v>0.44414728474667675</v>
      </c>
      <c r="AU99" t="s">
        <v>697</v>
      </c>
      <c r="AV99" t="str">
        <f t="shared" ca="1" si="29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_Он_надрезан?</v>
      </c>
      <c r="BA99" t="e">
        <f>VLOOKUP(Q99,audio_list_stym!$B$2:$BQ$299,68,FALSE)</f>
        <v>#N/A</v>
      </c>
      <c r="BB99" t="str">
        <f t="shared" si="30"/>
        <v>Посмотрите,_вот_XXXXX._Он_надрезан?</v>
      </c>
      <c r="BD99" cm="1">
        <f t="array" aca="1" ref="BD99" ca="1">INDEX($L$98:$L$105,(RANK(AT3,$AT$2:$AT$9)))</f>
        <v>2136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VLOOKUP(B100,audio_list_stym!$A$3:$BP$18,40,FALSE)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VLOOKUP(B100,audio_list_stym!$A$3:$AJ$18,8,FALSE)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139</v>
      </c>
      <c r="Z100" t="str">
        <f>IF(G100="экспл",VLOOKUP(J100,quest_экспл!$A$1:$N$129,12,FALSE),IF(G100="импл_",0,0))</f>
        <v>sound\\On_perekruchen.wav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1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32"/>
        <v/>
      </c>
      <c r="AI100" t="s">
        <v>110</v>
      </c>
      <c r="AO100">
        <f t="shared" ca="1" si="33"/>
        <v>9.4133540421699746E-2</v>
      </c>
      <c r="AP100" t="str">
        <f t="shared" ca="1" si="34"/>
        <v>pics\\Tomat_4.jpg</v>
      </c>
      <c r="AR100" t="str">
        <f t="shared" si="36"/>
        <v/>
      </c>
      <c r="AS100" t="str">
        <f t="shared" si="35"/>
        <v/>
      </c>
      <c r="AT100">
        <f t="shared" ca="1" si="28"/>
        <v>0.67448005884048279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_Он_перекручен?</v>
      </c>
      <c r="BA100" t="e">
        <f>VLOOKUP(Q100,audio_list_stym!$B$2:$BQ$299,68,FALSE)</f>
        <v>#N/A</v>
      </c>
      <c r="BB100" t="str">
        <f t="shared" si="30"/>
        <v>Вот_XXXXX._Он_перекручен?</v>
      </c>
      <c r="BD100" cm="1">
        <f t="array" aca="1" ref="BD100" ca="1">INDEX($L$98:$L$105,(RANK(AT4,$AT$2:$AT$9)))</f>
        <v>2129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VLOOKUP(B101,audio_list_stym!$A$3:$BP$18,40,FALSE)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VLOOKUP(B101,audio_list_stym!$A$3:$AJ$18,8,FALSE)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140</v>
      </c>
      <c r="Z101" t="str">
        <f>IF(G101="экспл",VLOOKUP(J101,quest_экспл!$A$1:$N$129,12,FALSE),IF(G101="импл_",0,0))</f>
        <v>sound\\Sorvan_li_on.wav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1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32"/>
        <v/>
      </c>
      <c r="AI101" t="s">
        <v>111</v>
      </c>
      <c r="AO101">
        <f t="shared" ca="1" si="33"/>
        <v>0.17477962619197129</v>
      </c>
      <c r="AP101" t="str">
        <f t="shared" ca="1" si="34"/>
        <v>pics\\Redis_7.jpg</v>
      </c>
      <c r="AR101" t="str">
        <f t="shared" si="36"/>
        <v/>
      </c>
      <c r="AS101" t="str">
        <f t="shared" si="35"/>
        <v/>
      </c>
      <c r="AT101">
        <f t="shared" ca="1" si="28"/>
        <v>0.22273492550759533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_Сорван_ли_он?</v>
      </c>
      <c r="BA101" t="e">
        <f>VLOOKUP(Q101,audio_list_stym!$B$2:$BQ$299,68,FALSE)</f>
        <v>#N/A</v>
      </c>
      <c r="BB101" t="str">
        <f t="shared" si="30"/>
        <v>Это_XXXXX._Сорван_ли_он?</v>
      </c>
      <c r="BD101" cm="1">
        <f t="array" aca="1" ref="BD101" ca="1">INDEX($L$98:$L$105,(RANK(AT5,$AT$2:$AT$9)))</f>
        <v>2133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VLOOKUP(B102,audio_list_stym!$A$3:$BP$18,40,FALSE)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VLOOKUP(B102,audio_list_stym!$A$3:$AJ$18,8,FALSE)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141</v>
      </c>
      <c r="Z102" t="str">
        <f>IF(G102="экспл",VLOOKUP(J102,quest_экспл!$A$1:$N$129,12,FALSE),IF(G102="импл_",0,0))</f>
        <v>sound\\Spressovan_li_on.wav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1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32"/>
        <v/>
      </c>
      <c r="AI102" t="s">
        <v>112</v>
      </c>
      <c r="AO102">
        <f t="shared" ca="1" si="33"/>
        <v>0.96150908310835759</v>
      </c>
      <c r="AP102" t="str">
        <f t="shared" ca="1" si="34"/>
        <v>pics\\Banan_1.jpg</v>
      </c>
      <c r="AR102" t="str">
        <f t="shared" si="36"/>
        <v/>
      </c>
      <c r="AS102" t="str">
        <f t="shared" si="35"/>
        <v/>
      </c>
      <c r="AT102">
        <f t="shared" ca="1" si="28"/>
        <v>0.42808221823859316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_Спрессован_ли_он?</v>
      </c>
      <c r="BA102" t="e">
        <f>VLOOKUP(Q102,audio_list_stym!$B$2:$BQ$299,68,FALSE)</f>
        <v>#N/A</v>
      </c>
      <c r="BB102" t="str">
        <f t="shared" si="30"/>
        <v>На_картинке_XXXXX._Спрессован_ли_он?</v>
      </c>
      <c r="BD102" cm="1">
        <f t="array" aca="1" ref="BD102" ca="1">INDEX($L$98:$L$105,(RANK(AT6,$AT$2:$AT$9)))</f>
        <v>2134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VLOOKUP(B103,audio_list_stym!$A$3:$BP$18,40,FALSE)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VLOOKUP(B103,audio_list_stym!$A$3:$AJ$18,8,FALSE)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142</v>
      </c>
      <c r="Z103" t="str">
        <f>IF(G103="экспл",VLOOKUP(J103,quest_экспл!$A$1:$N$129,12,FALSE),IF(G103="импл_",0,0))</f>
        <v>sound\\Zheltiy_li_on.wav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1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32"/>
        <v/>
      </c>
      <c r="AI103" t="s">
        <v>113</v>
      </c>
      <c r="AO103">
        <f t="shared" ca="1" si="33"/>
        <v>0.39790438490824942</v>
      </c>
      <c r="AP103" t="str">
        <f t="shared" ca="1" si="34"/>
        <v>pics\\Peper_3.jpg</v>
      </c>
      <c r="AR103" t="str">
        <f t="shared" si="36"/>
        <v/>
      </c>
      <c r="AS103" t="str">
        <f t="shared" si="35"/>
        <v/>
      </c>
      <c r="AT103">
        <f t="shared" ca="1" si="28"/>
        <v>0.94896434444689715</v>
      </c>
      <c r="AU103" t="s">
        <v>697</v>
      </c>
      <c r="AV103" t="str">
        <f t="shared" ca="1" si="29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_Желтый_ли_он?</v>
      </c>
      <c r="BA103" t="e">
        <f>VLOOKUP(Q103,audio_list_stym!$B$2:$BQ$299,68,FALSE)</f>
        <v>#N/A</v>
      </c>
      <c r="BB103" t="str">
        <f t="shared" si="30"/>
        <v>На_мониторе_XXXXX._Желтый_ли_он?</v>
      </c>
      <c r="BD103" cm="1">
        <f t="array" aca="1" ref="BD103" ca="1">INDEX($L$98:$L$105,(RANK(AT7,$AT$2:$AT$9)))</f>
        <v>2131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VLOOKUP(B104,audio_list_stym!$A$3:$BP$18,40,FALSE)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VLOOKUP(B104,audio_list_stym!$A$3:$AJ$18,8,FALSE)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143</v>
      </c>
      <c r="Z104" t="str">
        <f>IF(G104="экспл",VLOOKUP(J104,quest_экспл!$A$1:$N$129,12,FALSE),IF(G104="импл_",0,0))</f>
        <v>sound\\Rovniy_li_on.wav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1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32"/>
        <v/>
      </c>
      <c r="AI104" t="s">
        <v>114</v>
      </c>
      <c r="AO104">
        <f t="shared" ca="1" si="33"/>
        <v>0.53208054009114392</v>
      </c>
      <c r="AP104" t="str">
        <f t="shared" ca="1" si="34"/>
        <v>pics\\Limon_1.jpg</v>
      </c>
      <c r="AR104" t="str">
        <f t="shared" si="36"/>
        <v/>
      </c>
      <c r="AS104" t="str">
        <f t="shared" si="35"/>
        <v/>
      </c>
      <c r="AT104">
        <f t="shared" ca="1" si="28"/>
        <v>6.6396859363277438E-2</v>
      </c>
      <c r="AU104" t="s">
        <v>697</v>
      </c>
      <c r="AV104" t="str">
        <f t="shared" ca="1" si="29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_Ровный_ли_он?</v>
      </c>
      <c r="BA104" t="e">
        <f>VLOOKUP(Q104,audio_list_stym!$B$2:$BQ$299,68,FALSE)</f>
        <v>#N/A</v>
      </c>
      <c r="BB104" t="str">
        <f t="shared" si="30"/>
        <v>Перед_Вами_XXXXX._Ровный_ли_он?</v>
      </c>
      <c r="BD104" cm="1">
        <f t="array" aca="1" ref="BD104" ca="1">INDEX($L$98:$L$105,(RANK(AT8,$AT$2:$AT$9)))</f>
        <v>2135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VLOOKUP(B105,audio_list_stym!$A$3:$BP$18,40,FALSE)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VLOOKUP(B105,audio_list_stym!$A$3:$AJ$18,8,FALSE)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144</v>
      </c>
      <c r="Z105" t="str">
        <f>IF(G105="экспл",VLOOKUP(J105,quest_экспл!$A$1:$N$129,12,FALSE),IF(G105="импл_",0,0))</f>
        <v>sound\\On_imeet_shipi.wav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1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32"/>
        <v/>
      </c>
      <c r="AI105" t="s">
        <v>115</v>
      </c>
      <c r="AO105">
        <f t="shared" ca="1" si="33"/>
        <v>0.82174397316577996</v>
      </c>
      <c r="AP105" t="str">
        <f t="shared" ca="1" si="34"/>
        <v>pics\\Finik_2.jpg</v>
      </c>
      <c r="AR105" t="str">
        <f t="shared" si="36"/>
        <v/>
      </c>
      <c r="AS105" t="str">
        <f t="shared" si="35"/>
        <v/>
      </c>
      <c r="AT105">
        <f t="shared" ca="1" si="28"/>
        <v>0.4877793570403901</v>
      </c>
      <c r="AU105" t="s">
        <v>697</v>
      </c>
      <c r="AV105" t="str">
        <f t="shared" ca="1" si="29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_Он_имеет_шипы?</v>
      </c>
      <c r="BA105" t="e">
        <f>VLOOKUP(Q105,audio_list_stym!$B$2:$BQ$299,68,FALSE)</f>
        <v>#N/A</v>
      </c>
      <c r="BB105" t="str">
        <f t="shared" si="30"/>
        <v>Вы_видите_XXXXX._Он_имеет_шипы?</v>
      </c>
      <c r="BD105" cm="1">
        <f t="array" aca="1" ref="BD105" ca="1">INDEX($L$98:$L$105,(RANK(AT9,$AT$2:$AT$9)))</f>
        <v>2132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VLOOKUP(B106,audio_list_stym!$A$3:$BP$18,40,FALSE)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VLOOKUP(B106,audio_list_stym!$A$3:$AJ$18,8,FALSE)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273</v>
      </c>
      <c r="Q106" t="str">
        <f>IF(G106="экспл",0,IF(G106="импл_",VLOOKUP(J106,quest_импл!$A$1:$J$129,8,FALSE),0))</f>
        <v>sound\\Krasnovatiy_li.wav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2062</v>
      </c>
      <c r="AD106" t="str">
        <f t="shared" ca="1" si="31"/>
        <v>pics\\Tomat_6.jpg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2"/>
        <v>pics\\Tomat_6.jpg</v>
      </c>
      <c r="AI106" t="s">
        <v>116</v>
      </c>
      <c r="AO106">
        <f t="shared" ca="1" si="33"/>
        <v>6.646428733650056E-2</v>
      </c>
      <c r="AP106" t="str">
        <f t="shared" ca="1" si="34"/>
        <v>pics\\Tomat_6.jpg</v>
      </c>
      <c r="AR106" t="str">
        <f t="shared" si="36"/>
        <v/>
      </c>
      <c r="AS106" t="str">
        <f t="shared" ca="1" si="35"/>
        <v>pics\\Tomat_6.jpg</v>
      </c>
      <c r="AT106">
        <f t="shared" ca="1" si="28"/>
        <v>5.4655550823712207E-2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_Красноватый_ли_</v>
      </c>
      <c r="BB106" t="str">
        <f t="shared" si="30"/>
        <v>_Красноватый_ли_ГОНИК?</v>
      </c>
      <c r="BC106">
        <f>A106</f>
        <v>1214</v>
      </c>
      <c r="BD106" cm="1">
        <f t="array" aca="1" ref="BD106" ca="1">INDEX($L$106:$L$113,(RANK(AT2,$AT$2:$AT$9)))</f>
        <v>2138</v>
      </c>
      <c r="BE106" cm="1">
        <f t="array" aca="1" ref="BE106" ca="1">INDEX(BD66:BD81,(RANK(AT7,$AT$2:$AT$17)))</f>
        <v>2085</v>
      </c>
      <c r="BF106" cm="1">
        <f t="array" aca="1" ref="BF106" ca="1">INDEX(BD90:BD105,(RANK(AT7,$AT$2:$AT$17)))</f>
        <v>2119</v>
      </c>
      <c r="BG106" cm="1">
        <f t="array" aca="1" ref="BG106" ca="1">INDEX(BD114:BD129,(RANK(AT7,$AT$2:$AT$9)))</f>
        <v>2145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VLOOKUP(B107,audio_list_stym!$A$3:$BP$18,40,FALSE)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VLOOKUP(B107,audio_list_stym!$A$3:$AJ$18,8,FALSE)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274</v>
      </c>
      <c r="Q107" t="str">
        <f>IF(G107="экспл",0,IF(G107="импл_",VLOOKUP(J107,quest_импл!$A$1:$J$129,8,FALSE),0))</f>
        <v>sound\\Izognut_li.wav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2016</v>
      </c>
      <c r="AD107" t="str">
        <f t="shared" ca="1" si="31"/>
        <v>pics\\Finik_8.jpg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2"/>
        <v>pics\\Finik_8.jpg</v>
      </c>
      <c r="AI107" t="s">
        <v>117</v>
      </c>
      <c r="AO107">
        <f t="shared" ca="1" si="33"/>
        <v>0.72869105860311356</v>
      </c>
      <c r="AP107" t="str">
        <f t="shared" ca="1" si="34"/>
        <v>pics\\Finik_8.jpg</v>
      </c>
      <c r="AR107" t="str">
        <f t="shared" si="36"/>
        <v/>
      </c>
      <c r="AS107" t="str">
        <f t="shared" ca="1" si="35"/>
        <v>pics\\Finik_8.jpg</v>
      </c>
      <c r="AT107">
        <f t="shared" ca="1" si="28"/>
        <v>0.39235474844448892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_Изогнут_ли_</v>
      </c>
      <c r="BB107" t="str">
        <f t="shared" si="30"/>
        <v>_Изогнут_ли_ГОНИК?</v>
      </c>
      <c r="BD107" cm="1">
        <f t="array" aca="1" ref="BD107" ca="1">INDEX($L$106:$L$113,(RANK(AT3,$AT$2:$AT$9)))</f>
        <v>2144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VLOOKUP(B108,audio_list_stym!$A$3:$BP$18,40,FALSE)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VLOOKUP(B108,audio_list_stym!$A$3:$AJ$18,8,FALSE)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275</v>
      </c>
      <c r="Q108" t="str">
        <f>IF(G108="экспл",0,IF(G108="импл_",VLOOKUP(J108,quest_импл!$A$1:$J$129,8,FALSE),0))</f>
        <v>sound\\Barhatistiy_li.wav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2028</v>
      </c>
      <c r="AD108" t="str">
        <f t="shared" ca="1" si="31"/>
        <v>pics\\Kokos_4.jpg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2"/>
        <v>pics\\Kokos_4.jpg</v>
      </c>
      <c r="AI108" t="s">
        <v>118</v>
      </c>
      <c r="AO108">
        <f t="shared" ca="1" si="33"/>
        <v>0.58124736544690314</v>
      </c>
      <c r="AP108" t="str">
        <f t="shared" ca="1" si="34"/>
        <v>pics\\Kokos_4.jpg</v>
      </c>
      <c r="AR108" t="str">
        <f t="shared" si="36"/>
        <v/>
      </c>
      <c r="AS108" t="str">
        <f t="shared" ca="1" si="35"/>
        <v>pics\\Kokos_4.jpg</v>
      </c>
      <c r="AT108">
        <f t="shared" ca="1" si="28"/>
        <v>0.58555126413943348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_Бархатистый_ли_</v>
      </c>
      <c r="BB108" t="str">
        <f t="shared" si="30"/>
        <v>_Бархатистый_ли_ГОНИК?</v>
      </c>
      <c r="BD108" cm="1">
        <f t="array" aca="1" ref="BD108" ca="1">INDEX($L$106:$L$113,(RANK(AT4,$AT$2:$AT$9)))</f>
        <v>2137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VLOOKUP(B109,audio_list_stym!$A$3:$BP$18,40,FALSE)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VLOOKUP(B109,audio_list_stym!$A$3:$AJ$18,8,FALSE)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276</v>
      </c>
      <c r="Q109" t="str">
        <f>IF(G109="экспл",0,IF(G109="импл_",VLOOKUP(J109,quest_импл!$A$1:$J$129,8,FALSE),0))</f>
        <v>sound\\Odnotonniy_li.wav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2045</v>
      </c>
      <c r="AD109" t="str">
        <f t="shared" ca="1" si="31"/>
        <v>pics\\Peper_5.jpg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2"/>
        <v>pics\\Peper_5.jpg</v>
      </c>
      <c r="AI109" t="s">
        <v>119</v>
      </c>
      <c r="AO109">
        <f t="shared" ca="1" si="33"/>
        <v>0.37855886050714627</v>
      </c>
      <c r="AP109" t="str">
        <f t="shared" ca="1" si="34"/>
        <v>pics\\Peper_5.jpg</v>
      </c>
      <c r="AR109" t="str">
        <f t="shared" si="36"/>
        <v/>
      </c>
      <c r="AS109" t="str">
        <f t="shared" ca="1" si="35"/>
        <v>pics\\Peper_5.jpg</v>
      </c>
      <c r="AT109">
        <f t="shared" ca="1" si="28"/>
        <v>0.30180108422436902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_Однотонный_ли_</v>
      </c>
      <c r="BB109" t="str">
        <f t="shared" si="30"/>
        <v>_Однотонный_ли_ГОНИК?</v>
      </c>
      <c r="BD109" cm="1">
        <f t="array" aca="1" ref="BD109" ca="1">INDEX($L$106:$L$113,(RANK(AT5,$AT$2:$AT$9)))</f>
        <v>2141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VLOOKUP(B110,audio_list_stym!$A$3:$BP$18,40,FALSE)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VLOOKUP(B110,audio_list_stym!$A$3:$AJ$18,8,FALSE)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277</v>
      </c>
      <c r="Q110" t="str">
        <f>IF(G110="экспл",0,IF(G110="импл_",VLOOKUP(J110,quest_импл!$A$1:$J$129,8,FALSE),0))</f>
        <v>sound\\Prozrachniy_li.wav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2021</v>
      </c>
      <c r="AD110" t="str">
        <f t="shared" ca="1" si="31"/>
        <v>pics\\Goroh_5.jpg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2"/>
        <v>pics\\Goroh_5.jpg</v>
      </c>
      <c r="AI110" t="s">
        <v>120</v>
      </c>
      <c r="AO110">
        <f t="shared" ca="1" si="33"/>
        <v>0.68204546676077238</v>
      </c>
      <c r="AP110" t="str">
        <f t="shared" ca="1" si="34"/>
        <v>pics\\Goroh_5.jpg</v>
      </c>
      <c r="AR110" t="str">
        <f t="shared" si="36"/>
        <v/>
      </c>
      <c r="AS110" t="str">
        <f t="shared" ca="1" si="35"/>
        <v>pics\\Goroh_5.jpg</v>
      </c>
      <c r="AT110">
        <f t="shared" ca="1" si="28"/>
        <v>0.92708837762061869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_Прозрачный_ли_</v>
      </c>
      <c r="BB110" t="str">
        <f t="shared" si="30"/>
        <v>_Прозрачный_ли_ГОНИК?</v>
      </c>
      <c r="BD110" cm="1">
        <f t="array" aca="1" ref="BD110" ca="1">INDEX($L$106:$L$113,(RANK(AT6,$AT$2:$AT$9)))</f>
        <v>2142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VLOOKUP(B111,audio_list_stym!$A$3:$BP$18,40,FALSE)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VLOOKUP(B111,audio_list_stym!$A$3:$AJ$18,8,FALSE)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278</v>
      </c>
      <c r="Q111" t="str">
        <f>IF(G111="экспл",0,IF(G111="импл_",VLOOKUP(J111,quest_импл!$A$1:$J$129,8,FALSE),0))</f>
        <v>sound\\Izmelchen_li.wav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2017</v>
      </c>
      <c r="AD111" t="str">
        <f t="shared" ca="1" si="31"/>
        <v>pics\\Goroh_1.jpg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2"/>
        <v>pics\\Goroh_1.jpg</v>
      </c>
      <c r="AI111" t="s">
        <v>121</v>
      </c>
      <c r="AO111">
        <f t="shared" ca="1" si="33"/>
        <v>0.72636147634384873</v>
      </c>
      <c r="AP111" t="str">
        <f t="shared" ca="1" si="34"/>
        <v>pics\\Goroh_1.jpg</v>
      </c>
      <c r="AR111" t="str">
        <f t="shared" si="36"/>
        <v/>
      </c>
      <c r="AS111" t="str">
        <f t="shared" ca="1" si="35"/>
        <v>pics\\Goroh_1.jpg</v>
      </c>
      <c r="AT111">
        <f t="shared" ca="1" si="28"/>
        <v>0.28057660731232303</v>
      </c>
      <c r="AU111" t="s">
        <v>697</v>
      </c>
      <c r="AV111" t="str">
        <f t="shared" ca="1" si="29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_Измельчен_ли_</v>
      </c>
      <c r="BB111" t="str">
        <f t="shared" si="30"/>
        <v>_Измельчен_ли_ГОНИК?</v>
      </c>
      <c r="BD111" cm="1">
        <f t="array" aca="1" ref="BD111" ca="1">INDEX($L$106:$L$113,(RANK(AT7,$AT$2:$AT$9)))</f>
        <v>2139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VLOOKUP(B112,audio_list_stym!$A$3:$BP$18,40,FALSE)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VLOOKUP(B112,audio_list_stym!$A$3:$AJ$18,8,FALSE)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279</v>
      </c>
      <c r="Q112" t="str">
        <f>IF(G112="экспл",0,IF(G112="импл_",VLOOKUP(J112,quest_импл!$A$1:$J$129,8,FALSE),0))</f>
        <v>sound\\Cvetushiy_li.wav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2023</v>
      </c>
      <c r="AD112" t="str">
        <f t="shared" ca="1" si="31"/>
        <v>pics\\Goroh_7.jpg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2"/>
        <v>pics\\Goroh_7.jpg</v>
      </c>
      <c r="AI112" t="s">
        <v>122</v>
      </c>
      <c r="AO112">
        <f t="shared" ca="1" si="33"/>
        <v>0.63150200981794946</v>
      </c>
      <c r="AP112" t="str">
        <f t="shared" ca="1" si="34"/>
        <v>pics\\Goroh_7.jpg</v>
      </c>
      <c r="AR112" t="str">
        <f t="shared" si="36"/>
        <v/>
      </c>
      <c r="AS112" t="str">
        <f t="shared" ca="1" si="35"/>
        <v>pics\\Goroh_7.jpg</v>
      </c>
      <c r="AT112">
        <f t="shared" ca="1" si="28"/>
        <v>0.43039727142955619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_Цветущий_ли_</v>
      </c>
      <c r="BB112" t="str">
        <f t="shared" si="30"/>
        <v>_Цветущий_ли_ГОНИК?</v>
      </c>
      <c r="BD112" cm="1">
        <f t="array" aca="1" ref="BD112" ca="1">INDEX($L$106:$L$113,(RANK(AT8,$AT$2:$AT$9)))</f>
        <v>2143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VLOOKUP(B113,audio_list_stym!$A$3:$BP$18,40,FALSE)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VLOOKUP(B113,audio_list_stym!$A$3:$AJ$18,8,FALSE)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280</v>
      </c>
      <c r="Q113" t="str">
        <f>IF(G113="экспл",0,IF(G113="импл_",VLOOKUP(J113,quest_импл!$A$1:$J$129,8,FALSE),0))</f>
        <v>sound\\Skruchen_li.wav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2005</v>
      </c>
      <c r="AD113" t="str">
        <f t="shared" ca="1" si="31"/>
        <v>pics\\Banan_5.jpg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2"/>
        <v>pics\\Banan_5.jpg</v>
      </c>
      <c r="AI113" t="s">
        <v>123</v>
      </c>
      <c r="AO113">
        <f t="shared" ca="1" si="33"/>
        <v>0.91721992086550519</v>
      </c>
      <c r="AP113" t="str">
        <f t="shared" ca="1" si="34"/>
        <v>pics\\Banan_5.jpg</v>
      </c>
      <c r="AR113" t="str">
        <f t="shared" si="36"/>
        <v/>
      </c>
      <c r="AS113" t="str">
        <f t="shared" ca="1" si="35"/>
        <v>pics\\Banan_5.jpg</v>
      </c>
      <c r="AT113">
        <f t="shared" ca="1" si="28"/>
        <v>0.17594157019647105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_Скручен_ли_</v>
      </c>
      <c r="BB113" t="str">
        <f t="shared" si="30"/>
        <v>_Скручен_ли_ГОНИК?</v>
      </c>
      <c r="BD113" cm="1">
        <f t="array" aca="1" ref="BD113" ca="1">INDEX($L$106:$L$113,(RANK(AT9,$AT$2:$AT$9)))</f>
        <v>2140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VLOOKUP(B114,audio_list_stym!$A$3:$BP$18,40,FALSE)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VLOOKUP(B114,audio_list_stym!$A$3:$AJ$18,8,FALSE)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153</v>
      </c>
      <c r="Z114" t="str">
        <f>IF(G114="экспл",VLOOKUP(J114,quest_экспл!$A$1:$N$129,12,FALSE),IF(G114="импл_",0,0))</f>
        <v>sound\\On_s_chashuykami.wav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1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32"/>
        <v/>
      </c>
      <c r="AI114" t="s">
        <v>86</v>
      </c>
      <c r="AO114">
        <f t="shared" ca="1" si="33"/>
        <v>0.13892437922997536</v>
      </c>
      <c r="AP114" t="str">
        <f t="shared" ca="1" si="34"/>
        <v>pics\\Tomat_1.jpg</v>
      </c>
      <c r="AR114" t="str">
        <f t="shared" si="36"/>
        <v/>
      </c>
      <c r="AS114" t="str">
        <f t="shared" si="35"/>
        <v/>
      </c>
      <c r="AT114">
        <f t="shared" ca="1" si="28"/>
        <v>0.26295036847532449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_Он_с_чешуйками?</v>
      </c>
      <c r="BA114" t="e">
        <f>VLOOKUP(Q114,audio_list_stym!$B$2:$BQ$299,68,FALSE)</f>
        <v>#N/A</v>
      </c>
      <c r="BB114" t="str">
        <f t="shared" si="30"/>
        <v>На_экране_ТОДИС._Он_с_чешуйками?</v>
      </c>
      <c r="BC114">
        <f>A114</f>
        <v>1215</v>
      </c>
      <c r="BD114" cm="1">
        <f t="array" aca="1" ref="BD114" ca="1">INDEX($L$114:$L$121,(RANK(AT2,$AT$2:$AT$9)))</f>
        <v>2146</v>
      </c>
      <c r="BE114" cm="1">
        <f t="array" aca="1" ref="BE114" ca="1">INDEX(BD66:BD81,(RANK(AT8,$AT$2:$AT$17)))</f>
        <v>2086</v>
      </c>
      <c r="BF114" cm="1">
        <f t="array" aca="1" ref="BF114" ca="1">INDEX(BD82:BD97,(RANK(AT8,$AT$2:$AT$9)))</f>
        <v>2095</v>
      </c>
      <c r="BG114" cm="1">
        <f t="array" aca="1" ref="BG114" ca="1">INDEX(BD98:BD113,(RANK(AT8,$AT$2:$AT$9)))</f>
        <v>2135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VLOOKUP(B115,audio_list_stym!$A$3:$BP$18,40,FALSE)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VLOOKUP(B115,audio_list_stym!$A$3:$AJ$18,8,FALSE)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154</v>
      </c>
      <c r="Z115" t="str">
        <f>IF(G115="экспл",VLOOKUP(J115,quest_экспл!$A$1:$N$129,12,FALSE),IF(G115="импл_",0,0))</f>
        <v>sound\\On_rozoviy.wav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1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32"/>
        <v/>
      </c>
      <c r="AI115" t="s">
        <v>87</v>
      </c>
      <c r="AO115">
        <f t="shared" ca="1" si="33"/>
        <v>0.39344667229637664</v>
      </c>
      <c r="AP115" t="str">
        <f t="shared" ca="1" si="34"/>
        <v>pics\\Peper_4.jpg</v>
      </c>
      <c r="AR115" t="str">
        <f t="shared" si="36"/>
        <v/>
      </c>
      <c r="AS115" t="str">
        <f t="shared" si="35"/>
        <v/>
      </c>
      <c r="AT115">
        <f t="shared" ca="1" si="28"/>
        <v>0.18207792652746047</v>
      </c>
      <c r="AU115" t="s">
        <v>697</v>
      </c>
      <c r="AV115" t="str">
        <f t="shared" ca="1" si="29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_Он_розовый?</v>
      </c>
      <c r="BA115" t="e">
        <f>VLOOKUP(Q115,audio_list_stym!$B$2:$BQ$299,68,FALSE)</f>
        <v>#N/A</v>
      </c>
      <c r="BB115" t="str">
        <f t="shared" si="30"/>
        <v>Посмотрите,_вот_ТОДИС._Он_розовый?</v>
      </c>
      <c r="BD115" cm="1">
        <f t="array" aca="1" ref="BD115" ca="1">INDEX($L$114:$L$121,(RANK(AT3,$AT$2:$AT$9)))</f>
        <v>2152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VLOOKUP(B116,audio_list_stym!$A$3:$BP$18,40,FALSE)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VLOOKUP(B116,audio_list_stym!$A$3:$AJ$18,8,FALSE)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155</v>
      </c>
      <c r="Z116" t="str">
        <f>IF(G116="экспл",VLOOKUP(J116,quest_экспл!$A$1:$N$129,12,FALSE),IF(G116="импл_",0,0))</f>
        <v>sound\\Tonkiy_li_on.wav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1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32"/>
        <v/>
      </c>
      <c r="AI116" t="s">
        <v>88</v>
      </c>
      <c r="AO116">
        <f t="shared" ca="1" si="33"/>
        <v>0.40258338679322769</v>
      </c>
      <c r="AP116" t="str">
        <f t="shared" ca="1" si="34"/>
        <v>pics\\Peper_1.jpg</v>
      </c>
      <c r="AR116" t="str">
        <f t="shared" si="36"/>
        <v/>
      </c>
      <c r="AS116" t="str">
        <f t="shared" si="35"/>
        <v/>
      </c>
      <c r="AT116">
        <f t="shared" ca="1" si="28"/>
        <v>0.82850362893851826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_Тонкий_ли_он?</v>
      </c>
      <c r="BA116" t="e">
        <f>VLOOKUP(Q116,audio_list_stym!$B$2:$BQ$299,68,FALSE)</f>
        <v>#N/A</v>
      </c>
      <c r="BB116" t="str">
        <f t="shared" si="30"/>
        <v>Вот_ТОДИС._Тонкий_ли_он?</v>
      </c>
      <c r="BD116" cm="1">
        <f t="array" aca="1" ref="BD116" ca="1">INDEX($L$114:$L$121,(RANK(AT4,$AT$2:$AT$9)))</f>
        <v>2145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VLOOKUP(B117,audio_list_stym!$A$3:$BP$18,40,FALSE)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VLOOKUP(B117,audio_list_stym!$A$3:$AJ$18,8,FALSE)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156</v>
      </c>
      <c r="Z117" t="str">
        <f>IF(G117="экспл",VLOOKUP(J117,quest_экспл!$A$1:$N$129,12,FALSE),IF(G117="импл_",0,0))</f>
        <v>sound\\Celniy_li_on.wav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1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32"/>
        <v/>
      </c>
      <c r="AI117" t="s">
        <v>89</v>
      </c>
      <c r="AO117">
        <f t="shared" ca="1" si="33"/>
        <v>0.47973295035275287</v>
      </c>
      <c r="AP117" t="str">
        <f t="shared" ca="1" si="34"/>
        <v>pics\\Limon_4.jpg</v>
      </c>
      <c r="AR117" t="str">
        <f t="shared" si="36"/>
        <v/>
      </c>
      <c r="AS117" t="str">
        <f t="shared" si="35"/>
        <v/>
      </c>
      <c r="AT117">
        <f t="shared" ca="1" si="28"/>
        <v>0.81528137560944591</v>
      </c>
      <c r="AU117" t="s">
        <v>697</v>
      </c>
      <c r="AV117" t="str">
        <f t="shared" ca="1" si="29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_Цельный_ли_он?</v>
      </c>
      <c r="BA117" t="e">
        <f>VLOOKUP(Q117,audio_list_stym!$B$2:$BQ$299,68,FALSE)</f>
        <v>#N/A</v>
      </c>
      <c r="BB117" t="str">
        <f t="shared" si="30"/>
        <v>Это_ТОДИС._Цельный_ли_он?</v>
      </c>
      <c r="BD117" cm="1">
        <f t="array" aca="1" ref="BD117" ca="1">INDEX($L$114:$L$121,(RANK(AT5,$AT$2:$AT$9)))</f>
        <v>2149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VLOOKUP(B118,audio_list_stym!$A$3:$BP$18,40,FALSE)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VLOOKUP(B118,audio_list_stym!$A$3:$AJ$18,8,FALSE)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157</v>
      </c>
      <c r="Z118" t="str">
        <f>IF(G118="экспл",VLOOKUP(J118,quest_экспл!$A$1:$N$129,12,FALSE),IF(G118="импл_",0,0))</f>
        <v>sound\\On_shershaviy.wav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1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32"/>
        <v/>
      </c>
      <c r="AI118" t="s">
        <v>90</v>
      </c>
      <c r="AO118">
        <f t="shared" ca="1" si="33"/>
        <v>0.91464472467216429</v>
      </c>
      <c r="AP118" t="str">
        <f t="shared" ca="1" si="34"/>
        <v>pics\\Banan_6.jpg</v>
      </c>
      <c r="AR118" t="str">
        <f t="shared" si="36"/>
        <v/>
      </c>
      <c r="AS118" t="str">
        <f t="shared" si="35"/>
        <v/>
      </c>
      <c r="AT118">
        <f t="shared" ca="1" si="28"/>
        <v>7.1756524606041983E-2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_Он_шершавый?</v>
      </c>
      <c r="BA118" t="e">
        <f>VLOOKUP(Q118,audio_list_stym!$B$2:$BQ$299,68,FALSE)</f>
        <v>#N/A</v>
      </c>
      <c r="BB118" t="str">
        <f t="shared" si="30"/>
        <v>На_картинке_ТОДИС._Он_шершавый?</v>
      </c>
      <c r="BD118" cm="1">
        <f t="array" aca="1" ref="BD118" ca="1">INDEX($L$114:$L$121,(RANK(AT6,$AT$2:$AT$9)))</f>
        <v>2150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VLOOKUP(B119,audio_list_stym!$A$3:$BP$18,40,FALSE)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VLOOKUP(B119,audio_list_stym!$A$3:$AJ$18,8,FALSE)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158</v>
      </c>
      <c r="Z119" t="str">
        <f>IF(G119="экспл",VLOOKUP(J119,quest_экспл!$A$1:$N$129,12,FALSE),IF(G119="импл_",0,0))</f>
        <v>sound\\Zaostrin_li_on.wav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1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32"/>
        <v/>
      </c>
      <c r="AI119" t="s">
        <v>91</v>
      </c>
      <c r="AO119">
        <f t="shared" ca="1" si="33"/>
        <v>0.14829158474197612</v>
      </c>
      <c r="AP119" t="str">
        <f t="shared" ca="1" si="34"/>
        <v>pics\\Redis_8.jpg</v>
      </c>
      <c r="AR119" t="str">
        <f t="shared" si="36"/>
        <v/>
      </c>
      <c r="AS119" t="str">
        <f t="shared" si="35"/>
        <v/>
      </c>
      <c r="AT119">
        <f t="shared" ca="1" si="28"/>
        <v>0.94064279839168852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_Заострен_ли_он?</v>
      </c>
      <c r="BA119" t="e">
        <f>VLOOKUP(Q119,audio_list_stym!$B$2:$BQ$299,68,FALSE)</f>
        <v>#N/A</v>
      </c>
      <c r="BB119" t="str">
        <f t="shared" si="30"/>
        <v>На_мониторе_ТОДИС._Заострен_ли_он?</v>
      </c>
      <c r="BD119" cm="1">
        <f t="array" aca="1" ref="BD119" ca="1">INDEX($L$114:$L$121,(RANK(AT7,$AT$2:$AT$9)))</f>
        <v>2147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VLOOKUP(B120,audio_list_stym!$A$3:$BP$18,40,FALSE)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VLOOKUP(B120,audio_list_stym!$A$3:$AJ$18,8,FALSE)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159</v>
      </c>
      <c r="Z120" t="str">
        <f>IF(G120="экспл",VLOOKUP(J120,quest_экспл!$A$1:$N$129,12,FALSE),IF(G120="импл_",0,0))</f>
        <v>sound\\On_rassipchatiy.wav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1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32"/>
        <v/>
      </c>
      <c r="AI120" t="s">
        <v>92</v>
      </c>
      <c r="AO120">
        <f t="shared" ca="1" si="33"/>
        <v>0.4295968768076347</v>
      </c>
      <c r="AP120" t="str">
        <f t="shared" ca="1" si="34"/>
        <v>pics\\Limon_7.jpg</v>
      </c>
      <c r="AR120" t="str">
        <f t="shared" si="36"/>
        <v/>
      </c>
      <c r="AS120" t="str">
        <f t="shared" si="35"/>
        <v/>
      </c>
      <c r="AT120">
        <f t="shared" ca="1" si="28"/>
        <v>0.66954252679709891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_Он_рассыпчатый?</v>
      </c>
      <c r="BA120" t="e">
        <f>VLOOKUP(Q120,audio_list_stym!$B$2:$BQ$299,68,FALSE)</f>
        <v>#N/A</v>
      </c>
      <c r="BB120" t="str">
        <f t="shared" si="30"/>
        <v>Перед_Вами_ТОДИС._Он_рассыпчатый?</v>
      </c>
      <c r="BD120" cm="1">
        <f t="array" aca="1" ref="BD120" ca="1">INDEX($L$114:$L$121,(RANK(AT8,$AT$2:$AT$9)))</f>
        <v>2151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VLOOKUP(B121,audio_list_stym!$A$3:$BP$18,40,FALSE)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VLOOKUP(B121,audio_list_stym!$A$3:$AJ$18,8,FALSE)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160</v>
      </c>
      <c r="Z121" t="str">
        <f>IF(G121="экспл",VLOOKUP(J121,quest_экспл!$A$1:$N$129,12,FALSE),IF(G121="импл_",0,0))</f>
        <v>sound\\Ochishen_li_on.wav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1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32"/>
        <v/>
      </c>
      <c r="AI121" t="s">
        <v>93</v>
      </c>
      <c r="AO121">
        <f t="shared" ca="1" si="33"/>
        <v>0.67397992039828403</v>
      </c>
      <c r="AP121" t="str">
        <f t="shared" ca="1" si="34"/>
        <v>pics\\Goroh_6.jpg</v>
      </c>
      <c r="AR121" t="str">
        <f>IF(AH121="sound\\Ogorod",AP49,"")</f>
        <v/>
      </c>
      <c r="AS121" t="str">
        <f t="shared" si="35"/>
        <v/>
      </c>
      <c r="AT121">
        <f t="shared" ca="1" si="28"/>
        <v>0.14288775094553519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_Очищен_ли_он?</v>
      </c>
      <c r="BA121" t="e">
        <f>VLOOKUP(Q121,audio_list_stym!$B$2:$BQ$299,68,FALSE)</f>
        <v>#N/A</v>
      </c>
      <c r="BB121" t="str">
        <f t="shared" si="30"/>
        <v>Вы_видите_ТОДИС._Очищен_ли_он?</v>
      </c>
      <c r="BD121" cm="1">
        <f t="array" aca="1" ref="BD121" ca="1">INDEX($L$114:$L$121,(RANK(AT9,$AT$2:$AT$9)))</f>
        <v>2148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VLOOKUP(B122,audio_list_stym!$A$3:$BP$18,40,FALSE)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VLOOKUP(B122,audio_list_stym!$A$3:$AJ$18,8,FALSE)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225</v>
      </c>
      <c r="Q122" t="str">
        <f>IF(G122="экспл",0,IF(G122="импл_",VLOOKUP(J122,quest_импл!$A$1:$J$129,8,FALSE),0))</f>
        <v>sound\\Sushenniy_li.wav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2012</v>
      </c>
      <c r="AD122" t="str">
        <f t="shared" ca="1" si="31"/>
        <v>pics\\Finik_4.jpg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2"/>
        <v>pics\\Finik_4.jpg</v>
      </c>
      <c r="AI122" t="s">
        <v>124</v>
      </c>
      <c r="AO122">
        <f t="shared" ca="1" si="33"/>
        <v>0.79684646914186974</v>
      </c>
      <c r="AP122" t="str">
        <f t="shared" ca="1" si="34"/>
        <v>pics\\Finik_4.jpg</v>
      </c>
      <c r="AR122" t="str">
        <f t="shared" si="36"/>
        <v/>
      </c>
      <c r="AS122" t="str">
        <f t="shared" ca="1" si="35"/>
        <v>pics\\Finik_4.jpg</v>
      </c>
      <c r="AT122">
        <f t="shared" ca="1" si="28"/>
        <v>0.60643890233514353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_Сушеный_ли_</v>
      </c>
      <c r="BB122" t="str">
        <f t="shared" si="30"/>
        <v>_Сушеный_ли_XXXXX?</v>
      </c>
      <c r="BC122">
        <f>A122</f>
        <v>1216</v>
      </c>
      <c r="BD122" cm="1">
        <f t="array" aca="1" ref="BD122" ca="1">INDEX($L$122:$L$129,(RANK(AT2,$AT$2:$AT$9)))</f>
        <v>2066</v>
      </c>
      <c r="BE122" cm="1">
        <f t="array" aca="1" ref="BE122" ca="1">INDEX(BD66:BD81,(RANK(AT9,$AT$2:$AT$17)))</f>
        <v>2083</v>
      </c>
      <c r="BF122" cm="1">
        <f t="array" aca="1" ref="BF122" ca="1">INDEX(BD90:BD105,(RANK(AT9,$AT$2:$AT$17)))</f>
        <v>2116</v>
      </c>
      <c r="BG122" cm="1">
        <f t="array" aca="1" ref="BG122" ca="1">INDEX(BD106:BD121,(RANK(AT9,$AT$2:$AT$17)))</f>
        <v>2140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VLOOKUP(B123,audio_list_stym!$A$3:$BP$18,40,FALSE)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VLOOKUP(B123,audio_list_stym!$A$3:$AJ$18,8,FALSE)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226</v>
      </c>
      <c r="Q123" t="str">
        <f>IF(G123="экспл",0,IF(G123="импл_",VLOOKUP(J123,quest_импл!$A$1:$J$129,8,FALSE),0))</f>
        <v>sound\\S_vetochkoy_li.wav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2013</v>
      </c>
      <c r="AD123" t="str">
        <f t="shared" ca="1" si="31"/>
        <v>pics\\Finik_5.jpg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2"/>
        <v>pics\\Finik_5.jpg</v>
      </c>
      <c r="AI123" t="s">
        <v>125</v>
      </c>
      <c r="AO123">
        <f t="shared" ca="1" si="33"/>
        <v>0.78767190649313246</v>
      </c>
      <c r="AP123" t="str">
        <f t="shared" ca="1" si="34"/>
        <v>pics\\Finik_5.jpg</v>
      </c>
      <c r="AR123" t="str">
        <f t="shared" si="36"/>
        <v/>
      </c>
      <c r="AS123" t="str">
        <f t="shared" ca="1" si="35"/>
        <v>pics\\Finik_5.jpg</v>
      </c>
      <c r="AT123">
        <f t="shared" ca="1" si="28"/>
        <v>0.16322846591387674</v>
      </c>
      <c r="AU123" t="s">
        <v>697</v>
      </c>
      <c r="AV123" t="str">
        <f t="shared" ca="1" si="29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_С_веточкой_ли_</v>
      </c>
      <c r="BB123" t="str">
        <f t="shared" si="30"/>
        <v>_С_веточкой_ли_XXXXX?</v>
      </c>
      <c r="BD123" cm="1">
        <f t="array" aca="1" ref="BD123" ca="1">INDEX($L$122:$L$129,(RANK(AT3,$AT$2:$AT$9)))</f>
        <v>2072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VLOOKUP(B124,audio_list_stym!$A$3:$BP$18,40,FALSE)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VLOOKUP(B124,audio_list_stym!$A$3:$AJ$18,8,FALSE)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227</v>
      </c>
      <c r="Q124" t="str">
        <f>IF(G124="экспл",0,IF(G124="импл_",VLOOKUP(J124,quest_импл!$A$1:$J$129,8,FALSE),0))</f>
        <v>sound\\Rasskrit_li.wav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2051</v>
      </c>
      <c r="AD124" t="str">
        <f t="shared" ca="1" si="31"/>
        <v>pics\\Redis_3.jpg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2"/>
        <v>pics\\Redis_3.jpg</v>
      </c>
      <c r="AI124" t="s">
        <v>126</v>
      </c>
      <c r="AO124">
        <f t="shared" ca="1" si="33"/>
        <v>0.24826261345734191</v>
      </c>
      <c r="AP124" t="str">
        <f t="shared" ca="1" si="34"/>
        <v>pics\\Redis_3.jpg</v>
      </c>
      <c r="AR124" t="str">
        <f t="shared" si="36"/>
        <v/>
      </c>
      <c r="AS124" t="str">
        <f t="shared" ca="1" si="35"/>
        <v>pics\\Redis_3.jpg</v>
      </c>
      <c r="AT124">
        <f t="shared" ca="1" si="28"/>
        <v>0.73301321945229181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_Раскрыт_ли_</v>
      </c>
      <c r="BB124" t="str">
        <f t="shared" si="30"/>
        <v>_Раскрыт_ли_XXXXX?</v>
      </c>
      <c r="BD124" cm="1">
        <f t="array" aca="1" ref="BD124" ca="1">INDEX($L$122:$L$129,(RANK(AT4,$AT$2:$AT$9)))</f>
        <v>2065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VLOOKUP(B125,audio_list_stym!$A$3:$BP$18,40,FALSE)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VLOOKUP(B125,audio_list_stym!$A$3:$AJ$18,8,FALSE)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228</v>
      </c>
      <c r="Q125" t="str">
        <f>IF(G125="экспл",0,IF(G125="импл_",VLOOKUP(J125,quest_импл!$A$1:$J$129,8,FALSE),0))</f>
        <v>sound\\Pushistiy_li.wav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2038</v>
      </c>
      <c r="AD125" t="str">
        <f t="shared" ca="1" si="31"/>
        <v>pics\\Limon_6.jpg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2"/>
        <v>pics\\Limon_6.jpg</v>
      </c>
      <c r="AI125" t="s">
        <v>127</v>
      </c>
      <c r="AO125">
        <f t="shared" ca="1" si="33"/>
        <v>0.44230960804275588</v>
      </c>
      <c r="AP125" t="str">
        <f t="shared" ca="1" si="34"/>
        <v>pics\\Limon_6.jpg</v>
      </c>
      <c r="AR125" t="str">
        <f t="shared" si="36"/>
        <v/>
      </c>
      <c r="AS125" t="str">
        <f t="shared" ca="1" si="35"/>
        <v>pics\\Limon_6.jpg</v>
      </c>
      <c r="AT125">
        <f t="shared" ca="1" si="28"/>
        <v>0.81038993268955917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_Пушистый_ли_</v>
      </c>
      <c r="BB125" t="str">
        <f t="shared" si="30"/>
        <v>_Пушистый_ли_XXXXX?</v>
      </c>
      <c r="BD125" cm="1">
        <f t="array" aca="1" ref="BD125" ca="1">INDEX($L$122:$L$129,(RANK(AT5,$AT$2:$AT$9)))</f>
        <v>2069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VLOOKUP(B126,audio_list_stym!$A$3:$BP$18,40,FALSE)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VLOOKUP(B126,audio_list_stym!$A$3:$AJ$18,8,FALSE)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229</v>
      </c>
      <c r="Q126" t="str">
        <f>IF(G126="экспл",0,IF(G126="импл_",VLOOKUP(J126,quest_импл!$A$1:$J$129,8,FALSE),0))</f>
        <v>sound\\Kvadratniy_li.wav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2009</v>
      </c>
      <c r="AD126" t="str">
        <f t="shared" ca="1" si="31"/>
        <v>pics\\Finik_1.jpg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2"/>
        <v>pics\\Finik_1.jpg</v>
      </c>
      <c r="AI126" t="s">
        <v>128</v>
      </c>
      <c r="AO126">
        <f t="shared" ca="1" si="33"/>
        <v>0.83073086335344859</v>
      </c>
      <c r="AP126" t="str">
        <f t="shared" ca="1" si="34"/>
        <v>pics\\Finik_1.jpg</v>
      </c>
      <c r="AR126" t="str">
        <f t="shared" si="36"/>
        <v/>
      </c>
      <c r="AS126" t="str">
        <f t="shared" ca="1" si="35"/>
        <v>pics\\Finik_1.jpg</v>
      </c>
      <c r="AT126">
        <f t="shared" ca="1" si="28"/>
        <v>1.2457618224650968E-2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_Квадратный_ли_</v>
      </c>
      <c r="BB126" t="str">
        <f t="shared" si="30"/>
        <v>_Квадратный_ли_XXXXX?</v>
      </c>
      <c r="BD126" cm="1">
        <f t="array" aca="1" ref="BD126" ca="1">INDEX($L$122:$L$129,(RANK(AT6,$AT$2:$AT$9)))</f>
        <v>2070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VLOOKUP(B127,audio_list_stym!$A$3:$BP$18,40,FALSE)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VLOOKUP(B127,audio_list_stym!$A$3:$AJ$18,8,FALSE)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230</v>
      </c>
      <c r="Q127" t="str">
        <f>IF(G127="экспл",0,IF(G127="импл_",VLOOKUP(J127,quest_импл!$A$1:$J$129,8,FALSE),0))</f>
        <v>sound\\Sklizskiy_li.wav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2050</v>
      </c>
      <c r="AD127" t="str">
        <f t="shared" ca="1" si="31"/>
        <v>pics\\Redis_2.jpg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2"/>
        <v>pics\\Redis_2.jpg</v>
      </c>
      <c r="AI127" t="s">
        <v>129</v>
      </c>
      <c r="AO127">
        <f t="shared" ca="1" si="33"/>
        <v>0.32053177772959307</v>
      </c>
      <c r="AP127" t="str">
        <f t="shared" ca="1" si="34"/>
        <v>pics\\Redis_2.jpg</v>
      </c>
      <c r="AR127" t="str">
        <f t="shared" si="36"/>
        <v/>
      </c>
      <c r="AS127" t="str">
        <f t="shared" ca="1" si="35"/>
        <v>pics\\Redis_2.jpg</v>
      </c>
      <c r="AT127">
        <f t="shared" ca="1" si="28"/>
        <v>0.42988745715491605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_Склизкий_ли_</v>
      </c>
      <c r="BB127" t="str">
        <f t="shared" si="30"/>
        <v>_Склизкий_ли_XXXXX?</v>
      </c>
      <c r="BD127" cm="1">
        <f t="array" aca="1" ref="BD127" ca="1">INDEX($L$122:$L$129,(RANK(AT7,$AT$2:$AT$9)))</f>
        <v>2067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VLOOKUP(B128,audio_list_stym!$A$3:$BP$18,40,FALSE)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VLOOKUP(B128,audio_list_stym!$A$3:$AJ$18,8,FALSE)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231</v>
      </c>
      <c r="Q128" t="str">
        <f>IF(G128="экспл",0,IF(G128="импл_",VLOOKUP(J128,quest_импл!$A$1:$J$129,8,FALSE),0))</f>
        <v>sound\\Uvyadshiy_li.wav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2054</v>
      </c>
      <c r="AD128" t="str">
        <f t="shared" ca="1" si="31"/>
        <v>pics\\Redis_6.jpg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2"/>
        <v>pics\\Redis_6.jpg</v>
      </c>
      <c r="AI128" t="s">
        <v>130</v>
      </c>
      <c r="AO128">
        <f t="shared" ca="1" si="33"/>
        <v>0.18717656692531959</v>
      </c>
      <c r="AP128" t="str">
        <f t="shared" ca="1" si="34"/>
        <v>pics\\Redis_6.jpg</v>
      </c>
      <c r="AR128" t="str">
        <f t="shared" si="36"/>
        <v/>
      </c>
      <c r="AS128" t="str">
        <f t="shared" ca="1" si="35"/>
        <v>pics\\Redis_6.jpg</v>
      </c>
      <c r="AT128">
        <f t="shared" ca="1" si="28"/>
        <v>0.46526290823446759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_Увядший_ли_</v>
      </c>
      <c r="BB128" t="str">
        <f t="shared" si="30"/>
        <v>_Увядший_ли_XXXXX?</v>
      </c>
      <c r="BD128" cm="1">
        <f t="array" aca="1" ref="BD128" ca="1">INDEX($L$122:$L$129,(RANK(AT8,$AT$2:$AT$9)))</f>
        <v>2071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VLOOKUP(B129,audio_list_stym!$A$3:$BP$18,40,FALSE)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VLOOKUP(B129,audio_list_stym!$A$3:$AJ$18,8,FALSE)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232</v>
      </c>
      <c r="Q129" t="str">
        <f>IF(G129="экспл",0,IF(G129="импл_",VLOOKUP(J129,quest_импл!$A$1:$J$129,8,FALSE),0))</f>
        <v>sound\\Raznocvetniy_li.wav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2064</v>
      </c>
      <c r="AD129" t="str">
        <f t="shared" ca="1" si="31"/>
        <v>pics\\Tomat_8.jpg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2"/>
        <v>pics\\Tomat_8.jpg</v>
      </c>
      <c r="AI129" t="s">
        <v>131</v>
      </c>
      <c r="AO129">
        <f t="shared" ca="1" si="33"/>
        <v>3.3833480645200198E-2</v>
      </c>
      <c r="AP129" t="str">
        <f t="shared" ca="1" si="34"/>
        <v>pics\\Tomat_8.jpg</v>
      </c>
      <c r="AR129" t="str">
        <f t="shared" si="36"/>
        <v/>
      </c>
      <c r="AS129" t="str">
        <f t="shared" ca="1" si="35"/>
        <v>pics\\Tomat_8.jpg</v>
      </c>
      <c r="AT129">
        <f t="shared" ca="1" si="28"/>
        <v>0.22102563429306765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_Разноцветный_ли_</v>
      </c>
      <c r="BB129" t="str">
        <f t="shared" si="30"/>
        <v>_Разноцветный_ли_XXXXX?</v>
      </c>
      <c r="BD129" cm="1">
        <f t="array" aca="1" ref="BD129" ca="1">INDEX($L$122:$L$129,(RANK(AT9,$AT$2:$AT$9)))</f>
        <v>2068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400-000000000000}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61"/>
  <sheetViews>
    <sheetView topLeftCell="AZ1" zoomScale="85" zoomScaleNormal="85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1" customWidth="1"/>
    <col min="40" max="40" width="12.5312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VLOOKUP(B2,audio_list_stym!$A$3:$BP$18,41,FALSE)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VLOOKUP(B2,audio_list_stym!$A$3:$AJ$18,9,FALSE)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pics\\Injir_3.jpg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0.16530195674531645</v>
      </c>
      <c r="AP2" t="str">
        <f t="shared" ref="AP2:AP25" ca="1" si="6">INDEX($AM$2:$AM$25,(RANK(AO2,$AO$2:$AO$25)))</f>
        <v>pics\\Injir_3.jpg</v>
      </c>
      <c r="AQ2" t="str">
        <f ca="1">INDEX($AN$2:$AN$25,(RANK(AO2,$AO$2:$AO$25)))</f>
        <v>pics\\Tikva_3.jpg</v>
      </c>
      <c r="AR2" t="str">
        <f t="shared" ref="AR2:AR9" ca="1" si="7">IF(AH2="sound\\Ogorod",AP2,"")</f>
        <v>pics\\Injir_3.jpg</v>
      </c>
      <c r="AT2">
        <f t="shared" ref="AT2:AT65" ca="1" si="8">RAND()</f>
        <v>0.35961277568265548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VLOOKUP(B3,audio_list_stym!$A$3:$BP$18,41,FALSE)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VLOOKUP(B3,audio_list_stym!$A$3:$AJ$18,9,FALSE)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2006</v>
      </c>
      <c r="AD3" t="str">
        <f t="shared" ref="AD3:AD66" ca="1" si="11">IF(ISTEXT(AE3),AE3,IF(ISTEXT(AF3),AF3,""))</f>
        <v>pics\\Banan_6.jpg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pics\\Banan_6.jpg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0.37293113927741306</v>
      </c>
      <c r="AP3" t="str">
        <f t="shared" ca="1" si="6"/>
        <v>pics\\Banan_6.jpg</v>
      </c>
      <c r="AQ3" t="str">
        <f t="shared" ref="AQ3:AQ25" ca="1" si="13">INDEX($AN$2:$AN$25,(RANK(AO3,$AO$2:$AO$25)))</f>
        <v>pics\\Goroh_6.jpg</v>
      </c>
      <c r="AR3" t="str">
        <f t="shared" ca="1" si="7"/>
        <v>pics\\Banan_6.jpg</v>
      </c>
      <c r="AT3">
        <f t="shared" ca="1" si="8"/>
        <v>0.49718316517944394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2060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VLOOKUP(B4,audio_list_stym!$A$3:$BP$18,41,FALSE)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VLOOKUP(B4,audio_list_stym!$A$3:$AJ$18,9,FALSE)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2153</v>
      </c>
      <c r="AD4" t="str">
        <f t="shared" ca="1" si="11"/>
        <v>pics\\Injir_1.jpg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pics\\Injir_1.jpg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0.23012739454732656</v>
      </c>
      <c r="AP4" t="str">
        <f t="shared" ca="1" si="6"/>
        <v>pics\\Injir_1.jpg</v>
      </c>
      <c r="AQ4" t="str">
        <f t="shared" ca="1" si="13"/>
        <v>pics\\Tikva_1.jpg</v>
      </c>
      <c r="AR4" t="str">
        <f t="shared" ca="1" si="7"/>
        <v>pics\\Injir_1.jpg</v>
      </c>
      <c r="AT4">
        <f t="shared" ca="1" si="8"/>
        <v>0.10937380855821999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2064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VLOOKUP(B5,audio_list_stym!$A$3:$BP$18,41,FALSE)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VLOOKUP(B5,audio_list_stym!$A$3:$AJ$18,9,FALSE)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2039</v>
      </c>
      <c r="AD5" t="str">
        <f t="shared" ca="1" si="11"/>
        <v>pics\\Limon_7.jpg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pics\\Limon_7.jpg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0.70880724599798328</v>
      </c>
      <c r="AP5" t="str">
        <f t="shared" ca="1" si="6"/>
        <v>pics\\Limon_7.jpg</v>
      </c>
      <c r="AQ5" t="str">
        <f t="shared" ca="1" si="13"/>
        <v>pics\\Redis_7.jpg</v>
      </c>
      <c r="AR5" t="str">
        <f t="shared" ca="1" si="7"/>
        <v>pics\\Limon_7.jpg</v>
      </c>
      <c r="AT5">
        <f t="shared" ca="1" si="8"/>
        <v>0.64582371054506615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2059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VLOOKUP(B6,audio_list_stym!$A$3:$BP$18,41,FALSE)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VLOOKUP(B6,audio_list_stym!$A$3:$AJ$18,9,FALSE)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2037</v>
      </c>
      <c r="AD6" t="str">
        <f t="shared" ca="1" si="11"/>
        <v>pics\\Limon_5.jpg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0.77047892747254287</v>
      </c>
      <c r="AP6" t="str">
        <f t="shared" ca="1" si="6"/>
        <v>pics\\Limon_5.jpg</v>
      </c>
      <c r="AQ6" t="str">
        <f t="shared" ca="1" si="13"/>
        <v>pics\\Redis_5.jpg</v>
      </c>
      <c r="AR6" t="str">
        <f t="shared" ca="1" si="7"/>
        <v>pics\\Limon_5.jpg</v>
      </c>
      <c r="AT6">
        <f t="shared" ca="1" si="8"/>
        <v>0.79442585327748672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2057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VLOOKUP(B7,audio_list_stym!$A$3:$BP$18,41,FALSE)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VLOOKUP(B7,audio_list_stym!$A$3:$AJ$18,9,FALSE)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2040</v>
      </c>
      <c r="AD7" t="str">
        <f t="shared" ca="1" si="11"/>
        <v>pics\\Limon_8.jpg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pics\\Limon_8.jpg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0.66915273529263974</v>
      </c>
      <c r="AP7" t="str">
        <f t="shared" ca="1" si="6"/>
        <v>pics\\Limon_8.jpg</v>
      </c>
      <c r="AQ7" t="str">
        <f t="shared" ca="1" si="13"/>
        <v>pics\\Redis_8.jpg</v>
      </c>
      <c r="AR7" t="str">
        <f t="shared" ca="1" si="7"/>
        <v>pics\\Limon_8.jpg</v>
      </c>
      <c r="AT7">
        <f t="shared" ca="1" si="8"/>
        <v>0.18100418919435013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2063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VLOOKUP(B8,audio_list_stym!$A$3:$BP$18,41,FALSE)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VLOOKUP(B8,audio_list_stym!$A$3:$AJ$18,9,FALSE)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2002</v>
      </c>
      <c r="AD8" t="str">
        <f t="shared" ca="1" si="11"/>
        <v>pics\\Banan_2.jpg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pics\\Banan_2.jpg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0.53994999516163633</v>
      </c>
      <c r="AP8" t="str">
        <f t="shared" ca="1" si="6"/>
        <v>pics\\Banan_2.jpg</v>
      </c>
      <c r="AQ8" t="str">
        <f t="shared" ca="1" si="13"/>
        <v>pics\\Goroh_2.jpg</v>
      </c>
      <c r="AR8" t="str">
        <f t="shared" ca="1" si="7"/>
        <v>pics\\Banan_2.jpg</v>
      </c>
      <c r="AT8">
        <f t="shared" ca="1" si="8"/>
        <v>0.26410716539315937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2062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VLOOKUP(B9,audio_list_stym!$A$3:$BP$18,41,FALSE)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VLOOKUP(B9,audio_list_stym!$A$3:$AJ$18,9,FALSE)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2033</v>
      </c>
      <c r="AD9" t="str">
        <f t="shared" ca="1" si="11"/>
        <v>pics\\Limon_1.jpg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0.90211817901728175</v>
      </c>
      <c r="AP9" t="str">
        <f t="shared" ca="1" si="6"/>
        <v>pics\\Limon_1.jpg</v>
      </c>
      <c r="AQ9" t="str">
        <f t="shared" ca="1" si="13"/>
        <v>pics\\Redis_1.jpg</v>
      </c>
      <c r="AR9" t="str">
        <f t="shared" ca="1" si="7"/>
        <v>pics\\Limon_1.jpg</v>
      </c>
      <c r="AT9">
        <f t="shared" ca="1" si="8"/>
        <v>0.70573621314529444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2058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VLOOKUP(B10,audio_list_stym!$A$3:$BP$18,41,FALSE)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VLOOKUP(B10,audio_list_stym!$A$3:$AJ$18,9,FALSE)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11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49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0.30746923249606228</v>
      </c>
      <c r="AP10" t="str">
        <f t="shared" ca="1" si="6"/>
        <v>pics\\Banan_7.jpg</v>
      </c>
      <c r="AQ10" t="str">
        <f t="shared" ca="1" si="13"/>
        <v>pics\\Goroh_7.jpg</v>
      </c>
      <c r="AT10">
        <f t="shared" ca="1" si="8"/>
        <v>1.5470896683621893E-2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2030</v>
      </c>
      <c r="BG10" cm="1">
        <f t="array" aca="1" ref="BG10" ca="1">INDEX(BD34:BD65,(RANK(AT3,$AT$2:$AT$16)))</f>
        <v>2046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VLOOKUP(B11,audio_list_stym!$A$3:$BP$18,41,FALSE)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VLOOKUP(B11,audio_list_stym!$A$3:$AJ$18,9,FALSE)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11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4.1799062272599441E-2</v>
      </c>
      <c r="AP11" t="str">
        <f t="shared" ca="1" si="6"/>
        <v>pics\\Injir_5.jpg</v>
      </c>
      <c r="AQ11" t="str">
        <f t="shared" ca="1" si="13"/>
        <v>pics\\Tikva_5.jpg</v>
      </c>
      <c r="AT11">
        <f t="shared" ca="1" si="8"/>
        <v>8.3893537319903455E-3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2036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VLOOKUP(B12,audio_list_stym!$A$3:$BP$18,41,FALSE)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VLOOKUP(B12,audio_list_stym!$A$3:$AJ$18,9,FALSE)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11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0.46258031365344854</v>
      </c>
      <c r="AP12" t="str">
        <f t="shared" ca="1" si="6"/>
        <v>pics\\Banan_5.jpg</v>
      </c>
      <c r="AQ12" t="str">
        <f t="shared" ca="1" si="13"/>
        <v>pics\\Goroh_5.jpg</v>
      </c>
      <c r="AT12">
        <f t="shared" ca="1" si="8"/>
        <v>0.6574355848835316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2040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VLOOKUP(B13,audio_list_stym!$A$3:$BP$18,41,FALSE)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VLOOKUP(B13,audio_list_stym!$A$3:$AJ$18,9,FALSE)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11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0.73700324558588848</v>
      </c>
      <c r="AP13" t="str">
        <f t="shared" ca="1" si="6"/>
        <v>pics\\Limon_6.jpg</v>
      </c>
      <c r="AQ13" t="str">
        <f t="shared" ca="1" si="13"/>
        <v>pics\\Redis_6.jpg</v>
      </c>
      <c r="AT13">
        <f t="shared" ca="1" si="8"/>
        <v>0.48272172372910815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2035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VLOOKUP(B14,audio_list_stym!$A$3:$BP$18,41,FALSE)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VLOOKUP(B14,audio_list_stym!$A$3:$AJ$18,9,FALSE)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11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5.2273349218390885E-2</v>
      </c>
      <c r="AP14" t="str">
        <f t="shared" ca="1" si="6"/>
        <v>pics\\Injir_4.jpg</v>
      </c>
      <c r="AQ14" t="str">
        <f t="shared" ca="1" si="13"/>
        <v>pics\\Tikva_4.jpg</v>
      </c>
      <c r="AT14">
        <f t="shared" ca="1" si="8"/>
        <v>0.73892823319602263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2033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VLOOKUP(B15,audio_list_stym!$A$3:$BP$18,41,FALSE)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VLOOKUP(B15,audio_list_stym!$A$3:$AJ$18,9,FALSE)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11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0.27021996957393202</v>
      </c>
      <c r="AP15" t="str">
        <f t="shared" ca="1" si="6"/>
        <v>pics\\Banan_8.jpg</v>
      </c>
      <c r="AQ15" t="str">
        <f t="shared" ca="1" si="13"/>
        <v>pics\\Goroh_8.jpg</v>
      </c>
      <c r="AT15">
        <f t="shared" ca="1" si="8"/>
        <v>0.74822442907033559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2039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VLOOKUP(B16,audio_list_stym!$A$3:$BP$18,41,FALSE)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VLOOKUP(B16,audio_list_stym!$A$3:$AJ$18,9,FALSE)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11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4.3061791746792366E-3</v>
      </c>
      <c r="AP16" t="str">
        <f t="shared" ca="1" si="6"/>
        <v>pics\\Injir_8.jpg</v>
      </c>
      <c r="AQ16" t="str">
        <f t="shared" ca="1" si="13"/>
        <v>pics\\Tikva_8.jpg</v>
      </c>
      <c r="AT16">
        <f t="shared" ca="1" si="8"/>
        <v>0.10259611164697191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2038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VLOOKUP(B17,audio_list_stym!$A$3:$BP$18,41,FALSE)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VLOOKUP(B17,audio_list_stym!$A$3:$AJ$18,9,FALSE)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11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0.77434963500738585</v>
      </c>
      <c r="AP17" t="str">
        <f t="shared" ca="1" si="6"/>
        <v>pics\\Limon_4.jpg</v>
      </c>
      <c r="AQ17" t="str">
        <f t="shared" ca="1" si="13"/>
        <v>pics\\Redis_4.jpg</v>
      </c>
      <c r="AT17">
        <f t="shared" ca="1" si="8"/>
        <v>0.18380481675370808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2034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VLOOKUP(B18,audio_list_stym!$A$3:$BP$18,41,FALSE)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VLOOKUP(B18,audio_list_stym!$A$3:$AJ$18,9,FALSE)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2051</v>
      </c>
      <c r="AD18" t="str">
        <f t="shared" ca="1" si="11"/>
        <v>pics\\Redis_3.jpg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pics\\Redis_3.jpg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0.87698075026100175</v>
      </c>
      <c r="AP18" t="str">
        <f t="shared" ca="1" si="6"/>
        <v>pics\\Limon_3.jpg</v>
      </c>
      <c r="AQ18" t="str">
        <f t="shared" ca="1" si="13"/>
        <v>pics\\Redis_3.jpg</v>
      </c>
      <c r="AS18" t="str">
        <f t="shared" ref="AS18:AS25" ca="1" si="17">IF(AH18="sound\\Tropic",AQ18,"")</f>
        <v>pics\\Redis_3.jpg</v>
      </c>
      <c r="AT18">
        <f t="shared" ca="1" si="8"/>
        <v>0.15162000454380831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2035</v>
      </c>
      <c r="BF18" cm="1">
        <f t="array" aca="1" ref="BF18" ca="1">INDEX(BD26:BD49,(RANK(AT4,$AT$2:$AT$16)))</f>
        <v>2043</v>
      </c>
      <c r="BG18" cm="1">
        <f t="array" aca="1" ref="BG18" ca="1">INDEX(BD50:BD65,(RANK(AT4,$AT$2:$AT$16)))</f>
        <v>2019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VLOOKUP(B19,audio_list_stym!$A$3:$BP$18,41,FALSE)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VLOOKUP(B19,audio_list_stym!$A$3:$AJ$18,9,FALSE)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2019</v>
      </c>
      <c r="AD19" t="str">
        <f t="shared" ca="1" si="11"/>
        <v>pics\\Goroh_3.jpg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pics\\Goroh_3.jpg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0.53853790138584268</v>
      </c>
      <c r="AP19" t="str">
        <f t="shared" ca="1" si="6"/>
        <v>pics\\Banan_3.jpg</v>
      </c>
      <c r="AQ19" t="str">
        <f t="shared" ca="1" si="13"/>
        <v>pics\\Goroh_3.jpg</v>
      </c>
      <c r="AS19" t="str">
        <f t="shared" ca="1" si="17"/>
        <v>pics\\Goroh_3.jpg</v>
      </c>
      <c r="AT19">
        <f t="shared" ca="1" si="8"/>
        <v>0.29613896581470145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2028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VLOOKUP(B20,audio_list_stym!$A$3:$BP$18,41,FALSE)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VLOOKUP(B20,audio_list_stym!$A$3:$AJ$18,9,FALSE)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2167</v>
      </c>
      <c r="AD20" t="str">
        <f t="shared" ca="1" si="11"/>
        <v>pics\\Tikva_7.jpg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pics\\Tikva_7.jpg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9.184796217703739E-3</v>
      </c>
      <c r="AP20" t="str">
        <f t="shared" ca="1" si="6"/>
        <v>pics\\Injir_7.jpg</v>
      </c>
      <c r="AQ20" t="str">
        <f t="shared" ca="1" si="13"/>
        <v>pics\\Tikva_7.jpg</v>
      </c>
      <c r="AS20" t="str">
        <f t="shared" ca="1" si="17"/>
        <v>pics\\Tikva_7.jpg</v>
      </c>
      <c r="AT20">
        <f t="shared" ca="1" si="8"/>
        <v>0.34985233044057162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2032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VLOOKUP(B21,audio_list_stym!$A$3:$BP$18,41,FALSE)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VLOOKUP(B21,audio_list_stym!$A$3:$AJ$18,9,FALSE)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2162</v>
      </c>
      <c r="AD21" t="str">
        <f t="shared" ca="1" si="11"/>
        <v>pics\\Tikva_2.jpg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pics\\Tikva_2.jpg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0.20189407880392518</v>
      </c>
      <c r="AP21" t="str">
        <f t="shared" ca="1" si="6"/>
        <v>pics\\Injir_2.jpg</v>
      </c>
      <c r="AQ21" t="str">
        <f t="shared" ca="1" si="13"/>
        <v>pics\\Tikva_2.jpg</v>
      </c>
      <c r="AS21" t="str">
        <f t="shared" ca="1" si="17"/>
        <v>pics\\Tikva_2.jpg</v>
      </c>
      <c r="AT21">
        <f t="shared" ca="1" si="8"/>
        <v>0.75010543123926221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2027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VLOOKUP(B22,audio_list_stym!$A$3:$BP$18,41,FALSE)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VLOOKUP(B22,audio_list_stym!$A$3:$AJ$18,9,FALSE)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2166</v>
      </c>
      <c r="AD22" t="str">
        <f t="shared" ca="1" si="11"/>
        <v>pics\\Tikva_6.jpg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pics\\Tikva_6.jpg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1.8907043079663621E-2</v>
      </c>
      <c r="AP22" t="str">
        <f t="shared" ca="1" si="6"/>
        <v>pics\\Injir_6.jpg</v>
      </c>
      <c r="AQ22" t="str">
        <f t="shared" ca="1" si="13"/>
        <v>pics\\Tikva_6.jpg</v>
      </c>
      <c r="AS22" t="str">
        <f t="shared" ca="1" si="17"/>
        <v>pics\\Tikva_6.jpg</v>
      </c>
      <c r="AT22">
        <f t="shared" ca="1" si="8"/>
        <v>1.9473526980691935E-2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2025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VLOOKUP(B23,audio_list_stym!$A$3:$BP$18,41,FALSE)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VLOOKUP(B23,audio_list_stym!$A$3:$AJ$18,9,FALSE)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2050</v>
      </c>
      <c r="AD23" t="str">
        <f t="shared" ca="1" si="11"/>
        <v>pics\\Redis_2.jpg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pics\\Redis_2.jpg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0.89287822376740267</v>
      </c>
      <c r="AP23" t="str">
        <f t="shared" ca="1" si="6"/>
        <v>pics\\Limon_2.jpg</v>
      </c>
      <c r="AQ23" t="str">
        <f t="shared" ca="1" si="13"/>
        <v>pics\\Redis_2.jpg</v>
      </c>
      <c r="AS23" t="str">
        <f t="shared" ca="1" si="17"/>
        <v>pics\\Redis_2.jpg</v>
      </c>
      <c r="AT23">
        <f t="shared" ca="1" si="8"/>
        <v>0.75639746170659505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2031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VLOOKUP(B24,audio_list_stym!$A$3:$BP$18,41,FALSE)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VLOOKUP(B24,audio_list_stym!$A$3:$AJ$18,9,FALSE)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2020</v>
      </c>
      <c r="AD24" t="str">
        <f t="shared" ca="1" si="11"/>
        <v>pics\\Goroh_4.jpg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pics\\Goroh_4.jpg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0.52282309188089937</v>
      </c>
      <c r="AP24" t="str">
        <f t="shared" ca="1" si="6"/>
        <v>pics\\Banan_4.jpg</v>
      </c>
      <c r="AQ24" t="str">
        <f t="shared" ca="1" si="13"/>
        <v>pics\\Goroh_4.jpg</v>
      </c>
      <c r="AS24" t="str">
        <f t="shared" ca="1" si="17"/>
        <v>pics\\Goroh_4.jpg</v>
      </c>
      <c r="AT24">
        <f t="shared" ca="1" si="8"/>
        <v>0.52951370360417271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2030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VLOOKUP(B25,audio_list_stym!$A$3:$BP$18,41,FALSE)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VLOOKUP(B25,audio_list_stym!$A$3:$AJ$18,9,FALSE)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2017</v>
      </c>
      <c r="AD25" t="str">
        <f t="shared" ca="1" si="11"/>
        <v>pics\\Goroh_1.jpg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pics\\Goroh_1.jpg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0.64140846845137545</v>
      </c>
      <c r="AP25" t="str">
        <f t="shared" ca="1" si="6"/>
        <v>pics\\Banan_1.jpg</v>
      </c>
      <c r="AQ25" t="str">
        <f t="shared" ca="1" si="13"/>
        <v>pics\\Goroh_1.jpg</v>
      </c>
      <c r="AS25" t="str">
        <f t="shared" ca="1" si="17"/>
        <v>pics\\Goroh_1.jpg</v>
      </c>
      <c r="AT25">
        <f t="shared" ca="1" si="8"/>
        <v>0.23935239545532694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2026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VLOOKUP(B26,audio_list_stym!$A$3:$BP$18,41,FALSE)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VLOOKUP(B26,audio_list_stym!$A$3:$AJ$18,9,FALSE)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1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8"/>
        <v/>
      </c>
      <c r="AG26" t="str">
        <f t="shared" ref="AG26:AG33" si="19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0.24854748535181859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VLOOKUP(B27,audio_list_stym!$A$3:$BP$18,41,FALSE)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VLOOKUP(B27,audio_list_stym!$A$3:$AJ$18,9,FALSE)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11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18"/>
        <v/>
      </c>
      <c r="AG27" t="str">
        <f t="shared" si="19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0.37488693384107974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2052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VLOOKUP(B28,audio_list_stym!$A$3:$BP$18,41,FALSE)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VLOOKUP(B28,audio_list_stym!$A$3:$AJ$18,9,FALSE)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11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18"/>
        <v/>
      </c>
      <c r="AG28" t="str">
        <f t="shared" si="19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0.42428811917329745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2056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VLOOKUP(B29,audio_list_stym!$A$3:$BP$18,41,FALSE)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VLOOKUP(B29,audio_list_stym!$A$3:$AJ$18,9,FALSE)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11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18"/>
        <v/>
      </c>
      <c r="AG29" t="str">
        <f t="shared" si="19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0.69479213047546207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2051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VLOOKUP(B30,audio_list_stym!$A$3:$BP$18,41,FALSE)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VLOOKUP(B30,audio_list_stym!$A$3:$AJ$18,9,FALSE)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11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18"/>
        <v/>
      </c>
      <c r="AG30" t="str">
        <f t="shared" si="19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0.25936290708233622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2049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VLOOKUP(B31,audio_list_stym!$A$3:$BP$18,41,FALSE)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VLOOKUP(B31,audio_list_stym!$A$3:$AJ$18,9,FALSE)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11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18"/>
        <v/>
      </c>
      <c r="AG31" t="str">
        <f t="shared" si="19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0.62455770809315925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2055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VLOOKUP(B32,audio_list_stym!$A$3:$BP$18,41,FALSE)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VLOOKUP(B32,audio_list_stym!$A$3:$AJ$18,9,FALSE)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11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18"/>
        <v/>
      </c>
      <c r="AG32" t="str">
        <f t="shared" si="19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0.98978404365116446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2054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VLOOKUP(B33,audio_list_stym!$A$3:$BP$18,41,FALSE)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VLOOKUP(B33,audio_list_stym!$A$3:$AJ$18,9,FALSE)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11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18"/>
        <v/>
      </c>
      <c r="AG33" t="str">
        <f t="shared" si="19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0.50580493335435428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2050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VLOOKUP(B34,audio_list_stym!$A$3:$BP$18,41,FALSE)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VLOOKUP(B34,audio_list_stym!$A$3:$AJ$18,9,FALSE)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2007</v>
      </c>
      <c r="AD34" t="str">
        <f t="shared" ca="1" si="11"/>
        <v>pics\\Banan_7.jpg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pics\\Banan_7.jpg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pics\\Banan_7.jpg</v>
      </c>
      <c r="AT34">
        <f t="shared" ca="1" si="8"/>
        <v>0.25785873504847057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2007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VLOOKUP(B35,audio_list_stym!$A$3:$BP$18,41,FALSE)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VLOOKUP(B35,audio_list_stym!$A$3:$AJ$18,9,FALSE)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2157</v>
      </c>
      <c r="AD35" t="str">
        <f t="shared" ca="1" si="11"/>
        <v>pics\\Injir_5.jpg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pics\\Injir_5.jpg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pics\\Injir_5.jpg</v>
      </c>
      <c r="AT35">
        <f t="shared" ca="1" si="8"/>
        <v>0.1770777091823742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2044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VLOOKUP(B36,audio_list_stym!$A$3:$BP$18,41,FALSE)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VLOOKUP(B36,audio_list_stym!$A$3:$AJ$18,9,FALSE)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2005</v>
      </c>
      <c r="AD36" t="str">
        <f t="shared" ca="1" si="11"/>
        <v>pics\\Banan_5.jpg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pics\\Banan_5.jpg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pics\\Banan_5.jpg</v>
      </c>
      <c r="AT36">
        <f t="shared" ca="1" si="8"/>
        <v>0.31371211998999726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2048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VLOOKUP(B37,audio_list_stym!$A$3:$BP$18,41,FALSE)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VLOOKUP(B37,audio_list_stym!$A$3:$AJ$18,9,FALSE)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2038</v>
      </c>
      <c r="AD37" t="str">
        <f t="shared" ca="1" si="11"/>
        <v>pics\\Limon_6.jpg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pics\\Limon_6.jpg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pics\\Limon_6.jpg</v>
      </c>
      <c r="AT37">
        <f t="shared" ca="1" si="8"/>
        <v>0.57511550105387521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2043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VLOOKUP(B38,audio_list_stym!$A$3:$BP$18,41,FALSE)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VLOOKUP(B38,audio_list_stym!$A$3:$AJ$18,9,FALSE)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2156</v>
      </c>
      <c r="AD38" t="str">
        <f t="shared" ca="1" si="11"/>
        <v>pics\\Injir_4.jpg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pics\\Injir_4.jpg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pics\\Injir_4.jpg</v>
      </c>
      <c r="AT38">
        <f t="shared" ca="1" si="8"/>
        <v>0.9747441928337619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2041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VLOOKUP(B39,audio_list_stym!$A$3:$BP$18,41,FALSE)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VLOOKUP(B39,audio_list_stym!$A$3:$AJ$18,9,FALSE)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2008</v>
      </c>
      <c r="AD39" t="str">
        <f t="shared" ca="1" si="11"/>
        <v>pics\\Banan_8.jpg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pics\\Banan_8.jpg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pics\\Banan_8.jpg</v>
      </c>
      <c r="AT39">
        <f t="shared" ca="1" si="8"/>
        <v>0.43068627907245183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2047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VLOOKUP(B40,audio_list_stym!$A$3:$BP$18,41,FALSE)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VLOOKUP(B40,audio_list_stym!$A$3:$AJ$18,9,FALSE)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2160</v>
      </c>
      <c r="AD40" t="str">
        <f t="shared" ca="1" si="11"/>
        <v>pics\\Injir_8.jpg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pics\\Injir_8.jpg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pics\\Injir_8.jpg</v>
      </c>
      <c r="AT40">
        <f t="shared" ca="1" si="8"/>
        <v>0.79955926636135977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2046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VLOOKUP(B41,audio_list_stym!$A$3:$BP$18,41,FALSE)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VLOOKUP(B41,audio_list_stym!$A$3:$AJ$18,9,FALSE)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2036</v>
      </c>
      <c r="AD41" t="str">
        <f t="shared" ca="1" si="11"/>
        <v>pics\\Limon_4.jpg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pics\\Limon_4.jpg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pics\\Limon_4.jpg</v>
      </c>
      <c r="AT41">
        <f t="shared" ca="1" si="8"/>
        <v>0.90425523000063601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2042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VLOOKUP(B42,audio_list_stym!$A$3:$BP$18,41,FALSE)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VLOOKUP(B42,audio_list_stym!$A$3:$AJ$18,9,FALSE)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11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si="15"/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0.20655175121467961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VLOOKUP(B43,audio_list_stym!$A$3:$BP$18,41,FALSE)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VLOOKUP(B43,audio_list_stym!$A$3:$AJ$18,9,FALSE)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11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1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0.91174708107196545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2004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VLOOKUP(B44,audio_list_stym!$A$3:$BP$18,41,FALSE)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VLOOKUP(B44,audio_list_stym!$A$3:$AJ$18,9,FALSE)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11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1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0.67389144549871904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2008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VLOOKUP(B45,audio_list_stym!$A$3:$BP$18,41,FALSE)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VLOOKUP(B45,audio_list_stym!$A$3:$AJ$18,9,FALSE)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11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1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0.30547277032982079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2003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VLOOKUP(B46,audio_list_stym!$A$3:$BP$18,41,FALSE)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VLOOKUP(B46,audio_list_stym!$A$3:$AJ$18,9,FALSE)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11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1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0.86279916000285584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2001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VLOOKUP(B47,audio_list_stym!$A$3:$BP$18,41,FALSE)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VLOOKUP(B47,audio_list_stym!$A$3:$AJ$18,9,FALSE)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11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1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0.92300057470275376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2007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VLOOKUP(B48,audio_list_stym!$A$3:$BP$18,41,FALSE)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VLOOKUP(B48,audio_list_stym!$A$3:$AJ$18,9,FALSE)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11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1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0.53543757656191981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2006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VLOOKUP(B49,audio_list_stym!$A$3:$BP$18,41,FALSE)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VLOOKUP(B49,audio_list_stym!$A$3:$AJ$18,9,FALSE)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11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1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0.65609342997647191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2002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VLOOKUP(B50,audio_list_stym!$A$3:$BP$18,41,FALSE)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VLOOKUP(B50,audio_list_stym!$A$3:$AJ$18,9,FALSE)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2163</v>
      </c>
      <c r="AD50" t="str">
        <f t="shared" ca="1" si="11"/>
        <v>pics\\Tikva_3.jpg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pics\\Tikva_3.jpg</v>
      </c>
      <c r="AH50" t="str">
        <f t="shared" si="3"/>
        <v>sound\\Tropic</v>
      </c>
      <c r="AS50" t="str">
        <f t="shared" ref="AS50:AS57" ca="1" si="24">IF(AH50="sound\\Tropic",AQ2,"")</f>
        <v>pics\\Tikva_3.jpg</v>
      </c>
      <c r="AT50">
        <f t="shared" ca="1" si="8"/>
        <v>0.79993538575378864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2035</v>
      </c>
      <c r="BF50" cm="1">
        <f t="array" aca="1" ref="BF50" ca="1">INDEX(BD18:BD49,(RANK(AT7,$AT$2:$AT$17)))</f>
        <v>2051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VLOOKUP(B51,audio_list_stym!$A$3:$BP$18,41,FALSE)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VLOOKUP(B51,audio_list_stym!$A$3:$AJ$18,9,FALSE)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2022</v>
      </c>
      <c r="AD51" t="str">
        <f t="shared" ca="1" si="11"/>
        <v>pics\\Goroh_6.jpg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pics\\Goroh_6.jpg</v>
      </c>
      <c r="AH51" t="str">
        <f t="shared" si="3"/>
        <v>sound\\Tropic</v>
      </c>
      <c r="AS51" t="str">
        <f t="shared" ca="1" si="24"/>
        <v>pics\\Goroh_6.jpg</v>
      </c>
      <c r="AT51">
        <f t="shared" ca="1" si="8"/>
        <v>0.69208162356605663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2012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VLOOKUP(B52,audio_list_stym!$A$3:$BP$18,41,FALSE)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VLOOKUP(B52,audio_list_stym!$A$3:$AJ$18,9,FALSE)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2161</v>
      </c>
      <c r="AD52" t="str">
        <f t="shared" ca="1" si="11"/>
        <v>pics\\Tikva_1.jpg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pics\\Tikva_1.jpg</v>
      </c>
      <c r="AH52" t="str">
        <f t="shared" si="3"/>
        <v>sound\\Tropic</v>
      </c>
      <c r="AS52" t="str">
        <f t="shared" ca="1" si="24"/>
        <v>pics\\Tikva_1.jpg</v>
      </c>
      <c r="AT52">
        <f t="shared" ca="1" si="8"/>
        <v>0.47114263498423925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2016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VLOOKUP(B53,audio_list_stym!$A$3:$BP$18,41,FALSE)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VLOOKUP(B53,audio_list_stym!$A$3:$AJ$18,9,FALSE)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2055</v>
      </c>
      <c r="AD53" t="str">
        <f t="shared" ca="1" si="11"/>
        <v>pics\\Redis_7.jpg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pics\\Redis_7.jpg</v>
      </c>
      <c r="AH53" t="str">
        <f t="shared" si="3"/>
        <v>sound\\Tropic</v>
      </c>
      <c r="AS53" t="str">
        <f t="shared" ca="1" si="24"/>
        <v>pics\\Redis_7.jpg</v>
      </c>
      <c r="AT53">
        <f t="shared" ca="1" si="8"/>
        <v>0.17604888622605197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2011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VLOOKUP(B54,audio_list_stym!$A$3:$BP$18,41,FALSE)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VLOOKUP(B54,audio_list_stym!$A$3:$AJ$18,9,FALSE)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2053</v>
      </c>
      <c r="AD54" t="str">
        <f t="shared" ca="1" si="11"/>
        <v>pics\\Redis_5.jpg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pics\\Redis_5.jpg</v>
      </c>
      <c r="AH54" t="str">
        <f t="shared" si="3"/>
        <v>sound\\Tropic</v>
      </c>
      <c r="AI54" s="11"/>
      <c r="AS54" t="str">
        <f t="shared" ca="1" si="24"/>
        <v>pics\\Redis_5.jpg</v>
      </c>
      <c r="AT54">
        <f t="shared" ca="1" si="8"/>
        <v>9.3202915541493292E-2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2009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VLOOKUP(B55,audio_list_stym!$A$3:$BP$18,41,FALSE)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VLOOKUP(B55,audio_list_stym!$A$3:$AJ$18,9,FALSE)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2056</v>
      </c>
      <c r="AD55" t="str">
        <f t="shared" ca="1" si="11"/>
        <v>pics\\Redis_8.jpg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pics\\Redis_8.jpg</v>
      </c>
      <c r="AH55" t="str">
        <f t="shared" si="3"/>
        <v>sound\\Tropic</v>
      </c>
      <c r="AS55" t="str">
        <f t="shared" ca="1" si="24"/>
        <v>pics\\Redis_8.jpg</v>
      </c>
      <c r="AT55">
        <f t="shared" ca="1" si="8"/>
        <v>0.33941349851922997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2015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VLOOKUP(B56,audio_list_stym!$A$3:$BP$18,41,FALSE)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VLOOKUP(B56,audio_list_stym!$A$3:$AJ$18,9,FALSE)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2018</v>
      </c>
      <c r="AD56" t="str">
        <f t="shared" ca="1" si="11"/>
        <v>pics\\Goroh_2.jpg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pics\\Goroh_2.jpg</v>
      </c>
      <c r="AH56" t="str">
        <f t="shared" si="3"/>
        <v>sound\\Tropic</v>
      </c>
      <c r="AS56" t="str">
        <f t="shared" ca="1" si="24"/>
        <v>pics\\Goroh_2.jpg</v>
      </c>
      <c r="AT56">
        <f t="shared" ca="1" si="8"/>
        <v>0.16749297161409915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2014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VLOOKUP(B57,audio_list_stym!$A$3:$BP$18,41,FALSE)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VLOOKUP(B57,audio_list_stym!$A$3:$AJ$18,9,FALSE)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2049</v>
      </c>
      <c r="AD57" t="str">
        <f t="shared" ca="1" si="11"/>
        <v>pics\\Redis_1.jpg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pics\\Redis_1.jpg</v>
      </c>
      <c r="AH57" t="str">
        <f t="shared" si="3"/>
        <v>sound\\Tropic</v>
      </c>
      <c r="AI57" s="11"/>
      <c r="AS57" t="str">
        <f t="shared" ca="1" si="24"/>
        <v>pics\\Redis_1.jpg</v>
      </c>
      <c r="AT57">
        <f t="shared" ca="1" si="8"/>
        <v>0.7959664295561748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2010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VLOOKUP(B58,audio_list_stym!$A$3:$BP$18,41,FALSE)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VLOOKUP(B58,audio_list_stym!$A$3:$AJ$18,9,FALSE)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11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5">IF(ISTEXT(AR58),AR58,IF(ISTEXT(AS58),AS58,""))</f>
        <v/>
      </c>
      <c r="AG58" t="str">
        <f t="shared" ref="AG58:AG65" si="26">IF(OR(E58=11,E58=13),M58,"")</f>
        <v>pics\\Goroh_1.jpg</v>
      </c>
      <c r="AH58">
        <f t="shared" si="3"/>
        <v>0</v>
      </c>
      <c r="AI58" s="11"/>
      <c r="AT58">
        <f t="shared" ca="1" si="8"/>
        <v>0.21595384351442848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2036</v>
      </c>
      <c r="BF58" cm="1">
        <f t="array" aca="1" ref="BF58" ca="1">INDEX(BD18:BD33,(RANK(AT8,$AT$2:$AT$17)))</f>
        <v>2052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VLOOKUP(B59,audio_list_stym!$A$3:$BP$18,41,FALSE)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VLOOKUP(B59,audio_list_stym!$A$3:$AJ$18,9,FALSE)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11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5"/>
        <v/>
      </c>
      <c r="AG59" t="str">
        <f t="shared" si="26"/>
        <v>pics\\Goroh_2.jpg</v>
      </c>
      <c r="AH59">
        <f t="shared" si="3"/>
        <v>0</v>
      </c>
      <c r="AT59">
        <f t="shared" ca="1" si="8"/>
        <v>0.39675287410747728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2020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VLOOKUP(B60,audio_list_stym!$A$3:$BP$18,41,FALSE)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VLOOKUP(B60,audio_list_stym!$A$3:$AJ$18,9,FALSE)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11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5"/>
        <v/>
      </c>
      <c r="AG60" t="str">
        <f t="shared" si="26"/>
        <v>pics\\Goroh_3.jpg</v>
      </c>
      <c r="AH60">
        <f t="shared" si="3"/>
        <v>0</v>
      </c>
      <c r="AT60">
        <f t="shared" ca="1" si="8"/>
        <v>0.46153704016432717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2024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VLOOKUP(B61,audio_list_stym!$A$3:$BP$18,41,FALSE)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VLOOKUP(B61,audio_list_stym!$A$3:$AJ$18,9,FALSE)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11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5"/>
        <v/>
      </c>
      <c r="AG61" t="str">
        <f t="shared" si="26"/>
        <v>pics\\Goroh_4.jpg</v>
      </c>
      <c r="AH61">
        <f t="shared" si="3"/>
        <v>0</v>
      </c>
      <c r="AT61">
        <f t="shared" ca="1" si="8"/>
        <v>0.36848221312202056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2019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VLOOKUP(B62,audio_list_stym!$A$3:$BP$18,41,FALSE)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VLOOKUP(B62,audio_list_stym!$A$3:$AJ$18,9,FALSE)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11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5"/>
        <v/>
      </c>
      <c r="AG62" t="str">
        <f t="shared" si="26"/>
        <v>pics\\Goroh_5.jpg</v>
      </c>
      <c r="AH62">
        <f t="shared" si="3"/>
        <v>0</v>
      </c>
      <c r="AT62">
        <f t="shared" ca="1" si="8"/>
        <v>1.8984922524413972E-2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2017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VLOOKUP(B63,audio_list_stym!$A$3:$BP$18,41,FALSE)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VLOOKUP(B63,audio_list_stym!$A$3:$AJ$18,9,FALSE)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1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5"/>
        <v/>
      </c>
      <c r="AG63" t="str">
        <f t="shared" si="26"/>
        <v>pics\\Goroh_6.jpg</v>
      </c>
      <c r="AH63">
        <f t="shared" si="3"/>
        <v>0</v>
      </c>
      <c r="AT63">
        <f t="shared" ca="1" si="8"/>
        <v>0.34201296119789049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2023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VLOOKUP(B64,audio_list_stym!$A$3:$BP$18,41,FALSE)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VLOOKUP(B64,audio_list_stym!$A$3:$AJ$18,9,FALSE)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11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5"/>
        <v/>
      </c>
      <c r="AG64" t="str">
        <f t="shared" si="26"/>
        <v>pics\\Goroh_7.jpg</v>
      </c>
      <c r="AH64">
        <f t="shared" si="3"/>
        <v>0</v>
      </c>
      <c r="AI64" s="11"/>
      <c r="AT64">
        <f t="shared" ca="1" si="8"/>
        <v>0.36924056038581043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2022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VLOOKUP(B65,audio_list_stym!$A$3:$BP$18,41,FALSE)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VLOOKUP(B65,audio_list_stym!$A$3:$AJ$18,9,FALSE)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1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5"/>
        <v/>
      </c>
      <c r="AG65" t="str">
        <f t="shared" si="26"/>
        <v>pics\\Goroh_8.jpg</v>
      </c>
      <c r="AH65">
        <f t="shared" si="3"/>
        <v>0</v>
      </c>
      <c r="AT65">
        <f t="shared" ca="1" si="8"/>
        <v>0.46579250080541401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2018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VLOOKUP(B66,audio_list_stym!$A$3:$BP$18,41,FALSE)</f>
        <v>14</v>
      </c>
      <c r="F66" t="str">
        <f>VLOOKUP(E66,metki!$A$2:$B$9,2,FALSE)</f>
        <v>импл_новые_с_названием</v>
      </c>
      <c r="G66" t="str">
        <f t="shared" ref="G66:G129" si="27">LEFT(F66,5)</f>
        <v>импл_</v>
      </c>
      <c r="H66" t="str">
        <f>VLOOKUP(B66,audio_list_stym!$A$3:$AJ$18,9,FALSE)</f>
        <v>Finger</v>
      </c>
      <c r="I66" t="s">
        <v>688</v>
      </c>
      <c r="J66" t="str">
        <f t="shared" ref="J66:J129" si="28">H66&amp;I66</f>
        <v>Finger_1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241</v>
      </c>
      <c r="Q66" t="str">
        <f>IF(G66="экспл",0,IF(G66="импл_",VLOOKUP(J66,quest_импл!$A$1:$J$129,8,FALSE),0))</f>
        <v>sound\\Vityanut_li.wav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2037</v>
      </c>
      <c r="AD66" t="str">
        <f t="shared" ca="1" si="11"/>
        <v>pics\\Limon_5.jpg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9">AS66</f>
        <v>pics\\Limon_5.jpg</v>
      </c>
      <c r="AI66" t="s">
        <v>67</v>
      </c>
      <c r="AO66">
        <f ca="1">RAND()</f>
        <v>0.50304428088180786</v>
      </c>
      <c r="AP66" t="str">
        <f ca="1">INDEX($AI$66:$AI$129,(RANK(AO66,$AO$66:$AO$129)))</f>
        <v>pics\\Limon_5.jpg</v>
      </c>
      <c r="AR66" t="str">
        <f t="shared" ref="AR66:AR73" si="30">IF(AH66="sound\\Ogorod",AP18,"")</f>
        <v/>
      </c>
      <c r="AS66" t="str">
        <f ca="1">IF(G66="импл_",AP66,"")</f>
        <v>pics\\Limon_5.jpg</v>
      </c>
      <c r="AT66">
        <f t="shared" ref="AT66:AT129" ca="1" si="31">RAND()</f>
        <v>0.23609591025962107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_Вытянут_ли_</v>
      </c>
      <c r="BB66" t="str">
        <f t="shared" ref="BB66:BB129" si="33">IF(G66="экспл",AY66&amp;AX66&amp;"."&amp;AZ66,IF(G66="импл_",BA66&amp;AX66&amp;"?"))</f>
        <v>_Вытянут_ли_РЕНАН?</v>
      </c>
      <c r="BC66">
        <f>A66</f>
        <v>1209</v>
      </c>
      <c r="BD66" cm="1">
        <f t="array" aca="1" ref="BD66" ca="1">INDEX(L66:L73,(RANK(AT2,$AT$2:$AT$9)))</f>
        <v>2085</v>
      </c>
      <c r="BE66" cm="1">
        <f t="array" aca="1" ref="BE66" ca="1">INDEX(BD74:BD89,(RANK(AT2,$AT$2:$AT$7)))</f>
        <v>2091</v>
      </c>
      <c r="BF66" cm="1">
        <f t="array" aca="1" ref="BF66" ca="1">INDEX(BD90:BD113,(RANK(AT2,$AT$2:$AT$17)))</f>
        <v>2141</v>
      </c>
      <c r="BG66" cm="1">
        <f t="array" aca="1" ref="BG66" ca="1">INDEX(BD114:BD129,(RANK(AT2,$AT$2:$AT$17)))</f>
        <v>2077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VLOOKUP(B67,audio_list_stym!$A$3:$BP$18,41,FALSE)</f>
        <v>14</v>
      </c>
      <c r="F67" t="str">
        <f>VLOOKUP(E67,metki!$A$2:$B$9,2,FALSE)</f>
        <v>импл_новые_с_названием</v>
      </c>
      <c r="G67" t="str">
        <f t="shared" si="27"/>
        <v>импл_</v>
      </c>
      <c r="H67" t="str">
        <f>VLOOKUP(B67,audio_list_stym!$A$3:$AJ$18,9,FALSE)</f>
        <v>Finger</v>
      </c>
      <c r="I67" t="s">
        <v>689</v>
      </c>
      <c r="J67" t="str">
        <f t="shared" si="28"/>
        <v>Finger_2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242</v>
      </c>
      <c r="Q67" t="str">
        <f>IF(G67="экспл",0,IF(G67="импл_",VLOOKUP(J67,quest_импл!$A$1:$J$129,8,FALSE),0))</f>
        <v>sound\\Nadloman_li.wav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2050</v>
      </c>
      <c r="AD67" t="str">
        <f t="shared" ref="AD67:AD74" ca="1" si="34">IF(ISTEXT(AE67),AE67,IF(ISTEXT(AF67),AF67,""))</f>
        <v>pics\\Redis_2.jpg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9"/>
        <v>pics\\Redis_2.jpg</v>
      </c>
      <c r="AI67" t="s">
        <v>68</v>
      </c>
      <c r="AO67">
        <f t="shared" ref="AO67:AO129" ca="1" si="35">RAND()</f>
        <v>0.26663157176066798</v>
      </c>
      <c r="AP67" t="str">
        <f t="shared" ref="AP67:AP129" ca="1" si="36">INDEX($AI$66:$AI$129,(RANK(AO67,$AO$66:$AO$129)))</f>
        <v>pics\\Redis_2.jpg</v>
      </c>
      <c r="AR67" t="str">
        <f t="shared" si="30"/>
        <v/>
      </c>
      <c r="AS67" t="str">
        <f t="shared" ref="AS67:AS129" ca="1" si="37">IF(G67="импл_",AP67,"")</f>
        <v>pics\\Redis_2.jpg</v>
      </c>
      <c r="AT67">
        <f t="shared" ca="1" si="31"/>
        <v>0.72661262158477236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_Надломан_ли_</v>
      </c>
      <c r="BB67" t="str">
        <f t="shared" si="33"/>
        <v>_Надломан_ли_РЕНАН?</v>
      </c>
      <c r="BD67" cm="1">
        <f t="array" aca="1" ref="BD67" ca="1">INDEX(L67:L74,(RANK(AT3,$AT$2:$AT$9)))</f>
        <v>2085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VLOOKUP(B68,audio_list_stym!$A$3:$BP$18,41,FALSE)</f>
        <v>14</v>
      </c>
      <c r="F68" t="str">
        <f>VLOOKUP(E68,metki!$A$2:$B$9,2,FALSE)</f>
        <v>импл_новые_с_названием</v>
      </c>
      <c r="G68" t="str">
        <f t="shared" si="27"/>
        <v>импл_</v>
      </c>
      <c r="H68" t="str">
        <f>VLOOKUP(B68,audio_list_stym!$A$3:$AJ$18,9,FALSE)</f>
        <v>Finger</v>
      </c>
      <c r="I68" t="s">
        <v>690</v>
      </c>
      <c r="J68" t="str">
        <f t="shared" si="28"/>
        <v>Finger_3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243</v>
      </c>
      <c r="Q68" t="str">
        <f>IF(G68="экспл",0,IF(G68="импл_",VLOOKUP(J68,quest_импл!$A$1:$J$129,8,FALSE),0))</f>
        <v>sound\\Volnistiy_li.wav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2004</v>
      </c>
      <c r="AD68" t="str">
        <f t="shared" ca="1" si="34"/>
        <v>pics\\Banan_4.jpg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9"/>
        <v>pics\\Banan_4.jpg</v>
      </c>
      <c r="AI68" t="s">
        <v>69</v>
      </c>
      <c r="AO68">
        <f t="shared" ca="1" si="35"/>
        <v>0.94904328686167816</v>
      </c>
      <c r="AP68" t="str">
        <f t="shared" ca="1" si="36"/>
        <v>pics\\Banan_4.jpg</v>
      </c>
      <c r="AR68" t="str">
        <f t="shared" si="30"/>
        <v/>
      </c>
      <c r="AS68" t="str">
        <f t="shared" ca="1" si="37"/>
        <v>pics\\Banan_4.jpg</v>
      </c>
      <c r="AT68">
        <f t="shared" ca="1" si="31"/>
        <v>0.94485041132309033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_Волнистый_ли_</v>
      </c>
      <c r="BB68" t="str">
        <f t="shared" si="33"/>
        <v>_Волнистый_ли_РЕНАН?</v>
      </c>
      <c r="BD68" cm="1">
        <f t="array" aca="1" ref="BD68" ca="1">INDEX(L68:L75,(RANK(AT4,$AT$2:$AT$9)))</f>
        <v>2090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VLOOKUP(B69,audio_list_stym!$A$3:$BP$18,41,FALSE)</f>
        <v>14</v>
      </c>
      <c r="F69" t="str">
        <f>VLOOKUP(E69,metki!$A$2:$B$9,2,FALSE)</f>
        <v>импл_новые_с_названием</v>
      </c>
      <c r="G69" t="str">
        <f t="shared" si="27"/>
        <v>импл_</v>
      </c>
      <c r="H69" t="str">
        <f>VLOOKUP(B69,audio_list_stym!$A$3:$AJ$18,9,FALSE)</f>
        <v>Finger</v>
      </c>
      <c r="I69" t="s">
        <v>691</v>
      </c>
      <c r="J69" t="str">
        <f t="shared" si="28"/>
        <v>Finger_4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244</v>
      </c>
      <c r="Q69" t="str">
        <f>IF(G69="экспл",0,IF(G69="импл_",VLOOKUP(J69,quest_импл!$A$1:$J$129,8,FALSE),0))</f>
        <v>sound\\Buriy_li.wav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2048</v>
      </c>
      <c r="AD69" t="str">
        <f t="shared" ca="1" si="34"/>
        <v>pics\\Peper_8.jpg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9"/>
        <v>pics\\Peper_8.jpg</v>
      </c>
      <c r="AI69" t="s">
        <v>70</v>
      </c>
      <c r="AO69">
        <f t="shared" ca="1" si="35"/>
        <v>0.29604634647424066</v>
      </c>
      <c r="AP69" t="str">
        <f t="shared" ca="1" si="36"/>
        <v>pics\\Peper_8.jpg</v>
      </c>
      <c r="AR69" t="str">
        <f t="shared" si="30"/>
        <v/>
      </c>
      <c r="AS69" t="str">
        <f t="shared" ca="1" si="37"/>
        <v>pics\\Peper_8.jpg</v>
      </c>
      <c r="AT69">
        <f t="shared" ca="1" si="31"/>
        <v>0.76556594863318883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_Бурый_ли_</v>
      </c>
      <c r="BB69" t="str">
        <f t="shared" si="33"/>
        <v>_Бурый_ли_РЕНАН?</v>
      </c>
      <c r="BD69" cm="1">
        <f t="array" aca="1" ref="BD69" ca="1">INDEX(L69:L76,(RANK(AT5,$AT$2:$AT$9)))</f>
        <v>2086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VLOOKUP(B70,audio_list_stym!$A$3:$BP$18,41,FALSE)</f>
        <v>14</v>
      </c>
      <c r="F70" t="str">
        <f>VLOOKUP(E70,metki!$A$2:$B$9,2,FALSE)</f>
        <v>импл_новые_с_названием</v>
      </c>
      <c r="G70" t="str">
        <f t="shared" si="27"/>
        <v>импл_</v>
      </c>
      <c r="H70" t="str">
        <f>VLOOKUP(B70,audio_list_stym!$A$3:$AJ$18,9,FALSE)</f>
        <v>Finger</v>
      </c>
      <c r="I70" t="s">
        <v>692</v>
      </c>
      <c r="J70" t="str">
        <f t="shared" si="28"/>
        <v>Finger_5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245</v>
      </c>
      <c r="Q70" t="str">
        <f>IF(G70="экспл",0,IF(G70="импл_",VLOOKUP(J70,quest_импл!$A$1:$J$129,8,FALSE),0))</f>
        <v>sound\\Vizhatiy_li.wav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2002</v>
      </c>
      <c r="AD70" t="str">
        <f t="shared" ca="1" si="34"/>
        <v>pics\\Banan_2.jpg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9"/>
        <v>pics\\Banan_2.jpg</v>
      </c>
      <c r="AI70" t="s">
        <v>71</v>
      </c>
      <c r="AO70">
        <f t="shared" ca="1" si="35"/>
        <v>0.95922556738229348</v>
      </c>
      <c r="AP70" t="str">
        <f t="shared" ca="1" si="36"/>
        <v>pics\\Banan_2.jpg</v>
      </c>
      <c r="AR70" t="str">
        <f t="shared" si="30"/>
        <v/>
      </c>
      <c r="AS70" t="str">
        <f t="shared" ca="1" si="37"/>
        <v>pics\\Banan_2.jpg</v>
      </c>
      <c r="AT70">
        <f t="shared" ca="1" si="31"/>
        <v>0.51609993290605571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_Выжатый_ли_</v>
      </c>
      <c r="BB70" t="str">
        <f t="shared" si="33"/>
        <v>_Выжатый_ли_РЕНАН?</v>
      </c>
      <c r="BD70" cm="1">
        <f t="array" aca="1" ref="BD70" ca="1">INDEX(L70:L77,(RANK(AT6,$AT$2:$AT$9)))</f>
        <v>2085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VLOOKUP(B71,audio_list_stym!$A$3:$BP$18,41,FALSE)</f>
        <v>14</v>
      </c>
      <c r="F71" t="str">
        <f>VLOOKUP(E71,metki!$A$2:$B$9,2,FALSE)</f>
        <v>импл_новые_с_названием</v>
      </c>
      <c r="G71" t="str">
        <f t="shared" si="27"/>
        <v>импл_</v>
      </c>
      <c r="H71" t="str">
        <f>VLOOKUP(B71,audio_list_stym!$A$3:$AJ$18,9,FALSE)</f>
        <v>Finger</v>
      </c>
      <c r="I71" t="s">
        <v>693</v>
      </c>
      <c r="J71" t="str">
        <f t="shared" si="28"/>
        <v>Finger_6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246</v>
      </c>
      <c r="Q71" t="str">
        <f>IF(G71="экспл",0,IF(G71="импл_",VLOOKUP(J71,quest_импл!$A$1:$J$129,8,FALSE),0))</f>
        <v>sound\\Obemniy_li.wav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2059</v>
      </c>
      <c r="AD71" t="str">
        <f t="shared" ca="1" si="34"/>
        <v>pics\\Tomat_3.jpg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9"/>
        <v>pics\\Tomat_3.jpg</v>
      </c>
      <c r="AI71" t="s">
        <v>72</v>
      </c>
      <c r="AO71">
        <f t="shared" ca="1" si="35"/>
        <v>9.8203391363951065E-2</v>
      </c>
      <c r="AP71" t="str">
        <f t="shared" ca="1" si="36"/>
        <v>pics\\Tomat_3.jpg</v>
      </c>
      <c r="AR71" t="str">
        <f t="shared" si="30"/>
        <v/>
      </c>
      <c r="AS71" t="str">
        <f t="shared" ca="1" si="37"/>
        <v>pics\\Tomat_3.jpg</v>
      </c>
      <c r="AT71">
        <f t="shared" ca="1" si="31"/>
        <v>0.32716742526670828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_Объемный_ли_</v>
      </c>
      <c r="BB71" t="str">
        <f t="shared" si="33"/>
        <v>_Объемный_ли_РЕНАН?</v>
      </c>
      <c r="BD71" cm="1">
        <f t="array" aca="1" ref="BD71" ca="1">INDEX(L71:L78,(RANK(AT7,$AT$2:$AT$9)))</f>
        <v>2092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VLOOKUP(B72,audio_list_stym!$A$3:$BP$18,41,FALSE)</f>
        <v>14</v>
      </c>
      <c r="F72" t="str">
        <f>VLOOKUP(E72,metki!$A$2:$B$9,2,FALSE)</f>
        <v>импл_новые_с_названием</v>
      </c>
      <c r="G72" t="str">
        <f t="shared" si="27"/>
        <v>импл_</v>
      </c>
      <c r="H72" t="str">
        <f>VLOOKUP(B72,audio_list_stym!$A$3:$AJ$18,9,FALSE)</f>
        <v>Finger</v>
      </c>
      <c r="I72" t="s">
        <v>694</v>
      </c>
      <c r="J72" t="str">
        <f t="shared" si="28"/>
        <v>Finger_7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247</v>
      </c>
      <c r="Q72" t="str">
        <f>IF(G72="экспл",0,IF(G72="импл_",VLOOKUP(J72,quest_импл!$A$1:$J$129,8,FALSE),0))</f>
        <v>sound\\Pustoy_li.wav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2039</v>
      </c>
      <c r="AD72" t="str">
        <f t="shared" ca="1" si="34"/>
        <v>pics\\Limon_7.jpg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9"/>
        <v>pics\\Limon_7.jpg</v>
      </c>
      <c r="AI72" t="s">
        <v>73</v>
      </c>
      <c r="AO72">
        <f t="shared" ca="1" si="35"/>
        <v>0.49624319547783291</v>
      </c>
      <c r="AP72" t="str">
        <f t="shared" ca="1" si="36"/>
        <v>pics\\Limon_7.jpg</v>
      </c>
      <c r="AR72" t="str">
        <f t="shared" si="30"/>
        <v/>
      </c>
      <c r="AS72" t="str">
        <f t="shared" ca="1" si="37"/>
        <v>pics\\Limon_7.jpg</v>
      </c>
      <c r="AT72">
        <f t="shared" ca="1" si="31"/>
        <v>0.90295171580773836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_Пустой_ли_</v>
      </c>
      <c r="BB72" t="str">
        <f t="shared" si="33"/>
        <v>_Пустой_ли_РЕНАН?</v>
      </c>
      <c r="BD72" cm="1">
        <f t="array" aca="1" ref="BD72" ca="1">INDEX(L72:L79,(RANK(AT8,$AT$2:$AT$9)))</f>
        <v>2092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VLOOKUP(B73,audio_list_stym!$A$3:$BP$18,41,FALSE)</f>
        <v>14</v>
      </c>
      <c r="F73" t="str">
        <f>VLOOKUP(E73,metki!$A$2:$B$9,2,FALSE)</f>
        <v>импл_новые_с_названием</v>
      </c>
      <c r="G73" t="str">
        <f t="shared" si="27"/>
        <v>импл_</v>
      </c>
      <c r="H73" t="str">
        <f>VLOOKUP(B73,audio_list_stym!$A$3:$AJ$18,9,FALSE)</f>
        <v>Finger</v>
      </c>
      <c r="I73" t="s">
        <v>695</v>
      </c>
      <c r="J73" t="str">
        <f t="shared" si="28"/>
        <v>Finger_8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248</v>
      </c>
      <c r="Q73" t="str">
        <f>IF(G73="экспл",0,IF(G73="импл_",VLOOKUP(J73,quest_импл!$A$1:$J$129,8,FALSE),0))</f>
        <v>sound\\Beliy_li.wav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2054</v>
      </c>
      <c r="AD73" t="str">
        <f t="shared" ca="1" si="34"/>
        <v>pics\\Redis_6.jpg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9"/>
        <v>pics\\Redis_6.jpg</v>
      </c>
      <c r="AI73" t="s">
        <v>74</v>
      </c>
      <c r="AO73">
        <f t="shared" ca="1" si="35"/>
        <v>0.13957594901007064</v>
      </c>
      <c r="AP73" t="str">
        <f t="shared" ca="1" si="36"/>
        <v>pics\\Redis_6.jpg</v>
      </c>
      <c r="AR73" t="str">
        <f t="shared" si="30"/>
        <v/>
      </c>
      <c r="AS73" t="str">
        <f t="shared" ca="1" si="37"/>
        <v>pics\\Redis_6.jpg</v>
      </c>
      <c r="AT73">
        <f t="shared" ca="1" si="31"/>
        <v>0.81913113887346156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_Белый_ли_</v>
      </c>
      <c r="BB73" t="str">
        <f t="shared" si="33"/>
        <v>_Белый_ли_РЕНАН?</v>
      </c>
      <c r="BD73" cm="1">
        <f t="array" aca="1" ref="BD73" ca="1">INDEX(L73:L80,(RANK(AT9,$AT$2:$AT$9)))</f>
        <v>2089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VLOOKUP(B74,audio_list_stym!$A$3:$BP$18,41,FALSE)</f>
        <v>15</v>
      </c>
      <c r="F74" t="str">
        <f>VLOOKUP(E74,metki!$A$2:$B$9,2,FALSE)</f>
        <v>экспл_новые_с_названием</v>
      </c>
      <c r="G74" t="str">
        <f t="shared" si="27"/>
        <v>экспл</v>
      </c>
      <c r="H74" t="str">
        <f>VLOOKUP(B74,audio_list_stym!$A$3:$AJ$18,9,FALSE)</f>
        <v>Gac</v>
      </c>
      <c r="I74" t="s">
        <v>688</v>
      </c>
      <c r="J74" t="str">
        <f t="shared" si="28"/>
        <v>Gac_1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121</v>
      </c>
      <c r="Z74" t="str">
        <f>IF(G74="экспл",VLOOKUP(J74,quest_экспл!$A$1:$N$129,12,FALSE),IF(G74="импл_",0,0))</f>
        <v>sound\\Ispachkan_li_on.wav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34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29"/>
        <v/>
      </c>
      <c r="AI74" t="s">
        <v>76</v>
      </c>
      <c r="AO74">
        <f t="shared" ca="1" si="35"/>
        <v>0.11309256342630092</v>
      </c>
      <c r="AP74" t="str">
        <f t="shared" ca="1" si="36"/>
        <v>pics\\Tomat_1.jpg</v>
      </c>
      <c r="AR74" t="str">
        <f>IF(AH74="sound\\Ogorod",AP2,"")</f>
        <v/>
      </c>
      <c r="AS74" t="str">
        <f t="shared" si="37"/>
        <v/>
      </c>
      <c r="AT74">
        <f t="shared" ca="1" si="31"/>
        <v>0.42814566536477627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_Испачкан_ли_он?</v>
      </c>
      <c r="BA74" t="e">
        <f>VLOOKUP(Q74,audio_list_stym!$B$2:$BQ$299,68,FALSE)</f>
        <v>#N/A</v>
      </c>
      <c r="BB74" t="str">
        <f t="shared" si="33"/>
        <v>На_экране_БАРОХ._Испачкан_ли_он?</v>
      </c>
      <c r="BC74">
        <f>A74</f>
        <v>1210</v>
      </c>
      <c r="BD74" cm="1">
        <f t="array" aca="1" ref="BD74" ca="1">INDEX($L$74:$L$81,(RANK(AT2,$AT$2:$AT$9)))</f>
        <v>2093</v>
      </c>
      <c r="BE74" cm="1">
        <f t="array" aca="1" ref="BE74" ca="1">INDEX(BD66:BD73,(RANK(AT3,$AT$2:$AT$9)))</f>
        <v>2086</v>
      </c>
      <c r="BF74" cm="1">
        <f t="array" aca="1" ref="BF74" ca="1">INDEX(BD82:BD105,(RANK(AT3,$AT$2:$AT$17)))</f>
        <v>2118</v>
      </c>
      <c r="BG74" cm="1">
        <f t="array" aca="1" ref="BG74" ca="1">INDEX(BD106:BD129,(RANK(AT3,$AT$2:$AT$9)))</f>
        <v>2147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VLOOKUP(B75,audio_list_stym!$A$3:$BP$18,41,FALSE)</f>
        <v>15</v>
      </c>
      <c r="F75" t="str">
        <f>VLOOKUP(E75,metki!$A$2:$B$9,2,FALSE)</f>
        <v>экспл_новые_с_названием</v>
      </c>
      <c r="G75" t="str">
        <f t="shared" si="27"/>
        <v>экспл</v>
      </c>
      <c r="H75" t="str">
        <f>VLOOKUP(B75,audio_list_stym!$A$3:$AJ$18,9,FALSE)</f>
        <v>Gac</v>
      </c>
      <c r="I75" t="s">
        <v>689</v>
      </c>
      <c r="J75" t="str">
        <f t="shared" si="28"/>
        <v>Gac_2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122</v>
      </c>
      <c r="Z75" t="str">
        <f>IF(G75="экспл",VLOOKUP(J75,quest_экспл!$A$1:$N$129,12,FALSE),IF(G75="импл_",0,0))</f>
        <v>sound\\On_farshirovanniy.wav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ref="AD75:AD129" ca="1" si="38">IF(ISTEXT(AE75),AE75,IF(ISTEXT(AF75),AF75,""))</f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ref="AF75:AF129" si="39">AS75</f>
        <v/>
      </c>
      <c r="AI75" t="s">
        <v>77</v>
      </c>
      <c r="AO75">
        <f t="shared" ca="1" si="35"/>
        <v>0.11316495315472053</v>
      </c>
      <c r="AP75" t="str">
        <f t="shared" ca="1" si="36"/>
        <v>pics\\Redis_8.jpg</v>
      </c>
      <c r="AR75" t="str">
        <f t="shared" ref="AR75:AR97" si="40">IF(AH75="sound\\Ogorod",AP3,"")</f>
        <v/>
      </c>
      <c r="AS75" t="str">
        <f t="shared" si="37"/>
        <v/>
      </c>
      <c r="AT75">
        <f t="shared" ca="1" si="31"/>
        <v>0.34005344999854614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_Он_фаршированный?</v>
      </c>
      <c r="BA75" t="e">
        <f>VLOOKUP(Q75,audio_list_stym!$B$2:$BQ$299,68,FALSE)</f>
        <v>#N/A</v>
      </c>
      <c r="BB75" t="str">
        <f t="shared" si="33"/>
        <v>Посмотрите,_вот_БАРОХ._Он_фаршированный?</v>
      </c>
      <c r="BD75" cm="1">
        <f t="array" aca="1" ref="BD75" ca="1">INDEX($L$74:$L$81,(RANK(AT3,$AT$2:$AT$9)))</f>
        <v>2092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VLOOKUP(B76,audio_list_stym!$A$3:$BP$18,41,FALSE)</f>
        <v>15</v>
      </c>
      <c r="F76" t="str">
        <f>VLOOKUP(E76,metki!$A$2:$B$9,2,FALSE)</f>
        <v>экспл_новые_с_названием</v>
      </c>
      <c r="G76" t="str">
        <f t="shared" si="27"/>
        <v>экспл</v>
      </c>
      <c r="H76" t="str">
        <f>VLOOKUP(B76,audio_list_stym!$A$3:$AJ$18,9,FALSE)</f>
        <v>Gac</v>
      </c>
      <c r="I76" t="s">
        <v>690</v>
      </c>
      <c r="J76" t="str">
        <f t="shared" si="28"/>
        <v>Gac_3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123</v>
      </c>
      <c r="Z76" t="str">
        <f>IF(G76="экспл",VLOOKUP(J76,quest_экспл!$A$1:$N$129,12,FALSE),IF(G76="импл_",0,0))</f>
        <v>sound\\On_razrezanniy.wav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8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39"/>
        <v/>
      </c>
      <c r="AI76" t="s">
        <v>78</v>
      </c>
      <c r="AO76">
        <f t="shared" ca="1" si="35"/>
        <v>0.71993642198389196</v>
      </c>
      <c r="AP76" t="str">
        <f t="shared" ca="1" si="36"/>
        <v>pics\\Goroh_6.jpg</v>
      </c>
      <c r="AR76" t="str">
        <f t="shared" si="40"/>
        <v/>
      </c>
      <c r="AS76" t="str">
        <f t="shared" si="37"/>
        <v/>
      </c>
      <c r="AT76">
        <f t="shared" ca="1" si="31"/>
        <v>0.56553307054070356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_Он_разрезанный?</v>
      </c>
      <c r="BA76" t="e">
        <f>VLOOKUP(Q76,audio_list_stym!$B$2:$BQ$299,68,FALSE)</f>
        <v>#N/A</v>
      </c>
      <c r="BB76" t="str">
        <f t="shared" si="33"/>
        <v>Вот_БАРОХ._Он_разрезанный?</v>
      </c>
      <c r="BD76" cm="1">
        <f t="array" aca="1" ref="BD76" ca="1">INDEX($L$74:$L$81,(RANK(AT4,$AT$2:$AT$9)))</f>
        <v>2096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VLOOKUP(B77,audio_list_stym!$A$3:$BP$18,41,FALSE)</f>
        <v>15</v>
      </c>
      <c r="F77" t="str">
        <f>VLOOKUP(E77,metki!$A$2:$B$9,2,FALSE)</f>
        <v>экспл_новые_с_названием</v>
      </c>
      <c r="G77" t="str">
        <f t="shared" si="27"/>
        <v>экспл</v>
      </c>
      <c r="H77" t="str">
        <f>VLOOKUP(B77,audio_list_stym!$A$3:$AJ$18,9,FALSE)</f>
        <v>Gac</v>
      </c>
      <c r="I77" t="s">
        <v>691</v>
      </c>
      <c r="J77" t="str">
        <f t="shared" si="28"/>
        <v>Gac_4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124</v>
      </c>
      <c r="Z77" t="str">
        <f>IF(G77="экспл",VLOOKUP(J77,quest_экспл!$A$1:$N$129,12,FALSE),IF(G77="импл_",0,0))</f>
        <v>sound\\On_s_lepestkami.wav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8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39"/>
        <v/>
      </c>
      <c r="AI77" t="s">
        <v>79</v>
      </c>
      <c r="AO77">
        <f t="shared" ca="1" si="35"/>
        <v>4.9736605857450877E-2</v>
      </c>
      <c r="AP77" t="str">
        <f t="shared" ca="1" si="36"/>
        <v>pics\\Tomat_5.jpg</v>
      </c>
      <c r="AR77" t="str">
        <f t="shared" si="40"/>
        <v/>
      </c>
      <c r="AS77" t="str">
        <f t="shared" si="37"/>
        <v/>
      </c>
      <c r="AT77">
        <f t="shared" ca="1" si="31"/>
        <v>0.28617528249254209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_Он_с_лепестками?</v>
      </c>
      <c r="BA77" t="e">
        <f>VLOOKUP(Q77,audio_list_stym!$B$2:$BQ$299,68,FALSE)</f>
        <v>#N/A</v>
      </c>
      <c r="BB77" t="str">
        <f t="shared" si="33"/>
        <v>Это_БАРОХ._Он_с_лепестками?</v>
      </c>
      <c r="BD77" cm="1">
        <f t="array" aca="1" ref="BD77" ca="1">INDEX($L$74:$L$81,(RANK(AT5,$AT$2:$AT$9)))</f>
        <v>2091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VLOOKUP(B78,audio_list_stym!$A$3:$BP$18,41,FALSE)</f>
        <v>15</v>
      </c>
      <c r="F78" t="str">
        <f>VLOOKUP(E78,metki!$A$2:$B$9,2,FALSE)</f>
        <v>экспл_новые_с_названием</v>
      </c>
      <c r="G78" t="str">
        <f t="shared" si="27"/>
        <v>экспл</v>
      </c>
      <c r="H78" t="str">
        <f>VLOOKUP(B78,audio_list_stym!$A$3:$AJ$18,9,FALSE)</f>
        <v>Gac</v>
      </c>
      <c r="I78" t="s">
        <v>692</v>
      </c>
      <c r="J78" t="str">
        <f t="shared" si="28"/>
        <v>Gac_5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125</v>
      </c>
      <c r="Z78" t="str">
        <f>IF(G78="экспл",VLOOKUP(J78,quest_экспл!$A$1:$N$129,12,FALSE),IF(G78="импл_",0,0))</f>
        <v>sound\\Kolyuchiy_li_on.wav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8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39"/>
        <v/>
      </c>
      <c r="AI78" t="s">
        <v>80</v>
      </c>
      <c r="AO78">
        <f t="shared" ca="1" si="35"/>
        <v>0.43396500544672501</v>
      </c>
      <c r="AP78" t="str">
        <f t="shared" ca="1" si="36"/>
        <v>pics\\Peper_2.jpg</v>
      </c>
      <c r="AR78" t="str">
        <f t="shared" si="40"/>
        <v/>
      </c>
      <c r="AS78" t="str">
        <f t="shared" si="37"/>
        <v/>
      </c>
      <c r="AT78">
        <f t="shared" ca="1" si="31"/>
        <v>0.54763116613805951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_Колючий_ли_он?</v>
      </c>
      <c r="BA78" t="e">
        <f>VLOOKUP(Q78,audio_list_stym!$B$2:$BQ$299,68,FALSE)</f>
        <v>#N/A</v>
      </c>
      <c r="BB78" t="str">
        <f t="shared" si="33"/>
        <v>На_картинке_БАРОХ._Колючий_ли_он?</v>
      </c>
      <c r="BD78" cm="1">
        <f t="array" aca="1" ref="BD78" ca="1">INDEX($L$74:$L$81,(RANK(AT6,$AT$2:$AT$9)))</f>
        <v>2089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VLOOKUP(B79,audio_list_stym!$A$3:$BP$18,41,FALSE)</f>
        <v>15</v>
      </c>
      <c r="F79" t="str">
        <f>VLOOKUP(E79,metki!$A$2:$B$9,2,FALSE)</f>
        <v>экспл_новые_с_названием</v>
      </c>
      <c r="G79" t="str">
        <f t="shared" si="27"/>
        <v>экспл</v>
      </c>
      <c r="H79" t="str">
        <f>VLOOKUP(B79,audio_list_stym!$A$3:$AJ$18,9,FALSE)</f>
        <v>Gac</v>
      </c>
      <c r="I79" t="s">
        <v>693</v>
      </c>
      <c r="J79" t="str">
        <f t="shared" si="28"/>
        <v>Gac_6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126</v>
      </c>
      <c r="Z79" t="str">
        <f>IF(G79="экспл",VLOOKUP(J79,quest_экспл!$A$1:$N$129,12,FALSE),IF(G79="импл_",0,0))</f>
        <v>sound\\Oranzheviy_li_on.wav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8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39"/>
        <v/>
      </c>
      <c r="AI79" t="s">
        <v>81</v>
      </c>
      <c r="AO79">
        <f t="shared" ca="1" si="35"/>
        <v>0.52379605937054907</v>
      </c>
      <c r="AP79" t="str">
        <f t="shared" ca="1" si="36"/>
        <v>pics\\Limon_3.jpg</v>
      </c>
      <c r="AR79" t="str">
        <f t="shared" si="40"/>
        <v/>
      </c>
      <c r="AS79" t="str">
        <f t="shared" si="37"/>
        <v/>
      </c>
      <c r="AT79">
        <f t="shared" ca="1" si="31"/>
        <v>0.67893328231952832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_Оранжевый_ли_он?</v>
      </c>
      <c r="BA79" t="e">
        <f>VLOOKUP(Q79,audio_list_stym!$B$2:$BQ$299,68,FALSE)</f>
        <v>#N/A</v>
      </c>
      <c r="BB79" t="str">
        <f t="shared" si="33"/>
        <v>На_мониторе_БАРОХ._Оранжевый_ли_он?</v>
      </c>
      <c r="BD79" cm="1">
        <f t="array" aca="1" ref="BD79" ca="1">INDEX($L$74:$L$81,(RANK(AT7,$AT$2:$AT$9)))</f>
        <v>2095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VLOOKUP(B80,audio_list_stym!$A$3:$BP$18,41,FALSE)</f>
        <v>15</v>
      </c>
      <c r="F80" t="str">
        <f>VLOOKUP(E80,metki!$A$2:$B$9,2,FALSE)</f>
        <v>экспл_новые_с_названием</v>
      </c>
      <c r="G80" t="str">
        <f t="shared" si="27"/>
        <v>экспл</v>
      </c>
      <c r="H80" t="str">
        <f>VLOOKUP(B80,audio_list_stym!$A$3:$AJ$18,9,FALSE)</f>
        <v>Gac</v>
      </c>
      <c r="I80" t="s">
        <v>694</v>
      </c>
      <c r="J80" t="str">
        <f t="shared" si="28"/>
        <v>Gac_7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127</v>
      </c>
      <c r="Z80" t="str">
        <f>IF(G80="экспл",VLOOKUP(J80,quest_экспл!$A$1:$N$129,12,FALSE),IF(G80="импл_",0,0))</f>
        <v>sound\\On_zernistiy.wav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8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39"/>
        <v/>
      </c>
      <c r="AI80" t="s">
        <v>82</v>
      </c>
      <c r="AO80">
        <f t="shared" ca="1" si="35"/>
        <v>0.90733171968310167</v>
      </c>
      <c r="AP80" t="str">
        <f t="shared" ca="1" si="36"/>
        <v>pics\\Finik_1.jpg</v>
      </c>
      <c r="AR80" t="str">
        <f t="shared" si="40"/>
        <v/>
      </c>
      <c r="AS80" t="str">
        <f t="shared" si="37"/>
        <v/>
      </c>
      <c r="AT80">
        <f t="shared" ca="1" si="31"/>
        <v>0.86329244813821671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_Он_зернистый?</v>
      </c>
      <c r="BA80" t="e">
        <f>VLOOKUP(Q80,audio_list_stym!$B$2:$BQ$299,68,FALSE)</f>
        <v>#N/A</v>
      </c>
      <c r="BB80" t="str">
        <f t="shared" si="33"/>
        <v>Перед_Вами_БАРОХ._Он_зернистый?</v>
      </c>
      <c r="BD80" cm="1">
        <f t="array" aca="1" ref="BD80" ca="1">INDEX($L$74:$L$81,(RANK(AT8,$AT$2:$AT$9)))</f>
        <v>2094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VLOOKUP(B81,audio_list_stym!$A$3:$BP$18,41,FALSE)</f>
        <v>15</v>
      </c>
      <c r="F81" t="str">
        <f>VLOOKUP(E81,metki!$A$2:$B$9,2,FALSE)</f>
        <v>экспл_новые_с_названием</v>
      </c>
      <c r="G81" t="str">
        <f t="shared" si="27"/>
        <v>экспл</v>
      </c>
      <c r="H81" t="str">
        <f>VLOOKUP(B81,audio_list_stym!$A$3:$AJ$18,9,FALSE)</f>
        <v>Gac</v>
      </c>
      <c r="I81" t="s">
        <v>695</v>
      </c>
      <c r="J81" t="str">
        <f t="shared" si="28"/>
        <v>Gac_8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128</v>
      </c>
      <c r="Z81" t="str">
        <f>IF(G81="экспл",VLOOKUP(J81,quest_экспл!$A$1:$N$129,12,FALSE),IF(G81="импл_",0,0))</f>
        <v>sound\\Okruglya_li_on.wav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8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39"/>
        <v/>
      </c>
      <c r="AI81" t="s">
        <v>83</v>
      </c>
      <c r="AO81">
        <f t="shared" ca="1" si="35"/>
        <v>0.47966690110243237</v>
      </c>
      <c r="AP81" t="str">
        <f t="shared" ca="1" si="36"/>
        <v>pics\\Limon_8.jpg</v>
      </c>
      <c r="AR81" t="str">
        <f t="shared" si="40"/>
        <v/>
      </c>
      <c r="AS81" t="str">
        <f t="shared" si="37"/>
        <v/>
      </c>
      <c r="AT81">
        <f t="shared" ca="1" si="31"/>
        <v>4.615119951845903E-2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_Округлый_ли_он?</v>
      </c>
      <c r="BA81" t="e">
        <f>VLOOKUP(Q81,audio_list_stym!$B$2:$BQ$299,68,FALSE)</f>
        <v>#N/A</v>
      </c>
      <c r="BB81" t="str">
        <f t="shared" si="33"/>
        <v>Вы_видите_БАРОХ._Округлый_ли_он?</v>
      </c>
      <c r="BD81" cm="1">
        <f t="array" aca="1" ref="BD81" ca="1">INDEX($L$74:$L$81,(RANK(AT9,$AT$2:$AT$9)))</f>
        <v>2090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VLOOKUP(B82,audio_list_stym!$A$3:$BP$18,41,FALSE)</f>
        <v>16</v>
      </c>
      <c r="F82" t="str">
        <f>VLOOKUP(E82,metki!$A$2:$B$9,2,FALSE)</f>
        <v>импл_новые_без_названия</v>
      </c>
      <c r="G82" t="str">
        <f t="shared" si="27"/>
        <v>импл_</v>
      </c>
      <c r="H82" t="str">
        <f>VLOOKUP(B82,audio_list_stym!$A$3:$AJ$18,9,FALSE)</f>
        <v>Noni</v>
      </c>
      <c r="I82" t="s">
        <v>688</v>
      </c>
      <c r="J82" t="str">
        <f t="shared" si="28"/>
        <v>Noni_1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257</v>
      </c>
      <c r="Q82" t="str">
        <f>IF(G82="экспл",0,IF(G82="импл_",VLOOKUP(J82,quest_импл!$A$1:$J$129,8,FALSE),0))</f>
        <v>sound\\Beliy_li_vnutri.wav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2023</v>
      </c>
      <c r="AD82" t="str">
        <f t="shared" ca="1" si="38"/>
        <v>pics\\Goroh_7.jpg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9"/>
        <v>pics\\Goroh_7.jpg</v>
      </c>
      <c r="AI82" t="s">
        <v>84</v>
      </c>
      <c r="AO82">
        <f t="shared" ca="1" si="35"/>
        <v>0.69235018577004515</v>
      </c>
      <c r="AP82" t="str">
        <f t="shared" ca="1" si="36"/>
        <v>pics\\Goroh_7.jpg</v>
      </c>
      <c r="AR82" t="str">
        <f t="shared" si="40"/>
        <v/>
      </c>
      <c r="AS82" t="str">
        <f t="shared" ca="1" si="37"/>
        <v>pics\\Goroh_7.jpg</v>
      </c>
      <c r="AT82">
        <f t="shared" ca="1" si="31"/>
        <v>8.6056402278026578E-2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_Белый_ли_внутри_</v>
      </c>
      <c r="BB82" t="str">
        <f t="shared" si="33"/>
        <v>_Белый_ли_внутри_XXXXX?</v>
      </c>
      <c r="BC82">
        <f>A82</f>
        <v>1211</v>
      </c>
      <c r="BD82" cm="1">
        <f t="array" aca="1" ref="BD82" ca="1">INDEX($L$82:$L$89,(RANK(AT2,$AT$2:$AT$9)))</f>
        <v>2117</v>
      </c>
      <c r="BE82" cm="1">
        <f t="array" aca="1" ref="BE82" ca="1">INDEX(BD66:BD81,(RANK(AT4,$AT$2:$AT$17)))</f>
        <v>2089</v>
      </c>
      <c r="BF82" cm="1">
        <f t="array" aca="1" ref="BF82" ca="1">INDEX(BD90:BD105,(RANK(AT4,$AT$2:$AT$17)))</f>
        <v>2137</v>
      </c>
      <c r="BG82" cm="1">
        <f t="array" aca="1" ref="BG82" ca="1">INDEX(BD106:BD129,(RANK(AT4,$AT$2:$AT$9)))</f>
        <v>2146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VLOOKUP(B83,audio_list_stym!$A$3:$BP$18,41,FALSE)</f>
        <v>16</v>
      </c>
      <c r="F83" t="str">
        <f>VLOOKUP(E83,metki!$A$2:$B$9,2,FALSE)</f>
        <v>импл_новые_без_названия</v>
      </c>
      <c r="G83" t="str">
        <f t="shared" si="27"/>
        <v>импл_</v>
      </c>
      <c r="H83" t="str">
        <f>VLOOKUP(B83,audio_list_stym!$A$3:$AJ$18,9,FALSE)</f>
        <v>Noni</v>
      </c>
      <c r="I83" t="s">
        <v>689</v>
      </c>
      <c r="J83" t="str">
        <f t="shared" si="28"/>
        <v>Noni_2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258</v>
      </c>
      <c r="Q83" t="str">
        <f>IF(G83="экспл",0,IF(G83="импл_",VLOOKUP(J83,quest_импл!$A$1:$J$129,8,FALSE),0))</f>
        <v>sound\\Rebristiy_li.wav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2021</v>
      </c>
      <c r="AD83" t="str">
        <f t="shared" ca="1" si="38"/>
        <v>pics\\Goroh_5.jpg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9"/>
        <v>pics\\Goroh_5.jpg</v>
      </c>
      <c r="AI83" t="s">
        <v>85</v>
      </c>
      <c r="AO83">
        <f t="shared" ca="1" si="35"/>
        <v>0.72630792147709777</v>
      </c>
      <c r="AP83" t="str">
        <f t="shared" ca="1" si="36"/>
        <v>pics\\Goroh_5.jpg</v>
      </c>
      <c r="AR83" t="str">
        <f t="shared" si="40"/>
        <v/>
      </c>
      <c r="AS83" t="str">
        <f t="shared" ca="1" si="37"/>
        <v>pics\\Goroh_5.jpg</v>
      </c>
      <c r="AT83">
        <f t="shared" ca="1" si="31"/>
        <v>0.50229502222003086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_Ребристый_ли_</v>
      </c>
      <c r="BB83" t="str">
        <f t="shared" si="33"/>
        <v>_Ребристый_ли_XXXXX?</v>
      </c>
      <c r="BD83" cm="1">
        <f t="array" aca="1" ref="BD83" ca="1">INDEX($L$82:$L$89,(RANK(AT3,$AT$2:$AT$9)))</f>
        <v>2116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VLOOKUP(B84,audio_list_stym!$A$3:$BP$18,41,FALSE)</f>
        <v>16</v>
      </c>
      <c r="F84" t="str">
        <f>VLOOKUP(E84,metki!$A$2:$B$9,2,FALSE)</f>
        <v>импл_новые_без_названия</v>
      </c>
      <c r="G84" t="str">
        <f t="shared" si="27"/>
        <v>импл_</v>
      </c>
      <c r="H84" t="str">
        <f>VLOOKUP(B84,audio_list_stym!$A$3:$AJ$18,9,FALSE)</f>
        <v>Noni</v>
      </c>
      <c r="I84" t="s">
        <v>690</v>
      </c>
      <c r="J84" t="str">
        <f t="shared" si="28"/>
        <v>Noni_3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259</v>
      </c>
      <c r="Q84" t="str">
        <f>IF(G84="экспл",0,IF(G84="импл_",VLOOKUP(J84,quest_импл!$A$1:$J$129,8,FALSE),0))</f>
        <v>sound\\Goluboy_li.wav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2051</v>
      </c>
      <c r="AD84" t="str">
        <f t="shared" ca="1" si="38"/>
        <v>pics\\Redis_3.jpg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9"/>
        <v>pics\\Redis_3.jpg</v>
      </c>
      <c r="AI84" t="s">
        <v>94</v>
      </c>
      <c r="AO84">
        <f t="shared" ca="1" si="35"/>
        <v>0.2654754978818562</v>
      </c>
      <c r="AP84" t="str">
        <f t="shared" ca="1" si="36"/>
        <v>pics\\Redis_3.jpg</v>
      </c>
      <c r="AR84" t="str">
        <f t="shared" si="40"/>
        <v/>
      </c>
      <c r="AS84" t="str">
        <f t="shared" ca="1" si="37"/>
        <v>pics\\Redis_3.jpg</v>
      </c>
      <c r="AT84">
        <f t="shared" ca="1" si="31"/>
        <v>0.27826700725418729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_Голубой_ли_</v>
      </c>
      <c r="BB84" t="str">
        <f t="shared" si="33"/>
        <v>_Голубой_ли_XXXXX?</v>
      </c>
      <c r="BD84" cm="1">
        <f t="array" aca="1" ref="BD84" ca="1">INDEX($L$82:$L$89,(RANK(AT4,$AT$2:$AT$9)))</f>
        <v>2120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VLOOKUP(B85,audio_list_stym!$A$3:$BP$18,41,FALSE)</f>
        <v>16</v>
      </c>
      <c r="F85" t="str">
        <f>VLOOKUP(E85,metki!$A$2:$B$9,2,FALSE)</f>
        <v>импл_новые_без_названия</v>
      </c>
      <c r="G85" t="str">
        <f t="shared" si="27"/>
        <v>импл_</v>
      </c>
      <c r="H85" t="str">
        <f>VLOOKUP(B85,audio_list_stym!$A$3:$AJ$18,9,FALSE)</f>
        <v>Noni</v>
      </c>
      <c r="I85" t="s">
        <v>691</v>
      </c>
      <c r="J85" t="str">
        <f t="shared" si="28"/>
        <v>Noni_4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260</v>
      </c>
      <c r="Q85" t="str">
        <f>IF(G85="экспл",0,IF(G85="импл_",VLOOKUP(J85,quest_импл!$A$1:$J$129,8,FALSE),0))</f>
        <v>sound\\S_bugorkami_li.wav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2055</v>
      </c>
      <c r="AD85" t="str">
        <f t="shared" ca="1" si="38"/>
        <v>pics\\Redis_7.jpg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9"/>
        <v>pics\\Redis_7.jpg</v>
      </c>
      <c r="AI85" t="s">
        <v>95</v>
      </c>
      <c r="AO85">
        <f t="shared" ca="1" si="35"/>
        <v>0.11391995035260427</v>
      </c>
      <c r="AP85" t="str">
        <f t="shared" ca="1" si="36"/>
        <v>pics\\Redis_7.jpg</v>
      </c>
      <c r="AR85" t="str">
        <f t="shared" si="40"/>
        <v/>
      </c>
      <c r="AS85" t="str">
        <f t="shared" ca="1" si="37"/>
        <v>pics\\Redis_7.jpg</v>
      </c>
      <c r="AT85">
        <f t="shared" ca="1" si="31"/>
        <v>0.20786031927416393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_С_бугорками_ли_</v>
      </c>
      <c r="BB85" t="str">
        <f t="shared" si="33"/>
        <v>_С_бугорками_ли_XXXXX?</v>
      </c>
      <c r="BD85" cm="1">
        <f t="array" aca="1" ref="BD85" ca="1">INDEX($L$82:$L$89,(RANK(AT5,$AT$2:$AT$9)))</f>
        <v>2115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VLOOKUP(B86,audio_list_stym!$A$3:$BP$18,41,FALSE)</f>
        <v>16</v>
      </c>
      <c r="F86" t="str">
        <f>VLOOKUP(E86,metki!$A$2:$B$9,2,FALSE)</f>
        <v>импл_новые_без_названия</v>
      </c>
      <c r="G86" t="str">
        <f t="shared" si="27"/>
        <v>импл_</v>
      </c>
      <c r="H86" t="str">
        <f>VLOOKUP(B86,audio_list_stym!$A$3:$AJ$18,9,FALSE)</f>
        <v>Noni</v>
      </c>
      <c r="I86" t="s">
        <v>692</v>
      </c>
      <c r="J86" t="str">
        <f t="shared" si="28"/>
        <v>Noni_5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261</v>
      </c>
      <c r="Q86" t="str">
        <f>IF(G86="экспл",0,IF(G86="импл_",VLOOKUP(J86,quest_импл!$A$1:$J$129,8,FALSE),0))</f>
        <v>sound\\Ovalniy_li.wav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2012</v>
      </c>
      <c r="AD86" t="str">
        <f t="shared" ca="1" si="38"/>
        <v>pics\\Finik_4.jpg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9"/>
        <v>pics\\Finik_4.jpg</v>
      </c>
      <c r="AI86" t="s">
        <v>96</v>
      </c>
      <c r="AO86">
        <f t="shared" ca="1" si="35"/>
        <v>0.87972682161755067</v>
      </c>
      <c r="AP86" t="str">
        <f t="shared" ca="1" si="36"/>
        <v>pics\\Finik_4.jpg</v>
      </c>
      <c r="AR86" t="str">
        <f t="shared" si="40"/>
        <v/>
      </c>
      <c r="AS86" t="str">
        <f t="shared" ca="1" si="37"/>
        <v>pics\\Finik_4.jpg</v>
      </c>
      <c r="AT86">
        <f t="shared" ca="1" si="31"/>
        <v>0.10046240427709774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_Овальный_ли_</v>
      </c>
      <c r="BB86" t="str">
        <f t="shared" si="33"/>
        <v>_Овальный_ли_XXXXX?</v>
      </c>
      <c r="BD86" cm="1">
        <f t="array" aca="1" ref="BD86" ca="1">INDEX($L$82:$L$89,(RANK(AT6,$AT$2:$AT$9)))</f>
        <v>2113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VLOOKUP(B87,audio_list_stym!$A$3:$BP$18,41,FALSE)</f>
        <v>16</v>
      </c>
      <c r="F87" t="str">
        <f>VLOOKUP(E87,metki!$A$2:$B$9,2,FALSE)</f>
        <v>импл_новые_без_названия</v>
      </c>
      <c r="G87" t="str">
        <f t="shared" si="27"/>
        <v>импл_</v>
      </c>
      <c r="H87" t="str">
        <f>VLOOKUP(B87,audio_list_stym!$A$3:$AJ$18,9,FALSE)</f>
        <v>Noni</v>
      </c>
      <c r="I87" t="s">
        <v>693</v>
      </c>
      <c r="J87" t="str">
        <f t="shared" si="28"/>
        <v>Noni_6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262</v>
      </c>
      <c r="Q87" t="str">
        <f>IF(G87="экспл",0,IF(G87="импл_",VLOOKUP(J87,quest_импл!$A$1:$J$129,8,FALSE),0))</f>
        <v>sound\\Zhidkiy_li.wav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2047</v>
      </c>
      <c r="AD87" t="str">
        <f t="shared" ca="1" si="38"/>
        <v>pics\\Peper_7.jpg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9"/>
        <v>pics\\Peper_7.jpg</v>
      </c>
      <c r="AI87" t="s">
        <v>97</v>
      </c>
      <c r="AO87">
        <f t="shared" ca="1" si="35"/>
        <v>0.31245896255504546</v>
      </c>
      <c r="AP87" t="str">
        <f t="shared" ca="1" si="36"/>
        <v>pics\\Peper_7.jpg</v>
      </c>
      <c r="AR87" t="str">
        <f t="shared" si="40"/>
        <v/>
      </c>
      <c r="AS87" t="str">
        <f t="shared" ca="1" si="37"/>
        <v>pics\\Peper_7.jpg</v>
      </c>
      <c r="AT87">
        <f t="shared" ca="1" si="31"/>
        <v>0.6869167651718221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_Жидкий_ли_</v>
      </c>
      <c r="BB87" t="str">
        <f t="shared" si="33"/>
        <v>_Жидкий_ли_XXXXX?</v>
      </c>
      <c r="BD87" cm="1">
        <f t="array" aca="1" ref="BD87" ca="1">INDEX($L$82:$L$89,(RANK(AT7,$AT$2:$AT$9)))</f>
        <v>2119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VLOOKUP(B88,audio_list_stym!$A$3:$BP$18,41,FALSE)</f>
        <v>16</v>
      </c>
      <c r="F88" t="str">
        <f>VLOOKUP(E88,metki!$A$2:$B$9,2,FALSE)</f>
        <v>импл_новые_без_названия</v>
      </c>
      <c r="G88" t="str">
        <f t="shared" si="27"/>
        <v>импл_</v>
      </c>
      <c r="H88" t="str">
        <f>VLOOKUP(B88,audio_list_stym!$A$3:$AJ$18,9,FALSE)</f>
        <v>Noni</v>
      </c>
      <c r="I88" t="s">
        <v>694</v>
      </c>
      <c r="J88" t="str">
        <f t="shared" si="28"/>
        <v>Noni_7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263</v>
      </c>
      <c r="Q88" t="str">
        <f>IF(G88="экспл",0,IF(G88="импл_",VLOOKUP(J88,quest_импл!$A$1:$J$129,8,FALSE),0))</f>
        <v>sound\\Lohmatiy_li.wav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2058</v>
      </c>
      <c r="AD88" t="str">
        <f t="shared" ca="1" si="38"/>
        <v>pics\\Tomat_2.jpg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9"/>
        <v>pics\\Tomat_2.jpg</v>
      </c>
      <c r="AI88" t="s">
        <v>98</v>
      </c>
      <c r="AO88">
        <f t="shared" ca="1" si="35"/>
        <v>9.9308300595860266E-2</v>
      </c>
      <c r="AP88" t="str">
        <f t="shared" ca="1" si="36"/>
        <v>pics\\Tomat_2.jpg</v>
      </c>
      <c r="AR88" t="str">
        <f t="shared" si="40"/>
        <v/>
      </c>
      <c r="AS88" t="str">
        <f t="shared" ca="1" si="37"/>
        <v>pics\\Tomat_2.jpg</v>
      </c>
      <c r="AT88">
        <f t="shared" ca="1" si="31"/>
        <v>5.4545068091179982E-2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_Лохматый_ли_</v>
      </c>
      <c r="BB88" t="str">
        <f t="shared" si="33"/>
        <v>_Лохматый_ли_XXXXX?</v>
      </c>
      <c r="BD88" cm="1">
        <f t="array" aca="1" ref="BD88" ca="1">INDEX($L$82:$L$89,(RANK(AT8,$AT$2:$AT$9)))</f>
        <v>2118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VLOOKUP(B89,audio_list_stym!$A$3:$BP$18,41,FALSE)</f>
        <v>16</v>
      </c>
      <c r="F89" t="str">
        <f>VLOOKUP(E89,metki!$A$2:$B$9,2,FALSE)</f>
        <v>импл_новые_без_названия</v>
      </c>
      <c r="G89" t="str">
        <f t="shared" si="27"/>
        <v>импл_</v>
      </c>
      <c r="H89" t="str">
        <f>VLOOKUP(B89,audio_list_stym!$A$3:$AJ$18,9,FALSE)</f>
        <v>Noni</v>
      </c>
      <c r="I89" t="s">
        <v>695</v>
      </c>
      <c r="J89" t="str">
        <f t="shared" si="28"/>
        <v>Noni_8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264</v>
      </c>
      <c r="Q89" t="str">
        <f>IF(G89="экспл",0,IF(G89="импл_",VLOOKUP(J89,quest_импл!$A$1:$J$129,8,FALSE),0))</f>
        <v>sound\\Zolotistiy_li.wav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2008</v>
      </c>
      <c r="AD89" t="str">
        <f t="shared" ca="1" si="38"/>
        <v>pics\\Banan_8.jpg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9"/>
        <v>pics\\Banan_8.jpg</v>
      </c>
      <c r="AI89" t="s">
        <v>99</v>
      </c>
      <c r="AO89">
        <f t="shared" ca="1" si="35"/>
        <v>0.91586045639882918</v>
      </c>
      <c r="AP89" t="str">
        <f t="shared" ca="1" si="36"/>
        <v>pics\\Banan_8.jpg</v>
      </c>
      <c r="AR89" t="str">
        <f t="shared" si="40"/>
        <v/>
      </c>
      <c r="AS89" t="str">
        <f t="shared" ca="1" si="37"/>
        <v>pics\\Banan_8.jpg</v>
      </c>
      <c r="AT89">
        <f t="shared" ca="1" si="31"/>
        <v>6.1276196332640365E-2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_Золотистый_ли_</v>
      </c>
      <c r="BB89" t="str">
        <f t="shared" si="33"/>
        <v>_Золотистый_ли_XXXXX?</v>
      </c>
      <c r="BD89" cm="1">
        <f t="array" aca="1" ref="BD89" ca="1">INDEX($L$82:$L$89,(RANK(AT9,$AT$2:$AT$9)))</f>
        <v>2114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VLOOKUP(B90,audio_list_stym!$A$3:$BP$18,41,FALSE)</f>
        <v>17</v>
      </c>
      <c r="F90" t="str">
        <f>VLOOKUP(E90,metki!$A$2:$B$9,2,FALSE)</f>
        <v>экспл_новые_без_названия</v>
      </c>
      <c r="G90" t="str">
        <f t="shared" si="27"/>
        <v>экспл</v>
      </c>
      <c r="H90" t="str">
        <f>VLOOKUP(B90,audio_list_stym!$A$3:$AJ$18,9,FALSE)</f>
        <v>Sapota</v>
      </c>
      <c r="I90" t="s">
        <v>688</v>
      </c>
      <c r="J90" t="str">
        <f t="shared" si="28"/>
        <v>Sapota_1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137</v>
      </c>
      <c r="Z90" t="str">
        <f>IF(G90="экспл",VLOOKUP(J90,quest_экспл!$A$1:$N$129,12,FALSE),IF(G90="импл_",0,0))</f>
        <v>sound\\On_sharoobraxniy.wav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8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9"/>
        <v/>
      </c>
      <c r="AI90" t="s">
        <v>100</v>
      </c>
      <c r="AO90">
        <f t="shared" ca="1" si="35"/>
        <v>0.74614099602480544</v>
      </c>
      <c r="AP90" t="str">
        <f t="shared" ca="1" si="36"/>
        <v>pics\\Goroh_2.jpg</v>
      </c>
      <c r="AR90" t="str">
        <f t="shared" si="40"/>
        <v/>
      </c>
      <c r="AS90" t="str">
        <f t="shared" si="37"/>
        <v/>
      </c>
      <c r="AT90">
        <f t="shared" ca="1" si="31"/>
        <v>0.65501258335219259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_Он_шарообразный?</v>
      </c>
      <c r="BA90" t="e">
        <f>VLOOKUP(Q90,audio_list_stym!$B$2:$BQ$299,68,FALSE)</f>
        <v>#N/A</v>
      </c>
      <c r="BB90" t="str">
        <f t="shared" si="33"/>
        <v>На_экране_XXXXX._Он_шарообразный?</v>
      </c>
      <c r="BC90">
        <f>A90</f>
        <v>1212</v>
      </c>
      <c r="BD90" cm="1">
        <f t="array" aca="1" ref="BD90" ca="1">INDEX($L$90:$L$97,(RANK(AT2,$AT$2:$AT$9)))</f>
        <v>2133</v>
      </c>
      <c r="BE90" cm="1">
        <f t="array" aca="1" ref="BE90" ca="1">INDEX(BD66:BD81,(RANK(AT5,$AT$2:$AT$17)))</f>
        <v>2092</v>
      </c>
      <c r="BF90" cm="1">
        <f t="array" aca="1" ref="BF90" ca="1">INDEX(BD98:BD113,(RANK(AT5,$AT$2:$AT$17)))</f>
        <v>2143</v>
      </c>
      <c r="BG90" cm="1">
        <f t="array" aca="1" ref="BG90" ca="1">INDEX(BD114:BD129,(RANK(AT5,$AT$2:$AT$9)))</f>
        <v>2072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VLOOKUP(B91,audio_list_stym!$A$3:$BP$18,41,FALSE)</f>
        <v>17</v>
      </c>
      <c r="F91" t="str">
        <f>VLOOKUP(E91,metki!$A$2:$B$9,2,FALSE)</f>
        <v>экспл_новые_без_названия</v>
      </c>
      <c r="G91" t="str">
        <f t="shared" si="27"/>
        <v>экспл</v>
      </c>
      <c r="H91" t="str">
        <f>VLOOKUP(B91,audio_list_stym!$A$3:$AJ$18,9,FALSE)</f>
        <v>Sapota</v>
      </c>
      <c r="I91" t="s">
        <v>689</v>
      </c>
      <c r="J91" t="str">
        <f t="shared" si="28"/>
        <v>Sapota_2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138</v>
      </c>
      <c r="Z91" t="str">
        <f>IF(G91="экспл",VLOOKUP(J91,quest_экспл!$A$1:$N$129,12,FALSE),IF(G91="импл_",0,0))</f>
        <v>sound\\On_nadrezan.wav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8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39"/>
        <v/>
      </c>
      <c r="AI91" t="s">
        <v>101</v>
      </c>
      <c r="AO91">
        <f t="shared" ca="1" si="35"/>
        <v>0.54161777237055186</v>
      </c>
      <c r="AP91" t="str">
        <f t="shared" ca="1" si="36"/>
        <v>pics\\Limon_2.jpg</v>
      </c>
      <c r="AR91" t="str">
        <f t="shared" si="40"/>
        <v/>
      </c>
      <c r="AS91" t="str">
        <f t="shared" si="37"/>
        <v/>
      </c>
      <c r="AT91">
        <f t="shared" ca="1" si="31"/>
        <v>0.54850328155324746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_Он_надрезан?</v>
      </c>
      <c r="BA91" t="e">
        <f>VLOOKUP(Q91,audio_list_stym!$B$2:$BQ$299,68,FALSE)</f>
        <v>#N/A</v>
      </c>
      <c r="BB91" t="str">
        <f t="shared" si="33"/>
        <v>Посмотрите,_вот_XXXXX._Он_надрезан?</v>
      </c>
      <c r="BD91" cm="1">
        <f t="array" aca="1" ref="BD91" ca="1">INDEX($L$90:$L$97,(RANK(AT3,$AT$2:$AT$9)))</f>
        <v>2132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VLOOKUP(B92,audio_list_stym!$A$3:$BP$18,41,FALSE)</f>
        <v>17</v>
      </c>
      <c r="F92" t="str">
        <f>VLOOKUP(E92,metki!$A$2:$B$9,2,FALSE)</f>
        <v>экспл_новые_без_названия</v>
      </c>
      <c r="G92" t="str">
        <f t="shared" si="27"/>
        <v>экспл</v>
      </c>
      <c r="H92" t="str">
        <f>VLOOKUP(B92,audio_list_stym!$A$3:$AJ$18,9,FALSE)</f>
        <v>Sapota</v>
      </c>
      <c r="I92" t="s">
        <v>690</v>
      </c>
      <c r="J92" t="str">
        <f t="shared" si="28"/>
        <v>Sapota_3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139</v>
      </c>
      <c r="Z92" t="str">
        <f>IF(G92="экспл",VLOOKUP(J92,quest_экспл!$A$1:$N$129,12,FALSE),IF(G92="импл_",0,0))</f>
        <v>sound\\On_perekruchen.wav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8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39"/>
        <v/>
      </c>
      <c r="AI92" t="s">
        <v>102</v>
      </c>
      <c r="AO92">
        <f t="shared" ca="1" si="35"/>
        <v>0.41298785380444814</v>
      </c>
      <c r="AP92" t="str">
        <f t="shared" ca="1" si="36"/>
        <v>pics\\Peper_5.jpg</v>
      </c>
      <c r="AR92" t="str">
        <f t="shared" si="40"/>
        <v/>
      </c>
      <c r="AS92" t="str">
        <f t="shared" si="37"/>
        <v/>
      </c>
      <c r="AT92">
        <f t="shared" ca="1" si="31"/>
        <v>0.68285598701022343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_Он_перекручен?</v>
      </c>
      <c r="BA92" t="e">
        <f>VLOOKUP(Q92,audio_list_stym!$B$2:$BQ$299,68,FALSE)</f>
        <v>#N/A</v>
      </c>
      <c r="BB92" t="str">
        <f t="shared" si="33"/>
        <v>Вот_XXXXX._Он_перекручен?</v>
      </c>
      <c r="BD92" cm="1">
        <f t="array" aca="1" ref="BD92" ca="1">INDEX($L$90:$L$97,(RANK(AT4,$AT$2:$AT$9)))</f>
        <v>2136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VLOOKUP(B93,audio_list_stym!$A$3:$BP$18,41,FALSE)</f>
        <v>17</v>
      </c>
      <c r="F93" t="str">
        <f>VLOOKUP(E93,metki!$A$2:$B$9,2,FALSE)</f>
        <v>экспл_новые_без_названия</v>
      </c>
      <c r="G93" t="str">
        <f t="shared" si="27"/>
        <v>экспл</v>
      </c>
      <c r="H93" t="str">
        <f>VLOOKUP(B93,audio_list_stym!$A$3:$AJ$18,9,FALSE)</f>
        <v>Sapota</v>
      </c>
      <c r="I93" t="s">
        <v>691</v>
      </c>
      <c r="J93" t="str">
        <f t="shared" si="28"/>
        <v>Sapota_4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140</v>
      </c>
      <c r="Z93" t="str">
        <f>IF(G93="экспл",VLOOKUP(J93,quest_экспл!$A$1:$N$129,12,FALSE),IF(G93="импл_",0,0))</f>
        <v>sound\\Sorvan_li_on.wav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8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39"/>
        <v/>
      </c>
      <c r="AI93" t="s">
        <v>103</v>
      </c>
      <c r="AO93">
        <f t="shared" ca="1" si="35"/>
        <v>0.42202208927462481</v>
      </c>
      <c r="AP93" t="str">
        <f t="shared" ca="1" si="36"/>
        <v>pics\\Peper_3.jpg</v>
      </c>
      <c r="AR93" t="str">
        <f t="shared" si="40"/>
        <v/>
      </c>
      <c r="AS93" t="str">
        <f t="shared" si="37"/>
        <v/>
      </c>
      <c r="AT93">
        <f t="shared" ca="1" si="31"/>
        <v>0.45233458761354206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_Сорван_ли_он?</v>
      </c>
      <c r="BA93" t="e">
        <f>VLOOKUP(Q93,audio_list_stym!$B$2:$BQ$299,68,FALSE)</f>
        <v>#N/A</v>
      </c>
      <c r="BB93" t="str">
        <f t="shared" si="33"/>
        <v>Это_XXXXX._Сорван_ли_он?</v>
      </c>
      <c r="BD93" cm="1">
        <f t="array" aca="1" ref="BD93" ca="1">INDEX($L$90:$L$97,(RANK(AT5,$AT$2:$AT$9)))</f>
        <v>2131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VLOOKUP(B94,audio_list_stym!$A$3:$BP$18,41,FALSE)</f>
        <v>17</v>
      </c>
      <c r="F94" t="str">
        <f>VLOOKUP(E94,metki!$A$2:$B$9,2,FALSE)</f>
        <v>экспл_новые_без_названия</v>
      </c>
      <c r="G94" t="str">
        <f t="shared" si="27"/>
        <v>экспл</v>
      </c>
      <c r="H94" t="str">
        <f>VLOOKUP(B94,audio_list_stym!$A$3:$AJ$18,9,FALSE)</f>
        <v>Sapota</v>
      </c>
      <c r="I94" t="s">
        <v>692</v>
      </c>
      <c r="J94" t="str">
        <f t="shared" si="28"/>
        <v>Sapota_5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141</v>
      </c>
      <c r="Z94" t="str">
        <f>IF(G94="экспл",VLOOKUP(J94,quest_экспл!$A$1:$N$129,12,FALSE),IF(G94="импл_",0,0))</f>
        <v>sound\\Spressovan_li_on.wav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8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39"/>
        <v/>
      </c>
      <c r="AI94" t="s">
        <v>104</v>
      </c>
      <c r="AO94">
        <f t="shared" ca="1" si="35"/>
        <v>0.57840536436879197</v>
      </c>
      <c r="AP94" t="str">
        <f t="shared" ca="1" si="36"/>
        <v>pics\\Kokos_7.jpg</v>
      </c>
      <c r="AR94" t="str">
        <f t="shared" si="40"/>
        <v/>
      </c>
      <c r="AS94" t="str">
        <f t="shared" si="37"/>
        <v/>
      </c>
      <c r="AT94">
        <f t="shared" ca="1" si="31"/>
        <v>0.74781038110156217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_Спрессован_ли_он?</v>
      </c>
      <c r="BA94" t="e">
        <f>VLOOKUP(Q94,audio_list_stym!$B$2:$BQ$299,68,FALSE)</f>
        <v>#N/A</v>
      </c>
      <c r="BB94" t="str">
        <f t="shared" si="33"/>
        <v>На_картинке_XXXXX._Спрессован_ли_он?</v>
      </c>
      <c r="BD94" cm="1">
        <f t="array" aca="1" ref="BD94" ca="1">INDEX($L$90:$L$97,(RANK(AT6,$AT$2:$AT$9)))</f>
        <v>2129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VLOOKUP(B95,audio_list_stym!$A$3:$BP$18,41,FALSE)</f>
        <v>17</v>
      </c>
      <c r="F95" t="str">
        <f>VLOOKUP(E95,metki!$A$2:$B$9,2,FALSE)</f>
        <v>экспл_новые_без_названия</v>
      </c>
      <c r="G95" t="str">
        <f t="shared" si="27"/>
        <v>экспл</v>
      </c>
      <c r="H95" t="str">
        <f>VLOOKUP(B95,audio_list_stym!$A$3:$AJ$18,9,FALSE)</f>
        <v>Sapota</v>
      </c>
      <c r="I95" t="s">
        <v>693</v>
      </c>
      <c r="J95" t="str">
        <f t="shared" si="28"/>
        <v>Sapota_6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142</v>
      </c>
      <c r="Z95" t="str">
        <f>IF(G95="экспл",VLOOKUP(J95,quest_экспл!$A$1:$N$129,12,FALSE),IF(G95="импл_",0,0))</f>
        <v>sound\\Zheltiy_li_on.wav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8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39"/>
        <v/>
      </c>
      <c r="AI95" t="s">
        <v>105</v>
      </c>
      <c r="AO95">
        <f t="shared" ca="1" si="35"/>
        <v>0.20521251363573467</v>
      </c>
      <c r="AP95" t="str">
        <f t="shared" ca="1" si="36"/>
        <v>pics\\Redis_4.jpg</v>
      </c>
      <c r="AR95" t="str">
        <f t="shared" si="40"/>
        <v/>
      </c>
      <c r="AS95" t="str">
        <f t="shared" si="37"/>
        <v/>
      </c>
      <c r="AT95">
        <f t="shared" ca="1" si="31"/>
        <v>0.59882018886154786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_Желтый_ли_он?</v>
      </c>
      <c r="BA95" t="e">
        <f>VLOOKUP(Q95,audio_list_stym!$B$2:$BQ$299,68,FALSE)</f>
        <v>#N/A</v>
      </c>
      <c r="BB95" t="str">
        <f t="shared" si="33"/>
        <v>На_мониторе_XXXXX._Желтый_ли_он?</v>
      </c>
      <c r="BD95" cm="1">
        <f t="array" aca="1" ref="BD95" ca="1">INDEX($L$90:$L$97,(RANK(AT7,$AT$2:$AT$9)))</f>
        <v>2135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VLOOKUP(B96,audio_list_stym!$A$3:$BP$18,41,FALSE)</f>
        <v>17</v>
      </c>
      <c r="F96" t="str">
        <f>VLOOKUP(E96,metki!$A$2:$B$9,2,FALSE)</f>
        <v>экспл_новые_без_названия</v>
      </c>
      <c r="G96" t="str">
        <f t="shared" si="27"/>
        <v>экспл</v>
      </c>
      <c r="H96" t="str">
        <f>VLOOKUP(B96,audio_list_stym!$A$3:$AJ$18,9,FALSE)</f>
        <v>Sapota</v>
      </c>
      <c r="I96" t="s">
        <v>694</v>
      </c>
      <c r="J96" t="str">
        <f t="shared" si="28"/>
        <v>Sapota_7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143</v>
      </c>
      <c r="Z96" t="str">
        <f>IF(G96="экспл",VLOOKUP(J96,quest_экспл!$A$1:$N$129,12,FALSE),IF(G96="импл_",0,0))</f>
        <v>sound\\Rovniy_li_on.wav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8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39"/>
        <v/>
      </c>
      <c r="AI96" t="s">
        <v>106</v>
      </c>
      <c r="AO96">
        <f t="shared" ca="1" si="35"/>
        <v>0.5136622071476401</v>
      </c>
      <c r="AP96" t="str">
        <f t="shared" ca="1" si="36"/>
        <v>pics\\Limon_4.jpg</v>
      </c>
      <c r="AR96" t="str">
        <f t="shared" si="40"/>
        <v/>
      </c>
      <c r="AS96" t="str">
        <f t="shared" si="37"/>
        <v/>
      </c>
      <c r="AT96">
        <f t="shared" ca="1" si="31"/>
        <v>0.66488163923752608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_Ровный_ли_он?</v>
      </c>
      <c r="BA96" t="e">
        <f>VLOOKUP(Q96,audio_list_stym!$B$2:$BQ$299,68,FALSE)</f>
        <v>#N/A</v>
      </c>
      <c r="BB96" t="str">
        <f t="shared" si="33"/>
        <v>Перед_Вами_XXXXX._Ровный_ли_он?</v>
      </c>
      <c r="BD96" cm="1">
        <f t="array" aca="1" ref="BD96" ca="1">INDEX($L$90:$L$97,(RANK(AT8,$AT$2:$AT$9)))</f>
        <v>2134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VLOOKUP(B97,audio_list_stym!$A$3:$BP$18,41,FALSE)</f>
        <v>17</v>
      </c>
      <c r="F97" t="str">
        <f>VLOOKUP(E97,metki!$A$2:$B$9,2,FALSE)</f>
        <v>экспл_новые_без_названия</v>
      </c>
      <c r="G97" t="str">
        <f t="shared" si="27"/>
        <v>экспл</v>
      </c>
      <c r="H97" t="str">
        <f>VLOOKUP(B97,audio_list_stym!$A$3:$AJ$18,9,FALSE)</f>
        <v>Sapota</v>
      </c>
      <c r="I97" t="s">
        <v>695</v>
      </c>
      <c r="J97" t="str">
        <f t="shared" si="28"/>
        <v>Sapota_8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144</v>
      </c>
      <c r="Z97" t="str">
        <f>IF(G97="экспл",VLOOKUP(J97,quest_экспл!$A$1:$N$129,12,FALSE),IF(G97="импл_",0,0))</f>
        <v>sound\\On_imeet_shipi.wav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8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39"/>
        <v/>
      </c>
      <c r="AI97" t="s">
        <v>107</v>
      </c>
      <c r="AO97">
        <f t="shared" ca="1" si="35"/>
        <v>0.94253416924673683</v>
      </c>
      <c r="AP97" t="str">
        <f t="shared" ca="1" si="36"/>
        <v>pics\\Banan_5.jpg</v>
      </c>
      <c r="AR97" t="str">
        <f t="shared" si="40"/>
        <v/>
      </c>
      <c r="AS97" t="str">
        <f t="shared" si="37"/>
        <v/>
      </c>
      <c r="AT97">
        <f t="shared" ca="1" si="31"/>
        <v>0.18796537810974723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_Он_имеет_шипы?</v>
      </c>
      <c r="BA97" t="e">
        <f>VLOOKUP(Q97,audio_list_stym!$B$2:$BQ$299,68,FALSE)</f>
        <v>#N/A</v>
      </c>
      <c r="BB97" t="str">
        <f t="shared" si="33"/>
        <v>Вы_видите_XXXXX._Он_имеет_шипы?</v>
      </c>
      <c r="BD97" cm="1">
        <f t="array" aca="1" ref="BD97" ca="1">INDEX($L$90:$L$97,(RANK(AT9,$AT$2:$AT$9)))</f>
        <v>2130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VLOOKUP(B98,audio_list_stym!$A$3:$BP$18,41,FALSE)</f>
        <v>14</v>
      </c>
      <c r="F98" t="str">
        <f>VLOOKUP(E98,metki!$A$2:$B$9,2,FALSE)</f>
        <v>импл_новые_с_названием</v>
      </c>
      <c r="G98" t="str">
        <f t="shared" si="27"/>
        <v>импл_</v>
      </c>
      <c r="H98" t="str">
        <f>VLOOKUP(B98,audio_list_stym!$A$3:$AJ$18,9,FALSE)</f>
        <v>Tamanid</v>
      </c>
      <c r="I98" t="s">
        <v>688</v>
      </c>
      <c r="J98" t="str">
        <f t="shared" si="28"/>
        <v>Tamanid_1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273</v>
      </c>
      <c r="Q98" t="str">
        <f>IF(G98="экспл",0,IF(G98="импл_",VLOOKUP(J98,quest_импл!$A$1:$J$129,8,FALSE),0))</f>
        <v>sound\\Krasnovatiy_li.wav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2024</v>
      </c>
      <c r="AD98" t="str">
        <f t="shared" ca="1" si="38"/>
        <v>pics\\Goroh_8.jpg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9"/>
        <v>pics\\Goroh_8.jpg</v>
      </c>
      <c r="AI98" t="s">
        <v>108</v>
      </c>
      <c r="AO98">
        <f t="shared" ca="1" si="35"/>
        <v>0.6887163176947112</v>
      </c>
      <c r="AP98" t="str">
        <f t="shared" ca="1" si="36"/>
        <v>pics\\Goroh_8.jpg</v>
      </c>
      <c r="AR98" t="str">
        <f>IF(AH98="sound\\Ogorod",AP26,"")</f>
        <v/>
      </c>
      <c r="AS98" t="str">
        <f t="shared" ca="1" si="37"/>
        <v>pics\\Goroh_8.jpg</v>
      </c>
      <c r="AT98">
        <f t="shared" ca="1" si="31"/>
        <v>0.86665259915955617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_Красноватый_ли_</v>
      </c>
      <c r="BB98" t="str">
        <f t="shared" si="33"/>
        <v>_Красноватый_ли_КОДИС?</v>
      </c>
      <c r="BC98">
        <f>A98</f>
        <v>1213</v>
      </c>
      <c r="BD98" cm="1">
        <f t="array" aca="1" ref="BD98" ca="1">INDEX($L$98:$L$105,(RANK(AT2,$AT$2:$AT$9)))</f>
        <v>2141</v>
      </c>
      <c r="BE98" cm="1">
        <f t="array" aca="1" ref="BE98" ca="1">INDEX(BD66:BD81,(RANK(AT6,$AT$2:$AT$9)))</f>
        <v>2085</v>
      </c>
      <c r="BF98" cm="1">
        <f t="array" aca="1" ref="BF98" ca="1">INDEX(BD82:BD97,(RANK(AT6,$AT$2:$AT$9)))</f>
        <v>2117</v>
      </c>
      <c r="BG98" cm="1">
        <f t="array" aca="1" ref="BG98" ca="1">INDEX(BD106:BD129,(RANK(AT6,$AT$2:$AT$17)))</f>
        <v>2149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VLOOKUP(B99,audio_list_stym!$A$3:$BP$18,41,FALSE)</f>
        <v>14</v>
      </c>
      <c r="F99" t="str">
        <f>VLOOKUP(E99,metki!$A$2:$B$9,2,FALSE)</f>
        <v>импл_новые_с_названием</v>
      </c>
      <c r="G99" t="str">
        <f t="shared" si="27"/>
        <v>импл_</v>
      </c>
      <c r="H99" t="str">
        <f>VLOOKUP(B99,audio_list_stym!$A$3:$AJ$18,9,FALSE)</f>
        <v>Tamanid</v>
      </c>
      <c r="I99" t="s">
        <v>689</v>
      </c>
      <c r="J99" t="str">
        <f t="shared" si="28"/>
        <v>Tamanid_2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274</v>
      </c>
      <c r="Q99" t="str">
        <f>IF(G99="экспл",0,IF(G99="импл_",VLOOKUP(J99,quest_импл!$A$1:$J$129,8,FALSE),0))</f>
        <v>sound\\Izognut_li.wav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2064</v>
      </c>
      <c r="AD99" t="str">
        <f t="shared" ca="1" si="38"/>
        <v>pics\\Tomat_8.jpg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9"/>
        <v>pics\\Tomat_8.jpg</v>
      </c>
      <c r="AI99" t="s">
        <v>109</v>
      </c>
      <c r="AO99">
        <f t="shared" ca="1" si="35"/>
        <v>1.6079019195032185E-3</v>
      </c>
      <c r="AP99" t="str">
        <f t="shared" ca="1" si="36"/>
        <v>pics\\Tomat_8.jpg</v>
      </c>
      <c r="AR99" t="str">
        <f t="shared" ref="AR99:AR120" si="41">IF(AH99="sound\\Ogorod",AP27,"")</f>
        <v/>
      </c>
      <c r="AS99" t="str">
        <f t="shared" ca="1" si="37"/>
        <v>pics\\Tomat_8.jpg</v>
      </c>
      <c r="AT99">
        <f t="shared" ca="1" si="31"/>
        <v>0.74122121045558464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_Изогнут_ли_</v>
      </c>
      <c r="BB99" t="str">
        <f t="shared" si="33"/>
        <v>_Изогнут_ли_КОДИС?</v>
      </c>
      <c r="BD99" cm="1">
        <f t="array" aca="1" ref="BD99" ca="1">INDEX($L$98:$L$105,(RANK(AT3,$AT$2:$AT$9)))</f>
        <v>2140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VLOOKUP(B100,audio_list_stym!$A$3:$BP$18,41,FALSE)</f>
        <v>14</v>
      </c>
      <c r="F100" t="str">
        <f>VLOOKUP(E100,metki!$A$2:$B$9,2,FALSE)</f>
        <v>импл_новые_с_названием</v>
      </c>
      <c r="G100" t="str">
        <f t="shared" si="27"/>
        <v>импл_</v>
      </c>
      <c r="H100" t="str">
        <f>VLOOKUP(B100,audio_list_stym!$A$3:$AJ$18,9,FALSE)</f>
        <v>Tamanid</v>
      </c>
      <c r="I100" t="s">
        <v>690</v>
      </c>
      <c r="J100" t="str">
        <f t="shared" si="28"/>
        <v>Tamanid_3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275</v>
      </c>
      <c r="Q100" t="str">
        <f>IF(G100="экспл",0,IF(G100="импл_",VLOOKUP(J100,quest_импл!$A$1:$J$129,8,FALSE),0))</f>
        <v>sound\\Barhatistiy_li.wav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2063</v>
      </c>
      <c r="AD100" t="str">
        <f t="shared" ca="1" si="38"/>
        <v>pics\\Tomat_7.jpg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9"/>
        <v>pics\\Tomat_7.jpg</v>
      </c>
      <c r="AI100" t="s">
        <v>110</v>
      </c>
      <c r="AO100">
        <f t="shared" ca="1" si="35"/>
        <v>3.5483702576275644E-2</v>
      </c>
      <c r="AP100" t="str">
        <f t="shared" ca="1" si="36"/>
        <v>pics\\Tomat_7.jpg</v>
      </c>
      <c r="AR100" t="str">
        <f t="shared" si="41"/>
        <v/>
      </c>
      <c r="AS100" t="str">
        <f t="shared" ca="1" si="37"/>
        <v>pics\\Tomat_7.jpg</v>
      </c>
      <c r="AT100">
        <f t="shared" ca="1" si="31"/>
        <v>0.96244969340091624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_Бархатистый_ли_</v>
      </c>
      <c r="BB100" t="str">
        <f t="shared" si="33"/>
        <v>_Бархатистый_ли_КОДИС?</v>
      </c>
      <c r="BD100" cm="1">
        <f t="array" aca="1" ref="BD100" ca="1">INDEX($L$98:$L$105,(RANK(AT4,$AT$2:$AT$9)))</f>
        <v>2144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VLOOKUP(B101,audio_list_stym!$A$3:$BP$18,41,FALSE)</f>
        <v>14</v>
      </c>
      <c r="F101" t="str">
        <f>VLOOKUP(E101,metki!$A$2:$B$9,2,FALSE)</f>
        <v>импл_новые_с_названием</v>
      </c>
      <c r="G101" t="str">
        <f t="shared" si="27"/>
        <v>импл_</v>
      </c>
      <c r="H101" t="str">
        <f>VLOOKUP(B101,audio_list_stym!$A$3:$AJ$18,9,FALSE)</f>
        <v>Tamanid</v>
      </c>
      <c r="I101" t="s">
        <v>691</v>
      </c>
      <c r="J101" t="str">
        <f t="shared" si="28"/>
        <v>Tamanid_4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276</v>
      </c>
      <c r="Q101" t="str">
        <f>IF(G101="экспл",0,IF(G101="импл_",VLOOKUP(J101,quest_импл!$A$1:$J$129,8,FALSE),0))</f>
        <v>sound\\Odnotonniy_li.wav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2053</v>
      </c>
      <c r="AD101" t="str">
        <f t="shared" ca="1" si="38"/>
        <v>pics\\Redis_5.jpg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9"/>
        <v>pics\\Redis_5.jpg</v>
      </c>
      <c r="AI101" t="s">
        <v>111</v>
      </c>
      <c r="AO101">
        <f t="shared" ca="1" si="35"/>
        <v>0.19352923142999912</v>
      </c>
      <c r="AP101" t="str">
        <f t="shared" ca="1" si="36"/>
        <v>pics\\Redis_5.jpg</v>
      </c>
      <c r="AR101" t="str">
        <f t="shared" si="41"/>
        <v/>
      </c>
      <c r="AS101" t="str">
        <f t="shared" ca="1" si="37"/>
        <v>pics\\Redis_5.jpg</v>
      </c>
      <c r="AT101">
        <f t="shared" ca="1" si="31"/>
        <v>0.26198994423738664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_Однотонный_ли_</v>
      </c>
      <c r="BB101" t="str">
        <f t="shared" si="33"/>
        <v>_Однотонный_ли_КОДИС?</v>
      </c>
      <c r="BD101" cm="1">
        <f t="array" aca="1" ref="BD101" ca="1">INDEX($L$98:$L$105,(RANK(AT5,$AT$2:$AT$9)))</f>
        <v>2139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VLOOKUP(B102,audio_list_stym!$A$3:$BP$18,41,FALSE)</f>
        <v>14</v>
      </c>
      <c r="F102" t="str">
        <f>VLOOKUP(E102,metki!$A$2:$B$9,2,FALSE)</f>
        <v>импл_новые_с_названием</v>
      </c>
      <c r="G102" t="str">
        <f t="shared" si="27"/>
        <v>импл_</v>
      </c>
      <c r="H102" t="str">
        <f>VLOOKUP(B102,audio_list_stym!$A$3:$AJ$18,9,FALSE)</f>
        <v>Tamanid</v>
      </c>
      <c r="I102" t="s">
        <v>692</v>
      </c>
      <c r="J102" t="str">
        <f t="shared" si="28"/>
        <v>Tamanid_5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277</v>
      </c>
      <c r="Q102" t="str">
        <f>IF(G102="экспл",0,IF(G102="импл_",VLOOKUP(J102,quest_импл!$A$1:$J$129,8,FALSE),0))</f>
        <v>sound\\Prozrachniy_li.wav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2025</v>
      </c>
      <c r="AD102" t="str">
        <f t="shared" ca="1" si="38"/>
        <v>pics\\Kokos_1.jpg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9"/>
        <v>pics\\Kokos_1.jpg</v>
      </c>
      <c r="AI102" t="s">
        <v>112</v>
      </c>
      <c r="AO102">
        <f t="shared" ca="1" si="35"/>
        <v>0.68481010627718253</v>
      </c>
      <c r="AP102" t="str">
        <f t="shared" ca="1" si="36"/>
        <v>pics\\Kokos_1.jpg</v>
      </c>
      <c r="AR102" t="str">
        <f t="shared" si="41"/>
        <v/>
      </c>
      <c r="AS102" t="str">
        <f t="shared" ca="1" si="37"/>
        <v>pics\\Kokos_1.jpg</v>
      </c>
      <c r="AT102">
        <f t="shared" ca="1" si="31"/>
        <v>0.23312238709354671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_Прозрачный_ли_</v>
      </c>
      <c r="BB102" t="str">
        <f t="shared" si="33"/>
        <v>_Прозрачный_ли_КОДИС?</v>
      </c>
      <c r="BD102" cm="1">
        <f t="array" aca="1" ref="BD102" ca="1">INDEX($L$98:$L$105,(RANK(AT6,$AT$2:$AT$9)))</f>
        <v>2137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VLOOKUP(B103,audio_list_stym!$A$3:$BP$18,41,FALSE)</f>
        <v>14</v>
      </c>
      <c r="F103" t="str">
        <f>VLOOKUP(E103,metki!$A$2:$B$9,2,FALSE)</f>
        <v>импл_новые_с_названием</v>
      </c>
      <c r="G103" t="str">
        <f t="shared" si="27"/>
        <v>импл_</v>
      </c>
      <c r="H103" t="str">
        <f>VLOOKUP(B103,audio_list_stym!$A$3:$AJ$18,9,FALSE)</f>
        <v>Tamanid</v>
      </c>
      <c r="I103" t="s">
        <v>693</v>
      </c>
      <c r="J103" t="str">
        <f t="shared" si="28"/>
        <v>Tamanid_6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278</v>
      </c>
      <c r="Q103" t="str">
        <f>IF(G103="экспл",0,IF(G103="импл_",VLOOKUP(J103,quest_импл!$A$1:$J$129,8,FALSE),0))</f>
        <v>sound\\Izmelchen_li.wav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2044</v>
      </c>
      <c r="AD103" t="str">
        <f t="shared" ca="1" si="38"/>
        <v>pics\\Peper_4.jpg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9"/>
        <v>pics\\Peper_4.jpg</v>
      </c>
      <c r="AI103" t="s">
        <v>113</v>
      </c>
      <c r="AO103">
        <f t="shared" ca="1" si="35"/>
        <v>0.41859721017412399</v>
      </c>
      <c r="AP103" t="str">
        <f t="shared" ca="1" si="36"/>
        <v>pics\\Peper_4.jpg</v>
      </c>
      <c r="AR103" t="str">
        <f t="shared" si="41"/>
        <v/>
      </c>
      <c r="AS103" t="str">
        <f t="shared" ca="1" si="37"/>
        <v>pics\\Peper_4.jpg</v>
      </c>
      <c r="AT103">
        <f t="shared" ca="1" si="31"/>
        <v>0.55075156448503337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_Измельчен_ли_</v>
      </c>
      <c r="BB103" t="str">
        <f t="shared" si="33"/>
        <v>_Измельчен_ли_КОДИС?</v>
      </c>
      <c r="BD103" cm="1">
        <f t="array" aca="1" ref="BD103" ca="1">INDEX($L$98:$L$105,(RANK(AT7,$AT$2:$AT$9)))</f>
        <v>2143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VLOOKUP(B104,audio_list_stym!$A$3:$BP$18,41,FALSE)</f>
        <v>14</v>
      </c>
      <c r="F104" t="str">
        <f>VLOOKUP(E104,metki!$A$2:$B$9,2,FALSE)</f>
        <v>импл_новые_с_названием</v>
      </c>
      <c r="G104" t="str">
        <f t="shared" si="27"/>
        <v>импл_</v>
      </c>
      <c r="H104" t="str">
        <f>VLOOKUP(B104,audio_list_stym!$A$3:$AJ$18,9,FALSE)</f>
        <v>Tamanid</v>
      </c>
      <c r="I104" t="s">
        <v>694</v>
      </c>
      <c r="J104" t="str">
        <f t="shared" si="28"/>
        <v>Tamanid_7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279</v>
      </c>
      <c r="Q104" t="str">
        <f>IF(G104="экспл",0,IF(G104="импл_",VLOOKUP(J104,quest_импл!$A$1:$J$129,8,FALSE),0))</f>
        <v>sound\\Cvetushiy_li.wav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2027</v>
      </c>
      <c r="AD104" t="str">
        <f t="shared" ca="1" si="38"/>
        <v>pics\\Kokos_3.jpg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9"/>
        <v>pics\\Kokos_3.jpg</v>
      </c>
      <c r="AI104" t="s">
        <v>114</v>
      </c>
      <c r="AO104">
        <f t="shared" ca="1" si="35"/>
        <v>0.63132414404084047</v>
      </c>
      <c r="AP104" t="str">
        <f t="shared" ca="1" si="36"/>
        <v>pics\\Kokos_3.jpg</v>
      </c>
      <c r="AR104" t="str">
        <f t="shared" si="41"/>
        <v/>
      </c>
      <c r="AS104" t="str">
        <f t="shared" ca="1" si="37"/>
        <v>pics\\Kokos_3.jpg</v>
      </c>
      <c r="AT104">
        <f t="shared" ca="1" si="31"/>
        <v>0.43530225116854904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_Цветущий_ли_</v>
      </c>
      <c r="BB104" t="str">
        <f t="shared" si="33"/>
        <v>_Цветущий_ли_КОДИС?</v>
      </c>
      <c r="BD104" cm="1">
        <f t="array" aca="1" ref="BD104" ca="1">INDEX($L$98:$L$105,(RANK(AT8,$AT$2:$AT$9)))</f>
        <v>2142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VLOOKUP(B105,audio_list_stym!$A$3:$BP$18,41,FALSE)</f>
        <v>14</v>
      </c>
      <c r="F105" t="str">
        <f>VLOOKUP(E105,metki!$A$2:$B$9,2,FALSE)</f>
        <v>импл_новые_с_названием</v>
      </c>
      <c r="G105" t="str">
        <f t="shared" si="27"/>
        <v>импл_</v>
      </c>
      <c r="H105" t="str">
        <f>VLOOKUP(B105,audio_list_stym!$A$3:$AJ$18,9,FALSE)</f>
        <v>Tamanid</v>
      </c>
      <c r="I105" t="s">
        <v>695</v>
      </c>
      <c r="J105" t="str">
        <f t="shared" si="28"/>
        <v>Tamanid_8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280</v>
      </c>
      <c r="Q105" t="str">
        <f>IF(G105="экспл",0,IF(G105="импл_",VLOOKUP(J105,quest_импл!$A$1:$J$129,8,FALSE),0))</f>
        <v>sound\\Skruchen_li.wav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2007</v>
      </c>
      <c r="AD105" t="str">
        <f t="shared" ca="1" si="38"/>
        <v>pics\\Banan_7.jpg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9"/>
        <v>pics\\Banan_7.jpg</v>
      </c>
      <c r="AI105" t="s">
        <v>115</v>
      </c>
      <c r="AO105">
        <f t="shared" ca="1" si="35"/>
        <v>0.92502604028406488</v>
      </c>
      <c r="AP105" t="str">
        <f t="shared" ca="1" si="36"/>
        <v>pics\\Banan_7.jpg</v>
      </c>
      <c r="AR105" t="str">
        <f t="shared" si="41"/>
        <v/>
      </c>
      <c r="AS105" t="str">
        <f t="shared" ca="1" si="37"/>
        <v>pics\\Banan_7.jpg</v>
      </c>
      <c r="AT105">
        <f t="shared" ca="1" si="31"/>
        <v>0.34399123559635592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_Скручен_ли_</v>
      </c>
      <c r="BB105" t="str">
        <f t="shared" si="33"/>
        <v>_Скручен_ли_КОДИС?</v>
      </c>
      <c r="BD105" cm="1">
        <f t="array" aca="1" ref="BD105" ca="1">INDEX($L$98:$L$105,(RANK(AT9,$AT$2:$AT$9)))</f>
        <v>2138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VLOOKUP(B106,audio_list_stym!$A$3:$BP$18,41,FALSE)</f>
        <v>15</v>
      </c>
      <c r="F106" t="str">
        <f>VLOOKUP(E106,metki!$A$2:$B$9,2,FALSE)</f>
        <v>экспл_новые_с_названием</v>
      </c>
      <c r="G106" t="str">
        <f t="shared" si="27"/>
        <v>экспл</v>
      </c>
      <c r="H106" t="str">
        <f>VLOOKUP(B106,audio_list_stym!$A$3:$AJ$18,9,FALSE)</f>
        <v>ZF</v>
      </c>
      <c r="I106" t="s">
        <v>688</v>
      </c>
      <c r="J106" t="str">
        <f t="shared" si="28"/>
        <v>ZF_1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153</v>
      </c>
      <c r="Z106" t="str">
        <f>IF(G106="экспл",VLOOKUP(J106,quest_экспл!$A$1:$N$129,12,FALSE),IF(G106="импл_",0,0))</f>
        <v>sound\\On_s_chashuykami.wav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38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39"/>
        <v/>
      </c>
      <c r="AI106" t="s">
        <v>116</v>
      </c>
      <c r="AO106">
        <f t="shared" ca="1" si="35"/>
        <v>0.3576206544841467</v>
      </c>
      <c r="AP106" t="str">
        <f t="shared" ca="1" si="36"/>
        <v>pics\\Peper_6.jpg</v>
      </c>
      <c r="AR106" t="str">
        <f t="shared" si="41"/>
        <v/>
      </c>
      <c r="AS106" t="str">
        <f t="shared" si="37"/>
        <v/>
      </c>
      <c r="AT106">
        <f t="shared" ca="1" si="31"/>
        <v>1.8640918152478148E-2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_Он_с_чешуйками?</v>
      </c>
      <c r="BA106" t="e">
        <f>VLOOKUP(Q106,audio_list_stym!$B$2:$BQ$299,68,FALSE)</f>
        <v>#N/A</v>
      </c>
      <c r="BB106" t="str">
        <f t="shared" si="33"/>
        <v>На_экране_ГОНИК._Он_с_чешуйками?</v>
      </c>
      <c r="BC106">
        <f>A106</f>
        <v>1214</v>
      </c>
      <c r="BD106" cm="1">
        <f t="array" aca="1" ref="BD106" ca="1">INDEX($L$106:$L$113,(RANK(AT2,$AT$2:$AT$9)))</f>
        <v>2149</v>
      </c>
      <c r="BE106" cm="1">
        <f t="array" aca="1" ref="BE106" ca="1">INDEX(BD66:BD81,(RANK(AT7,$AT$2:$AT$17)))</f>
        <v>2091</v>
      </c>
      <c r="BF106" cm="1">
        <f t="array" aca="1" ref="BF106" ca="1">INDEX(BD90:BD105,(RANK(AT7,$AT$2:$AT$17)))</f>
        <v>2139</v>
      </c>
      <c r="BG106" cm="1">
        <f t="array" aca="1" ref="BG106" ca="1">INDEX(BD114:BD129,(RANK(AT7,$AT$2:$AT$9)))</f>
        <v>2070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VLOOKUP(B107,audio_list_stym!$A$3:$BP$18,41,FALSE)</f>
        <v>15</v>
      </c>
      <c r="F107" t="str">
        <f>VLOOKUP(E107,metki!$A$2:$B$9,2,FALSE)</f>
        <v>экспл_новые_с_названием</v>
      </c>
      <c r="G107" t="str">
        <f t="shared" si="27"/>
        <v>экспл</v>
      </c>
      <c r="H107" t="str">
        <f>VLOOKUP(B107,audio_list_stym!$A$3:$AJ$18,9,FALSE)</f>
        <v>ZF</v>
      </c>
      <c r="I107" t="s">
        <v>689</v>
      </c>
      <c r="J107" t="str">
        <f t="shared" si="28"/>
        <v>ZF_2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154</v>
      </c>
      <c r="Z107" t="str">
        <f>IF(G107="экспл",VLOOKUP(J107,quest_экспл!$A$1:$N$129,12,FALSE),IF(G107="импл_",0,0))</f>
        <v>sound\\On_rozoviy.wav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8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39"/>
        <v/>
      </c>
      <c r="AI107" t="s">
        <v>117</v>
      </c>
      <c r="AO107">
        <f t="shared" ca="1" si="35"/>
        <v>0.57709198510573678</v>
      </c>
      <c r="AP107" t="str">
        <f t="shared" ca="1" si="36"/>
        <v>pics\\Kokos_8.jpg</v>
      </c>
      <c r="AR107" t="str">
        <f t="shared" si="41"/>
        <v/>
      </c>
      <c r="AS107" t="str">
        <f t="shared" si="37"/>
        <v/>
      </c>
      <c r="AT107">
        <f t="shared" ca="1" si="31"/>
        <v>0.46564087473328908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_Он_розовый?</v>
      </c>
      <c r="BA107" t="e">
        <f>VLOOKUP(Q107,audio_list_stym!$B$2:$BQ$299,68,FALSE)</f>
        <v>#N/A</v>
      </c>
      <c r="BB107" t="str">
        <f t="shared" si="33"/>
        <v>Посмотрите,_вот_ГОНИК._Он_розовый?</v>
      </c>
      <c r="BD107" cm="1">
        <f t="array" aca="1" ref="BD107" ca="1">INDEX($L$106:$L$113,(RANK(AT3,$AT$2:$AT$9)))</f>
        <v>2148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VLOOKUP(B108,audio_list_stym!$A$3:$BP$18,41,FALSE)</f>
        <v>15</v>
      </c>
      <c r="F108" t="str">
        <f>VLOOKUP(E108,metki!$A$2:$B$9,2,FALSE)</f>
        <v>экспл_новые_с_названием</v>
      </c>
      <c r="G108" t="str">
        <f t="shared" si="27"/>
        <v>экспл</v>
      </c>
      <c r="H108" t="str">
        <f>VLOOKUP(B108,audio_list_stym!$A$3:$AJ$18,9,FALSE)</f>
        <v>ZF</v>
      </c>
      <c r="I108" t="s">
        <v>690</v>
      </c>
      <c r="J108" t="str">
        <f t="shared" si="28"/>
        <v>ZF_3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155</v>
      </c>
      <c r="Z108" t="str">
        <f>IF(G108="экспл",VLOOKUP(J108,quest_экспл!$A$1:$N$129,12,FALSE),IF(G108="импл_",0,0))</f>
        <v>sound\\Tonkiy_li_on.wav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8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39"/>
        <v/>
      </c>
      <c r="AI108" t="s">
        <v>118</v>
      </c>
      <c r="AO108">
        <f t="shared" ca="1" si="35"/>
        <v>4.3648542568842652E-2</v>
      </c>
      <c r="AP108" t="str">
        <f t="shared" ca="1" si="36"/>
        <v>pics\\Tomat_6.jpg</v>
      </c>
      <c r="AR108" t="str">
        <f t="shared" si="41"/>
        <v/>
      </c>
      <c r="AS108" t="str">
        <f t="shared" si="37"/>
        <v/>
      </c>
      <c r="AT108">
        <f t="shared" ca="1" si="31"/>
        <v>0.65104078524914211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_Тонкий_ли_он?</v>
      </c>
      <c r="BA108" t="e">
        <f>VLOOKUP(Q108,audio_list_stym!$B$2:$BQ$299,68,FALSE)</f>
        <v>#N/A</v>
      </c>
      <c r="BB108" t="str">
        <f t="shared" si="33"/>
        <v>Вот_ГОНИК._Тонкий_ли_он?</v>
      </c>
      <c r="BD108" cm="1">
        <f t="array" aca="1" ref="BD108" ca="1">INDEX($L$106:$L$113,(RANK(AT4,$AT$2:$AT$9)))</f>
        <v>2152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VLOOKUP(B109,audio_list_stym!$A$3:$BP$18,41,FALSE)</f>
        <v>15</v>
      </c>
      <c r="F109" t="str">
        <f>VLOOKUP(E109,metki!$A$2:$B$9,2,FALSE)</f>
        <v>экспл_новые_с_названием</v>
      </c>
      <c r="G109" t="str">
        <f t="shared" si="27"/>
        <v>экспл</v>
      </c>
      <c r="H109" t="str">
        <f>VLOOKUP(B109,audio_list_stym!$A$3:$AJ$18,9,FALSE)</f>
        <v>ZF</v>
      </c>
      <c r="I109" t="s">
        <v>691</v>
      </c>
      <c r="J109" t="str">
        <f t="shared" si="28"/>
        <v>ZF_4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156</v>
      </c>
      <c r="Z109" t="str">
        <f>IF(G109="экспл",VLOOKUP(J109,quest_экспл!$A$1:$N$129,12,FALSE),IF(G109="импл_",0,0))</f>
        <v>sound\\Celniy_li_on.wav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8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39"/>
        <v/>
      </c>
      <c r="AI109" t="s">
        <v>119</v>
      </c>
      <c r="AO109">
        <f t="shared" ca="1" si="35"/>
        <v>0.87998641121037768</v>
      </c>
      <c r="AP109" t="str">
        <f t="shared" ca="1" si="36"/>
        <v>pics\\Finik_3.jpg</v>
      </c>
      <c r="AR109" t="str">
        <f t="shared" si="41"/>
        <v/>
      </c>
      <c r="AS109" t="str">
        <f t="shared" si="37"/>
        <v/>
      </c>
      <c r="AT109">
        <f t="shared" ca="1" si="31"/>
        <v>0.81452288511154169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_Цельный_ли_он?</v>
      </c>
      <c r="BA109" t="e">
        <f>VLOOKUP(Q109,audio_list_stym!$B$2:$BQ$299,68,FALSE)</f>
        <v>#N/A</v>
      </c>
      <c r="BB109" t="str">
        <f t="shared" si="33"/>
        <v>Это_ГОНИК._Цельный_ли_он?</v>
      </c>
      <c r="BD109" cm="1">
        <f t="array" aca="1" ref="BD109" ca="1">INDEX($L$106:$L$113,(RANK(AT5,$AT$2:$AT$9)))</f>
        <v>2147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VLOOKUP(B110,audio_list_stym!$A$3:$BP$18,41,FALSE)</f>
        <v>15</v>
      </c>
      <c r="F110" t="str">
        <f>VLOOKUP(E110,metki!$A$2:$B$9,2,FALSE)</f>
        <v>экспл_новые_с_названием</v>
      </c>
      <c r="G110" t="str">
        <f t="shared" si="27"/>
        <v>экспл</v>
      </c>
      <c r="H110" t="str">
        <f>VLOOKUP(B110,audio_list_stym!$A$3:$AJ$18,9,FALSE)</f>
        <v>ZF</v>
      </c>
      <c r="I110" t="s">
        <v>692</v>
      </c>
      <c r="J110" t="str">
        <f t="shared" si="28"/>
        <v>ZF_5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157</v>
      </c>
      <c r="Z110" t="str">
        <f>IF(G110="экспл",VLOOKUP(J110,quest_экспл!$A$1:$N$129,12,FALSE),IF(G110="импл_",0,0))</f>
        <v>sound\\On_shershaviy.wav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8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39"/>
        <v/>
      </c>
      <c r="AI110" t="s">
        <v>120</v>
      </c>
      <c r="AO110">
        <f t="shared" ca="1" si="35"/>
        <v>0.81948961867535886</v>
      </c>
      <c r="AP110" t="str">
        <f t="shared" ca="1" si="36"/>
        <v>pics\\Finik_8.jpg</v>
      </c>
      <c r="AR110" t="str">
        <f t="shared" si="41"/>
        <v/>
      </c>
      <c r="AS110" t="str">
        <f t="shared" si="37"/>
        <v/>
      </c>
      <c r="AT110">
        <f t="shared" ca="1" si="31"/>
        <v>0.71312362168412691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_Он_шершавый?</v>
      </c>
      <c r="BA110" t="e">
        <f>VLOOKUP(Q110,audio_list_stym!$B$2:$BQ$299,68,FALSE)</f>
        <v>#N/A</v>
      </c>
      <c r="BB110" t="str">
        <f t="shared" si="33"/>
        <v>На_картинке_ГОНИК._Он_шершавый?</v>
      </c>
      <c r="BD110" cm="1">
        <f t="array" aca="1" ref="BD110" ca="1">INDEX($L$106:$L$113,(RANK(AT6,$AT$2:$AT$9)))</f>
        <v>2145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VLOOKUP(B111,audio_list_stym!$A$3:$BP$18,41,FALSE)</f>
        <v>15</v>
      </c>
      <c r="F111" t="str">
        <f>VLOOKUP(E111,metki!$A$2:$B$9,2,FALSE)</f>
        <v>экспл_новые_с_названием</v>
      </c>
      <c r="G111" t="str">
        <f t="shared" si="27"/>
        <v>экспл</v>
      </c>
      <c r="H111" t="str">
        <f>VLOOKUP(B111,audio_list_stym!$A$3:$AJ$18,9,FALSE)</f>
        <v>ZF</v>
      </c>
      <c r="I111" t="s">
        <v>693</v>
      </c>
      <c r="J111" t="str">
        <f t="shared" si="28"/>
        <v>ZF_6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158</v>
      </c>
      <c r="Z111" t="str">
        <f>IF(G111="экспл",VLOOKUP(J111,quest_экспл!$A$1:$N$129,12,FALSE),IF(G111="импл_",0,0))</f>
        <v>sound\\Zaostrin_li_on.wav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8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39"/>
        <v/>
      </c>
      <c r="AI111" t="s">
        <v>121</v>
      </c>
      <c r="AO111">
        <f t="shared" ca="1" si="35"/>
        <v>0.43486757482603811</v>
      </c>
      <c r="AP111" t="str">
        <f t="shared" ca="1" si="36"/>
        <v>pics\\Peper_1.jpg</v>
      </c>
      <c r="AR111" t="str">
        <f t="shared" si="41"/>
        <v/>
      </c>
      <c r="AS111" t="str">
        <f t="shared" si="37"/>
        <v/>
      </c>
      <c r="AT111">
        <f t="shared" ca="1" si="31"/>
        <v>0.81931733574459564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_Заострен_ли_он?</v>
      </c>
      <c r="BA111" t="e">
        <f>VLOOKUP(Q111,audio_list_stym!$B$2:$BQ$299,68,FALSE)</f>
        <v>#N/A</v>
      </c>
      <c r="BB111" t="str">
        <f t="shared" si="33"/>
        <v>На_мониторе_ГОНИК._Заострен_ли_он?</v>
      </c>
      <c r="BD111" cm="1">
        <f t="array" aca="1" ref="BD111" ca="1">INDEX($L$106:$L$113,(RANK(AT7,$AT$2:$AT$9)))</f>
        <v>2151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VLOOKUP(B112,audio_list_stym!$A$3:$BP$18,41,FALSE)</f>
        <v>15</v>
      </c>
      <c r="F112" t="str">
        <f>VLOOKUP(E112,metki!$A$2:$B$9,2,FALSE)</f>
        <v>экспл_новые_с_названием</v>
      </c>
      <c r="G112" t="str">
        <f t="shared" si="27"/>
        <v>экспл</v>
      </c>
      <c r="H112" t="str">
        <f>VLOOKUP(B112,audio_list_stym!$A$3:$AJ$18,9,FALSE)</f>
        <v>ZF</v>
      </c>
      <c r="I112" t="s">
        <v>694</v>
      </c>
      <c r="J112" t="str">
        <f t="shared" si="28"/>
        <v>ZF_7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159</v>
      </c>
      <c r="Z112" t="str">
        <f>IF(G112="экспл",VLOOKUP(J112,quest_экспл!$A$1:$N$129,12,FALSE),IF(G112="импл_",0,0))</f>
        <v>sound\\On_rassipchatiy.wav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8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39"/>
        <v/>
      </c>
      <c r="AI112" t="s">
        <v>122</v>
      </c>
      <c r="AO112">
        <f t="shared" ca="1" si="35"/>
        <v>0.84117915695990586</v>
      </c>
      <c r="AP112" t="str">
        <f t="shared" ca="1" si="36"/>
        <v>pics\\Finik_7.jpg</v>
      </c>
      <c r="AR112" t="str">
        <f t="shared" si="41"/>
        <v/>
      </c>
      <c r="AS112" t="str">
        <f t="shared" si="37"/>
        <v/>
      </c>
      <c r="AT112">
        <f t="shared" ca="1" si="31"/>
        <v>7.2999376981346176E-2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_Он_рассыпчатый?</v>
      </c>
      <c r="BA112" t="e">
        <f>VLOOKUP(Q112,audio_list_stym!$B$2:$BQ$299,68,FALSE)</f>
        <v>#N/A</v>
      </c>
      <c r="BB112" t="str">
        <f t="shared" si="33"/>
        <v>Перед_Вами_ГОНИК._Он_рассыпчатый?</v>
      </c>
      <c r="BD112" cm="1">
        <f t="array" aca="1" ref="BD112" ca="1">INDEX($L$106:$L$113,(RANK(AT8,$AT$2:$AT$9)))</f>
        <v>2150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VLOOKUP(B113,audio_list_stym!$A$3:$BP$18,41,FALSE)</f>
        <v>15</v>
      </c>
      <c r="F113" t="str">
        <f>VLOOKUP(E113,metki!$A$2:$B$9,2,FALSE)</f>
        <v>экспл_новые_с_названием</v>
      </c>
      <c r="G113" t="str">
        <f t="shared" si="27"/>
        <v>экспл</v>
      </c>
      <c r="H113" t="str">
        <f>VLOOKUP(B113,audio_list_stym!$A$3:$AJ$18,9,FALSE)</f>
        <v>ZF</v>
      </c>
      <c r="I113" t="s">
        <v>695</v>
      </c>
      <c r="J113" t="str">
        <f t="shared" si="28"/>
        <v>ZF_8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160</v>
      </c>
      <c r="Z113" t="str">
        <f>IF(G113="экспл",VLOOKUP(J113,quest_экспл!$A$1:$N$129,12,FALSE),IF(G113="импл_",0,0))</f>
        <v>sound\\Ochishen_li_on.wav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8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39"/>
        <v/>
      </c>
      <c r="AI113" t="s">
        <v>123</v>
      </c>
      <c r="AO113">
        <f t="shared" ca="1" si="35"/>
        <v>0.28610486723340367</v>
      </c>
      <c r="AP113" t="str">
        <f t="shared" ca="1" si="36"/>
        <v>pics\\Redis_1.jpg</v>
      </c>
      <c r="AR113" t="str">
        <f t="shared" si="41"/>
        <v/>
      </c>
      <c r="AS113" t="str">
        <f t="shared" si="37"/>
        <v/>
      </c>
      <c r="AT113">
        <f t="shared" ca="1" si="31"/>
        <v>0.8674823716981831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_Очищен_ли_он?</v>
      </c>
      <c r="BA113" t="e">
        <f>VLOOKUP(Q113,audio_list_stym!$B$2:$BQ$299,68,FALSE)</f>
        <v>#N/A</v>
      </c>
      <c r="BB113" t="str">
        <f t="shared" si="33"/>
        <v>Вы_видите_ГОНИК._Очищен_ли_он?</v>
      </c>
      <c r="BD113" cm="1">
        <f t="array" aca="1" ref="BD113" ca="1">INDEX($L$106:$L$113,(RANK(AT9,$AT$2:$AT$9)))</f>
        <v>2146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VLOOKUP(B114,audio_list_stym!$A$3:$BP$18,41,FALSE)</f>
        <v>16</v>
      </c>
      <c r="F114" t="str">
        <f>VLOOKUP(E114,metki!$A$2:$B$9,2,FALSE)</f>
        <v>импл_новые_без_названия</v>
      </c>
      <c r="G114" t="str">
        <f t="shared" si="27"/>
        <v>импл_</v>
      </c>
      <c r="H114" t="str">
        <f>VLOOKUP(B114,audio_list_stym!$A$3:$AJ$18,9,FALSE)</f>
        <v>Ackee</v>
      </c>
      <c r="I114" t="s">
        <v>688</v>
      </c>
      <c r="J114" t="str">
        <f t="shared" si="28"/>
        <v>Ackee_1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225</v>
      </c>
      <c r="Q114" t="str">
        <f>IF(G114="экспл",0,IF(G114="импл_",VLOOKUP(J114,quest_импл!$A$1:$J$129,8,FALSE),0))</f>
        <v>sound\\Sushenniy_li.wav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2017</v>
      </c>
      <c r="AD114" t="str">
        <f t="shared" ca="1" si="38"/>
        <v>pics\\Goroh_1.jpg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9"/>
        <v>pics\\Goroh_1.jpg</v>
      </c>
      <c r="AI114" t="s">
        <v>86</v>
      </c>
      <c r="AO114">
        <f t="shared" ca="1" si="35"/>
        <v>0.7502436893866069</v>
      </c>
      <c r="AP114" t="str">
        <f t="shared" ca="1" si="36"/>
        <v>pics\\Goroh_1.jpg</v>
      </c>
      <c r="AR114" t="str">
        <f t="shared" si="41"/>
        <v/>
      </c>
      <c r="AS114" t="str">
        <f t="shared" ca="1" si="37"/>
        <v>pics\\Goroh_1.jpg</v>
      </c>
      <c r="AT114">
        <f t="shared" ca="1" si="31"/>
        <v>0.11326910510639121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_Сушеный_ли_</v>
      </c>
      <c r="BB114" t="str">
        <f t="shared" si="33"/>
        <v>_Сушеный_ли_XXXXX?</v>
      </c>
      <c r="BC114">
        <f>A114</f>
        <v>1215</v>
      </c>
      <c r="BD114" cm="1">
        <f t="array" aca="1" ref="BD114" ca="1">INDEX($L$114:$L$121,(RANK(AT2,$AT$2:$AT$9)))</f>
        <v>2069</v>
      </c>
      <c r="BE114" cm="1">
        <f t="array" aca="1" ref="BE114" ca="1">INDEX(BD66:BD81,(RANK(AT8,$AT$2:$AT$17)))</f>
        <v>2092</v>
      </c>
      <c r="BF114" cm="1">
        <f t="array" aca="1" ref="BF114" ca="1">INDEX(BD82:BD97,(RANK(AT8,$AT$2:$AT$9)))</f>
        <v>2119</v>
      </c>
      <c r="BG114" cm="1">
        <f t="array" aca="1" ref="BG114" ca="1">INDEX(BD98:BD113,(RANK(AT8,$AT$2:$AT$9)))</f>
        <v>2143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VLOOKUP(B115,audio_list_stym!$A$3:$BP$18,41,FALSE)</f>
        <v>16</v>
      </c>
      <c r="F115" t="str">
        <f>VLOOKUP(E115,metki!$A$2:$B$9,2,FALSE)</f>
        <v>импл_новые_без_названия</v>
      </c>
      <c r="G115" t="str">
        <f t="shared" si="27"/>
        <v>импл_</v>
      </c>
      <c r="H115" t="str">
        <f>VLOOKUP(B115,audio_list_stym!$A$3:$AJ$18,9,FALSE)</f>
        <v>Ackee</v>
      </c>
      <c r="I115" t="s">
        <v>689</v>
      </c>
      <c r="J115" t="str">
        <f t="shared" si="28"/>
        <v>Ackee_2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226</v>
      </c>
      <c r="Q115" t="str">
        <f>IF(G115="экспл",0,IF(G115="импл_",VLOOKUP(J115,quest_импл!$A$1:$J$129,8,FALSE),0))</f>
        <v>sound\\S_vetochkoy_li.wav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2014</v>
      </c>
      <c r="AD115" t="str">
        <f t="shared" ca="1" si="38"/>
        <v>pics\\Finik_6.jpg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9"/>
        <v>pics\\Finik_6.jpg</v>
      </c>
      <c r="AI115" t="s">
        <v>87</v>
      </c>
      <c r="AO115">
        <f t="shared" ca="1" si="35"/>
        <v>0.84126004101755492</v>
      </c>
      <c r="AP115" t="str">
        <f t="shared" ca="1" si="36"/>
        <v>pics\\Finik_6.jpg</v>
      </c>
      <c r="AR115" t="str">
        <f t="shared" si="41"/>
        <v/>
      </c>
      <c r="AS115" t="str">
        <f t="shared" ca="1" si="37"/>
        <v>pics\\Finik_6.jpg</v>
      </c>
      <c r="AT115">
        <f t="shared" ca="1" si="31"/>
        <v>0.36780253751136094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_С_веточкой_ли_</v>
      </c>
      <c r="BB115" t="str">
        <f t="shared" si="33"/>
        <v>_С_веточкой_ли_XXXXX?</v>
      </c>
      <c r="BD115" cm="1">
        <f t="array" aca="1" ref="BD115" ca="1">INDEX($L$114:$L$121,(RANK(AT3,$AT$2:$AT$9)))</f>
        <v>2068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VLOOKUP(B116,audio_list_stym!$A$3:$BP$18,41,FALSE)</f>
        <v>16</v>
      </c>
      <c r="F116" t="str">
        <f>VLOOKUP(E116,metki!$A$2:$B$9,2,FALSE)</f>
        <v>импл_новые_без_названия</v>
      </c>
      <c r="G116" t="str">
        <f t="shared" si="27"/>
        <v>импл_</v>
      </c>
      <c r="H116" t="str">
        <f>VLOOKUP(B116,audio_list_stym!$A$3:$AJ$18,9,FALSE)</f>
        <v>Ackee</v>
      </c>
      <c r="I116" t="s">
        <v>690</v>
      </c>
      <c r="J116" t="str">
        <f t="shared" si="28"/>
        <v>Ackee_3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227</v>
      </c>
      <c r="Q116" t="str">
        <f>IF(G116="экспл",0,IF(G116="импл_",VLOOKUP(J116,quest_импл!$A$1:$J$129,8,FALSE),0))</f>
        <v>sound\\Rasskrit_li.wav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2030</v>
      </c>
      <c r="AD116" t="str">
        <f t="shared" ca="1" si="38"/>
        <v>pics\\Kokos_6.jpg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9"/>
        <v>pics\\Kokos_6.jpg</v>
      </c>
      <c r="AI116" t="s">
        <v>88</v>
      </c>
      <c r="AO116">
        <f t="shared" ca="1" si="35"/>
        <v>0.58700919470531798</v>
      </c>
      <c r="AP116" t="str">
        <f t="shared" ca="1" si="36"/>
        <v>pics\\Kokos_6.jpg</v>
      </c>
      <c r="AR116" t="str">
        <f t="shared" si="41"/>
        <v/>
      </c>
      <c r="AS116" t="str">
        <f t="shared" ca="1" si="37"/>
        <v>pics\\Kokos_6.jpg</v>
      </c>
      <c r="AT116">
        <f t="shared" ca="1" si="31"/>
        <v>2.3373507426104001E-2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_Раскрыт_ли_</v>
      </c>
      <c r="BB116" t="str">
        <f t="shared" si="33"/>
        <v>_Раскрыт_ли_XXXXX?</v>
      </c>
      <c r="BD116" cm="1">
        <f t="array" aca="1" ref="BD116" ca="1">INDEX($L$114:$L$121,(RANK(AT4,$AT$2:$AT$9)))</f>
        <v>2072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VLOOKUP(B117,audio_list_stym!$A$3:$BP$18,41,FALSE)</f>
        <v>16</v>
      </c>
      <c r="F117" t="str">
        <f>VLOOKUP(E117,metki!$A$2:$B$9,2,FALSE)</f>
        <v>импл_новые_без_названия</v>
      </c>
      <c r="G117" t="str">
        <f t="shared" si="27"/>
        <v>импл_</v>
      </c>
      <c r="H117" t="str">
        <f>VLOOKUP(B117,audio_list_stym!$A$3:$AJ$18,9,FALSE)</f>
        <v>Ackee</v>
      </c>
      <c r="I117" t="s">
        <v>691</v>
      </c>
      <c r="J117" t="str">
        <f t="shared" si="28"/>
        <v>Ackee_4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228</v>
      </c>
      <c r="Q117" t="str">
        <f>IF(G117="экспл",0,IF(G117="импл_",VLOOKUP(J117,quest_импл!$A$1:$J$129,8,FALSE),0))</f>
        <v>sound\\Pushistiy_li.wav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2060</v>
      </c>
      <c r="AD117" t="str">
        <f t="shared" ca="1" si="38"/>
        <v>pics\\Tomat_4.jpg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9"/>
        <v>pics\\Tomat_4.jpg</v>
      </c>
      <c r="AI117" t="s">
        <v>89</v>
      </c>
      <c r="AO117">
        <f t="shared" ca="1" si="35"/>
        <v>5.0853974751460362E-2</v>
      </c>
      <c r="AP117" t="str">
        <f t="shared" ca="1" si="36"/>
        <v>pics\\Tomat_4.jpg</v>
      </c>
      <c r="AR117" t="str">
        <f t="shared" si="41"/>
        <v/>
      </c>
      <c r="AS117" t="str">
        <f t="shared" ca="1" si="37"/>
        <v>pics\\Tomat_4.jpg</v>
      </c>
      <c r="AT117">
        <f t="shared" ca="1" si="31"/>
        <v>0.71812515837317259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_Пушистый_ли_</v>
      </c>
      <c r="BB117" t="str">
        <f t="shared" si="33"/>
        <v>_Пушистый_ли_XXXXX?</v>
      </c>
      <c r="BD117" cm="1">
        <f t="array" aca="1" ref="BD117" ca="1">INDEX($L$114:$L$121,(RANK(AT5,$AT$2:$AT$9)))</f>
        <v>2067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VLOOKUP(B118,audio_list_stym!$A$3:$BP$18,41,FALSE)</f>
        <v>16</v>
      </c>
      <c r="F118" t="str">
        <f>VLOOKUP(E118,metki!$A$2:$B$9,2,FALSE)</f>
        <v>импл_новые_без_названия</v>
      </c>
      <c r="G118" t="str">
        <f t="shared" si="27"/>
        <v>импл_</v>
      </c>
      <c r="H118" t="str">
        <f>VLOOKUP(B118,audio_list_stym!$A$3:$AJ$18,9,FALSE)</f>
        <v>Ackee</v>
      </c>
      <c r="I118" t="s">
        <v>692</v>
      </c>
      <c r="J118" t="str">
        <f t="shared" si="28"/>
        <v>Ackee_5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229</v>
      </c>
      <c r="Q118" t="str">
        <f>IF(G118="экспл",0,IF(G118="импл_",VLOOKUP(J118,quest_импл!$A$1:$J$129,8,FALSE),0))</f>
        <v>sound\\Kvadratniy_li.wav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2029</v>
      </c>
      <c r="AD118" t="str">
        <f t="shared" ca="1" si="38"/>
        <v>pics\\Kokos_5.jpg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9"/>
        <v>pics\\Kokos_5.jpg</v>
      </c>
      <c r="AI118" t="s">
        <v>90</v>
      </c>
      <c r="AO118">
        <f t="shared" ca="1" si="35"/>
        <v>0.5895418555519506</v>
      </c>
      <c r="AP118" t="str">
        <f t="shared" ca="1" si="36"/>
        <v>pics\\Kokos_5.jpg</v>
      </c>
      <c r="AR118" t="str">
        <f t="shared" si="41"/>
        <v/>
      </c>
      <c r="AS118" t="str">
        <f t="shared" ca="1" si="37"/>
        <v>pics\\Kokos_5.jpg</v>
      </c>
      <c r="AT118">
        <f t="shared" ca="1" si="31"/>
        <v>0.38502760637838407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_Квадратный_ли_</v>
      </c>
      <c r="BB118" t="str">
        <f t="shared" si="33"/>
        <v>_Квадратный_ли_XXXXX?</v>
      </c>
      <c r="BD118" cm="1">
        <f t="array" aca="1" ref="BD118" ca="1">INDEX($L$114:$L$121,(RANK(AT6,$AT$2:$AT$9)))</f>
        <v>2065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VLOOKUP(B119,audio_list_stym!$A$3:$BP$18,41,FALSE)</f>
        <v>16</v>
      </c>
      <c r="F119" t="str">
        <f>VLOOKUP(E119,metki!$A$2:$B$9,2,FALSE)</f>
        <v>импл_новые_без_названия</v>
      </c>
      <c r="G119" t="str">
        <f t="shared" si="27"/>
        <v>импл_</v>
      </c>
      <c r="H119" t="str">
        <f>VLOOKUP(B119,audio_list_stym!$A$3:$AJ$18,9,FALSE)</f>
        <v>Ackee</v>
      </c>
      <c r="I119" t="s">
        <v>693</v>
      </c>
      <c r="J119" t="str">
        <f t="shared" si="28"/>
        <v>Ackee_6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230</v>
      </c>
      <c r="Q119" t="str">
        <f>IF(G119="экспл",0,IF(G119="импл_",VLOOKUP(J119,quest_импл!$A$1:$J$129,8,FALSE),0))</f>
        <v>sound\\Sklizskiy_li.wav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2033</v>
      </c>
      <c r="AD119" t="str">
        <f t="shared" ca="1" si="38"/>
        <v>pics\\Limon_1.jpg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9"/>
        <v>pics\\Limon_1.jpg</v>
      </c>
      <c r="AI119" t="s">
        <v>91</v>
      </c>
      <c r="AO119">
        <f t="shared" ca="1" si="35"/>
        <v>0.55847769509672163</v>
      </c>
      <c r="AP119" t="str">
        <f t="shared" ca="1" si="36"/>
        <v>pics\\Limon_1.jpg</v>
      </c>
      <c r="AR119" t="str">
        <f t="shared" si="41"/>
        <v/>
      </c>
      <c r="AS119" t="str">
        <f t="shared" ca="1" si="37"/>
        <v>pics\\Limon_1.jpg</v>
      </c>
      <c r="AT119">
        <f t="shared" ca="1" si="31"/>
        <v>0.85566332123444278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_Склизкий_ли_</v>
      </c>
      <c r="BB119" t="str">
        <f t="shared" si="33"/>
        <v>_Склизкий_ли_XXXXX?</v>
      </c>
      <c r="BD119" cm="1">
        <f t="array" aca="1" ref="BD119" ca="1">INDEX($L$114:$L$121,(RANK(AT7,$AT$2:$AT$9)))</f>
        <v>2071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VLOOKUP(B120,audio_list_stym!$A$3:$BP$18,41,FALSE)</f>
        <v>16</v>
      </c>
      <c r="F120" t="str">
        <f>VLOOKUP(E120,metki!$A$2:$B$9,2,FALSE)</f>
        <v>импл_новые_без_названия</v>
      </c>
      <c r="G120" t="str">
        <f t="shared" si="27"/>
        <v>импл_</v>
      </c>
      <c r="H120" t="str">
        <f>VLOOKUP(B120,audio_list_stym!$A$3:$AJ$18,9,FALSE)</f>
        <v>Ackee</v>
      </c>
      <c r="I120" t="s">
        <v>694</v>
      </c>
      <c r="J120" t="str">
        <f t="shared" si="28"/>
        <v>Ackee_7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231</v>
      </c>
      <c r="Q120" t="str">
        <f>IF(G120="экспл",0,IF(G120="импл_",VLOOKUP(J120,quest_импл!$A$1:$J$129,8,FALSE),0))</f>
        <v>sound\\Uvyadshiy_li.wav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2019</v>
      </c>
      <c r="AD120" t="str">
        <f t="shared" ca="1" si="38"/>
        <v>pics\\Goroh_3.jpg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9"/>
        <v>pics\\Goroh_3.jpg</v>
      </c>
      <c r="AI120" t="s">
        <v>92</v>
      </c>
      <c r="AO120">
        <f t="shared" ca="1" si="35"/>
        <v>0.73273989523506189</v>
      </c>
      <c r="AP120" t="str">
        <f t="shared" ca="1" si="36"/>
        <v>pics\\Goroh_3.jpg</v>
      </c>
      <c r="AR120" t="str">
        <f t="shared" si="41"/>
        <v/>
      </c>
      <c r="AS120" t="str">
        <f t="shared" ca="1" si="37"/>
        <v>pics\\Goroh_3.jpg</v>
      </c>
      <c r="AT120">
        <f t="shared" ca="1" si="31"/>
        <v>0.21591594023513638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_Увядший_ли_</v>
      </c>
      <c r="BB120" t="str">
        <f t="shared" si="33"/>
        <v>_Увядший_ли_XXXXX?</v>
      </c>
      <c r="BD120" cm="1">
        <f t="array" aca="1" ref="BD120" ca="1">INDEX($L$114:$L$121,(RANK(AT8,$AT$2:$AT$9)))</f>
        <v>2070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VLOOKUP(B121,audio_list_stym!$A$3:$BP$18,41,FALSE)</f>
        <v>16</v>
      </c>
      <c r="F121" t="str">
        <f>VLOOKUP(E121,metki!$A$2:$B$9,2,FALSE)</f>
        <v>импл_новые_без_названия</v>
      </c>
      <c r="G121" t="str">
        <f t="shared" si="27"/>
        <v>импл_</v>
      </c>
      <c r="H121" t="str">
        <f>VLOOKUP(B121,audio_list_stym!$A$3:$AJ$18,9,FALSE)</f>
        <v>Ackee</v>
      </c>
      <c r="I121" t="s">
        <v>695</v>
      </c>
      <c r="J121" t="str">
        <f t="shared" si="28"/>
        <v>Ackee_8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232</v>
      </c>
      <c r="Q121" t="str">
        <f>IF(G121="экспл",0,IF(G121="импл_",VLOOKUP(J121,quest_импл!$A$1:$J$129,8,FALSE),0))</f>
        <v>sound\\Raznocvetniy_li.wav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2013</v>
      </c>
      <c r="AD121" t="str">
        <f t="shared" ca="1" si="38"/>
        <v>pics\\Finik_5.jpg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9"/>
        <v>pics\\Finik_5.jpg</v>
      </c>
      <c r="AI121" t="s">
        <v>93</v>
      </c>
      <c r="AO121">
        <f t="shared" ca="1" si="35"/>
        <v>0.86682192272971281</v>
      </c>
      <c r="AP121" t="str">
        <f t="shared" ca="1" si="36"/>
        <v>pics\\Finik_5.jpg</v>
      </c>
      <c r="AR121" t="str">
        <f>IF(AH121="sound\\Ogorod",AP49,"")</f>
        <v/>
      </c>
      <c r="AS121" t="str">
        <f t="shared" ca="1" si="37"/>
        <v>pics\\Finik_5.jpg</v>
      </c>
      <c r="AT121">
        <f t="shared" ca="1" si="31"/>
        <v>0.17310572863322693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_Разноцветный_ли_</v>
      </c>
      <c r="BB121" t="str">
        <f t="shared" si="33"/>
        <v>_Разноцветный_ли_XXXXX?</v>
      </c>
      <c r="BD121" cm="1">
        <f t="array" aca="1" ref="BD121" ca="1">INDEX($L$114:$L$121,(RANK(AT9,$AT$2:$AT$9)))</f>
        <v>2066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VLOOKUP(B122,audio_list_stym!$A$3:$BP$18,41,FALSE)</f>
        <v>17</v>
      </c>
      <c r="F122" t="str">
        <f>VLOOKUP(E122,metki!$A$2:$B$9,2,FALSE)</f>
        <v>экспл_новые_без_названия</v>
      </c>
      <c r="G122" t="str">
        <f t="shared" si="27"/>
        <v>экспл</v>
      </c>
      <c r="H122" t="str">
        <f>VLOOKUP(B122,audio_list_stym!$A$3:$AJ$18,9,FALSE)</f>
        <v>Ake</v>
      </c>
      <c r="I122" t="s">
        <v>688</v>
      </c>
      <c r="J122" t="str">
        <f t="shared" si="28"/>
        <v>Ake_1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105</v>
      </c>
      <c r="Z122" t="str">
        <f>IF(G122="экспл",VLOOKUP(J122,quest_экспл!$A$1:$N$129,12,FALSE),IF(G122="импл_",0,0))</f>
        <v>sound\\On_imeet_myakot.wav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38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39"/>
        <v/>
      </c>
      <c r="AI122" t="s">
        <v>124</v>
      </c>
      <c r="AO122">
        <f t="shared" ca="1" si="35"/>
        <v>0.72704204169659448</v>
      </c>
      <c r="AP122" t="str">
        <f t="shared" ca="1" si="36"/>
        <v>pics\\Goroh_4.jpg</v>
      </c>
      <c r="AR122" t="str">
        <f t="shared" ref="AR122:AR129" si="42">IF(AH122="sound\\Ogorod",AP50,"")</f>
        <v/>
      </c>
      <c r="AS122" t="str">
        <f t="shared" si="37"/>
        <v/>
      </c>
      <c r="AT122">
        <f t="shared" ca="1" si="31"/>
        <v>0.85250988098221425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_Он_имеет_мякоть?</v>
      </c>
      <c r="BA122" t="e">
        <f>VLOOKUP(Q122,audio_list_stym!$B$2:$BQ$299,68,FALSE)</f>
        <v>#N/A</v>
      </c>
      <c r="BB122" t="str">
        <f t="shared" si="33"/>
        <v>На_экране_XXXXX._Он_имеет_мякоть?</v>
      </c>
      <c r="BC122">
        <f>A122</f>
        <v>1216</v>
      </c>
      <c r="BD122" cm="1">
        <f t="array" aca="1" ref="BD122" ca="1">INDEX($L$122:$L$129,(RANK(AT2,$AT$2:$AT$9)))</f>
        <v>2077</v>
      </c>
      <c r="BE122" cm="1">
        <f t="array" aca="1" ref="BE122" ca="1">INDEX(BD66:BD81,(RANK(AT9,$AT$2:$AT$17)))</f>
        <v>2086</v>
      </c>
      <c r="BF122" cm="1">
        <f t="array" aca="1" ref="BF122" ca="1">INDEX(BD90:BD105,(RANK(AT9,$AT$2:$AT$17)))</f>
        <v>2131</v>
      </c>
      <c r="BG122" cm="1">
        <f t="array" aca="1" ref="BG122" ca="1">INDEX(BD106:BD121,(RANK(AT9,$AT$2:$AT$17)))</f>
        <v>2147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VLOOKUP(B123,audio_list_stym!$A$3:$BP$18,41,FALSE)</f>
        <v>17</v>
      </c>
      <c r="F123" t="str">
        <f>VLOOKUP(E123,metki!$A$2:$B$9,2,FALSE)</f>
        <v>экспл_новые_без_названия</v>
      </c>
      <c r="G123" t="str">
        <f t="shared" si="27"/>
        <v>экспл</v>
      </c>
      <c r="H123" t="str">
        <f>VLOOKUP(B123,audio_list_stym!$A$3:$AJ$18,9,FALSE)</f>
        <v>Ake</v>
      </c>
      <c r="I123" t="s">
        <v>689</v>
      </c>
      <c r="J123" t="str">
        <f t="shared" si="28"/>
        <v>Ake_2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106</v>
      </c>
      <c r="Z123" t="str">
        <f>IF(G123="экспл",VLOOKUP(J123,quest_экспл!$A$1:$N$129,12,FALSE),IF(G123="импл_",0,0))</f>
        <v>sound\\Prodolgovatiy_li_on.wav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8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39"/>
        <v/>
      </c>
      <c r="AI123" t="s">
        <v>125</v>
      </c>
      <c r="AO123">
        <f t="shared" ca="1" si="35"/>
        <v>0.60917252849377979</v>
      </c>
      <c r="AP123" t="str">
        <f t="shared" ca="1" si="36"/>
        <v>pics\\Kokos_4.jpg</v>
      </c>
      <c r="AR123" t="str">
        <f t="shared" si="42"/>
        <v/>
      </c>
      <c r="AS123" t="str">
        <f t="shared" si="37"/>
        <v/>
      </c>
      <c r="AT123">
        <f t="shared" ca="1" si="31"/>
        <v>0.39296948609760685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_Продолговатый_ли_он?</v>
      </c>
      <c r="BA123" t="e">
        <f>VLOOKUP(Q123,audio_list_stym!$B$2:$BQ$299,68,FALSE)</f>
        <v>#N/A</v>
      </c>
      <c r="BB123" t="str">
        <f t="shared" si="33"/>
        <v>Посмотрите,_вот_XXXXX._Продолговатый_ли_он?</v>
      </c>
      <c r="BD123" cm="1">
        <f t="array" aca="1" ref="BD123" ca="1">INDEX($L$122:$L$129,(RANK(AT3,$AT$2:$AT$9)))</f>
        <v>2076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VLOOKUP(B124,audio_list_stym!$A$3:$BP$18,41,FALSE)</f>
        <v>17</v>
      </c>
      <c r="F124" t="str">
        <f>VLOOKUP(E124,metki!$A$2:$B$9,2,FALSE)</f>
        <v>экспл_новые_без_названия</v>
      </c>
      <c r="G124" t="str">
        <f t="shared" si="27"/>
        <v>экспл</v>
      </c>
      <c r="H124" t="str">
        <f>VLOOKUP(B124,audio_list_stym!$A$3:$AJ$18,9,FALSE)</f>
        <v>Ake</v>
      </c>
      <c r="I124" t="s">
        <v>690</v>
      </c>
      <c r="J124" t="str">
        <f t="shared" si="28"/>
        <v>Ake_3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107</v>
      </c>
      <c r="Z124" t="str">
        <f>IF(G124="экспл",VLOOKUP(J124,quest_экспл!$A$1:$N$129,12,FALSE),IF(G124="импл_",0,0))</f>
        <v>sound\\Pyatnistiy_li_on.wav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8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39"/>
        <v/>
      </c>
      <c r="AI124" t="s">
        <v>126</v>
      </c>
      <c r="AO124">
        <f t="shared" ca="1" si="35"/>
        <v>0.5000477569550531</v>
      </c>
      <c r="AP124" t="str">
        <f t="shared" ca="1" si="36"/>
        <v>pics\\Limon_6.jpg</v>
      </c>
      <c r="AR124" t="str">
        <f t="shared" si="42"/>
        <v/>
      </c>
      <c r="AS124" t="str">
        <f t="shared" si="37"/>
        <v/>
      </c>
      <c r="AT124">
        <f t="shared" ca="1" si="31"/>
        <v>0.85268660170541821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_Пятнистый_ли_он?</v>
      </c>
      <c r="BA124" t="e">
        <f>VLOOKUP(Q124,audio_list_stym!$B$2:$BQ$299,68,FALSE)</f>
        <v>#N/A</v>
      </c>
      <c r="BB124" t="str">
        <f t="shared" si="33"/>
        <v>Вот_XXXXX._Пятнистый_ли_он?</v>
      </c>
      <c r="BD124" cm="1">
        <f t="array" aca="1" ref="BD124" ca="1">INDEX($L$122:$L$129,(RANK(AT4,$AT$2:$AT$9)))</f>
        <v>2080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VLOOKUP(B125,audio_list_stym!$A$3:$BP$18,41,FALSE)</f>
        <v>17</v>
      </c>
      <c r="F125" t="str">
        <f>VLOOKUP(E125,metki!$A$2:$B$9,2,FALSE)</f>
        <v>экспл_новые_без_названия</v>
      </c>
      <c r="G125" t="str">
        <f t="shared" si="27"/>
        <v>экспл</v>
      </c>
      <c r="H125" t="str">
        <f>VLOOKUP(B125,audio_list_stym!$A$3:$AJ$18,9,FALSE)</f>
        <v>Ake</v>
      </c>
      <c r="I125" t="s">
        <v>691</v>
      </c>
      <c r="J125" t="str">
        <f t="shared" si="28"/>
        <v>Ake_4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108</v>
      </c>
      <c r="Z125" t="str">
        <f>IF(G125="экспл",VLOOKUP(J125,quest_экспл!$A$1:$N$129,12,FALSE),IF(G125="импл_",0,0))</f>
        <v>sound\\On_s_kozhuroy.wav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8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39"/>
        <v/>
      </c>
      <c r="AI125" t="s">
        <v>127</v>
      </c>
      <c r="AO125">
        <f t="shared" ca="1" si="35"/>
        <v>0.93130920655387117</v>
      </c>
      <c r="AP125" t="str">
        <f t="shared" ca="1" si="36"/>
        <v>pics\\Banan_6.jpg</v>
      </c>
      <c r="AR125" t="str">
        <f t="shared" si="42"/>
        <v/>
      </c>
      <c r="AS125" t="str">
        <f t="shared" si="37"/>
        <v/>
      </c>
      <c r="AT125">
        <f t="shared" ca="1" si="31"/>
        <v>0.41798765290957407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_Он_с_кожурой?</v>
      </c>
      <c r="BA125" t="e">
        <f>VLOOKUP(Q125,audio_list_stym!$B$2:$BQ$299,68,FALSE)</f>
        <v>#N/A</v>
      </c>
      <c r="BB125" t="str">
        <f t="shared" si="33"/>
        <v>Это_XXXXX._Он_с_кожурой?</v>
      </c>
      <c r="BD125" cm="1">
        <f t="array" aca="1" ref="BD125" ca="1">INDEX($L$122:$L$129,(RANK(AT5,$AT$2:$AT$9)))</f>
        <v>2075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VLOOKUP(B126,audio_list_stym!$A$3:$BP$18,41,FALSE)</f>
        <v>17</v>
      </c>
      <c r="F126" t="str">
        <f>VLOOKUP(E126,metki!$A$2:$B$9,2,FALSE)</f>
        <v>экспл_новые_без_названия</v>
      </c>
      <c r="G126" t="str">
        <f t="shared" si="27"/>
        <v>экспл</v>
      </c>
      <c r="H126" t="str">
        <f>VLOOKUP(B126,audio_list_stym!$A$3:$AJ$18,9,FALSE)</f>
        <v>Ake</v>
      </c>
      <c r="I126" t="s">
        <v>692</v>
      </c>
      <c r="J126" t="str">
        <f t="shared" si="28"/>
        <v>Ake_5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109</v>
      </c>
      <c r="Z126" t="str">
        <f>IF(G126="экспл",VLOOKUP(J126,quest_экспл!$A$1:$N$129,12,FALSE),IF(G126="импл_",0,0))</f>
        <v>sound\\Fioletoviy_li_on.wav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8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39"/>
        <v/>
      </c>
      <c r="AI126" t="s">
        <v>128</v>
      </c>
      <c r="AO126">
        <f t="shared" ca="1" si="35"/>
        <v>0.95369786596023798</v>
      </c>
      <c r="AP126" t="str">
        <f t="shared" ca="1" si="36"/>
        <v>pics\\Banan_3.jpg</v>
      </c>
      <c r="AR126" t="str">
        <f t="shared" si="42"/>
        <v/>
      </c>
      <c r="AS126" t="str">
        <f t="shared" si="37"/>
        <v/>
      </c>
      <c r="AT126">
        <f t="shared" ca="1" si="31"/>
        <v>0.92178139168563511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_Синий_ли_он?</v>
      </c>
      <c r="BA126" t="e">
        <f>VLOOKUP(Q126,audio_list_stym!$B$2:$BQ$299,68,FALSE)</f>
        <v>#N/A</v>
      </c>
      <c r="BB126" t="str">
        <f t="shared" si="33"/>
        <v>На_картинке_XXXXX._Синий_ли_он?</v>
      </c>
      <c r="BD126" cm="1">
        <f t="array" aca="1" ref="BD126" ca="1">INDEX($L$122:$L$129,(RANK(AT6,$AT$2:$AT$9)))</f>
        <v>2073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VLOOKUP(B127,audio_list_stym!$A$3:$BP$18,41,FALSE)</f>
        <v>17</v>
      </c>
      <c r="F127" t="str">
        <f>VLOOKUP(E127,metki!$A$2:$B$9,2,FALSE)</f>
        <v>экспл_новые_без_названия</v>
      </c>
      <c r="G127" t="str">
        <f t="shared" si="27"/>
        <v>экспл</v>
      </c>
      <c r="H127" t="str">
        <f>VLOOKUP(B127,audio_list_stym!$A$3:$AJ$18,9,FALSE)</f>
        <v>Ake</v>
      </c>
      <c r="I127" t="s">
        <v>693</v>
      </c>
      <c r="J127" t="str">
        <f t="shared" si="28"/>
        <v>Ake_6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110</v>
      </c>
      <c r="Z127" t="str">
        <f>IF(G127="экспл",VLOOKUP(J127,quest_экспл!$A$1:$N$129,12,FALSE),IF(G127="импл_",0,0))</f>
        <v>sound\\On_s_dolkami.wav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8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9"/>
        <v/>
      </c>
      <c r="AI127" t="s">
        <v>129</v>
      </c>
      <c r="AO127">
        <f t="shared" ca="1" si="35"/>
        <v>0.67965181157442267</v>
      </c>
      <c r="AP127" t="str">
        <f t="shared" ca="1" si="36"/>
        <v>pics\\Kokos_2.jpg</v>
      </c>
      <c r="AR127" t="str">
        <f t="shared" si="42"/>
        <v/>
      </c>
      <c r="AS127" t="str">
        <f t="shared" si="37"/>
        <v/>
      </c>
      <c r="AT127">
        <f t="shared" ca="1" si="31"/>
        <v>0.46213907125038967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_Он_с_дольками?</v>
      </c>
      <c r="BA127" t="e">
        <f>VLOOKUP(Q127,audio_list_stym!$B$2:$BQ$299,68,FALSE)</f>
        <v>#N/A</v>
      </c>
      <c r="BB127" t="str">
        <f t="shared" si="33"/>
        <v>На_мониторе_XXXXX._Он_с_дольками?</v>
      </c>
      <c r="BD127" cm="1">
        <f t="array" aca="1" ref="BD127" ca="1">INDEX($L$122:$L$129,(RANK(AT7,$AT$2:$AT$9)))</f>
        <v>2079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VLOOKUP(B128,audio_list_stym!$A$3:$BP$18,41,FALSE)</f>
        <v>17</v>
      </c>
      <c r="F128" t="str">
        <f>VLOOKUP(E128,metki!$A$2:$B$9,2,FALSE)</f>
        <v>экспл_новые_без_названия</v>
      </c>
      <c r="G128" t="str">
        <f t="shared" si="27"/>
        <v>экспл</v>
      </c>
      <c r="H128" t="str">
        <f>VLOOKUP(B128,audio_list_stym!$A$3:$AJ$18,9,FALSE)</f>
        <v>Ake</v>
      </c>
      <c r="I128" t="s">
        <v>694</v>
      </c>
      <c r="J128" t="str">
        <f t="shared" si="28"/>
        <v>Ake_7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111</v>
      </c>
      <c r="Z128" t="str">
        <f>IF(G128="экспл",VLOOKUP(J128,quest_экспл!$A$1:$N$129,12,FALSE),IF(G128="импл_",0,0))</f>
        <v>sound\\On_visushenniy.wav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8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39"/>
        <v/>
      </c>
      <c r="AI128" t="s">
        <v>130</v>
      </c>
      <c r="AO128">
        <f t="shared" ca="1" si="35"/>
        <v>0.88482310016935095</v>
      </c>
      <c r="AP128" t="str">
        <f t="shared" ca="1" si="36"/>
        <v>pics\\Finik_2.jpg</v>
      </c>
      <c r="AR128" t="str">
        <f t="shared" si="42"/>
        <v/>
      </c>
      <c r="AS128" t="str">
        <f t="shared" si="37"/>
        <v/>
      </c>
      <c r="AT128">
        <f t="shared" ca="1" si="31"/>
        <v>0.85145571506039608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_Он_высушенный?</v>
      </c>
      <c r="BA128" t="e">
        <f>VLOOKUP(Q128,audio_list_stym!$B$2:$BQ$299,68,FALSE)</f>
        <v>#N/A</v>
      </c>
      <c r="BB128" t="str">
        <f t="shared" si="33"/>
        <v>Перед_Вами_XXXXX._Он_высушенный?</v>
      </c>
      <c r="BD128" cm="1">
        <f t="array" aca="1" ref="BD128" ca="1">INDEX($L$122:$L$129,(RANK(AT8,$AT$2:$AT$9)))</f>
        <v>2078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VLOOKUP(B129,audio_list_stym!$A$3:$BP$18,41,FALSE)</f>
        <v>17</v>
      </c>
      <c r="F129" t="str">
        <f>VLOOKUP(E129,metki!$A$2:$B$9,2,FALSE)</f>
        <v>экспл_новые_без_названия</v>
      </c>
      <c r="G129" t="str">
        <f t="shared" si="27"/>
        <v>экспл</v>
      </c>
      <c r="H129" t="str">
        <f>VLOOKUP(B129,audio_list_stym!$A$3:$AJ$18,9,FALSE)</f>
        <v>Ake</v>
      </c>
      <c r="I129" t="s">
        <v>695</v>
      </c>
      <c r="J129" t="str">
        <f t="shared" si="28"/>
        <v>Ake_8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112</v>
      </c>
      <c r="Z129" t="str">
        <f>IF(G129="экспл",VLOOKUP(J129,quest_экспл!$A$1:$N$129,12,FALSE),IF(G129="импл_",0,0))</f>
        <v>sound\\Myatiy_li_on.wav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8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9"/>
        <v/>
      </c>
      <c r="AI129" t="s">
        <v>131</v>
      </c>
      <c r="AO129">
        <f t="shared" ca="1" si="35"/>
        <v>0.96041528067533943</v>
      </c>
      <c r="AP129" t="str">
        <f t="shared" ca="1" si="36"/>
        <v>pics\\Banan_1.jpg</v>
      </c>
      <c r="AR129" t="str">
        <f t="shared" si="42"/>
        <v/>
      </c>
      <c r="AS129" t="str">
        <f t="shared" si="37"/>
        <v/>
      </c>
      <c r="AT129">
        <f t="shared" ca="1" si="31"/>
        <v>0.28424777947193958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_Мятый_ли_он?</v>
      </c>
      <c r="BA129" t="e">
        <f>VLOOKUP(Q129,audio_list_stym!$B$2:$BQ$299,68,FALSE)</f>
        <v>#N/A</v>
      </c>
      <c r="BB129" t="str">
        <f t="shared" si="33"/>
        <v>Вы_видите_XXXXX._Мятый_ли_он?</v>
      </c>
      <c r="BD129" cm="1">
        <f t="array" aca="1" ref="BD129" ca="1">INDEX($L$122:$L$129,(RANK(AT9,$AT$2:$AT$9)))</f>
        <v>2074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500-000000000000}"/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8" max="8" width="9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1" customWidth="1"/>
    <col min="40" max="40" width="12.5312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VLOOKUP(B2,audio_list_stym!$A$3:$BP$18,42,FALSE)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VLOOKUP(B2,audio_list_stym!$A$3:$AJ$18,10,FALSE)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1.9804743432449978E-2</v>
      </c>
      <c r="AP2" t="str">
        <f t="shared" ref="AP2:AP25" ca="1" si="7">INDEX($AM$2:$AM$25,(RANK(AO2,$AO$2:$AO$25)))</f>
        <v>pics\\Injir_8.jpg</v>
      </c>
      <c r="AQ2" t="str">
        <f ca="1">INDEX($AN$2:$AN$25,(RANK(AO2,$AO$2:$AO$25)))</f>
        <v>pics\\Tikva_8.jpg</v>
      </c>
      <c r="AT2">
        <f t="shared" ref="AT2:AT65" ca="1" si="8">RAND()</f>
        <v>0.78766602798172047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2038</v>
      </c>
      <c r="BF2" cm="1">
        <f t="array" aca="1" ref="BF2" ca="1">INDEX(BD26:BD49,(RANK(AT2,$AT$2:$AT$16)))</f>
        <v>2054</v>
      </c>
      <c r="BG2" cm="1">
        <f t="array" aca="1" ref="BG2" ca="1">INDEX(BD50:BD65,(RANK(AT2,$AT$2:$AT$16)))</f>
        <v>2014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VLOOKUP(B3,audio_list_stym!$A$3:$BP$18,42,FALSE)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VLOOKUP(B3,audio_list_stym!$A$3:$AJ$18,10,FALSE)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1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0.48463962806855632</v>
      </c>
      <c r="AP3" t="str">
        <f t="shared" ca="1" si="7"/>
        <v>pics\\Finik_2.jpg</v>
      </c>
      <c r="AQ3" t="str">
        <f t="shared" ref="AQ3:AQ25" ca="1" si="13">INDEX($AN$2:$AN$25,(RANK(AO3,$AO$2:$AO$25)))</f>
        <v>pics\\Peper_2.jpg</v>
      </c>
      <c r="AT3">
        <f t="shared" ca="1" si="8"/>
        <v>0.26524540765920335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Посмотрите,_вот_ТОМАТ._Мясистый_ли_он?</v>
      </c>
      <c r="BD3" cm="1">
        <f t="array" aca="1" ref="BD3" ca="1">INDEX($L$2:$L$9,(RANK(AT3,$AT$2:$AT$9)))</f>
        <v>2062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VLOOKUP(B4,audio_list_stym!$A$3:$BP$18,42,FALSE)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VLOOKUP(B4,audio_list_stym!$A$3:$AJ$18,10,FALSE)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1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0.53949227470306993</v>
      </c>
      <c r="AP4" t="str">
        <f t="shared" ca="1" si="7"/>
        <v>pics\\Kokos_8.jpg</v>
      </c>
      <c r="AQ4" t="str">
        <f t="shared" ca="1" si="13"/>
        <v>pics\\Tomat_8.jpg</v>
      </c>
      <c r="AT4">
        <f t="shared" ca="1" si="8"/>
        <v>0.57831180623261269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Вот_ТОМАТ._Горький_ли_он?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VLOOKUP(B5,audio_list_stym!$A$3:$BP$18,42,FALSE)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VLOOKUP(B5,audio_list_stym!$A$3:$AJ$18,10,FALSE)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1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0.10701395553493509</v>
      </c>
      <c r="AP5" t="str">
        <f t="shared" ca="1" si="7"/>
        <v>pics\\Injir_4.jpg</v>
      </c>
      <c r="AQ5" t="str">
        <f t="shared" ca="1" si="13"/>
        <v>pics\\Tikva_4.jpg</v>
      </c>
      <c r="AT5">
        <f t="shared" ca="1" si="8"/>
        <v>0.76147351587750556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Это_ТОМАТ._Он_яркий?</v>
      </c>
      <c r="BD5" cm="1">
        <f t="array" aca="1" ref="BD5" ca="1">INDEX($L$2:$L$9,(RANK(AT5,$AT$2:$AT$9)))</f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VLOOKUP(B6,audio_list_stym!$A$3:$BP$18,42,FALSE)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VLOOKUP(B6,audio_list_stym!$A$3:$AJ$18,10,FALSE)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1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0.66551442858903354</v>
      </c>
      <c r="AP6" t="str">
        <f t="shared" ca="1" si="7"/>
        <v>pics\\Kokos_6.jpg</v>
      </c>
      <c r="AQ6" t="str">
        <f t="shared" ca="1" si="13"/>
        <v>pics\\Tomat_6.jpg</v>
      </c>
      <c r="AT6">
        <f t="shared" ca="1" si="8"/>
        <v>0.5255723541803472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На_картинке_ТОМАТ._Он_острый?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VLOOKUP(B7,audio_list_stym!$A$3:$BP$18,42,FALSE)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VLOOKUP(B7,audio_list_stym!$A$3:$AJ$18,10,FALSE)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1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0.36764443090563892</v>
      </c>
      <c r="AP7" t="str">
        <f t="shared" ca="1" si="7"/>
        <v>pics\\Finik_4.jpg</v>
      </c>
      <c r="AQ7" t="str">
        <f t="shared" ca="1" si="13"/>
        <v>pics\\Peper_4.jpg</v>
      </c>
      <c r="AT7">
        <f t="shared" ca="1" si="8"/>
        <v>0.21809971224131441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На_мониторе_ТОМАТ._Он_спелый?</v>
      </c>
      <c r="BD7" cm="1">
        <f t="array" aca="1" ref="BD7" ca="1">INDEX($L$2:$L$9,(RANK(AT7,$AT$2:$AT$9)))</f>
        <v>2063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VLOOKUP(B8,audio_list_stym!$A$3:$BP$18,42,FALSE)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VLOOKUP(B8,audio_list_stym!$A$3:$AJ$18,10,FALSE)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1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0.9706844783698203</v>
      </c>
      <c r="AP8" t="str">
        <f t="shared" ca="1" si="7"/>
        <v>pics\\Kokos_2.jpg</v>
      </c>
      <c r="AQ8" t="str">
        <f t="shared" ca="1" si="13"/>
        <v>pics\\Tomat_2.jpg</v>
      </c>
      <c r="AT8">
        <f t="shared" ca="1" si="8"/>
        <v>0.14053496899655071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Перед_Вами_ТОМАТ._Он_серый?</v>
      </c>
      <c r="BD8" cm="1">
        <f t="array" aca="1" ref="BD8" ca="1">INDEX($L$2:$L$9,(RANK(AT8,$AT$2:$AT$9)))</f>
        <v>2064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VLOOKUP(B9,audio_list_stym!$A$3:$BP$18,42,FALSE)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VLOOKUP(B9,audio_list_stym!$A$3:$AJ$18,10,FALSE)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1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0.52252560582621854</v>
      </c>
      <c r="AP9" t="str">
        <f t="shared" ca="1" si="7"/>
        <v>pics\\Finik_1.jpg</v>
      </c>
      <c r="AQ9" t="str">
        <f t="shared" ca="1" si="13"/>
        <v>pics\\Peper_1.jpg</v>
      </c>
      <c r="AT9">
        <f t="shared" ca="1" si="8"/>
        <v>0.36866206744306063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Вы_видите_ТОМАТ._Вязкий_ли_он?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VLOOKUP(B10,audio_list_stym!$A$3:$BP$18,42,FALSE)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VLOOKUP(B10,audio_list_stym!$A$3:$AJ$18,10,FALSE)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2045</v>
      </c>
      <c r="AD10" t="str">
        <f t="shared" ca="1" si="11"/>
        <v>pics\\Peper_5.jpg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pics\\Peper_5.jpg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0.34655494806621012</v>
      </c>
      <c r="AP10" t="str">
        <f t="shared" ca="1" si="7"/>
        <v>pics\\Finik_5.jpg</v>
      </c>
      <c r="AQ10" t="str">
        <f t="shared" ca="1" si="13"/>
        <v>pics\\Peper_5.jpg</v>
      </c>
      <c r="AS10" t="str">
        <f t="shared" ref="AS10:AS17" ca="1" si="15">IF(AH10="sound\\Tropic",AQ10,"")</f>
        <v>pics\\Peper_5.jpg</v>
      </c>
      <c r="AT10">
        <f t="shared" ca="1" si="8"/>
        <v>0.4194621529987258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_Старый_ли_XXXXX?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2063</v>
      </c>
      <c r="BF10" cm="1">
        <f t="array" aca="1" ref="BF10" ca="1">INDEX(BD18:BD33,(RANK(AT3,$AT$2:$AT$16)))</f>
        <v>2050</v>
      </c>
      <c r="BG10" cm="1">
        <f t="array" aca="1" ref="BG10" ca="1">INDEX(BD34:BD65,(RANK(AT3,$AT$2:$AT$16)))</f>
        <v>2002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VLOOKUP(B11,audio_list_stym!$A$3:$BP$18,42,FALSE)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VLOOKUP(B11,audio_list_stym!$A$3:$AJ$18,10,FALSE)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2057</v>
      </c>
      <c r="AD11" t="str">
        <f t="shared" ca="1" si="11"/>
        <v>pics\\Tomat_1.jpg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0.99105274152642964</v>
      </c>
      <c r="AP11" t="str">
        <f t="shared" ca="1" si="7"/>
        <v>pics\\Kokos_1.jpg</v>
      </c>
      <c r="AQ11" t="str">
        <f t="shared" ca="1" si="13"/>
        <v>pics\\Tomat_1.jpg</v>
      </c>
      <c r="AS11" t="str">
        <f t="shared" ca="1" si="15"/>
        <v>pics\\Tomat_1.jpg</v>
      </c>
      <c r="AT11">
        <f t="shared" ca="1" si="8"/>
        <v>0.11337744677465089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_Фиолетовый_ли_XXXXX?</v>
      </c>
      <c r="BD11" cm="1">
        <f t="array" aca="1" ref="BD11" ca="1">INDEX($L$10:$L$17,(RANK(AT3,$AT$2:$AT$9)))</f>
        <v>2038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VLOOKUP(B12,audio_list_stym!$A$3:$BP$18,42,FALSE)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VLOOKUP(B12,audio_list_stym!$A$3:$AJ$18,10,FALSE)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2167</v>
      </c>
      <c r="AD12" t="str">
        <f t="shared" ca="1" si="11"/>
        <v>pics\\Tikva_7.jpg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pics\\Tikva_7.jpg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6.3454667491936734E-2</v>
      </c>
      <c r="AP12" t="str">
        <f t="shared" ca="1" si="7"/>
        <v>pics\\Injir_7.jpg</v>
      </c>
      <c r="AQ12" t="str">
        <f t="shared" ca="1" si="13"/>
        <v>pics\\Tikva_7.jpg</v>
      </c>
      <c r="AS12" t="str">
        <f t="shared" ca="1" si="15"/>
        <v>pics\\Tikva_7.jpg</v>
      </c>
      <c r="AT12">
        <f t="shared" ca="1" si="8"/>
        <v>0.317648254487782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_С_цедрой_ли_XXXXX?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VLOOKUP(B13,audio_list_stym!$A$3:$BP$18,42,FALSE)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VLOOKUP(B13,audio_list_stym!$A$3:$AJ$18,10,FALSE)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2060</v>
      </c>
      <c r="AD13" t="str">
        <f t="shared" ca="1" si="11"/>
        <v>pics\\Tomat_4.jpg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pics\\Tomat_4.jpg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0.84784769970493823</v>
      </c>
      <c r="AP13" t="str">
        <f t="shared" ca="1" si="7"/>
        <v>pics\\Kokos_4.jpg</v>
      </c>
      <c r="AQ13" t="str">
        <f t="shared" ca="1" si="13"/>
        <v>pics\\Tomat_4.jpg</v>
      </c>
      <c r="AS13" t="str">
        <f t="shared" ca="1" si="15"/>
        <v>pics\\Tomat_4.jpg</v>
      </c>
      <c r="AT13">
        <f t="shared" ca="1" si="8"/>
        <v>0.47253574628107464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_Кислый_ли_XXXXX?</v>
      </c>
      <c r="BD13" cm="1">
        <f t="array" aca="1" ref="BD13" ca="1">INDEX($L$10:$L$17,(RANK(AT5,$AT$2:$AT$9)))</f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VLOOKUP(B14,audio_list_stym!$A$3:$BP$18,42,FALSE)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VLOOKUP(B14,audio_list_stym!$A$3:$AJ$18,10,FALSE)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2048</v>
      </c>
      <c r="AD14" t="str">
        <f t="shared" ca="1" si="11"/>
        <v>pics\\Peper_8.jpg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pics\\Peper_8.jpg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0.27236868122846047</v>
      </c>
      <c r="AP14" t="str">
        <f t="shared" ca="1" si="7"/>
        <v>pics\\Finik_8.jpg</v>
      </c>
      <c r="AQ14" t="str">
        <f t="shared" ca="1" si="13"/>
        <v>pics\\Peper_8.jpg</v>
      </c>
      <c r="AS14" t="str">
        <f t="shared" ca="1" si="15"/>
        <v>pics\\Peper_8.jpg</v>
      </c>
      <c r="AT14">
        <f t="shared" ca="1" si="8"/>
        <v>0.99685773827889634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_Сочный_ли_XXXXX?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VLOOKUP(B15,audio_list_stym!$A$3:$BP$18,42,FALSE)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VLOOKUP(B15,audio_list_stym!$A$3:$AJ$18,10,FALSE)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2063</v>
      </c>
      <c r="AD15" t="str">
        <f t="shared" ca="1" si="11"/>
        <v>pics\\Tomat_7.jpg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pics\\Tomat_7.jpg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0.59776218075742915</v>
      </c>
      <c r="AP15" t="str">
        <f t="shared" ca="1" si="7"/>
        <v>pics\\Kokos_7.jpg</v>
      </c>
      <c r="AQ15" t="str">
        <f t="shared" ca="1" si="13"/>
        <v>pics\\Tomat_7.jpg</v>
      </c>
      <c r="AS15" t="str">
        <f t="shared" ca="1" si="15"/>
        <v>pics\\Tomat_7.jpg</v>
      </c>
      <c r="AT15">
        <f t="shared" ca="1" si="8"/>
        <v>0.42682074548785287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_Длинный_ли_XXXXX?</v>
      </c>
      <c r="BD15" cm="1">
        <f t="array" aca="1" ref="BD15" ca="1">INDEX($L$10:$L$17,(RANK(AT7,$AT$2:$AT$9)))</f>
        <v>2039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VLOOKUP(B16,audio_list_stym!$A$3:$BP$18,42,FALSE)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VLOOKUP(B16,audio_list_stym!$A$3:$AJ$18,10,FALSE)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2047</v>
      </c>
      <c r="AD16" t="str">
        <f t="shared" ca="1" si="11"/>
        <v>pics\\Peper_7.jpg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pics\\Peper_7.jpg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0.29454580974889477</v>
      </c>
      <c r="AP16" t="str">
        <f t="shared" ca="1" si="7"/>
        <v>pics\\Finik_7.jpg</v>
      </c>
      <c r="AQ16" t="str">
        <f t="shared" ca="1" si="13"/>
        <v>pics\\Peper_7.jpg</v>
      </c>
      <c r="AS16" t="str">
        <f t="shared" ca="1" si="15"/>
        <v>pics\\Peper_7.jpg</v>
      </c>
      <c r="AT16">
        <f t="shared" ca="1" si="8"/>
        <v>0.47261709196341073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_Упругий_ли_XXXXX?</v>
      </c>
      <c r="BD16" cm="1">
        <f t="array" aca="1" ref="BD16" ca="1">INDEX($L$10:$L$17,(RANK(AT8,$AT$2:$AT$9)))</f>
        <v>2040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VLOOKUP(B17,audio_list_stym!$A$3:$BP$18,42,FALSE)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VLOOKUP(B17,audio_list_stym!$A$3:$AJ$18,10,FALSE)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2046</v>
      </c>
      <c r="AD17" t="str">
        <f t="shared" ca="1" si="11"/>
        <v>pics\\Peper_6.jpg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0.32722447619222983</v>
      </c>
      <c r="AP17" t="str">
        <f t="shared" ca="1" si="7"/>
        <v>pics\\Finik_6.jpg</v>
      </c>
      <c r="AQ17" t="str">
        <f t="shared" ca="1" si="13"/>
        <v>pics\\Peper_6.jpg</v>
      </c>
      <c r="AS17" t="str">
        <f t="shared" ca="1" si="15"/>
        <v>pics\\Peper_6.jpg</v>
      </c>
      <c r="AT17">
        <f t="shared" ca="1" si="8"/>
        <v>0.35887728162715493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_Без_кожуры_ли_XXXXX?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VLOOKUP(B18,audio_list_stym!$A$3:$BP$18,42,FALSE)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VLOOKUP(B18,audio_list_stym!$A$3:$AJ$18,10,FALSE)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1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0.94338004156007871</v>
      </c>
      <c r="AP18" t="str">
        <f t="shared" ca="1" si="7"/>
        <v>pics\\Kokos_3.jpg</v>
      </c>
      <c r="AQ18" t="str">
        <f t="shared" ca="1" si="13"/>
        <v>pics\\Tomat_3.jpg</v>
      </c>
      <c r="AT18">
        <f t="shared" ca="1" si="8"/>
        <v>0.92419563171119579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VLOOKUP(B19,audio_list_stym!$A$3:$BP$18,42,FALSE)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VLOOKUP(B19,audio_list_stym!$A$3:$AJ$18,10,FALSE)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1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0.13846681880540312</v>
      </c>
      <c r="AP19" t="str">
        <f t="shared" ca="1" si="7"/>
        <v>pics\\Injir_2.jpg</v>
      </c>
      <c r="AQ19" t="str">
        <f t="shared" ca="1" si="13"/>
        <v>pics\\Tikva_2.jpg</v>
      </c>
      <c r="AT19">
        <f t="shared" ca="1" si="8"/>
        <v>0.18633956027045129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Посмотрите,_вот_XXXXX._Полый_ли_он?</v>
      </c>
      <c r="BD19" cm="1">
        <f t="array" aca="1" ref="BD19" ca="1">INDEX($L$18:$L$25,(RANK(AT3,$AT$2:$AT$9)))</f>
        <v>2030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VLOOKUP(B20,audio_list_stym!$A$3:$BP$18,42,FALSE)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VLOOKUP(B20,audio_list_stym!$A$3:$AJ$18,10,FALSE)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1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0.80181146441100115</v>
      </c>
      <c r="AP20" t="str">
        <f t="shared" ca="1" si="7"/>
        <v>pics\\Kokos_5.jpg</v>
      </c>
      <c r="AQ20" t="str">
        <f t="shared" ca="1" si="13"/>
        <v>pics\\Tomat_5.jpg</v>
      </c>
      <c r="AT20">
        <f t="shared" ca="1" si="8"/>
        <v>0.57927284206691143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Вот_XXXXX._Гладкий_ли_он?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VLOOKUP(B21,audio_list_stym!$A$3:$BP$18,42,FALSE)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VLOOKUP(B21,audio_list_stym!$A$3:$AJ$18,10,FALSE)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1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7.1048663560688285E-2</v>
      </c>
      <c r="AP21" t="str">
        <f t="shared" ca="1" si="7"/>
        <v>pics\\Injir_6.jpg</v>
      </c>
      <c r="AQ21" t="str">
        <f t="shared" ca="1" si="13"/>
        <v>pics\\Tikva_6.jpg</v>
      </c>
      <c r="AT21">
        <f t="shared" ca="1" si="8"/>
        <v>0.32949362924232284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Это_XXXXX._Пористый_ли_он?</v>
      </c>
      <c r="BD21" cm="1">
        <f t="array" aca="1" ref="BD21" ca="1">INDEX($L$18:$L$25,(RANK(AT5,$AT$2:$AT$9)))</f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VLOOKUP(B22,audio_list_stym!$A$3:$BP$18,42,FALSE)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VLOOKUP(B22,audio_list_stym!$A$3:$AJ$18,10,FALSE)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1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0.23635401375032361</v>
      </c>
      <c r="AP22" t="str">
        <f t="shared" ca="1" si="7"/>
        <v>pics\\Injir_1.jpg</v>
      </c>
      <c r="AQ22" t="str">
        <f t="shared" ca="1" si="13"/>
        <v>pics\\Tikva_1.jpg</v>
      </c>
      <c r="AT22">
        <f t="shared" ca="1" si="8"/>
        <v>0.15418613098981804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На_картинке_XXXXX._Он_вареный?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VLOOKUP(B23,audio_list_stym!$A$3:$BP$18,42,FALSE)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VLOOKUP(B23,audio_list_stym!$A$3:$AJ$18,10,FALSE)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1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8.4995870300477172E-2</v>
      </c>
      <c r="AP23" t="str">
        <f t="shared" ca="1" si="7"/>
        <v>pics\\Injir_5.jpg</v>
      </c>
      <c r="AQ23" t="str">
        <f t="shared" ca="1" si="13"/>
        <v>pics\\Tikva_5.jpg</v>
      </c>
      <c r="AT23">
        <f t="shared" ca="1" si="8"/>
        <v>0.52755874107690781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На_мониторе_XXXXX._Плотный_ли_он?</v>
      </c>
      <c r="BD23" cm="1">
        <f t="array" aca="1" ref="BD23" ca="1">INDEX($L$18:$L$25,(RANK(AT7,$AT$2:$AT$9)))</f>
        <v>2031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VLOOKUP(B24,audio_list_stym!$A$3:$BP$18,42,FALSE)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VLOOKUP(B24,audio_list_stym!$A$3:$AJ$18,10,FALSE)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1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0.13196006993031095</v>
      </c>
      <c r="AP24" t="str">
        <f t="shared" ca="1" si="7"/>
        <v>pics\\Injir_3.jpg</v>
      </c>
      <c r="AQ24" t="str">
        <f t="shared" ca="1" si="13"/>
        <v>pics\\Tikva_3.jpg</v>
      </c>
      <c r="AT24">
        <f t="shared" ca="1" si="8"/>
        <v>0.49177036487057324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Перед_Вами_XXXXX._Он_ворсистый?</v>
      </c>
      <c r="BD24" cm="1">
        <f t="array" aca="1" ref="BD24" ca="1">INDEX($L$18:$L$25,(RANK(AT8,$AT$2:$AT$9)))</f>
        <v>2032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VLOOKUP(B25,audio_list_stym!$A$3:$BP$18,42,FALSE)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VLOOKUP(B25,audio_list_stym!$A$3:$AJ$18,10,FALSE)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1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0.45263518329130337</v>
      </c>
      <c r="AP25" t="str">
        <f t="shared" ca="1" si="7"/>
        <v>pics\\Finik_3.jpg</v>
      </c>
      <c r="AQ25" t="str">
        <f t="shared" ca="1" si="13"/>
        <v>pics\\Peper_3.jpg</v>
      </c>
      <c r="AT25">
        <f t="shared" ca="1" si="8"/>
        <v>0.13163807668343386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Вы_видите_XXXXX._Он_мягкий?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VLOOKUP(B26,audio_list_stym!$A$3:$BP$18,42,FALSE)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VLOOKUP(B26,audio_list_stym!$A$3:$AJ$18,10,FALSE)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2160</v>
      </c>
      <c r="AD26" t="str">
        <f t="shared" ca="1" si="11"/>
        <v>pics\\Injir_8.jpg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pics\\Injir_8.jpg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pics\\Injir_8.jpg</v>
      </c>
      <c r="AT26">
        <f t="shared" ca="1" si="8"/>
        <v>0.61298802617975223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_С_ботвой_ли_РЕДИС?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2059</v>
      </c>
      <c r="BF26" cm="1">
        <f t="array" aca="1" ref="BF26" ca="1">INDEX(BD34:BD49,(RANK(AT5,$AT$2:$AT$16)))</f>
        <v>2043</v>
      </c>
      <c r="BG26" cm="1">
        <f t="array" aca="1" ref="BG26" ca="1">INDEX(BD50:BD65,(RANK(AT5,$AT$2:$AT$16)))</f>
        <v>2011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VLOOKUP(B27,audio_list_stym!$A$3:$BP$18,42,FALSE)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VLOOKUP(B27,audio_list_stym!$A$3:$AJ$18,10,FALSE)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2010</v>
      </c>
      <c r="AD27" t="str">
        <f t="shared" ca="1" si="11"/>
        <v>pics\\Finik_2.jpg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pics\\Finik_2.jpg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pics\\Finik_2.jpg</v>
      </c>
      <c r="AT27">
        <f t="shared" ca="1" si="8"/>
        <v>0.58406902994007448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_Алый_ли_РЕДИС?</v>
      </c>
      <c r="BD27" cm="1">
        <f t="array" aca="1" ref="BD27" ca="1">INDEX($L$26:$L$33,(RANK(AT3,$AT$2:$AT$9)))</f>
        <v>2054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VLOOKUP(B28,audio_list_stym!$A$3:$BP$18,42,FALSE)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VLOOKUP(B28,audio_list_stym!$A$3:$AJ$18,10,FALSE)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2032</v>
      </c>
      <c r="AD28" t="str">
        <f t="shared" ca="1" si="11"/>
        <v>pics\\Kokos_8.jpg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pics\\Kokos_8.jpg</v>
      </c>
      <c r="AT28">
        <f t="shared" ca="1" si="8"/>
        <v>0.40206395722956567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_Пряный_ли_РЕДИС?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VLOOKUP(B29,audio_list_stym!$A$3:$BP$18,42,FALSE)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VLOOKUP(B29,audio_list_stym!$A$3:$AJ$18,10,FALSE)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2156</v>
      </c>
      <c r="AD29" t="str">
        <f t="shared" ca="1" si="11"/>
        <v>pics\\Injir_4.jpg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pics\\Injir_4.jpg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pics\\Injir_4.jpg</v>
      </c>
      <c r="AT29">
        <f t="shared" ca="1" si="8"/>
        <v>0.43241047554316292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_Жирный_ли_РЕДИС?</v>
      </c>
      <c r="BD29" cm="1">
        <f t="array" aca="1" ref="BD29" ca="1">INDEX($L$26:$L$33,(RANK(AT5,$AT$2:$AT$9)))</f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VLOOKUP(B30,audio_list_stym!$A$3:$BP$18,42,FALSE)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VLOOKUP(B30,audio_list_stym!$A$3:$AJ$18,10,FALSE)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2030</v>
      </c>
      <c r="AD30" t="str">
        <f t="shared" ca="1" si="11"/>
        <v>pics\\Kokos_6.jpg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pics\\Kokos_6.jpg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pics\\Kokos_6.jpg</v>
      </c>
      <c r="AT30">
        <f t="shared" ca="1" si="8"/>
        <v>0.84357004374023303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_Соленый_ли_РЕДИС?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VLOOKUP(B31,audio_list_stym!$A$3:$BP$18,42,FALSE)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VLOOKUP(B31,audio_list_stym!$A$3:$AJ$18,10,FALSE)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2012</v>
      </c>
      <c r="AD31" t="str">
        <f t="shared" ca="1" si="11"/>
        <v>pics\\Finik_4.jpg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pics\\Finik_4.jpg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pics\\Finik_4.jpg</v>
      </c>
      <c r="AT31">
        <f t="shared" ca="1" si="8"/>
        <v>0.94245266101340808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_Пышный_ли_РЕДИС?</v>
      </c>
      <c r="BD31" cm="1">
        <f t="array" aca="1" ref="BD31" ca="1">INDEX($L$26:$L$33,(RANK(AT7,$AT$2:$AT$9)))</f>
        <v>2055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VLOOKUP(B32,audio_list_stym!$A$3:$BP$18,42,FALSE)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VLOOKUP(B32,audio_list_stym!$A$3:$AJ$18,10,FALSE)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2026</v>
      </c>
      <c r="AD32" t="str">
        <f t="shared" ca="1" si="11"/>
        <v>pics\\Kokos_2.jpg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pics\\Kokos_2.jpg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pics\\Kokos_2.jpg</v>
      </c>
      <c r="AT32">
        <f t="shared" ca="1" si="8"/>
        <v>0.4856749350446693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_Крепкий_ли_РЕДИС?</v>
      </c>
      <c r="BD32" cm="1">
        <f t="array" aca="1" ref="BD32" ca="1">INDEX($L$26:$L$33,(RANK(AT8,$AT$2:$AT$9)))</f>
        <v>2056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VLOOKUP(B33,audio_list_stym!$A$3:$BP$18,42,FALSE)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VLOOKUP(B33,audio_list_stym!$A$3:$AJ$18,10,FALSE)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2009</v>
      </c>
      <c r="AD33" t="str">
        <f t="shared" ca="1" si="11"/>
        <v>pics\\Finik_1.jpg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pics\\Finik_1.jpg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pics\\Finik_1.jpg</v>
      </c>
      <c r="AT33">
        <f t="shared" ca="1" si="8"/>
        <v>0.52651576260385868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_Круглый_ли_РЕДИС?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VLOOKUP(B34,audio_list_stym!$A$3:$BP$18,42,FALSE)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VLOOKUP(B34,audio_list_stym!$A$3:$AJ$18,10,FALSE)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1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0.71620196384953805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2059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2003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VLOOKUP(B35,audio_list_stym!$A$3:$BP$18,42,FALSE)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VLOOKUP(B35,audio_list_stym!$A$3:$AJ$18,10,FALSE)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1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0.56112304352232178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Посмотрите,_вот_ПЕРЕЦ._Черный_ли_он?</v>
      </c>
      <c r="BD35" cm="1">
        <f t="array" aca="1" ref="BD35" ca="1">INDEX($L$34:$L$41,(RANK(AT3,$AT$2:$AT$9)))</f>
        <v>2046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VLOOKUP(B36,audio_list_stym!$A$3:$BP$18,42,FALSE)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VLOOKUP(B36,audio_list_stym!$A$3:$AJ$18,10,FALSE)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1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0.78010004461448323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Вот_ПЕРЕЦ._Он_гнилой?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VLOOKUP(B37,audio_list_stym!$A$3:$BP$18,42,FALSE)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VLOOKUP(B37,audio_list_stym!$A$3:$AJ$18,10,FALSE)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1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0.13390207150280276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Это_ПЕРЕЦ._Он_бугристый?</v>
      </c>
      <c r="BD37" cm="1">
        <f t="array" aca="1" ref="BD37" ca="1">INDEX($L$34:$L$41,(RANK(AT5,$AT$2:$AT$9)))</f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VLOOKUP(B38,audio_list_stym!$A$3:$BP$18,42,FALSE)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VLOOKUP(B38,audio_list_stym!$A$3:$AJ$18,10,FALSE)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1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0.24289070715662686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На_картинке_ПЕРЕЦ._Он_слоеный?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VLOOKUP(B39,audio_list_stym!$A$3:$BP$18,42,FALSE)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VLOOKUP(B39,audio_list_stym!$A$3:$AJ$18,10,FALSE)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1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0.25833692305386591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На_мониторе_ПЕРЕЦ._Хрустящий_ли_он?</v>
      </c>
      <c r="BD39" cm="1">
        <f t="array" aca="1" ref="BD39" ca="1">INDEX($L$34:$L$41,(RANK(AT7,$AT$2:$AT$9)))</f>
        <v>2047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VLOOKUP(B40,audio_list_stym!$A$3:$BP$18,42,FALSE)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VLOOKUP(B40,audio_list_stym!$A$3:$AJ$18,10,FALSE)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1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0.99580395878634931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Перед_Вами_ПЕРЕЦ._Блестит_ли_он?</v>
      </c>
      <c r="BD40" cm="1">
        <f t="array" aca="1" ref="BD40" ca="1">INDEX($L$34:$L$41,(RANK(AT8,$AT$2:$AT$9)))</f>
        <v>2048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VLOOKUP(B41,audio_list_stym!$A$3:$BP$18,42,FALSE)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VLOOKUP(B41,audio_list_stym!$A$3:$AJ$18,10,FALSE)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1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0.95070603766123374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Вы_видите_ПЕРЕЦ._Он_цитрусовый?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VLOOKUP(B42,audio_list_stym!$A$3:$BP$18,42,FALSE)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VLOOKUP(B42,audio_list_stym!$A$3:$AJ$18,10,FALSE)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2059</v>
      </c>
      <c r="AD42" t="str">
        <f t="shared" ca="1" si="11"/>
        <v>pics\\Tomat_3.jpg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pics\\Tomat_3.jpg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pics\\Tomat_3.jpg</v>
      </c>
      <c r="AT42">
        <f t="shared" ca="1" si="8"/>
        <v>0.50975155513436099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_Чистый_ли_XXXXX?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2060</v>
      </c>
      <c r="BF42" cm="1">
        <f t="array" aca="1" ref="BF42" ca="1">INDEX(BD26:BD41,(RANK(AT6,$AT$2:$AT$17)))</f>
        <v>2052</v>
      </c>
      <c r="BG42" cm="1">
        <f t="array" aca="1" ref="BG42" ca="1">INDEX(BD50:BD65,(RANK(AT6,$AT$2:$AT$17)))</f>
        <v>2012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VLOOKUP(B43,audio_list_stym!$A$3:$BP$18,42,FALSE)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VLOOKUP(B43,audio_list_stym!$A$3:$AJ$18,10,FALSE)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2162</v>
      </c>
      <c r="AD43" t="str">
        <f t="shared" ca="1" si="11"/>
        <v>pics\\Tikva_2.jpg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pics\\Tikva_2.jpg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pics\\Tikva_2.jpg</v>
      </c>
      <c r="AT43">
        <f t="shared" ca="1" si="8"/>
        <v>0.64029455811944236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_Свежий_ли_XXXXX?</v>
      </c>
      <c r="BD43" cm="1">
        <f t="array" aca="1" ref="BD43" ca="1">INDEX($L$42:$L$49,(RANK(AT3,$AT$2:$AT$9)))</f>
        <v>2006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VLOOKUP(B44,audio_list_stym!$A$3:$BP$18,42,FALSE)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VLOOKUP(B44,audio_list_stym!$A$3:$AJ$18,10,FALSE)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2061</v>
      </c>
      <c r="AD44" t="str">
        <f t="shared" ca="1" si="11"/>
        <v>pics\\Tomat_5.jpg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pics\\Tomat_5.jpg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pics\\Tomat_5.jpg</v>
      </c>
      <c r="AT44">
        <f t="shared" ca="1" si="8"/>
        <v>9.6328536545282284E-2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_Жаренный_ли_XXXXX?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VLOOKUP(B45,audio_list_stym!$A$3:$BP$18,42,FALSE)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VLOOKUP(B45,audio_list_stym!$A$3:$AJ$18,10,FALSE)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2166</v>
      </c>
      <c r="AD45" t="str">
        <f t="shared" ca="1" si="11"/>
        <v>pics\\Tikva_6.jpg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pics\\Tikva_6.jpg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pics\\Tikva_6.jpg</v>
      </c>
      <c r="AT45">
        <f t="shared" ca="1" si="8"/>
        <v>0.36120757377013313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_Сладкий_ли_XXXXX?</v>
      </c>
      <c r="BD45" cm="1">
        <f t="array" aca="1" ref="BD45" ca="1">INDEX($L$42:$L$49,(RANK(AT5,$AT$2:$AT$9)))</f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VLOOKUP(B46,audio_list_stym!$A$3:$BP$18,42,FALSE)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VLOOKUP(B46,audio_list_stym!$A$3:$AJ$18,10,FALSE)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2161</v>
      </c>
      <c r="AD46" t="str">
        <f t="shared" ca="1" si="11"/>
        <v>pics\\Tikva_1.jpg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pics\\Tikva_1.jpg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pics\\Tikva_1.jpg</v>
      </c>
      <c r="AT46">
        <f t="shared" ca="1" si="8"/>
        <v>8.0902439882740596E-2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_Влажный_ли_XXXXX?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VLOOKUP(B47,audio_list_stym!$A$3:$BP$18,42,FALSE)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VLOOKUP(B47,audio_list_stym!$A$3:$AJ$18,10,FALSE)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2165</v>
      </c>
      <c r="AD47" t="str">
        <f t="shared" ca="1" si="11"/>
        <v>pics\\Tikva_5.jpg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pics\\Tikva_5.jpg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pics\\Tikva_5.jpg</v>
      </c>
      <c r="AT47">
        <f t="shared" ca="1" si="8"/>
        <v>0.70808036837989408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_Съедобный_ли_XXXXX?</v>
      </c>
      <c r="BD47" cm="1">
        <f t="array" aca="1" ref="BD47" ca="1">INDEX($L$42:$L$49,(RANK(AT7,$AT$2:$AT$9)))</f>
        <v>2007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VLOOKUP(B48,audio_list_stym!$A$3:$BP$18,42,FALSE)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VLOOKUP(B48,audio_list_stym!$A$3:$AJ$18,10,FALSE)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2163</v>
      </c>
      <c r="AD48" t="str">
        <f t="shared" ca="1" si="11"/>
        <v>pics\\Tikva_3.jpg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pics\\Tikva_3.jpg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pics\\Tikva_3.jpg</v>
      </c>
      <c r="AT48">
        <f t="shared" ca="1" si="8"/>
        <v>0.74929080110289514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_Сиреневый_ли_XXXXX?</v>
      </c>
      <c r="BD48" cm="1">
        <f t="array" aca="1" ref="BD48" ca="1">INDEX($L$42:$L$49,(RANK(AT8,$AT$2:$AT$9)))</f>
        <v>2008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VLOOKUP(B49,audio_list_stym!$A$3:$BP$18,42,FALSE)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VLOOKUP(B49,audio_list_stym!$A$3:$AJ$18,10,FALSE)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2043</v>
      </c>
      <c r="AD49" t="str">
        <f t="shared" ca="1" si="11"/>
        <v>pics\\Peper_3.jpg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pics\\Peper_3.jpg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pics\\Peper_3.jpg</v>
      </c>
      <c r="AT49">
        <f t="shared" ca="1" si="8"/>
        <v>0.20168700684156016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_Репчатый_ли_XXXXX?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VLOOKUP(B50,audio_list_stym!$A$3:$BP$18,42,FALSE)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VLOOKUP(B50,audio_list_stym!$A$3:$AJ$18,10,FALSE)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1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8"/>
        <v>0.75247022976499756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2024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VLOOKUP(B51,audio_list_stym!$A$3:$BP$18,42,FALSE)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VLOOKUP(B51,audio_list_stym!$A$3:$AJ$18,10,FALSE)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1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8"/>
        <v>0.1153569909745864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Посмотрите,_вот_XXXXX._Сахаристый_ли_он?</v>
      </c>
      <c r="BD51" cm="1">
        <f t="array" aca="1" ref="BD51" ca="1">INDEX($L$50:$L$57,(RANK(AT3,$AT$2:$AT$9)))</f>
        <v>2014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VLOOKUP(B52,audio_list_stym!$A$3:$BP$18,42,FALSE)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VLOOKUP(B52,audio_list_stym!$A$3:$AJ$18,10,FALSE)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1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8"/>
        <v>0.59859119382101378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Вот_XXXXX._Он_скользкий?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VLOOKUP(B53,audio_list_stym!$A$3:$BP$18,42,FALSE)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VLOOKUP(B53,audio_list_stym!$A$3:$AJ$18,10,FALSE)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1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8"/>
        <v>0.71820698377905723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Это_XXXXX._Ломкий_ли_он?</v>
      </c>
      <c r="BD53" cm="1">
        <f t="array" aca="1" ref="BD53" ca="1">INDEX($L$50:$L$57,(RANK(AT5,$AT$2:$AT$9)))</f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VLOOKUP(B54,audio_list_stym!$A$3:$BP$18,42,FALSE)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VLOOKUP(B54,audio_list_stym!$A$3:$AJ$18,10,FALSE)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1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8"/>
        <v>0.64195163153478862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На_картинке_XXXXX._Мохнатый_ли_он?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VLOOKUP(B55,audio_list_stym!$A$3:$BP$18,42,FALSE)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VLOOKUP(B55,audio_list_stym!$A$3:$AJ$18,10,FALSE)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1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8"/>
        <v>0.96870834524091631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На_мониторе_XXXXX._Он_сморщенный?</v>
      </c>
      <c r="BD55" cm="1">
        <f t="array" aca="1" ref="BD55" ca="1">INDEX($L$50:$L$57,(RANK(AT7,$AT$2:$AT$9)))</f>
        <v>2015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VLOOKUP(B56,audio_list_stym!$A$3:$BP$18,42,FALSE)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VLOOKUP(B56,audio_list_stym!$A$3:$AJ$18,10,FALSE)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1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8"/>
        <v>6.2392571708669298E-2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Перед_Вами_XXXXX._Он_с_косточкой?</v>
      </c>
      <c r="BD56" cm="1">
        <f t="array" aca="1" ref="BD56" ca="1">INDEX($L$50:$L$57,(RANK(AT8,$AT$2:$AT$9)))</f>
        <v>2016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VLOOKUP(B57,audio_list_stym!$A$3:$BP$18,42,FALSE)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VLOOKUP(B57,audio_list_stym!$A$3:$AJ$18,10,FALSE)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1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8"/>
        <v>0.75179530851342435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Вы_видите_XXXXX._Он_треугольный?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VLOOKUP(B58,audio_list_stym!$A$3:$BP$18,42,FALSE)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VLOOKUP(B58,audio_list_stym!$A$3:$AJ$18,10,FALSE)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2013</v>
      </c>
      <c r="AD58" t="str">
        <f t="shared" ca="1" si="11"/>
        <v>pics\\Finik_5.jpg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pics\\Finik_5.jpg</v>
      </c>
      <c r="AH58" t="str">
        <f t="shared" si="4"/>
        <v>sound\\Ogorod</v>
      </c>
      <c r="AI58" s="11"/>
      <c r="AR58" t="str">
        <f t="shared" ref="AR58:AR65" ca="1" si="27">IF(AH58="sound\\Ogorod",AP10,"")</f>
        <v>pics\\Finik_5.jpg</v>
      </c>
      <c r="AT58">
        <f t="shared" ca="1" si="8"/>
        <v>0.65774829831763637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_Рыхлый_ли_ГОРОХ?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2005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VLOOKUP(B59,audio_list_stym!$A$3:$BP$18,42,FALSE)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VLOOKUP(B59,audio_list_stym!$A$3:$AJ$18,10,FALSE)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2025</v>
      </c>
      <c r="AD59" t="str">
        <f t="shared" ca="1" si="11"/>
        <v>pics\\Kokos_1.jpg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pics\\Kokos_1.jpg</v>
      </c>
      <c r="AH59" t="str">
        <f t="shared" si="4"/>
        <v>sound\\Ogorod</v>
      </c>
      <c r="AR59" t="str">
        <f t="shared" ca="1" si="27"/>
        <v>pics\\Kokos_1.jpg</v>
      </c>
      <c r="AT59">
        <f t="shared" ca="1" si="8"/>
        <v>0.95695547328718789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_В_стручке_ли_ГОРОХ?</v>
      </c>
      <c r="BD59" cm="1">
        <f t="array" aca="1" ref="BD59" ca="1">INDEX($L$58:$L$65,(RANK(AT3,$AT$2:$AT$9)))</f>
        <v>2022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VLOOKUP(B60,audio_list_stym!$A$3:$BP$18,42,FALSE)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VLOOKUP(B60,audio_list_stym!$A$3:$AJ$18,10,FALSE)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2159</v>
      </c>
      <c r="AD60" t="str">
        <f t="shared" ca="1" si="11"/>
        <v>pics\\Injir_7.jpg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pics\\Injir_7.jpg</v>
      </c>
      <c r="AH60" t="str">
        <f t="shared" si="4"/>
        <v>sound\\Ogorod</v>
      </c>
      <c r="AR60" t="str">
        <f t="shared" ca="1" si="27"/>
        <v>pics\\Injir_7.jpg</v>
      </c>
      <c r="AT60">
        <f t="shared" ca="1" si="8"/>
        <v>0.56122446351677646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_Ядовитый_ли_ГОРОХ?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VLOOKUP(B61,audio_list_stym!$A$3:$BP$18,42,FALSE)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VLOOKUP(B61,audio_list_stym!$A$3:$AJ$18,10,FALSE)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2028</v>
      </c>
      <c r="AD61" t="str">
        <f t="shared" ca="1" si="11"/>
        <v>pics\\Kokos_4.jpg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pics\\Kokos_4.jpg</v>
      </c>
      <c r="AH61" t="str">
        <f t="shared" si="4"/>
        <v>sound\\Ogorod</v>
      </c>
      <c r="AR61" t="str">
        <f t="shared" ca="1" si="27"/>
        <v>pics\\Kokos_4.jpg</v>
      </c>
      <c r="AT61">
        <f t="shared" ca="1" si="8"/>
        <v>0.76254413489761363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_Полосатый_ли_ГОРОХ?</v>
      </c>
      <c r="BD61" cm="1">
        <f t="array" aca="1" ref="BD61" ca="1">INDEX($L$58:$L$65,(RANK(AT5,$AT$2:$AT$9)))</f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VLOOKUP(B62,audio_list_stym!$A$3:$BP$18,42,FALSE)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VLOOKUP(B62,audio_list_stym!$A$3:$AJ$18,10,FALSE)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2016</v>
      </c>
      <c r="AD62" t="str">
        <f t="shared" ca="1" si="11"/>
        <v>pics\\Finik_8.jpg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pics\\Finik_8.jpg</v>
      </c>
      <c r="AH62" t="str">
        <f t="shared" si="4"/>
        <v>sound\\Ogorod</v>
      </c>
      <c r="AR62" t="str">
        <f t="shared" ca="1" si="27"/>
        <v>pics\\Finik_8.jpg</v>
      </c>
      <c r="AT62">
        <f t="shared" ca="1" si="8"/>
        <v>2.7936437560960425E-2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_Плоский_ли_ГОРОХ?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VLOOKUP(B63,audio_list_stym!$A$3:$BP$18,42,FALSE)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VLOOKUP(B63,audio_list_stym!$A$3:$AJ$18,10,FALSE)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2031</v>
      </c>
      <c r="AD63" t="str">
        <f t="shared" ca="1" si="11"/>
        <v>pics\\Kokos_7.jpg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pics\\Kokos_7.jpg</v>
      </c>
      <c r="AH63" t="str">
        <f t="shared" si="4"/>
        <v>sound\\Ogorod</v>
      </c>
      <c r="AR63" t="str">
        <f t="shared" ca="1" si="27"/>
        <v>pics\\Kokos_7.jpg</v>
      </c>
      <c r="AT63">
        <f t="shared" ca="1" si="8"/>
        <v>0.81716795701492551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_Толченый_ли_ГОРОХ?</v>
      </c>
      <c r="BD63" cm="1">
        <f t="array" aca="1" ref="BD63" ca="1">INDEX($L$58:$L$65,(RANK(AT7,$AT$2:$AT$9)))</f>
        <v>2023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VLOOKUP(B64,audio_list_stym!$A$3:$BP$18,42,FALSE)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VLOOKUP(B64,audio_list_stym!$A$3:$AJ$18,10,FALSE)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2015</v>
      </c>
      <c r="AD64" t="str">
        <f t="shared" ca="1" si="11"/>
        <v>pics\\Finik_7.jpg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pics\\Finik_7.jpg</v>
      </c>
      <c r="AH64" t="str">
        <f t="shared" si="4"/>
        <v>sound\\Ogorod</v>
      </c>
      <c r="AI64" s="11"/>
      <c r="AR64" t="str">
        <f t="shared" ca="1" si="27"/>
        <v>pics\\Finik_7.jpg</v>
      </c>
      <c r="AT64">
        <f t="shared" ca="1" si="8"/>
        <v>0.15021840883035753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_Зеленый_ли_ГОРОХ?</v>
      </c>
      <c r="BD64" cm="1">
        <f t="array" aca="1" ref="BD64" ca="1">INDEX($L$58:$L$65,(RANK(AT8,$AT$2:$AT$9)))</f>
        <v>2024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VLOOKUP(B65,audio_list_stym!$A$3:$BP$18,42,FALSE)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VLOOKUP(B65,audio_list_stym!$A$3:$AJ$18,10,FALSE)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2014</v>
      </c>
      <c r="AD65" t="str">
        <f t="shared" ca="1" si="11"/>
        <v>pics\\Finik_6.jpg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pics\\Finik_6.jpg</v>
      </c>
      <c r="AH65" t="str">
        <f t="shared" si="4"/>
        <v>sound\\Ogorod</v>
      </c>
      <c r="AR65" t="str">
        <f t="shared" ca="1" si="27"/>
        <v>pics\\Finik_6.jpg</v>
      </c>
      <c r="AT65">
        <f t="shared" ca="1" si="8"/>
        <v>0.97156389510167052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_Легкий_ли_ГОРОХ?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VLOOKUP(B66,audio_list_stym!$A$3:$BP$18,42,FALSE)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VLOOKUP(B66,audio_list_stym!$A$3:$AJ$18,10,FALSE)</f>
        <v>Finger</v>
      </c>
      <c r="I66" t="s">
        <v>688</v>
      </c>
      <c r="J66" t="str">
        <f t="shared" ref="J66:J129" si="29">H66&amp;I66</f>
        <v>Finger_1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113</v>
      </c>
      <c r="Z66" t="str">
        <f>IF(G66="экспл",VLOOKUP(J66,quest_экспл!$A$1:$N$129,12,FALSE),IF(G66="импл_",0,0))</f>
        <v>sound\\On_vizhatiy.wav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1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 t="str">
        <f t="shared" ref="AF66:AF74" si="30">AS66</f>
        <v/>
      </c>
      <c r="AI66" t="s">
        <v>67</v>
      </c>
      <c r="AO66">
        <f ca="1">RAND()</f>
        <v>0.78933713128126448</v>
      </c>
      <c r="AP66" t="str">
        <f ca="1">INDEX($AI$66:$AI$129,(RANK(AO66,$AO$66:$AO$129)))</f>
        <v>pics\\Finik_2.jpg</v>
      </c>
      <c r="AR66" t="str">
        <f>IF(AH66="sound\\Ogorod",AP18,"")</f>
        <v/>
      </c>
      <c r="AS66" t="str">
        <f>IF(G66="импл_",AP66,"")</f>
        <v/>
      </c>
      <c r="AT66">
        <f t="shared" ref="AT66:AT129" ca="1" si="31">RAND()</f>
        <v>4.814969614541964E-2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_Он_выжатый?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На_экране_РЕНАН._Он_выжатый?</v>
      </c>
      <c r="BC66">
        <f>A66</f>
        <v>1209</v>
      </c>
      <c r="BD66" cm="1">
        <f t="array" aca="1" ref="BD66" ca="1">INDEX(L66:L73,(RANK(AT2,$AT$2:$AT$9)))</f>
        <v>2081</v>
      </c>
      <c r="BE66" cm="1">
        <f t="array" aca="1" ref="BE66" ca="1">INDEX(BD74:BD89,(RANK(AT2,$AT$2:$AT$7)))</f>
        <v>2089</v>
      </c>
      <c r="BF66" cm="1">
        <f t="array" aca="1" ref="BF66" ca="1">INDEX(BD90:BD113,(RANK(AT2,$AT$2:$AT$17)))</f>
        <v>2134</v>
      </c>
      <c r="BG66" cm="1">
        <f t="array" aca="1" ref="BG66" ca="1">INDEX(BD114:BD129,(RANK(AT2,$AT$2:$AT$17)))</f>
        <v>2070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VLOOKUP(B67,audio_list_stym!$A$3:$BP$18,42,FALSE)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VLOOKUP(B67,audio_list_stym!$A$3:$AJ$18,10,FALSE)</f>
        <v>Finger</v>
      </c>
      <c r="I67" t="s">
        <v>689</v>
      </c>
      <c r="J67" t="str">
        <f t="shared" si="29"/>
        <v>Finger_2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114</v>
      </c>
      <c r="Z67" t="str">
        <f>IF(G67="экспл",VLOOKUP(J67,quest_экспл!$A$1:$N$129,12,FALSE),IF(G67="импл_",0,0))</f>
        <v>sound\\On_nadloman.wav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74" ca="1" si="34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si="30"/>
        <v/>
      </c>
      <c r="AI67" t="s">
        <v>68</v>
      </c>
      <c r="AO67">
        <f t="shared" ref="AO67:AO129" ca="1" si="35">RAND()</f>
        <v>0.16120448043494695</v>
      </c>
      <c r="AP67" t="str">
        <f t="shared" ref="AP67:AP129" ca="1" si="36">INDEX($AI$66:$AI$129,(RANK(AO67,$AO$66:$AO$129)))</f>
        <v>pics\\Redis_6.jpg</v>
      </c>
      <c r="AR67" t="str">
        <f t="shared" ref="AR67:AR73" si="37">IF(AH67="sound\\Ogorod",AP19,"")</f>
        <v/>
      </c>
      <c r="AS67" t="str">
        <f t="shared" ref="AS67:AS129" si="38">IF(G67="импл_",AP67,"")</f>
        <v/>
      </c>
      <c r="AT67">
        <f t="shared" ca="1" si="31"/>
        <v>0.86993710331083052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_Он_надломан?</v>
      </c>
      <c r="BA67" t="e">
        <f>VLOOKUP(Q67,audio_list_stym!$B$2:$BQ$299,68,FALSE)</f>
        <v>#N/A</v>
      </c>
      <c r="BB67" t="str">
        <f t="shared" si="33"/>
        <v>Посмотрите,_вот_РЕНАН._Он_надломан?</v>
      </c>
      <c r="BD67" cm="1">
        <f t="array" aca="1" ref="BD67" ca="1">INDEX(L67:L74,(RANK(AT3,$AT$2:$AT$9)))</f>
        <v>2087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VLOOKUP(B68,audio_list_stym!$A$3:$BP$18,42,FALSE)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VLOOKUP(B68,audio_list_stym!$A$3:$AJ$18,10,FALSE)</f>
        <v>Finger</v>
      </c>
      <c r="I68" t="s">
        <v>690</v>
      </c>
      <c r="J68" t="str">
        <f t="shared" si="29"/>
        <v>Finger_3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115</v>
      </c>
      <c r="Z68" t="str">
        <f>IF(G68="экспл",VLOOKUP(J68,quest_экспл!$A$1:$N$129,12,FALSE),IF(G68="импл_",0,0))</f>
        <v>sound\\On_volnistiy.wav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4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si="30"/>
        <v/>
      </c>
      <c r="AI68" t="s">
        <v>69</v>
      </c>
      <c r="AO68">
        <f t="shared" ca="1" si="35"/>
        <v>0.87791616559923513</v>
      </c>
      <c r="AP68" t="str">
        <f t="shared" ca="1" si="36"/>
        <v>pics\\Banan_7.jpg</v>
      </c>
      <c r="AR68" t="str">
        <f t="shared" si="37"/>
        <v/>
      </c>
      <c r="AS68" t="str">
        <f t="shared" si="38"/>
        <v/>
      </c>
      <c r="AT68">
        <f t="shared" ca="1" si="31"/>
        <v>0.6603740381517702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_Он_волнистый?</v>
      </c>
      <c r="BA68" t="e">
        <f>VLOOKUP(Q68,audio_list_stym!$B$2:$BQ$299,68,FALSE)</f>
        <v>#N/A</v>
      </c>
      <c r="BB68" t="str">
        <f t="shared" si="33"/>
        <v>Вот_РЕНАН._Он_волнистый?</v>
      </c>
      <c r="BD68" cm="1">
        <f t="array" aca="1" ref="BD68" ca="1">INDEX(L68:L75,(RANK(AT4,$AT$2:$AT$9)))</f>
        <v>2085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VLOOKUP(B69,audio_list_stym!$A$3:$BP$18,42,FALSE)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VLOOKUP(B69,audio_list_stym!$A$3:$AJ$18,10,FALSE)</f>
        <v>Finger</v>
      </c>
      <c r="I69" t="s">
        <v>691</v>
      </c>
      <c r="J69" t="str">
        <f t="shared" si="29"/>
        <v>Finger_4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116</v>
      </c>
      <c r="Z69" t="str">
        <f>IF(G69="экспл",VLOOKUP(J69,quest_экспл!$A$1:$N$129,12,FALSE),IF(G69="импл_",0,0))</f>
        <v>sound\\On_buriy.wav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4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si="30"/>
        <v/>
      </c>
      <c r="AI69" t="s">
        <v>70</v>
      </c>
      <c r="AO69">
        <f t="shared" ca="1" si="35"/>
        <v>0.76368093932980807</v>
      </c>
      <c r="AP69" t="str">
        <f t="shared" ca="1" si="36"/>
        <v>pics\\Finik_3.jpg</v>
      </c>
      <c r="AR69" t="str">
        <f t="shared" si="37"/>
        <v/>
      </c>
      <c r="AS69" t="str">
        <f t="shared" si="38"/>
        <v/>
      </c>
      <c r="AT69">
        <f t="shared" ca="1" si="31"/>
        <v>0.62292176369183405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_Он_бурый?</v>
      </c>
      <c r="BA69" t="e">
        <f>VLOOKUP(Q69,audio_list_stym!$B$2:$BQ$299,68,FALSE)</f>
        <v>#N/A</v>
      </c>
      <c r="BB69" t="str">
        <f t="shared" si="33"/>
        <v>Это_РЕНАН._Он_бурый?</v>
      </c>
      <c r="BD69" cm="1">
        <f t="array" aca="1" ref="BD69" ca="1">INDEX(L69:L76,(RANK(AT5,$AT$2:$AT$9)))</f>
        <v>2085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VLOOKUP(B70,audio_list_stym!$A$3:$BP$18,42,FALSE)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VLOOKUP(B70,audio_list_stym!$A$3:$AJ$18,10,FALSE)</f>
        <v>Finger</v>
      </c>
      <c r="I70" t="s">
        <v>692</v>
      </c>
      <c r="J70" t="str">
        <f t="shared" si="29"/>
        <v>Finger_5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117</v>
      </c>
      <c r="Z70" t="str">
        <f>IF(G70="экспл",VLOOKUP(J70,quest_экспл!$A$1:$N$129,12,FALSE),IF(G70="импл_",0,0))</f>
        <v>sound\\Vityanut_li_on.wav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4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si="30"/>
        <v/>
      </c>
      <c r="AI70" t="s">
        <v>71</v>
      </c>
      <c r="AO70">
        <f t="shared" ca="1" si="35"/>
        <v>0.4041606086235614</v>
      </c>
      <c r="AP70" t="str">
        <f t="shared" ca="1" si="36"/>
        <v>pics\\Limon_1.jpg</v>
      </c>
      <c r="AR70" t="str">
        <f t="shared" si="37"/>
        <v/>
      </c>
      <c r="AS70" t="str">
        <f t="shared" si="38"/>
        <v/>
      </c>
      <c r="AT70">
        <f t="shared" ca="1" si="31"/>
        <v>5.0497757953089417E-2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_Вытянут_ли_он?</v>
      </c>
      <c r="BA70" t="e">
        <f>VLOOKUP(Q70,audio_list_stym!$B$2:$BQ$299,68,FALSE)</f>
        <v>#N/A</v>
      </c>
      <c r="BB70" t="str">
        <f t="shared" si="33"/>
        <v>На_картинке_РЕНАН._Вытянут_ли_он?</v>
      </c>
      <c r="BD70" cm="1">
        <f t="array" aca="1" ref="BD70" ca="1">INDEX(L70:L77,(RANK(AT6,$AT$2:$AT$9)))</f>
        <v>2088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VLOOKUP(B71,audio_list_stym!$A$3:$BP$18,42,FALSE)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VLOOKUP(B71,audio_list_stym!$A$3:$AJ$18,10,FALSE)</f>
        <v>Finger</v>
      </c>
      <c r="I71" t="s">
        <v>693</v>
      </c>
      <c r="J71" t="str">
        <f t="shared" si="29"/>
        <v>Finger_6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118</v>
      </c>
      <c r="Z71" t="str">
        <f>IF(G71="экспл",VLOOKUP(J71,quest_экспл!$A$1:$N$129,12,FALSE),IF(G71="импл_",0,0))</f>
        <v>sound\\Obyemniy_li_on.wav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4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si="30"/>
        <v/>
      </c>
      <c r="AI71" t="s">
        <v>72</v>
      </c>
      <c r="AO71">
        <f t="shared" ca="1" si="35"/>
        <v>0.99135471132480157</v>
      </c>
      <c r="AP71" t="str">
        <f t="shared" ca="1" si="36"/>
        <v>pics\\Banan_1.jpg</v>
      </c>
      <c r="AR71" t="str">
        <f t="shared" si="37"/>
        <v/>
      </c>
      <c r="AS71" t="str">
        <f t="shared" si="38"/>
        <v/>
      </c>
      <c r="AT71">
        <f t="shared" ca="1" si="31"/>
        <v>0.67368004555514105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_Объемный_ли_он?</v>
      </c>
      <c r="BA71" t="e">
        <f>VLOOKUP(Q71,audio_list_stym!$B$2:$BQ$299,68,FALSE)</f>
        <v>#N/A</v>
      </c>
      <c r="BB71" t="str">
        <f t="shared" si="33"/>
        <v>На_мониторе_РЕНАН._Объемный_ли_он?</v>
      </c>
      <c r="BD71" cm="1">
        <f t="array" aca="1" ref="BD71" ca="1">INDEX(L71:L78,(RANK(AT7,$AT$2:$AT$9)))</f>
        <v>2092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VLOOKUP(B72,audio_list_stym!$A$3:$BP$18,42,FALSE)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VLOOKUP(B72,audio_list_stym!$A$3:$AJ$18,10,FALSE)</f>
        <v>Finger</v>
      </c>
      <c r="I72" t="s">
        <v>694</v>
      </c>
      <c r="J72" t="str">
        <f t="shared" si="29"/>
        <v>Finger_7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119</v>
      </c>
      <c r="Z72" t="str">
        <f>IF(G72="экспл",VLOOKUP(J72,quest_экспл!$A$1:$N$129,12,FALSE),IF(G72="импл_",0,0))</f>
        <v>sound\\Pustoy_li_on.wav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4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si="30"/>
        <v/>
      </c>
      <c r="AI72" t="s">
        <v>73</v>
      </c>
      <c r="AO72">
        <f t="shared" ca="1" si="35"/>
        <v>0.56103738289979099</v>
      </c>
      <c r="AP72" t="str">
        <f t="shared" ca="1" si="36"/>
        <v>pics\\Kokos_1.jpg</v>
      </c>
      <c r="AR72" t="str">
        <f t="shared" si="37"/>
        <v/>
      </c>
      <c r="AS72" t="str">
        <f t="shared" si="38"/>
        <v/>
      </c>
      <c r="AT72">
        <f t="shared" ca="1" si="31"/>
        <v>0.99021796771589332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_Пустой_ли_он?</v>
      </c>
      <c r="BA72" t="e">
        <f>VLOOKUP(Q72,audio_list_stym!$B$2:$BQ$299,68,FALSE)</f>
        <v>#N/A</v>
      </c>
      <c r="BB72" t="str">
        <f t="shared" si="33"/>
        <v>Перед_Вами_РЕНАН._Пустой_ли_он?</v>
      </c>
      <c r="BD72" cm="1">
        <f t="array" aca="1" ref="BD72" ca="1">INDEX(L72:L79,(RANK(AT8,$AT$2:$AT$9)))</f>
        <v>2094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VLOOKUP(B73,audio_list_stym!$A$3:$BP$18,42,FALSE)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VLOOKUP(B73,audio_list_stym!$A$3:$AJ$18,10,FALSE)</f>
        <v>Finger</v>
      </c>
      <c r="I73" t="s">
        <v>695</v>
      </c>
      <c r="J73" t="str">
        <f t="shared" si="29"/>
        <v>Finger_8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120</v>
      </c>
      <c r="Z73" t="str">
        <f>IF(G73="экспл",VLOOKUP(J73,quest_экспл!$A$1:$N$129,12,FALSE),IF(G73="импл_",0,0))</f>
        <v>sound\\Belyi_li_on.wav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4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si="30"/>
        <v/>
      </c>
      <c r="AI73" t="s">
        <v>74</v>
      </c>
      <c r="AO73">
        <f t="shared" ca="1" si="35"/>
        <v>0.15441220194747174</v>
      </c>
      <c r="AP73" t="str">
        <f t="shared" ca="1" si="36"/>
        <v>pics\\Redis_7.jpg</v>
      </c>
      <c r="AR73" t="str">
        <f t="shared" si="37"/>
        <v/>
      </c>
      <c r="AS73" t="str">
        <f t="shared" si="38"/>
        <v/>
      </c>
      <c r="AT73">
        <f t="shared" ca="1" si="31"/>
        <v>0.19461028951552073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_Белый_ли_он?</v>
      </c>
      <c r="BA73" t="e">
        <f>VLOOKUP(Q73,audio_list_stym!$B$2:$BQ$299,68,FALSE)</f>
        <v>#N/A</v>
      </c>
      <c r="BB73" t="str">
        <f t="shared" si="33"/>
        <v>Вы_видите_РЕНАН._Белый_ли_он?</v>
      </c>
      <c r="BD73" cm="1">
        <f t="array" aca="1" ref="BD73" ca="1">INDEX(L73:L80,(RANK(AT9,$AT$2:$AT$9)))</f>
        <v>2092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VLOOKUP(B74,audio_list_stym!$A$3:$BP$18,42,FALSE)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VLOOKUP(B74,audio_list_stym!$A$3:$AJ$18,10,FALSE)</f>
        <v>Gac</v>
      </c>
      <c r="I74" t="s">
        <v>688</v>
      </c>
      <c r="J74" t="str">
        <f t="shared" si="29"/>
        <v>Gac_1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249</v>
      </c>
      <c r="Q74" t="str">
        <f>IF(G74="экспл",0,IF(G74="импл_",VLOOKUP(J74,quest_импл!$A$1:$J$129,8,FALSE),0))</f>
        <v>sound\\Ispachkan_li.wav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2043</v>
      </c>
      <c r="AD74" t="str">
        <f t="shared" ca="1" si="34"/>
        <v>pics\\Peper_3.jpg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pics\\Peper_3.jpg</v>
      </c>
      <c r="AI74" t="s">
        <v>76</v>
      </c>
      <c r="AO74">
        <f t="shared" ca="1" si="35"/>
        <v>0.31244384446717999</v>
      </c>
      <c r="AP74" t="str">
        <f t="shared" ca="1" si="36"/>
        <v>pics\\Peper_3.jpg</v>
      </c>
      <c r="AR74" t="str">
        <f>IF(AH74="sound\\Ogorod",AP2,"")</f>
        <v/>
      </c>
      <c r="AS74" t="str">
        <f t="shared" ca="1" si="38"/>
        <v>pics\\Peper_3.jpg</v>
      </c>
      <c r="AT74">
        <f t="shared" ca="1" si="31"/>
        <v>0.85686933396085851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_Испачкан_ли_</v>
      </c>
      <c r="BB74" t="str">
        <f t="shared" si="33"/>
        <v>_Испачкан_ли_XXXXX?</v>
      </c>
      <c r="BC74">
        <f>A74</f>
        <v>1210</v>
      </c>
      <c r="BD74" cm="1">
        <f t="array" aca="1" ref="BD74" ca="1">INDEX($L$74:$L$81,(RANK(AT2,$AT$2:$AT$9)))</f>
        <v>2089</v>
      </c>
      <c r="BE74" cm="1">
        <f t="array" aca="1" ref="BE74" ca="1">INDEX(BD66:BD73,(RANK(AT3,$AT$2:$AT$9)))</f>
        <v>2092</v>
      </c>
      <c r="BF74" cm="1">
        <f t="array" aca="1" ref="BF74" ca="1">INDEX(BD82:BD105,(RANK(AT3,$AT$2:$AT$17)))</f>
        <v>2132</v>
      </c>
      <c r="BG74" cm="1">
        <f t="array" aca="1" ref="BG74" ca="1">INDEX(BD106:BD129,(RANK(AT3,$AT$2:$AT$9)))</f>
        <v>2151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VLOOKUP(B75,audio_list_stym!$A$3:$BP$18,42,FALSE)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VLOOKUP(B75,audio_list_stym!$A$3:$AJ$18,10,FALSE)</f>
        <v>Gac</v>
      </c>
      <c r="I75" t="s">
        <v>689</v>
      </c>
      <c r="J75" t="str">
        <f t="shared" si="29"/>
        <v>Gac_2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250</v>
      </c>
      <c r="Q75" t="str">
        <f>IF(G75="экспл",0,IF(G75="импл_",VLOOKUP(J75,quest_импл!$A$1:$J$129,8,FALSE),0))</f>
        <v>sound\\Farshirovanniy_li.wav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2045</v>
      </c>
      <c r="AD75" t="str">
        <f t="shared" ref="AD75:AD129" ca="1" si="39">IF(ISTEXT(AE75),AE75,IF(ISTEXT(AF75),AF75,""))</f>
        <v>pics\\Peper_5.jpg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pics\\Peper_5.jpg</v>
      </c>
      <c r="AI75" t="s">
        <v>77</v>
      </c>
      <c r="AO75">
        <f t="shared" ca="1" si="35"/>
        <v>0.26639237886910871</v>
      </c>
      <c r="AP75" t="str">
        <f t="shared" ca="1" si="36"/>
        <v>pics\\Peper_5.jpg</v>
      </c>
      <c r="AR75" t="str">
        <f t="shared" ref="AR75:AR97" si="41">IF(AH75="sound\\Ogorod",AP3,"")</f>
        <v/>
      </c>
      <c r="AS75" t="str">
        <f t="shared" ca="1" si="38"/>
        <v>pics\\Peper_5.jpg</v>
      </c>
      <c r="AT75">
        <f t="shared" ca="1" si="31"/>
        <v>8.2260565565455135E-2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_Фаршированный_ли_</v>
      </c>
      <c r="BB75" t="str">
        <f t="shared" si="33"/>
        <v>_Фаршированный_ли_XXXXX?</v>
      </c>
      <c r="BD75" cm="1">
        <f t="array" aca="1" ref="BD75" ca="1">INDEX($L$74:$L$81,(RANK(AT3,$AT$2:$AT$9)))</f>
        <v>2094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VLOOKUP(B76,audio_list_stym!$A$3:$BP$18,42,FALSE)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VLOOKUP(B76,audio_list_stym!$A$3:$AJ$18,10,FALSE)</f>
        <v>Gac</v>
      </c>
      <c r="I76" t="s">
        <v>690</v>
      </c>
      <c r="J76" t="str">
        <f t="shared" si="29"/>
        <v>Gac_3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251</v>
      </c>
      <c r="Q76" t="str">
        <f>IF(G76="экспл",0,IF(G76="импл_",VLOOKUP(J76,quest_импл!$A$1:$J$129,8,FALSE),0))</f>
        <v>sound\\Razrezan_li.wav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2060</v>
      </c>
      <c r="AD76" t="str">
        <f t="shared" ca="1" si="39"/>
        <v>pics\\Tomat_4.jpg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pics\\Tomat_4.jpg</v>
      </c>
      <c r="AI76" t="s">
        <v>78</v>
      </c>
      <c r="AO76">
        <f t="shared" ca="1" si="35"/>
        <v>8.1336698532113227E-2</v>
      </c>
      <c r="AP76" t="str">
        <f t="shared" ca="1" si="36"/>
        <v>pics\\Tomat_4.jpg</v>
      </c>
      <c r="AR76" t="str">
        <f t="shared" si="41"/>
        <v/>
      </c>
      <c r="AS76" t="str">
        <f t="shared" ca="1" si="38"/>
        <v>pics\\Tomat_4.jpg</v>
      </c>
      <c r="AT76">
        <f t="shared" ca="1" si="31"/>
        <v>0.23823718089937795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_Разрезан_ли_</v>
      </c>
      <c r="BB76" t="str">
        <f t="shared" si="33"/>
        <v>_Разрезан_ли_XXXXX?</v>
      </c>
      <c r="BD76" cm="1">
        <f t="array" aca="1" ref="BD76" ca="1">INDEX($L$74:$L$81,(RANK(AT4,$AT$2:$AT$9)))</f>
        <v>2091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VLOOKUP(B77,audio_list_stym!$A$3:$BP$18,42,FALSE)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VLOOKUP(B77,audio_list_stym!$A$3:$AJ$18,10,FALSE)</f>
        <v>Gac</v>
      </c>
      <c r="I77" t="s">
        <v>691</v>
      </c>
      <c r="J77" t="str">
        <f t="shared" si="29"/>
        <v>Gac_4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252</v>
      </c>
      <c r="Q77" t="str">
        <f>IF(G77="экспл",0,IF(G77="импл_",VLOOKUP(J77,quest_импл!$A$1:$J$129,8,FALSE),0))</f>
        <v>sound\\S_lepestkami_li.wav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2031</v>
      </c>
      <c r="AD77" t="str">
        <f t="shared" ca="1" si="39"/>
        <v>pics\\Kokos_7.jpg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pics\\Kokos_7.jpg</v>
      </c>
      <c r="AI77" t="s">
        <v>79</v>
      </c>
      <c r="AO77">
        <f t="shared" ca="1" si="35"/>
        <v>0.46931198724680956</v>
      </c>
      <c r="AP77" t="str">
        <f t="shared" ca="1" si="36"/>
        <v>pics\\Kokos_7.jpg</v>
      </c>
      <c r="AR77" t="str">
        <f t="shared" si="41"/>
        <v/>
      </c>
      <c r="AS77" t="str">
        <f t="shared" ca="1" si="38"/>
        <v>pics\\Kokos_7.jpg</v>
      </c>
      <c r="AT77">
        <f t="shared" ca="1" si="31"/>
        <v>0.84458611261017724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_С_лепестками_ли_</v>
      </c>
      <c r="BB77" t="str">
        <f t="shared" si="33"/>
        <v>_С_лепестками_ли_XXXXX?</v>
      </c>
      <c r="BD77" cm="1">
        <f t="array" aca="1" ref="BD77" ca="1">INDEX($L$74:$L$81,(RANK(AT5,$AT$2:$AT$9)))</f>
        <v>2090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VLOOKUP(B78,audio_list_stym!$A$3:$BP$18,42,FALSE)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VLOOKUP(B78,audio_list_stym!$A$3:$AJ$18,10,FALSE)</f>
        <v>Gac</v>
      </c>
      <c r="I78" t="s">
        <v>692</v>
      </c>
      <c r="J78" t="str">
        <f t="shared" si="29"/>
        <v>Gac_5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253</v>
      </c>
      <c r="Q78" t="str">
        <f>IF(G78="экспл",0,IF(G78="импл_",VLOOKUP(J78,quest_импл!$A$1:$J$129,8,FALSE),0))</f>
        <v>sound\\Kolyuchiy_li.wav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2004</v>
      </c>
      <c r="AD78" t="str">
        <f t="shared" ca="1" si="39"/>
        <v>pics\\Banan_4.jpg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pics\\Banan_4.jpg</v>
      </c>
      <c r="AI78" t="s">
        <v>80</v>
      </c>
      <c r="AO78">
        <f t="shared" ca="1" si="35"/>
        <v>0.94725762038936712</v>
      </c>
      <c r="AP78" t="str">
        <f t="shared" ca="1" si="36"/>
        <v>pics\\Banan_4.jpg</v>
      </c>
      <c r="AR78" t="str">
        <f t="shared" si="41"/>
        <v/>
      </c>
      <c r="AS78" t="str">
        <f t="shared" ca="1" si="38"/>
        <v>pics\\Banan_4.jpg</v>
      </c>
      <c r="AT78">
        <f t="shared" ca="1" si="31"/>
        <v>0.43425611105312423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_Колючий_ли_</v>
      </c>
      <c r="BB78" t="str">
        <f t="shared" si="33"/>
        <v>_Колючий_ли_XXXXX?</v>
      </c>
      <c r="BD78" cm="1">
        <f t="array" aca="1" ref="BD78" ca="1">INDEX($L$74:$L$81,(RANK(AT6,$AT$2:$AT$9)))</f>
        <v>2092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VLOOKUP(B79,audio_list_stym!$A$3:$BP$18,42,FALSE)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VLOOKUP(B79,audio_list_stym!$A$3:$AJ$18,10,FALSE)</f>
        <v>Gac</v>
      </c>
      <c r="I79" t="s">
        <v>693</v>
      </c>
      <c r="J79" t="str">
        <f t="shared" si="29"/>
        <v>Gac_6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254</v>
      </c>
      <c r="Q79" t="str">
        <f>IF(G79="экспл",0,IF(G79="импл_",VLOOKUP(J79,quest_импл!$A$1:$J$129,8,FALSE),0))</f>
        <v>sound\\Oranzhrviy_li.wav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2019</v>
      </c>
      <c r="AD79" t="str">
        <f t="shared" ca="1" si="39"/>
        <v>pics\\Goroh_3.jpg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pics\\Goroh_3.jpg</v>
      </c>
      <c r="AI79" t="s">
        <v>81</v>
      </c>
      <c r="AO79">
        <f t="shared" ca="1" si="35"/>
        <v>0.61213067588587189</v>
      </c>
      <c r="AP79" t="str">
        <f t="shared" ca="1" si="36"/>
        <v>pics\\Goroh_3.jpg</v>
      </c>
      <c r="AR79" t="str">
        <f t="shared" si="41"/>
        <v/>
      </c>
      <c r="AS79" t="str">
        <f t="shared" ca="1" si="38"/>
        <v>pics\\Goroh_3.jpg</v>
      </c>
      <c r="AT79">
        <f t="shared" ca="1" si="31"/>
        <v>3.6326179550549065E-2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_Оранжевый_ли_</v>
      </c>
      <c r="BB79" t="str">
        <f t="shared" si="33"/>
        <v>_Оранжевый_ли_XXXXX?</v>
      </c>
      <c r="BD79" cm="1">
        <f t="array" aca="1" ref="BD79" ca="1">INDEX($L$74:$L$81,(RANK(AT7,$AT$2:$AT$9)))</f>
        <v>2095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VLOOKUP(B80,audio_list_stym!$A$3:$BP$18,42,FALSE)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VLOOKUP(B80,audio_list_stym!$A$3:$AJ$18,10,FALSE)</f>
        <v>Gac</v>
      </c>
      <c r="I80" t="s">
        <v>694</v>
      </c>
      <c r="J80" t="str">
        <f t="shared" si="29"/>
        <v>Gac_7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255</v>
      </c>
      <c r="Q80" t="str">
        <f>IF(G80="экспл",0,IF(G80="импл_",VLOOKUP(J80,quest_импл!$A$1:$J$129,8,FALSE),0))</f>
        <v>sound\\Zernistiy_li.wav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2044</v>
      </c>
      <c r="AD80" t="str">
        <f t="shared" ca="1" si="39"/>
        <v>pics\\Peper_4.jpg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pics\\Peper_4.jpg</v>
      </c>
      <c r="AI80" t="s">
        <v>82</v>
      </c>
      <c r="AO80">
        <f t="shared" ca="1" si="35"/>
        <v>0.31125426946074963</v>
      </c>
      <c r="AP80" t="str">
        <f t="shared" ca="1" si="36"/>
        <v>pics\\Peper_4.jpg</v>
      </c>
      <c r="AR80" t="str">
        <f t="shared" si="41"/>
        <v/>
      </c>
      <c r="AS80" t="str">
        <f t="shared" ca="1" si="38"/>
        <v>pics\\Peper_4.jpg</v>
      </c>
      <c r="AT80">
        <f t="shared" ca="1" si="31"/>
        <v>0.72201881169013804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_Зернистый_ли_</v>
      </c>
      <c r="BB80" t="str">
        <f t="shared" si="33"/>
        <v>_Зернистый_ли_XXXXX?</v>
      </c>
      <c r="BD80" cm="1">
        <f t="array" aca="1" ref="BD80" ca="1">INDEX($L$74:$L$81,(RANK(AT8,$AT$2:$AT$9)))</f>
        <v>2096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VLOOKUP(B81,audio_list_stym!$A$3:$BP$18,42,FALSE)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VLOOKUP(B81,audio_list_stym!$A$3:$AJ$18,10,FALSE)</f>
        <v>Gac</v>
      </c>
      <c r="I81" t="s">
        <v>695</v>
      </c>
      <c r="J81" t="str">
        <f t="shared" si="29"/>
        <v>Gac_8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256</v>
      </c>
      <c r="Q81" t="str">
        <f>IF(G81="экспл",0,IF(G81="импл_",VLOOKUP(J81,quest_импл!$A$1:$J$129,8,FALSE),0))</f>
        <v>sound\\Okrugliy_li.wav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2009</v>
      </c>
      <c r="AD81" t="str">
        <f t="shared" ca="1" si="39"/>
        <v>pics\\Finik_1.jpg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pics\\Finik_1.jpg</v>
      </c>
      <c r="AI81" t="s">
        <v>83</v>
      </c>
      <c r="AO81">
        <f t="shared" ca="1" si="35"/>
        <v>0.82159405991482948</v>
      </c>
      <c r="AP81" t="str">
        <f t="shared" ca="1" si="36"/>
        <v>pics\\Finik_1.jpg</v>
      </c>
      <c r="AR81" t="str">
        <f t="shared" si="41"/>
        <v/>
      </c>
      <c r="AS81" t="str">
        <f t="shared" ca="1" si="38"/>
        <v>pics\\Finik_1.jpg</v>
      </c>
      <c r="AT81">
        <f t="shared" ca="1" si="31"/>
        <v>0.32107493039214685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_Округлый_ли_</v>
      </c>
      <c r="BB81" t="str">
        <f t="shared" si="33"/>
        <v>_Округлый_ли_XXXXX?</v>
      </c>
      <c r="BD81" cm="1">
        <f t="array" aca="1" ref="BD81" ca="1">INDEX($L$74:$L$81,(RANK(AT9,$AT$2:$AT$9)))</f>
        <v>2093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VLOOKUP(B82,audio_list_stym!$A$3:$BP$18,42,FALSE)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VLOOKUP(B82,audio_list_stym!$A$3:$AJ$18,10,FALSE)</f>
        <v>Noni</v>
      </c>
      <c r="I82" t="s">
        <v>688</v>
      </c>
      <c r="J82" t="str">
        <f t="shared" si="29"/>
        <v>Noni_1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129</v>
      </c>
      <c r="Z82" t="str">
        <f>IF(G82="экспл",VLOOKUP(J82,quest_экспл!$A$1:$N$129,12,FALSE),IF(G82="импл_",0,0))</f>
        <v>sound\\On_beliy_vnutri.wav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9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40"/>
        <v/>
      </c>
      <c r="AI82" t="s">
        <v>84</v>
      </c>
      <c r="AO82">
        <f t="shared" ca="1" si="35"/>
        <v>0.17866065694111022</v>
      </c>
      <c r="AP82" t="str">
        <f t="shared" ca="1" si="36"/>
        <v>pics\\Redis_4.jpg</v>
      </c>
      <c r="AR82" t="str">
        <f t="shared" si="41"/>
        <v/>
      </c>
      <c r="AS82" t="str">
        <f t="shared" si="38"/>
        <v/>
      </c>
      <c r="AT82">
        <f t="shared" ca="1" si="31"/>
        <v>0.72270466147336587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_Он_белый_внутри?</v>
      </c>
      <c r="BA82" t="e">
        <f>VLOOKUP(Q82,audio_list_stym!$B$2:$BQ$299,68,FALSE)</f>
        <v>#N/A</v>
      </c>
      <c r="BB82" t="str">
        <f t="shared" si="33"/>
        <v>На_экране_XXXXX._Он_белый_внутри?</v>
      </c>
      <c r="BC82">
        <f>A82</f>
        <v>1211</v>
      </c>
      <c r="BD82" cm="1">
        <f t="array" aca="1" ref="BD82" ca="1">INDEX($L$82:$L$89,(RANK(AT2,$AT$2:$AT$9)))</f>
        <v>2113</v>
      </c>
      <c r="BE82" cm="1">
        <f t="array" aca="1" ref="BE82" ca="1">INDEX(BD66:BD81,(RANK(AT4,$AT$2:$AT$17)))</f>
        <v>2085</v>
      </c>
      <c r="BF82" cm="1">
        <f t="array" aca="1" ref="BF82" ca="1">INDEX(BD90:BD105,(RANK(AT4,$AT$2:$AT$17)))</f>
        <v>2130</v>
      </c>
      <c r="BG82" cm="1">
        <f t="array" aca="1" ref="BG82" ca="1">INDEX(BD106:BD129,(RANK(AT4,$AT$2:$AT$9)))</f>
        <v>2147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VLOOKUP(B83,audio_list_stym!$A$3:$BP$18,42,FALSE)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VLOOKUP(B83,audio_list_stym!$A$3:$AJ$18,10,FALSE)</f>
        <v>Noni</v>
      </c>
      <c r="I83" t="s">
        <v>689</v>
      </c>
      <c r="J83" t="str">
        <f t="shared" si="29"/>
        <v>Noni_2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130</v>
      </c>
      <c r="Z83" t="str">
        <f>IF(G83="экспл",VLOOKUP(J83,quest_экспл!$A$1:$N$129,12,FALSE),IF(G83="импл_",0,0))</f>
        <v>sound\\Rebristiy_li_on.wav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9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40"/>
        <v/>
      </c>
      <c r="AI83" t="s">
        <v>85</v>
      </c>
      <c r="AO83">
        <f t="shared" ca="1" si="35"/>
        <v>0.10335611631420438</v>
      </c>
      <c r="AP83" t="str">
        <f t="shared" ca="1" si="36"/>
        <v>pics\\Tomat_3.jpg</v>
      </c>
      <c r="AR83" t="str">
        <f t="shared" si="41"/>
        <v/>
      </c>
      <c r="AS83" t="str">
        <f t="shared" si="38"/>
        <v/>
      </c>
      <c r="AT83">
        <f t="shared" ca="1" si="31"/>
        <v>9.7052682480444852E-2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_Ребристый_ли_он?</v>
      </c>
      <c r="BA83" t="e">
        <f>VLOOKUP(Q83,audio_list_stym!$B$2:$BQ$299,68,FALSE)</f>
        <v>#N/A</v>
      </c>
      <c r="BB83" t="str">
        <f t="shared" si="33"/>
        <v>Посмотрите,_вот_XXXXX._Ребристый_ли_он?</v>
      </c>
      <c r="BD83" cm="1">
        <f t="array" aca="1" ref="BD83" ca="1">INDEX($L$82:$L$89,(RANK(AT3,$AT$2:$AT$9)))</f>
        <v>2118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VLOOKUP(B84,audio_list_stym!$A$3:$BP$18,42,FALSE)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VLOOKUP(B84,audio_list_stym!$A$3:$AJ$18,10,FALSE)</f>
        <v>Noni</v>
      </c>
      <c r="I84" t="s">
        <v>690</v>
      </c>
      <c r="J84" t="str">
        <f t="shared" si="29"/>
        <v>Noni_3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131</v>
      </c>
      <c r="Z84" t="str">
        <f>IF(G84="экспл",VLOOKUP(J84,quest_экспл!$A$1:$N$129,12,FALSE),IF(G84="импл_",0,0))</f>
        <v>sound\\Goluboy_li_on.wav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9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40"/>
        <v/>
      </c>
      <c r="AI84" t="s">
        <v>94</v>
      </c>
      <c r="AO84">
        <f t="shared" ca="1" si="35"/>
        <v>0.38476709192119951</v>
      </c>
      <c r="AP84" t="str">
        <f t="shared" ca="1" si="36"/>
        <v>pics\\Limon_4.jpg</v>
      </c>
      <c r="AR84" t="str">
        <f t="shared" si="41"/>
        <v/>
      </c>
      <c r="AS84" t="str">
        <f t="shared" si="38"/>
        <v/>
      </c>
      <c r="AT84">
        <f t="shared" ca="1" si="31"/>
        <v>0.46906463465521886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_Голубой_ли_он?</v>
      </c>
      <c r="BA84" t="e">
        <f>VLOOKUP(Q84,audio_list_stym!$B$2:$BQ$299,68,FALSE)</f>
        <v>#N/A</v>
      </c>
      <c r="BB84" t="str">
        <f t="shared" si="33"/>
        <v>Вот_XXXXX._Голубой_ли_он?</v>
      </c>
      <c r="BD84" cm="1">
        <f t="array" aca="1" ref="BD84" ca="1">INDEX($L$82:$L$89,(RANK(AT4,$AT$2:$AT$9)))</f>
        <v>2115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VLOOKUP(B85,audio_list_stym!$A$3:$BP$18,42,FALSE)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VLOOKUP(B85,audio_list_stym!$A$3:$AJ$18,10,FALSE)</f>
        <v>Noni</v>
      </c>
      <c r="I85" t="s">
        <v>691</v>
      </c>
      <c r="J85" t="str">
        <f t="shared" si="29"/>
        <v>Noni_4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132</v>
      </c>
      <c r="Z85" t="str">
        <f>IF(G85="экспл",VLOOKUP(J85,quest_экспл!$A$1:$N$129,12,FALSE),IF(G85="импл_",0,0))</f>
        <v>sound\\On_s_bugorkami.wav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9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40"/>
        <v/>
      </c>
      <c r="AI85" t="s">
        <v>95</v>
      </c>
      <c r="AO85">
        <f t="shared" ca="1" si="35"/>
        <v>0.5535905426728559</v>
      </c>
      <c r="AP85" t="str">
        <f t="shared" ca="1" si="36"/>
        <v>pics\\Kokos_2.jpg</v>
      </c>
      <c r="AR85" t="str">
        <f t="shared" si="41"/>
        <v/>
      </c>
      <c r="AS85" t="str">
        <f t="shared" si="38"/>
        <v/>
      </c>
      <c r="AT85">
        <f t="shared" ca="1" si="31"/>
        <v>0.46252067894163951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_Он_с_бугорками?</v>
      </c>
      <c r="BA85" t="e">
        <f>VLOOKUP(Q85,audio_list_stym!$B$2:$BQ$299,68,FALSE)</f>
        <v>#N/A</v>
      </c>
      <c r="BB85" t="str">
        <f t="shared" si="33"/>
        <v>Это_XXXXX._Он_с_бугорками?</v>
      </c>
      <c r="BD85" cm="1">
        <f t="array" aca="1" ref="BD85" ca="1">INDEX($L$82:$L$89,(RANK(AT5,$AT$2:$AT$9)))</f>
        <v>2114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VLOOKUP(B86,audio_list_stym!$A$3:$BP$18,42,FALSE)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VLOOKUP(B86,audio_list_stym!$A$3:$AJ$18,10,FALSE)</f>
        <v>Noni</v>
      </c>
      <c r="I86" t="s">
        <v>692</v>
      </c>
      <c r="J86" t="str">
        <f t="shared" si="29"/>
        <v>Noni_5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133</v>
      </c>
      <c r="Z86" t="str">
        <f>IF(G86="экспл",VLOOKUP(J86,quest_экспл!$A$1:$N$129,12,FALSE),IF(G86="импл_",0,0))</f>
        <v>sound\\Ovalniy_li_on.wav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9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40"/>
        <v/>
      </c>
      <c r="AI86" t="s">
        <v>96</v>
      </c>
      <c r="AO86">
        <f t="shared" ca="1" si="35"/>
        <v>0.56377871102418398</v>
      </c>
      <c r="AP86" t="str">
        <f t="shared" ca="1" si="36"/>
        <v>pics\\Goroh_8.jpg</v>
      </c>
      <c r="AR86" t="str">
        <f t="shared" si="41"/>
        <v/>
      </c>
      <c r="AS86" t="str">
        <f t="shared" si="38"/>
        <v/>
      </c>
      <c r="AT86">
        <f t="shared" ca="1" si="31"/>
        <v>0.12284891829962374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_Овальный_ли_он?</v>
      </c>
      <c r="BA86" t="e">
        <f>VLOOKUP(Q86,audio_list_stym!$B$2:$BQ$299,68,FALSE)</f>
        <v>#N/A</v>
      </c>
      <c r="BB86" t="str">
        <f t="shared" si="33"/>
        <v>На_картинке_XXXXX._Овальный_ли_он?</v>
      </c>
      <c r="BD86" cm="1">
        <f t="array" aca="1" ref="BD86" ca="1">INDEX($L$82:$L$89,(RANK(AT6,$AT$2:$AT$9)))</f>
        <v>2116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VLOOKUP(B87,audio_list_stym!$A$3:$BP$18,42,FALSE)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VLOOKUP(B87,audio_list_stym!$A$3:$AJ$18,10,FALSE)</f>
        <v>Noni</v>
      </c>
      <c r="I87" t="s">
        <v>693</v>
      </c>
      <c r="J87" t="str">
        <f t="shared" si="29"/>
        <v>Noni_6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134</v>
      </c>
      <c r="Z87" t="str">
        <f>IF(G87="экспл",VLOOKUP(J87,quest_экспл!$A$1:$N$129,12,FALSE),IF(G87="импл_",0,0))</f>
        <v>sound\\Zhidkiy_li_on.wav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9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40"/>
        <v/>
      </c>
      <c r="AI87" t="s">
        <v>97</v>
      </c>
      <c r="AO87">
        <f t="shared" ca="1" si="35"/>
        <v>0.26160849176792889</v>
      </c>
      <c r="AP87" t="str">
        <f t="shared" ca="1" si="36"/>
        <v>pics\\Peper_6.jpg</v>
      </c>
      <c r="AR87" t="str">
        <f t="shared" si="41"/>
        <v/>
      </c>
      <c r="AS87" t="str">
        <f t="shared" si="38"/>
        <v/>
      </c>
      <c r="AT87">
        <f t="shared" ca="1" si="31"/>
        <v>0.56044335221439723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_Жидкий_ли_он?</v>
      </c>
      <c r="BA87" t="e">
        <f>VLOOKUP(Q87,audio_list_stym!$B$2:$BQ$299,68,FALSE)</f>
        <v>#N/A</v>
      </c>
      <c r="BB87" t="str">
        <f t="shared" si="33"/>
        <v>На_мониторе_XXXXX._Жидкий_ли_он?</v>
      </c>
      <c r="BD87" cm="1">
        <f t="array" aca="1" ref="BD87" ca="1">INDEX($L$82:$L$89,(RANK(AT7,$AT$2:$AT$9)))</f>
        <v>2119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VLOOKUP(B88,audio_list_stym!$A$3:$BP$18,42,FALSE)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VLOOKUP(B88,audio_list_stym!$A$3:$AJ$18,10,FALSE)</f>
        <v>Noni</v>
      </c>
      <c r="I88" t="s">
        <v>694</v>
      </c>
      <c r="J88" t="str">
        <f t="shared" si="29"/>
        <v>Noni_7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135</v>
      </c>
      <c r="Z88" t="str">
        <f>IF(G88="экспл",VLOOKUP(J88,quest_экспл!$A$1:$N$129,12,FALSE),IF(G88="импл_",0,0))</f>
        <v>sound\\On_lohmatiy.wav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9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40"/>
        <v/>
      </c>
      <c r="AI88" t="s">
        <v>98</v>
      </c>
      <c r="AO88">
        <f t="shared" ca="1" si="35"/>
        <v>0.45379289884650675</v>
      </c>
      <c r="AP88" t="str">
        <f t="shared" ca="1" si="36"/>
        <v>pics\\Kokos_8.jpg</v>
      </c>
      <c r="AR88" t="str">
        <f t="shared" si="41"/>
        <v/>
      </c>
      <c r="AS88" t="str">
        <f t="shared" si="38"/>
        <v/>
      </c>
      <c r="AT88">
        <f t="shared" ca="1" si="31"/>
        <v>0.44602142061410666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_Он_лохматый?</v>
      </c>
      <c r="BA88" t="e">
        <f>VLOOKUP(Q88,audio_list_stym!$B$2:$BQ$299,68,FALSE)</f>
        <v>#N/A</v>
      </c>
      <c r="BB88" t="str">
        <f t="shared" si="33"/>
        <v>Перед_Вами_XXXXX._Он_лохматый?</v>
      </c>
      <c r="BD88" cm="1">
        <f t="array" aca="1" ref="BD88" ca="1">INDEX($L$82:$L$89,(RANK(AT8,$AT$2:$AT$9)))</f>
        <v>2120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VLOOKUP(B89,audio_list_stym!$A$3:$BP$18,42,FALSE)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VLOOKUP(B89,audio_list_stym!$A$3:$AJ$18,10,FALSE)</f>
        <v>Noni</v>
      </c>
      <c r="I89" t="s">
        <v>695</v>
      </c>
      <c r="J89" t="str">
        <f t="shared" si="29"/>
        <v>Noni_8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136</v>
      </c>
      <c r="Z89" t="str">
        <f>IF(G89="экспл",VLOOKUP(J89,quest_экспл!$A$1:$N$129,12,FALSE),IF(G89="импл_",0,0))</f>
        <v>sound\\On_zolotistiy.wav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9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40"/>
        <v/>
      </c>
      <c r="AI89" t="s">
        <v>99</v>
      </c>
      <c r="AO89">
        <f t="shared" ca="1" si="35"/>
        <v>0.38001701976705282</v>
      </c>
      <c r="AP89" t="str">
        <f t="shared" ca="1" si="36"/>
        <v>pics\\Limon_6.jpg</v>
      </c>
      <c r="AR89" t="str">
        <f t="shared" si="41"/>
        <v/>
      </c>
      <c r="AS89" t="str">
        <f t="shared" si="38"/>
        <v/>
      </c>
      <c r="AT89">
        <f t="shared" ca="1" si="31"/>
        <v>0.91409363751154316</v>
      </c>
      <c r="AU89" t="s">
        <v>697</v>
      </c>
      <c r="AV89" t="str">
        <f t="shared" ca="1" si="32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_Он_золотистый?</v>
      </c>
      <c r="BA89" t="e">
        <f>VLOOKUP(Q89,audio_list_stym!$B$2:$BQ$299,68,FALSE)</f>
        <v>#N/A</v>
      </c>
      <c r="BB89" t="str">
        <f t="shared" si="33"/>
        <v>Вы_видите_XXXXX._Он_золотистый?</v>
      </c>
      <c r="BD89" cm="1">
        <f t="array" aca="1" ref="BD89" ca="1">INDEX($L$82:$L$89,(RANK(AT9,$AT$2:$AT$9)))</f>
        <v>2117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VLOOKUP(B90,audio_list_stym!$A$3:$BP$18,42,FALSE)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VLOOKUP(B90,audio_list_stym!$A$3:$AJ$18,10,FALSE)</f>
        <v>Sapota</v>
      </c>
      <c r="I90" t="s">
        <v>688</v>
      </c>
      <c r="J90" t="str">
        <f t="shared" si="29"/>
        <v>Sapota_1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265</v>
      </c>
      <c r="Q90" t="str">
        <f>IF(G90="экспл",0,IF(G90="импл_",VLOOKUP(J90,quest_импл!$A$1:$J$129,8,FALSE),0))</f>
        <v>sound\\Sharoobrazniy_li.wav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2015</v>
      </c>
      <c r="AD90" t="str">
        <f t="shared" ca="1" si="39"/>
        <v>pics\\Finik_7.jpg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pics\\Finik_7.jpg</v>
      </c>
      <c r="AI90" t="s">
        <v>100</v>
      </c>
      <c r="AO90">
        <f t="shared" ca="1" si="35"/>
        <v>0.68649470643137378</v>
      </c>
      <c r="AP90" t="str">
        <f t="shared" ca="1" si="36"/>
        <v>pics\\Finik_7.jpg</v>
      </c>
      <c r="AR90" t="str">
        <f t="shared" si="41"/>
        <v/>
      </c>
      <c r="AS90" t="str">
        <f t="shared" ca="1" si="38"/>
        <v>pics\\Finik_7.jpg</v>
      </c>
      <c r="AT90">
        <f t="shared" ca="1" si="31"/>
        <v>0.66539615203783442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_Шарообразный_ли_</v>
      </c>
      <c r="BB90" t="str">
        <f t="shared" si="33"/>
        <v>_Шарообразный_ли_ФИМОН?</v>
      </c>
      <c r="BC90">
        <f>A90</f>
        <v>1212</v>
      </c>
      <c r="BD90" cm="1">
        <f t="array" aca="1" ref="BD90" ca="1">INDEX($L$90:$L$97,(RANK(AT2,$AT$2:$AT$9)))</f>
        <v>2129</v>
      </c>
      <c r="BE90" cm="1">
        <f t="array" aca="1" ref="BE90" ca="1">INDEX(BD66:BD81,(RANK(AT5,$AT$2:$AT$17)))</f>
        <v>2085</v>
      </c>
      <c r="BF90" cm="1">
        <f t="array" aca="1" ref="BF90" ca="1">INDEX(BD98:BD113,(RANK(AT5,$AT$2:$AT$17)))</f>
        <v>2139</v>
      </c>
      <c r="BG90" cm="1">
        <f t="array" aca="1" ref="BG90" ca="1">INDEX(BD114:BD129,(RANK(AT5,$AT$2:$AT$9)))</f>
        <v>2070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VLOOKUP(B91,audio_list_stym!$A$3:$BP$18,42,FALSE)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VLOOKUP(B91,audio_list_stym!$A$3:$AJ$18,10,FALSE)</f>
        <v>Sapota</v>
      </c>
      <c r="I91" t="s">
        <v>689</v>
      </c>
      <c r="J91" t="str">
        <f t="shared" si="29"/>
        <v>Sapota_2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266</v>
      </c>
      <c r="Q91" t="str">
        <f>IF(G91="экспл",0,IF(G91="импл_",VLOOKUP(J91,quest_импл!$A$1:$J$129,8,FALSE),0))</f>
        <v>sound\\Nadrezan_li.wav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2017</v>
      </c>
      <c r="AD91" t="str">
        <f t="shared" ca="1" si="39"/>
        <v>pics\\Goroh_1.jpg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pics\\Goroh_1.jpg</v>
      </c>
      <c r="AI91" t="s">
        <v>101</v>
      </c>
      <c r="AO91">
        <f t="shared" ca="1" si="35"/>
        <v>0.64052154017350704</v>
      </c>
      <c r="AP91" t="str">
        <f t="shared" ca="1" si="36"/>
        <v>pics\\Goroh_1.jpg</v>
      </c>
      <c r="AR91" t="str">
        <f t="shared" si="41"/>
        <v/>
      </c>
      <c r="AS91" t="str">
        <f t="shared" ca="1" si="38"/>
        <v>pics\\Goroh_1.jpg</v>
      </c>
      <c r="AT91">
        <f t="shared" ca="1" si="31"/>
        <v>0.50650573732438409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_Надрезан_ли_</v>
      </c>
      <c r="BB91" t="str">
        <f t="shared" si="33"/>
        <v>_Надрезан_ли_ФИМОН?</v>
      </c>
      <c r="BD91" cm="1">
        <f t="array" aca="1" ref="BD91" ca="1">INDEX($L$90:$L$97,(RANK(AT3,$AT$2:$AT$9)))</f>
        <v>2134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VLOOKUP(B92,audio_list_stym!$A$3:$BP$18,42,FALSE)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VLOOKUP(B92,audio_list_stym!$A$3:$AJ$18,10,FALSE)</f>
        <v>Sapota</v>
      </c>
      <c r="I92" t="s">
        <v>690</v>
      </c>
      <c r="J92" t="str">
        <f t="shared" si="29"/>
        <v>Sapota_3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267</v>
      </c>
      <c r="Q92" t="str">
        <f>IF(G92="экспл",0,IF(G92="импл_",VLOOKUP(J92,quest_импл!$A$1:$J$129,8,FALSE),0))</f>
        <v>sound\\Perekruchen_li.wav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2051</v>
      </c>
      <c r="AD92" t="str">
        <f t="shared" ca="1" si="39"/>
        <v>pics\\Redis_3.jpg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pics\\Redis_3.jpg</v>
      </c>
      <c r="AI92" t="s">
        <v>102</v>
      </c>
      <c r="AO92">
        <f t="shared" ca="1" si="35"/>
        <v>0.19589979976079652</v>
      </c>
      <c r="AP92" t="str">
        <f t="shared" ca="1" si="36"/>
        <v>pics\\Redis_3.jpg</v>
      </c>
      <c r="AR92" t="str">
        <f t="shared" si="41"/>
        <v/>
      </c>
      <c r="AS92" t="str">
        <f t="shared" ca="1" si="38"/>
        <v>pics\\Redis_3.jpg</v>
      </c>
      <c r="AT92">
        <f t="shared" ca="1" si="31"/>
        <v>0.91234808666503475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_Перекручен_ли_</v>
      </c>
      <c r="BB92" t="str">
        <f t="shared" si="33"/>
        <v>_Перекручен_ли_ФИМОН?</v>
      </c>
      <c r="BD92" cm="1">
        <f t="array" aca="1" ref="BD92" ca="1">INDEX($L$90:$L$97,(RANK(AT4,$AT$2:$AT$9)))</f>
        <v>2131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VLOOKUP(B93,audio_list_stym!$A$3:$BP$18,42,FALSE)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VLOOKUP(B93,audio_list_stym!$A$3:$AJ$18,10,FALSE)</f>
        <v>Sapota</v>
      </c>
      <c r="I93" t="s">
        <v>691</v>
      </c>
      <c r="J93" t="str">
        <f t="shared" si="29"/>
        <v>Sapota_4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268</v>
      </c>
      <c r="Q93" t="str">
        <f>IF(G93="экспл",0,IF(G93="импл_",VLOOKUP(J93,quest_импл!$A$1:$J$129,8,FALSE),0))</f>
        <v>sound\\Sorvan_li.wav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2020</v>
      </c>
      <c r="AD93" t="str">
        <f t="shared" ca="1" si="39"/>
        <v>pics\\Goroh_4.jpg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pics\\Goroh_4.jpg</v>
      </c>
      <c r="AI93" t="s">
        <v>103</v>
      </c>
      <c r="AO93">
        <f t="shared" ca="1" si="35"/>
        <v>0.6051814290658406</v>
      </c>
      <c r="AP93" t="str">
        <f t="shared" ca="1" si="36"/>
        <v>pics\\Goroh_4.jpg</v>
      </c>
      <c r="AR93" t="str">
        <f t="shared" si="41"/>
        <v/>
      </c>
      <c r="AS93" t="str">
        <f t="shared" ca="1" si="38"/>
        <v>pics\\Goroh_4.jpg</v>
      </c>
      <c r="AT93">
        <f t="shared" ca="1" si="31"/>
        <v>0.97876230008512777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_Сорван_ли_</v>
      </c>
      <c r="BB93" t="str">
        <f t="shared" si="33"/>
        <v>_Сорван_ли_ФИМОН?</v>
      </c>
      <c r="BD93" cm="1">
        <f t="array" aca="1" ref="BD93" ca="1">INDEX($L$90:$L$97,(RANK(AT5,$AT$2:$AT$9)))</f>
        <v>2130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VLOOKUP(B94,audio_list_stym!$A$3:$BP$18,42,FALSE)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VLOOKUP(B94,audio_list_stym!$A$3:$AJ$18,10,FALSE)</f>
        <v>Sapota</v>
      </c>
      <c r="I94" t="s">
        <v>692</v>
      </c>
      <c r="J94" t="str">
        <f t="shared" si="29"/>
        <v>Sapota_5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269</v>
      </c>
      <c r="Q94" t="str">
        <f>IF(G94="экспл",0,IF(G94="импл_",VLOOKUP(J94,quest_импл!$A$1:$J$129,8,FALSE),0))</f>
        <v>sound\\Spresovan_li.wav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2022</v>
      </c>
      <c r="AD94" t="str">
        <f t="shared" ca="1" si="39"/>
        <v>pics\\Goroh_6.jpg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pics\\Goroh_6.jpg</v>
      </c>
      <c r="AI94" t="s">
        <v>104</v>
      </c>
      <c r="AO94">
        <f t="shared" ca="1" si="35"/>
        <v>0.56965590522190079</v>
      </c>
      <c r="AP94" t="str">
        <f t="shared" ca="1" si="36"/>
        <v>pics\\Goroh_6.jpg</v>
      </c>
      <c r="AR94" t="str">
        <f t="shared" si="41"/>
        <v/>
      </c>
      <c r="AS94" t="str">
        <f t="shared" ca="1" si="38"/>
        <v>pics\\Goroh_6.jpg</v>
      </c>
      <c r="AT94">
        <f t="shared" ca="1" si="31"/>
        <v>0.90549086016141833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_Спрессован_ли_</v>
      </c>
      <c r="BB94" t="str">
        <f t="shared" si="33"/>
        <v>_Спрессован_ли_ФИМОН?</v>
      </c>
      <c r="BD94" cm="1">
        <f t="array" aca="1" ref="BD94" ca="1">INDEX($L$90:$L$97,(RANK(AT6,$AT$2:$AT$9)))</f>
        <v>2132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VLOOKUP(B95,audio_list_stym!$A$3:$BP$18,42,FALSE)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VLOOKUP(B95,audio_list_stym!$A$3:$AJ$18,10,FALSE)</f>
        <v>Sapota</v>
      </c>
      <c r="I95" t="s">
        <v>693</v>
      </c>
      <c r="J95" t="str">
        <f t="shared" si="29"/>
        <v>Sapota_6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270</v>
      </c>
      <c r="Q95" t="str">
        <f>IF(G95="экспл",0,IF(G95="импл_",VLOOKUP(J95,quest_импл!$A$1:$J$129,8,FALSE),0))</f>
        <v>sound\\Zheltiy_li.wav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2021</v>
      </c>
      <c r="AD95" t="str">
        <f t="shared" ca="1" si="39"/>
        <v>pics\\Goroh_5.jpg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pics\\Goroh_5.jpg</v>
      </c>
      <c r="AI95" t="s">
        <v>105</v>
      </c>
      <c r="AO95">
        <f t="shared" ca="1" si="35"/>
        <v>0.60101736511470372</v>
      </c>
      <c r="AP95" t="str">
        <f t="shared" ca="1" si="36"/>
        <v>pics\\Goroh_5.jpg</v>
      </c>
      <c r="AR95" t="str">
        <f t="shared" si="41"/>
        <v/>
      </c>
      <c r="AS95" t="str">
        <f t="shared" ca="1" si="38"/>
        <v>pics\\Goroh_5.jpg</v>
      </c>
      <c r="AT95">
        <f t="shared" ca="1" si="31"/>
        <v>0.49683326982904996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_Желтый_ли_</v>
      </c>
      <c r="BB95" t="str">
        <f t="shared" si="33"/>
        <v>_Желтый_ли_ФИМОН?</v>
      </c>
      <c r="BD95" cm="1">
        <f t="array" aca="1" ref="BD95" ca="1">INDEX($L$90:$L$97,(RANK(AT7,$AT$2:$AT$9)))</f>
        <v>2135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VLOOKUP(B96,audio_list_stym!$A$3:$BP$18,42,FALSE)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VLOOKUP(B96,audio_list_stym!$A$3:$AJ$18,10,FALSE)</f>
        <v>Sapota</v>
      </c>
      <c r="I96" t="s">
        <v>694</v>
      </c>
      <c r="J96" t="str">
        <f t="shared" si="29"/>
        <v>Sapota_7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271</v>
      </c>
      <c r="Q96" t="str">
        <f>IF(G96="экспл",0,IF(G96="импл_",VLOOKUP(J96,quest_импл!$A$1:$J$129,8,FALSE),0))</f>
        <v>sound\\Rovniy_li.wav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2023</v>
      </c>
      <c r="AD96" t="str">
        <f t="shared" ca="1" si="39"/>
        <v>pics\\Goroh_7.jpg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pics\\Goroh_7.jpg</v>
      </c>
      <c r="AI96" t="s">
        <v>106</v>
      </c>
      <c r="AO96">
        <f t="shared" ca="1" si="35"/>
        <v>0.5685238492854362</v>
      </c>
      <c r="AP96" t="str">
        <f t="shared" ca="1" si="36"/>
        <v>pics\\Goroh_7.jpg</v>
      </c>
      <c r="AR96" t="str">
        <f t="shared" si="41"/>
        <v/>
      </c>
      <c r="AS96" t="str">
        <f t="shared" ca="1" si="38"/>
        <v>pics\\Goroh_7.jpg</v>
      </c>
      <c r="AT96">
        <f t="shared" ca="1" si="31"/>
        <v>0.90042890720969615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_Ровный_ли_</v>
      </c>
      <c r="BB96" t="str">
        <f t="shared" si="33"/>
        <v>_Ровный_ли_ФИМОН?</v>
      </c>
      <c r="BD96" cm="1">
        <f t="array" aca="1" ref="BD96" ca="1">INDEX($L$90:$L$97,(RANK(AT8,$AT$2:$AT$9)))</f>
        <v>2136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VLOOKUP(B97,audio_list_stym!$A$3:$BP$18,42,FALSE)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VLOOKUP(B97,audio_list_stym!$A$3:$AJ$18,10,FALSE)</f>
        <v>Sapota</v>
      </c>
      <c r="I97" t="s">
        <v>695</v>
      </c>
      <c r="J97" t="str">
        <f t="shared" si="29"/>
        <v>Sapota_8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272</v>
      </c>
      <c r="Q97" t="str">
        <f>IF(G97="экспл",0,IF(G97="импл_",VLOOKUP(J97,quest_импл!$A$1:$J$129,8,FALSE),0))</f>
        <v>sound\\Imeet_li_shipi.wav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2018</v>
      </c>
      <c r="AD97" t="str">
        <f t="shared" ca="1" si="39"/>
        <v>pics\\Goroh_2.jpg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pics\\Goroh_2.jpg</v>
      </c>
      <c r="AI97" t="s">
        <v>107</v>
      </c>
      <c r="AO97">
        <f t="shared" ca="1" si="35"/>
        <v>0.62745507624929642</v>
      </c>
      <c r="AP97" t="str">
        <f t="shared" ca="1" si="36"/>
        <v>pics\\Goroh_2.jpg</v>
      </c>
      <c r="AR97" t="str">
        <f t="shared" si="41"/>
        <v/>
      </c>
      <c r="AS97" t="str">
        <f t="shared" ca="1" si="38"/>
        <v>pics\\Goroh_2.jpg</v>
      </c>
      <c r="AT97">
        <f t="shared" ca="1" si="31"/>
        <v>0.95721872914993233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_Имеет_ли_шипы_</v>
      </c>
      <c r="BB97" t="str">
        <f t="shared" si="33"/>
        <v>_Имеет_ли_шипы_ФИМОН?</v>
      </c>
      <c r="BD97" cm="1">
        <f t="array" aca="1" ref="BD97" ca="1">INDEX($L$90:$L$97,(RANK(AT9,$AT$2:$AT$9)))</f>
        <v>2133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VLOOKUP(B98,audio_list_stym!$A$3:$BP$18,42,FALSE)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VLOOKUP(B98,audio_list_stym!$A$3:$AJ$18,10,FALSE)</f>
        <v>Tamanid</v>
      </c>
      <c r="I98" t="s">
        <v>688</v>
      </c>
      <c r="J98" t="str">
        <f t="shared" si="29"/>
        <v>Tamanid_1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145</v>
      </c>
      <c r="Z98" t="str">
        <f>IF(G98="экспл",VLOOKUP(J98,quest_экспл!$A$1:$N$129,12,FALSE),IF(G98="импл_",0,0))</f>
        <v>sound\\On_krasnovatiy.wav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9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40"/>
        <v/>
      </c>
      <c r="AI98" t="s">
        <v>108</v>
      </c>
      <c r="AO98">
        <f t="shared" ca="1" si="35"/>
        <v>0.97979224258562247</v>
      </c>
      <c r="AP98" t="str">
        <f t="shared" ca="1" si="36"/>
        <v>pics\\Banan_2.jpg</v>
      </c>
      <c r="AR98" t="str">
        <f>IF(AH98="sound\\Ogorod",AP26,"")</f>
        <v/>
      </c>
      <c r="AS98" t="str">
        <f t="shared" si="38"/>
        <v/>
      </c>
      <c r="AT98">
        <f t="shared" ca="1" si="31"/>
        <v>0.85754754367530484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_Он_красноватый?</v>
      </c>
      <c r="BA98" t="e">
        <f>VLOOKUP(Q98,audio_list_stym!$B$2:$BQ$299,68,FALSE)</f>
        <v>#N/A</v>
      </c>
      <c r="BB98" t="str">
        <f t="shared" si="33"/>
        <v>На_экране_КОДИС._Он_красноватый?</v>
      </c>
      <c r="BC98">
        <f>A98</f>
        <v>1213</v>
      </c>
      <c r="BD98" cm="1">
        <f t="array" aca="1" ref="BD98" ca="1">INDEX($L$98:$L$105,(RANK(AT2,$AT$2:$AT$9)))</f>
        <v>2137</v>
      </c>
      <c r="BE98" cm="1">
        <f t="array" aca="1" ref="BE98" ca="1">INDEX(BD66:BD81,(RANK(AT6,$AT$2:$AT$9)))</f>
        <v>2085</v>
      </c>
      <c r="BF98" cm="1">
        <f t="array" aca="1" ref="BF98" ca="1">INDEX(BD82:BD97,(RANK(AT6,$AT$2:$AT$9)))</f>
        <v>2114</v>
      </c>
      <c r="BG98" cm="1">
        <f t="array" aca="1" ref="BG98" ca="1">INDEX(BD106:BD129,(RANK(AT6,$AT$2:$AT$17)))</f>
        <v>2148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VLOOKUP(B99,audio_list_stym!$A$3:$BP$18,42,FALSE)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VLOOKUP(B99,audio_list_stym!$A$3:$AJ$18,10,FALSE)</f>
        <v>Tamanid</v>
      </c>
      <c r="I99" t="s">
        <v>689</v>
      </c>
      <c r="J99" t="str">
        <f t="shared" si="29"/>
        <v>Tamanid_2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146</v>
      </c>
      <c r="Z99" t="str">
        <f>IF(G99="экспл",VLOOKUP(J99,quest_экспл!$A$1:$N$129,12,FALSE),IF(G99="импл_",0,0))</f>
        <v>sound\\Izognut_li_on.wav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9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40"/>
        <v/>
      </c>
      <c r="AI99" t="s">
        <v>109</v>
      </c>
      <c r="AO99">
        <f t="shared" ca="1" si="35"/>
        <v>0.85472084928749714</v>
      </c>
      <c r="AP99" t="str">
        <f t="shared" ca="1" si="36"/>
        <v>pics\\Banan_8.jpg</v>
      </c>
      <c r="AR99" t="str">
        <f t="shared" ref="AR99:AR120" si="42">IF(AH99="sound\\Ogorod",AP27,"")</f>
        <v/>
      </c>
      <c r="AS99" t="str">
        <f t="shared" si="38"/>
        <v/>
      </c>
      <c r="AT99">
        <f t="shared" ca="1" si="31"/>
        <v>0.60010876300711291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_Изогнут_ли_он?</v>
      </c>
      <c r="BA99" t="e">
        <f>VLOOKUP(Q99,audio_list_stym!$B$2:$BQ$299,68,FALSE)</f>
        <v>#N/A</v>
      </c>
      <c r="BB99" t="str">
        <f t="shared" si="33"/>
        <v>Посмотрите,_вот_КОДИС._Изогнут_ли_он?</v>
      </c>
      <c r="BD99" cm="1">
        <f t="array" aca="1" ref="BD99" ca="1">INDEX($L$98:$L$105,(RANK(AT3,$AT$2:$AT$9)))</f>
        <v>2142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VLOOKUP(B100,audio_list_stym!$A$3:$BP$18,42,FALSE)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VLOOKUP(B100,audio_list_stym!$A$3:$AJ$18,10,FALSE)</f>
        <v>Tamanid</v>
      </c>
      <c r="I100" t="s">
        <v>690</v>
      </c>
      <c r="J100" t="str">
        <f t="shared" si="29"/>
        <v>Tamanid_3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147</v>
      </c>
      <c r="Z100" t="str">
        <f>IF(G100="экспл",VLOOKUP(J100,quest_экспл!$A$1:$N$129,12,FALSE),IF(G100="импл_",0,0))</f>
        <v>sound\\On_barhatistiy.wav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9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40"/>
        <v/>
      </c>
      <c r="AI100" t="s">
        <v>110</v>
      </c>
      <c r="AO100">
        <f t="shared" ca="1" si="35"/>
        <v>0.33226915401440615</v>
      </c>
      <c r="AP100" t="str">
        <f t="shared" ca="1" si="36"/>
        <v>pics\\Peper_1.jpg</v>
      </c>
      <c r="AR100" t="str">
        <f t="shared" si="42"/>
        <v/>
      </c>
      <c r="AS100" t="str">
        <f t="shared" si="38"/>
        <v/>
      </c>
      <c r="AT100">
        <f t="shared" ca="1" si="31"/>
        <v>0.79193965243198916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_Он_бархатистый?</v>
      </c>
      <c r="BA100" t="e">
        <f>VLOOKUP(Q100,audio_list_stym!$B$2:$BQ$299,68,FALSE)</f>
        <v>#N/A</v>
      </c>
      <c r="BB100" t="str">
        <f t="shared" si="33"/>
        <v>Вот_КОДИС._Он_бархатистый?</v>
      </c>
      <c r="BD100" cm="1">
        <f t="array" aca="1" ref="BD100" ca="1">INDEX($L$98:$L$105,(RANK(AT4,$AT$2:$AT$9)))</f>
        <v>2139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VLOOKUP(B101,audio_list_stym!$A$3:$BP$18,42,FALSE)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VLOOKUP(B101,audio_list_stym!$A$3:$AJ$18,10,FALSE)</f>
        <v>Tamanid</v>
      </c>
      <c r="I101" t="s">
        <v>691</v>
      </c>
      <c r="J101" t="str">
        <f t="shared" si="29"/>
        <v>Tamanid_4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148</v>
      </c>
      <c r="Z101" t="str">
        <f>IF(G101="экспл",VLOOKUP(J101,quest_экспл!$A$1:$N$129,12,FALSE),IF(G101="импл_",0,0))</f>
        <v>sound\\Odnotonniy_li_on.wav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9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40"/>
        <v/>
      </c>
      <c r="AI101" t="s">
        <v>111</v>
      </c>
      <c r="AO101">
        <f t="shared" ca="1" si="35"/>
        <v>0.10550864377404467</v>
      </c>
      <c r="AP101" t="str">
        <f t="shared" ca="1" si="36"/>
        <v>pics\\Tomat_1.jpg</v>
      </c>
      <c r="AR101" t="str">
        <f t="shared" si="42"/>
        <v/>
      </c>
      <c r="AS101" t="str">
        <f t="shared" si="38"/>
        <v/>
      </c>
      <c r="AT101">
        <f t="shared" ca="1" si="31"/>
        <v>0.63554780932548105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_Однотонный_ли_он?</v>
      </c>
      <c r="BA101" t="e">
        <f>VLOOKUP(Q101,audio_list_stym!$B$2:$BQ$299,68,FALSE)</f>
        <v>#N/A</v>
      </c>
      <c r="BB101" t="str">
        <f t="shared" si="33"/>
        <v>Это_КОДИС._Однотонный_ли_он?</v>
      </c>
      <c r="BD101" cm="1">
        <f t="array" aca="1" ref="BD101" ca="1">INDEX($L$98:$L$105,(RANK(AT5,$AT$2:$AT$9)))</f>
        <v>2138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VLOOKUP(B102,audio_list_stym!$A$3:$BP$18,42,FALSE)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VLOOKUP(B102,audio_list_stym!$A$3:$AJ$18,10,FALSE)</f>
        <v>Tamanid</v>
      </c>
      <c r="I102" t="s">
        <v>692</v>
      </c>
      <c r="J102" t="str">
        <f t="shared" si="29"/>
        <v>Tamanid_5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149</v>
      </c>
      <c r="Z102" t="str">
        <f>IF(G102="экспл",VLOOKUP(J102,quest_экспл!$A$1:$N$129,12,FALSE),IF(G102="импл_",0,0))</f>
        <v>sound\\On_prozrachniy.wav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9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40"/>
        <v/>
      </c>
      <c r="AI102" t="s">
        <v>112</v>
      </c>
      <c r="AO102">
        <f t="shared" ca="1" si="35"/>
        <v>0.16436353525316738</v>
      </c>
      <c r="AP102" t="str">
        <f t="shared" ca="1" si="36"/>
        <v>pics\\Redis_5.jpg</v>
      </c>
      <c r="AR102" t="str">
        <f t="shared" si="42"/>
        <v/>
      </c>
      <c r="AS102" t="str">
        <f t="shared" si="38"/>
        <v/>
      </c>
      <c r="AT102">
        <f t="shared" ca="1" si="31"/>
        <v>0.18399409924101084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_Он_прозрачный?</v>
      </c>
      <c r="BA102" t="e">
        <f>VLOOKUP(Q102,audio_list_stym!$B$2:$BQ$299,68,FALSE)</f>
        <v>#N/A</v>
      </c>
      <c r="BB102" t="str">
        <f t="shared" si="33"/>
        <v>На_картинке_КОДИС._Он_прозрачный?</v>
      </c>
      <c r="BD102" cm="1">
        <f t="array" aca="1" ref="BD102" ca="1">INDEX($L$98:$L$105,(RANK(AT6,$AT$2:$AT$9)))</f>
        <v>2140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VLOOKUP(B103,audio_list_stym!$A$3:$BP$18,42,FALSE)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VLOOKUP(B103,audio_list_stym!$A$3:$AJ$18,10,FALSE)</f>
        <v>Tamanid</v>
      </c>
      <c r="I103" t="s">
        <v>693</v>
      </c>
      <c r="J103" t="str">
        <f t="shared" si="29"/>
        <v>Tamanid_6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150</v>
      </c>
      <c r="Z103" t="str">
        <f>IF(G103="экспл",VLOOKUP(J103,quest_экспл!$A$1:$N$129,12,FALSE),IF(G103="импл_",0,0))</f>
        <v>sound\\On_izmelchen.wav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9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40"/>
        <v/>
      </c>
      <c r="AI103" t="s">
        <v>113</v>
      </c>
      <c r="AO103">
        <f t="shared" ca="1" si="35"/>
        <v>0.37769140569606519</v>
      </c>
      <c r="AP103" t="str">
        <f t="shared" ca="1" si="36"/>
        <v>pics\\Limon_7.jpg</v>
      </c>
      <c r="AR103" t="str">
        <f t="shared" si="42"/>
        <v/>
      </c>
      <c r="AS103" t="str">
        <f t="shared" si="38"/>
        <v/>
      </c>
      <c r="AT103">
        <f t="shared" ca="1" si="31"/>
        <v>0.62851812942962393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_Он_измельчен?</v>
      </c>
      <c r="BA103" t="e">
        <f>VLOOKUP(Q103,audio_list_stym!$B$2:$BQ$299,68,FALSE)</f>
        <v>#N/A</v>
      </c>
      <c r="BB103" t="str">
        <f t="shared" si="33"/>
        <v>На_мониторе_КОДИС._Он_измельчен?</v>
      </c>
      <c r="BD103" cm="1">
        <f t="array" aca="1" ref="BD103" ca="1">INDEX($L$98:$L$105,(RANK(AT7,$AT$2:$AT$9)))</f>
        <v>2143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VLOOKUP(B104,audio_list_stym!$A$3:$BP$18,42,FALSE)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VLOOKUP(B104,audio_list_stym!$A$3:$AJ$18,10,FALSE)</f>
        <v>Tamanid</v>
      </c>
      <c r="I104" t="s">
        <v>694</v>
      </c>
      <c r="J104" t="str">
        <f t="shared" si="29"/>
        <v>Tamanid_7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151</v>
      </c>
      <c r="Z104" t="str">
        <f>IF(G104="экспл",VLOOKUP(J104,quest_экспл!$A$1:$N$129,12,FALSE),IF(G104="импл_",0,0))</f>
        <v>sound\\Cvetushiy_li_on.wav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9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40"/>
        <v/>
      </c>
      <c r="AI104" t="s">
        <v>114</v>
      </c>
      <c r="AO104">
        <f t="shared" ca="1" si="35"/>
        <v>0.10405422225689465</v>
      </c>
      <c r="AP104" t="str">
        <f t="shared" ca="1" si="36"/>
        <v>pics\\Tomat_2.jpg</v>
      </c>
      <c r="AR104" t="str">
        <f t="shared" si="42"/>
        <v/>
      </c>
      <c r="AS104" t="str">
        <f t="shared" si="38"/>
        <v/>
      </c>
      <c r="AT104">
        <f t="shared" ca="1" si="31"/>
        <v>0.10369753068017018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_Цветущий_ли_он?</v>
      </c>
      <c r="BA104" t="e">
        <f>VLOOKUP(Q104,audio_list_stym!$B$2:$BQ$299,68,FALSE)</f>
        <v>#N/A</v>
      </c>
      <c r="BB104" t="str">
        <f t="shared" si="33"/>
        <v>Перед_Вами_КОДИС._Цветущий_ли_он?</v>
      </c>
      <c r="BD104" cm="1">
        <f t="array" aca="1" ref="BD104" ca="1">INDEX($L$98:$L$105,(RANK(AT8,$AT$2:$AT$9)))</f>
        <v>2144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VLOOKUP(B105,audio_list_stym!$A$3:$BP$18,42,FALSE)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VLOOKUP(B105,audio_list_stym!$A$3:$AJ$18,10,FALSE)</f>
        <v>Tamanid</v>
      </c>
      <c r="I105" t="s">
        <v>695</v>
      </c>
      <c r="J105" t="str">
        <f t="shared" si="29"/>
        <v>Tamanid_8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152</v>
      </c>
      <c r="Z105" t="str">
        <f>IF(G105="экспл",VLOOKUP(J105,quest_экспл!$A$1:$N$129,12,FALSE),IF(G105="импл_",0,0))</f>
        <v>sound\\Skruchen_li_on.wav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9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40"/>
        <v/>
      </c>
      <c r="AI105" t="s">
        <v>115</v>
      </c>
      <c r="AO105">
        <f t="shared" ca="1" si="35"/>
        <v>0.72429948446906822</v>
      </c>
      <c r="AP105" t="str">
        <f t="shared" ca="1" si="36"/>
        <v>pics\\Finik_5.jpg</v>
      </c>
      <c r="AR105" t="str">
        <f t="shared" si="42"/>
        <v/>
      </c>
      <c r="AS105" t="str">
        <f t="shared" si="38"/>
        <v/>
      </c>
      <c r="AT105">
        <f t="shared" ca="1" si="31"/>
        <v>0.73854282913852465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_Скручен_ли_он?</v>
      </c>
      <c r="BA105" t="e">
        <f>VLOOKUP(Q105,audio_list_stym!$B$2:$BQ$299,68,FALSE)</f>
        <v>#N/A</v>
      </c>
      <c r="BB105" t="str">
        <f t="shared" si="33"/>
        <v>Вы_видите_КОДИС._Скручен_ли_он?</v>
      </c>
      <c r="BD105" cm="1">
        <f t="array" aca="1" ref="BD105" ca="1">INDEX($L$98:$L$105,(RANK(AT9,$AT$2:$AT$9)))</f>
        <v>2141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VLOOKUP(B106,audio_list_stym!$A$3:$BP$18,42,FALSE)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VLOOKUP(B106,audio_list_stym!$A$3:$AJ$18,10,FALSE)</f>
        <v>ZF</v>
      </c>
      <c r="I106" t="s">
        <v>688</v>
      </c>
      <c r="J106" t="str">
        <f t="shared" si="29"/>
        <v>ZF_1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281</v>
      </c>
      <c r="Q106" t="str">
        <f>IF(G106="экспл",0,IF(G106="импл_",VLOOKUP(J106,quest_импл!$A$1:$J$129,8,FALSE),0))</f>
        <v>sound\\S_chashuykami_li.wav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2035</v>
      </c>
      <c r="AD106" t="str">
        <f t="shared" ca="1" si="39"/>
        <v>pics\\Limon_3.jpg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pics\\Limon_3.jpg</v>
      </c>
      <c r="AI106" t="s">
        <v>116</v>
      </c>
      <c r="AO106">
        <f t="shared" ca="1" si="35"/>
        <v>0.39996592077824633</v>
      </c>
      <c r="AP106" t="str">
        <f t="shared" ca="1" si="36"/>
        <v>pics\\Limon_3.jpg</v>
      </c>
      <c r="AR106" t="str">
        <f t="shared" si="42"/>
        <v/>
      </c>
      <c r="AS106" t="str">
        <f t="shared" ca="1" si="38"/>
        <v>pics\\Limon_3.jpg</v>
      </c>
      <c r="AT106">
        <f t="shared" ca="1" si="31"/>
        <v>0.65198894737571711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_С_чешуйками_ли_</v>
      </c>
      <c r="BB106" t="str">
        <f t="shared" si="33"/>
        <v>_С_чешуйками_ли_XXXXX?</v>
      </c>
      <c r="BC106">
        <f>A106</f>
        <v>1214</v>
      </c>
      <c r="BD106" cm="1">
        <f t="array" aca="1" ref="BD106" ca="1">INDEX($L$106:$L$113,(RANK(AT2,$AT$2:$AT$9)))</f>
        <v>2145</v>
      </c>
      <c r="BE106" cm="1">
        <f t="array" aca="1" ref="BE106" ca="1">INDEX(BD66:BD81,(RANK(AT7,$AT$2:$AT$17)))</f>
        <v>2095</v>
      </c>
      <c r="BF106" cm="1">
        <f t="array" aca="1" ref="BF106" ca="1">INDEX(BD90:BD105,(RANK(AT7,$AT$2:$AT$17)))</f>
        <v>2143</v>
      </c>
      <c r="BG106" cm="1">
        <f t="array" aca="1" ref="BG106" ca="1">INDEX(BD114:BD129,(RANK(AT7,$AT$2:$AT$9)))</f>
        <v>2072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VLOOKUP(B107,audio_list_stym!$A$3:$BP$18,42,FALSE)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VLOOKUP(B107,audio_list_stym!$A$3:$AJ$18,10,FALSE)</f>
        <v>ZF</v>
      </c>
      <c r="I107" t="s">
        <v>689</v>
      </c>
      <c r="J107" t="str">
        <f t="shared" si="29"/>
        <v>ZF_2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282</v>
      </c>
      <c r="Q107" t="str">
        <f>IF(G107="экспл",0,IF(G107="импл_",VLOOKUP(J107,quest_импл!$A$1:$J$129,8,FALSE),0))</f>
        <v>sound\\Rozoviy_li.wav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2040</v>
      </c>
      <c r="AD107" t="str">
        <f t="shared" ca="1" si="39"/>
        <v>pics\\Limon_8.jpg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pics\\Limon_8.jpg</v>
      </c>
      <c r="AI107" t="s">
        <v>117</v>
      </c>
      <c r="AO107">
        <f t="shared" ca="1" si="35"/>
        <v>0.36133731439169114</v>
      </c>
      <c r="AP107" t="str">
        <f t="shared" ca="1" si="36"/>
        <v>pics\\Limon_8.jpg</v>
      </c>
      <c r="AR107" t="str">
        <f t="shared" si="42"/>
        <v/>
      </c>
      <c r="AS107" t="str">
        <f t="shared" ca="1" si="38"/>
        <v>pics\\Limon_8.jpg</v>
      </c>
      <c r="AT107">
        <f t="shared" ca="1" si="31"/>
        <v>0.52792026163373618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_Розовый_ли_</v>
      </c>
      <c r="BB107" t="str">
        <f t="shared" si="33"/>
        <v>_Розовый_ли_XXXXX?</v>
      </c>
      <c r="BD107" cm="1">
        <f t="array" aca="1" ref="BD107" ca="1">INDEX($L$106:$L$113,(RANK(AT3,$AT$2:$AT$9)))</f>
        <v>2150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VLOOKUP(B108,audio_list_stym!$A$3:$BP$18,42,FALSE)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VLOOKUP(B108,audio_list_stym!$A$3:$AJ$18,10,FALSE)</f>
        <v>ZF</v>
      </c>
      <c r="I108" t="s">
        <v>690</v>
      </c>
      <c r="J108" t="str">
        <f t="shared" si="29"/>
        <v>ZF_3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283</v>
      </c>
      <c r="Q108" t="str">
        <f>IF(G108="экспл",0,IF(G108="импл_",VLOOKUP(J108,quest_импл!$A$1:$J$129,8,FALSE),0))</f>
        <v>sound\\Tonkiy_li.wav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2034</v>
      </c>
      <c r="AD108" t="str">
        <f t="shared" ca="1" si="39"/>
        <v>pics\\Limon_2.jpg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pics\\Limon_2.jpg</v>
      </c>
      <c r="AI108" t="s">
        <v>118</v>
      </c>
      <c r="AO108">
        <f t="shared" ca="1" si="35"/>
        <v>0.40308663440188597</v>
      </c>
      <c r="AP108" t="str">
        <f t="shared" ca="1" si="36"/>
        <v>pics\\Limon_2.jpg</v>
      </c>
      <c r="AR108" t="str">
        <f t="shared" si="42"/>
        <v/>
      </c>
      <c r="AS108" t="str">
        <f t="shared" ca="1" si="38"/>
        <v>pics\\Limon_2.jpg</v>
      </c>
      <c r="AT108">
        <f t="shared" ca="1" si="31"/>
        <v>0.18888883471107343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_Тонкий_ли_</v>
      </c>
      <c r="BB108" t="str">
        <f t="shared" si="33"/>
        <v>_Тонкий_ли_XXXXX?</v>
      </c>
      <c r="BD108" cm="1">
        <f t="array" aca="1" ref="BD108" ca="1">INDEX($L$106:$L$113,(RANK(AT4,$AT$2:$AT$9)))</f>
        <v>2147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VLOOKUP(B109,audio_list_stym!$A$3:$BP$18,42,FALSE)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VLOOKUP(B109,audio_list_stym!$A$3:$AJ$18,10,FALSE)</f>
        <v>ZF</v>
      </c>
      <c r="I109" t="s">
        <v>691</v>
      </c>
      <c r="J109" t="str">
        <f t="shared" si="29"/>
        <v>ZF_4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284</v>
      </c>
      <c r="Q109" t="str">
        <f>IF(G109="экспл",0,IF(G109="импл_",VLOOKUP(J109,quest_импл!$A$1:$J$129,8,FALSE),0))</f>
        <v>sound\\Celniy_li.wav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2006</v>
      </c>
      <c r="AD109" t="str">
        <f t="shared" ca="1" si="39"/>
        <v>pics\\Banan_6.jpg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pics\\Banan_6.jpg</v>
      </c>
      <c r="AI109" t="s">
        <v>119</v>
      </c>
      <c r="AO109">
        <f t="shared" ca="1" si="35"/>
        <v>0.89053166434040498</v>
      </c>
      <c r="AP109" t="str">
        <f t="shared" ca="1" si="36"/>
        <v>pics\\Banan_6.jpg</v>
      </c>
      <c r="AR109" t="str">
        <f t="shared" si="42"/>
        <v/>
      </c>
      <c r="AS109" t="str">
        <f t="shared" ca="1" si="38"/>
        <v>pics\\Banan_6.jpg</v>
      </c>
      <c r="AT109">
        <f t="shared" ca="1" si="31"/>
        <v>0.53164709152614675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_Цельный_ли_</v>
      </c>
      <c r="BB109" t="str">
        <f t="shared" si="33"/>
        <v>_Цельный_ли_XXXXX?</v>
      </c>
      <c r="BD109" cm="1">
        <f t="array" aca="1" ref="BD109" ca="1">INDEX($L$106:$L$113,(RANK(AT5,$AT$2:$AT$9)))</f>
        <v>2146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VLOOKUP(B110,audio_list_stym!$A$3:$BP$18,42,FALSE)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VLOOKUP(B110,audio_list_stym!$A$3:$AJ$18,10,FALSE)</f>
        <v>ZF</v>
      </c>
      <c r="I110" t="s">
        <v>692</v>
      </c>
      <c r="J110" t="str">
        <f t="shared" si="29"/>
        <v>ZF_5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285</v>
      </c>
      <c r="Q110" t="str">
        <f>IF(G110="экспл",0,IF(G110="импл_",VLOOKUP(J110,quest_импл!$A$1:$J$129,8,FALSE),0))</f>
        <v>sound\\Shershaviy_li.wav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2049</v>
      </c>
      <c r="AD110" t="str">
        <f t="shared" ca="1" si="39"/>
        <v>pics\\Redis_1.jpg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pics\\Redis_1.jpg</v>
      </c>
      <c r="AI110" t="s">
        <v>120</v>
      </c>
      <c r="AO110">
        <f t="shared" ca="1" si="35"/>
        <v>0.20865139474200045</v>
      </c>
      <c r="AP110" t="str">
        <f t="shared" ca="1" si="36"/>
        <v>pics\\Redis_1.jpg</v>
      </c>
      <c r="AR110" t="str">
        <f t="shared" si="42"/>
        <v/>
      </c>
      <c r="AS110" t="str">
        <f t="shared" ca="1" si="38"/>
        <v>pics\\Redis_1.jpg</v>
      </c>
      <c r="AT110">
        <f t="shared" ca="1" si="31"/>
        <v>0.8324849455149923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_Шершавый_ли_</v>
      </c>
      <c r="BB110" t="str">
        <f t="shared" si="33"/>
        <v>_Шершавый_ли_XXXXX?</v>
      </c>
      <c r="BD110" cm="1">
        <f t="array" aca="1" ref="BD110" ca="1">INDEX($L$106:$L$113,(RANK(AT6,$AT$2:$AT$9)))</f>
        <v>2148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VLOOKUP(B111,audio_list_stym!$A$3:$BP$18,42,FALSE)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VLOOKUP(B111,audio_list_stym!$A$3:$AJ$18,10,FALSE)</f>
        <v>ZF</v>
      </c>
      <c r="I111" t="s">
        <v>693</v>
      </c>
      <c r="J111" t="str">
        <f t="shared" si="29"/>
        <v>ZF_6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286</v>
      </c>
      <c r="Q111" t="str">
        <f>IF(G111="экспл",0,IF(G111="импл_",VLOOKUP(J111,quest_импл!$A$1:$J$129,8,FALSE),0))</f>
        <v>sound\\Zaostryen_li.wav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2012</v>
      </c>
      <c r="AD111" t="str">
        <f t="shared" ca="1" si="39"/>
        <v>pics\\Finik_4.jpg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pics\\Finik_4.jpg</v>
      </c>
      <c r="AI111" t="s">
        <v>121</v>
      </c>
      <c r="AO111">
        <f t="shared" ca="1" si="35"/>
        <v>0.7631531095461167</v>
      </c>
      <c r="AP111" t="str">
        <f t="shared" ca="1" si="36"/>
        <v>pics\\Finik_4.jpg</v>
      </c>
      <c r="AR111" t="str">
        <f t="shared" si="42"/>
        <v/>
      </c>
      <c r="AS111" t="str">
        <f t="shared" ca="1" si="38"/>
        <v>pics\\Finik_4.jpg</v>
      </c>
      <c r="AT111">
        <f t="shared" ca="1" si="31"/>
        <v>0.42972989506760073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_Заострен_ли_</v>
      </c>
      <c r="BB111" t="str">
        <f t="shared" si="33"/>
        <v>_Заострен_ли_XXXXX?</v>
      </c>
      <c r="BD111" cm="1">
        <f t="array" aca="1" ref="BD111" ca="1">INDEX($L$106:$L$113,(RANK(AT7,$AT$2:$AT$9)))</f>
        <v>2151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VLOOKUP(B112,audio_list_stym!$A$3:$BP$18,42,FALSE)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VLOOKUP(B112,audio_list_stym!$A$3:$AJ$18,10,FALSE)</f>
        <v>ZF</v>
      </c>
      <c r="I112" t="s">
        <v>694</v>
      </c>
      <c r="J112" t="str">
        <f t="shared" si="29"/>
        <v>ZF_7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287</v>
      </c>
      <c r="Q112" t="str">
        <f>IF(G112="экспл",0,IF(G112="импл_",VLOOKUP(J112,quest_импл!$A$1:$J$129,8,FALSE),0))</f>
        <v>sound\\Rassipchatiy_li.wav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2042</v>
      </c>
      <c r="AD112" t="str">
        <f t="shared" ca="1" si="39"/>
        <v>pics\\Peper_2.jpg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pics\\Peper_2.jpg</v>
      </c>
      <c r="AI112" t="s">
        <v>122</v>
      </c>
      <c r="AO112">
        <f t="shared" ca="1" si="35"/>
        <v>0.31363374511932796</v>
      </c>
      <c r="AP112" t="str">
        <f t="shared" ca="1" si="36"/>
        <v>pics\\Peper_2.jpg</v>
      </c>
      <c r="AR112" t="str">
        <f t="shared" si="42"/>
        <v/>
      </c>
      <c r="AS112" t="str">
        <f t="shared" ca="1" si="38"/>
        <v>pics\\Peper_2.jpg</v>
      </c>
      <c r="AT112">
        <f t="shared" ca="1" si="31"/>
        <v>0.86691125138479341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_Рассыпчатый_ли_</v>
      </c>
      <c r="BB112" t="str">
        <f t="shared" si="33"/>
        <v>_Рассыпчатый_ли_XXXXX?</v>
      </c>
      <c r="BD112" cm="1">
        <f t="array" aca="1" ref="BD112" ca="1">INDEX($L$106:$L$113,(RANK(AT8,$AT$2:$AT$9)))</f>
        <v>2152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VLOOKUP(B113,audio_list_stym!$A$3:$BP$18,42,FALSE)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VLOOKUP(B113,audio_list_stym!$A$3:$AJ$18,10,FALSE)</f>
        <v>ZF</v>
      </c>
      <c r="I113" t="s">
        <v>695</v>
      </c>
      <c r="J113" t="str">
        <f t="shared" si="29"/>
        <v>ZF_8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288</v>
      </c>
      <c r="Q113" t="str">
        <f>IF(G113="экспл",0,IF(G113="импл_",VLOOKUP(J113,quest_импл!$A$1:$J$129,8,FALSE),0))</f>
        <v>sound\\Ochishen_li.wav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2027</v>
      </c>
      <c r="AD113" t="str">
        <f t="shared" ca="1" si="39"/>
        <v>pics\\Kokos_3.jpg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pics\\Kokos_3.jpg</v>
      </c>
      <c r="AI113" t="s">
        <v>123</v>
      </c>
      <c r="AO113">
        <f t="shared" ca="1" si="35"/>
        <v>0.522980942773561</v>
      </c>
      <c r="AP113" t="str">
        <f t="shared" ca="1" si="36"/>
        <v>pics\\Kokos_3.jpg</v>
      </c>
      <c r="AR113" t="str">
        <f t="shared" si="42"/>
        <v/>
      </c>
      <c r="AS113" t="str">
        <f t="shared" ca="1" si="38"/>
        <v>pics\\Kokos_3.jpg</v>
      </c>
      <c r="AT113">
        <f t="shared" ca="1" si="31"/>
        <v>0.76750101530182946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_Очищен_ли_</v>
      </c>
      <c r="BB113" t="str">
        <f t="shared" si="33"/>
        <v>_Очищен_ли_XXXXX?</v>
      </c>
      <c r="BD113" cm="1">
        <f t="array" aca="1" ref="BD113" ca="1">INDEX($L$106:$L$113,(RANK(AT9,$AT$2:$AT$9)))</f>
        <v>2149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VLOOKUP(B114,audio_list_stym!$A$3:$BP$18,42,FALSE)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VLOOKUP(B114,audio_list_stym!$A$3:$AJ$18,10,FALSE)</f>
        <v>Ackee</v>
      </c>
      <c r="I114" t="s">
        <v>688</v>
      </c>
      <c r="J114" t="str">
        <f t="shared" si="29"/>
        <v>Ackee_1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97</v>
      </c>
      <c r="Z114" t="str">
        <f>IF(G114="экспл",VLOOKUP(J114,quest_экспл!$A$1:$N$129,12,FALSE),IF(G114="импл_",0,0))</f>
        <v>sound\\Sushenniy_li_on.wav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9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40"/>
        <v/>
      </c>
      <c r="AI114" t="s">
        <v>86</v>
      </c>
      <c r="AO114">
        <f t="shared" ca="1" si="35"/>
        <v>6.1726586185782972E-2</v>
      </c>
      <c r="AP114" t="str">
        <f t="shared" ca="1" si="36"/>
        <v>pics\\Tomat_7.jpg</v>
      </c>
      <c r="AR114" t="str">
        <f t="shared" si="42"/>
        <v/>
      </c>
      <c r="AS114" t="str">
        <f t="shared" si="38"/>
        <v/>
      </c>
      <c r="AT114">
        <f t="shared" ca="1" si="31"/>
        <v>9.9187540449059641E-2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_Сушеный_ли_он?</v>
      </c>
      <c r="BA114" t="e">
        <f>VLOOKUP(Q114,audio_list_stym!$B$2:$BQ$299,68,FALSE)</f>
        <v>#N/A</v>
      </c>
      <c r="BB114" t="str">
        <f t="shared" si="33"/>
        <v>На_экране_XXXXX._Сушеный_ли_он?</v>
      </c>
      <c r="BC114">
        <f>A114</f>
        <v>1215</v>
      </c>
      <c r="BD114" cm="1">
        <f t="array" aca="1" ref="BD114" ca="1">INDEX($L$114:$L$121,(RANK(AT2,$AT$2:$AT$9)))</f>
        <v>2065</v>
      </c>
      <c r="BE114" cm="1">
        <f t="array" aca="1" ref="BE114" ca="1">INDEX(BD66:BD81,(RANK(AT8,$AT$2:$AT$17)))</f>
        <v>2096</v>
      </c>
      <c r="BF114" cm="1">
        <f t="array" aca="1" ref="BF114" ca="1">INDEX(BD82:BD97,(RANK(AT8,$AT$2:$AT$9)))</f>
        <v>2117</v>
      </c>
      <c r="BG114" cm="1">
        <f t="array" aca="1" ref="BG114" ca="1">INDEX(BD98:BD113,(RANK(AT8,$AT$2:$AT$9)))</f>
        <v>2141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VLOOKUP(B115,audio_list_stym!$A$3:$BP$18,42,FALSE)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VLOOKUP(B115,audio_list_stym!$A$3:$AJ$18,10,FALSE)</f>
        <v>Ackee</v>
      </c>
      <c r="I115" t="s">
        <v>689</v>
      </c>
      <c r="J115" t="str">
        <f t="shared" si="29"/>
        <v>Ackee_2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98</v>
      </c>
      <c r="Z115" t="str">
        <f>IF(G115="экспл",VLOOKUP(J115,quest_экспл!$A$1:$N$129,12,FALSE),IF(G115="импл_",0,0))</f>
        <v>sound\\On_s_vetochkoy.wav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9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40"/>
        <v/>
      </c>
      <c r="AI115" t="s">
        <v>87</v>
      </c>
      <c r="AO115">
        <f t="shared" ca="1" si="35"/>
        <v>0.20238638775775752</v>
      </c>
      <c r="AP115" t="str">
        <f t="shared" ca="1" si="36"/>
        <v>pics\\Redis_2.jpg</v>
      </c>
      <c r="AR115" t="str">
        <f t="shared" si="42"/>
        <v/>
      </c>
      <c r="AS115" t="str">
        <f t="shared" si="38"/>
        <v/>
      </c>
      <c r="AT115">
        <f t="shared" ca="1" si="31"/>
        <v>0.8813300139695468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_Он_с_веточкой?</v>
      </c>
      <c r="BA115" t="e">
        <f>VLOOKUP(Q115,audio_list_stym!$B$2:$BQ$299,68,FALSE)</f>
        <v>#N/A</v>
      </c>
      <c r="BB115" t="str">
        <f t="shared" si="33"/>
        <v>Посмотрите,_вот_XXXXX._Он_с_веточкой?</v>
      </c>
      <c r="BD115" cm="1">
        <f t="array" aca="1" ref="BD115" ca="1">INDEX($L$114:$L$121,(RANK(AT3,$AT$2:$AT$9)))</f>
        <v>2070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VLOOKUP(B116,audio_list_stym!$A$3:$BP$18,42,FALSE)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VLOOKUP(B116,audio_list_stym!$A$3:$AJ$18,10,FALSE)</f>
        <v>Ackee</v>
      </c>
      <c r="I116" t="s">
        <v>690</v>
      </c>
      <c r="J116" t="str">
        <f t="shared" si="29"/>
        <v>Ackee_3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99</v>
      </c>
      <c r="Z116" t="str">
        <f>IF(G116="экспл",VLOOKUP(J116,quest_экспл!$A$1:$N$129,12,FALSE),IF(G116="импл_",0,0))</f>
        <v>sound\\On_rasskrit.wav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9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40"/>
        <v/>
      </c>
      <c r="AI116" t="s">
        <v>88</v>
      </c>
      <c r="AO116">
        <f t="shared" ca="1" si="35"/>
        <v>0.25322082146828706</v>
      </c>
      <c r="AP116" t="str">
        <f t="shared" ca="1" si="36"/>
        <v>pics\\Peper_7.jpg</v>
      </c>
      <c r="AR116" t="str">
        <f t="shared" si="42"/>
        <v/>
      </c>
      <c r="AS116" t="str">
        <f t="shared" si="38"/>
        <v/>
      </c>
      <c r="AT116">
        <f t="shared" ca="1" si="31"/>
        <v>0.38185046252132726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_Он_раскрыт?</v>
      </c>
      <c r="BA116" t="e">
        <f>VLOOKUP(Q116,audio_list_stym!$B$2:$BQ$299,68,FALSE)</f>
        <v>#N/A</v>
      </c>
      <c r="BB116" t="str">
        <f t="shared" si="33"/>
        <v>Вот_XXXXX._Он_раскрыт?</v>
      </c>
      <c r="BD116" cm="1">
        <f t="array" aca="1" ref="BD116" ca="1">INDEX($L$114:$L$121,(RANK(AT4,$AT$2:$AT$9)))</f>
        <v>2067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VLOOKUP(B117,audio_list_stym!$A$3:$BP$18,42,FALSE)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VLOOKUP(B117,audio_list_stym!$A$3:$AJ$18,10,FALSE)</f>
        <v>Ackee</v>
      </c>
      <c r="I117" t="s">
        <v>691</v>
      </c>
      <c r="J117" t="str">
        <f t="shared" si="29"/>
        <v>Ackee_4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100</v>
      </c>
      <c r="Z117" t="str">
        <f>IF(G117="экспл",VLOOKUP(J117,quest_экспл!$A$1:$N$129,12,FALSE),IF(G117="импл_",0,0))</f>
        <v>sound\\Pushistiy_li_on.wav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9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40"/>
        <v/>
      </c>
      <c r="AI117" t="s">
        <v>89</v>
      </c>
      <c r="AO117">
        <f t="shared" ca="1" si="35"/>
        <v>0.13290077410032097</v>
      </c>
      <c r="AP117" t="str">
        <f t="shared" ca="1" si="36"/>
        <v>pics\\Redis_8.jpg</v>
      </c>
      <c r="AR117" t="str">
        <f t="shared" si="42"/>
        <v/>
      </c>
      <c r="AS117" t="str">
        <f t="shared" si="38"/>
        <v/>
      </c>
      <c r="AT117">
        <f t="shared" ca="1" si="31"/>
        <v>0.97831081204872983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_Пушистый_ли_он?</v>
      </c>
      <c r="BA117" t="e">
        <f>VLOOKUP(Q117,audio_list_stym!$B$2:$BQ$299,68,FALSE)</f>
        <v>#N/A</v>
      </c>
      <c r="BB117" t="str">
        <f t="shared" si="33"/>
        <v>Это_XXXXX._Пушистый_ли_он?</v>
      </c>
      <c r="BD117" cm="1">
        <f t="array" aca="1" ref="BD117" ca="1">INDEX($L$114:$L$121,(RANK(AT5,$AT$2:$AT$9)))</f>
        <v>2066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VLOOKUP(B118,audio_list_stym!$A$3:$BP$18,42,FALSE)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VLOOKUP(B118,audio_list_stym!$A$3:$AJ$18,10,FALSE)</f>
        <v>Ackee</v>
      </c>
      <c r="I118" t="s">
        <v>692</v>
      </c>
      <c r="J118" t="str">
        <f t="shared" si="29"/>
        <v>Ackee_5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101</v>
      </c>
      <c r="Z118" t="str">
        <f>IF(G118="экспл",VLOOKUP(J118,quest_экспл!$A$1:$N$129,12,FALSE),IF(G118="импл_",0,0))</f>
        <v>sound\\On_kvadratniy.wav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9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40"/>
        <v/>
      </c>
      <c r="AI118" t="s">
        <v>90</v>
      </c>
      <c r="AO118">
        <f t="shared" ca="1" si="35"/>
        <v>0.24456548430488723</v>
      </c>
      <c r="AP118" t="str">
        <f t="shared" ca="1" si="36"/>
        <v>pics\\Peper_8.jpg</v>
      </c>
      <c r="AR118" t="str">
        <f t="shared" si="42"/>
        <v/>
      </c>
      <c r="AS118" t="str">
        <f t="shared" si="38"/>
        <v/>
      </c>
      <c r="AT118">
        <f t="shared" ca="1" si="31"/>
        <v>0.33833880495497237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_Он_квадратный?</v>
      </c>
      <c r="BA118" t="e">
        <f>VLOOKUP(Q118,audio_list_stym!$B$2:$BQ$299,68,FALSE)</f>
        <v>#N/A</v>
      </c>
      <c r="BB118" t="str">
        <f t="shared" si="33"/>
        <v>На_картинке_XXXXX._Он_квадратный?</v>
      </c>
      <c r="BD118" cm="1">
        <f t="array" aca="1" ref="BD118" ca="1">INDEX($L$114:$L$121,(RANK(AT6,$AT$2:$AT$9)))</f>
        <v>2068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VLOOKUP(B119,audio_list_stym!$A$3:$BP$18,42,FALSE)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VLOOKUP(B119,audio_list_stym!$A$3:$AJ$18,10,FALSE)</f>
        <v>Ackee</v>
      </c>
      <c r="I119" t="s">
        <v>693</v>
      </c>
      <c r="J119" t="str">
        <f t="shared" si="29"/>
        <v>Ackee_6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102</v>
      </c>
      <c r="Z119" t="str">
        <f>IF(G119="экспл",VLOOKUP(J119,quest_экспл!$A$1:$N$129,12,FALSE),IF(G119="импл_",0,0))</f>
        <v>sound\\Raznocvetniy_li_on.wav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9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40"/>
        <v/>
      </c>
      <c r="AI119" t="s">
        <v>91</v>
      </c>
      <c r="AO119">
        <f t="shared" ca="1" si="35"/>
        <v>0.96133580368992877</v>
      </c>
      <c r="AP119" t="str">
        <f t="shared" ca="1" si="36"/>
        <v>pics\\Banan_3.jpg</v>
      </c>
      <c r="AR119" t="str">
        <f t="shared" si="42"/>
        <v/>
      </c>
      <c r="AS119" t="str">
        <f t="shared" si="38"/>
        <v/>
      </c>
      <c r="AT119">
        <f t="shared" ca="1" si="31"/>
        <v>0.89495466515476318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_Разноцветный_ли_он?</v>
      </c>
      <c r="BA119" t="e">
        <f>VLOOKUP(Q119,audio_list_stym!$B$2:$BQ$299,68,FALSE)</f>
        <v>#N/A</v>
      </c>
      <c r="BB119" t="str">
        <f t="shared" si="33"/>
        <v>На_мониторе_XXXXX._Разноцветный_ли_он?</v>
      </c>
      <c r="BD119" cm="1">
        <f t="array" aca="1" ref="BD119" ca="1">INDEX($L$114:$L$121,(RANK(AT7,$AT$2:$AT$9)))</f>
        <v>2071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VLOOKUP(B120,audio_list_stym!$A$3:$BP$18,42,FALSE)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VLOOKUP(B120,audio_list_stym!$A$3:$AJ$18,10,FALSE)</f>
        <v>Ackee</v>
      </c>
      <c r="I120" t="s">
        <v>694</v>
      </c>
      <c r="J120" t="str">
        <f t="shared" si="29"/>
        <v>Ackee_7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103</v>
      </c>
      <c r="Z120" t="str">
        <f>IF(G120="экспл",VLOOKUP(J120,quest_экспл!$A$1:$N$129,12,FALSE),IF(G120="импл_",0,0))</f>
        <v>sound\\Uvyadshiy_li_on.wav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9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40"/>
        <v/>
      </c>
      <c r="AI120" t="s">
        <v>92</v>
      </c>
      <c r="AO120">
        <f t="shared" ca="1" si="35"/>
        <v>0.71104102291316129</v>
      </c>
      <c r="AP120" t="str">
        <f t="shared" ca="1" si="36"/>
        <v>pics\\Finik_6.jpg</v>
      </c>
      <c r="AR120" t="str">
        <f t="shared" si="42"/>
        <v/>
      </c>
      <c r="AS120" t="str">
        <f t="shared" si="38"/>
        <v/>
      </c>
      <c r="AT120">
        <f t="shared" ca="1" si="31"/>
        <v>0.32272096482391233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_Увядший_ли_он?</v>
      </c>
      <c r="BA120" t="e">
        <f>VLOOKUP(Q120,audio_list_stym!$B$2:$BQ$299,68,FALSE)</f>
        <v>#N/A</v>
      </c>
      <c r="BB120" t="str">
        <f t="shared" si="33"/>
        <v>Перед_Вами_XXXXX._Увядший_ли_он?</v>
      </c>
      <c r="BD120" cm="1">
        <f t="array" aca="1" ref="BD120" ca="1">INDEX($L$114:$L$121,(RANK(AT8,$AT$2:$AT$9)))</f>
        <v>2072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VLOOKUP(B121,audio_list_stym!$A$3:$BP$18,42,FALSE)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VLOOKUP(B121,audio_list_stym!$A$3:$AJ$18,10,FALSE)</f>
        <v>Ackee</v>
      </c>
      <c r="I121" t="s">
        <v>695</v>
      </c>
      <c r="J121" t="str">
        <f t="shared" si="29"/>
        <v>Ackee_8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104</v>
      </c>
      <c r="Z121" t="str">
        <f>IF(G121="экспл",VLOOKUP(J121,quest_экспл!$A$1:$N$129,12,FALSE),IF(G121="импл_",0,0))</f>
        <v>sound\\On_sklizskiy.wav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9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40"/>
        <v/>
      </c>
      <c r="AI121" t="s">
        <v>93</v>
      </c>
      <c r="AO121">
        <f t="shared" ca="1" si="35"/>
        <v>0.48482728367698846</v>
      </c>
      <c r="AP121" t="str">
        <f t="shared" ca="1" si="36"/>
        <v>pics\\Kokos_4.jpg</v>
      </c>
      <c r="AR121" t="str">
        <f>IF(AH121="sound\\Ogorod",AP49,"")</f>
        <v/>
      </c>
      <c r="AS121" t="str">
        <f t="shared" si="38"/>
        <v/>
      </c>
      <c r="AT121">
        <f t="shared" ca="1" si="31"/>
        <v>0.12746430205471027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_Он_склизкий?</v>
      </c>
      <c r="BA121" t="e">
        <f>VLOOKUP(Q121,audio_list_stym!$B$2:$BQ$299,68,FALSE)</f>
        <v>#N/A</v>
      </c>
      <c r="BB121" t="str">
        <f t="shared" si="33"/>
        <v>Вы_видите_XXXXX._Он_склизкий?</v>
      </c>
      <c r="BD121" cm="1">
        <f t="array" aca="1" ref="BD121" ca="1">INDEX($L$114:$L$121,(RANK(AT9,$AT$2:$AT$9)))</f>
        <v>2069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VLOOKUP(B122,audio_list_stym!$A$3:$BP$18,42,FALSE)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VLOOKUP(B122,audio_list_stym!$A$3:$AJ$18,10,FALSE)</f>
        <v>Ake</v>
      </c>
      <c r="I122" t="s">
        <v>688</v>
      </c>
      <c r="J122" t="str">
        <f t="shared" si="29"/>
        <v>Ake_1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233</v>
      </c>
      <c r="Q122" t="str">
        <f>IF(G122="экспл",0,IF(G122="импл_",VLOOKUP(J122,quest_импл!$A$1:$J$129,8,FALSE),0))</f>
        <v>sound\\Imeet_li_myakot.wav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2029</v>
      </c>
      <c r="AD122" t="str">
        <f t="shared" ca="1" si="39"/>
        <v>pics\\Kokos_5.jpg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pics\\Kokos_5.jpg</v>
      </c>
      <c r="AI122" t="s">
        <v>124</v>
      </c>
      <c r="AO122">
        <f t="shared" ca="1" si="35"/>
        <v>0.47962313706397042</v>
      </c>
      <c r="AP122" t="str">
        <f t="shared" ca="1" si="36"/>
        <v>pics\\Kokos_5.jpg</v>
      </c>
      <c r="AR122" t="str">
        <f t="shared" ref="AR122:AR129" si="43">IF(AH122="sound\\Ogorod",AP50,"")</f>
        <v/>
      </c>
      <c r="AS122" t="str">
        <f t="shared" ca="1" si="38"/>
        <v>pics\\Kokos_5.jpg</v>
      </c>
      <c r="AT122">
        <f t="shared" ca="1" si="31"/>
        <v>0.53953121483466338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_Имеет_ли_мякоть_</v>
      </c>
      <c r="BB122" t="str">
        <f t="shared" si="33"/>
        <v>_Имеет_ли_мякоть_ПЕМАТ?</v>
      </c>
      <c r="BC122">
        <f>A122</f>
        <v>1216</v>
      </c>
      <c r="BD122" cm="1">
        <f t="array" aca="1" ref="BD122" ca="1">INDEX($L$122:$L$129,(RANK(AT2,$AT$2:$AT$9)))</f>
        <v>2073</v>
      </c>
      <c r="BE122" cm="1">
        <f t="array" aca="1" ref="BE122" ca="1">INDEX(BD66:BD81,(RANK(AT9,$AT$2:$AT$17)))</f>
        <v>2094</v>
      </c>
      <c r="BF122" cm="1">
        <f t="array" aca="1" ref="BF122" ca="1">INDEX(BD90:BD105,(RANK(AT9,$AT$2:$AT$17)))</f>
        <v>2142</v>
      </c>
      <c r="BG122" cm="1">
        <f t="array" aca="1" ref="BG122" ca="1">INDEX(BD106:BD121,(RANK(AT9,$AT$2:$AT$17)))</f>
        <v>2070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VLOOKUP(B123,audio_list_stym!$A$3:$BP$18,42,FALSE)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VLOOKUP(B123,audio_list_stym!$A$3:$AJ$18,10,FALSE)</f>
        <v>Ake</v>
      </c>
      <c r="I123" t="s">
        <v>689</v>
      </c>
      <c r="J123" t="str">
        <f t="shared" si="29"/>
        <v>Ake_2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234</v>
      </c>
      <c r="Q123" t="str">
        <f>IF(G123="экспл",0,IF(G123="импл_",VLOOKUP(J123,quest_импл!$A$1:$J$129,8,FALSE),0))</f>
        <v>sound\\Prodolgovatiy_li.wav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2062</v>
      </c>
      <c r="AD123" t="str">
        <f t="shared" ca="1" si="39"/>
        <v>pics\\Tomat_6.jpg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pics\\Tomat_6.jpg</v>
      </c>
      <c r="AI123" t="s">
        <v>125</v>
      </c>
      <c r="AO123">
        <f t="shared" ca="1" si="35"/>
        <v>6.5913283796825484E-2</v>
      </c>
      <c r="AP123" t="str">
        <f t="shared" ca="1" si="36"/>
        <v>pics\\Tomat_6.jpg</v>
      </c>
      <c r="AR123" t="str">
        <f t="shared" si="43"/>
        <v/>
      </c>
      <c r="AS123" t="str">
        <f t="shared" ca="1" si="38"/>
        <v>pics\\Tomat_6.jpg</v>
      </c>
      <c r="AT123">
        <f t="shared" ca="1" si="31"/>
        <v>0.72241702508481176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_Продолговатый_ли_</v>
      </c>
      <c r="BB123" t="str">
        <f t="shared" si="33"/>
        <v>_Продолговатый_ли_ПЕМАТ?</v>
      </c>
      <c r="BD123" cm="1">
        <f t="array" aca="1" ref="BD123" ca="1">INDEX($L$122:$L$129,(RANK(AT3,$AT$2:$AT$9)))</f>
        <v>2078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VLOOKUP(B124,audio_list_stym!$A$3:$BP$18,42,FALSE)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VLOOKUP(B124,audio_list_stym!$A$3:$AJ$18,10,FALSE)</f>
        <v>Ake</v>
      </c>
      <c r="I124" t="s">
        <v>690</v>
      </c>
      <c r="J124" t="str">
        <f t="shared" si="29"/>
        <v>Ake_3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235</v>
      </c>
      <c r="Q124" t="str">
        <f>IF(G124="экспл",0,IF(G124="импл_",VLOOKUP(J124,quest_импл!$A$1:$J$129,8,FALSE),0))</f>
        <v>sound\\Pyatnistyi_li.wav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2064</v>
      </c>
      <c r="AD124" t="str">
        <f t="shared" ca="1" si="39"/>
        <v>pics\\Tomat_8.jpg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pics\\Tomat_8.jpg</v>
      </c>
      <c r="AI124" t="s">
        <v>126</v>
      </c>
      <c r="AO124">
        <f t="shared" ca="1" si="35"/>
        <v>2.997568809409501E-2</v>
      </c>
      <c r="AP124" t="str">
        <f t="shared" ca="1" si="36"/>
        <v>pics\\Tomat_8.jpg</v>
      </c>
      <c r="AR124" t="str">
        <f t="shared" si="43"/>
        <v/>
      </c>
      <c r="AS124" t="str">
        <f t="shared" ca="1" si="38"/>
        <v>pics\\Tomat_8.jpg</v>
      </c>
      <c r="AT124">
        <f t="shared" ca="1" si="31"/>
        <v>0.70369291813931412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_Пятнистый_ли_</v>
      </c>
      <c r="BB124" t="str">
        <f t="shared" si="33"/>
        <v>_Пятнистый_ли_ПЕМАТ?</v>
      </c>
      <c r="BD124" cm="1">
        <f t="array" aca="1" ref="BD124" ca="1">INDEX($L$122:$L$129,(RANK(AT4,$AT$2:$AT$9)))</f>
        <v>2075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VLOOKUP(B125,audio_list_stym!$A$3:$BP$18,42,FALSE)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VLOOKUP(B125,audio_list_stym!$A$3:$AJ$18,10,FALSE)</f>
        <v>Ake</v>
      </c>
      <c r="I125" t="s">
        <v>691</v>
      </c>
      <c r="J125" t="str">
        <f t="shared" si="29"/>
        <v>Ake_4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236</v>
      </c>
      <c r="Q125" t="str">
        <f>IF(G125="экспл",0,IF(G125="импл_",VLOOKUP(J125,quest_импл!$A$1:$J$129,8,FALSE),0))</f>
        <v>sound\\S_kochuroy_li.wav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2030</v>
      </c>
      <c r="AD125" t="str">
        <f t="shared" ca="1" si="39"/>
        <v>pics\\Kokos_6.jpg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pics\\Kokos_6.jpg</v>
      </c>
      <c r="AI125" t="s">
        <v>127</v>
      </c>
      <c r="AO125">
        <f t="shared" ca="1" si="35"/>
        <v>0.47470697688237207</v>
      </c>
      <c r="AP125" t="str">
        <f t="shared" ca="1" si="36"/>
        <v>pics\\Kokos_6.jpg</v>
      </c>
      <c r="AR125" t="str">
        <f t="shared" si="43"/>
        <v/>
      </c>
      <c r="AS125" t="str">
        <f t="shared" ca="1" si="38"/>
        <v>pics\\Kokos_6.jpg</v>
      </c>
      <c r="AT125">
        <f t="shared" ca="1" si="31"/>
        <v>0.50438508969504658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_С_косточкой_ли_</v>
      </c>
      <c r="BB125" t="str">
        <f t="shared" si="33"/>
        <v>_С_косточкой_ли_ПЕМАТ?</v>
      </c>
      <c r="BD125" cm="1">
        <f t="array" aca="1" ref="BD125" ca="1">INDEX($L$122:$L$129,(RANK(AT5,$AT$2:$AT$9)))</f>
        <v>2074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VLOOKUP(B126,audio_list_stym!$A$3:$BP$18,42,FALSE)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VLOOKUP(B126,audio_list_stym!$A$3:$AJ$18,10,FALSE)</f>
        <v>Ake</v>
      </c>
      <c r="I126" t="s">
        <v>692</v>
      </c>
      <c r="J126" t="str">
        <f t="shared" si="29"/>
        <v>Ake_5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237</v>
      </c>
      <c r="Q126" t="str">
        <f>IF(G126="экспл",0,IF(G126="импл_",VLOOKUP(J126,quest_импл!$A$1:$J$129,8,FALSE),0))</f>
        <v>sound\\Fioletoviy_li.wav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2037</v>
      </c>
      <c r="AD126" t="str">
        <f t="shared" ca="1" si="39"/>
        <v>pics\\Limon_5.jpg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pics\\Limon_5.jpg</v>
      </c>
      <c r="AI126" t="s">
        <v>128</v>
      </c>
      <c r="AO126">
        <f t="shared" ca="1" si="35"/>
        <v>0.38009073497748491</v>
      </c>
      <c r="AP126" t="str">
        <f t="shared" ca="1" si="36"/>
        <v>pics\\Limon_5.jpg</v>
      </c>
      <c r="AR126" t="str">
        <f t="shared" si="43"/>
        <v/>
      </c>
      <c r="AS126" t="str">
        <f t="shared" ca="1" si="38"/>
        <v>pics\\Limon_5.jpg</v>
      </c>
      <c r="AT126">
        <f t="shared" ca="1" si="31"/>
        <v>0.13274403834589621</v>
      </c>
      <c r="AU126" t="s">
        <v>697</v>
      </c>
      <c r="AV126" t="str">
        <f t="shared" ca="1" si="32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_Синий_ли_</v>
      </c>
      <c r="BB126" t="str">
        <f t="shared" si="33"/>
        <v>_Синий_ли_ПЕМАТ?</v>
      </c>
      <c r="BD126" cm="1">
        <f t="array" aca="1" ref="BD126" ca="1">INDEX($L$122:$L$129,(RANK(AT6,$AT$2:$AT$9)))</f>
        <v>2076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VLOOKUP(B127,audio_list_stym!$A$3:$BP$18,42,FALSE)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VLOOKUP(B127,audio_list_stym!$A$3:$AJ$18,10,FALSE)</f>
        <v>Ake</v>
      </c>
      <c r="I127" t="s">
        <v>693</v>
      </c>
      <c r="J127" t="str">
        <f t="shared" si="29"/>
        <v>Ake_6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238</v>
      </c>
      <c r="Q127" t="str">
        <f>IF(G127="экспл",0,IF(G127="импл_",VLOOKUP(J127,quest_импл!$A$1:$J$129,8,FALSE),0))</f>
        <v>sound\\S_dolkami_li.wav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2016</v>
      </c>
      <c r="AD127" t="str">
        <f t="shared" ca="1" si="39"/>
        <v>pics\\Finik_8.jpg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pics\\Finik_8.jpg</v>
      </c>
      <c r="AI127" t="s">
        <v>129</v>
      </c>
      <c r="AO127">
        <f t="shared" ca="1" si="35"/>
        <v>0.6798110903468163</v>
      </c>
      <c r="AP127" t="str">
        <f t="shared" ca="1" si="36"/>
        <v>pics\\Finik_8.jpg</v>
      </c>
      <c r="AR127" t="str">
        <f t="shared" si="43"/>
        <v/>
      </c>
      <c r="AS127" t="str">
        <f t="shared" ca="1" si="38"/>
        <v>pics\\Finik_8.jpg</v>
      </c>
      <c r="AT127">
        <f t="shared" ca="1" si="31"/>
        <v>0.1294330405960209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_С_дольками_ли_</v>
      </c>
      <c r="BB127" t="str">
        <f t="shared" si="33"/>
        <v>_С_дольками_ли_ПЕМАТ?</v>
      </c>
      <c r="BD127" cm="1">
        <f t="array" aca="1" ref="BD127" ca="1">INDEX($L$122:$L$129,(RANK(AT7,$AT$2:$AT$9)))</f>
        <v>2079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VLOOKUP(B128,audio_list_stym!$A$3:$BP$18,42,FALSE)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VLOOKUP(B128,audio_list_stym!$A$3:$AJ$18,10,FALSE)</f>
        <v>Ake</v>
      </c>
      <c r="I128" t="s">
        <v>694</v>
      </c>
      <c r="J128" t="str">
        <f t="shared" si="29"/>
        <v>Ake_7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239</v>
      </c>
      <c r="Q128" t="str">
        <f>IF(G128="экспл",0,IF(G128="импл_",VLOOKUP(J128,quest_импл!$A$1:$J$129,8,FALSE),0))</f>
        <v>sound\\Visushenniy_li.wav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2005</v>
      </c>
      <c r="AD128" t="str">
        <f t="shared" ca="1" si="39"/>
        <v>pics\\Banan_5.jpg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pics\\Banan_5.jpg</v>
      </c>
      <c r="AI128" t="s">
        <v>130</v>
      </c>
      <c r="AO128">
        <f t="shared" ca="1" si="35"/>
        <v>0.93895483504828581</v>
      </c>
      <c r="AP128" t="str">
        <f t="shared" ca="1" si="36"/>
        <v>pics\\Banan_5.jpg</v>
      </c>
      <c r="AR128" t="str">
        <f t="shared" si="43"/>
        <v/>
      </c>
      <c r="AS128" t="str">
        <f t="shared" ca="1" si="38"/>
        <v>pics\\Banan_5.jpg</v>
      </c>
      <c r="AT128">
        <f t="shared" ca="1" si="31"/>
        <v>0.1489121955032735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_Высушенный_ли_</v>
      </c>
      <c r="BB128" t="str">
        <f t="shared" si="33"/>
        <v>_Высушенный_ли_ПЕМАТ?</v>
      </c>
      <c r="BD128" cm="1">
        <f t="array" aca="1" ref="BD128" ca="1">INDEX($L$122:$L$129,(RANK(AT8,$AT$2:$AT$9)))</f>
        <v>2080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VLOOKUP(B129,audio_list_stym!$A$3:$BP$18,42,FALSE)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VLOOKUP(B129,audio_list_stym!$A$3:$AJ$18,10,FALSE)</f>
        <v>Ake</v>
      </c>
      <c r="I129" t="s">
        <v>695</v>
      </c>
      <c r="J129" t="str">
        <f t="shared" si="29"/>
        <v>Ake_8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240</v>
      </c>
      <c r="Q129" t="str">
        <f>IF(G129="экспл",0,IF(G129="импл_",VLOOKUP(J129,quest_импл!$A$1:$J$129,8,FALSE),0))</f>
        <v>sound\\Myatiy_li.wav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2061</v>
      </c>
      <c r="AD129" t="str">
        <f t="shared" ca="1" si="39"/>
        <v>pics\\Tomat_5.jpg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pics\\Tomat_5.jpg</v>
      </c>
      <c r="AI129" t="s">
        <v>131</v>
      </c>
      <c r="AO129">
        <f t="shared" ca="1" si="35"/>
        <v>7.3601751900212786E-2</v>
      </c>
      <c r="AP129" t="str">
        <f t="shared" ca="1" si="36"/>
        <v>pics\\Tomat_5.jpg</v>
      </c>
      <c r="AR129" t="str">
        <f t="shared" si="43"/>
        <v/>
      </c>
      <c r="AS129" t="str">
        <f t="shared" ca="1" si="38"/>
        <v>pics\\Tomat_5.jpg</v>
      </c>
      <c r="AT129">
        <f t="shared" ca="1" si="31"/>
        <v>0.98855707404266746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_Мятый_ли_</v>
      </c>
      <c r="BB129" t="str">
        <f t="shared" si="33"/>
        <v>_Мятый_ли_ПЕМАТ?</v>
      </c>
      <c r="BD129" cm="1">
        <f t="array" aca="1" ref="BD129" ca="1">INDEX($L$122:$L$129,(RANK(AT9,$AT$2:$AT$9)))</f>
        <v>2077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600-000000000000}"/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VLOOKUP(B2,audio_list_stym!$A$3:$BP$18,43,FALSE)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VLOOKUP(B2,audio_list_stym!$A$3:$AJ$18,11,FALSE)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pics\\Injir_7.jpg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8.6137211189357132E-2</v>
      </c>
      <c r="AP2" t="str">
        <f t="shared" ref="AP2:AP25" ca="1" si="6">INDEX($AM$2:$AM$25,(RANK(AO2,$AO$2:$AO$25)))</f>
        <v>pics\\Injir_7.jpg</v>
      </c>
      <c r="AQ2" t="str">
        <f ca="1">INDEX($AN$2:$AN$25,(RANK(AO2,$AO$2:$AO$25)))</f>
        <v>pics\\Tikva_7.jpg</v>
      </c>
      <c r="AR2" t="str">
        <f t="shared" ref="AR2:AR9" ca="1" si="7">IF(AH2="sound\\Ogorod",AP2,"")</f>
        <v>pics\\Injir_7.jpg</v>
      </c>
      <c r="AT2">
        <f t="shared" ref="AT2:AT65" ca="1" si="8">RAND()</f>
        <v>0.19618804838305071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VLOOKUP(B3,audio_list_stym!$A$3:$BP$18,43,FALSE)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VLOOKUP(B3,audio_list_stym!$A$3:$AJ$18,11,FALSE)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2006</v>
      </c>
      <c r="AD3" t="str">
        <f t="shared" ref="AD3:AD66" ca="1" si="11">IF(ISTEXT(AE3),AE3,IF(ISTEXT(AF3),AF3,""))</f>
        <v>pics\\Banan_6.jpg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pics\\Banan_6.jpg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0.44664232420860384</v>
      </c>
      <c r="AP3" t="str">
        <f t="shared" ca="1" si="6"/>
        <v>pics\\Banan_6.jpg</v>
      </c>
      <c r="AQ3" t="str">
        <f t="shared" ref="AQ3:AQ25" ca="1" si="13">INDEX($AN$2:$AN$25,(RANK(AO3,$AO$2:$AO$25)))</f>
        <v>pics\\Goroh_6.jpg</v>
      </c>
      <c r="AR3" t="str">
        <f t="shared" ca="1" si="7"/>
        <v>pics\\Banan_6.jpg</v>
      </c>
      <c r="AT3">
        <f t="shared" ca="1" si="8"/>
        <v>0.2344807597404599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2062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VLOOKUP(B4,audio_list_stym!$A$3:$BP$18,43,FALSE)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VLOOKUP(B4,audio_list_stym!$A$3:$AJ$18,11,FALSE)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2004</v>
      </c>
      <c r="AD4" t="str">
        <f t="shared" ca="1" si="11"/>
        <v>pics\\Banan_4.jpg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pics\\Banan_4.jpg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0.50503261879099115</v>
      </c>
      <c r="AP4" t="str">
        <f t="shared" ca="1" si="6"/>
        <v>pics\\Banan_4.jpg</v>
      </c>
      <c r="AQ4" t="str">
        <f t="shared" ca="1" si="13"/>
        <v>pics\\Goroh_4.jpg</v>
      </c>
      <c r="AR4" t="str">
        <f t="shared" ca="1" si="7"/>
        <v>pics\\Banan_4.jpg</v>
      </c>
      <c r="AT4">
        <f t="shared" ca="1" si="8"/>
        <v>0.23414901612216832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2063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VLOOKUP(B5,audio_list_stym!$A$3:$BP$18,43,FALSE)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VLOOKUP(B5,audio_list_stym!$A$3:$AJ$18,11,FALSE)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2033</v>
      </c>
      <c r="AD5" t="str">
        <f t="shared" ca="1" si="11"/>
        <v>pics\\Limon_1.jpg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pics\\Limon_1.jpg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0.92152013538569011</v>
      </c>
      <c r="AP5" t="str">
        <f t="shared" ca="1" si="6"/>
        <v>pics\\Limon_1.jpg</v>
      </c>
      <c r="AQ5" t="str">
        <f t="shared" ca="1" si="13"/>
        <v>pics\\Redis_1.jpg</v>
      </c>
      <c r="AR5" t="str">
        <f t="shared" ca="1" si="7"/>
        <v>pics\\Limon_1.jpg</v>
      </c>
      <c r="AT5">
        <f t="shared" ca="1" si="8"/>
        <v>0.9767613250141437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2057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VLOOKUP(B6,audio_list_stym!$A$3:$BP$18,43,FALSE)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VLOOKUP(B6,audio_list_stym!$A$3:$AJ$18,11,FALSE)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2035</v>
      </c>
      <c r="AD6" t="str">
        <f t="shared" ca="1" si="11"/>
        <v>pics\\Limon_3.jpg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pics\\Limon_3.jpg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0.74857780218359449</v>
      </c>
      <c r="AP6" t="str">
        <f t="shared" ca="1" si="6"/>
        <v>pics\\Limon_3.jpg</v>
      </c>
      <c r="AQ6" t="str">
        <f t="shared" ca="1" si="13"/>
        <v>pics\\Redis_3.jpg</v>
      </c>
      <c r="AR6" t="str">
        <f t="shared" ca="1" si="7"/>
        <v>pics\\Limon_3.jpg</v>
      </c>
      <c r="AT6">
        <f t="shared" ca="1" si="8"/>
        <v>0.81154019240953457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2059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VLOOKUP(B7,audio_list_stym!$A$3:$BP$18,43,FALSE)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VLOOKUP(B7,audio_list_stym!$A$3:$AJ$18,11,FALSE)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2157</v>
      </c>
      <c r="AD7" t="str">
        <f t="shared" ca="1" si="11"/>
        <v>pics\\Injir_5.jpg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pics\\Injir_5.jpg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0.10167380403482484</v>
      </c>
      <c r="AP7" t="str">
        <f t="shared" ca="1" si="6"/>
        <v>pics\\Injir_5.jpg</v>
      </c>
      <c r="AQ7" t="str">
        <f t="shared" ca="1" si="13"/>
        <v>pics\\Tikva_5.jpg</v>
      </c>
      <c r="AR7" t="str">
        <f t="shared" ca="1" si="7"/>
        <v>pics\\Injir_5.jpg</v>
      </c>
      <c r="AT7">
        <f t="shared" ca="1" si="8"/>
        <v>0.30185758228100512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2061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VLOOKUP(B8,audio_list_stym!$A$3:$BP$18,43,FALSE)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VLOOKUP(B8,audio_list_stym!$A$3:$AJ$18,11,FALSE)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2040</v>
      </c>
      <c r="AD8" t="str">
        <f t="shared" ca="1" si="11"/>
        <v>pics\\Limon_8.jpg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pics\\Limon_8.jpg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0.62486538808345371</v>
      </c>
      <c r="AP8" t="str">
        <f t="shared" ca="1" si="6"/>
        <v>pics\\Limon_8.jpg</v>
      </c>
      <c r="AQ8" t="str">
        <f t="shared" ca="1" si="13"/>
        <v>pics\\Redis_8.jpg</v>
      </c>
      <c r="AR8" t="str">
        <f t="shared" ca="1" si="7"/>
        <v>pics\\Limon_8.jpg</v>
      </c>
      <c r="AT8">
        <f t="shared" ca="1" si="8"/>
        <v>0.54420775618915918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2060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VLOOKUP(B9,audio_list_stym!$A$3:$BP$18,43,FALSE)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VLOOKUP(B9,audio_list_stym!$A$3:$AJ$18,11,FALSE)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2160</v>
      </c>
      <c r="AD9" t="str">
        <f t="shared" ca="1" si="11"/>
        <v>pics\\Injir_8.jpg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pics\\Injir_8.jpg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3.9996436958837367E-2</v>
      </c>
      <c r="AP9" t="str">
        <f t="shared" ca="1" si="6"/>
        <v>pics\\Injir_8.jpg</v>
      </c>
      <c r="AQ9" t="str">
        <f t="shared" ca="1" si="13"/>
        <v>pics\\Tikva_8.jpg</v>
      </c>
      <c r="AR9" t="str">
        <f t="shared" ca="1" si="7"/>
        <v>pics\\Injir_8.jpg</v>
      </c>
      <c r="AT9">
        <f t="shared" ca="1" si="8"/>
        <v>0.9228933344055692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2058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VLOOKUP(B10,audio_list_stym!$A$3:$BP$18,43,FALSE)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VLOOKUP(B10,audio_list_stym!$A$3:$AJ$18,11,FALSE)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11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17" si="14">IF(OR(E10=11,E10=13),M10,"")</f>
        <v>pics\\Limon_1.jpg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0.72440966401544327</v>
      </c>
      <c r="AP10" t="str">
        <f t="shared" ca="1" si="6"/>
        <v>pics\\Limon_6.jpg</v>
      </c>
      <c r="AQ10" t="str">
        <f t="shared" ca="1" si="13"/>
        <v>pics\\Redis_6.jpg</v>
      </c>
      <c r="AT10">
        <f t="shared" ca="1" si="8"/>
        <v>0.68142597477922984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2049</v>
      </c>
      <c r="BG10" cm="1">
        <f t="array" aca="1" ref="BG10" ca="1">INDEX(BD34:BD65,(RANK(AT3,$AT$2:$AT$16)))</f>
        <v>2001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VLOOKUP(B11,audio_list_stym!$A$3:$BP$18,43,FALSE)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VLOOKUP(B11,audio_list_stym!$A$3:$AJ$18,11,FALSE)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11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0.49294942793481444</v>
      </c>
      <c r="AP11" t="str">
        <f t="shared" ca="1" si="6"/>
        <v>pics\\Banan_5.jpg</v>
      </c>
      <c r="AQ11" t="str">
        <f t="shared" ca="1" si="13"/>
        <v>pics\\Goroh_5.jpg</v>
      </c>
      <c r="AT11">
        <f t="shared" ca="1" si="8"/>
        <v>4.0432503694522226E-2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2038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VLOOKUP(B12,audio_list_stym!$A$3:$BP$18,43,FALSE)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VLOOKUP(B12,audio_list_stym!$A$3:$AJ$18,11,FALSE)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11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0.60988554373385184</v>
      </c>
      <c r="AP12" t="str">
        <f t="shared" ca="1" si="6"/>
        <v>pics\\Banan_1.jpg</v>
      </c>
      <c r="AQ12" t="str">
        <f t="shared" ca="1" si="13"/>
        <v>pics\\Goroh_1.jpg</v>
      </c>
      <c r="AT12">
        <f t="shared" ca="1" si="8"/>
        <v>0.70165131117460333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2039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VLOOKUP(B13,audio_list_stym!$A$3:$BP$18,43,FALSE)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VLOOKUP(B13,audio_list_stym!$A$3:$AJ$18,11,FALSE)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11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0.55979945420393151</v>
      </c>
      <c r="AP13" t="str">
        <f t="shared" ca="1" si="6"/>
        <v>pics\\Banan_3.jpg</v>
      </c>
      <c r="AQ13" t="str">
        <f t="shared" ca="1" si="13"/>
        <v>pics\\Goroh_3.jpg</v>
      </c>
      <c r="AT13">
        <f t="shared" ca="1" si="8"/>
        <v>0.77623890652442251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2033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VLOOKUP(B14,audio_list_stym!$A$3:$BP$18,43,FALSE)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VLOOKUP(B14,audio_list_stym!$A$3:$AJ$18,11,FALSE)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11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0.73013423978910308</v>
      </c>
      <c r="AP14" t="str">
        <f t="shared" ca="1" si="6"/>
        <v>pics\\Limon_5.jpg</v>
      </c>
      <c r="AQ14" t="str">
        <f t="shared" ca="1" si="13"/>
        <v>pics\\Redis_5.jpg</v>
      </c>
      <c r="AT14">
        <f t="shared" ca="1" si="8"/>
        <v>0.99710899685753074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2035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VLOOKUP(B15,audio_list_stym!$A$3:$BP$18,43,FALSE)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VLOOKUP(B15,audio_list_stym!$A$3:$AJ$18,11,FALSE)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11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0.17883641361899405</v>
      </c>
      <c r="AP15" t="str">
        <f t="shared" ca="1" si="6"/>
        <v>pics\\Injir_3.jpg</v>
      </c>
      <c r="AQ15" t="str">
        <f t="shared" ca="1" si="13"/>
        <v>pics\\Tikva_3.jpg</v>
      </c>
      <c r="AT15">
        <f t="shared" ca="1" si="8"/>
        <v>0.8437035312766713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2037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VLOOKUP(B16,audio_list_stym!$A$3:$BP$18,43,FALSE)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VLOOKUP(B16,audio_list_stym!$A$3:$AJ$18,11,FALSE)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11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0.5697806095223843</v>
      </c>
      <c r="AP16" t="str">
        <f t="shared" ca="1" si="6"/>
        <v>pics\\Banan_2.jpg</v>
      </c>
      <c r="AQ16" t="str">
        <f t="shared" ca="1" si="13"/>
        <v>pics\\Goroh_2.jpg</v>
      </c>
      <c r="AT16">
        <f t="shared" ca="1" si="8"/>
        <v>0.93744976258895119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2036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VLOOKUP(B17,audio_list_stym!$A$3:$BP$18,43,FALSE)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VLOOKUP(B17,audio_list_stym!$A$3:$AJ$18,11,FALSE)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11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9.3077555397604428E-2</v>
      </c>
      <c r="AP17" t="str">
        <f t="shared" ca="1" si="6"/>
        <v>pics\\Injir_6.jpg</v>
      </c>
      <c r="AQ17" t="str">
        <f t="shared" ca="1" si="13"/>
        <v>pics\\Tikva_6.jpg</v>
      </c>
      <c r="AT17">
        <f t="shared" ca="1" si="8"/>
        <v>0.51484068180680909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2034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VLOOKUP(B18,audio_list_stym!$A$3:$BP$18,43,FALSE)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VLOOKUP(B18,audio_list_stym!$A$3:$AJ$18,11,FALSE)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2024</v>
      </c>
      <c r="AD18" t="str">
        <f t="shared" ca="1" si="11"/>
        <v>pics\\Goroh_8.jpg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pics\\Goroh_8.jpg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0.4133838194508318</v>
      </c>
      <c r="AP18" t="str">
        <f t="shared" ca="1" si="6"/>
        <v>pics\\Banan_8.jpg</v>
      </c>
      <c r="AQ18" t="str">
        <f t="shared" ca="1" si="13"/>
        <v>pics\\Goroh_8.jpg</v>
      </c>
      <c r="AS18" t="str">
        <f t="shared" ref="AS18:AS25" ca="1" si="16">IF(AH18="sound\\Tropic",AQ18,"")</f>
        <v>pics\\Goroh_8.jpg</v>
      </c>
      <c r="AT18">
        <f t="shared" ca="1" si="8"/>
        <v>0.4421991512537744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2035</v>
      </c>
      <c r="BF18" cm="1">
        <f t="array" aca="1" ref="BF18" ca="1">INDEX(BD26:BD49,(RANK(AT4,$AT$2:$AT$16)))</f>
        <v>2043</v>
      </c>
      <c r="BG18" cm="1">
        <f t="array" aca="1" ref="BG18" ca="1">INDEX(BD50:BD65,(RANK(AT4,$AT$2:$AT$16)))</f>
        <v>2019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VLOOKUP(B19,audio_list_stym!$A$3:$BP$18,43,FALSE)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VLOOKUP(B19,audio_list_stym!$A$3:$AJ$18,11,FALSE)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2161</v>
      </c>
      <c r="AD19" t="str">
        <f t="shared" ca="1" si="11"/>
        <v>pics\\Tikva_1.jpg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pics\\Tikva_1.jpg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0.37230731484533097</v>
      </c>
      <c r="AP19" t="str">
        <f t="shared" ca="1" si="6"/>
        <v>pics\\Injir_1.jpg</v>
      </c>
      <c r="AQ19" t="str">
        <f t="shared" ca="1" si="13"/>
        <v>pics\\Tikva_1.jpg</v>
      </c>
      <c r="AS19" t="str">
        <f t="shared" ca="1" si="16"/>
        <v>pics\\Tikva_1.jpg</v>
      </c>
      <c r="AT19">
        <f t="shared" ca="1" si="8"/>
        <v>0.28870798668291553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2030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VLOOKUP(B20,audio_list_stym!$A$3:$BP$18,43,FALSE)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VLOOKUP(B20,audio_list_stym!$A$3:$AJ$18,11,FALSE)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2023</v>
      </c>
      <c r="AD20" t="str">
        <f t="shared" ca="1" si="11"/>
        <v>pics\\Goroh_7.jpg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pics\\Goroh_7.jpg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0.43874237424619655</v>
      </c>
      <c r="AP20" t="str">
        <f t="shared" ca="1" si="6"/>
        <v>pics\\Banan_7.jpg</v>
      </c>
      <c r="AQ20" t="str">
        <f t="shared" ca="1" si="13"/>
        <v>pics\\Goroh_7.jpg</v>
      </c>
      <c r="AS20" t="str">
        <f t="shared" ca="1" si="16"/>
        <v>pics\\Goroh_7.jpg</v>
      </c>
      <c r="AT20">
        <f t="shared" ca="1" si="8"/>
        <v>0.89401311363631597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2031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VLOOKUP(B21,audio_list_stym!$A$3:$BP$18,43,FALSE)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VLOOKUP(B21,audio_list_stym!$A$3:$AJ$18,11,FALSE)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2052</v>
      </c>
      <c r="AD21" t="str">
        <f t="shared" ca="1" si="11"/>
        <v>pics\\Redis_4.jpg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pics\\Redis_4.jpg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0.73745861058684437</v>
      </c>
      <c r="AP21" t="str">
        <f t="shared" ca="1" si="6"/>
        <v>pics\\Limon_4.jpg</v>
      </c>
      <c r="AQ21" t="str">
        <f t="shared" ca="1" si="13"/>
        <v>pics\\Redis_4.jpg</v>
      </c>
      <c r="AS21" t="str">
        <f t="shared" ca="1" si="16"/>
        <v>pics\\Redis_4.jpg</v>
      </c>
      <c r="AT21">
        <f t="shared" ca="1" si="8"/>
        <v>0.57506364327069803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2025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VLOOKUP(B22,audio_list_stym!$A$3:$BP$18,43,FALSE)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VLOOKUP(B22,audio_list_stym!$A$3:$AJ$18,11,FALSE)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2162</v>
      </c>
      <c r="AD22" t="str">
        <f t="shared" ca="1" si="11"/>
        <v>pics\\Tikva_2.jpg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pics\\Tikva_2.jpg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0.31817366594066787</v>
      </c>
      <c r="AP22" t="str">
        <f t="shared" ca="1" si="6"/>
        <v>pics\\Injir_2.jpg</v>
      </c>
      <c r="AQ22" t="str">
        <f t="shared" ca="1" si="13"/>
        <v>pics\\Tikva_2.jpg</v>
      </c>
      <c r="AS22" t="str">
        <f t="shared" ca="1" si="16"/>
        <v>pics\\Tikva_2.jpg</v>
      </c>
      <c r="AT22">
        <f t="shared" ca="1" si="8"/>
        <v>7.6790900738381018E-2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2027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VLOOKUP(B23,audio_list_stym!$A$3:$BP$18,43,FALSE)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VLOOKUP(B23,audio_list_stym!$A$3:$AJ$18,11,FALSE)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2055</v>
      </c>
      <c r="AD23" t="str">
        <f t="shared" ca="1" si="11"/>
        <v>pics\\Redis_7.jpg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pics\\Redis_7.jpg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0.6313667316263315</v>
      </c>
      <c r="AP23" t="str">
        <f t="shared" ca="1" si="6"/>
        <v>pics\\Limon_7.jpg</v>
      </c>
      <c r="AQ23" t="str">
        <f t="shared" ca="1" si="13"/>
        <v>pics\\Redis_7.jpg</v>
      </c>
      <c r="AS23" t="str">
        <f t="shared" ca="1" si="16"/>
        <v>pics\\Redis_7.jpg</v>
      </c>
      <c r="AT23">
        <f t="shared" ca="1" si="8"/>
        <v>0.99503334565816381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2029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VLOOKUP(B24,audio_list_stym!$A$3:$BP$18,43,FALSE)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VLOOKUP(B24,audio_list_stym!$A$3:$AJ$18,11,FALSE)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2050</v>
      </c>
      <c r="AD24" t="str">
        <f t="shared" ca="1" si="11"/>
        <v>pics\\Redis_2.jpg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pics\\Redis_2.jpg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0.89329142059206312</v>
      </c>
      <c r="AP24" t="str">
        <f t="shared" ca="1" si="6"/>
        <v>pics\\Limon_2.jpg</v>
      </c>
      <c r="AQ24" t="str">
        <f t="shared" ca="1" si="13"/>
        <v>pics\\Redis_2.jpg</v>
      </c>
      <c r="AS24" t="str">
        <f t="shared" ca="1" si="16"/>
        <v>pics\\Redis_2.jpg</v>
      </c>
      <c r="AT24">
        <f t="shared" ca="1" si="8"/>
        <v>0.8929776008609065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2028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VLOOKUP(B25,audio_list_stym!$A$3:$BP$18,43,FALSE)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VLOOKUP(B25,audio_list_stym!$A$3:$AJ$18,11,FALSE)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2164</v>
      </c>
      <c r="AD25" t="str">
        <f t="shared" ca="1" si="11"/>
        <v>pics\\Tikva_4.jpg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pics\\Tikva_4.jpg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0.16063572621642341</v>
      </c>
      <c r="AP25" t="str">
        <f t="shared" ca="1" si="6"/>
        <v>pics\\Injir_4.jpg</v>
      </c>
      <c r="AQ25" t="str">
        <f t="shared" ca="1" si="13"/>
        <v>pics\\Tikva_4.jpg</v>
      </c>
      <c r="AS25" t="str">
        <f t="shared" ca="1" si="16"/>
        <v>pics\\Tikva_4.jpg</v>
      </c>
      <c r="AT25">
        <f t="shared" ca="1" si="8"/>
        <v>0.8878613813887013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2026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VLOOKUP(B26,audio_list_stym!$A$3:$BP$18,43,FALSE)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VLOOKUP(B26,audio_list_stym!$A$3:$AJ$18,11,FALSE)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1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7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0.90114320331615549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2062</v>
      </c>
      <c r="BF26" cm="1">
        <f t="array" aca="1" ref="BF26" ca="1">INDEX(BD34:BD49,(RANK(AT5,$AT$2:$AT$16)))</f>
        <v>2046</v>
      </c>
      <c r="BG26" cm="1">
        <f t="array" aca="1" ref="BG26" ca="1">INDEX(BD50:BD65,(RANK(AT5,$AT$2:$AT$16)))</f>
        <v>2014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VLOOKUP(B27,audio_list_stym!$A$3:$BP$18,43,FALSE)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VLOOKUP(B27,audio_list_stym!$A$3:$AJ$18,11,FALSE)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11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17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0.12056980935753236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2054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VLOOKUP(B28,audio_list_stym!$A$3:$BP$18,43,FALSE)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VLOOKUP(B28,audio_list_stym!$A$3:$AJ$18,11,FALSE)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11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17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0.77288454524142847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2055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VLOOKUP(B29,audio_list_stym!$A$3:$BP$18,43,FALSE)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VLOOKUP(B29,audio_list_stym!$A$3:$AJ$18,11,FALSE)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11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17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4.5658218955095253E-2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2049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VLOOKUP(B30,audio_list_stym!$A$3:$BP$18,43,FALSE)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VLOOKUP(B30,audio_list_stym!$A$3:$AJ$18,11,FALSE)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11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17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0.48487316999665997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2051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VLOOKUP(B31,audio_list_stym!$A$3:$BP$18,43,FALSE)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VLOOKUP(B31,audio_list_stym!$A$3:$AJ$18,11,FALSE)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11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17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0.50431602377578244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2053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VLOOKUP(B32,audio_list_stym!$A$3:$BP$18,43,FALSE)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VLOOKUP(B32,audio_list_stym!$A$3:$AJ$18,11,FALSE)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11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17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0.24693975554334135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2052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VLOOKUP(B33,audio_list_stym!$A$3:$BP$18,43,FALSE)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VLOOKUP(B33,audio_list_stym!$A$3:$AJ$18,11,FALSE)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11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17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0.74694461646058885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2050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VLOOKUP(B34,audio_list_stym!$A$3:$BP$18,43,FALSE)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VLOOKUP(B34,audio_list_stym!$A$3:$AJ$18,11,FALSE)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2038</v>
      </c>
      <c r="AD34" t="str">
        <f t="shared" ca="1" si="11"/>
        <v>pics\\Limon_6.jpg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pics\\Limon_6.jpg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pics\\Limon_6.jpg</v>
      </c>
      <c r="AT34">
        <f t="shared" ca="1" si="8"/>
        <v>0.94246650088688255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2062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2006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VLOOKUP(B35,audio_list_stym!$A$3:$BP$18,43,FALSE)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VLOOKUP(B35,audio_list_stym!$A$3:$AJ$18,11,FALSE)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2005</v>
      </c>
      <c r="AD35" t="str">
        <f t="shared" ca="1" si="11"/>
        <v>pics\\Banan_5.jpg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pics\\Banan_5.jpg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pics\\Banan_5.jpg</v>
      </c>
      <c r="AT35">
        <f t="shared" ca="1" si="8"/>
        <v>0.31746092448121288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2046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VLOOKUP(B36,audio_list_stym!$A$3:$BP$18,43,FALSE)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VLOOKUP(B36,audio_list_stym!$A$3:$AJ$18,11,FALSE)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2001</v>
      </c>
      <c r="AD36" t="str">
        <f t="shared" ca="1" si="11"/>
        <v>pics\\Banan_1.jpg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pics\\Banan_1.jpg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pics\\Banan_1.jpg</v>
      </c>
      <c r="AT36">
        <f t="shared" ca="1" si="8"/>
        <v>0.37223785045250279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2047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VLOOKUP(B37,audio_list_stym!$A$3:$BP$18,43,FALSE)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VLOOKUP(B37,audio_list_stym!$A$3:$AJ$18,11,FALSE)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2003</v>
      </c>
      <c r="AD37" t="str">
        <f t="shared" ca="1" si="11"/>
        <v>pics\\Banan_3.jpg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pics\\Banan_3.jpg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pics\\Banan_3.jpg</v>
      </c>
      <c r="AT37">
        <f t="shared" ca="1" si="8"/>
        <v>0.89488874696995246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2041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VLOOKUP(B38,audio_list_stym!$A$3:$BP$18,43,FALSE)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VLOOKUP(B38,audio_list_stym!$A$3:$AJ$18,11,FALSE)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2037</v>
      </c>
      <c r="AD38" t="str">
        <f t="shared" ca="1" si="11"/>
        <v>pics\\Limon_5.jpg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pics\\Limon_5.jpg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pics\\Limon_5.jpg</v>
      </c>
      <c r="AT38">
        <f t="shared" ca="1" si="8"/>
        <v>0.16019737532248768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2043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VLOOKUP(B39,audio_list_stym!$A$3:$BP$18,43,FALSE)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VLOOKUP(B39,audio_list_stym!$A$3:$AJ$18,11,FALSE)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2155</v>
      </c>
      <c r="AD39" t="str">
        <f t="shared" ca="1" si="11"/>
        <v>pics\\Injir_3.jpg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pics\\Injir_3.jpg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pics\\Injir_3.jpg</v>
      </c>
      <c r="AT39">
        <f t="shared" ca="1" si="8"/>
        <v>0.23506117356717127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2045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VLOOKUP(B40,audio_list_stym!$A$3:$BP$18,43,FALSE)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VLOOKUP(B40,audio_list_stym!$A$3:$AJ$18,11,FALSE)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2002</v>
      </c>
      <c r="AD40" t="str">
        <f t="shared" ca="1" si="11"/>
        <v>pics\\Banan_2.jpg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pics\\Banan_2.jpg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pics\\Banan_2.jpg</v>
      </c>
      <c r="AT40">
        <f t="shared" ca="1" si="8"/>
        <v>8.9899014764651453E-2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2044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VLOOKUP(B41,audio_list_stym!$A$3:$BP$18,43,FALSE)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VLOOKUP(B41,audio_list_stym!$A$3:$AJ$18,11,FALSE)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2158</v>
      </c>
      <c r="AD41" t="str">
        <f t="shared" ca="1" si="11"/>
        <v>pics\\Injir_6.jpg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pics\\Injir_6.jpg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pics\\Injir_6.jpg</v>
      </c>
      <c r="AT41">
        <f t="shared" ca="1" si="8"/>
        <v>0.58242925917280775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2042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VLOOKUP(B42,audio_list_stym!$A$3:$BP$18,43,FALSE)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VLOOKUP(B42,audio_list_stym!$A$3:$AJ$18,11,FALSE)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11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0.63443674256159033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VLOOKUP(B43,audio_list_stym!$A$3:$BP$18,43,FALSE)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VLOOKUP(B43,audio_list_stym!$A$3:$AJ$18,11,FALSE)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11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0.91337279071627298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2006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VLOOKUP(B44,audio_list_stym!$A$3:$BP$18,43,FALSE)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VLOOKUP(B44,audio_list_stym!$A$3:$AJ$18,11,FALSE)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11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0.38033554939622061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2007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VLOOKUP(B45,audio_list_stym!$A$3:$BP$18,43,FALSE)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VLOOKUP(B45,audio_list_stym!$A$3:$AJ$18,11,FALSE)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11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0.26111710935984278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2001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VLOOKUP(B46,audio_list_stym!$A$3:$BP$18,43,FALSE)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VLOOKUP(B46,audio_list_stym!$A$3:$AJ$18,11,FALSE)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11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0.91387284486404952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2003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VLOOKUP(B47,audio_list_stym!$A$3:$BP$18,43,FALSE)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VLOOKUP(B47,audio_list_stym!$A$3:$AJ$18,11,FALSE)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11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0.7477051582581814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2005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VLOOKUP(B48,audio_list_stym!$A$3:$BP$18,43,FALSE)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VLOOKUP(B48,audio_list_stym!$A$3:$AJ$18,11,FALSE)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11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0.31060666357284272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2004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VLOOKUP(B49,audio_list_stym!$A$3:$BP$18,43,FALSE)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VLOOKUP(B49,audio_list_stym!$A$3:$AJ$18,11,FALSE)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11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0.14779634202642733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2002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VLOOKUP(B50,audio_list_stym!$A$3:$BP$18,43,FALSE)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VLOOKUP(B50,audio_list_stym!$A$3:$AJ$18,11,FALSE)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2167</v>
      </c>
      <c r="AD50" t="str">
        <f t="shared" ca="1" si="11"/>
        <v>pics\\Tikva_7.jpg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pics\\Tikva_7.jpg</v>
      </c>
      <c r="AH50" t="str">
        <f t="shared" si="3"/>
        <v>sound\\Tropic</v>
      </c>
      <c r="AS50" t="str">
        <f ca="1">IF(AH50="sound\\Tropic",AQ2,"")</f>
        <v>pics\\Tikva_7.jpg</v>
      </c>
      <c r="AT50">
        <f t="shared" ca="1" si="8"/>
        <v>0.38468514298382783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2019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VLOOKUP(B51,audio_list_stym!$A$3:$BP$18,43,FALSE)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VLOOKUP(B51,audio_list_stym!$A$3:$AJ$18,11,FALSE)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2022</v>
      </c>
      <c r="AD51" t="str">
        <f t="shared" ca="1" si="11"/>
        <v>pics\\Goroh_6.jpg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pics\\Goroh_6.jpg</v>
      </c>
      <c r="AH51" t="str">
        <f t="shared" si="3"/>
        <v>sound\\Tropic</v>
      </c>
      <c r="AS51" t="str">
        <f t="shared" ref="AS51:AS57" ca="1" si="25">IF(AH51="sound\\Tropic",AQ3,"")</f>
        <v>pics\\Goroh_6.jpg</v>
      </c>
      <c r="AT51">
        <f t="shared" ca="1" si="8"/>
        <v>0.91523011147879629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2014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VLOOKUP(B52,audio_list_stym!$A$3:$BP$18,43,FALSE)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VLOOKUP(B52,audio_list_stym!$A$3:$AJ$18,11,FALSE)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2020</v>
      </c>
      <c r="AD52" t="str">
        <f t="shared" ca="1" si="11"/>
        <v>pics\\Goroh_4.jpg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pics\\Goroh_4.jpg</v>
      </c>
      <c r="AH52" t="str">
        <f t="shared" si="3"/>
        <v>sound\\Tropic</v>
      </c>
      <c r="AS52" t="str">
        <f t="shared" ca="1" si="25"/>
        <v>pics\\Goroh_4.jpg</v>
      </c>
      <c r="AT52">
        <f t="shared" ca="1" si="8"/>
        <v>0.65092776093669913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2015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VLOOKUP(B53,audio_list_stym!$A$3:$BP$18,43,FALSE)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VLOOKUP(B53,audio_list_stym!$A$3:$AJ$18,11,FALSE)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2049</v>
      </c>
      <c r="AD53" t="str">
        <f t="shared" ca="1" si="11"/>
        <v>pics\\Redis_1.jpg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pics\\Redis_1.jpg</v>
      </c>
      <c r="AH53" t="str">
        <f t="shared" si="3"/>
        <v>sound\\Tropic</v>
      </c>
      <c r="AS53" t="str">
        <f t="shared" ca="1" si="25"/>
        <v>pics\\Redis_1.jpg</v>
      </c>
      <c r="AT53">
        <f t="shared" ca="1" si="8"/>
        <v>0.4128841400218789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2009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VLOOKUP(B54,audio_list_stym!$A$3:$BP$18,43,FALSE)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VLOOKUP(B54,audio_list_stym!$A$3:$AJ$18,11,FALSE)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2051</v>
      </c>
      <c r="AD54" t="str">
        <f t="shared" ca="1" si="11"/>
        <v>pics\\Redis_3.jpg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pics\\Redis_3.jpg</v>
      </c>
      <c r="AH54" t="str">
        <f t="shared" si="3"/>
        <v>sound\\Tropic</v>
      </c>
      <c r="AI54" s="11"/>
      <c r="AS54" t="str">
        <f t="shared" ca="1" si="25"/>
        <v>pics\\Redis_3.jpg</v>
      </c>
      <c r="AT54">
        <f t="shared" ca="1" si="8"/>
        <v>0.90044049725366815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2011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VLOOKUP(B55,audio_list_stym!$A$3:$BP$18,43,FALSE)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VLOOKUP(B55,audio_list_stym!$A$3:$AJ$18,11,FALSE)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2165</v>
      </c>
      <c r="AD55" t="str">
        <f t="shared" ca="1" si="11"/>
        <v>pics\\Tikva_5.jpg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pics\\Tikva_5.jpg</v>
      </c>
      <c r="AH55" t="str">
        <f t="shared" si="3"/>
        <v>sound\\Tropic</v>
      </c>
      <c r="AS55" t="str">
        <f t="shared" ca="1" si="25"/>
        <v>pics\\Tikva_5.jpg</v>
      </c>
      <c r="AT55">
        <f t="shared" ca="1" si="8"/>
        <v>0.42894132347585878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2013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VLOOKUP(B56,audio_list_stym!$A$3:$BP$18,43,FALSE)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VLOOKUP(B56,audio_list_stym!$A$3:$AJ$18,11,FALSE)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2056</v>
      </c>
      <c r="AD56" t="str">
        <f t="shared" ca="1" si="11"/>
        <v>pics\\Redis_8.jpg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pics\\Redis_8.jpg</v>
      </c>
      <c r="AH56" t="str">
        <f t="shared" si="3"/>
        <v>sound\\Tropic</v>
      </c>
      <c r="AS56" t="str">
        <f t="shared" ca="1" si="25"/>
        <v>pics\\Redis_8.jpg</v>
      </c>
      <c r="AT56">
        <f t="shared" ca="1" si="8"/>
        <v>0.99872228825581288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2012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VLOOKUP(B57,audio_list_stym!$A$3:$BP$18,43,FALSE)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VLOOKUP(B57,audio_list_stym!$A$3:$AJ$18,11,FALSE)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2168</v>
      </c>
      <c r="AD57" t="str">
        <f t="shared" ca="1" si="11"/>
        <v>pics\\Tikva_8.jpg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pics\\Tikva_8.jpg</v>
      </c>
      <c r="AH57" t="str">
        <f t="shared" si="3"/>
        <v>sound\\Tropic</v>
      </c>
      <c r="AI57" s="11"/>
      <c r="AS57" t="str">
        <f t="shared" ca="1" si="25"/>
        <v>pics\\Tikva_8.jpg</v>
      </c>
      <c r="AT57">
        <f t="shared" ca="1" si="8"/>
        <v>0.27824681895797143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2010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VLOOKUP(B58,audio_list_stym!$A$3:$BP$18,43,FALSE)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VLOOKUP(B58,audio_list_stym!$A$3:$AJ$18,11,FALSE)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11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8"/>
        <v>0.12001674666628048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2038</v>
      </c>
      <c r="BF58" cm="1">
        <f t="array" aca="1" ref="BF58" ca="1">INDEX(BD18:BD33,(RANK(AT8,$AT$2:$AT$17)))</f>
        <v>2054</v>
      </c>
      <c r="BG58" cm="1">
        <f t="array" aca="1" ref="BG58" ca="1">INDEX(BD42:BD57,(RANK(AT8,$AT$2:$AT$9)))</f>
        <v>2001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VLOOKUP(B59,audio_list_stym!$A$3:$BP$18,43,FALSE)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VLOOKUP(B59,audio_list_stym!$A$3:$AJ$18,11,FALSE)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11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8"/>
        <v>0.73042330828361757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2022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VLOOKUP(B60,audio_list_stym!$A$3:$BP$18,43,FALSE)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VLOOKUP(B60,audio_list_stym!$A$3:$AJ$18,11,FALSE)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11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8"/>
        <v>0.19475715309942032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2023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VLOOKUP(B61,audio_list_stym!$A$3:$BP$18,43,FALSE)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VLOOKUP(B61,audio_list_stym!$A$3:$AJ$18,11,FALSE)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11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8"/>
        <v>0.19155438414730341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2017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VLOOKUP(B62,audio_list_stym!$A$3:$BP$18,43,FALSE)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VLOOKUP(B62,audio_list_stym!$A$3:$AJ$18,11,FALSE)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11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8"/>
        <v>0.25571357965796215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2019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VLOOKUP(B63,audio_list_stym!$A$3:$BP$18,43,FALSE)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VLOOKUP(B63,audio_list_stym!$A$3:$AJ$18,11,FALSE)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1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8"/>
        <v>0.22947604821610623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2021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VLOOKUP(B64,audio_list_stym!$A$3:$BP$18,43,FALSE)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VLOOKUP(B64,audio_list_stym!$A$3:$AJ$18,11,FALSE)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11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8"/>
        <v>0.9186898307336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2020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VLOOKUP(B65,audio_list_stym!$A$3:$BP$18,43,FALSE)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VLOOKUP(B65,audio_list_stym!$A$3:$AJ$18,11,FALSE)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1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8"/>
        <v>0.89921666695120472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2018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VLOOKUP(B66,audio_list_stym!$A$3:$BP$18,43,FALSE)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VLOOKUP(B66,audio_list_stym!$A$3:$AJ$18,11,FALSE)</f>
        <v>Gac</v>
      </c>
      <c r="I66" t="s">
        <v>688</v>
      </c>
      <c r="J66" t="str">
        <f t="shared" ref="J66:J129" si="29">H66&amp;I66</f>
        <v>Gac_1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249</v>
      </c>
      <c r="Q66" t="str">
        <f>IF(G66="экспл",0,IF(G66="импл_",VLOOKUP(J66,quest_импл!$A$1:$J$129,8,FALSE),0))</f>
        <v>sound\\Ispachkan_li.wav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2062</v>
      </c>
      <c r="AD66" t="str">
        <f t="shared" ca="1" si="11"/>
        <v>pics\\Tomat_6.jpg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30">AS66</f>
        <v>pics\\Tomat_6.jpg</v>
      </c>
      <c r="AI66" t="s">
        <v>67</v>
      </c>
      <c r="AO66">
        <f ca="1">RAND()</f>
        <v>4.046365302641064E-2</v>
      </c>
      <c r="AP66" t="str">
        <f ca="1">INDEX($AI$66:$AI$129,(RANK(AO66,$AO$66:$AO$129)))</f>
        <v>pics\\Tomat_6.jpg</v>
      </c>
      <c r="AR66" t="str">
        <f>IF(AH66="sound\\Ogorod",AP18,"")</f>
        <v/>
      </c>
      <c r="AS66" t="str">
        <f ca="1">IF(G66="импл_",AP66,"")</f>
        <v>pics\\Tomat_6.jpg</v>
      </c>
      <c r="AT66">
        <f t="shared" ref="AT66:AT129" ca="1" si="31">RAND()</f>
        <v>0.17536951849280757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_Испачкан_ли_</v>
      </c>
      <c r="BB66" t="str">
        <f t="shared" ref="BB66:BB129" si="33">IF(G66="экспл",AY66&amp;AX66&amp;"."&amp;AZ66,IF(G66="импл_",BA66&amp;AX66&amp;"?"))</f>
        <v>_Испачкан_ли_XXXXX?</v>
      </c>
      <c r="BC66">
        <f>A66</f>
        <v>1209</v>
      </c>
      <c r="BD66" cm="1">
        <f t="array" aca="1" ref="BD66" ca="1">INDEX(L66:L73,(RANK(AT2,$AT$2:$AT$9)))</f>
        <v>2096</v>
      </c>
      <c r="BE66" cm="1">
        <f t="array" aca="1" ref="BE66" ca="1">INDEX(BD74:BD89,(RANK(AT2,$AT$2:$AT$7)))</f>
        <v>2117</v>
      </c>
      <c r="BF66" cm="1">
        <f t="array" aca="1" ref="BF66" ca="1">INDEX(BD90:BD113,(RANK(AT2,$AT$2:$AT$17)))</f>
        <v>2148</v>
      </c>
      <c r="BG66" cm="1">
        <f t="array" aca="1" ref="BG66" ca="1">INDEX(BD114:BD129,(RANK(AT2,$AT$2:$AT$17)))</f>
        <v>2084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VLOOKUP(B67,audio_list_stym!$A$3:$BP$18,43,FALSE)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VLOOKUP(B67,audio_list_stym!$A$3:$AJ$18,11,FALSE)</f>
        <v>Gac</v>
      </c>
      <c r="I67" t="s">
        <v>689</v>
      </c>
      <c r="J67" t="str">
        <f t="shared" si="29"/>
        <v>Gac_2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250</v>
      </c>
      <c r="Q67" t="str">
        <f>IF(G67="экспл",0,IF(G67="импл_",VLOOKUP(J67,quest_импл!$A$1:$J$129,8,FALSE),0))</f>
        <v>sound\\Farshirovanniy_li.wav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2040</v>
      </c>
      <c r="AD67" t="str">
        <f t="shared" ref="AD67:AD74" ca="1" si="34">IF(ISTEXT(AE67),AE67,IF(ISTEXT(AF67),AF67,""))</f>
        <v>pics\\Limon_8.jpg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pics\\Limon_8.jpg</v>
      </c>
      <c r="AI67" t="s">
        <v>68</v>
      </c>
      <c r="AO67">
        <f t="shared" ref="AO67:AO129" ca="1" si="35">RAND()</f>
        <v>0.34995957387280596</v>
      </c>
      <c r="AP67" t="str">
        <f t="shared" ref="AP67:AP129" ca="1" si="36">INDEX($AI$66:$AI$129,(RANK(AO67,$AO$66:$AO$129)))</f>
        <v>pics\\Limon_8.jpg</v>
      </c>
      <c r="AR67" t="str">
        <f t="shared" ref="AR67:AR73" si="37">IF(AH67="sound\\Ogorod",AP19,"")</f>
        <v/>
      </c>
      <c r="AS67" t="str">
        <f t="shared" ref="AS67:AS129" ca="1" si="38">IF(G67="импл_",AP67,"")</f>
        <v>pics\\Limon_8.jpg</v>
      </c>
      <c r="AT67">
        <f t="shared" ca="1" si="31"/>
        <v>0.22872864806605586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_Фаршированный_ли_</v>
      </c>
      <c r="BB67" t="str">
        <f t="shared" si="33"/>
        <v>_Фаршированный_ли_XXXXX?</v>
      </c>
      <c r="BD67" cm="1">
        <f t="array" aca="1" ref="BD67" ca="1">INDEX(L67:L74,(RANK(AT3,$AT$2:$AT$9)))</f>
        <v>2095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VLOOKUP(B68,audio_list_stym!$A$3:$BP$18,43,FALSE)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VLOOKUP(B68,audio_list_stym!$A$3:$AJ$18,11,FALSE)</f>
        <v>Gac</v>
      </c>
      <c r="I68" t="s">
        <v>690</v>
      </c>
      <c r="J68" t="str">
        <f t="shared" si="29"/>
        <v>Gac_3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251</v>
      </c>
      <c r="Q68" t="str">
        <f>IF(G68="экспл",0,IF(G68="импл_",VLOOKUP(J68,quest_импл!$A$1:$J$129,8,FALSE),0))</f>
        <v>sound\\Razrezan_li.wav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2031</v>
      </c>
      <c r="AD68" t="str">
        <f t="shared" ca="1" si="34"/>
        <v>pics\\Kokos_7.jpg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pics\\Kokos_7.jpg</v>
      </c>
      <c r="AI68" t="s">
        <v>69</v>
      </c>
      <c r="AO68">
        <f t="shared" ca="1" si="35"/>
        <v>0.45148175151598757</v>
      </c>
      <c r="AP68" t="str">
        <f t="shared" ca="1" si="36"/>
        <v>pics\\Kokos_7.jpg</v>
      </c>
      <c r="AR68" t="str">
        <f t="shared" si="37"/>
        <v/>
      </c>
      <c r="AS68" t="str">
        <f t="shared" ca="1" si="38"/>
        <v>pics\\Kokos_7.jpg</v>
      </c>
      <c r="AT68">
        <f t="shared" ca="1" si="31"/>
        <v>0.82506372991980836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_Разрезан_ли_</v>
      </c>
      <c r="BB68" t="str">
        <f t="shared" si="33"/>
        <v>_Разрезан_ли_XXXXX?</v>
      </c>
      <c r="BD68" cm="1">
        <f t="array" aca="1" ref="BD68" ca="1">INDEX(L68:L75,(RANK(AT4,$AT$2:$AT$9)))</f>
        <v>2113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VLOOKUP(B69,audio_list_stym!$A$3:$BP$18,43,FALSE)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VLOOKUP(B69,audio_list_stym!$A$3:$AJ$18,11,FALSE)</f>
        <v>Gac</v>
      </c>
      <c r="I69" t="s">
        <v>691</v>
      </c>
      <c r="J69" t="str">
        <f t="shared" si="29"/>
        <v>Gac_4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252</v>
      </c>
      <c r="Q69" t="str">
        <f>IF(G69="экспл",0,IF(G69="импл_",VLOOKUP(J69,quest_импл!$A$1:$J$129,8,FALSE),0))</f>
        <v>sound\\S_lepestkami_li.wav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2064</v>
      </c>
      <c r="AD69" t="str">
        <f t="shared" ca="1" si="34"/>
        <v>pics\\Tomat_8.jpg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pics\\Tomat_8.jpg</v>
      </c>
      <c r="AI69" t="s">
        <v>70</v>
      </c>
      <c r="AO69">
        <f t="shared" ca="1" si="35"/>
        <v>7.707246799424694E-3</v>
      </c>
      <c r="AP69" t="str">
        <f t="shared" ca="1" si="36"/>
        <v>pics\\Tomat_8.jpg</v>
      </c>
      <c r="AR69" t="str">
        <f t="shared" si="37"/>
        <v/>
      </c>
      <c r="AS69" t="str">
        <f t="shared" ca="1" si="38"/>
        <v>pics\\Tomat_8.jpg</v>
      </c>
      <c r="AT69">
        <f t="shared" ca="1" si="31"/>
        <v>0.60503302402020109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_С_лепестками_ли_</v>
      </c>
      <c r="BB69" t="str">
        <f t="shared" si="33"/>
        <v>_С_лепестками_ли_XXXXX?</v>
      </c>
      <c r="BD69" cm="1">
        <f t="array" aca="1" ref="BD69" ca="1">INDEX(L69:L76,(RANK(AT5,$AT$2:$AT$9)))</f>
        <v>2092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VLOOKUP(B70,audio_list_stym!$A$3:$BP$18,43,FALSE)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VLOOKUP(B70,audio_list_stym!$A$3:$AJ$18,11,FALSE)</f>
        <v>Gac</v>
      </c>
      <c r="I70" t="s">
        <v>692</v>
      </c>
      <c r="J70" t="str">
        <f t="shared" si="29"/>
        <v>Gac_5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253</v>
      </c>
      <c r="Q70" t="str">
        <f>IF(G70="экспл",0,IF(G70="импл_",VLOOKUP(J70,quest_импл!$A$1:$J$129,8,FALSE),0))</f>
        <v>sound\\Kolyuchiy_li.wav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2057</v>
      </c>
      <c r="AD70" t="str">
        <f t="shared" ca="1" si="34"/>
        <v>pics\\Tomat_1.jpg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pics\\Tomat_1.jpg</v>
      </c>
      <c r="AI70" t="s">
        <v>71</v>
      </c>
      <c r="AO70">
        <f t="shared" ca="1" si="35"/>
        <v>0.1440520497956459</v>
      </c>
      <c r="AP70" t="str">
        <f t="shared" ca="1" si="36"/>
        <v>pics\\Tomat_1.jpg</v>
      </c>
      <c r="AR70" t="str">
        <f t="shared" si="37"/>
        <v/>
      </c>
      <c r="AS70" t="str">
        <f t="shared" ca="1" si="38"/>
        <v>pics\\Tomat_1.jpg</v>
      </c>
      <c r="AT70">
        <f t="shared" ca="1" si="31"/>
        <v>0.70814494161284181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_Колючий_ли_</v>
      </c>
      <c r="BB70" t="str">
        <f t="shared" si="33"/>
        <v>_Колючий_ли_XXXXX?</v>
      </c>
      <c r="BD70" cm="1">
        <f t="array" aca="1" ref="BD70" ca="1">INDEX(L70:L77,(RANK(AT6,$AT$2:$AT$9)))</f>
        <v>2095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VLOOKUP(B71,audio_list_stym!$A$3:$BP$18,43,FALSE)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VLOOKUP(B71,audio_list_stym!$A$3:$AJ$18,11,FALSE)</f>
        <v>Gac</v>
      </c>
      <c r="I71" t="s">
        <v>693</v>
      </c>
      <c r="J71" t="str">
        <f t="shared" si="29"/>
        <v>Gac_6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254</v>
      </c>
      <c r="Q71" t="str">
        <f>IF(G71="экспл",0,IF(G71="импл_",VLOOKUP(J71,quest_импл!$A$1:$J$129,8,FALSE),0))</f>
        <v>sound\\Oranzhrviy_li.wav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2052</v>
      </c>
      <c r="AD71" t="str">
        <f t="shared" ca="1" si="34"/>
        <v>pics\\Redis_4.jpg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pics\\Redis_4.jpg</v>
      </c>
      <c r="AI71" t="s">
        <v>72</v>
      </c>
      <c r="AO71">
        <f t="shared" ca="1" si="35"/>
        <v>0.18927192600234832</v>
      </c>
      <c r="AP71" t="str">
        <f t="shared" ca="1" si="36"/>
        <v>pics\\Redis_4.jpg</v>
      </c>
      <c r="AR71" t="str">
        <f t="shared" si="37"/>
        <v/>
      </c>
      <c r="AS71" t="str">
        <f t="shared" ca="1" si="38"/>
        <v>pics\\Redis_4.jpg</v>
      </c>
      <c r="AT71">
        <f t="shared" ca="1" si="31"/>
        <v>0.61916677257422492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_Оранжевый_ли_</v>
      </c>
      <c r="BB71" t="str">
        <f t="shared" si="33"/>
        <v>_Оранжевый_ли_XXXXX?</v>
      </c>
      <c r="BD71" cm="1">
        <f t="array" aca="1" ref="BD71" ca="1">INDEX(L71:L78,(RANK(AT7,$AT$2:$AT$9)))</f>
        <v>2114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VLOOKUP(B72,audio_list_stym!$A$3:$BP$18,43,FALSE)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VLOOKUP(B72,audio_list_stym!$A$3:$AJ$18,11,FALSE)</f>
        <v>Gac</v>
      </c>
      <c r="I72" t="s">
        <v>694</v>
      </c>
      <c r="J72" t="str">
        <f t="shared" si="29"/>
        <v>Gac_7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255</v>
      </c>
      <c r="Q72" t="str">
        <f>IF(G72="экспл",0,IF(G72="импл_",VLOOKUP(J72,quest_импл!$A$1:$J$129,8,FALSE),0))</f>
        <v>sound\\Zernistiy_li.wav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2054</v>
      </c>
      <c r="AD72" t="str">
        <f t="shared" ca="1" si="34"/>
        <v>pics\\Redis_6.jpg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pics\\Redis_6.jpg</v>
      </c>
      <c r="AI72" t="s">
        <v>73</v>
      </c>
      <c r="AO72">
        <f t="shared" ca="1" si="35"/>
        <v>0.16647788086522708</v>
      </c>
      <c r="AP72" t="str">
        <f t="shared" ca="1" si="36"/>
        <v>pics\\Redis_6.jpg</v>
      </c>
      <c r="AR72" t="str">
        <f t="shared" si="37"/>
        <v/>
      </c>
      <c r="AS72" t="str">
        <f t="shared" ca="1" si="38"/>
        <v>pics\\Redis_6.jpg</v>
      </c>
      <c r="AT72">
        <f t="shared" ca="1" si="31"/>
        <v>0.57848837386732577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_Зернистый_ли_</v>
      </c>
      <c r="BB72" t="str">
        <f t="shared" si="33"/>
        <v>_Зернистый_ли_XXXXX?</v>
      </c>
      <c r="BD72" cm="1">
        <f t="array" aca="1" ref="BD72" ca="1">INDEX(L72:L79,(RANK(AT8,$AT$2:$AT$9)))</f>
        <v>2114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VLOOKUP(B73,audio_list_stym!$A$3:$BP$18,43,FALSE)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VLOOKUP(B73,audio_list_stym!$A$3:$AJ$18,11,FALSE)</f>
        <v>Gac</v>
      </c>
      <c r="I73" t="s">
        <v>695</v>
      </c>
      <c r="J73" t="str">
        <f t="shared" si="29"/>
        <v>Gac_8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256</v>
      </c>
      <c r="Q73" t="str">
        <f>IF(G73="экспл",0,IF(G73="импл_",VLOOKUP(J73,quest_импл!$A$1:$J$129,8,FALSE),0))</f>
        <v>sound\\Okrugliy_li.wav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2042</v>
      </c>
      <c r="AD73" t="str">
        <f t="shared" ca="1" si="34"/>
        <v>pics\\Peper_2.jpg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pics\\Peper_2.jpg</v>
      </c>
      <c r="AI73" t="s">
        <v>74</v>
      </c>
      <c r="AO73">
        <f t="shared" ca="1" si="35"/>
        <v>0.34045205943165324</v>
      </c>
      <c r="AP73" t="str">
        <f t="shared" ca="1" si="36"/>
        <v>pics\\Peper_2.jpg</v>
      </c>
      <c r="AR73" t="str">
        <f t="shared" si="37"/>
        <v/>
      </c>
      <c r="AS73" t="str">
        <f t="shared" ca="1" si="38"/>
        <v>pics\\Peper_2.jpg</v>
      </c>
      <c r="AT73">
        <f t="shared" ca="1" si="31"/>
        <v>0.39041981174060192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_Округлый_ли_</v>
      </c>
      <c r="BB73" t="str">
        <f t="shared" si="33"/>
        <v>_Округлый_ли_XXXXX?</v>
      </c>
      <c r="BD73" cm="1">
        <f t="array" aca="1" ref="BD73" ca="1">INDEX(L73:L80,(RANK(AT9,$AT$2:$AT$9)))</f>
        <v>2113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VLOOKUP(B74,audio_list_stym!$A$3:$BP$18,43,FALSE)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VLOOKUP(B74,audio_list_stym!$A$3:$AJ$18,11,FALSE)</f>
        <v>Noni</v>
      </c>
      <c r="I74" t="s">
        <v>688</v>
      </c>
      <c r="J74" t="str">
        <f t="shared" si="29"/>
        <v>Noni_1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129</v>
      </c>
      <c r="Z74" t="str">
        <f>IF(G74="экспл",VLOOKUP(J74,quest_экспл!$A$1:$N$129,12,FALSE),IF(G74="импл_",0,0))</f>
        <v>sound\\On_beliy_vnutri.wav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34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30"/>
        <v/>
      </c>
      <c r="AI74" t="s">
        <v>76</v>
      </c>
      <c r="AO74">
        <f t="shared" ca="1" si="35"/>
        <v>0.64500630555011396</v>
      </c>
      <c r="AP74" t="str">
        <f t="shared" ca="1" si="36"/>
        <v>pics\\Goroh_8.jpg</v>
      </c>
      <c r="AR74" t="str">
        <f>IF(AH74="sound\\Ogorod",AP2,"")</f>
        <v/>
      </c>
      <c r="AS74" t="str">
        <f t="shared" si="38"/>
        <v/>
      </c>
      <c r="AT74">
        <f t="shared" ca="1" si="31"/>
        <v>0.52585091391697147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_Он_белый_внутри?</v>
      </c>
      <c r="BA74" t="e">
        <f>VLOOKUP(Q74,audio_list_stym!$B$2:$BQ$299,68,FALSE)</f>
        <v>#N/A</v>
      </c>
      <c r="BB74" t="str">
        <f t="shared" si="33"/>
        <v>На_экране_XXXXX._Он_белый_внутри?</v>
      </c>
      <c r="BC74">
        <f>A74</f>
        <v>1210</v>
      </c>
      <c r="BD74" cm="1">
        <f t="array" aca="1" ref="BD74" ca="1">INDEX($L$74:$L$81,(RANK(AT2,$AT$2:$AT$9)))</f>
        <v>2120</v>
      </c>
      <c r="BE74" cm="1">
        <f t="array" aca="1" ref="BE74" ca="1">INDEX(BD66:BD73,(RANK(AT3,$AT$2:$AT$9)))</f>
        <v>2114</v>
      </c>
      <c r="BF74" cm="1">
        <f t="array" aca="1" ref="BF74" ca="1">INDEX(BD82:BD105,(RANK(AT3,$AT$2:$AT$17)))</f>
        <v>2139</v>
      </c>
      <c r="BG74" cm="1">
        <f t="array" aca="1" ref="BG74" ca="1">INDEX(BD106:BD129,(RANK(AT3,$AT$2:$AT$9)))</f>
        <v>2069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VLOOKUP(B75,audio_list_stym!$A$3:$BP$18,43,FALSE)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VLOOKUP(B75,audio_list_stym!$A$3:$AJ$18,11,FALSE)</f>
        <v>Noni</v>
      </c>
      <c r="I75" t="s">
        <v>689</v>
      </c>
      <c r="J75" t="str">
        <f t="shared" si="29"/>
        <v>Noni_2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130</v>
      </c>
      <c r="Z75" t="str">
        <f>IF(G75="экспл",VLOOKUP(J75,quest_экспл!$A$1:$N$129,12,FALSE),IF(G75="импл_",0,0))</f>
        <v>sound\\Rebristiy_li_on.wav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ref="AD75:AD129" ca="1" si="39">IF(ISTEXT(AE75),AE75,IF(ISTEXT(AF75),AF75,""))</f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ref="AF75:AF129" si="40">AS75</f>
        <v/>
      </c>
      <c r="AI75" t="s">
        <v>77</v>
      </c>
      <c r="AO75">
        <f t="shared" ca="1" si="35"/>
        <v>9.3987336215321071E-2</v>
      </c>
      <c r="AP75" t="str">
        <f t="shared" ca="1" si="36"/>
        <v>pics\\Tomat_3.jpg</v>
      </c>
      <c r="AR75" t="str">
        <f t="shared" ref="AR75:AR97" si="41">IF(AH75="sound\\Ogorod",AP3,"")</f>
        <v/>
      </c>
      <c r="AS75" t="str">
        <f t="shared" si="38"/>
        <v/>
      </c>
      <c r="AT75">
        <f t="shared" ca="1" si="31"/>
        <v>0.14534844174749861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_Ребристый_ли_он?</v>
      </c>
      <c r="BA75" t="e">
        <f>VLOOKUP(Q75,audio_list_stym!$B$2:$BQ$299,68,FALSE)</f>
        <v>#N/A</v>
      </c>
      <c r="BB75" t="str">
        <f t="shared" si="33"/>
        <v>Посмотрите,_вот_XXXXX._Ребристый_ли_он?</v>
      </c>
      <c r="BD75" cm="1">
        <f t="array" aca="1" ref="BD75" ca="1">INDEX($L$74:$L$81,(RANK(AT3,$AT$2:$AT$9)))</f>
        <v>2118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VLOOKUP(B76,audio_list_stym!$A$3:$BP$18,43,FALSE)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VLOOKUP(B76,audio_list_stym!$A$3:$AJ$18,11,FALSE)</f>
        <v>Noni</v>
      </c>
      <c r="I76" t="s">
        <v>690</v>
      </c>
      <c r="J76" t="str">
        <f t="shared" si="29"/>
        <v>Noni_3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131</v>
      </c>
      <c r="Z76" t="str">
        <f>IF(G76="экспл",VLOOKUP(J76,quest_экспл!$A$1:$N$129,12,FALSE),IF(G76="импл_",0,0))</f>
        <v>sound\\Goluboy_li_on.wav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9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40"/>
        <v/>
      </c>
      <c r="AI76" t="s">
        <v>78</v>
      </c>
      <c r="AO76">
        <f t="shared" ca="1" si="35"/>
        <v>0.96063635668785596</v>
      </c>
      <c r="AP76" t="str">
        <f t="shared" ca="1" si="36"/>
        <v>pics\\Banan_3.jpg</v>
      </c>
      <c r="AR76" t="str">
        <f t="shared" si="41"/>
        <v/>
      </c>
      <c r="AS76" t="str">
        <f t="shared" si="38"/>
        <v/>
      </c>
      <c r="AT76">
        <f t="shared" ca="1" si="31"/>
        <v>0.19150865101860504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_Голубой_ли_он?</v>
      </c>
      <c r="BA76" t="e">
        <f>VLOOKUP(Q76,audio_list_stym!$B$2:$BQ$299,68,FALSE)</f>
        <v>#N/A</v>
      </c>
      <c r="BB76" t="str">
        <f t="shared" si="33"/>
        <v>Вот_XXXXX._Голубой_ли_он?</v>
      </c>
      <c r="BD76" cm="1">
        <f t="array" aca="1" ref="BD76" ca="1">INDEX($L$74:$L$81,(RANK(AT4,$AT$2:$AT$9)))</f>
        <v>2119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VLOOKUP(B77,audio_list_stym!$A$3:$BP$18,43,FALSE)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VLOOKUP(B77,audio_list_stym!$A$3:$AJ$18,11,FALSE)</f>
        <v>Noni</v>
      </c>
      <c r="I77" t="s">
        <v>691</v>
      </c>
      <c r="J77" t="str">
        <f t="shared" si="29"/>
        <v>Noni_4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132</v>
      </c>
      <c r="Z77" t="str">
        <f>IF(G77="экспл",VLOOKUP(J77,quest_экспл!$A$1:$N$129,12,FALSE),IF(G77="импл_",0,0))</f>
        <v>sound\\On_s_bugorkami.wav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9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40"/>
        <v/>
      </c>
      <c r="AI77" t="s">
        <v>79</v>
      </c>
      <c r="AO77">
        <f t="shared" ca="1" si="35"/>
        <v>0.98265533019147955</v>
      </c>
      <c r="AP77" t="str">
        <f t="shared" ca="1" si="36"/>
        <v>pics\\Banan_1.jpg</v>
      </c>
      <c r="AR77" t="str">
        <f t="shared" si="41"/>
        <v/>
      </c>
      <c r="AS77" t="str">
        <f t="shared" si="38"/>
        <v/>
      </c>
      <c r="AT77">
        <f t="shared" ca="1" si="31"/>
        <v>0.74396755086171829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_Он_с_бугорками?</v>
      </c>
      <c r="BA77" t="e">
        <f>VLOOKUP(Q77,audio_list_stym!$B$2:$BQ$299,68,FALSE)</f>
        <v>#N/A</v>
      </c>
      <c r="BB77" t="str">
        <f t="shared" si="33"/>
        <v>Это_XXXXX._Он_с_бугорками?</v>
      </c>
      <c r="BD77" cm="1">
        <f t="array" aca="1" ref="BD77" ca="1">INDEX($L$74:$L$81,(RANK(AT5,$AT$2:$AT$9)))</f>
        <v>2113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VLOOKUP(B78,audio_list_stym!$A$3:$BP$18,43,FALSE)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VLOOKUP(B78,audio_list_stym!$A$3:$AJ$18,11,FALSE)</f>
        <v>Noni</v>
      </c>
      <c r="I78" t="s">
        <v>692</v>
      </c>
      <c r="J78" t="str">
        <f t="shared" si="29"/>
        <v>Noni_5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133</v>
      </c>
      <c r="Z78" t="str">
        <f>IF(G78="экспл",VLOOKUP(J78,quest_экспл!$A$1:$N$129,12,FALSE),IF(G78="импл_",0,0))</f>
        <v>sound\\Ovalniy_li_on.wav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9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40"/>
        <v/>
      </c>
      <c r="AI78" t="s">
        <v>80</v>
      </c>
      <c r="AO78">
        <f t="shared" ca="1" si="35"/>
        <v>1.0738363904125747E-2</v>
      </c>
      <c r="AP78" t="str">
        <f t="shared" ca="1" si="36"/>
        <v>pics\\Tomat_7.jpg</v>
      </c>
      <c r="AR78" t="str">
        <f t="shared" si="41"/>
        <v/>
      </c>
      <c r="AS78" t="str">
        <f t="shared" si="38"/>
        <v/>
      </c>
      <c r="AT78">
        <f t="shared" ca="1" si="31"/>
        <v>0.25290287774440501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_Овальный_ли_он?</v>
      </c>
      <c r="BA78" t="e">
        <f>VLOOKUP(Q78,audio_list_stym!$B$2:$BQ$299,68,FALSE)</f>
        <v>#N/A</v>
      </c>
      <c r="BB78" t="str">
        <f t="shared" si="33"/>
        <v>На_картинке_XXXXX._Овальный_ли_он?</v>
      </c>
      <c r="BD78" cm="1">
        <f t="array" aca="1" ref="BD78" ca="1">INDEX($L$74:$L$81,(RANK(AT6,$AT$2:$AT$9)))</f>
        <v>2115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VLOOKUP(B79,audio_list_stym!$A$3:$BP$18,43,FALSE)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VLOOKUP(B79,audio_list_stym!$A$3:$AJ$18,11,FALSE)</f>
        <v>Noni</v>
      </c>
      <c r="I79" t="s">
        <v>693</v>
      </c>
      <c r="J79" t="str">
        <f t="shared" si="29"/>
        <v>Noni_6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134</v>
      </c>
      <c r="Z79" t="str">
        <f>IF(G79="экспл",VLOOKUP(J79,quest_экспл!$A$1:$N$129,12,FALSE),IF(G79="импл_",0,0))</f>
        <v>sound\\Zhidkiy_li_on.wav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9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40"/>
        <v/>
      </c>
      <c r="AI79" t="s">
        <v>81</v>
      </c>
      <c r="AO79">
        <f t="shared" ca="1" si="35"/>
        <v>0.77162944963210878</v>
      </c>
      <c r="AP79" t="str">
        <f t="shared" ca="1" si="36"/>
        <v>pics\\Finik_7.jpg</v>
      </c>
      <c r="AR79" t="str">
        <f t="shared" si="41"/>
        <v/>
      </c>
      <c r="AS79" t="str">
        <f t="shared" si="38"/>
        <v/>
      </c>
      <c r="AT79">
        <f t="shared" ca="1" si="31"/>
        <v>5.0691025805370993E-2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_Жидкий_ли_он?</v>
      </c>
      <c r="BA79" t="e">
        <f>VLOOKUP(Q79,audio_list_stym!$B$2:$BQ$299,68,FALSE)</f>
        <v>#N/A</v>
      </c>
      <c r="BB79" t="str">
        <f t="shared" si="33"/>
        <v>На_мониторе_XXXXX._Жидкий_ли_он?</v>
      </c>
      <c r="BD79" cm="1">
        <f t="array" aca="1" ref="BD79" ca="1">INDEX($L$74:$L$81,(RANK(AT7,$AT$2:$AT$9)))</f>
        <v>2117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VLOOKUP(B80,audio_list_stym!$A$3:$BP$18,43,FALSE)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VLOOKUP(B80,audio_list_stym!$A$3:$AJ$18,11,FALSE)</f>
        <v>Noni</v>
      </c>
      <c r="I80" t="s">
        <v>694</v>
      </c>
      <c r="J80" t="str">
        <f t="shared" si="29"/>
        <v>Noni_7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135</v>
      </c>
      <c r="Z80" t="str">
        <f>IF(G80="экспл",VLOOKUP(J80,quest_экспл!$A$1:$N$129,12,FALSE),IF(G80="импл_",0,0))</f>
        <v>sound\\On_lohmatiy.wav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9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40"/>
        <v/>
      </c>
      <c r="AI80" t="s">
        <v>82</v>
      </c>
      <c r="AO80">
        <f t="shared" ca="1" si="35"/>
        <v>8.0244471080959889E-2</v>
      </c>
      <c r="AP80" t="str">
        <f t="shared" ca="1" si="36"/>
        <v>pics\\Tomat_4.jpg</v>
      </c>
      <c r="AR80" t="str">
        <f t="shared" si="41"/>
        <v/>
      </c>
      <c r="AS80" t="str">
        <f t="shared" si="38"/>
        <v/>
      </c>
      <c r="AT80">
        <f t="shared" ca="1" si="31"/>
        <v>0.13603178122014181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_Он_лохматый?</v>
      </c>
      <c r="BA80" t="e">
        <f>VLOOKUP(Q80,audio_list_stym!$B$2:$BQ$299,68,FALSE)</f>
        <v>#N/A</v>
      </c>
      <c r="BB80" t="str">
        <f t="shared" si="33"/>
        <v>Перед_Вами_XXXXX._Он_лохматый?</v>
      </c>
      <c r="BD80" cm="1">
        <f t="array" aca="1" ref="BD80" ca="1">INDEX($L$74:$L$81,(RANK(AT8,$AT$2:$AT$9)))</f>
        <v>2116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VLOOKUP(B81,audio_list_stym!$A$3:$BP$18,43,FALSE)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VLOOKUP(B81,audio_list_stym!$A$3:$AJ$18,11,FALSE)</f>
        <v>Noni</v>
      </c>
      <c r="I81" t="s">
        <v>695</v>
      </c>
      <c r="J81" t="str">
        <f t="shared" si="29"/>
        <v>Noni_8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136</v>
      </c>
      <c r="Z81" t="str">
        <f>IF(G81="экспл",VLOOKUP(J81,quest_экспл!$A$1:$N$129,12,FALSE),IF(G81="импл_",0,0))</f>
        <v>sound\\On_zolotistiy.wav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9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40"/>
        <v/>
      </c>
      <c r="AI81" t="s">
        <v>83</v>
      </c>
      <c r="AO81">
        <f t="shared" ca="1" si="35"/>
        <v>0.81199677803284653</v>
      </c>
      <c r="AP81" t="str">
        <f t="shared" ca="1" si="36"/>
        <v>pics\\Finik_2.jpg</v>
      </c>
      <c r="AR81" t="str">
        <f t="shared" si="41"/>
        <v/>
      </c>
      <c r="AS81" t="str">
        <f t="shared" si="38"/>
        <v/>
      </c>
      <c r="AT81">
        <f t="shared" ca="1" si="31"/>
        <v>0.20440414366746218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_Он_золотистый?</v>
      </c>
      <c r="BA81" t="e">
        <f>VLOOKUP(Q81,audio_list_stym!$B$2:$BQ$299,68,FALSE)</f>
        <v>#N/A</v>
      </c>
      <c r="BB81" t="str">
        <f t="shared" si="33"/>
        <v>Вы_видите_XXXXX._Он_золотистый?</v>
      </c>
      <c r="BD81" cm="1">
        <f t="array" aca="1" ref="BD81" ca="1">INDEX($L$74:$L$81,(RANK(AT9,$AT$2:$AT$9)))</f>
        <v>2114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VLOOKUP(B82,audio_list_stym!$A$3:$BP$18,43,FALSE)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VLOOKUP(B82,audio_list_stym!$A$3:$AJ$18,11,FALSE)</f>
        <v>Sapota</v>
      </c>
      <c r="I82" t="s">
        <v>688</v>
      </c>
      <c r="J82" t="str">
        <f t="shared" si="29"/>
        <v>Sapota_1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265</v>
      </c>
      <c r="Q82" t="str">
        <f>IF(G82="экспл",0,IF(G82="импл_",VLOOKUP(J82,quest_импл!$A$1:$J$129,8,FALSE),0))</f>
        <v>sound\\Sharoobrazniy_li.wav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2035</v>
      </c>
      <c r="AD82" t="str">
        <f t="shared" ca="1" si="39"/>
        <v>pics\\Limon_3.jpg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40"/>
        <v>pics\\Limon_3.jpg</v>
      </c>
      <c r="AI82" t="s">
        <v>84</v>
      </c>
      <c r="AO82">
        <f t="shared" ca="1" si="35"/>
        <v>0.40942728069277701</v>
      </c>
      <c r="AP82" t="str">
        <f t="shared" ca="1" si="36"/>
        <v>pics\\Limon_3.jpg</v>
      </c>
      <c r="AR82" t="str">
        <f t="shared" si="41"/>
        <v/>
      </c>
      <c r="AS82" t="str">
        <f t="shared" ca="1" si="38"/>
        <v>pics\\Limon_3.jpg</v>
      </c>
      <c r="AT82">
        <f t="shared" ca="1" si="31"/>
        <v>0.45172661997577612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_Шарообразный_ли_</v>
      </c>
      <c r="BB82" t="str">
        <f t="shared" si="33"/>
        <v>_Шарообразный_ли_ЛИРОХ?</v>
      </c>
      <c r="BC82">
        <f>A82</f>
        <v>1211</v>
      </c>
      <c r="BD82" cm="1">
        <f t="array" aca="1" ref="BD82" ca="1">INDEX($L$82:$L$89,(RANK(AT2,$AT$2:$AT$9)))</f>
        <v>2136</v>
      </c>
      <c r="BE82" cm="1">
        <f t="array" aca="1" ref="BE82" ca="1">INDEX(BD66:BD81,(RANK(AT4,$AT$2:$AT$17)))</f>
        <v>2117</v>
      </c>
      <c r="BF82" cm="1">
        <f t="array" aca="1" ref="BF82" ca="1">INDEX(BD90:BD105,(RANK(AT4,$AT$2:$AT$17)))</f>
        <v>2149</v>
      </c>
      <c r="BG82" cm="1">
        <f t="array" aca="1" ref="BG82" ca="1">INDEX(BD106:BD129,(RANK(AT4,$AT$2:$AT$9)))</f>
        <v>2068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VLOOKUP(B83,audio_list_stym!$A$3:$BP$18,43,FALSE)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VLOOKUP(B83,audio_list_stym!$A$3:$AJ$18,11,FALSE)</f>
        <v>Sapota</v>
      </c>
      <c r="I83" t="s">
        <v>689</v>
      </c>
      <c r="J83" t="str">
        <f t="shared" si="29"/>
        <v>Sapota_2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266</v>
      </c>
      <c r="Q83" t="str">
        <f>IF(G83="экспл",0,IF(G83="импл_",VLOOKUP(J83,quest_импл!$A$1:$J$129,8,FALSE),0))</f>
        <v>sound\\Nadrezan_li.wav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2046</v>
      </c>
      <c r="AD83" t="str">
        <f t="shared" ca="1" si="39"/>
        <v>pics\\Peper_6.jpg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40"/>
        <v>pics\\Peper_6.jpg</v>
      </c>
      <c r="AI83" t="s">
        <v>85</v>
      </c>
      <c r="AO83">
        <f t="shared" ca="1" si="35"/>
        <v>0.30554026107882426</v>
      </c>
      <c r="AP83" t="str">
        <f t="shared" ca="1" si="36"/>
        <v>pics\\Peper_6.jpg</v>
      </c>
      <c r="AR83" t="str">
        <f t="shared" si="41"/>
        <v/>
      </c>
      <c r="AS83" t="str">
        <f t="shared" ca="1" si="38"/>
        <v>pics\\Peper_6.jpg</v>
      </c>
      <c r="AT83">
        <f t="shared" ca="1" si="31"/>
        <v>0.50538116652083775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_Надрезан_ли_</v>
      </c>
      <c r="BB83" t="str">
        <f t="shared" si="33"/>
        <v>_Надрезан_ли_ЛИРОХ?</v>
      </c>
      <c r="BD83" cm="1">
        <f t="array" aca="1" ref="BD83" ca="1">INDEX($L$82:$L$89,(RANK(AT3,$AT$2:$AT$9)))</f>
        <v>2134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VLOOKUP(B84,audio_list_stym!$A$3:$BP$18,43,FALSE)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VLOOKUP(B84,audio_list_stym!$A$3:$AJ$18,11,FALSE)</f>
        <v>Sapota</v>
      </c>
      <c r="I84" t="s">
        <v>690</v>
      </c>
      <c r="J84" t="str">
        <f t="shared" si="29"/>
        <v>Sapota_3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267</v>
      </c>
      <c r="Q84" t="str">
        <f>IF(G84="экспл",0,IF(G84="импл_",VLOOKUP(J84,quest_импл!$A$1:$J$129,8,FALSE),0))</f>
        <v>sound\\Perekruchen_li.wav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2006</v>
      </c>
      <c r="AD84" t="str">
        <f t="shared" ca="1" si="39"/>
        <v>pics\\Banan_6.jpg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40"/>
        <v>pics\\Banan_6.jpg</v>
      </c>
      <c r="AI84" t="s">
        <v>94</v>
      </c>
      <c r="AO84">
        <f t="shared" ca="1" si="35"/>
        <v>0.89065603153182626</v>
      </c>
      <c r="AP84" t="str">
        <f t="shared" ca="1" si="36"/>
        <v>pics\\Banan_6.jpg</v>
      </c>
      <c r="AR84" t="str">
        <f t="shared" si="41"/>
        <v/>
      </c>
      <c r="AS84" t="str">
        <f t="shared" ca="1" si="38"/>
        <v>pics\\Banan_6.jpg</v>
      </c>
      <c r="AT84">
        <f t="shared" ca="1" si="31"/>
        <v>0.97710689348553348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_Перекручен_ли_</v>
      </c>
      <c r="BB84" t="str">
        <f t="shared" si="33"/>
        <v>_Перекручен_ли_ЛИРОХ?</v>
      </c>
      <c r="BD84" cm="1">
        <f t="array" aca="1" ref="BD84" ca="1">INDEX($L$82:$L$89,(RANK(AT4,$AT$2:$AT$9)))</f>
        <v>2135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VLOOKUP(B85,audio_list_stym!$A$3:$BP$18,43,FALSE)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VLOOKUP(B85,audio_list_stym!$A$3:$AJ$18,11,FALSE)</f>
        <v>Sapota</v>
      </c>
      <c r="I85" t="s">
        <v>691</v>
      </c>
      <c r="J85" t="str">
        <f t="shared" si="29"/>
        <v>Sapota_4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268</v>
      </c>
      <c r="Q85" t="str">
        <f>IF(G85="экспл",0,IF(G85="импл_",VLOOKUP(J85,quest_импл!$A$1:$J$129,8,FALSE),0))</f>
        <v>sound\\Sorvan_li.wav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2025</v>
      </c>
      <c r="AD85" t="str">
        <f t="shared" ca="1" si="39"/>
        <v>pics\\Kokos_1.jpg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40"/>
        <v>pics\\Kokos_1.jpg</v>
      </c>
      <c r="AI85" t="s">
        <v>95</v>
      </c>
      <c r="AO85">
        <f t="shared" ca="1" si="35"/>
        <v>0.62911027222390425</v>
      </c>
      <c r="AP85" t="str">
        <f t="shared" ca="1" si="36"/>
        <v>pics\\Kokos_1.jpg</v>
      </c>
      <c r="AR85" t="str">
        <f t="shared" si="41"/>
        <v/>
      </c>
      <c r="AS85" t="str">
        <f t="shared" ca="1" si="38"/>
        <v>pics\\Kokos_1.jpg</v>
      </c>
      <c r="AT85">
        <f t="shared" ca="1" si="31"/>
        <v>0.88812620562990285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_Сорван_ли_</v>
      </c>
      <c r="BB85" t="str">
        <f t="shared" si="33"/>
        <v>_Сорван_ли_ЛИРОХ?</v>
      </c>
      <c r="BD85" cm="1">
        <f t="array" aca="1" ref="BD85" ca="1">INDEX($L$82:$L$89,(RANK(AT5,$AT$2:$AT$9)))</f>
        <v>2129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VLOOKUP(B86,audio_list_stym!$A$3:$BP$18,43,FALSE)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VLOOKUP(B86,audio_list_stym!$A$3:$AJ$18,11,FALSE)</f>
        <v>Sapota</v>
      </c>
      <c r="I86" t="s">
        <v>692</v>
      </c>
      <c r="J86" t="str">
        <f t="shared" si="29"/>
        <v>Sapota_5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269</v>
      </c>
      <c r="Q86" t="str">
        <f>IF(G86="экспл",0,IF(G86="импл_",VLOOKUP(J86,quest_импл!$A$1:$J$129,8,FALSE),0))</f>
        <v>sound\\Spresovan_li.wav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2009</v>
      </c>
      <c r="AD86" t="str">
        <f t="shared" ca="1" si="39"/>
        <v>pics\\Finik_1.jpg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40"/>
        <v>pics\\Finik_1.jpg</v>
      </c>
      <c r="AI86" t="s">
        <v>96</v>
      </c>
      <c r="AO86">
        <f t="shared" ca="1" si="35"/>
        <v>0.85938586217703805</v>
      </c>
      <c r="AP86" t="str">
        <f t="shared" ca="1" si="36"/>
        <v>pics\\Finik_1.jpg</v>
      </c>
      <c r="AR86" t="str">
        <f t="shared" si="41"/>
        <v/>
      </c>
      <c r="AS86" t="str">
        <f t="shared" ca="1" si="38"/>
        <v>pics\\Finik_1.jpg</v>
      </c>
      <c r="AT86">
        <f t="shared" ca="1" si="31"/>
        <v>0.62430887271630786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_Спрессован_ли_</v>
      </c>
      <c r="BB86" t="str">
        <f t="shared" si="33"/>
        <v>_Спрессован_ли_ЛИРОХ?</v>
      </c>
      <c r="BD86" cm="1">
        <f t="array" aca="1" ref="BD86" ca="1">INDEX($L$82:$L$89,(RANK(AT6,$AT$2:$AT$9)))</f>
        <v>2131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VLOOKUP(B87,audio_list_stym!$A$3:$BP$18,43,FALSE)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VLOOKUP(B87,audio_list_stym!$A$3:$AJ$18,11,FALSE)</f>
        <v>Sapota</v>
      </c>
      <c r="I87" t="s">
        <v>693</v>
      </c>
      <c r="J87" t="str">
        <f t="shared" si="29"/>
        <v>Sapota_6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270</v>
      </c>
      <c r="Q87" t="str">
        <f>IF(G87="экспл",0,IF(G87="импл_",VLOOKUP(J87,quest_импл!$A$1:$J$129,8,FALSE),0))</f>
        <v>sound\\Zheltiy_li.wav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2029</v>
      </c>
      <c r="AD87" t="str">
        <f t="shared" ca="1" si="39"/>
        <v>pics\\Kokos_5.jpg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40"/>
        <v>pics\\Kokos_5.jpg</v>
      </c>
      <c r="AI87" t="s">
        <v>97</v>
      </c>
      <c r="AO87">
        <f t="shared" ca="1" si="35"/>
        <v>0.51755997755481375</v>
      </c>
      <c r="AP87" t="str">
        <f t="shared" ca="1" si="36"/>
        <v>pics\\Kokos_5.jpg</v>
      </c>
      <c r="AR87" t="str">
        <f t="shared" si="41"/>
        <v/>
      </c>
      <c r="AS87" t="str">
        <f t="shared" ca="1" si="38"/>
        <v>pics\\Kokos_5.jpg</v>
      </c>
      <c r="AT87">
        <f t="shared" ca="1" si="31"/>
        <v>0.71612642104237756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_Желтый_ли_</v>
      </c>
      <c r="BB87" t="str">
        <f t="shared" si="33"/>
        <v>_Желтый_ли_ЛИРОХ?</v>
      </c>
      <c r="BD87" cm="1">
        <f t="array" aca="1" ref="BD87" ca="1">INDEX($L$82:$L$89,(RANK(AT7,$AT$2:$AT$9)))</f>
        <v>2133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VLOOKUP(B88,audio_list_stym!$A$3:$BP$18,43,FALSE)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VLOOKUP(B88,audio_list_stym!$A$3:$AJ$18,11,FALSE)</f>
        <v>Sapota</v>
      </c>
      <c r="I88" t="s">
        <v>694</v>
      </c>
      <c r="J88" t="str">
        <f t="shared" si="29"/>
        <v>Sapota_7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271</v>
      </c>
      <c r="Q88" t="str">
        <f>IF(G88="экспл",0,IF(G88="импл_",VLOOKUP(J88,quest_импл!$A$1:$J$129,8,FALSE),0))</f>
        <v>sound\\Rovniy_li.wav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2061</v>
      </c>
      <c r="AD88" t="str">
        <f t="shared" ca="1" si="39"/>
        <v>pics\\Tomat_5.jpg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40"/>
        <v>pics\\Tomat_5.jpg</v>
      </c>
      <c r="AI88" t="s">
        <v>98</v>
      </c>
      <c r="AO88">
        <f t="shared" ca="1" si="35"/>
        <v>4.759948157095728E-2</v>
      </c>
      <c r="AP88" t="str">
        <f t="shared" ca="1" si="36"/>
        <v>pics\\Tomat_5.jpg</v>
      </c>
      <c r="AR88" t="str">
        <f t="shared" si="41"/>
        <v/>
      </c>
      <c r="AS88" t="str">
        <f t="shared" ca="1" si="38"/>
        <v>pics\\Tomat_5.jpg</v>
      </c>
      <c r="AT88">
        <f t="shared" ca="1" si="31"/>
        <v>0.71351219888377126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_Ровный_ли_</v>
      </c>
      <c r="BB88" t="str">
        <f t="shared" si="33"/>
        <v>_Ровный_ли_ЛИРОХ?</v>
      </c>
      <c r="BD88" cm="1">
        <f t="array" aca="1" ref="BD88" ca="1">INDEX($L$82:$L$89,(RANK(AT8,$AT$2:$AT$9)))</f>
        <v>2132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VLOOKUP(B89,audio_list_stym!$A$3:$BP$18,43,FALSE)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VLOOKUP(B89,audio_list_stym!$A$3:$AJ$18,11,FALSE)</f>
        <v>Sapota</v>
      </c>
      <c r="I89" t="s">
        <v>695</v>
      </c>
      <c r="J89" t="str">
        <f t="shared" si="29"/>
        <v>Sapota_8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272</v>
      </c>
      <c r="Q89" t="str">
        <f>IF(G89="экспл",0,IF(G89="импл_",VLOOKUP(J89,quest_импл!$A$1:$J$129,8,FALSE),0))</f>
        <v>sound\\Imeet_li_shipi.wav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2026</v>
      </c>
      <c r="AD89" t="str">
        <f t="shared" ca="1" si="39"/>
        <v>pics\\Kokos_2.jpg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40"/>
        <v>pics\\Kokos_2.jpg</v>
      </c>
      <c r="AI89" t="s">
        <v>99</v>
      </c>
      <c r="AO89">
        <f t="shared" ca="1" si="35"/>
        <v>0.55555028634019443</v>
      </c>
      <c r="AP89" t="str">
        <f t="shared" ca="1" si="36"/>
        <v>pics\\Kokos_2.jpg</v>
      </c>
      <c r="AR89" t="str">
        <f t="shared" si="41"/>
        <v/>
      </c>
      <c r="AS89" t="str">
        <f t="shared" ca="1" si="38"/>
        <v>pics\\Kokos_2.jpg</v>
      </c>
      <c r="AT89">
        <f t="shared" ca="1" si="31"/>
        <v>0.47142571728280636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_Имеет_ли_шипы_</v>
      </c>
      <c r="BB89" t="str">
        <f t="shared" si="33"/>
        <v>_Имеет_ли_шипы_ЛИРОХ?</v>
      </c>
      <c r="BD89" cm="1">
        <f t="array" aca="1" ref="BD89" ca="1">INDEX($L$82:$L$89,(RANK(AT9,$AT$2:$AT$9)))</f>
        <v>2130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VLOOKUP(B90,audio_list_stym!$A$3:$BP$18,43,FALSE)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VLOOKUP(B90,audio_list_stym!$A$3:$AJ$18,11,FALSE)</f>
        <v>Tamanid</v>
      </c>
      <c r="I90" t="s">
        <v>688</v>
      </c>
      <c r="J90" t="str">
        <f t="shared" si="29"/>
        <v>Tamanid_1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145</v>
      </c>
      <c r="Z90" t="str">
        <f>IF(G90="экспл",VLOOKUP(J90,quest_экспл!$A$1:$N$129,12,FALSE),IF(G90="импл_",0,0))</f>
        <v>sound\\On_krasnovatiy.wav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9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40"/>
        <v/>
      </c>
      <c r="AI90" t="s">
        <v>100</v>
      </c>
      <c r="AO90">
        <f t="shared" ca="1" si="35"/>
        <v>0.75235537126512397</v>
      </c>
      <c r="AP90" t="str">
        <f t="shared" ca="1" si="36"/>
        <v>pics\\Goroh_1.jpg</v>
      </c>
      <c r="AR90" t="str">
        <f t="shared" si="41"/>
        <v/>
      </c>
      <c r="AS90" t="str">
        <f t="shared" si="38"/>
        <v/>
      </c>
      <c r="AT90">
        <f t="shared" ca="1" si="31"/>
        <v>0.32730546979796149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_Он_красноватый?</v>
      </c>
      <c r="BA90" t="e">
        <f>VLOOKUP(Q90,audio_list_stym!$B$2:$BQ$299,68,FALSE)</f>
        <v>#N/A</v>
      </c>
      <c r="BB90" t="str">
        <f t="shared" si="33"/>
        <v>На_экране_ФИМОН._Он_красноватый?</v>
      </c>
      <c r="BC90">
        <f>A90</f>
        <v>1212</v>
      </c>
      <c r="BD90" cm="1">
        <f t="array" aca="1" ref="BD90" ca="1">INDEX($L$90:$L$97,(RANK(AT2,$AT$2:$AT$9)))</f>
        <v>2144</v>
      </c>
      <c r="BE90" cm="1">
        <f t="array" aca="1" ref="BE90" ca="1">INDEX(BD66:BD81,(RANK(AT5,$AT$2:$AT$17)))</f>
        <v>2095</v>
      </c>
      <c r="BF90" cm="1">
        <f t="array" aca="1" ref="BF90" ca="1">INDEX(BD98:BD113,(RANK(AT5,$AT$2:$AT$17)))</f>
        <v>2150</v>
      </c>
      <c r="BG90" cm="1">
        <f t="array" aca="1" ref="BG90" ca="1">INDEX(BD114:BD129,(RANK(AT5,$AT$2:$AT$9)))</f>
        <v>2080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VLOOKUP(B91,audio_list_stym!$A$3:$BP$18,43,FALSE)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VLOOKUP(B91,audio_list_stym!$A$3:$AJ$18,11,FALSE)</f>
        <v>Tamanid</v>
      </c>
      <c r="I91" t="s">
        <v>689</v>
      </c>
      <c r="J91" t="str">
        <f t="shared" si="29"/>
        <v>Tamanid_2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146</v>
      </c>
      <c r="Z91" t="str">
        <f>IF(G91="экспл",VLOOKUP(J91,quest_экспл!$A$1:$N$129,12,FALSE),IF(G91="импл_",0,0))</f>
        <v>sound\\Izognut_li_on.wav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9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40"/>
        <v/>
      </c>
      <c r="AI91" t="s">
        <v>101</v>
      </c>
      <c r="AO91">
        <f t="shared" ca="1" si="35"/>
        <v>0.97305289919161486</v>
      </c>
      <c r="AP91" t="str">
        <f t="shared" ca="1" si="36"/>
        <v>pics\\Banan_2.jpg</v>
      </c>
      <c r="AR91" t="str">
        <f t="shared" si="41"/>
        <v/>
      </c>
      <c r="AS91" t="str">
        <f t="shared" si="38"/>
        <v/>
      </c>
      <c r="AT91">
        <f t="shared" ca="1" si="31"/>
        <v>0.15756028638776087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_Изогнут_ли_он?</v>
      </c>
      <c r="BA91" t="e">
        <f>VLOOKUP(Q91,audio_list_stym!$B$2:$BQ$299,68,FALSE)</f>
        <v>#N/A</v>
      </c>
      <c r="BB91" t="str">
        <f t="shared" si="33"/>
        <v>Посмотрите,_вот_ФИМОН._Изогнут_ли_он?</v>
      </c>
      <c r="BD91" cm="1">
        <f t="array" aca="1" ref="BD91" ca="1">INDEX($L$90:$L$97,(RANK(AT3,$AT$2:$AT$9)))</f>
        <v>2142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VLOOKUP(B92,audio_list_stym!$A$3:$BP$18,43,FALSE)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VLOOKUP(B92,audio_list_stym!$A$3:$AJ$18,11,FALSE)</f>
        <v>Tamanid</v>
      </c>
      <c r="I92" t="s">
        <v>690</v>
      </c>
      <c r="J92" t="str">
        <f t="shared" si="29"/>
        <v>Tamanid_3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147</v>
      </c>
      <c r="Z92" t="str">
        <f>IF(G92="экспл",VLOOKUP(J92,quest_экспл!$A$1:$N$129,12,FALSE),IF(G92="импл_",0,0))</f>
        <v>sound\\On_barhatistiy.wav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9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40"/>
        <v/>
      </c>
      <c r="AI92" t="s">
        <v>102</v>
      </c>
      <c r="AO92">
        <f t="shared" ca="1" si="35"/>
        <v>0.70998627544083526</v>
      </c>
      <c r="AP92" t="str">
        <f t="shared" ca="1" si="36"/>
        <v>pics\\Goroh_4.jpg</v>
      </c>
      <c r="AR92" t="str">
        <f t="shared" si="41"/>
        <v/>
      </c>
      <c r="AS92" t="str">
        <f t="shared" si="38"/>
        <v/>
      </c>
      <c r="AT92">
        <f t="shared" ca="1" si="31"/>
        <v>0.35059171502405395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_Он_бархатистый?</v>
      </c>
      <c r="BA92" t="e">
        <f>VLOOKUP(Q92,audio_list_stym!$B$2:$BQ$299,68,FALSE)</f>
        <v>#N/A</v>
      </c>
      <c r="BB92" t="str">
        <f t="shared" si="33"/>
        <v>Вот_ФИМОН._Он_бархатистый?</v>
      </c>
      <c r="BD92" cm="1">
        <f t="array" aca="1" ref="BD92" ca="1">INDEX($L$90:$L$97,(RANK(AT4,$AT$2:$AT$9)))</f>
        <v>2143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VLOOKUP(B93,audio_list_stym!$A$3:$BP$18,43,FALSE)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VLOOKUP(B93,audio_list_stym!$A$3:$AJ$18,11,FALSE)</f>
        <v>Tamanid</v>
      </c>
      <c r="I93" t="s">
        <v>691</v>
      </c>
      <c r="J93" t="str">
        <f t="shared" si="29"/>
        <v>Tamanid_4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148</v>
      </c>
      <c r="Z93" t="str">
        <f>IF(G93="экспл",VLOOKUP(J93,quest_экспл!$A$1:$N$129,12,FALSE),IF(G93="импл_",0,0))</f>
        <v>sound\\Odnotonniy_li_on.wav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9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40"/>
        <v/>
      </c>
      <c r="AI93" t="s">
        <v>103</v>
      </c>
      <c r="AO93">
        <f t="shared" ca="1" si="35"/>
        <v>0.34256867926375012</v>
      </c>
      <c r="AP93" t="str">
        <f t="shared" ca="1" si="36"/>
        <v>pics\\Peper_1.jpg</v>
      </c>
      <c r="AR93" t="str">
        <f t="shared" si="41"/>
        <v/>
      </c>
      <c r="AS93" t="str">
        <f t="shared" si="38"/>
        <v/>
      </c>
      <c r="AT93">
        <f t="shared" ca="1" si="31"/>
        <v>0.45444724019242499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_Однотонный_ли_он?</v>
      </c>
      <c r="BA93" t="e">
        <f>VLOOKUP(Q93,audio_list_stym!$B$2:$BQ$299,68,FALSE)</f>
        <v>#N/A</v>
      </c>
      <c r="BB93" t="str">
        <f t="shared" si="33"/>
        <v>Это_ФИМОН._Однотонный_ли_он?</v>
      </c>
      <c r="BD93" cm="1">
        <f t="array" aca="1" ref="BD93" ca="1">INDEX($L$90:$L$97,(RANK(AT5,$AT$2:$AT$9)))</f>
        <v>2137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VLOOKUP(B94,audio_list_stym!$A$3:$BP$18,43,FALSE)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VLOOKUP(B94,audio_list_stym!$A$3:$AJ$18,11,FALSE)</f>
        <v>Tamanid</v>
      </c>
      <c r="I94" t="s">
        <v>692</v>
      </c>
      <c r="J94" t="str">
        <f t="shared" si="29"/>
        <v>Tamanid_5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149</v>
      </c>
      <c r="Z94" t="str">
        <f>IF(G94="экспл",VLOOKUP(J94,quest_экспл!$A$1:$N$129,12,FALSE),IF(G94="импл_",0,0))</f>
        <v>sound\\On_prozrachniy.wav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9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40"/>
        <v/>
      </c>
      <c r="AI94" t="s">
        <v>104</v>
      </c>
      <c r="AO94">
        <f t="shared" ca="1" si="35"/>
        <v>0.17239599959820318</v>
      </c>
      <c r="AP94" t="str">
        <f t="shared" ca="1" si="36"/>
        <v>pics\\Redis_5.jpg</v>
      </c>
      <c r="AR94" t="str">
        <f t="shared" si="41"/>
        <v/>
      </c>
      <c r="AS94" t="str">
        <f t="shared" si="38"/>
        <v/>
      </c>
      <c r="AT94">
        <f t="shared" ca="1" si="31"/>
        <v>0.67332721680994378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_Он_прозрачный?</v>
      </c>
      <c r="BA94" t="e">
        <f>VLOOKUP(Q94,audio_list_stym!$B$2:$BQ$299,68,FALSE)</f>
        <v>#N/A</v>
      </c>
      <c r="BB94" t="str">
        <f t="shared" si="33"/>
        <v>На_картинке_ФИМОН._Он_прозрачный?</v>
      </c>
      <c r="BD94" cm="1">
        <f t="array" aca="1" ref="BD94" ca="1">INDEX($L$90:$L$97,(RANK(AT6,$AT$2:$AT$9)))</f>
        <v>2139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VLOOKUP(B95,audio_list_stym!$A$3:$BP$18,43,FALSE)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VLOOKUP(B95,audio_list_stym!$A$3:$AJ$18,11,FALSE)</f>
        <v>Tamanid</v>
      </c>
      <c r="I95" t="s">
        <v>693</v>
      </c>
      <c r="J95" t="str">
        <f t="shared" si="29"/>
        <v>Tamanid_6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150</v>
      </c>
      <c r="Z95" t="str">
        <f>IF(G95="экспл",VLOOKUP(J95,quest_экспл!$A$1:$N$129,12,FALSE),IF(G95="импл_",0,0))</f>
        <v>sound\\On_izmelchen.wav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9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40"/>
        <v/>
      </c>
      <c r="AI95" t="s">
        <v>105</v>
      </c>
      <c r="AO95">
        <f t="shared" ca="1" si="35"/>
        <v>0.33141796556828362</v>
      </c>
      <c r="AP95" t="str">
        <f t="shared" ca="1" si="36"/>
        <v>pics\\Peper_5.jpg</v>
      </c>
      <c r="AR95" t="str">
        <f t="shared" si="41"/>
        <v/>
      </c>
      <c r="AS95" t="str">
        <f t="shared" si="38"/>
        <v/>
      </c>
      <c r="AT95">
        <f t="shared" ca="1" si="31"/>
        <v>0.10778121559567466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_Он_измельчен?</v>
      </c>
      <c r="BA95" t="e">
        <f>VLOOKUP(Q95,audio_list_stym!$B$2:$BQ$299,68,FALSE)</f>
        <v>#N/A</v>
      </c>
      <c r="BB95" t="str">
        <f t="shared" si="33"/>
        <v>На_мониторе_ФИМОН._Он_измельчен?</v>
      </c>
      <c r="BD95" cm="1">
        <f t="array" aca="1" ref="BD95" ca="1">INDEX($L$90:$L$97,(RANK(AT7,$AT$2:$AT$9)))</f>
        <v>2141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VLOOKUP(B96,audio_list_stym!$A$3:$BP$18,43,FALSE)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VLOOKUP(B96,audio_list_stym!$A$3:$AJ$18,11,FALSE)</f>
        <v>Tamanid</v>
      </c>
      <c r="I96" t="s">
        <v>694</v>
      </c>
      <c r="J96" t="str">
        <f t="shared" si="29"/>
        <v>Tamanid_7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151</v>
      </c>
      <c r="Z96" t="str">
        <f>IF(G96="экспл",VLOOKUP(J96,quest_экспл!$A$1:$N$129,12,FALSE),IF(G96="импл_",0,0))</f>
        <v>sound\\Cvetushiy_li_on.wav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9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40"/>
        <v/>
      </c>
      <c r="AI96" t="s">
        <v>106</v>
      </c>
      <c r="AO96">
        <f t="shared" ca="1" si="35"/>
        <v>0.73665694211205557</v>
      </c>
      <c r="AP96" t="str">
        <f t="shared" ca="1" si="36"/>
        <v>pics\\Goroh_2.jpg</v>
      </c>
      <c r="AR96" t="str">
        <f t="shared" si="41"/>
        <v/>
      </c>
      <c r="AS96" t="str">
        <f t="shared" si="38"/>
        <v/>
      </c>
      <c r="AT96">
        <f t="shared" ca="1" si="31"/>
        <v>0.98902480689469241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_Цветущий_ли_он?</v>
      </c>
      <c r="BA96" t="e">
        <f>VLOOKUP(Q96,audio_list_stym!$B$2:$BQ$299,68,FALSE)</f>
        <v>#N/A</v>
      </c>
      <c r="BB96" t="str">
        <f t="shared" si="33"/>
        <v>Перед_Вами_ФИМОН._Цветущий_ли_он?</v>
      </c>
      <c r="BD96" cm="1">
        <f t="array" aca="1" ref="BD96" ca="1">INDEX($L$90:$L$97,(RANK(AT8,$AT$2:$AT$9)))</f>
        <v>2140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VLOOKUP(B97,audio_list_stym!$A$3:$BP$18,43,FALSE)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VLOOKUP(B97,audio_list_stym!$A$3:$AJ$18,11,FALSE)</f>
        <v>Tamanid</v>
      </c>
      <c r="I97" t="s">
        <v>695</v>
      </c>
      <c r="J97" t="str">
        <f t="shared" si="29"/>
        <v>Tamanid_8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152</v>
      </c>
      <c r="Z97" t="str">
        <f>IF(G97="экспл",VLOOKUP(J97,quest_экспл!$A$1:$N$129,12,FALSE),IF(G97="импл_",0,0))</f>
        <v>sound\\Skruchen_li_on.wav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9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40"/>
        <v/>
      </c>
      <c r="AI97" t="s">
        <v>107</v>
      </c>
      <c r="AO97">
        <f t="shared" ca="1" si="35"/>
        <v>0.79739223434451734</v>
      </c>
      <c r="AP97" t="str">
        <f t="shared" ca="1" si="36"/>
        <v>pics\\Finik_5.jpg</v>
      </c>
      <c r="AR97" t="str">
        <f t="shared" si="41"/>
        <v/>
      </c>
      <c r="AS97" t="str">
        <f t="shared" si="38"/>
        <v/>
      </c>
      <c r="AT97">
        <f t="shared" ca="1" si="31"/>
        <v>3.7625679514854959E-2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_Скручен_ли_он?</v>
      </c>
      <c r="BA97" t="e">
        <f>VLOOKUP(Q97,audio_list_stym!$B$2:$BQ$299,68,FALSE)</f>
        <v>#N/A</v>
      </c>
      <c r="BB97" t="str">
        <f t="shared" si="33"/>
        <v>Вы_видите_ФИМОН._Скручен_ли_он?</v>
      </c>
      <c r="BD97" cm="1">
        <f t="array" aca="1" ref="BD97" ca="1">INDEX($L$90:$L$97,(RANK(AT9,$AT$2:$AT$9)))</f>
        <v>2138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VLOOKUP(B98,audio_list_stym!$A$3:$BP$18,43,FALSE)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VLOOKUP(B98,audio_list_stym!$A$3:$AJ$18,11,FALSE)</f>
        <v>ZF</v>
      </c>
      <c r="I98" t="s">
        <v>688</v>
      </c>
      <c r="J98" t="str">
        <f t="shared" si="29"/>
        <v>ZF_1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281</v>
      </c>
      <c r="Q98" t="str">
        <f>IF(G98="экспл",0,IF(G98="импл_",VLOOKUP(J98,quest_импл!$A$1:$J$129,8,FALSE),0))</f>
        <v>sound\\S_chashuykami_li.wav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2047</v>
      </c>
      <c r="AD98" t="str">
        <f t="shared" ca="1" si="39"/>
        <v>pics\\Peper_7.jpg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40"/>
        <v>pics\\Peper_7.jpg</v>
      </c>
      <c r="AI98" t="s">
        <v>108</v>
      </c>
      <c r="AO98">
        <f t="shared" ca="1" si="35"/>
        <v>0.28665680196699639</v>
      </c>
      <c r="AP98" t="str">
        <f t="shared" ca="1" si="36"/>
        <v>pics\\Peper_7.jpg</v>
      </c>
      <c r="AR98" t="str">
        <f>IF(AH98="sound\\Ogorod",AP26,"")</f>
        <v/>
      </c>
      <c r="AS98" t="str">
        <f t="shared" ca="1" si="38"/>
        <v>pics\\Peper_7.jpg</v>
      </c>
      <c r="AT98">
        <f t="shared" ca="1" si="31"/>
        <v>0.17035466981375968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_С_чешуйками_ли_</v>
      </c>
      <c r="BB98" t="str">
        <f t="shared" si="33"/>
        <v>_С_чешуйками_ли_XXXXX?</v>
      </c>
      <c r="BC98">
        <f>A98</f>
        <v>1213</v>
      </c>
      <c r="BD98" cm="1">
        <f t="array" aca="1" ref="BD98" ca="1">INDEX($L$98:$L$105,(RANK(AT2,$AT$2:$AT$9)))</f>
        <v>2152</v>
      </c>
      <c r="BE98" cm="1">
        <f t="array" aca="1" ref="BE98" ca="1">INDEX(BD66:BD81,(RANK(AT6,$AT$2:$AT$9)))</f>
        <v>2113</v>
      </c>
      <c r="BF98" cm="1">
        <f t="array" aca="1" ref="BF98" ca="1">INDEX(BD82:BD97,(RANK(AT6,$AT$2:$AT$9)))</f>
        <v>2135</v>
      </c>
      <c r="BG98" cm="1">
        <f t="array" aca="1" ref="BG98" ca="1">INDEX(BD106:BD129,(RANK(AT6,$AT$2:$AT$17)))</f>
        <v>2069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VLOOKUP(B99,audio_list_stym!$A$3:$BP$18,43,FALSE)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VLOOKUP(B99,audio_list_stym!$A$3:$AJ$18,11,FALSE)</f>
        <v>ZF</v>
      </c>
      <c r="I99" t="s">
        <v>689</v>
      </c>
      <c r="J99" t="str">
        <f t="shared" si="29"/>
        <v>ZF_2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282</v>
      </c>
      <c r="Q99" t="str">
        <f>IF(G99="экспл",0,IF(G99="импл_",VLOOKUP(J99,quest_импл!$A$1:$J$129,8,FALSE),0))</f>
        <v>sound\\Rozoviy_li.wav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2033</v>
      </c>
      <c r="AD99" t="str">
        <f t="shared" ca="1" si="39"/>
        <v>pics\\Limon_1.jpg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40"/>
        <v>pics\\Limon_1.jpg</v>
      </c>
      <c r="AI99" t="s">
        <v>109</v>
      </c>
      <c r="AO99">
        <f t="shared" ca="1" si="35"/>
        <v>0.41910730982618782</v>
      </c>
      <c r="AP99" t="str">
        <f t="shared" ca="1" si="36"/>
        <v>pics\\Limon_1.jpg</v>
      </c>
      <c r="AR99" t="str">
        <f t="shared" ref="AR99:AR120" si="42">IF(AH99="sound\\Ogorod",AP27,"")</f>
        <v/>
      </c>
      <c r="AS99" t="str">
        <f t="shared" ca="1" si="38"/>
        <v>pics\\Limon_1.jpg</v>
      </c>
      <c r="AT99">
        <f t="shared" ca="1" si="31"/>
        <v>0.38723018915405905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_Розовый_ли_</v>
      </c>
      <c r="BB99" t="str">
        <f t="shared" si="33"/>
        <v>_Розовый_ли_XXXXX?</v>
      </c>
      <c r="BD99" cm="1">
        <f t="array" aca="1" ref="BD99" ca="1">INDEX($L$98:$L$105,(RANK(AT3,$AT$2:$AT$9)))</f>
        <v>2150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VLOOKUP(B100,audio_list_stym!$A$3:$BP$18,43,FALSE)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VLOOKUP(B100,audio_list_stym!$A$3:$AJ$18,11,FALSE)</f>
        <v>ZF</v>
      </c>
      <c r="I100" t="s">
        <v>690</v>
      </c>
      <c r="J100" t="str">
        <f t="shared" si="29"/>
        <v>ZF_3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283</v>
      </c>
      <c r="Q100" t="str">
        <f>IF(G100="экспл",0,IF(G100="импл_",VLOOKUP(J100,quest_импл!$A$1:$J$129,8,FALSE),0))</f>
        <v>sound\\Tonkiy_li.wav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2056</v>
      </c>
      <c r="AD100" t="str">
        <f t="shared" ca="1" si="39"/>
        <v>pics\\Redis_8.jpg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40"/>
        <v>pics\\Redis_8.jpg</v>
      </c>
      <c r="AI100" t="s">
        <v>110</v>
      </c>
      <c r="AO100">
        <f t="shared" ca="1" si="35"/>
        <v>0.15099960154267933</v>
      </c>
      <c r="AP100" t="str">
        <f t="shared" ca="1" si="36"/>
        <v>pics\\Redis_8.jpg</v>
      </c>
      <c r="AR100" t="str">
        <f t="shared" si="42"/>
        <v/>
      </c>
      <c r="AS100" t="str">
        <f t="shared" ca="1" si="38"/>
        <v>pics\\Redis_8.jpg</v>
      </c>
      <c r="AT100">
        <f t="shared" ca="1" si="31"/>
        <v>0.72424260453419431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_Тонкий_ли_</v>
      </c>
      <c r="BB100" t="str">
        <f t="shared" si="33"/>
        <v>_Тонкий_ли_XXXXX?</v>
      </c>
      <c r="BD100" cm="1">
        <f t="array" aca="1" ref="BD100" ca="1">INDEX($L$98:$L$105,(RANK(AT4,$AT$2:$AT$9)))</f>
        <v>2151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VLOOKUP(B101,audio_list_stym!$A$3:$BP$18,43,FALSE)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VLOOKUP(B101,audio_list_stym!$A$3:$AJ$18,11,FALSE)</f>
        <v>ZF</v>
      </c>
      <c r="I101" t="s">
        <v>691</v>
      </c>
      <c r="J101" t="str">
        <f t="shared" si="29"/>
        <v>ZF_4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284</v>
      </c>
      <c r="Q101" t="str">
        <f>IF(G101="экспл",0,IF(G101="импл_",VLOOKUP(J101,quest_импл!$A$1:$J$129,8,FALSE),0))</f>
        <v>sound\\Celniy_li.wav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2036</v>
      </c>
      <c r="AD101" t="str">
        <f t="shared" ca="1" si="39"/>
        <v>pics\\Limon_4.jpg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40"/>
        <v>pics\\Limon_4.jpg</v>
      </c>
      <c r="AI101" t="s">
        <v>111</v>
      </c>
      <c r="AO101">
        <f t="shared" ca="1" si="35"/>
        <v>0.40540497943769227</v>
      </c>
      <c r="AP101" t="str">
        <f t="shared" ca="1" si="36"/>
        <v>pics\\Limon_4.jpg</v>
      </c>
      <c r="AR101" t="str">
        <f t="shared" si="42"/>
        <v/>
      </c>
      <c r="AS101" t="str">
        <f t="shared" ca="1" si="38"/>
        <v>pics\\Limon_4.jpg</v>
      </c>
      <c r="AT101">
        <f t="shared" ca="1" si="31"/>
        <v>0.28465063898983389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_Цельный_ли_</v>
      </c>
      <c r="BB101" t="str">
        <f t="shared" si="33"/>
        <v>_Цельный_ли_XXXXX?</v>
      </c>
      <c r="BD101" cm="1">
        <f t="array" aca="1" ref="BD101" ca="1">INDEX($L$98:$L$105,(RANK(AT5,$AT$2:$AT$9)))</f>
        <v>2145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VLOOKUP(B102,audio_list_stym!$A$3:$BP$18,43,FALSE)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VLOOKUP(B102,audio_list_stym!$A$3:$AJ$18,11,FALSE)</f>
        <v>ZF</v>
      </c>
      <c r="I102" t="s">
        <v>692</v>
      </c>
      <c r="J102" t="str">
        <f t="shared" si="29"/>
        <v>ZF_5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285</v>
      </c>
      <c r="Q102" t="str">
        <f>IF(G102="экспл",0,IF(G102="импл_",VLOOKUP(J102,quest_импл!$A$1:$J$129,8,FALSE),0))</f>
        <v>sound\\Shershaviy_li.wav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2011</v>
      </c>
      <c r="AD102" t="str">
        <f t="shared" ca="1" si="39"/>
        <v>pics\\Finik_3.jpg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40"/>
        <v>pics\\Finik_3.jpg</v>
      </c>
      <c r="AI102" t="s">
        <v>112</v>
      </c>
      <c r="AO102">
        <f t="shared" ca="1" si="35"/>
        <v>0.81105380234577462</v>
      </c>
      <c r="AP102" t="str">
        <f t="shared" ca="1" si="36"/>
        <v>pics\\Finik_3.jpg</v>
      </c>
      <c r="AR102" t="str">
        <f t="shared" si="42"/>
        <v/>
      </c>
      <c r="AS102" t="str">
        <f t="shared" ca="1" si="38"/>
        <v>pics\\Finik_3.jpg</v>
      </c>
      <c r="AT102">
        <f t="shared" ca="1" si="31"/>
        <v>0.28679876464241782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_Шершавый_ли_</v>
      </c>
      <c r="BB102" t="str">
        <f t="shared" si="33"/>
        <v>_Шершавый_ли_XXXXX?</v>
      </c>
      <c r="BD102" cm="1">
        <f t="array" aca="1" ref="BD102" ca="1">INDEX($L$98:$L$105,(RANK(AT6,$AT$2:$AT$9)))</f>
        <v>2147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VLOOKUP(B103,audio_list_stym!$A$3:$BP$18,43,FALSE)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VLOOKUP(B103,audio_list_stym!$A$3:$AJ$18,11,FALSE)</f>
        <v>ZF</v>
      </c>
      <c r="I103" t="s">
        <v>693</v>
      </c>
      <c r="J103" t="str">
        <f t="shared" si="29"/>
        <v>ZF_6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286</v>
      </c>
      <c r="Q103" t="str">
        <f>IF(G103="экспл",0,IF(G103="импл_",VLOOKUP(J103,quest_импл!$A$1:$J$129,8,FALSE),0))</f>
        <v>sound\\Zaostryen_li.wav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2030</v>
      </c>
      <c r="AD103" t="str">
        <f t="shared" ca="1" si="39"/>
        <v>pics\\Kokos_6.jpg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40"/>
        <v>pics\\Kokos_6.jpg</v>
      </c>
      <c r="AI103" t="s">
        <v>113</v>
      </c>
      <c r="AO103">
        <f t="shared" ca="1" si="35"/>
        <v>0.50391803989715589</v>
      </c>
      <c r="AP103" t="str">
        <f t="shared" ca="1" si="36"/>
        <v>pics\\Kokos_6.jpg</v>
      </c>
      <c r="AR103" t="str">
        <f t="shared" si="42"/>
        <v/>
      </c>
      <c r="AS103" t="str">
        <f t="shared" ca="1" si="38"/>
        <v>pics\\Kokos_6.jpg</v>
      </c>
      <c r="AT103">
        <f t="shared" ca="1" si="31"/>
        <v>0.95797642111709591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_Заострен_ли_</v>
      </c>
      <c r="BB103" t="str">
        <f t="shared" si="33"/>
        <v>_Заострен_ли_XXXXX?</v>
      </c>
      <c r="BD103" cm="1">
        <f t="array" aca="1" ref="BD103" ca="1">INDEX($L$98:$L$105,(RANK(AT7,$AT$2:$AT$9)))</f>
        <v>2149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VLOOKUP(B104,audio_list_stym!$A$3:$BP$18,43,FALSE)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VLOOKUP(B104,audio_list_stym!$A$3:$AJ$18,11,FALSE)</f>
        <v>ZF</v>
      </c>
      <c r="I104" t="s">
        <v>694</v>
      </c>
      <c r="J104" t="str">
        <f t="shared" si="29"/>
        <v>ZF_7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287</v>
      </c>
      <c r="Q104" t="str">
        <f>IF(G104="экспл",0,IF(G104="импл_",VLOOKUP(J104,quest_импл!$A$1:$J$129,8,FALSE),0))</f>
        <v>sound\\Rassipchatiy_li.wav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2043</v>
      </c>
      <c r="AD104" t="str">
        <f t="shared" ca="1" si="39"/>
        <v>pics\\Peper_3.jpg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40"/>
        <v>pics\\Peper_3.jpg</v>
      </c>
      <c r="AI104" t="s">
        <v>114</v>
      </c>
      <c r="AO104">
        <f t="shared" ca="1" si="35"/>
        <v>0.33983891641514186</v>
      </c>
      <c r="AP104" t="str">
        <f t="shared" ca="1" si="36"/>
        <v>pics\\Peper_3.jpg</v>
      </c>
      <c r="AR104" t="str">
        <f t="shared" si="42"/>
        <v/>
      </c>
      <c r="AS104" t="str">
        <f t="shared" ca="1" si="38"/>
        <v>pics\\Peper_3.jpg</v>
      </c>
      <c r="AT104">
        <f t="shared" ca="1" si="31"/>
        <v>3.2656292189592206E-2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_Рассыпчатый_ли_</v>
      </c>
      <c r="BB104" t="str">
        <f t="shared" si="33"/>
        <v>_Рассыпчатый_ли_XXXXX?</v>
      </c>
      <c r="BD104" cm="1">
        <f t="array" aca="1" ref="BD104" ca="1">INDEX($L$98:$L$105,(RANK(AT8,$AT$2:$AT$9)))</f>
        <v>2148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VLOOKUP(B105,audio_list_stym!$A$3:$BP$18,43,FALSE)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VLOOKUP(B105,audio_list_stym!$A$3:$AJ$18,11,FALSE)</f>
        <v>ZF</v>
      </c>
      <c r="I105" t="s">
        <v>695</v>
      </c>
      <c r="J105" t="str">
        <f t="shared" si="29"/>
        <v>ZF_8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288</v>
      </c>
      <c r="Q105" t="str">
        <f>IF(G105="экспл",0,IF(G105="импл_",VLOOKUP(J105,quest_импл!$A$1:$J$129,8,FALSE),0))</f>
        <v>sound\\Ochishen_li.wav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2032</v>
      </c>
      <c r="AD105" t="str">
        <f t="shared" ca="1" si="39"/>
        <v>pics\\Kokos_8.jpg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40"/>
        <v>pics\\Kokos_8.jpg</v>
      </c>
      <c r="AI105" t="s">
        <v>115</v>
      </c>
      <c r="AO105">
        <f t="shared" ca="1" si="35"/>
        <v>0.42977762630414773</v>
      </c>
      <c r="AP105" t="str">
        <f t="shared" ca="1" si="36"/>
        <v>pics\\Kokos_8.jpg</v>
      </c>
      <c r="AR105" t="str">
        <f t="shared" si="42"/>
        <v/>
      </c>
      <c r="AS105" t="str">
        <f t="shared" ca="1" si="38"/>
        <v>pics\\Kokos_8.jpg</v>
      </c>
      <c r="AT105">
        <f t="shared" ca="1" si="31"/>
        <v>0.7778981541784199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_Очищен_ли_</v>
      </c>
      <c r="BB105" t="str">
        <f t="shared" si="33"/>
        <v>_Очищен_ли_XXXXX?</v>
      </c>
      <c r="BD105" cm="1">
        <f t="array" aca="1" ref="BD105" ca="1">INDEX($L$98:$L$105,(RANK(AT9,$AT$2:$AT$9)))</f>
        <v>2146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VLOOKUP(B106,audio_list_stym!$A$3:$BP$18,43,FALSE)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VLOOKUP(B106,audio_list_stym!$A$3:$AJ$18,11,FALSE)</f>
        <v>Ackee</v>
      </c>
      <c r="I106" t="s">
        <v>688</v>
      </c>
      <c r="J106" t="str">
        <f t="shared" si="29"/>
        <v>Ackee_1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97</v>
      </c>
      <c r="Z106" t="str">
        <f>IF(G106="экспл",VLOOKUP(J106,quest_экспл!$A$1:$N$129,12,FALSE),IF(G106="импл_",0,0))</f>
        <v>sound\\Sushenniy_li_on.wav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39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40"/>
        <v/>
      </c>
      <c r="AI106" t="s">
        <v>116</v>
      </c>
      <c r="AO106">
        <f t="shared" ca="1" si="35"/>
        <v>0.28343248860829728</v>
      </c>
      <c r="AP106" t="str">
        <f t="shared" ca="1" si="36"/>
        <v>pics\\Peper_8.jpg</v>
      </c>
      <c r="AR106" t="str">
        <f t="shared" si="42"/>
        <v/>
      </c>
      <c r="AS106" t="str">
        <f t="shared" si="38"/>
        <v/>
      </c>
      <c r="AT106">
        <f t="shared" ca="1" si="31"/>
        <v>0.92236295115039879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_Сушеный_ли_он?</v>
      </c>
      <c r="BA106" t="e">
        <f>VLOOKUP(Q106,audio_list_stym!$B$2:$BQ$299,68,FALSE)</f>
        <v>#N/A</v>
      </c>
      <c r="BB106" t="str">
        <f t="shared" si="33"/>
        <v>На_экране_XXXXX._Сушеный_ли_он?</v>
      </c>
      <c r="BC106">
        <f>A106</f>
        <v>1214</v>
      </c>
      <c r="BD106" cm="1">
        <f t="array" aca="1" ref="BD106" ca="1">INDEX($L$106:$L$113,(RANK(AT2,$AT$2:$AT$9)))</f>
        <v>2072</v>
      </c>
      <c r="BE106" cm="1">
        <f t="array" aca="1" ref="BE106" ca="1">INDEX(BD66:BD81,(RANK(AT7,$AT$2:$AT$17)))</f>
        <v>2113</v>
      </c>
      <c r="BF106" cm="1">
        <f t="array" aca="1" ref="BF106" ca="1">INDEX(BD90:BD105,(RANK(AT7,$AT$2:$AT$17)))</f>
        <v>2145</v>
      </c>
      <c r="BG106" cm="1">
        <f t="array" aca="1" ref="BG106" ca="1">INDEX(BD114:BD129,(RANK(AT7,$AT$2:$AT$9)))</f>
        <v>2075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VLOOKUP(B107,audio_list_stym!$A$3:$BP$18,43,FALSE)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VLOOKUP(B107,audio_list_stym!$A$3:$AJ$18,11,FALSE)</f>
        <v>Ackee</v>
      </c>
      <c r="I107" t="s">
        <v>689</v>
      </c>
      <c r="J107" t="str">
        <f t="shared" si="29"/>
        <v>Ackee_2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98</v>
      </c>
      <c r="Z107" t="str">
        <f>IF(G107="экспл",VLOOKUP(J107,quest_экспл!$A$1:$N$129,12,FALSE),IF(G107="импл_",0,0))</f>
        <v>sound\\On_s_vetochkoy.wav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9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40"/>
        <v/>
      </c>
      <c r="AI107" t="s">
        <v>117</v>
      </c>
      <c r="AO107">
        <f t="shared" ca="1" si="35"/>
        <v>0.35139649004122275</v>
      </c>
      <c r="AP107" t="str">
        <f t="shared" ca="1" si="36"/>
        <v>pics\\Limon_7.jpg</v>
      </c>
      <c r="AR107" t="str">
        <f t="shared" si="42"/>
        <v/>
      </c>
      <c r="AS107" t="str">
        <f t="shared" si="38"/>
        <v/>
      </c>
      <c r="AT107">
        <f t="shared" ca="1" si="31"/>
        <v>0.84727662581085306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_Он_с_веточкой?</v>
      </c>
      <c r="BA107" t="e">
        <f>VLOOKUP(Q107,audio_list_stym!$B$2:$BQ$299,68,FALSE)</f>
        <v>#N/A</v>
      </c>
      <c r="BB107" t="str">
        <f t="shared" si="33"/>
        <v>Посмотрите,_вот_XXXXX._Он_с_веточкой?</v>
      </c>
      <c r="BD107" cm="1">
        <f t="array" aca="1" ref="BD107" ca="1">INDEX($L$106:$L$113,(RANK(AT3,$AT$2:$AT$9)))</f>
        <v>2070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VLOOKUP(B108,audio_list_stym!$A$3:$BP$18,43,FALSE)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VLOOKUP(B108,audio_list_stym!$A$3:$AJ$18,11,FALSE)</f>
        <v>Ackee</v>
      </c>
      <c r="I108" t="s">
        <v>690</v>
      </c>
      <c r="J108" t="str">
        <f t="shared" si="29"/>
        <v>Ackee_3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99</v>
      </c>
      <c r="Z108" t="str">
        <f>IF(G108="экспл",VLOOKUP(J108,quest_экспл!$A$1:$N$129,12,FALSE),IF(G108="импл_",0,0))</f>
        <v>sound\\On_rasskrit.wav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9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40"/>
        <v/>
      </c>
      <c r="AI108" t="s">
        <v>118</v>
      </c>
      <c r="AO108">
        <f t="shared" ca="1" si="35"/>
        <v>0.86209518716786437</v>
      </c>
      <c r="AP108" t="str">
        <f t="shared" ca="1" si="36"/>
        <v>pics\\Banan_8.jpg</v>
      </c>
      <c r="AR108" t="str">
        <f t="shared" si="42"/>
        <v/>
      </c>
      <c r="AS108" t="str">
        <f t="shared" si="38"/>
        <v/>
      </c>
      <c r="AT108">
        <f t="shared" ca="1" si="31"/>
        <v>0.17094699087888765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_Он_раскрыт?</v>
      </c>
      <c r="BA108" t="e">
        <f>VLOOKUP(Q108,audio_list_stym!$B$2:$BQ$299,68,FALSE)</f>
        <v>#N/A</v>
      </c>
      <c r="BB108" t="str">
        <f t="shared" si="33"/>
        <v>Вот_XXXXX._Он_раскрыт?</v>
      </c>
      <c r="BD108" cm="1">
        <f t="array" aca="1" ref="BD108" ca="1">INDEX($L$106:$L$113,(RANK(AT4,$AT$2:$AT$9)))</f>
        <v>2071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VLOOKUP(B109,audio_list_stym!$A$3:$BP$18,43,FALSE)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VLOOKUP(B109,audio_list_stym!$A$3:$AJ$18,11,FALSE)</f>
        <v>Ackee</v>
      </c>
      <c r="I109" t="s">
        <v>691</v>
      </c>
      <c r="J109" t="str">
        <f t="shared" si="29"/>
        <v>Ackee_4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100</v>
      </c>
      <c r="Z109" t="str">
        <f>IF(G109="экспл",VLOOKUP(J109,quest_экспл!$A$1:$N$129,12,FALSE),IF(G109="импл_",0,0))</f>
        <v>sound\\Pushistiy_li_on.wav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9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40"/>
        <v/>
      </c>
      <c r="AI109" t="s">
        <v>119</v>
      </c>
      <c r="AO109">
        <f t="shared" ca="1" si="35"/>
        <v>0.24395137804673128</v>
      </c>
      <c r="AP109" t="str">
        <f t="shared" ca="1" si="36"/>
        <v>pics\\Redis_2.jpg</v>
      </c>
      <c r="AR109" t="str">
        <f t="shared" si="42"/>
        <v/>
      </c>
      <c r="AS109" t="str">
        <f t="shared" si="38"/>
        <v/>
      </c>
      <c r="AT109">
        <f t="shared" ca="1" si="31"/>
        <v>0.164841776300926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_Пушистый_ли_он?</v>
      </c>
      <c r="BA109" t="e">
        <f>VLOOKUP(Q109,audio_list_stym!$B$2:$BQ$299,68,FALSE)</f>
        <v>#N/A</v>
      </c>
      <c r="BB109" t="str">
        <f t="shared" si="33"/>
        <v>Это_XXXXX._Пушистый_ли_он?</v>
      </c>
      <c r="BD109" cm="1">
        <f t="array" aca="1" ref="BD109" ca="1">INDEX($L$106:$L$113,(RANK(AT5,$AT$2:$AT$9)))</f>
        <v>2065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VLOOKUP(B110,audio_list_stym!$A$3:$BP$18,43,FALSE)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VLOOKUP(B110,audio_list_stym!$A$3:$AJ$18,11,FALSE)</f>
        <v>Ackee</v>
      </c>
      <c r="I110" t="s">
        <v>692</v>
      </c>
      <c r="J110" t="str">
        <f t="shared" si="29"/>
        <v>Ackee_5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101</v>
      </c>
      <c r="Z110" t="str">
        <f>IF(G110="экспл",VLOOKUP(J110,quest_экспл!$A$1:$N$129,12,FALSE),IF(G110="импл_",0,0))</f>
        <v>sound\\On_kvadratniy.wav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9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40"/>
        <v/>
      </c>
      <c r="AI110" t="s">
        <v>120</v>
      </c>
      <c r="AO110">
        <f t="shared" ca="1" si="35"/>
        <v>0.78191572245709473</v>
      </c>
      <c r="AP110" t="str">
        <f t="shared" ca="1" si="36"/>
        <v>pics\\Finik_6.jpg</v>
      </c>
      <c r="AR110" t="str">
        <f t="shared" si="42"/>
        <v/>
      </c>
      <c r="AS110" t="str">
        <f t="shared" si="38"/>
        <v/>
      </c>
      <c r="AT110">
        <f t="shared" ca="1" si="31"/>
        <v>3.6780166235121481E-2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_Он_квадратный?</v>
      </c>
      <c r="BA110" t="e">
        <f>VLOOKUP(Q110,audio_list_stym!$B$2:$BQ$299,68,FALSE)</f>
        <v>#N/A</v>
      </c>
      <c r="BB110" t="str">
        <f t="shared" si="33"/>
        <v>На_картинке_XXXXX._Он_квадратный?</v>
      </c>
      <c r="BD110" cm="1">
        <f t="array" aca="1" ref="BD110" ca="1">INDEX($L$106:$L$113,(RANK(AT6,$AT$2:$AT$9)))</f>
        <v>2067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VLOOKUP(B111,audio_list_stym!$A$3:$BP$18,43,FALSE)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VLOOKUP(B111,audio_list_stym!$A$3:$AJ$18,11,FALSE)</f>
        <v>Ackee</v>
      </c>
      <c r="I111" t="s">
        <v>693</v>
      </c>
      <c r="J111" t="str">
        <f t="shared" si="29"/>
        <v>Ackee_6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102</v>
      </c>
      <c r="Z111" t="str">
        <f>IF(G111="экспл",VLOOKUP(J111,quest_экспл!$A$1:$N$129,12,FALSE),IF(G111="импл_",0,0))</f>
        <v>sound\\Raznocvetniy_li_on.wav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9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40"/>
        <v/>
      </c>
      <c r="AI111" t="s">
        <v>121</v>
      </c>
      <c r="AO111">
        <f t="shared" ca="1" si="35"/>
        <v>0.80452788661079899</v>
      </c>
      <c r="AP111" t="str">
        <f t="shared" ca="1" si="36"/>
        <v>pics\\Finik_4.jpg</v>
      </c>
      <c r="AR111" t="str">
        <f t="shared" si="42"/>
        <v/>
      </c>
      <c r="AS111" t="str">
        <f t="shared" si="38"/>
        <v/>
      </c>
      <c r="AT111">
        <f t="shared" ca="1" si="31"/>
        <v>0.29383298806898039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_Разноцветный_ли_он?</v>
      </c>
      <c r="BA111" t="e">
        <f>VLOOKUP(Q111,audio_list_stym!$B$2:$BQ$299,68,FALSE)</f>
        <v>#N/A</v>
      </c>
      <c r="BB111" t="str">
        <f t="shared" si="33"/>
        <v>На_мониторе_XXXXX._Разноцветный_ли_он?</v>
      </c>
      <c r="BD111" cm="1">
        <f t="array" aca="1" ref="BD111" ca="1">INDEX($L$106:$L$113,(RANK(AT7,$AT$2:$AT$9)))</f>
        <v>2069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VLOOKUP(B112,audio_list_stym!$A$3:$BP$18,43,FALSE)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VLOOKUP(B112,audio_list_stym!$A$3:$AJ$18,11,FALSE)</f>
        <v>Ackee</v>
      </c>
      <c r="I112" t="s">
        <v>694</v>
      </c>
      <c r="J112" t="str">
        <f t="shared" si="29"/>
        <v>Ackee_7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103</v>
      </c>
      <c r="Z112" t="str">
        <f>IF(G112="экспл",VLOOKUP(J112,quest_экспл!$A$1:$N$129,12,FALSE),IF(G112="импл_",0,0))</f>
        <v>sound\\Uvyadshiy_li_on.wav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9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40"/>
        <v/>
      </c>
      <c r="AI112" t="s">
        <v>122</v>
      </c>
      <c r="AO112">
        <f t="shared" ca="1" si="35"/>
        <v>0.70407452618036848</v>
      </c>
      <c r="AP112" t="str">
        <f t="shared" ca="1" si="36"/>
        <v>pics\\Goroh_5.jpg</v>
      </c>
      <c r="AR112" t="str">
        <f t="shared" si="42"/>
        <v/>
      </c>
      <c r="AS112" t="str">
        <f t="shared" si="38"/>
        <v/>
      </c>
      <c r="AT112">
        <f t="shared" ca="1" si="31"/>
        <v>0.16181792796180527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_Увядший_ли_он?</v>
      </c>
      <c r="BA112" t="e">
        <f>VLOOKUP(Q112,audio_list_stym!$B$2:$BQ$299,68,FALSE)</f>
        <v>#N/A</v>
      </c>
      <c r="BB112" t="str">
        <f t="shared" si="33"/>
        <v>Перед_Вами_XXXXX._Увядший_ли_он?</v>
      </c>
      <c r="BD112" cm="1">
        <f t="array" aca="1" ref="BD112" ca="1">INDEX($L$106:$L$113,(RANK(AT8,$AT$2:$AT$9)))</f>
        <v>2068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VLOOKUP(B113,audio_list_stym!$A$3:$BP$18,43,FALSE)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VLOOKUP(B113,audio_list_stym!$A$3:$AJ$18,11,FALSE)</f>
        <v>Ackee</v>
      </c>
      <c r="I113" t="s">
        <v>695</v>
      </c>
      <c r="J113" t="str">
        <f t="shared" si="29"/>
        <v>Ackee_8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104</v>
      </c>
      <c r="Z113" t="str">
        <f>IF(G113="экспл",VLOOKUP(J113,quest_экспл!$A$1:$N$129,12,FALSE),IF(G113="импл_",0,0))</f>
        <v>sound\\On_sklizskiy.wav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9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40"/>
        <v/>
      </c>
      <c r="AI113" t="s">
        <v>123</v>
      </c>
      <c r="AO113">
        <f t="shared" ca="1" si="35"/>
        <v>0.94818005039582587</v>
      </c>
      <c r="AP113" t="str">
        <f t="shared" ca="1" si="36"/>
        <v>pics\\Banan_4.jpg</v>
      </c>
      <c r="AR113" t="str">
        <f t="shared" si="42"/>
        <v/>
      </c>
      <c r="AS113" t="str">
        <f t="shared" si="38"/>
        <v/>
      </c>
      <c r="AT113">
        <f t="shared" ca="1" si="31"/>
        <v>0.86648736145025573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_Он_склизкий?</v>
      </c>
      <c r="BA113" t="e">
        <f>VLOOKUP(Q113,audio_list_stym!$B$2:$BQ$299,68,FALSE)</f>
        <v>#N/A</v>
      </c>
      <c r="BB113" t="str">
        <f t="shared" si="33"/>
        <v>Вы_видите_XXXXX._Он_склизкий?</v>
      </c>
      <c r="BD113" cm="1">
        <f t="array" aca="1" ref="BD113" ca="1">INDEX($L$106:$L$113,(RANK(AT9,$AT$2:$AT$9)))</f>
        <v>2066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VLOOKUP(B114,audio_list_stym!$A$3:$BP$18,43,FALSE)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VLOOKUP(B114,audio_list_stym!$A$3:$AJ$18,11,FALSE)</f>
        <v>Ake</v>
      </c>
      <c r="I114" t="s">
        <v>688</v>
      </c>
      <c r="J114" t="str">
        <f t="shared" si="29"/>
        <v>Ake_1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233</v>
      </c>
      <c r="Q114" t="str">
        <f>IF(G114="экспл",0,IF(G114="импл_",VLOOKUP(J114,quest_импл!$A$1:$J$129,8,FALSE),0))</f>
        <v>sound\\Imeet_li_myakot.wav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2019</v>
      </c>
      <c r="AD114" t="str">
        <f t="shared" ca="1" si="39"/>
        <v>pics\\Goroh_3.jpg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40"/>
        <v>pics\\Goroh_3.jpg</v>
      </c>
      <c r="AI114" t="s">
        <v>86</v>
      </c>
      <c r="AO114">
        <f t="shared" ca="1" si="35"/>
        <v>0.73516013905684741</v>
      </c>
      <c r="AP114" t="str">
        <f t="shared" ca="1" si="36"/>
        <v>pics\\Goroh_3.jpg</v>
      </c>
      <c r="AR114" t="str">
        <f t="shared" si="42"/>
        <v/>
      </c>
      <c r="AS114" t="str">
        <f t="shared" ca="1" si="38"/>
        <v>pics\\Goroh_3.jpg</v>
      </c>
      <c r="AT114">
        <f t="shared" ca="1" si="31"/>
        <v>0.76468161004085722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_Имеет_ли_мякоть_</v>
      </c>
      <c r="BB114" t="str">
        <f t="shared" si="33"/>
        <v>_Имеет_ли_мякоть_ТОДИС?</v>
      </c>
      <c r="BC114">
        <f>A114</f>
        <v>1215</v>
      </c>
      <c r="BD114" cm="1">
        <f t="array" aca="1" ref="BD114" ca="1">INDEX($L$114:$L$121,(RANK(AT2,$AT$2:$AT$9)))</f>
        <v>2080</v>
      </c>
      <c r="BE114" cm="1">
        <f t="array" aca="1" ref="BE114" ca="1">INDEX(BD66:BD81,(RANK(AT8,$AT$2:$AT$17)))</f>
        <v>2118</v>
      </c>
      <c r="BF114" cm="1">
        <f t="array" aca="1" ref="BF114" ca="1">INDEX(BD82:BD97,(RANK(AT8,$AT$2:$AT$9)))</f>
        <v>2129</v>
      </c>
      <c r="BG114" cm="1">
        <f t="array" aca="1" ref="BG114" ca="1">INDEX(BD98:BD113,(RANK(AT8,$AT$2:$AT$9)))</f>
        <v>2145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VLOOKUP(B115,audio_list_stym!$A$3:$BP$18,43,FALSE)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VLOOKUP(B115,audio_list_stym!$A$3:$AJ$18,11,FALSE)</f>
        <v>Ake</v>
      </c>
      <c r="I115" t="s">
        <v>689</v>
      </c>
      <c r="J115" t="str">
        <f t="shared" si="29"/>
        <v>Ake_2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234</v>
      </c>
      <c r="Q115" t="str">
        <f>IF(G115="экспл",0,IF(G115="импл_",VLOOKUP(J115,quest_импл!$A$1:$J$129,8,FALSE),0))</f>
        <v>sound\\Prodolgovatiy_li.wav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2027</v>
      </c>
      <c r="AD115" t="str">
        <f t="shared" ca="1" si="39"/>
        <v>pics\\Kokos_3.jpg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40"/>
        <v>pics\\Kokos_3.jpg</v>
      </c>
      <c r="AI115" t="s">
        <v>87</v>
      </c>
      <c r="AO115">
        <f t="shared" ca="1" si="35"/>
        <v>0.54832273276972143</v>
      </c>
      <c r="AP115" t="str">
        <f t="shared" ca="1" si="36"/>
        <v>pics\\Kokos_3.jpg</v>
      </c>
      <c r="AR115" t="str">
        <f t="shared" si="42"/>
        <v/>
      </c>
      <c r="AS115" t="str">
        <f t="shared" ca="1" si="38"/>
        <v>pics\\Kokos_3.jpg</v>
      </c>
      <c r="AT115">
        <f t="shared" ca="1" si="31"/>
        <v>0.37389801039415838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_Продолговатый_ли_</v>
      </c>
      <c r="BB115" t="str">
        <f t="shared" si="33"/>
        <v>_Продолговатый_ли_ТОДИС?</v>
      </c>
      <c r="BD115" cm="1">
        <f t="array" aca="1" ref="BD115" ca="1">INDEX($L$114:$L$121,(RANK(AT3,$AT$2:$AT$9)))</f>
        <v>2078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VLOOKUP(B116,audio_list_stym!$A$3:$BP$18,43,FALSE)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VLOOKUP(B116,audio_list_stym!$A$3:$AJ$18,11,FALSE)</f>
        <v>Ake</v>
      </c>
      <c r="I116" t="s">
        <v>690</v>
      </c>
      <c r="J116" t="str">
        <f t="shared" si="29"/>
        <v>Ake_3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235</v>
      </c>
      <c r="Q116" t="str">
        <f>IF(G116="экспл",0,IF(G116="импл_",VLOOKUP(J116,quest_импл!$A$1:$J$129,8,FALSE),0))</f>
        <v>sound\\Pyatnistyi_li.wav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2055</v>
      </c>
      <c r="AD116" t="str">
        <f t="shared" ca="1" si="39"/>
        <v>pics\\Redis_7.jpg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40"/>
        <v>pics\\Redis_7.jpg</v>
      </c>
      <c r="AI116" t="s">
        <v>88</v>
      </c>
      <c r="AO116">
        <f t="shared" ca="1" si="35"/>
        <v>0.15786977360750809</v>
      </c>
      <c r="AP116" t="str">
        <f t="shared" ca="1" si="36"/>
        <v>pics\\Redis_7.jpg</v>
      </c>
      <c r="AR116" t="str">
        <f t="shared" si="42"/>
        <v/>
      </c>
      <c r="AS116" t="str">
        <f t="shared" ca="1" si="38"/>
        <v>pics\\Redis_7.jpg</v>
      </c>
      <c r="AT116">
        <f t="shared" ca="1" si="31"/>
        <v>0.7100376460478719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_Пятнистый_ли_</v>
      </c>
      <c r="BB116" t="str">
        <f t="shared" si="33"/>
        <v>_Пятнистый_ли_ТОДИС?</v>
      </c>
      <c r="BD116" cm="1">
        <f t="array" aca="1" ref="BD116" ca="1">INDEX($L$114:$L$121,(RANK(AT4,$AT$2:$AT$9)))</f>
        <v>2079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VLOOKUP(B117,audio_list_stym!$A$3:$BP$18,43,FALSE)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VLOOKUP(B117,audio_list_stym!$A$3:$AJ$18,11,FALSE)</f>
        <v>Ake</v>
      </c>
      <c r="I117" t="s">
        <v>691</v>
      </c>
      <c r="J117" t="str">
        <f t="shared" si="29"/>
        <v>Ake_4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236</v>
      </c>
      <c r="Q117" t="str">
        <f>IF(G117="экспл",0,IF(G117="импл_",VLOOKUP(J117,quest_импл!$A$1:$J$129,8,FALSE),0))</f>
        <v>sound\\S_kochuroy_li.wav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2005</v>
      </c>
      <c r="AD117" t="str">
        <f t="shared" ca="1" si="39"/>
        <v>pics\\Banan_5.jpg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40"/>
        <v>pics\\Banan_5.jpg</v>
      </c>
      <c r="AI117" t="s">
        <v>89</v>
      </c>
      <c r="AO117">
        <f t="shared" ca="1" si="35"/>
        <v>0.9077771754395717</v>
      </c>
      <c r="AP117" t="str">
        <f t="shared" ca="1" si="36"/>
        <v>pics\\Banan_5.jpg</v>
      </c>
      <c r="AR117" t="str">
        <f t="shared" si="42"/>
        <v/>
      </c>
      <c r="AS117" t="str">
        <f t="shared" ca="1" si="38"/>
        <v>pics\\Banan_5.jpg</v>
      </c>
      <c r="AT117">
        <f t="shared" ca="1" si="31"/>
        <v>0.89666392679492068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_С_косточкой_ли_</v>
      </c>
      <c r="BB117" t="str">
        <f t="shared" si="33"/>
        <v>_С_косточкой_ли_ТОДИС?</v>
      </c>
      <c r="BD117" cm="1">
        <f t="array" aca="1" ref="BD117" ca="1">INDEX($L$114:$L$121,(RANK(AT5,$AT$2:$AT$9)))</f>
        <v>2073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VLOOKUP(B118,audio_list_stym!$A$3:$BP$18,43,FALSE)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VLOOKUP(B118,audio_list_stym!$A$3:$AJ$18,11,FALSE)</f>
        <v>Ake</v>
      </c>
      <c r="I118" t="s">
        <v>692</v>
      </c>
      <c r="J118" t="str">
        <f t="shared" si="29"/>
        <v>Ake_5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237</v>
      </c>
      <c r="Q118" t="str">
        <f>IF(G118="экспл",0,IF(G118="импл_",VLOOKUP(J118,quest_импл!$A$1:$J$129,8,FALSE),0))</f>
        <v>sound\\Fioletoviy_li.wav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2051</v>
      </c>
      <c r="AD118" t="str">
        <f t="shared" ca="1" si="39"/>
        <v>pics\\Redis_3.jpg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40"/>
        <v>pics\\Redis_3.jpg</v>
      </c>
      <c r="AI118" t="s">
        <v>90</v>
      </c>
      <c r="AO118">
        <f t="shared" ca="1" si="35"/>
        <v>0.20429638028124042</v>
      </c>
      <c r="AP118" t="str">
        <f t="shared" ca="1" si="36"/>
        <v>pics\\Redis_3.jpg</v>
      </c>
      <c r="AR118" t="str">
        <f t="shared" si="42"/>
        <v/>
      </c>
      <c r="AS118" t="str">
        <f t="shared" ca="1" si="38"/>
        <v>pics\\Redis_3.jpg</v>
      </c>
      <c r="AT118">
        <f t="shared" ca="1" si="31"/>
        <v>0.54075848033535412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_Синий_ли_</v>
      </c>
      <c r="BB118" t="str">
        <f t="shared" si="33"/>
        <v>_Синий_ли_ТОДИС?</v>
      </c>
      <c r="BD118" cm="1">
        <f t="array" aca="1" ref="BD118" ca="1">INDEX($L$114:$L$121,(RANK(AT6,$AT$2:$AT$9)))</f>
        <v>2075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VLOOKUP(B119,audio_list_stym!$A$3:$BP$18,43,FALSE)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VLOOKUP(B119,audio_list_stym!$A$3:$AJ$18,11,FALSE)</f>
        <v>Ake</v>
      </c>
      <c r="I119" t="s">
        <v>693</v>
      </c>
      <c r="J119" t="str">
        <f t="shared" si="29"/>
        <v>Ake_6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238</v>
      </c>
      <c r="Q119" t="str">
        <f>IF(G119="экспл",0,IF(G119="импл_",VLOOKUP(J119,quest_импл!$A$1:$J$129,8,FALSE),0))</f>
        <v>sound\\S_dolkami_li.wav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2037</v>
      </c>
      <c r="AD119" t="str">
        <f t="shared" ca="1" si="39"/>
        <v>pics\\Limon_5.jpg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40"/>
        <v>pics\\Limon_5.jpg</v>
      </c>
      <c r="AI119" t="s">
        <v>91</v>
      </c>
      <c r="AO119">
        <f t="shared" ca="1" si="35"/>
        <v>0.39931153191030966</v>
      </c>
      <c r="AP119" t="str">
        <f t="shared" ca="1" si="36"/>
        <v>pics\\Limon_5.jpg</v>
      </c>
      <c r="AR119" t="str">
        <f t="shared" si="42"/>
        <v/>
      </c>
      <c r="AS119" t="str">
        <f t="shared" ca="1" si="38"/>
        <v>pics\\Limon_5.jpg</v>
      </c>
      <c r="AT119">
        <f t="shared" ca="1" si="31"/>
        <v>0.55336466327554146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_С_дольками_ли_</v>
      </c>
      <c r="BB119" t="str">
        <f t="shared" si="33"/>
        <v>_С_дольками_ли_ТОДИС?</v>
      </c>
      <c r="BD119" cm="1">
        <f t="array" aca="1" ref="BD119" ca="1">INDEX($L$114:$L$121,(RANK(AT7,$AT$2:$AT$9)))</f>
        <v>2077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VLOOKUP(B120,audio_list_stym!$A$3:$BP$18,43,FALSE)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VLOOKUP(B120,audio_list_stym!$A$3:$AJ$18,11,FALSE)</f>
        <v>Ake</v>
      </c>
      <c r="I120" t="s">
        <v>694</v>
      </c>
      <c r="J120" t="str">
        <f t="shared" si="29"/>
        <v>Ake_7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239</v>
      </c>
      <c r="Q120" t="str">
        <f>IF(G120="экспл",0,IF(G120="импл_",VLOOKUP(J120,quest_импл!$A$1:$J$129,8,FALSE),0))</f>
        <v>sound\\Visushenniy_li.wav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2028</v>
      </c>
      <c r="AD120" t="str">
        <f t="shared" ca="1" si="39"/>
        <v>pics\\Kokos_4.jpg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40"/>
        <v>pics\\Kokos_4.jpg</v>
      </c>
      <c r="AI120" t="s">
        <v>92</v>
      </c>
      <c r="AO120">
        <f t="shared" ca="1" si="35"/>
        <v>0.53831879476222744</v>
      </c>
      <c r="AP120" t="str">
        <f t="shared" ca="1" si="36"/>
        <v>pics\\Kokos_4.jpg</v>
      </c>
      <c r="AR120" t="str">
        <f t="shared" si="42"/>
        <v/>
      </c>
      <c r="AS120" t="str">
        <f t="shared" ca="1" si="38"/>
        <v>pics\\Kokos_4.jpg</v>
      </c>
      <c r="AT120">
        <f t="shared" ca="1" si="31"/>
        <v>0.650896700493103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_Высушенный_ли_</v>
      </c>
      <c r="BB120" t="str">
        <f t="shared" si="33"/>
        <v>_Высушенный_ли_ТОДИС?</v>
      </c>
      <c r="BD120" cm="1">
        <f t="array" aca="1" ref="BD120" ca="1">INDEX($L$114:$L$121,(RANK(AT8,$AT$2:$AT$9)))</f>
        <v>2076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VLOOKUP(B121,audio_list_stym!$A$3:$BP$18,43,FALSE)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VLOOKUP(B121,audio_list_stym!$A$3:$AJ$18,11,FALSE)</f>
        <v>Ake</v>
      </c>
      <c r="I121" t="s">
        <v>695</v>
      </c>
      <c r="J121" t="str">
        <f t="shared" si="29"/>
        <v>Ake_8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240</v>
      </c>
      <c r="Q121" t="str">
        <f>IF(G121="экспл",0,IF(G121="импл_",VLOOKUP(J121,quest_импл!$A$1:$J$129,8,FALSE),0))</f>
        <v>sound\\Myatiy_li.wav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2023</v>
      </c>
      <c r="AD121" t="str">
        <f t="shared" ca="1" si="39"/>
        <v>pics\\Goroh_7.jpg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40"/>
        <v>pics\\Goroh_7.jpg</v>
      </c>
      <c r="AI121" t="s">
        <v>93</v>
      </c>
      <c r="AO121">
        <f t="shared" ca="1" si="35"/>
        <v>0.67645292972839299</v>
      </c>
      <c r="AP121" t="str">
        <f t="shared" ca="1" si="36"/>
        <v>pics\\Goroh_7.jpg</v>
      </c>
      <c r="AR121" t="str">
        <f>IF(AH121="sound\\Ogorod",AP49,"")</f>
        <v/>
      </c>
      <c r="AS121" t="str">
        <f t="shared" ca="1" si="38"/>
        <v>pics\\Goroh_7.jpg</v>
      </c>
      <c r="AT121">
        <f t="shared" ca="1" si="31"/>
        <v>0.25066621804577027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_Мятый_ли_</v>
      </c>
      <c r="BB121" t="str">
        <f t="shared" si="33"/>
        <v>_Мятый_ли_ТОДИС?</v>
      </c>
      <c r="BD121" cm="1">
        <f t="array" aca="1" ref="BD121" ca="1">INDEX($L$114:$L$121,(RANK(AT9,$AT$2:$AT$9)))</f>
        <v>2074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VLOOKUP(B122,audio_list_stym!$A$3:$BP$18,43,FALSE)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VLOOKUP(B122,audio_list_stym!$A$3:$AJ$18,11,FALSE)</f>
        <v>Finger</v>
      </c>
      <c r="I122" t="s">
        <v>688</v>
      </c>
      <c r="J122" t="str">
        <f t="shared" si="29"/>
        <v>Finger_1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113</v>
      </c>
      <c r="Z122" t="str">
        <f>IF(G122="экспл",VLOOKUP(J122,quest_экспл!$A$1:$N$129,12,FALSE),IF(G122="импл_",0,0))</f>
        <v>sound\\On_vizhatiy.wav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39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40"/>
        <v/>
      </c>
      <c r="AI122" t="s">
        <v>124</v>
      </c>
      <c r="AO122">
        <f t="shared" ca="1" si="35"/>
        <v>0.76533888506757219</v>
      </c>
      <c r="AP122" t="str">
        <f t="shared" ca="1" si="36"/>
        <v>pics\\Finik_8.jpg</v>
      </c>
      <c r="AR122" t="str">
        <f t="shared" ref="AR122:AR129" si="43">IF(AH122="sound\\Ogorod",AP50,"")</f>
        <v/>
      </c>
      <c r="AS122" t="str">
        <f t="shared" si="38"/>
        <v/>
      </c>
      <c r="AT122">
        <f t="shared" ca="1" si="31"/>
        <v>0.3656528977661766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_Он_выжатый?</v>
      </c>
      <c r="BA122" t="e">
        <f>VLOOKUP(Q122,audio_list_stym!$B$2:$BQ$299,68,FALSE)</f>
        <v>#N/A</v>
      </c>
      <c r="BB122" t="str">
        <f t="shared" si="33"/>
        <v>На_экране_ПЕМАТ._Он_выжатый?</v>
      </c>
      <c r="BC122">
        <f>A122</f>
        <v>1216</v>
      </c>
      <c r="BD122" cm="1">
        <f t="array" aca="1" ref="BD122" ca="1">INDEX($L$122:$L$129,(RANK(AT2,$AT$2:$AT$9)))</f>
        <v>2088</v>
      </c>
      <c r="BE122" cm="1">
        <f t="array" aca="1" ref="BE122" ca="1">INDEX(BD66:BD81,(RANK(AT9,$AT$2:$AT$17)))</f>
        <v>2092</v>
      </c>
      <c r="BF122" cm="1">
        <f t="array" aca="1" ref="BF122" ca="1">INDEX(BD90:BD105,(RANK(AT9,$AT$2:$AT$17)))</f>
        <v>2137</v>
      </c>
      <c r="BG122" cm="1">
        <f t="array" aca="1" ref="BG122" ca="1">INDEX(BD106:BD121,(RANK(AT9,$AT$2:$AT$17)))</f>
        <v>2065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VLOOKUP(B123,audio_list_stym!$A$3:$BP$18,43,FALSE)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VLOOKUP(B123,audio_list_stym!$A$3:$AJ$18,11,FALSE)</f>
        <v>Finger</v>
      </c>
      <c r="I123" t="s">
        <v>689</v>
      </c>
      <c r="J123" t="str">
        <f t="shared" si="29"/>
        <v>Finger_2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114</v>
      </c>
      <c r="Z123" t="str">
        <f>IF(G123="экспл",VLOOKUP(J123,quest_экспл!$A$1:$N$129,12,FALSE),IF(G123="импл_",0,0))</f>
        <v>sound\\On_nadloman.wav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9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40"/>
        <v/>
      </c>
      <c r="AI123" t="s">
        <v>125</v>
      </c>
      <c r="AO123">
        <f t="shared" ca="1" si="35"/>
        <v>0.87769441668754666</v>
      </c>
      <c r="AP123" t="str">
        <f t="shared" ca="1" si="36"/>
        <v>pics\\Banan_7.jpg</v>
      </c>
      <c r="AR123" t="str">
        <f t="shared" si="43"/>
        <v/>
      </c>
      <c r="AS123" t="str">
        <f t="shared" si="38"/>
        <v/>
      </c>
      <c r="AT123">
        <f t="shared" ca="1" si="31"/>
        <v>0.67642736027441841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_Он_надломан?</v>
      </c>
      <c r="BA123" t="e">
        <f>VLOOKUP(Q123,audio_list_stym!$B$2:$BQ$299,68,FALSE)</f>
        <v>#N/A</v>
      </c>
      <c r="BB123" t="str">
        <f t="shared" si="33"/>
        <v>Посмотрите,_вот_ПЕМАТ._Он_надломан?</v>
      </c>
      <c r="BD123" cm="1">
        <f t="array" aca="1" ref="BD123" ca="1">INDEX($L$122:$L$129,(RANK(AT3,$AT$2:$AT$9)))</f>
        <v>2086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VLOOKUP(B124,audio_list_stym!$A$3:$BP$18,43,FALSE)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VLOOKUP(B124,audio_list_stym!$A$3:$AJ$18,11,FALSE)</f>
        <v>Finger</v>
      </c>
      <c r="I124" t="s">
        <v>690</v>
      </c>
      <c r="J124" t="str">
        <f t="shared" si="29"/>
        <v>Finger_3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115</v>
      </c>
      <c r="Z124" t="str">
        <f>IF(G124="экспл",VLOOKUP(J124,quest_экспл!$A$1:$N$129,12,FALSE),IF(G124="импл_",0,0))</f>
        <v>sound\\On_volnistiy.wav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9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40"/>
        <v/>
      </c>
      <c r="AI124" t="s">
        <v>126</v>
      </c>
      <c r="AO124">
        <f t="shared" ca="1" si="35"/>
        <v>0.68645994590725545</v>
      </c>
      <c r="AP124" t="str">
        <f t="shared" ca="1" si="36"/>
        <v>pics\\Goroh_6.jpg</v>
      </c>
      <c r="AR124" t="str">
        <f t="shared" si="43"/>
        <v/>
      </c>
      <c r="AS124" t="str">
        <f t="shared" si="38"/>
        <v/>
      </c>
      <c r="AT124">
        <f t="shared" ca="1" si="31"/>
        <v>0.59744390377639622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_Он_волнистый?</v>
      </c>
      <c r="BA124" t="e">
        <f>VLOOKUP(Q124,audio_list_stym!$B$2:$BQ$299,68,FALSE)</f>
        <v>#N/A</v>
      </c>
      <c r="BB124" t="str">
        <f t="shared" si="33"/>
        <v>Вот_ПЕМАТ._Он_волнистый?</v>
      </c>
      <c r="BD124" cm="1">
        <f t="array" aca="1" ref="BD124" ca="1">INDEX($L$122:$L$129,(RANK(AT4,$AT$2:$AT$9)))</f>
        <v>2087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VLOOKUP(B125,audio_list_stym!$A$3:$BP$18,43,FALSE)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VLOOKUP(B125,audio_list_stym!$A$3:$AJ$18,11,FALSE)</f>
        <v>Finger</v>
      </c>
      <c r="I125" t="s">
        <v>691</v>
      </c>
      <c r="J125" t="str">
        <f t="shared" si="29"/>
        <v>Finger_4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116</v>
      </c>
      <c r="Z125" t="str">
        <f>IF(G125="экспл",VLOOKUP(J125,quest_экспл!$A$1:$N$129,12,FALSE),IF(G125="импл_",0,0))</f>
        <v>sound\\On_buriy.wav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9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40"/>
        <v/>
      </c>
      <c r="AI125" t="s">
        <v>127</v>
      </c>
      <c r="AO125">
        <f t="shared" ca="1" si="35"/>
        <v>0.36546509749633183</v>
      </c>
      <c r="AP125" t="str">
        <f t="shared" ca="1" si="36"/>
        <v>pics\\Limon_6.jpg</v>
      </c>
      <c r="AR125" t="str">
        <f t="shared" si="43"/>
        <v/>
      </c>
      <c r="AS125" t="str">
        <f t="shared" si="38"/>
        <v/>
      </c>
      <c r="AT125">
        <f t="shared" ca="1" si="31"/>
        <v>0.90650156234820689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_Он_бурый?</v>
      </c>
      <c r="BA125" t="e">
        <f>VLOOKUP(Q125,audio_list_stym!$B$2:$BQ$299,68,FALSE)</f>
        <v>#N/A</v>
      </c>
      <c r="BB125" t="str">
        <f t="shared" si="33"/>
        <v>Это_ПЕМАТ._Он_бурый?</v>
      </c>
      <c r="BD125" cm="1">
        <f t="array" aca="1" ref="BD125" ca="1">INDEX($L$122:$L$129,(RANK(AT5,$AT$2:$AT$9)))</f>
        <v>2081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VLOOKUP(B126,audio_list_stym!$A$3:$BP$18,43,FALSE)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VLOOKUP(B126,audio_list_stym!$A$3:$AJ$18,11,FALSE)</f>
        <v>Finger</v>
      </c>
      <c r="I126" t="s">
        <v>692</v>
      </c>
      <c r="J126" t="str">
        <f t="shared" si="29"/>
        <v>Finger_5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117</v>
      </c>
      <c r="Z126" t="str">
        <f>IF(G126="экспл",VLOOKUP(J126,quest_экспл!$A$1:$N$129,12,FALSE),IF(G126="импл_",0,0))</f>
        <v>sound\\Vityanut_li_on.wav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9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40"/>
        <v/>
      </c>
      <c r="AI126" t="s">
        <v>128</v>
      </c>
      <c r="AO126">
        <f t="shared" ca="1" si="35"/>
        <v>0.41351545904091525</v>
      </c>
      <c r="AP126" t="str">
        <f t="shared" ca="1" si="36"/>
        <v>pics\\Limon_2.jpg</v>
      </c>
      <c r="AR126" t="str">
        <f t="shared" si="43"/>
        <v/>
      </c>
      <c r="AS126" t="str">
        <f t="shared" si="38"/>
        <v/>
      </c>
      <c r="AT126">
        <f t="shared" ca="1" si="31"/>
        <v>0.93808130021770986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_Вытянут_ли_он?</v>
      </c>
      <c r="BA126" t="e">
        <f>VLOOKUP(Q126,audio_list_stym!$B$2:$BQ$299,68,FALSE)</f>
        <v>#N/A</v>
      </c>
      <c r="BB126" t="str">
        <f t="shared" si="33"/>
        <v>На_картинке_ПЕМАТ._Вытянут_ли_он?</v>
      </c>
      <c r="BD126" cm="1">
        <f t="array" aca="1" ref="BD126" ca="1">INDEX($L$122:$L$129,(RANK(AT6,$AT$2:$AT$9)))</f>
        <v>2083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VLOOKUP(B127,audio_list_stym!$A$3:$BP$18,43,FALSE)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VLOOKUP(B127,audio_list_stym!$A$3:$AJ$18,11,FALSE)</f>
        <v>Finger</v>
      </c>
      <c r="I127" t="s">
        <v>693</v>
      </c>
      <c r="J127" t="str">
        <f t="shared" si="29"/>
        <v>Finger_6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118</v>
      </c>
      <c r="Z127" t="str">
        <f>IF(G127="экспл",VLOOKUP(J127,quest_экспл!$A$1:$N$129,12,FALSE),IF(G127="импл_",0,0))</f>
        <v>sound\\Obyemniy_li_on.wav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9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40"/>
        <v/>
      </c>
      <c r="AI127" t="s">
        <v>129</v>
      </c>
      <c r="AO127">
        <f t="shared" ca="1" si="35"/>
        <v>0.27815119609513173</v>
      </c>
      <c r="AP127" t="str">
        <f t="shared" ca="1" si="36"/>
        <v>pics\\Redis_1.jpg</v>
      </c>
      <c r="AR127" t="str">
        <f t="shared" si="43"/>
        <v/>
      </c>
      <c r="AS127" t="str">
        <f t="shared" si="38"/>
        <v/>
      </c>
      <c r="AT127">
        <f t="shared" ca="1" si="31"/>
        <v>0.92121355232993418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_Объемный_ли_он?</v>
      </c>
      <c r="BA127" t="e">
        <f>VLOOKUP(Q127,audio_list_stym!$B$2:$BQ$299,68,FALSE)</f>
        <v>#N/A</v>
      </c>
      <c r="BB127" t="str">
        <f t="shared" si="33"/>
        <v>На_мониторе_ПЕМАТ._Объемный_ли_он?</v>
      </c>
      <c r="BD127" cm="1">
        <f t="array" aca="1" ref="BD127" ca="1">INDEX($L$122:$L$129,(RANK(AT7,$AT$2:$AT$9)))</f>
        <v>2085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VLOOKUP(B128,audio_list_stym!$A$3:$BP$18,43,FALSE)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VLOOKUP(B128,audio_list_stym!$A$3:$AJ$18,11,FALSE)</f>
        <v>Finger</v>
      </c>
      <c r="I128" t="s">
        <v>694</v>
      </c>
      <c r="J128" t="str">
        <f t="shared" si="29"/>
        <v>Finger_7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119</v>
      </c>
      <c r="Z128" t="str">
        <f>IF(G128="экспл",VLOOKUP(J128,quest_экспл!$A$1:$N$129,12,FALSE),IF(G128="импл_",0,0))</f>
        <v>sound\\Pustoy_li_on.wav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9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40"/>
        <v/>
      </c>
      <c r="AI128" t="s">
        <v>130</v>
      </c>
      <c r="AO128">
        <f t="shared" ca="1" si="35"/>
        <v>0.13967052355512632</v>
      </c>
      <c r="AP128" t="str">
        <f t="shared" ca="1" si="36"/>
        <v>pics\\Tomat_2.jpg</v>
      </c>
      <c r="AR128" t="str">
        <f t="shared" si="43"/>
        <v/>
      </c>
      <c r="AS128" t="str">
        <f t="shared" si="38"/>
        <v/>
      </c>
      <c r="AT128">
        <f t="shared" ca="1" si="31"/>
        <v>0.3695161181165405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_Пустой_ли_он?</v>
      </c>
      <c r="BA128" t="e">
        <f>VLOOKUP(Q128,audio_list_stym!$B$2:$BQ$299,68,FALSE)</f>
        <v>#N/A</v>
      </c>
      <c r="BB128" t="str">
        <f t="shared" si="33"/>
        <v>Перед_Вами_ПЕМАТ._Пустой_ли_он?</v>
      </c>
      <c r="BD128" cm="1">
        <f t="array" aca="1" ref="BD128" ca="1">INDEX($L$122:$L$129,(RANK(AT8,$AT$2:$AT$9)))</f>
        <v>2084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VLOOKUP(B129,audio_list_stym!$A$3:$BP$18,43,FALSE)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VLOOKUP(B129,audio_list_stym!$A$3:$AJ$18,11,FALSE)</f>
        <v>Finger</v>
      </c>
      <c r="I129" t="s">
        <v>695</v>
      </c>
      <c r="J129" t="str">
        <f t="shared" si="29"/>
        <v>Finger_8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120</v>
      </c>
      <c r="Z129" t="str">
        <f>IF(G129="экспл",VLOOKUP(J129,quest_экспл!$A$1:$N$129,12,FALSE),IF(G129="импл_",0,0))</f>
        <v>sound\\Belyi_li_on.wav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9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40"/>
        <v/>
      </c>
      <c r="AI129" t="s">
        <v>131</v>
      </c>
      <c r="AO129">
        <f t="shared" ca="1" si="35"/>
        <v>0.33519278512746487</v>
      </c>
      <c r="AP129" t="str">
        <f t="shared" ca="1" si="36"/>
        <v>pics\\Peper_4.jpg</v>
      </c>
      <c r="AR129" t="str">
        <f t="shared" si="43"/>
        <v/>
      </c>
      <c r="AS129" t="str">
        <f t="shared" si="38"/>
        <v/>
      </c>
      <c r="AT129">
        <f t="shared" ca="1" si="31"/>
        <v>0.79627762384407497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_Белый_ли_он?</v>
      </c>
      <c r="BA129" t="e">
        <f>VLOOKUP(Q129,audio_list_stym!$B$2:$BQ$299,68,FALSE)</f>
        <v>#N/A</v>
      </c>
      <c r="BB129" t="str">
        <f t="shared" si="33"/>
        <v>Вы_видите_ПЕМАТ._Белый_ли_он?</v>
      </c>
      <c r="BD129" cm="1">
        <f t="array" aca="1" ref="BD129" ca="1">INDEX($L$122:$L$129,(RANK(AT9,$AT$2:$AT$9)))</f>
        <v>2082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700-000000000000}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VLOOKUP(B2,audio_list_stym!$A$3:$BP$18,44,FALSE)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VLOOKUP(B2,audio_list_stym!$A$3:$AJ$18,12,FALSE)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2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0.85745151989581059</v>
      </c>
      <c r="AP2" t="str">
        <f t="shared" ref="AP2:AP25" ca="1" si="7">INDEX($AM$2:$AM$25,(RANK(AO2,$AO$2:$AO$25)))</f>
        <v>pics\\Finik_1.jpg</v>
      </c>
      <c r="AQ2" t="str">
        <f ca="1">INDEX($AN$2:$AN$25,(RANK(AO2,$AO$2:$AO$25)))</f>
        <v>pics\\Peper_1.jpg</v>
      </c>
      <c r="AT2">
        <f t="shared" ref="AT2:AT65" ca="1" si="8">RAND()</f>
        <v>0.95269704100911246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2035</v>
      </c>
      <c r="BF2" cm="1">
        <f t="array" aca="1" ref="BF2" ca="1">INDEX(BD26:BD49,(RANK(AT2,$AT$2:$AT$16)))</f>
        <v>2051</v>
      </c>
      <c r="BG2" cm="1">
        <f t="array" aca="1" ref="BG2" ca="1">INDEX(BD50:BD65,(RANK(AT2,$AT$2:$AT$16)))</f>
        <v>2011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VLOOKUP(B3,audio_list_stym!$A$3:$BP$18,44,FALSE)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VLOOKUP(B3,audio_list_stym!$A$3:$AJ$18,12,FALSE)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1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0.95206982957194652</v>
      </c>
      <c r="AP3" t="str">
        <f t="shared" ca="1" si="7"/>
        <v>pics\\Kokos_2.jpg</v>
      </c>
      <c r="AQ3" t="str">
        <f t="shared" ref="AQ3:AQ25" ca="1" si="13">INDEX($AN$2:$AN$25,(RANK(AO3,$AO$2:$AO$25)))</f>
        <v>pics\\Tomat_2.jpg</v>
      </c>
      <c r="AT3">
        <f t="shared" ca="1" si="8"/>
        <v>0.20798202581785508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Посмотрите,_вот_XXXXX._Мясистый_ли_он?</v>
      </c>
      <c r="BD3" cm="1">
        <f t="array" aca="1" ref="BD3" ca="1">INDEX($L$2:$L$9,(RANK(AT3,$AT$2:$AT$9)))</f>
        <v>2064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VLOOKUP(B4,audio_list_stym!$A$3:$BP$18,44,FALSE)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VLOOKUP(B4,audio_list_stym!$A$3:$AJ$18,12,FALSE)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1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0.94455620044520194</v>
      </c>
      <c r="AP4" t="str">
        <f t="shared" ca="1" si="7"/>
        <v>pics\\Kokos_3.jpg</v>
      </c>
      <c r="AQ4" t="str">
        <f t="shared" ca="1" si="13"/>
        <v>pics\\Tomat_3.jpg</v>
      </c>
      <c r="AT4">
        <f t="shared" ca="1" si="8"/>
        <v>0.91110979672046477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Вот_XXXXX._Горький_ли_он?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VLOOKUP(B5,audio_list_stym!$A$3:$BP$18,44,FALSE)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VLOOKUP(B5,audio_list_stym!$A$3:$AJ$18,12,FALSE)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1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0.12423477125988958</v>
      </c>
      <c r="AP5" t="str">
        <f t="shared" ca="1" si="7"/>
        <v>pics\\Injir_6.jpg</v>
      </c>
      <c r="AQ5" t="str">
        <f t="shared" ca="1" si="13"/>
        <v>pics\\Tikva_6.jpg</v>
      </c>
      <c r="AT5">
        <f t="shared" ca="1" si="8"/>
        <v>0.84144793620078329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Это_XXXXX._Он_яркий?</v>
      </c>
      <c r="BD5" cm="1">
        <f t="array" aca="1" ref="BD5" ca="1">INDEX($L$2:$L$9,(RANK(AT5,$AT$2:$AT$9)))</f>
        <v>2060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VLOOKUP(B6,audio_list_stym!$A$3:$BP$18,44,FALSE)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VLOOKUP(B6,audio_list_stym!$A$3:$AJ$18,12,FALSE)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1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0.34644856426659176</v>
      </c>
      <c r="AP6" t="str">
        <f t="shared" ca="1" si="7"/>
        <v>pics\\Finik_8.jpg</v>
      </c>
      <c r="AQ6" t="str">
        <f t="shared" ca="1" si="13"/>
        <v>pics\\Peper_8.jpg</v>
      </c>
      <c r="AT6">
        <f t="shared" ca="1" si="8"/>
        <v>0.82587070455809963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На_картинке_XXXXX._Он_острый?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VLOOKUP(B7,audio_list_stym!$A$3:$BP$18,44,FALSE)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VLOOKUP(B7,audio_list_stym!$A$3:$AJ$18,12,FALSE)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1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0.13279643084664061</v>
      </c>
      <c r="AP7" t="str">
        <f t="shared" ca="1" si="7"/>
        <v>pics\\Injir_5.jpg</v>
      </c>
      <c r="AQ7" t="str">
        <f t="shared" ca="1" si="13"/>
        <v>pics\\Tikva_5.jpg</v>
      </c>
      <c r="AT7">
        <f t="shared" ca="1" si="8"/>
        <v>0.41342536093711546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На_мониторе_XXXXX._Он_спелый?</v>
      </c>
      <c r="BD7" cm="1">
        <f t="array" aca="1" ref="BD7" ca="1">INDEX($L$2:$L$9,(RANK(AT7,$AT$2:$AT$9)))</f>
        <v>2063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VLOOKUP(B8,audio_list_stym!$A$3:$BP$18,44,FALSE)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VLOOKUP(B8,audio_list_stym!$A$3:$AJ$18,12,FALSE)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1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0.6018872057771858</v>
      </c>
      <c r="AP8" t="str">
        <f t="shared" ca="1" si="7"/>
        <v>pics\\Finik_6.jpg</v>
      </c>
      <c r="AQ8" t="str">
        <f t="shared" ca="1" si="13"/>
        <v>pics\\Peper_6.jpg</v>
      </c>
      <c r="AT8">
        <f t="shared" ca="1" si="8"/>
        <v>0.98716067931119644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Перед_Вами_XXXXX._Он_серый?</v>
      </c>
      <c r="BD8" cm="1">
        <f t="array" aca="1" ref="BD8" ca="1">INDEX($L$2:$L$9,(RANK(AT8,$AT$2:$AT$9)))</f>
        <v>2057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VLOOKUP(B9,audio_list_stym!$A$3:$BP$18,44,FALSE)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VLOOKUP(B9,audio_list_stym!$A$3:$AJ$18,12,FALSE)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1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0.32054750217946537</v>
      </c>
      <c r="AP9" t="str">
        <f t="shared" ca="1" si="7"/>
        <v>pics\\Injir_3.jpg</v>
      </c>
      <c r="AQ9" t="str">
        <f t="shared" ca="1" si="13"/>
        <v>pics\\Tikva_3.jpg</v>
      </c>
      <c r="AT9">
        <f t="shared" ca="1" si="8"/>
        <v>0.45189747827766169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Вы_видите_XXXXX._Вязкий_ли_он?</v>
      </c>
      <c r="BD9" cm="1">
        <f t="array" aca="1" ref="BD9" ca="1">INDEX($L$2:$L$9,(RANK(AT9,$AT$2:$AT$9)))</f>
        <v>2062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VLOOKUP(B10,audio_list_stym!$A$3:$BP$18,44,FALSE)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VLOOKUP(B10,audio_list_stym!$A$3:$AJ$18,12,FALSE)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2164</v>
      </c>
      <c r="AD10" t="str">
        <f t="shared" ca="1" si="11"/>
        <v>pics\\Tikva_4.jpg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40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0.22967969995776916</v>
      </c>
      <c r="AP10" t="str">
        <f t="shared" ca="1" si="7"/>
        <v>pics\\Injir_4.jpg</v>
      </c>
      <c r="AQ10" t="str">
        <f t="shared" ca="1" si="13"/>
        <v>pics\\Tikva_4.jpg</v>
      </c>
      <c r="AS10" t="str">
        <f t="shared" ref="AS10:AS17" ca="1" si="15">IF(AH10="sound\\Tropic",AQ10,"")</f>
        <v>pics\\Tikva_4.jpg</v>
      </c>
      <c r="AT10">
        <f t="shared" ca="1" si="8"/>
        <v>0.34342236654874614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_Старый_ли_ЛИМОН?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2049</v>
      </c>
      <c r="BG10" cm="1">
        <f t="array" aca="1" ref="BG10" ca="1">INDEX(BD34:BD65,(RANK(AT3,$AT$2:$AT$16)))</f>
        <v>2001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VLOOKUP(B11,audio_list_stym!$A$3:$BP$18,44,FALSE)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VLOOKUP(B11,audio_list_stym!$A$3:$AJ$18,12,FALSE)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2042</v>
      </c>
      <c r="AD11" t="str">
        <f t="shared" ca="1" si="11"/>
        <v>pics\\Peper_2.jpg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pics\\Peper_2.jpg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0.80027419601172955</v>
      </c>
      <c r="AP11" t="str">
        <f t="shared" ca="1" si="7"/>
        <v>pics\\Finik_2.jpg</v>
      </c>
      <c r="AQ11" t="str">
        <f t="shared" ca="1" si="13"/>
        <v>pics\\Peper_2.jpg</v>
      </c>
      <c r="AS11" t="str">
        <f t="shared" ca="1" si="15"/>
        <v>pics\\Peper_2.jpg</v>
      </c>
      <c r="AT11">
        <f t="shared" ca="1" si="8"/>
        <v>0.37738408908586396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_Фиолетовый_ли_ЛИМОН?</v>
      </c>
      <c r="BD11" cm="1">
        <f t="array" aca="1" ref="BD11" ca="1">INDEX($L$10:$L$17,(RANK(AT3,$AT$2:$AT$9)))</f>
        <v>2040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VLOOKUP(B12,audio_list_stym!$A$3:$BP$18,44,FALSE)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VLOOKUP(B12,audio_list_stym!$A$3:$AJ$18,12,FALSE)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2061</v>
      </c>
      <c r="AD12" t="str">
        <f t="shared" ca="1" si="11"/>
        <v>pics\\Tomat_5.jpg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pics\\Tomat_5.jpg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0.91670466471460088</v>
      </c>
      <c r="AP12" t="str">
        <f t="shared" ca="1" si="7"/>
        <v>pics\\Kokos_5.jpg</v>
      </c>
      <c r="AQ12" t="str">
        <f t="shared" ca="1" si="13"/>
        <v>pics\\Tomat_5.jpg</v>
      </c>
      <c r="AS12" t="str">
        <f t="shared" ca="1" si="15"/>
        <v>pics\\Tomat_5.jpg</v>
      </c>
      <c r="AT12">
        <f t="shared" ca="1" si="8"/>
        <v>0.47650991263890696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_С_цедрой_ли_ЛИМОН?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VLOOKUP(B13,audio_list_stym!$A$3:$BP$18,44,FALSE)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VLOOKUP(B13,audio_list_stym!$A$3:$AJ$18,12,FALSE)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2063</v>
      </c>
      <c r="AD13" t="str">
        <f t="shared" ca="1" si="11"/>
        <v>pics\\Tomat_7.jpg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pics\\Tomat_7.jpg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0.86629871202596831</v>
      </c>
      <c r="AP13" t="str">
        <f t="shared" ca="1" si="7"/>
        <v>pics\\Kokos_7.jpg</v>
      </c>
      <c r="AQ13" t="str">
        <f t="shared" ca="1" si="13"/>
        <v>pics\\Tomat_7.jpg</v>
      </c>
      <c r="AS13" t="str">
        <f t="shared" ca="1" si="15"/>
        <v>pics\\Tomat_7.jpg</v>
      </c>
      <c r="AT13">
        <f t="shared" ca="1" si="8"/>
        <v>0.76861161618908691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_Кислый_ли_ЛИМОН?</v>
      </c>
      <c r="BD13" cm="1">
        <f t="array" aca="1" ref="BD13" ca="1">INDEX($L$10:$L$17,(RANK(AT5,$AT$2:$AT$9)))</f>
        <v>2036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VLOOKUP(B14,audio_list_stym!$A$3:$BP$18,44,FALSE)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VLOOKUP(B14,audio_list_stym!$A$3:$AJ$18,12,FALSE)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2062</v>
      </c>
      <c r="AD14" t="str">
        <f t="shared" ca="1" si="11"/>
        <v>pics\\Tomat_6.jpg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pics\\Tomat_6.jpg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0.88285669764551067</v>
      </c>
      <c r="AP14" t="str">
        <f t="shared" ca="1" si="7"/>
        <v>pics\\Kokos_6.jpg</v>
      </c>
      <c r="AQ14" t="str">
        <f t="shared" ca="1" si="13"/>
        <v>pics\\Tomat_6.jpg</v>
      </c>
      <c r="AS14" t="str">
        <f t="shared" ca="1" si="15"/>
        <v>pics\\Tomat_6.jpg</v>
      </c>
      <c r="AT14">
        <f t="shared" ca="1" si="8"/>
        <v>0.98386279445896263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_Сочный_ли_ЛИМОН?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VLOOKUP(B15,audio_list_stym!$A$3:$BP$18,44,FALSE)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VLOOKUP(B15,audio_list_stym!$A$3:$AJ$18,12,FALSE)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2162</v>
      </c>
      <c r="AD15" t="str">
        <f t="shared" ca="1" si="11"/>
        <v>pics\\Tikva_2.jpg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pics\\Tikva_2.jpg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0.32569374217544356</v>
      </c>
      <c r="AP15" t="str">
        <f t="shared" ca="1" si="7"/>
        <v>pics\\Injir_2.jpg</v>
      </c>
      <c r="AQ15" t="str">
        <f t="shared" ca="1" si="13"/>
        <v>pics\\Tikva_2.jpg</v>
      </c>
      <c r="AS15" t="str">
        <f t="shared" ca="1" si="15"/>
        <v>pics\\Tikva_2.jpg</v>
      </c>
      <c r="AT15">
        <f t="shared" ca="1" si="8"/>
        <v>0.87922317711451781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_Длинный_ли_ЛИМОН?</v>
      </c>
      <c r="BD15" cm="1">
        <f t="array" aca="1" ref="BD15" ca="1">INDEX($L$10:$L$17,(RANK(AT7,$AT$2:$AT$9)))</f>
        <v>2039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VLOOKUP(B16,audio_list_stym!$A$3:$BP$18,44,FALSE)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VLOOKUP(B16,audio_list_stym!$A$3:$AJ$18,12,FALSE)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2161</v>
      </c>
      <c r="AD16" t="str">
        <f t="shared" ca="1" si="11"/>
        <v>pics\\Tikva_1.jpg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pics\\Tikva_1.jpg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0.34197280969499044</v>
      </c>
      <c r="AP16" t="str">
        <f t="shared" ca="1" si="7"/>
        <v>pics\\Injir_1.jpg</v>
      </c>
      <c r="AQ16" t="str">
        <f t="shared" ca="1" si="13"/>
        <v>pics\\Tikva_1.jpg</v>
      </c>
      <c r="AS16" t="str">
        <f t="shared" ca="1" si="15"/>
        <v>pics\\Tikva_1.jpg</v>
      </c>
      <c r="AT16">
        <f t="shared" ca="1" si="8"/>
        <v>0.22437161571439601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_Упругий_ли_ЛИМОН?</v>
      </c>
      <c r="BD16" cm="1">
        <f t="array" aca="1" ref="BD16" ca="1">INDEX($L$10:$L$17,(RANK(AT8,$AT$2:$AT$9)))</f>
        <v>2033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VLOOKUP(B17,audio_list_stym!$A$3:$BP$18,44,FALSE)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VLOOKUP(B17,audio_list_stym!$A$3:$AJ$18,12,FALSE)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2060</v>
      </c>
      <c r="AD17" t="str">
        <f t="shared" ca="1" si="11"/>
        <v>pics\\Tomat_4.jpg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pics\\Tomat_4.jpg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0.94123326209671998</v>
      </c>
      <c r="AP17" t="str">
        <f t="shared" ca="1" si="7"/>
        <v>pics\\Kokos_4.jpg</v>
      </c>
      <c r="AQ17" t="str">
        <f t="shared" ca="1" si="13"/>
        <v>pics\\Tomat_4.jpg</v>
      </c>
      <c r="AS17" t="str">
        <f t="shared" ca="1" si="15"/>
        <v>pics\\Tomat_4.jpg</v>
      </c>
      <c r="AT17">
        <f t="shared" ca="1" si="8"/>
        <v>0.70270459584296419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_Без_кожуры_ли_ЛИМОН?</v>
      </c>
      <c r="BD17" cm="1">
        <f t="array" aca="1" ref="BD17" ca="1">INDEX($L$10:$L$17,(RANK(AT9,$AT$2:$AT$9)))</f>
        <v>2038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VLOOKUP(B18,audio_list_stym!$A$3:$BP$18,44,FALSE)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VLOOKUP(B18,audio_list_stym!$A$3:$AJ$18,12,FALSE)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1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0.11483611633684665</v>
      </c>
      <c r="AP18" t="str">
        <f t="shared" ca="1" si="7"/>
        <v>pics\\Injir_7.jpg</v>
      </c>
      <c r="AQ18" t="str">
        <f t="shared" ca="1" si="13"/>
        <v>pics\\Tikva_7.jpg</v>
      </c>
      <c r="AT18">
        <f t="shared" ca="1" si="8"/>
        <v>0.45010873548337038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2060</v>
      </c>
      <c r="BF18" cm="1">
        <f t="array" aca="1" ref="BF18" ca="1">INDEX(BD26:BD49,(RANK(AT4,$AT$2:$AT$16)))</f>
        <v>2052</v>
      </c>
      <c r="BG18" cm="1">
        <f t="array" aca="1" ref="BG18" ca="1">INDEX(BD50:BD65,(RANK(AT4,$AT$2:$AT$16)))</f>
        <v>2012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VLOOKUP(B19,audio_list_stym!$A$3:$BP$18,44,FALSE)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VLOOKUP(B19,audio_list_stym!$A$3:$AJ$18,12,FALSE)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1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0.96793543080182121</v>
      </c>
      <c r="AP19" t="str">
        <f t="shared" ca="1" si="7"/>
        <v>pics\\Kokos_1.jpg</v>
      </c>
      <c r="AQ19" t="str">
        <f t="shared" ca="1" si="13"/>
        <v>pics\\Tomat_1.jpg</v>
      </c>
      <c r="AT19">
        <f t="shared" ca="1" si="8"/>
        <v>0.13617821881075731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Посмотрите,_вот_КОКОС._Полый_ли_он?</v>
      </c>
      <c r="BD19" cm="1">
        <f t="array" aca="1" ref="BD19" ca="1">INDEX($L$18:$L$25,(RANK(AT3,$AT$2:$AT$9)))</f>
        <v>2032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VLOOKUP(B20,audio_list_stym!$A$3:$BP$18,44,FALSE)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VLOOKUP(B20,audio_list_stym!$A$3:$AJ$18,12,FALSE)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1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0.78151653990421566</v>
      </c>
      <c r="AP20" t="str">
        <f t="shared" ca="1" si="7"/>
        <v>pics\\Finik_3.jpg</v>
      </c>
      <c r="AQ20" t="str">
        <f t="shared" ca="1" si="13"/>
        <v>pics\\Peper_3.jpg</v>
      </c>
      <c r="AT20">
        <f t="shared" ca="1" si="8"/>
        <v>0.4359857033757174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Вот_КОКОС._Гладкий_ли_он?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VLOOKUP(B21,audio_list_stym!$A$3:$BP$18,44,FALSE)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VLOOKUP(B21,audio_list_stym!$A$3:$AJ$18,12,FALSE)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1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0.70582403933338866</v>
      </c>
      <c r="AP21" t="str">
        <f t="shared" ca="1" si="7"/>
        <v>pics\\Finik_5.jpg</v>
      </c>
      <c r="AQ21" t="str">
        <f t="shared" ca="1" si="13"/>
        <v>pics\\Peper_5.jpg</v>
      </c>
      <c r="AT21">
        <f t="shared" ca="1" si="8"/>
        <v>0.93336118056333772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Это_КОКОС._Пористый_ли_он?</v>
      </c>
      <c r="BD21" cm="1">
        <f t="array" aca="1" ref="BD21" ca="1">INDEX($L$18:$L$25,(RANK(AT5,$AT$2:$AT$9)))</f>
        <v>2028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VLOOKUP(B22,audio_list_stym!$A$3:$BP$18,44,FALSE)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VLOOKUP(B22,audio_list_stym!$A$3:$AJ$18,12,FALSE)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1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0.44583008491921838</v>
      </c>
      <c r="AP22" t="str">
        <f t="shared" ca="1" si="7"/>
        <v>pics\\Finik_7.jpg</v>
      </c>
      <c r="AQ22" t="str">
        <f t="shared" ca="1" si="13"/>
        <v>pics\\Peper_7.jpg</v>
      </c>
      <c r="AT22">
        <f t="shared" ca="1" si="8"/>
        <v>9.681806416327321E-4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На_картинке_КОКОС._Он_вареный?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VLOOKUP(B23,audio_list_stym!$A$3:$BP$18,44,FALSE)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VLOOKUP(B23,audio_list_stym!$A$3:$AJ$18,12,FALSE)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1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0.77499560403965773</v>
      </c>
      <c r="AP23" t="str">
        <f t="shared" ca="1" si="7"/>
        <v>pics\\Finik_4.jpg</v>
      </c>
      <c r="AQ23" t="str">
        <f t="shared" ca="1" si="13"/>
        <v>pics\\Peper_4.jpg</v>
      </c>
      <c r="AT23">
        <f t="shared" ca="1" si="8"/>
        <v>0.48377105355175543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На_мониторе_КОКОС._Плотный_ли_он?</v>
      </c>
      <c r="BD23" cm="1">
        <f t="array" aca="1" ref="BD23" ca="1">INDEX($L$18:$L$25,(RANK(AT7,$AT$2:$AT$9)))</f>
        <v>2031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VLOOKUP(B24,audio_list_stym!$A$3:$BP$18,44,FALSE)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VLOOKUP(B24,audio_list_stym!$A$3:$AJ$18,12,FALSE)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1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0.8616184509088286</v>
      </c>
      <c r="AP24" t="str">
        <f t="shared" ca="1" si="7"/>
        <v>pics\\Kokos_8.jpg</v>
      </c>
      <c r="AQ24" t="str">
        <f t="shared" ca="1" si="13"/>
        <v>pics\\Tomat_8.jpg</v>
      </c>
      <c r="AT24">
        <f t="shared" ca="1" si="8"/>
        <v>0.10404147867738367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Перед_Вами_КОКОС._Он_ворсистый?</v>
      </c>
      <c r="BD24" cm="1">
        <f t="array" aca="1" ref="BD24" ca="1">INDEX($L$18:$L$25,(RANK(AT8,$AT$2:$AT$9)))</f>
        <v>2025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VLOOKUP(B25,audio_list_stym!$A$3:$BP$18,44,FALSE)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VLOOKUP(B25,audio_list_stym!$A$3:$AJ$18,12,FALSE)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1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8.7555056485773441E-2</v>
      </c>
      <c r="AP25" t="str">
        <f t="shared" ca="1" si="7"/>
        <v>pics\\Injir_8.jpg</v>
      </c>
      <c r="AQ25" t="str">
        <f t="shared" ca="1" si="13"/>
        <v>pics\\Tikva_8.jpg</v>
      </c>
      <c r="AT25">
        <f t="shared" ca="1" si="8"/>
        <v>0.3868328877524434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Вы_видите_КОКОС._Он_мягкий?</v>
      </c>
      <c r="BD25" cm="1">
        <f t="array" aca="1" ref="BD25" ca="1">INDEX($L$18:$L$25,(RANK(AT9,$AT$2:$AT$9)))</f>
        <v>2030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VLOOKUP(B26,audio_list_stym!$A$3:$BP$18,44,FALSE)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VLOOKUP(B26,audio_list_stym!$A$3:$AJ$18,12,FALSE)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2009</v>
      </c>
      <c r="AD26" t="str">
        <f t="shared" ca="1" si="11"/>
        <v>pics\\Finik_1.jpg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pics\\Finik_1.jpg</v>
      </c>
      <c r="AH26" t="str">
        <f t="shared" ref="AH26:AH65" si="19">IF(OR(E26=10,E26=12),LEFT(AW26,13),0)</f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20">IF(AH26="sound\\Ogorod",AP2,"")</f>
        <v>pics\\Finik_1.jpg</v>
      </c>
      <c r="AT26">
        <f t="shared" ca="1" si="8"/>
        <v>6.3349042412907619E-2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_С_ботвой_ли_XXXXX?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VLOOKUP(B27,audio_list_stym!$A$3:$BP$18,44,FALSE)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VLOOKUP(B27,audio_list_stym!$A$3:$AJ$18,12,FALSE)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2026</v>
      </c>
      <c r="AD27" t="str">
        <f t="shared" ca="1" si="11"/>
        <v>pics\\Kokos_2.jpg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pics\\Kokos_2.jpg</v>
      </c>
      <c r="AH27" t="str">
        <f t="shared" si="19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20"/>
        <v>pics\\Kokos_2.jpg</v>
      </c>
      <c r="AT27">
        <f t="shared" ca="1" si="8"/>
        <v>0.58080442689628986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_Алый_ли_XXXXX?</v>
      </c>
      <c r="BD27" cm="1">
        <f t="array" aca="1" ref="BD27" ca="1">INDEX($L$26:$L$33,(RANK(AT3,$AT$2:$AT$9)))</f>
        <v>2056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VLOOKUP(B28,audio_list_stym!$A$3:$BP$18,44,FALSE)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VLOOKUP(B28,audio_list_stym!$A$3:$AJ$18,12,FALSE)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2027</v>
      </c>
      <c r="AD28" t="str">
        <f t="shared" ca="1" si="11"/>
        <v>pics\\Kokos_3.jpg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pics\\Kokos_3.jpg</v>
      </c>
      <c r="AH28" t="str">
        <f t="shared" si="19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20"/>
        <v>pics\\Kokos_3.jpg</v>
      </c>
      <c r="AT28">
        <f t="shared" ca="1" si="8"/>
        <v>0.84736866803634869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_Пряный_ли_XXXXX?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VLOOKUP(B29,audio_list_stym!$A$3:$BP$18,44,FALSE)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VLOOKUP(B29,audio_list_stym!$A$3:$AJ$18,12,FALSE)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2158</v>
      </c>
      <c r="AD29" t="str">
        <f t="shared" ca="1" si="11"/>
        <v>pics\\Injir_6.jpg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pics\\Injir_6.jpg</v>
      </c>
      <c r="AH29" t="str">
        <f t="shared" si="19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20"/>
        <v>pics\\Injir_6.jpg</v>
      </c>
      <c r="AT29">
        <f t="shared" ca="1" si="8"/>
        <v>0.62827143302709376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_Жирный_ли_XXXXX?</v>
      </c>
      <c r="BD29" cm="1">
        <f t="array" aca="1" ref="BD29" ca="1">INDEX($L$26:$L$33,(RANK(AT5,$AT$2:$AT$9)))</f>
        <v>2052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VLOOKUP(B30,audio_list_stym!$A$3:$BP$18,44,FALSE)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VLOOKUP(B30,audio_list_stym!$A$3:$AJ$18,12,FALSE)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2016</v>
      </c>
      <c r="AD30" t="str">
        <f t="shared" ca="1" si="11"/>
        <v>pics\\Finik_8.jpg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pics\\Finik_8.jpg</v>
      </c>
      <c r="AH30" t="str">
        <f t="shared" si="19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20"/>
        <v>pics\\Finik_8.jpg</v>
      </c>
      <c r="AT30">
        <f t="shared" ca="1" si="8"/>
        <v>3.7586741841106885E-3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_Соленый_ли_XXXXX?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VLOOKUP(B31,audio_list_stym!$A$3:$BP$18,44,FALSE)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VLOOKUP(B31,audio_list_stym!$A$3:$AJ$18,12,FALSE)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2157</v>
      </c>
      <c r="AD31" t="str">
        <f t="shared" ca="1" si="11"/>
        <v>pics\\Injir_5.jpg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pics\\Injir_5.jpg</v>
      </c>
      <c r="AH31" t="str">
        <f t="shared" si="19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20"/>
        <v>pics\\Injir_5.jpg</v>
      </c>
      <c r="AT31">
        <f t="shared" ca="1" si="8"/>
        <v>0.75393820158598135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_Пышный_ли_XXXXX?</v>
      </c>
      <c r="BD31" cm="1">
        <f t="array" aca="1" ref="BD31" ca="1">INDEX($L$26:$L$33,(RANK(AT7,$AT$2:$AT$9)))</f>
        <v>2055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VLOOKUP(B32,audio_list_stym!$A$3:$BP$18,44,FALSE)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VLOOKUP(B32,audio_list_stym!$A$3:$AJ$18,12,FALSE)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2014</v>
      </c>
      <c r="AD32" t="str">
        <f t="shared" ca="1" si="11"/>
        <v>pics\\Finik_6.jpg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pics\\Finik_6.jpg</v>
      </c>
      <c r="AH32" t="str">
        <f t="shared" si="19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20"/>
        <v>pics\\Finik_6.jpg</v>
      </c>
      <c r="AT32">
        <f t="shared" ca="1" si="8"/>
        <v>0.24570528604943631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_Крепкий_ли_XXXXX?</v>
      </c>
      <c r="BD32" cm="1">
        <f t="array" aca="1" ref="BD32" ca="1">INDEX($L$26:$L$33,(RANK(AT8,$AT$2:$AT$9)))</f>
        <v>2049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VLOOKUP(B33,audio_list_stym!$A$3:$BP$18,44,FALSE)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VLOOKUP(B33,audio_list_stym!$A$3:$AJ$18,12,FALSE)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2155</v>
      </c>
      <c r="AD33" t="str">
        <f t="shared" ca="1" si="11"/>
        <v>pics\\Injir_3.jpg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pics\\Injir_3.jpg</v>
      </c>
      <c r="AH33" t="str">
        <f t="shared" si="19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20"/>
        <v>pics\\Injir_3.jpg</v>
      </c>
      <c r="AT33">
        <f t="shared" ca="1" si="8"/>
        <v>7.8947747224665576E-2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_Круглый_ли_XXXXX?</v>
      </c>
      <c r="BD33" cm="1">
        <f t="array" aca="1" ref="BD33" ca="1">INDEX($L$26:$L$33,(RANK(AT9,$AT$2:$AT$9)))</f>
        <v>2054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VLOOKUP(B34,audio_list_stym!$A$3:$BP$18,44,FALSE)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VLOOKUP(B34,audio_list_stym!$A$3:$AJ$18,12,FALSE)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1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18"/>
        <v/>
      </c>
      <c r="AG34" t="str">
        <f t="shared" ref="AG34:AG41" si="21">IF(OR(E34=11,E34=13),M34,"")</f>
        <v>pics\\Peper_1.jpg</v>
      </c>
      <c r="AH34">
        <f t="shared" si="19"/>
        <v>0</v>
      </c>
      <c r="AI34" t="s">
        <v>720</v>
      </c>
      <c r="AJ34" t="str">
        <f t="shared" si="5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9.3357286042863308E-3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2007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VLOOKUP(B35,audio_list_stym!$A$3:$BP$18,44,FALSE)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VLOOKUP(B35,audio_list_stym!$A$3:$AJ$18,12,FALSE)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1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18"/>
        <v/>
      </c>
      <c r="AG35" t="str">
        <f t="shared" si="21"/>
        <v>pics\\Peper_2.jpg</v>
      </c>
      <c r="AH35">
        <f t="shared" si="19"/>
        <v>0</v>
      </c>
      <c r="AI35" t="s">
        <v>721</v>
      </c>
      <c r="AJ35" t="str">
        <f t="shared" si="5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0.45116274455419114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Посмотрите,_вот_XXXXX._Черный_ли_он?</v>
      </c>
      <c r="BD35" cm="1">
        <f t="array" aca="1" ref="BD35" ca="1">INDEX($L$34:$L$41,(RANK(AT3,$AT$2:$AT$9)))</f>
        <v>2048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VLOOKUP(B36,audio_list_stym!$A$3:$BP$18,44,FALSE)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VLOOKUP(B36,audio_list_stym!$A$3:$AJ$18,12,FALSE)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1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18"/>
        <v/>
      </c>
      <c r="AG36" t="str">
        <f t="shared" si="21"/>
        <v>pics\\Peper_3.jpg</v>
      </c>
      <c r="AH36">
        <f t="shared" si="19"/>
        <v>0</v>
      </c>
      <c r="AI36" t="s">
        <v>722</v>
      </c>
      <c r="AJ36" t="str">
        <f t="shared" si="5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0.9597825016060163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Вот_XXXXX._Он_гнилой?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VLOOKUP(B37,audio_list_stym!$A$3:$BP$18,44,FALSE)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VLOOKUP(B37,audio_list_stym!$A$3:$AJ$18,12,FALSE)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1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18"/>
        <v/>
      </c>
      <c r="AG37" t="str">
        <f t="shared" si="21"/>
        <v>pics\\Peper_4.jpg</v>
      </c>
      <c r="AH37">
        <f t="shared" si="19"/>
        <v>0</v>
      </c>
      <c r="AI37" t="s">
        <v>723</v>
      </c>
      <c r="AJ37" t="str">
        <f t="shared" si="5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0.43904764357408355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Это_XXXXX._Он_бугристый?</v>
      </c>
      <c r="BD37" cm="1">
        <f t="array" aca="1" ref="BD37" ca="1">INDEX($L$34:$L$41,(RANK(AT5,$AT$2:$AT$9)))</f>
        <v>2044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VLOOKUP(B38,audio_list_stym!$A$3:$BP$18,44,FALSE)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VLOOKUP(B38,audio_list_stym!$A$3:$AJ$18,12,FALSE)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1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18"/>
        <v/>
      </c>
      <c r="AG38" t="str">
        <f t="shared" si="21"/>
        <v>pics\\Peper_5.jpg</v>
      </c>
      <c r="AH38">
        <f t="shared" si="19"/>
        <v>0</v>
      </c>
      <c r="AI38" t="s">
        <v>724</v>
      </c>
      <c r="AJ38" t="str">
        <f t="shared" si="5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0.55459803692886356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На_картинке_XXXXX._Он_слоеный?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VLOOKUP(B39,audio_list_stym!$A$3:$BP$18,44,FALSE)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VLOOKUP(B39,audio_list_stym!$A$3:$AJ$18,12,FALSE)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1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21"/>
        <v>pics\\Peper_6.jpg</v>
      </c>
      <c r="AH39">
        <f t="shared" si="19"/>
        <v>0</v>
      </c>
      <c r="AI39" t="s">
        <v>725</v>
      </c>
      <c r="AJ39" t="str">
        <f t="shared" si="5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0.62702398413264393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На_мониторе_XXXXX._Хрустящий_ли_он?</v>
      </c>
      <c r="BD39" cm="1">
        <f t="array" aca="1" ref="BD39" ca="1">INDEX($L$34:$L$41,(RANK(AT7,$AT$2:$AT$9)))</f>
        <v>2047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VLOOKUP(B40,audio_list_stym!$A$3:$BP$18,44,FALSE)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VLOOKUP(B40,audio_list_stym!$A$3:$AJ$18,12,FALSE)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1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21"/>
        <v>pics\\Peper_7.jpg</v>
      </c>
      <c r="AH40">
        <f t="shared" si="19"/>
        <v>0</v>
      </c>
      <c r="AI40" t="s">
        <v>726</v>
      </c>
      <c r="AJ40" t="str">
        <f t="shared" si="5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0.28568639460163103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Перед_Вами_XXXXX._Блестит_ли_он?</v>
      </c>
      <c r="BD40" cm="1">
        <f t="array" aca="1" ref="BD40" ca="1">INDEX($L$34:$L$41,(RANK(AT8,$AT$2:$AT$9)))</f>
        <v>2041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VLOOKUP(B41,audio_list_stym!$A$3:$BP$18,44,FALSE)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VLOOKUP(B41,audio_list_stym!$A$3:$AJ$18,12,FALSE)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1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2">IF(ISTEXT(AR41),AR41,IF(ISTEXT(AS41),AS41,""))</f>
        <v/>
      </c>
      <c r="AG41" t="str">
        <f t="shared" si="21"/>
        <v>pics\\Peper_8.jpg</v>
      </c>
      <c r="AH41">
        <f t="shared" si="19"/>
        <v>0</v>
      </c>
      <c r="AI41" t="s">
        <v>727</v>
      </c>
      <c r="AJ41" t="str">
        <f t="shared" si="5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0.13848763985280954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Вы_видите_XXXXX._Он_цитрусовый?</v>
      </c>
      <c r="BD41" cm="1">
        <f t="array" aca="1" ref="BD41" ca="1">INDEX($L$34:$L$41,(RANK(AT9,$AT$2:$AT$9)))</f>
        <v>2046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VLOOKUP(B42,audio_list_stym!$A$3:$BP$18,44,FALSE)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VLOOKUP(B42,audio_list_stym!$A$3:$AJ$18,12,FALSE)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2167</v>
      </c>
      <c r="AD42" t="str">
        <f t="shared" ca="1" si="11"/>
        <v>pics\\Tikva_7.jpg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pics\\Tikva_7.jpg</v>
      </c>
      <c r="AH42" t="str">
        <f t="shared" si="19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pics\\Tikva_7.jpg</v>
      </c>
      <c r="AT42">
        <f t="shared" ca="1" si="8"/>
        <v>0.86416579744184141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_Чистый_ли_БАНАН?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2057</v>
      </c>
      <c r="BF42" cm="1">
        <f t="array" aca="1" ref="BF42" ca="1">INDEX(BD26:BD41,(RANK(AT6,$AT$2:$AT$17)))</f>
        <v>2049</v>
      </c>
      <c r="BG42" cm="1">
        <f t="array" aca="1" ref="BG42" ca="1">INDEX(BD50:BD65,(RANK(AT6,$AT$2:$AT$17)))</f>
        <v>2009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VLOOKUP(B43,audio_list_stym!$A$3:$BP$18,44,FALSE)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VLOOKUP(B43,audio_list_stym!$A$3:$AJ$18,12,FALSE)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2057</v>
      </c>
      <c r="AD43" t="str">
        <f t="shared" ca="1" si="11"/>
        <v>pics\\Tomat_1.jpg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pics\\Tomat_1.jpg</v>
      </c>
      <c r="AH43" t="str">
        <f t="shared" si="19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pics\\Tomat_1.jpg</v>
      </c>
      <c r="AT43">
        <f t="shared" ca="1" si="8"/>
        <v>0.77253374388758078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_Свежий_ли_БАНАН?</v>
      </c>
      <c r="BD43" cm="1">
        <f t="array" aca="1" ref="BD43" ca="1">INDEX($L$42:$L$49,(RANK(AT3,$AT$2:$AT$9)))</f>
        <v>2008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VLOOKUP(B44,audio_list_stym!$A$3:$BP$18,44,FALSE)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VLOOKUP(B44,audio_list_stym!$A$3:$AJ$18,12,FALSE)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2043</v>
      </c>
      <c r="AD44" t="str">
        <f t="shared" ca="1" si="11"/>
        <v>pics\\Peper_3.jpg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pics\\Peper_3.jpg</v>
      </c>
      <c r="AH44" t="str">
        <f t="shared" si="19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pics\\Peper_3.jpg</v>
      </c>
      <c r="AT44">
        <f t="shared" ca="1" si="8"/>
        <v>0.19199759404395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_Жаренный_ли_БАНАН?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VLOOKUP(B45,audio_list_stym!$A$3:$BP$18,44,FALSE)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VLOOKUP(B45,audio_list_stym!$A$3:$AJ$18,12,FALSE)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2045</v>
      </c>
      <c r="AD45" t="str">
        <f t="shared" ca="1" si="11"/>
        <v>pics\\Peper_5.jpg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pics\\Peper_5.jpg</v>
      </c>
      <c r="AH45" t="str">
        <f t="shared" si="19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pics\\Peper_5.jpg</v>
      </c>
      <c r="AT45">
        <f t="shared" ca="1" si="8"/>
        <v>0.89192595245897788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_Сладкий_ли_БАНАН?</v>
      </c>
      <c r="BD45" cm="1">
        <f t="array" aca="1" ref="BD45" ca="1">INDEX($L$42:$L$49,(RANK(AT5,$AT$2:$AT$9)))</f>
        <v>2004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VLOOKUP(B46,audio_list_stym!$A$3:$BP$18,44,FALSE)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VLOOKUP(B46,audio_list_stym!$A$3:$AJ$18,12,FALSE)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2047</v>
      </c>
      <c r="AD46" t="str">
        <f t="shared" ca="1" si="11"/>
        <v>pics\\Peper_7.jpg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pics\\Peper_7.jpg</v>
      </c>
      <c r="AH46" t="str">
        <f t="shared" si="19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pics\\Peper_7.jpg</v>
      </c>
      <c r="AT46">
        <f t="shared" ca="1" si="8"/>
        <v>0.87317593057286114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_Влажный_ли_БАНАН?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VLOOKUP(B47,audio_list_stym!$A$3:$BP$18,44,FALSE)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VLOOKUP(B47,audio_list_stym!$A$3:$AJ$18,12,FALSE)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2044</v>
      </c>
      <c r="AD47" t="str">
        <f t="shared" ca="1" si="11"/>
        <v>pics\\Peper_4.jpg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pics\\Peper_4.jpg</v>
      </c>
      <c r="AH47" t="str">
        <f t="shared" si="19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pics\\Peper_4.jpg</v>
      </c>
      <c r="AT47">
        <f t="shared" ca="1" si="8"/>
        <v>9.685890450109147E-3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_Съедобный_ли_БАНАН?</v>
      </c>
      <c r="BD47" cm="1">
        <f t="array" aca="1" ref="BD47" ca="1">INDEX($L$42:$L$49,(RANK(AT7,$AT$2:$AT$9)))</f>
        <v>2007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VLOOKUP(B48,audio_list_stym!$A$3:$BP$18,44,FALSE)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VLOOKUP(B48,audio_list_stym!$A$3:$AJ$18,12,FALSE)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2064</v>
      </c>
      <c r="AD48" t="str">
        <f t="shared" ca="1" si="11"/>
        <v>pics\\Tomat_8.jpg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pics\\Tomat_8.jpg</v>
      </c>
      <c r="AH48" t="str">
        <f t="shared" si="19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pics\\Tomat_8.jpg</v>
      </c>
      <c r="AT48">
        <f t="shared" ca="1" si="8"/>
        <v>0.9748061570108919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_Сиреневый_ли_БАНАН?</v>
      </c>
      <c r="BD48" cm="1">
        <f t="array" aca="1" ref="BD48" ca="1">INDEX($L$42:$L$49,(RANK(AT8,$AT$2:$AT$9)))</f>
        <v>2001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VLOOKUP(B49,audio_list_stym!$A$3:$BP$18,44,FALSE)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VLOOKUP(B49,audio_list_stym!$A$3:$AJ$18,12,FALSE)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2168</v>
      </c>
      <c r="AD49" t="str">
        <f t="shared" ca="1" si="11"/>
        <v>pics\\Tikva_8.jpg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pics\\Tikva_8.jpg</v>
      </c>
      <c r="AH49" t="str">
        <f t="shared" si="19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pics\\Tikva_8.jpg</v>
      </c>
      <c r="AT49">
        <f t="shared" ca="1" si="8"/>
        <v>0.46968552518387729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_Репчатый_ли_БАНАН?</v>
      </c>
      <c r="BD49" cm="1">
        <f t="array" aca="1" ref="BD49" ca="1">INDEX($L$42:$L$49,(RANK(AT9,$AT$2:$AT$9)))</f>
        <v>2006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VLOOKUP(B50,audio_list_stym!$A$3:$BP$18,44,FALSE)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VLOOKUP(B50,audio_list_stym!$A$3:$AJ$18,12,FALSE)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1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19"/>
        <v>0</v>
      </c>
      <c r="AT50">
        <f t="shared" ca="1" si="8"/>
        <v>0.11013400718573241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2036</v>
      </c>
      <c r="BF50" cm="1">
        <f t="array" aca="1" ref="BF50" ca="1">INDEX(BD18:BD49,(RANK(AT7,$AT$2:$AT$17)))</f>
        <v>2052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VLOOKUP(B51,audio_list_stym!$A$3:$BP$18,44,FALSE)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VLOOKUP(B51,audio_list_stym!$A$3:$AJ$18,12,FALSE)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1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2"/>
        <v/>
      </c>
      <c r="AG51" t="str">
        <f t="shared" si="25"/>
        <v>pics\\Finik_2.jpg</v>
      </c>
      <c r="AH51">
        <f t="shared" si="19"/>
        <v>0</v>
      </c>
      <c r="AT51">
        <f t="shared" ca="1" si="8"/>
        <v>0.47952340617372347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Посмотрите,_вот_ФИНИК._Сахаристый_ли_он?</v>
      </c>
      <c r="BD51" cm="1">
        <f t="array" aca="1" ref="BD51" ca="1">INDEX($L$50:$L$57,(RANK(AT3,$AT$2:$AT$9)))</f>
        <v>2016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VLOOKUP(B52,audio_list_stym!$A$3:$BP$18,44,FALSE)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VLOOKUP(B52,audio_list_stym!$A$3:$AJ$18,12,FALSE)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1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2"/>
        <v/>
      </c>
      <c r="AG52" t="str">
        <f t="shared" si="25"/>
        <v>pics\\Finik_3.jpg</v>
      </c>
      <c r="AH52">
        <f t="shared" si="19"/>
        <v>0</v>
      </c>
      <c r="AT52">
        <f t="shared" ca="1" si="8"/>
        <v>0.37151023196329402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Вот_ФИНИК._Он_скользкий?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VLOOKUP(B53,audio_list_stym!$A$3:$BP$18,44,FALSE)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VLOOKUP(B53,audio_list_stym!$A$3:$AJ$18,12,FALSE)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1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2"/>
        <v/>
      </c>
      <c r="AG53" t="str">
        <f t="shared" si="25"/>
        <v>pics\\Finik_4.jpg</v>
      </c>
      <c r="AH53">
        <f t="shared" si="19"/>
        <v>0</v>
      </c>
      <c r="AT53">
        <f t="shared" ca="1" si="8"/>
        <v>3.0395232261977378E-2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Это_ФИНИК._Ломкий_ли_он?</v>
      </c>
      <c r="BD53" cm="1">
        <f t="array" aca="1" ref="BD53" ca="1">INDEX($L$50:$L$57,(RANK(AT5,$AT$2:$AT$9)))</f>
        <v>2012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VLOOKUP(B54,audio_list_stym!$A$3:$BP$18,44,FALSE)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VLOOKUP(B54,audio_list_stym!$A$3:$AJ$18,12,FALSE)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1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2"/>
        <v/>
      </c>
      <c r="AG54" t="str">
        <f t="shared" si="25"/>
        <v>pics\\Finik_5.jpg</v>
      </c>
      <c r="AH54">
        <f t="shared" si="19"/>
        <v>0</v>
      </c>
      <c r="AI54" s="11"/>
      <c r="AT54">
        <f t="shared" ca="1" si="8"/>
        <v>0.96320069403481834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На_картинке_ФИНИК._Мохнатый_ли_он?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VLOOKUP(B55,audio_list_stym!$A$3:$BP$18,44,FALSE)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VLOOKUP(B55,audio_list_stym!$A$3:$AJ$18,12,FALSE)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1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2"/>
        <v/>
      </c>
      <c r="AG55" t="str">
        <f t="shared" si="25"/>
        <v>pics\\Finik_6.jpg</v>
      </c>
      <c r="AH55">
        <f t="shared" si="19"/>
        <v>0</v>
      </c>
      <c r="AT55">
        <f t="shared" ca="1" si="8"/>
        <v>7.5249424625722594E-2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На_мониторе_ФИНИК._Он_сморщенный?</v>
      </c>
      <c r="BD55" cm="1">
        <f t="array" aca="1" ref="BD55" ca="1">INDEX($L$50:$L$57,(RANK(AT7,$AT$2:$AT$9)))</f>
        <v>2015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VLOOKUP(B56,audio_list_stym!$A$3:$BP$18,44,FALSE)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VLOOKUP(B56,audio_list_stym!$A$3:$AJ$18,12,FALSE)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1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19"/>
        <v>0</v>
      </c>
      <c r="AT56">
        <f t="shared" ca="1" si="8"/>
        <v>4.9481406559982899E-2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Перед_Вами_ФИНИК._Он_с_косточкой?</v>
      </c>
      <c r="BD56" cm="1">
        <f t="array" aca="1" ref="BD56" ca="1">INDEX($L$50:$L$57,(RANK(AT8,$AT$2:$AT$9)))</f>
        <v>2009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VLOOKUP(B57,audio_list_stym!$A$3:$BP$18,44,FALSE)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VLOOKUP(B57,audio_list_stym!$A$3:$AJ$18,12,FALSE)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1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19"/>
        <v>0</v>
      </c>
      <c r="AI57" s="11"/>
      <c r="AT57">
        <f t="shared" ca="1" si="8"/>
        <v>0.99398663211776539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Вы_видите_ФИНИК._Он_треугольный?</v>
      </c>
      <c r="BD57" cm="1">
        <f t="array" aca="1" ref="BD57" ca="1">INDEX($L$50:$L$57,(RANK(AT9,$AT$2:$AT$9)))</f>
        <v>2014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VLOOKUP(B58,audio_list_stym!$A$3:$BP$18,44,FALSE)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VLOOKUP(B58,audio_list_stym!$A$3:$AJ$18,12,FALSE)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2156</v>
      </c>
      <c r="AD58" t="str">
        <f t="shared" ca="1" si="11"/>
        <v>pics\\Injir_4.jpg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pics\\Injir_4.jpg</v>
      </c>
      <c r="AH58" t="str">
        <f t="shared" si="19"/>
        <v>sound\\Ogorod</v>
      </c>
      <c r="AI58" s="11"/>
      <c r="AR58" t="str">
        <f t="shared" ref="AR58:AR65" ca="1" si="27">IF(AH58="sound\\Ogorod",AP10,"")</f>
        <v>pics\\Injir_4.jpg</v>
      </c>
      <c r="AT58">
        <f t="shared" ca="1" si="8"/>
        <v>0.9555964058007177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_Рыхлый_ли_XXXXX?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2058</v>
      </c>
      <c r="BF58" cm="1">
        <f t="array" aca="1" ref="BF58" ca="1">INDEX(BD18:BD33,(RANK(AT8,$AT$2:$AT$17)))</f>
        <v>2026</v>
      </c>
      <c r="BG58" cm="1">
        <f t="array" aca="1" ref="BG58" ca="1">INDEX(BD42:BD57,(RANK(AT8,$AT$2:$AT$9)))</f>
        <v>2002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VLOOKUP(B59,audio_list_stym!$A$3:$BP$18,44,FALSE)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VLOOKUP(B59,audio_list_stym!$A$3:$AJ$18,12,FALSE)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2010</v>
      </c>
      <c r="AD59" t="str">
        <f t="shared" ca="1" si="11"/>
        <v>pics\\Finik_2.jpg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pics\\Finik_2.jpg</v>
      </c>
      <c r="AH59" t="str">
        <f t="shared" si="19"/>
        <v>sound\\Ogorod</v>
      </c>
      <c r="AR59" t="str">
        <f t="shared" ca="1" si="27"/>
        <v>pics\\Finik_2.jpg</v>
      </c>
      <c r="AT59">
        <f t="shared" ca="1" si="8"/>
        <v>0.13507431431168304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_В_стручке_ли_XXXXX?</v>
      </c>
      <c r="BD59" cm="1">
        <f t="array" aca="1" ref="BD59" ca="1">INDEX($L$58:$L$65,(RANK(AT3,$AT$2:$AT$9)))</f>
        <v>2024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VLOOKUP(B60,audio_list_stym!$A$3:$BP$18,44,FALSE)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VLOOKUP(B60,audio_list_stym!$A$3:$AJ$18,12,FALSE)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2029</v>
      </c>
      <c r="AD60" t="str">
        <f t="shared" ca="1" si="11"/>
        <v>pics\\Kokos_5.jpg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pics\\Kokos_5.jpg</v>
      </c>
      <c r="AH60" t="str">
        <f t="shared" si="19"/>
        <v>sound\\Ogorod</v>
      </c>
      <c r="AR60" t="str">
        <f t="shared" ca="1" si="27"/>
        <v>pics\\Kokos_5.jpg</v>
      </c>
      <c r="AT60">
        <f t="shared" ca="1" si="8"/>
        <v>0.34985959817688783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_Ядовитый_ли_XXXXX?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VLOOKUP(B61,audio_list_stym!$A$3:$BP$18,44,FALSE)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VLOOKUP(B61,audio_list_stym!$A$3:$AJ$18,12,FALSE)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2031</v>
      </c>
      <c r="AD61" t="str">
        <f t="shared" ca="1" si="11"/>
        <v>pics\\Kokos_7.jpg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pics\\Kokos_7.jpg</v>
      </c>
      <c r="AH61" t="str">
        <f t="shared" si="19"/>
        <v>sound\\Ogorod</v>
      </c>
      <c r="AR61" t="str">
        <f t="shared" ca="1" si="27"/>
        <v>pics\\Kokos_7.jpg</v>
      </c>
      <c r="AT61">
        <f t="shared" ca="1" si="8"/>
        <v>0.49574342616086287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_Полосатый_ли_XXXXX?</v>
      </c>
      <c r="BD61" cm="1">
        <f t="array" aca="1" ref="BD61" ca="1">INDEX($L$58:$L$65,(RANK(AT5,$AT$2:$AT$9)))</f>
        <v>2020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VLOOKUP(B62,audio_list_stym!$A$3:$BP$18,44,FALSE)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VLOOKUP(B62,audio_list_stym!$A$3:$AJ$18,12,FALSE)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2030</v>
      </c>
      <c r="AD62" t="str">
        <f t="shared" ca="1" si="11"/>
        <v>pics\\Kokos_6.jpg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pics\\Kokos_6.jpg</v>
      </c>
      <c r="AH62" t="str">
        <f t="shared" si="19"/>
        <v>sound\\Ogorod</v>
      </c>
      <c r="AR62" t="str">
        <f t="shared" ca="1" si="27"/>
        <v>pics\\Kokos_6.jpg</v>
      </c>
      <c r="AT62">
        <f t="shared" ca="1" si="8"/>
        <v>0.41845463412556638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_Плоский_ли_XXXXX?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VLOOKUP(B63,audio_list_stym!$A$3:$BP$18,44,FALSE)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VLOOKUP(B63,audio_list_stym!$A$3:$AJ$18,12,FALSE)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2154</v>
      </c>
      <c r="AD63" t="str">
        <f t="shared" ca="1" si="11"/>
        <v>pics\\Injir_2.jpg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pics\\Injir_2.jpg</v>
      </c>
      <c r="AH63" t="str">
        <f t="shared" si="19"/>
        <v>sound\\Ogorod</v>
      </c>
      <c r="AR63" t="str">
        <f t="shared" ca="1" si="27"/>
        <v>pics\\Injir_2.jpg</v>
      </c>
      <c r="AT63">
        <f t="shared" ca="1" si="8"/>
        <v>0.77824567812275947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_Толченый_ли_XXXXX?</v>
      </c>
      <c r="BD63" cm="1">
        <f t="array" aca="1" ref="BD63" ca="1">INDEX($L$58:$L$65,(RANK(AT7,$AT$2:$AT$9)))</f>
        <v>2023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VLOOKUP(B64,audio_list_stym!$A$3:$BP$18,44,FALSE)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VLOOKUP(B64,audio_list_stym!$A$3:$AJ$18,12,FALSE)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2153</v>
      </c>
      <c r="AD64" t="str">
        <f t="shared" ca="1" si="11"/>
        <v>pics\\Injir_1.jpg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pics\\Injir_1.jpg</v>
      </c>
      <c r="AH64" t="str">
        <f t="shared" si="19"/>
        <v>sound\\Ogorod</v>
      </c>
      <c r="AI64" s="11"/>
      <c r="AR64" t="str">
        <f t="shared" ca="1" si="27"/>
        <v>pics\\Injir_1.jpg</v>
      </c>
      <c r="AT64">
        <f t="shared" ca="1" si="8"/>
        <v>0.18405259803984819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_Зеленый_ли_XXXXX?</v>
      </c>
      <c r="BD64" cm="1">
        <f t="array" aca="1" ref="BD64" ca="1">INDEX($L$58:$L$65,(RANK(AT8,$AT$2:$AT$9)))</f>
        <v>2017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VLOOKUP(B65,audio_list_stym!$A$3:$BP$18,44,FALSE)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VLOOKUP(B65,audio_list_stym!$A$3:$AJ$18,12,FALSE)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2028</v>
      </c>
      <c r="AD65" t="str">
        <f t="shared" ca="1" si="11"/>
        <v>pics\\Kokos_4.jpg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pics\\Kokos_4.jpg</v>
      </c>
      <c r="AH65" t="str">
        <f t="shared" si="19"/>
        <v>sound\\Ogorod</v>
      </c>
      <c r="AR65" t="str">
        <f t="shared" ca="1" si="27"/>
        <v>pics\\Kokos_4.jpg</v>
      </c>
      <c r="AT65">
        <f t="shared" ca="1" si="8"/>
        <v>0.92468021306297254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_Легкий_ли_XXXXX?</v>
      </c>
      <c r="BD65" cm="1">
        <f t="array" aca="1" ref="BD65" ca="1">INDEX($L$58:$L$65,(RANK(AT9,$AT$2:$AT$9)))</f>
        <v>2022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VLOOKUP(B66,audio_list_stym!$A$3:$BP$18,44,FALSE)</f>
        <v>17</v>
      </c>
      <c r="F66" t="str">
        <f>VLOOKUP(E66,metki!$A$2:$B$9,2,FALSE)</f>
        <v>экспл_новые_без_названия</v>
      </c>
      <c r="G66" t="str">
        <f t="shared" ref="G66:G129" si="28">LEFT(F66,5)</f>
        <v>экспл</v>
      </c>
      <c r="H66" t="str">
        <f>VLOOKUP(B66,audio_list_stym!$A$3:$AJ$18,12,FALSE)</f>
        <v>Gac</v>
      </c>
      <c r="I66" t="s">
        <v>688</v>
      </c>
      <c r="J66" t="str">
        <f t="shared" ref="J66:J129" si="29">H66&amp;I66</f>
        <v>Gac_1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121</v>
      </c>
      <c r="Z66" t="str">
        <f>IF(G66="экспл",VLOOKUP(J66,quest_экспл!$A$1:$N$129,12,FALSE),IF(G66="импл_",0,0))</f>
        <v>sound\\Ispachkan_li_on.wav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1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 t="str">
        <f t="shared" ref="AF66:AF74" si="30">AS66</f>
        <v/>
      </c>
      <c r="AI66" t="s">
        <v>67</v>
      </c>
      <c r="AO66">
        <f ca="1">RAND()</f>
        <v>6.896254316116246E-2</v>
      </c>
      <c r="AP66" t="str">
        <f ca="1">INDEX($AI$66:$AI$129,(RANK(AO66,$AO$66:$AO$129)))</f>
        <v>pics\\Tomat_6.jpg</v>
      </c>
      <c r="AR66" t="str">
        <f>IF(AH66="sound\\Ogorod",AP18,"")</f>
        <v/>
      </c>
      <c r="AS66" t="str">
        <f>IF(G66="импл_",AP66,"")</f>
        <v/>
      </c>
      <c r="AT66">
        <f t="shared" ref="AT66:AT129" ca="1" si="31">RAND()</f>
        <v>0.39047229502527336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_Испачкан_ли_он?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На_экране_XXXXX._Испачкан_ли_он?</v>
      </c>
      <c r="BC66">
        <f>A66</f>
        <v>1209</v>
      </c>
      <c r="BD66" cm="1">
        <f t="array" aca="1" ref="BD66" ca="1">INDEX(L66:L73,(RANK(AT2,$AT$2:$AT$9)))</f>
        <v>2090</v>
      </c>
      <c r="BE66" cm="1">
        <f t="array" aca="1" ref="BE66" ca="1">INDEX(BD74:BD89,(RANK(AT2,$AT$2:$AT$7)))</f>
        <v>2114</v>
      </c>
      <c r="BF66" cm="1">
        <f t="array" aca="1" ref="BF66" ca="1">INDEX(BD90:BD113,(RANK(AT2,$AT$2:$AT$17)))</f>
        <v>2139</v>
      </c>
      <c r="BG66" cm="1">
        <f t="array" aca="1" ref="BG66" ca="1">INDEX(BD114:BD129,(RANK(AT2,$AT$2:$AT$17)))</f>
        <v>2075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VLOOKUP(B67,audio_list_stym!$A$3:$BP$18,44,FALSE)</f>
        <v>17</v>
      </c>
      <c r="F67" t="str">
        <f>VLOOKUP(E67,metki!$A$2:$B$9,2,FALSE)</f>
        <v>экспл_новые_без_названия</v>
      </c>
      <c r="G67" t="str">
        <f t="shared" si="28"/>
        <v>экспл</v>
      </c>
      <c r="H67" t="str">
        <f>VLOOKUP(B67,audio_list_stym!$A$3:$AJ$18,12,FALSE)</f>
        <v>Gac</v>
      </c>
      <c r="I67" t="s">
        <v>689</v>
      </c>
      <c r="J67" t="str">
        <f t="shared" si="29"/>
        <v>Gac_2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122</v>
      </c>
      <c r="Z67" t="str">
        <f>IF(G67="экспл",VLOOKUP(J67,quest_экспл!$A$1:$N$129,12,FALSE),IF(G67="импл_",0,0))</f>
        <v>sound\\On_farshirovanniy.wav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74" ca="1" si="34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si="30"/>
        <v/>
      </c>
      <c r="AI67" t="s">
        <v>68</v>
      </c>
      <c r="AO67">
        <f t="shared" ref="AO67:AO129" ca="1" si="35">RAND()</f>
        <v>0.86581197647156882</v>
      </c>
      <c r="AP67" t="str">
        <f t="shared" ref="AP67:AP129" ca="1" si="36">INDEX($AI$66:$AI$129,(RANK(AO67,$AO$66:$AO$129)))</f>
        <v>pics\\Banan_6.jpg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8.3991860313503475E-2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_Он_фаршированный?</v>
      </c>
      <c r="BA67" t="e">
        <f>VLOOKUP(Q67,audio_list_stym!$B$2:$BQ$299,68,FALSE)</f>
        <v>#N/A</v>
      </c>
      <c r="BB67" t="str">
        <f t="shared" si="33"/>
        <v>Посмотрите,_вот_XXXXX._Он_фаршированный?</v>
      </c>
      <c r="BD67" cm="1">
        <f t="array" aca="1" ref="BD67" ca="1">INDEX(L67:L74,(RANK(AT3,$AT$2:$AT$9)))</f>
        <v>2113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VLOOKUP(B68,audio_list_stym!$A$3:$BP$18,44,FALSE)</f>
        <v>17</v>
      </c>
      <c r="F68" t="str">
        <f>VLOOKUP(E68,metki!$A$2:$B$9,2,FALSE)</f>
        <v>экспл_новые_без_названия</v>
      </c>
      <c r="G68" t="str">
        <f t="shared" si="28"/>
        <v>экспл</v>
      </c>
      <c r="H68" t="str">
        <f>VLOOKUP(B68,audio_list_stym!$A$3:$AJ$18,12,FALSE)</f>
        <v>Gac</v>
      </c>
      <c r="I68" t="s">
        <v>690</v>
      </c>
      <c r="J68" t="str">
        <f t="shared" si="29"/>
        <v>Gac_3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123</v>
      </c>
      <c r="Z68" t="str">
        <f>IF(G68="экспл",VLOOKUP(J68,quest_экспл!$A$1:$N$129,12,FALSE),IF(G68="импл_",0,0))</f>
        <v>sound\\On_razrezanniy.wav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4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si="30"/>
        <v/>
      </c>
      <c r="AI68" t="s">
        <v>69</v>
      </c>
      <c r="AO68">
        <f t="shared" ca="1" si="35"/>
        <v>0.11597156662904995</v>
      </c>
      <c r="AP68" t="str">
        <f t="shared" ca="1" si="36"/>
        <v>pics\\Redis_7.jpg</v>
      </c>
      <c r="AR68" t="str">
        <f t="shared" si="37"/>
        <v/>
      </c>
      <c r="AS68" t="str">
        <f t="shared" si="38"/>
        <v/>
      </c>
      <c r="AT68">
        <f t="shared" ca="1" si="31"/>
        <v>0.63352144664198839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_Он_разрезанный?</v>
      </c>
      <c r="BA68" t="e">
        <f>VLOOKUP(Q68,audio_list_stym!$B$2:$BQ$299,68,FALSE)</f>
        <v>#N/A</v>
      </c>
      <c r="BB68" t="str">
        <f t="shared" si="33"/>
        <v>Вот_XXXXX._Он_разрезанный?</v>
      </c>
      <c r="BD68" cm="1">
        <f t="array" aca="1" ref="BD68" ca="1">INDEX(L68:L75,(RANK(AT4,$AT$2:$AT$9)))</f>
        <v>2093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VLOOKUP(B69,audio_list_stym!$A$3:$BP$18,44,FALSE)</f>
        <v>17</v>
      </c>
      <c r="F69" t="str">
        <f>VLOOKUP(E69,metki!$A$2:$B$9,2,FALSE)</f>
        <v>экспл_новые_без_названия</v>
      </c>
      <c r="G69" t="str">
        <f t="shared" si="28"/>
        <v>экспл</v>
      </c>
      <c r="H69" t="str">
        <f>VLOOKUP(B69,audio_list_stym!$A$3:$AJ$18,12,FALSE)</f>
        <v>Gac</v>
      </c>
      <c r="I69" t="s">
        <v>691</v>
      </c>
      <c r="J69" t="str">
        <f t="shared" si="29"/>
        <v>Gac_4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124</v>
      </c>
      <c r="Z69" t="str">
        <f>IF(G69="экспл",VLOOKUP(J69,quest_экспл!$A$1:$N$129,12,FALSE),IF(G69="импл_",0,0))</f>
        <v>sound\\On_s_lepestkami.wav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4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si="30"/>
        <v/>
      </c>
      <c r="AI69" t="s">
        <v>70</v>
      </c>
      <c r="AO69">
        <f t="shared" ca="1" si="35"/>
        <v>0.91249256695607583</v>
      </c>
      <c r="AP69" t="str">
        <f t="shared" ca="1" si="36"/>
        <v>pics\\Banan_5.jpg</v>
      </c>
      <c r="AR69" t="str">
        <f t="shared" si="37"/>
        <v/>
      </c>
      <c r="AS69" t="str">
        <f t="shared" si="38"/>
        <v/>
      </c>
      <c r="AT69">
        <f t="shared" ca="1" si="31"/>
        <v>0.68426383496655108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_Он_с_лепестками?</v>
      </c>
      <c r="BA69" t="e">
        <f>VLOOKUP(Q69,audio_list_stym!$B$2:$BQ$299,68,FALSE)</f>
        <v>#N/A</v>
      </c>
      <c r="BB69" t="str">
        <f t="shared" si="33"/>
        <v>Это_XXXXX._Он_с_лепестками?</v>
      </c>
      <c r="BD69" cm="1">
        <f t="array" aca="1" ref="BD69" ca="1">INDEX(L69:L76,(RANK(AT5,$AT$2:$AT$9)))</f>
        <v>2095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VLOOKUP(B70,audio_list_stym!$A$3:$BP$18,44,FALSE)</f>
        <v>17</v>
      </c>
      <c r="F70" t="str">
        <f>VLOOKUP(E70,metki!$A$2:$B$9,2,FALSE)</f>
        <v>экспл_новые_без_названия</v>
      </c>
      <c r="G70" t="str">
        <f t="shared" si="28"/>
        <v>экспл</v>
      </c>
      <c r="H70" t="str">
        <f>VLOOKUP(B70,audio_list_stym!$A$3:$AJ$18,12,FALSE)</f>
        <v>Gac</v>
      </c>
      <c r="I70" t="s">
        <v>692</v>
      </c>
      <c r="J70" t="str">
        <f t="shared" si="29"/>
        <v>Gac_5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125</v>
      </c>
      <c r="Z70" t="str">
        <f>IF(G70="экспл",VLOOKUP(J70,quest_экспл!$A$1:$N$129,12,FALSE),IF(G70="импл_",0,0))</f>
        <v>sound\\Kolyuchiy_li_on.wav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4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si="30"/>
        <v/>
      </c>
      <c r="AI70" t="s">
        <v>71</v>
      </c>
      <c r="AO70">
        <f t="shared" ca="1" si="35"/>
        <v>0.32300723974832146</v>
      </c>
      <c r="AP70" t="str">
        <f t="shared" ca="1" si="36"/>
        <v>pics\\Peper_1.jpg</v>
      </c>
      <c r="AR70" t="str">
        <f t="shared" si="37"/>
        <v/>
      </c>
      <c r="AS70" t="str">
        <f t="shared" si="38"/>
        <v/>
      </c>
      <c r="AT70">
        <f t="shared" ca="1" si="31"/>
        <v>0.49956350937053362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_Колючий_ли_он?</v>
      </c>
      <c r="BA70" t="e">
        <f>VLOOKUP(Q70,audio_list_stym!$B$2:$BQ$299,68,FALSE)</f>
        <v>#N/A</v>
      </c>
      <c r="BB70" t="str">
        <f t="shared" si="33"/>
        <v>На_картинке_XXXXX._Колючий_ли_он?</v>
      </c>
      <c r="BD70" cm="1">
        <f t="array" aca="1" ref="BD70" ca="1">INDEX(L70:L77,(RANK(AT6,$AT$2:$AT$9)))</f>
        <v>2113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VLOOKUP(B71,audio_list_stym!$A$3:$BP$18,44,FALSE)</f>
        <v>17</v>
      </c>
      <c r="F71" t="str">
        <f>VLOOKUP(E71,metki!$A$2:$B$9,2,FALSE)</f>
        <v>экспл_новые_без_названия</v>
      </c>
      <c r="G71" t="str">
        <f t="shared" si="28"/>
        <v>экспл</v>
      </c>
      <c r="H71" t="str">
        <f>VLOOKUP(B71,audio_list_stym!$A$3:$AJ$18,12,FALSE)</f>
        <v>Gac</v>
      </c>
      <c r="I71" t="s">
        <v>693</v>
      </c>
      <c r="J71" t="str">
        <f t="shared" si="29"/>
        <v>Gac_6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126</v>
      </c>
      <c r="Z71" t="str">
        <f>IF(G71="экспл",VLOOKUP(J71,quest_экспл!$A$1:$N$129,12,FALSE),IF(G71="импл_",0,0))</f>
        <v>sound\\Oranzheviy_li_on.wav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4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si="30"/>
        <v/>
      </c>
      <c r="AI71" t="s">
        <v>72</v>
      </c>
      <c r="AO71">
        <f t="shared" ca="1" si="35"/>
        <v>0.34289632970474948</v>
      </c>
      <c r="AP71" t="str">
        <f t="shared" ca="1" si="36"/>
        <v>pics\\Limon_8.jpg</v>
      </c>
      <c r="AR71" t="str">
        <f t="shared" si="37"/>
        <v/>
      </c>
      <c r="AS71" t="str">
        <f t="shared" si="38"/>
        <v/>
      </c>
      <c r="AT71">
        <f t="shared" ca="1" si="31"/>
        <v>0.53498792440924814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_Оранжевый_ли_он?</v>
      </c>
      <c r="BA71" t="e">
        <f>VLOOKUP(Q71,audio_list_stym!$B$2:$BQ$299,68,FALSE)</f>
        <v>#N/A</v>
      </c>
      <c r="BB71" t="str">
        <f t="shared" si="33"/>
        <v>На_мониторе_XXXXX._Оранжевый_ли_он?</v>
      </c>
      <c r="BD71" cm="1">
        <f t="array" aca="1" ref="BD71" ca="1">INDEX(L71:L78,(RANK(AT7,$AT$2:$AT$9)))</f>
        <v>2116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VLOOKUP(B72,audio_list_stym!$A$3:$BP$18,44,FALSE)</f>
        <v>17</v>
      </c>
      <c r="F72" t="str">
        <f>VLOOKUP(E72,metki!$A$2:$B$9,2,FALSE)</f>
        <v>экспл_новые_без_названия</v>
      </c>
      <c r="G72" t="str">
        <f t="shared" si="28"/>
        <v>экспл</v>
      </c>
      <c r="H72" t="str">
        <f>VLOOKUP(B72,audio_list_stym!$A$3:$AJ$18,12,FALSE)</f>
        <v>Gac</v>
      </c>
      <c r="I72" t="s">
        <v>694</v>
      </c>
      <c r="J72" t="str">
        <f t="shared" si="29"/>
        <v>Gac_7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127</v>
      </c>
      <c r="Z72" t="str">
        <f>IF(G72="экспл",VLOOKUP(J72,quest_экспл!$A$1:$N$129,12,FALSE),IF(G72="импл_",0,0))</f>
        <v>sound\\On_zernistiy.wav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4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si="30"/>
        <v/>
      </c>
      <c r="AI72" t="s">
        <v>73</v>
      </c>
      <c r="AO72">
        <f t="shared" ca="1" si="35"/>
        <v>0.74929357026135834</v>
      </c>
      <c r="AP72" t="str">
        <f t="shared" ca="1" si="36"/>
        <v>pics\\Goroh_2.jpg</v>
      </c>
      <c r="AR72" t="str">
        <f t="shared" si="37"/>
        <v/>
      </c>
      <c r="AS72" t="str">
        <f t="shared" si="38"/>
        <v/>
      </c>
      <c r="AT72">
        <f t="shared" ca="1" si="31"/>
        <v>0.2057177785471751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_Он_зернистый?</v>
      </c>
      <c r="BA72" t="e">
        <f>VLOOKUP(Q72,audio_list_stym!$B$2:$BQ$299,68,FALSE)</f>
        <v>#N/A</v>
      </c>
      <c r="BB72" t="str">
        <f t="shared" si="33"/>
        <v>Перед_Вами_XXXXX._Он_зернистый?</v>
      </c>
      <c r="BD72" cm="1">
        <f t="array" aca="1" ref="BD72" ca="1">INDEX(L72:L79,(RANK(AT8,$AT$2:$AT$9)))</f>
        <v>2095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VLOOKUP(B73,audio_list_stym!$A$3:$BP$18,44,FALSE)</f>
        <v>17</v>
      </c>
      <c r="F73" t="str">
        <f>VLOOKUP(E73,metki!$A$2:$B$9,2,FALSE)</f>
        <v>экспл_новые_без_названия</v>
      </c>
      <c r="G73" t="str">
        <f t="shared" si="28"/>
        <v>экспл</v>
      </c>
      <c r="H73" t="str">
        <f>VLOOKUP(B73,audio_list_stym!$A$3:$AJ$18,12,FALSE)</f>
        <v>Gac</v>
      </c>
      <c r="I73" t="s">
        <v>695</v>
      </c>
      <c r="J73" t="str">
        <f t="shared" si="29"/>
        <v>Gac_8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128</v>
      </c>
      <c r="Z73" t="str">
        <f>IF(G73="экспл",VLOOKUP(J73,quest_экспл!$A$1:$N$129,12,FALSE),IF(G73="импл_",0,0))</f>
        <v>sound\\Okruglya_li_on.wav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4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si="30"/>
        <v/>
      </c>
      <c r="AI73" t="s">
        <v>74</v>
      </c>
      <c r="AO73">
        <f t="shared" ca="1" si="35"/>
        <v>0.64670358082332668</v>
      </c>
      <c r="AP73" t="str">
        <f t="shared" ca="1" si="36"/>
        <v>pics\\Kokos_2.jpg</v>
      </c>
      <c r="AR73" t="str">
        <f t="shared" si="37"/>
        <v/>
      </c>
      <c r="AS73" t="str">
        <f t="shared" si="38"/>
        <v/>
      </c>
      <c r="AT73">
        <f t="shared" ca="1" si="31"/>
        <v>0.6436651019594406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_Округлый_ли_он?</v>
      </c>
      <c r="BA73" t="e">
        <f>VLOOKUP(Q73,audio_list_stym!$B$2:$BQ$299,68,FALSE)</f>
        <v>#N/A</v>
      </c>
      <c r="BB73" t="str">
        <f t="shared" si="33"/>
        <v>Вы_видите_XXXXX._Округлый_ли_он?</v>
      </c>
      <c r="BD73" cm="1">
        <f t="array" aca="1" ref="BD73" ca="1">INDEX(L73:L80,(RANK(AT9,$AT$2:$AT$9)))</f>
        <v>2117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VLOOKUP(B74,audio_list_stym!$A$3:$BP$18,44,FALSE)</f>
        <v>14</v>
      </c>
      <c r="F74" t="str">
        <f>VLOOKUP(E74,metki!$A$2:$B$9,2,FALSE)</f>
        <v>импл_новые_с_названием</v>
      </c>
      <c r="G74" t="str">
        <f t="shared" si="28"/>
        <v>импл_</v>
      </c>
      <c r="H74" t="str">
        <f>VLOOKUP(B74,audio_list_stym!$A$3:$AJ$18,12,FALSE)</f>
        <v>Noni</v>
      </c>
      <c r="I74" t="s">
        <v>688</v>
      </c>
      <c r="J74" t="str">
        <f t="shared" si="29"/>
        <v>Noni_1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257</v>
      </c>
      <c r="Q74" t="str">
        <f>IF(G74="экспл",0,IF(G74="импл_",VLOOKUP(J74,quest_импл!$A$1:$J$129,8,FALSE),0))</f>
        <v>sound\\Beliy_li_vnutri.wav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2032</v>
      </c>
      <c r="AD74" t="str">
        <f t="shared" ca="1" si="34"/>
        <v>pics\\Kokos_8.jpg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pics\\Kokos_8.jpg</v>
      </c>
      <c r="AI74" t="s">
        <v>76</v>
      </c>
      <c r="AO74">
        <f t="shared" ca="1" si="35"/>
        <v>0.47761198223699053</v>
      </c>
      <c r="AP74" t="str">
        <f t="shared" ca="1" si="36"/>
        <v>pics\\Kokos_8.jpg</v>
      </c>
      <c r="AR74" t="str">
        <f>IF(AH74="sound\\Ogorod",AP2,"")</f>
        <v/>
      </c>
      <c r="AS74" t="str">
        <f ca="1">IF(G74="импл_",AP74,"")</f>
        <v>pics\\Kokos_8.jpg</v>
      </c>
      <c r="AT74">
        <f t="shared" ca="1" si="31"/>
        <v>0.11368981042807969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_Белый_ли_внутри_</v>
      </c>
      <c r="BB74" t="str">
        <f t="shared" si="33"/>
        <v>_Белый_ли_внутри_БАРОХ?</v>
      </c>
      <c r="BC74">
        <f>A74</f>
        <v>1210</v>
      </c>
      <c r="BD74" cm="1">
        <f t="array" aca="1" ref="BD74" ca="1">INDEX($L$74:$L$81,(RANK(AT2,$AT$2:$AT$9)))</f>
        <v>2114</v>
      </c>
      <c r="BE74" cm="1">
        <f t="array" aca="1" ref="BE74" ca="1">INDEX(BD66:BD73,(RANK(AT3,$AT$2:$AT$9)))</f>
        <v>2117</v>
      </c>
      <c r="BF74" cm="1">
        <f t="array" aca="1" ref="BF74" ca="1">INDEX(BD82:BD105,(RANK(AT3,$AT$2:$AT$17)))</f>
        <v>2142</v>
      </c>
      <c r="BG74" cm="1">
        <f t="array" aca="1" ref="BG74" ca="1">INDEX(BD106:BD129,(RANK(AT3,$AT$2:$AT$9)))</f>
        <v>2070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VLOOKUP(B75,audio_list_stym!$A$3:$BP$18,44,FALSE)</f>
        <v>14</v>
      </c>
      <c r="F75" t="str">
        <f>VLOOKUP(E75,metki!$A$2:$B$9,2,FALSE)</f>
        <v>импл_новые_с_названием</v>
      </c>
      <c r="G75" t="str">
        <f t="shared" si="28"/>
        <v>импл_</v>
      </c>
      <c r="H75" t="str">
        <f>VLOOKUP(B75,audio_list_stym!$A$3:$AJ$18,12,FALSE)</f>
        <v>Noni</v>
      </c>
      <c r="I75" t="s">
        <v>689</v>
      </c>
      <c r="J75" t="str">
        <f t="shared" si="29"/>
        <v>Noni_2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258</v>
      </c>
      <c r="Q75" t="str">
        <f>IF(G75="экспл",0,IF(G75="импл_",VLOOKUP(J75,quest_импл!$A$1:$J$129,8,FALSE),0))</f>
        <v>sound\\Rebristiy_li.wav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2017</v>
      </c>
      <c r="AD75" t="str">
        <f t="shared" ref="AD75:AD129" ca="1" si="39">IF(ISTEXT(AE75),AE75,IF(ISTEXT(AF75),AF75,""))</f>
        <v>pics\\Goroh_1.jpg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pics\\Goroh_1.jpg</v>
      </c>
      <c r="AI75" t="s">
        <v>77</v>
      </c>
      <c r="AO75">
        <f t="shared" ca="1" si="35"/>
        <v>0.75555246850957269</v>
      </c>
      <c r="AP75" t="str">
        <f t="shared" ca="1" si="36"/>
        <v>pics\\Goroh_1.jpg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pics\\Goroh_1.jpg</v>
      </c>
      <c r="AT75">
        <f t="shared" ca="1" si="31"/>
        <v>0.28715732323813015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_Ребристый_ли_</v>
      </c>
      <c r="BB75" t="str">
        <f t="shared" si="33"/>
        <v>_Ребристый_ли_БАРОХ?</v>
      </c>
      <c r="BD75" cm="1">
        <f t="array" aca="1" ref="BD75" ca="1">INDEX($L$74:$L$81,(RANK(AT3,$AT$2:$AT$9)))</f>
        <v>2120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VLOOKUP(B76,audio_list_stym!$A$3:$BP$18,44,FALSE)</f>
        <v>14</v>
      </c>
      <c r="F76" t="str">
        <f>VLOOKUP(E76,metki!$A$2:$B$9,2,FALSE)</f>
        <v>импл_новые_с_названием</v>
      </c>
      <c r="G76" t="str">
        <f t="shared" si="28"/>
        <v>импл_</v>
      </c>
      <c r="H76" t="str">
        <f>VLOOKUP(B76,audio_list_stym!$A$3:$AJ$18,12,FALSE)</f>
        <v>Noni</v>
      </c>
      <c r="I76" t="s">
        <v>690</v>
      </c>
      <c r="J76" t="str">
        <f t="shared" si="29"/>
        <v>Noni_3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259</v>
      </c>
      <c r="Q76" t="str">
        <f>IF(G76="экспл",0,IF(G76="импл_",VLOOKUP(J76,quest_импл!$A$1:$J$129,8,FALSE),0))</f>
        <v>sound\\Goluboy_li.wav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2030</v>
      </c>
      <c r="AD76" t="str">
        <f t="shared" ca="1" si="39"/>
        <v>pics\\Kokos_6.jpg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pics\\Kokos_6.jpg</v>
      </c>
      <c r="AI76" t="s">
        <v>78</v>
      </c>
      <c r="AO76">
        <f t="shared" ca="1" si="35"/>
        <v>0.54832811654982194</v>
      </c>
      <c r="AP76" t="str">
        <f t="shared" ca="1" si="36"/>
        <v>pics\\Kokos_6.jpg</v>
      </c>
      <c r="AR76" t="str">
        <f t="shared" si="41"/>
        <v/>
      </c>
      <c r="AS76" t="str">
        <f t="shared" ca="1" si="42"/>
        <v>pics\\Kokos_6.jpg</v>
      </c>
      <c r="AT76">
        <f t="shared" ca="1" si="31"/>
        <v>0.95892243157851598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_Голубой_ли_</v>
      </c>
      <c r="BB76" t="str">
        <f t="shared" si="33"/>
        <v>_Голубой_ли_БАРОХ?</v>
      </c>
      <c r="BD76" cm="1">
        <f t="array" aca="1" ref="BD76" ca="1">INDEX($L$74:$L$81,(RANK(AT4,$AT$2:$AT$9)))</f>
        <v>2115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VLOOKUP(B77,audio_list_stym!$A$3:$BP$18,44,FALSE)</f>
        <v>14</v>
      </c>
      <c r="F77" t="str">
        <f>VLOOKUP(E77,metki!$A$2:$B$9,2,FALSE)</f>
        <v>импл_новые_с_названием</v>
      </c>
      <c r="G77" t="str">
        <f t="shared" si="28"/>
        <v>импл_</v>
      </c>
      <c r="H77" t="str">
        <f>VLOOKUP(B77,audio_list_stym!$A$3:$AJ$18,12,FALSE)</f>
        <v>Noni</v>
      </c>
      <c r="I77" t="s">
        <v>691</v>
      </c>
      <c r="J77" t="str">
        <f t="shared" si="29"/>
        <v>Noni_4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260</v>
      </c>
      <c r="Q77" t="str">
        <f>IF(G77="экспл",0,IF(G77="импл_",VLOOKUP(J77,quest_импл!$A$1:$J$129,8,FALSE),0))</f>
        <v>sound\\S_bugorkami_li.wav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2038</v>
      </c>
      <c r="AD77" t="str">
        <f t="shared" ca="1" si="39"/>
        <v>pics\\Limon_6.jpg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pics\\Limon_6.jpg</v>
      </c>
      <c r="AI77" t="s">
        <v>79</v>
      </c>
      <c r="AO77">
        <f t="shared" ca="1" si="35"/>
        <v>0.37059127651815249</v>
      </c>
      <c r="AP77" t="str">
        <f t="shared" ca="1" si="36"/>
        <v>pics\\Limon_6.jpg</v>
      </c>
      <c r="AR77" t="str">
        <f t="shared" si="41"/>
        <v/>
      </c>
      <c r="AS77" t="str">
        <f t="shared" ca="1" si="42"/>
        <v>pics\\Limon_6.jpg</v>
      </c>
      <c r="AT77">
        <f t="shared" ca="1" si="31"/>
        <v>0.87865956212307172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_С_бугорками_ли_</v>
      </c>
      <c r="BB77" t="str">
        <f t="shared" si="33"/>
        <v>_С_бугорками_ли_БАРОХ?</v>
      </c>
      <c r="BD77" cm="1">
        <f t="array" aca="1" ref="BD77" ca="1">INDEX($L$74:$L$81,(RANK(AT5,$AT$2:$AT$9)))</f>
        <v>2116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VLOOKUP(B78,audio_list_stym!$A$3:$BP$18,44,FALSE)</f>
        <v>14</v>
      </c>
      <c r="F78" t="str">
        <f>VLOOKUP(E78,metki!$A$2:$B$9,2,FALSE)</f>
        <v>импл_новые_с_названием</v>
      </c>
      <c r="G78" t="str">
        <f t="shared" si="28"/>
        <v>импл_</v>
      </c>
      <c r="H78" t="str">
        <f>VLOOKUP(B78,audio_list_stym!$A$3:$AJ$18,12,FALSE)</f>
        <v>Noni</v>
      </c>
      <c r="I78" t="s">
        <v>692</v>
      </c>
      <c r="J78" t="str">
        <f t="shared" si="29"/>
        <v>Noni_5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261</v>
      </c>
      <c r="Q78" t="str">
        <f>IF(G78="экспл",0,IF(G78="импл_",VLOOKUP(J78,quest_импл!$A$1:$J$129,8,FALSE),0))</f>
        <v>sound\\Ovalniy_li.wav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2031</v>
      </c>
      <c r="AD78" t="str">
        <f t="shared" ca="1" si="39"/>
        <v>pics\\Kokos_7.jpg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pics\\Kokos_7.jpg</v>
      </c>
      <c r="AI78" t="s">
        <v>80</v>
      </c>
      <c r="AO78">
        <f t="shared" ca="1" si="35"/>
        <v>0.54588564663324368</v>
      </c>
      <c r="AP78" t="str">
        <f t="shared" ca="1" si="36"/>
        <v>pics\\Kokos_7.jpg</v>
      </c>
      <c r="AR78" t="str">
        <f t="shared" si="41"/>
        <v/>
      </c>
      <c r="AS78" t="str">
        <f t="shared" ca="1" si="42"/>
        <v>pics\\Kokos_7.jpg</v>
      </c>
      <c r="AT78">
        <f t="shared" ca="1" si="31"/>
        <v>0.83633505445012046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_Овальный_ли_</v>
      </c>
      <c r="BB78" t="str">
        <f t="shared" si="33"/>
        <v>_Овальный_ли_БАРОХ?</v>
      </c>
      <c r="BD78" cm="1">
        <f t="array" aca="1" ref="BD78" ca="1">INDEX($L$74:$L$81,(RANK(AT6,$AT$2:$AT$9)))</f>
        <v>2117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VLOOKUP(B79,audio_list_stym!$A$3:$BP$18,44,FALSE)</f>
        <v>14</v>
      </c>
      <c r="F79" t="str">
        <f>VLOOKUP(E79,metki!$A$2:$B$9,2,FALSE)</f>
        <v>импл_новые_с_названием</v>
      </c>
      <c r="G79" t="str">
        <f t="shared" si="28"/>
        <v>импл_</v>
      </c>
      <c r="H79" t="str">
        <f>VLOOKUP(B79,audio_list_stym!$A$3:$AJ$18,12,FALSE)</f>
        <v>Noni</v>
      </c>
      <c r="I79" t="s">
        <v>693</v>
      </c>
      <c r="J79" t="str">
        <f t="shared" si="29"/>
        <v>Noni_6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262</v>
      </c>
      <c r="Q79" t="str">
        <f>IF(G79="экспл",0,IF(G79="импл_",VLOOKUP(J79,quest_импл!$A$1:$J$129,8,FALSE),0))</f>
        <v>sound\\Zhidkiy_li.wav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2011</v>
      </c>
      <c r="AD79" t="str">
        <f t="shared" ca="1" si="39"/>
        <v>pics\\Finik_3.jpg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pics\\Finik_3.jpg</v>
      </c>
      <c r="AI79" t="s">
        <v>81</v>
      </c>
      <c r="AO79">
        <f t="shared" ca="1" si="35"/>
        <v>0.83070893154559633</v>
      </c>
      <c r="AP79" t="str">
        <f t="shared" ca="1" si="36"/>
        <v>pics\\Finik_3.jpg</v>
      </c>
      <c r="AR79" t="str">
        <f t="shared" si="41"/>
        <v/>
      </c>
      <c r="AS79" t="str">
        <f t="shared" ca="1" si="42"/>
        <v>pics\\Finik_3.jpg</v>
      </c>
      <c r="AT79">
        <f t="shared" ca="1" si="31"/>
        <v>0.74291830569125394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_Жидкий_ли_</v>
      </c>
      <c r="BB79" t="str">
        <f t="shared" si="33"/>
        <v>_Жидкий_ли_БАРОХ?</v>
      </c>
      <c r="BD79" cm="1">
        <f t="array" aca="1" ref="BD79" ca="1">INDEX($L$74:$L$81,(RANK(AT7,$AT$2:$AT$9)))</f>
        <v>2119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VLOOKUP(B80,audio_list_stym!$A$3:$BP$18,44,FALSE)</f>
        <v>14</v>
      </c>
      <c r="F80" t="str">
        <f>VLOOKUP(E80,metki!$A$2:$B$9,2,FALSE)</f>
        <v>импл_новые_с_названием</v>
      </c>
      <c r="G80" t="str">
        <f t="shared" si="28"/>
        <v>импл_</v>
      </c>
      <c r="H80" t="str">
        <f>VLOOKUP(B80,audio_list_stym!$A$3:$AJ$18,12,FALSE)</f>
        <v>Noni</v>
      </c>
      <c r="I80" t="s">
        <v>694</v>
      </c>
      <c r="J80" t="str">
        <f t="shared" si="29"/>
        <v>Noni_7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263</v>
      </c>
      <c r="Q80" t="str">
        <f>IF(G80="экспл",0,IF(G80="импл_",VLOOKUP(J80,quest_импл!$A$1:$J$129,8,FALSE),0))</f>
        <v>sound\\Lohmatiy_li.wav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2042</v>
      </c>
      <c r="AD80" t="str">
        <f t="shared" ca="1" si="39"/>
        <v>pics\\Peper_2.jpg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pics\\Peper_2.jpg</v>
      </c>
      <c r="AI80" t="s">
        <v>82</v>
      </c>
      <c r="AO80">
        <f t="shared" ca="1" si="35"/>
        <v>0.30299912403451867</v>
      </c>
      <c r="AP80" t="str">
        <f t="shared" ca="1" si="36"/>
        <v>pics\\Peper_2.jpg</v>
      </c>
      <c r="AR80" t="str">
        <f t="shared" si="41"/>
        <v/>
      </c>
      <c r="AS80" t="str">
        <f t="shared" ca="1" si="42"/>
        <v>pics\\Peper_2.jpg</v>
      </c>
      <c r="AT80">
        <f t="shared" ca="1" si="31"/>
        <v>0.61725644626270326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_Лохматый_ли_</v>
      </c>
      <c r="BB80" t="str">
        <f t="shared" si="33"/>
        <v>_Лохматый_ли_БАРОХ?</v>
      </c>
      <c r="BD80" cm="1">
        <f t="array" aca="1" ref="BD80" ca="1">INDEX($L$74:$L$81,(RANK(AT8,$AT$2:$AT$9)))</f>
        <v>2113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VLOOKUP(B81,audio_list_stym!$A$3:$BP$18,44,FALSE)</f>
        <v>14</v>
      </c>
      <c r="F81" t="str">
        <f>VLOOKUP(E81,metki!$A$2:$B$9,2,FALSE)</f>
        <v>импл_новые_с_названием</v>
      </c>
      <c r="G81" t="str">
        <f t="shared" si="28"/>
        <v>импл_</v>
      </c>
      <c r="H81" t="str">
        <f>VLOOKUP(B81,audio_list_stym!$A$3:$AJ$18,12,FALSE)</f>
        <v>Noni</v>
      </c>
      <c r="I81" t="s">
        <v>695</v>
      </c>
      <c r="J81" t="str">
        <f t="shared" si="29"/>
        <v>Noni_8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264</v>
      </c>
      <c r="Q81" t="str">
        <f>IF(G81="экспл",0,IF(G81="импл_",VLOOKUP(J81,quest_импл!$A$1:$J$129,8,FALSE),0))</f>
        <v>sound\\Zolotistiy_li.wav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2014</v>
      </c>
      <c r="AD81" t="str">
        <f t="shared" ca="1" si="39"/>
        <v>pics\\Finik_6.jpg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pics\\Finik_6.jpg</v>
      </c>
      <c r="AI81" t="s">
        <v>83</v>
      </c>
      <c r="AO81">
        <f t="shared" ca="1" si="35"/>
        <v>0.80366864331258558</v>
      </c>
      <c r="AP81" t="str">
        <f t="shared" ca="1" si="36"/>
        <v>pics\\Finik_6.jpg</v>
      </c>
      <c r="AR81" t="str">
        <f t="shared" si="41"/>
        <v/>
      </c>
      <c r="AS81" t="str">
        <f t="shared" ca="1" si="42"/>
        <v>pics\\Finik_6.jpg</v>
      </c>
      <c r="AT81">
        <f t="shared" ca="1" si="31"/>
        <v>0.28334896901828066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_Золотистый_ли_</v>
      </c>
      <c r="BB81" t="str">
        <f t="shared" si="33"/>
        <v>_Золотистый_ли_БАРОХ?</v>
      </c>
      <c r="BD81" cm="1">
        <f t="array" aca="1" ref="BD81" ca="1">INDEX($L$74:$L$81,(RANK(AT9,$AT$2:$AT$9)))</f>
        <v>2118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VLOOKUP(B82,audio_list_stym!$A$3:$BP$18,44,FALSE)</f>
        <v>15</v>
      </c>
      <c r="F82" t="str">
        <f>VLOOKUP(E82,metki!$A$2:$B$9,2,FALSE)</f>
        <v>экспл_новые_с_названием</v>
      </c>
      <c r="G82" t="str">
        <f t="shared" si="28"/>
        <v>экспл</v>
      </c>
      <c r="H82" t="str">
        <f>VLOOKUP(B82,audio_list_stym!$A$3:$AJ$18,12,FALSE)</f>
        <v>Sapota</v>
      </c>
      <c r="I82" t="s">
        <v>688</v>
      </c>
      <c r="J82" t="str">
        <f t="shared" si="29"/>
        <v>Sapota_1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137</v>
      </c>
      <c r="Z82" t="str">
        <f>IF(G82="экспл",VLOOKUP(J82,quest_экспл!$A$1:$N$129,12,FALSE),IF(G82="импл_",0,0))</f>
        <v>sound\\On_sharoobraxniy.wav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9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40"/>
        <v/>
      </c>
      <c r="AI82" t="s">
        <v>84</v>
      </c>
      <c r="AO82">
        <f t="shared" ca="1" si="35"/>
        <v>0.7176186684850866</v>
      </c>
      <c r="AP82" t="str">
        <f t="shared" ca="1" si="36"/>
        <v>pics\\Goroh_5.jpg</v>
      </c>
      <c r="AR82" t="str">
        <f t="shared" si="41"/>
        <v/>
      </c>
      <c r="AS82" t="str">
        <f t="shared" si="42"/>
        <v/>
      </c>
      <c r="AT82">
        <f t="shared" ca="1" si="31"/>
        <v>2.0359101179188821E-2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_Он_шарообразный?</v>
      </c>
      <c r="BA82" t="e">
        <f>VLOOKUP(Q82,audio_list_stym!$B$2:$BQ$299,68,FALSE)</f>
        <v>#N/A</v>
      </c>
      <c r="BB82" t="str">
        <f t="shared" si="33"/>
        <v>На_экране_ЛИРОХ._Он_шарообразный?</v>
      </c>
      <c r="BC82">
        <f>A82</f>
        <v>1211</v>
      </c>
      <c r="BD82" cm="1">
        <f t="array" aca="1" ref="BD82" ca="1">INDEX($L$82:$L$89,(RANK(AT2,$AT$2:$AT$9)))</f>
        <v>2130</v>
      </c>
      <c r="BE82" cm="1">
        <f t="array" aca="1" ref="BE82" ca="1">INDEX(BD66:BD81,(RANK(AT4,$AT$2:$AT$17)))</f>
        <v>2095</v>
      </c>
      <c r="BF82" cm="1">
        <f t="array" aca="1" ref="BF82" ca="1">INDEX(BD90:BD105,(RANK(AT4,$AT$2:$AT$17)))</f>
        <v>2140</v>
      </c>
      <c r="BG82" cm="1">
        <f t="array" aca="1" ref="BG82" ca="1">INDEX(BD106:BD129,(RANK(AT4,$AT$2:$AT$9)))</f>
        <v>2067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VLOOKUP(B83,audio_list_stym!$A$3:$BP$18,44,FALSE)</f>
        <v>15</v>
      </c>
      <c r="F83" t="str">
        <f>VLOOKUP(E83,metki!$A$2:$B$9,2,FALSE)</f>
        <v>экспл_новые_с_названием</v>
      </c>
      <c r="G83" t="str">
        <f t="shared" si="28"/>
        <v>экспл</v>
      </c>
      <c r="H83" t="str">
        <f>VLOOKUP(B83,audio_list_stym!$A$3:$AJ$18,12,FALSE)</f>
        <v>Sapota</v>
      </c>
      <c r="I83" t="s">
        <v>689</v>
      </c>
      <c r="J83" t="str">
        <f t="shared" si="29"/>
        <v>Sapota_2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138</v>
      </c>
      <c r="Z83" t="str">
        <f>IF(G83="экспл",VLOOKUP(J83,quest_экспл!$A$1:$N$129,12,FALSE),IF(G83="импл_",0,0))</f>
        <v>sound\\On_nadrezan.wav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9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40"/>
        <v/>
      </c>
      <c r="AI83" t="s">
        <v>85</v>
      </c>
      <c r="AO83">
        <f t="shared" ca="1" si="35"/>
        <v>0.58973266302481986</v>
      </c>
      <c r="AP83" t="str">
        <f t="shared" ca="1" si="36"/>
        <v>pics\\Kokos_3.jpg</v>
      </c>
      <c r="AR83" t="str">
        <f t="shared" si="41"/>
        <v/>
      </c>
      <c r="AS83" t="str">
        <f t="shared" si="42"/>
        <v/>
      </c>
      <c r="AT83">
        <f t="shared" ca="1" si="31"/>
        <v>0.21470111595511054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_Он_надрезан?</v>
      </c>
      <c r="BA83" t="e">
        <f>VLOOKUP(Q83,audio_list_stym!$B$2:$BQ$299,68,FALSE)</f>
        <v>#N/A</v>
      </c>
      <c r="BB83" t="str">
        <f t="shared" si="33"/>
        <v>Посмотрите,_вот_ЛИРОХ._Он_надрезан?</v>
      </c>
      <c r="BD83" cm="1">
        <f t="array" aca="1" ref="BD83" ca="1">INDEX($L$82:$L$89,(RANK(AT3,$AT$2:$AT$9)))</f>
        <v>2136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VLOOKUP(B84,audio_list_stym!$A$3:$BP$18,44,FALSE)</f>
        <v>15</v>
      </c>
      <c r="F84" t="str">
        <f>VLOOKUP(E84,metki!$A$2:$B$9,2,FALSE)</f>
        <v>экспл_новые_с_названием</v>
      </c>
      <c r="G84" t="str">
        <f t="shared" si="28"/>
        <v>экспл</v>
      </c>
      <c r="H84" t="str">
        <f>VLOOKUP(B84,audio_list_stym!$A$3:$AJ$18,12,FALSE)</f>
        <v>Sapota</v>
      </c>
      <c r="I84" t="s">
        <v>690</v>
      </c>
      <c r="J84" t="str">
        <f t="shared" si="29"/>
        <v>Sapota_3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139</v>
      </c>
      <c r="Z84" t="str">
        <f>IF(G84="экспл",VLOOKUP(J84,quest_экспл!$A$1:$N$129,12,FALSE),IF(G84="импл_",0,0))</f>
        <v>sound\\On_perekruchen.wav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9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40"/>
        <v/>
      </c>
      <c r="AI84" t="s">
        <v>94</v>
      </c>
      <c r="AO84">
        <f t="shared" ca="1" si="35"/>
        <v>0.43181770533425612</v>
      </c>
      <c r="AP84" t="str">
        <f t="shared" ca="1" si="36"/>
        <v>pics\\Limon_2.jpg</v>
      </c>
      <c r="AR84" t="str">
        <f t="shared" si="41"/>
        <v/>
      </c>
      <c r="AS84" t="str">
        <f t="shared" si="42"/>
        <v/>
      </c>
      <c r="AT84">
        <f t="shared" ca="1" si="31"/>
        <v>0.35609189696061005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_Он_перекручен?</v>
      </c>
      <c r="BA84" t="e">
        <f>VLOOKUP(Q84,audio_list_stym!$B$2:$BQ$299,68,FALSE)</f>
        <v>#N/A</v>
      </c>
      <c r="BB84" t="str">
        <f t="shared" si="33"/>
        <v>Вот_ЛИРОХ._Он_перекручен?</v>
      </c>
      <c r="BD84" cm="1">
        <f t="array" aca="1" ref="BD84" ca="1">INDEX($L$82:$L$89,(RANK(AT4,$AT$2:$AT$9)))</f>
        <v>2131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VLOOKUP(B85,audio_list_stym!$A$3:$BP$18,44,FALSE)</f>
        <v>15</v>
      </c>
      <c r="F85" t="str">
        <f>VLOOKUP(E85,metki!$A$2:$B$9,2,FALSE)</f>
        <v>экспл_новые_с_названием</v>
      </c>
      <c r="G85" t="str">
        <f t="shared" si="28"/>
        <v>экспл</v>
      </c>
      <c r="H85" t="str">
        <f>VLOOKUP(B85,audio_list_stym!$A$3:$AJ$18,12,FALSE)</f>
        <v>Sapota</v>
      </c>
      <c r="I85" t="s">
        <v>691</v>
      </c>
      <c r="J85" t="str">
        <f t="shared" si="29"/>
        <v>Sapota_4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140</v>
      </c>
      <c r="Z85" t="str">
        <f>IF(G85="экспл",VLOOKUP(J85,quest_экспл!$A$1:$N$129,12,FALSE),IF(G85="импл_",0,0))</f>
        <v>sound\\Sorvan_li_on.wav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9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40"/>
        <v/>
      </c>
      <c r="AI85" t="s">
        <v>95</v>
      </c>
      <c r="AO85">
        <f t="shared" ca="1" si="35"/>
        <v>0.82479009895726318</v>
      </c>
      <c r="AP85" t="str">
        <f t="shared" ca="1" si="36"/>
        <v>pics\\Finik_4.jpg</v>
      </c>
      <c r="AR85" t="str">
        <f t="shared" si="41"/>
        <v/>
      </c>
      <c r="AS85" t="str">
        <f t="shared" si="42"/>
        <v/>
      </c>
      <c r="AT85">
        <f t="shared" ca="1" si="31"/>
        <v>0.54933411665196319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_Сорван_ли_он?</v>
      </c>
      <c r="BA85" t="e">
        <f>VLOOKUP(Q85,audio_list_stym!$B$2:$BQ$299,68,FALSE)</f>
        <v>#N/A</v>
      </c>
      <c r="BB85" t="str">
        <f t="shared" si="33"/>
        <v>Это_ЛИРОХ._Сорван_ли_он?</v>
      </c>
      <c r="BD85" cm="1">
        <f t="array" aca="1" ref="BD85" ca="1">INDEX($L$82:$L$89,(RANK(AT5,$AT$2:$AT$9)))</f>
        <v>2132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VLOOKUP(B86,audio_list_stym!$A$3:$BP$18,44,FALSE)</f>
        <v>15</v>
      </c>
      <c r="F86" t="str">
        <f>VLOOKUP(E86,metki!$A$2:$B$9,2,FALSE)</f>
        <v>экспл_новые_с_названием</v>
      </c>
      <c r="G86" t="str">
        <f t="shared" si="28"/>
        <v>экспл</v>
      </c>
      <c r="H86" t="str">
        <f>VLOOKUP(B86,audio_list_stym!$A$3:$AJ$18,12,FALSE)</f>
        <v>Sapota</v>
      </c>
      <c r="I86" t="s">
        <v>692</v>
      </c>
      <c r="J86" t="str">
        <f t="shared" si="29"/>
        <v>Sapota_5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141</v>
      </c>
      <c r="Z86" t="str">
        <f>IF(G86="экспл",VLOOKUP(J86,quest_экспл!$A$1:$N$129,12,FALSE),IF(G86="импл_",0,0))</f>
        <v>sound\\Spressovan_li_on.wav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9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40"/>
        <v/>
      </c>
      <c r="AI86" t="s">
        <v>96</v>
      </c>
      <c r="AO86">
        <f t="shared" ca="1" si="35"/>
        <v>1.2641191510249783E-3</v>
      </c>
      <c r="AP86" t="str">
        <f t="shared" ca="1" si="36"/>
        <v>pics\\Tomat_8.jpg</v>
      </c>
      <c r="AR86" t="str">
        <f t="shared" si="41"/>
        <v/>
      </c>
      <c r="AS86" t="str">
        <f t="shared" si="42"/>
        <v/>
      </c>
      <c r="AT86">
        <f t="shared" ca="1" si="31"/>
        <v>0.90397989134028767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_Спрессован_ли_он?</v>
      </c>
      <c r="BA86" t="e">
        <f>VLOOKUP(Q86,audio_list_stym!$B$2:$BQ$299,68,FALSE)</f>
        <v>#N/A</v>
      </c>
      <c r="BB86" t="str">
        <f t="shared" si="33"/>
        <v>На_картинке_ЛИРОХ._Спрессован_ли_он?</v>
      </c>
      <c r="BD86" cm="1">
        <f t="array" aca="1" ref="BD86" ca="1">INDEX($L$82:$L$89,(RANK(AT6,$AT$2:$AT$9)))</f>
        <v>2133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VLOOKUP(B87,audio_list_stym!$A$3:$BP$18,44,FALSE)</f>
        <v>15</v>
      </c>
      <c r="F87" t="str">
        <f>VLOOKUP(E87,metki!$A$2:$B$9,2,FALSE)</f>
        <v>экспл_новые_с_названием</v>
      </c>
      <c r="G87" t="str">
        <f t="shared" si="28"/>
        <v>экспл</v>
      </c>
      <c r="H87" t="str">
        <f>VLOOKUP(B87,audio_list_stym!$A$3:$AJ$18,12,FALSE)</f>
        <v>Sapota</v>
      </c>
      <c r="I87" t="s">
        <v>693</v>
      </c>
      <c r="J87" t="str">
        <f t="shared" si="29"/>
        <v>Sapota_6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142</v>
      </c>
      <c r="Z87" t="str">
        <f>IF(G87="экспл",VLOOKUP(J87,quest_экспл!$A$1:$N$129,12,FALSE),IF(G87="импл_",0,0))</f>
        <v>sound\\Zheltiy_li_on.wav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9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40"/>
        <v/>
      </c>
      <c r="AI87" t="s">
        <v>97</v>
      </c>
      <c r="AO87">
        <f t="shared" ca="1" si="35"/>
        <v>0.39498667308369939</v>
      </c>
      <c r="AP87" t="str">
        <f t="shared" ca="1" si="36"/>
        <v>pics\\Limon_5.jpg</v>
      </c>
      <c r="AR87" t="str">
        <f t="shared" si="41"/>
        <v/>
      </c>
      <c r="AS87" t="str">
        <f t="shared" si="42"/>
        <v/>
      </c>
      <c r="AT87">
        <f t="shared" ca="1" si="31"/>
        <v>0.5789801141382459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_Желтый_ли_он?</v>
      </c>
      <c r="BA87" t="e">
        <f>VLOOKUP(Q87,audio_list_stym!$B$2:$BQ$299,68,FALSE)</f>
        <v>#N/A</v>
      </c>
      <c r="BB87" t="str">
        <f t="shared" si="33"/>
        <v>На_мониторе_ЛИРОХ._Желтый_ли_он?</v>
      </c>
      <c r="BD87" cm="1">
        <f t="array" aca="1" ref="BD87" ca="1">INDEX($L$82:$L$89,(RANK(AT7,$AT$2:$AT$9)))</f>
        <v>2135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VLOOKUP(B88,audio_list_stym!$A$3:$BP$18,44,FALSE)</f>
        <v>15</v>
      </c>
      <c r="F88" t="str">
        <f>VLOOKUP(E88,metki!$A$2:$B$9,2,FALSE)</f>
        <v>экспл_новые_с_названием</v>
      </c>
      <c r="G88" t="str">
        <f t="shared" si="28"/>
        <v>экспл</v>
      </c>
      <c r="H88" t="str">
        <f>VLOOKUP(B88,audio_list_stym!$A$3:$AJ$18,12,FALSE)</f>
        <v>Sapota</v>
      </c>
      <c r="I88" t="s">
        <v>694</v>
      </c>
      <c r="J88" t="str">
        <f t="shared" si="29"/>
        <v>Sapota_7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143</v>
      </c>
      <c r="Z88" t="str">
        <f>IF(G88="экспл",VLOOKUP(J88,quest_экспл!$A$1:$N$129,12,FALSE),IF(G88="импл_",0,0))</f>
        <v>sound\\Rovniy_li_on.wav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9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40"/>
        <v/>
      </c>
      <c r="AI88" t="s">
        <v>98</v>
      </c>
      <c r="AO88">
        <f t="shared" ca="1" si="35"/>
        <v>0.8352814660800576</v>
      </c>
      <c r="AP88" t="str">
        <f t="shared" ca="1" si="36"/>
        <v>pics\\Finik_2.jpg</v>
      </c>
      <c r="AR88" t="str">
        <f t="shared" si="41"/>
        <v/>
      </c>
      <c r="AS88" t="str">
        <f t="shared" si="42"/>
        <v/>
      </c>
      <c r="AT88">
        <f t="shared" ca="1" si="31"/>
        <v>0.64600206656897741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_Ровный_ли_он?</v>
      </c>
      <c r="BA88" t="e">
        <f>VLOOKUP(Q88,audio_list_stym!$B$2:$BQ$299,68,FALSE)</f>
        <v>#N/A</v>
      </c>
      <c r="BB88" t="str">
        <f t="shared" si="33"/>
        <v>Перед_Вами_ЛИРОХ._Ровный_ли_он?</v>
      </c>
      <c r="BD88" cm="1">
        <f t="array" aca="1" ref="BD88" ca="1">INDEX($L$82:$L$89,(RANK(AT8,$AT$2:$AT$9)))</f>
        <v>2129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VLOOKUP(B89,audio_list_stym!$A$3:$BP$18,44,FALSE)</f>
        <v>15</v>
      </c>
      <c r="F89" t="str">
        <f>VLOOKUP(E89,metki!$A$2:$B$9,2,FALSE)</f>
        <v>экспл_новые_с_названием</v>
      </c>
      <c r="G89" t="str">
        <f t="shared" si="28"/>
        <v>экспл</v>
      </c>
      <c r="H89" t="str">
        <f>VLOOKUP(B89,audio_list_stym!$A$3:$AJ$18,12,FALSE)</f>
        <v>Sapota</v>
      </c>
      <c r="I89" t="s">
        <v>695</v>
      </c>
      <c r="J89" t="str">
        <f t="shared" si="29"/>
        <v>Sapota_8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144</v>
      </c>
      <c r="Z89" t="str">
        <f>IF(G89="экспл",VLOOKUP(J89,quest_экспл!$A$1:$N$129,12,FALSE),IF(G89="импл_",0,0))</f>
        <v>sound\\On_imeet_shipi.wav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9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40"/>
        <v/>
      </c>
      <c r="AI89" t="s">
        <v>99</v>
      </c>
      <c r="AO89">
        <f t="shared" ca="1" si="35"/>
        <v>0.29313356991775064</v>
      </c>
      <c r="AP89" t="str">
        <f t="shared" ca="1" si="36"/>
        <v>pics\\Peper_4.jpg</v>
      </c>
      <c r="AR89" t="str">
        <f t="shared" si="41"/>
        <v/>
      </c>
      <c r="AS89" t="str">
        <f t="shared" si="42"/>
        <v/>
      </c>
      <c r="AT89">
        <f t="shared" ca="1" si="31"/>
        <v>0.13694569415561131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_Он_имеет_шипы?</v>
      </c>
      <c r="BA89" t="e">
        <f>VLOOKUP(Q89,audio_list_stym!$B$2:$BQ$299,68,FALSE)</f>
        <v>#N/A</v>
      </c>
      <c r="BB89" t="str">
        <f t="shared" si="33"/>
        <v>Вы_видите_ЛИРОХ._Он_имеет_шипы?</v>
      </c>
      <c r="BD89" cm="1">
        <f t="array" aca="1" ref="BD89" ca="1">INDEX($L$82:$L$89,(RANK(AT9,$AT$2:$AT$9)))</f>
        <v>2134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VLOOKUP(B90,audio_list_stym!$A$3:$BP$18,44,FALSE)</f>
        <v>16</v>
      </c>
      <c r="F90" t="str">
        <f>VLOOKUP(E90,metki!$A$2:$B$9,2,FALSE)</f>
        <v>импл_новые_без_названия</v>
      </c>
      <c r="G90" t="str">
        <f t="shared" si="28"/>
        <v>импл_</v>
      </c>
      <c r="H90" t="str">
        <f>VLOOKUP(B90,audio_list_stym!$A$3:$AJ$18,12,FALSE)</f>
        <v>Tamanid</v>
      </c>
      <c r="I90" t="s">
        <v>688</v>
      </c>
      <c r="J90" t="str">
        <f t="shared" si="29"/>
        <v>Tamanid_1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273</v>
      </c>
      <c r="Q90" t="str">
        <f>IF(G90="экспл",0,IF(G90="импл_",VLOOKUP(J90,quest_импл!$A$1:$J$129,8,FALSE),0))</f>
        <v>sound\\Krasnovatiy_li.wav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2020</v>
      </c>
      <c r="AD90" t="str">
        <f t="shared" ca="1" si="39"/>
        <v>pics\\Goroh_4.jpg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pics\\Goroh_4.jpg</v>
      </c>
      <c r="AI90" t="s">
        <v>100</v>
      </c>
      <c r="AO90">
        <f t="shared" ca="1" si="35"/>
        <v>0.73970447137193351</v>
      </c>
      <c r="AP90" t="str">
        <f t="shared" ca="1" si="36"/>
        <v>pics\\Goroh_4.jpg</v>
      </c>
      <c r="AR90" t="str">
        <f t="shared" si="41"/>
        <v/>
      </c>
      <c r="AS90" t="str">
        <f t="shared" ca="1" si="42"/>
        <v>pics\\Goroh_4.jpg</v>
      </c>
      <c r="AT90">
        <f t="shared" ca="1" si="31"/>
        <v>0.25460094067438965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_Красноватый_ли_</v>
      </c>
      <c r="BB90" t="str">
        <f t="shared" si="33"/>
        <v>_Красноватый_ли_XXXXX?</v>
      </c>
      <c r="BC90">
        <f>A90</f>
        <v>1212</v>
      </c>
      <c r="BD90" cm="1">
        <f t="array" aca="1" ref="BD90" ca="1">INDEX($L$90:$L$97,(RANK(AT2,$AT$2:$AT$9)))</f>
        <v>2138</v>
      </c>
      <c r="BE90" cm="1">
        <f t="array" aca="1" ref="BE90" ca="1">INDEX(BD66:BD81,(RANK(AT5,$AT$2:$AT$17)))</f>
        <v>2116</v>
      </c>
      <c r="BF90" cm="1">
        <f t="array" aca="1" ref="BF90" ca="1">INDEX(BD98:BD113,(RANK(AT5,$AT$2:$AT$17)))</f>
        <v>2151</v>
      </c>
      <c r="BG90" cm="1">
        <f t="array" aca="1" ref="BG90" ca="1">INDEX(BD114:BD129,(RANK(AT5,$AT$2:$AT$9)))</f>
        <v>2076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VLOOKUP(B91,audio_list_stym!$A$3:$BP$18,44,FALSE)</f>
        <v>16</v>
      </c>
      <c r="F91" t="str">
        <f>VLOOKUP(E91,metki!$A$2:$B$9,2,FALSE)</f>
        <v>импл_новые_без_названия</v>
      </c>
      <c r="G91" t="str">
        <f t="shared" si="28"/>
        <v>импл_</v>
      </c>
      <c r="H91" t="str">
        <f>VLOOKUP(B91,audio_list_stym!$A$3:$AJ$18,12,FALSE)</f>
        <v>Tamanid</v>
      </c>
      <c r="I91" t="s">
        <v>689</v>
      </c>
      <c r="J91" t="str">
        <f t="shared" si="29"/>
        <v>Tamanid_2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274</v>
      </c>
      <c r="Q91" t="str">
        <f>IF(G91="экспл",0,IF(G91="импл_",VLOOKUP(J91,quest_импл!$A$1:$J$129,8,FALSE),0))</f>
        <v>sound\\Izognut_li.wav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2023</v>
      </c>
      <c r="AD91" t="str">
        <f t="shared" ca="1" si="39"/>
        <v>pics\\Goroh_7.jpg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pics\\Goroh_7.jpg</v>
      </c>
      <c r="AI91" t="s">
        <v>101</v>
      </c>
      <c r="AO91">
        <f t="shared" ca="1" si="35"/>
        <v>0.69804042067598238</v>
      </c>
      <c r="AP91" t="str">
        <f t="shared" ca="1" si="36"/>
        <v>pics\\Goroh_7.jpg</v>
      </c>
      <c r="AR91" t="str">
        <f t="shared" si="41"/>
        <v/>
      </c>
      <c r="AS91" t="str">
        <f t="shared" ca="1" si="42"/>
        <v>pics\\Goroh_7.jpg</v>
      </c>
      <c r="AT91">
        <f t="shared" ca="1" si="31"/>
        <v>0.24456979867749884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_Изогнут_ли_</v>
      </c>
      <c r="BB91" t="str">
        <f t="shared" si="33"/>
        <v>_Изогнут_ли_XXXXX?</v>
      </c>
      <c r="BD91" cm="1">
        <f t="array" aca="1" ref="BD91" ca="1">INDEX($L$90:$L$97,(RANK(AT3,$AT$2:$AT$9)))</f>
        <v>2144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VLOOKUP(B92,audio_list_stym!$A$3:$BP$18,44,FALSE)</f>
        <v>16</v>
      </c>
      <c r="F92" t="str">
        <f>VLOOKUP(E92,metki!$A$2:$B$9,2,FALSE)</f>
        <v>импл_новые_без_названия</v>
      </c>
      <c r="G92" t="str">
        <f t="shared" si="28"/>
        <v>импл_</v>
      </c>
      <c r="H92" t="str">
        <f>VLOOKUP(B92,audio_list_stym!$A$3:$AJ$18,12,FALSE)</f>
        <v>Tamanid</v>
      </c>
      <c r="I92" t="s">
        <v>690</v>
      </c>
      <c r="J92" t="str">
        <f t="shared" si="29"/>
        <v>Tamanid_3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275</v>
      </c>
      <c r="Q92" t="str">
        <f>IF(G92="экспл",0,IF(G92="импл_",VLOOKUP(J92,quest_импл!$A$1:$J$129,8,FALSE),0))</f>
        <v>sound\\Barhatistiy_li.wav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2063</v>
      </c>
      <c r="AD92" t="str">
        <f t="shared" ca="1" si="39"/>
        <v>pics\\Tomat_7.jpg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pics\\Tomat_7.jpg</v>
      </c>
      <c r="AI92" t="s">
        <v>102</v>
      </c>
      <c r="AO92">
        <f t="shared" ca="1" si="35"/>
        <v>1.9549185923530832E-2</v>
      </c>
      <c r="AP92" t="str">
        <f t="shared" ca="1" si="36"/>
        <v>pics\\Tomat_7.jpg</v>
      </c>
      <c r="AR92" t="str">
        <f t="shared" si="41"/>
        <v/>
      </c>
      <c r="AS92" t="str">
        <f t="shared" ca="1" si="42"/>
        <v>pics\\Tomat_7.jpg</v>
      </c>
      <c r="AT92">
        <f t="shared" ca="1" si="31"/>
        <v>0.83899245431120406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_Бархатистый_ли_</v>
      </c>
      <c r="BB92" t="str">
        <f t="shared" si="33"/>
        <v>_Бархатистый_ли_XXXXX?</v>
      </c>
      <c r="BD92" cm="1">
        <f t="array" aca="1" ref="BD92" ca="1">INDEX($L$90:$L$97,(RANK(AT4,$AT$2:$AT$9)))</f>
        <v>2139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VLOOKUP(B93,audio_list_stym!$A$3:$BP$18,44,FALSE)</f>
        <v>16</v>
      </c>
      <c r="F93" t="str">
        <f>VLOOKUP(E93,metki!$A$2:$B$9,2,FALSE)</f>
        <v>импл_новые_без_названия</v>
      </c>
      <c r="G93" t="str">
        <f t="shared" si="28"/>
        <v>импл_</v>
      </c>
      <c r="H93" t="str">
        <f>VLOOKUP(B93,audio_list_stym!$A$3:$AJ$18,12,FALSE)</f>
        <v>Tamanid</v>
      </c>
      <c r="I93" t="s">
        <v>691</v>
      </c>
      <c r="J93" t="str">
        <f t="shared" si="29"/>
        <v>Tamanid_4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276</v>
      </c>
      <c r="Q93" t="str">
        <f>IF(G93="экспл",0,IF(G93="импл_",VLOOKUP(J93,quest_импл!$A$1:$J$129,8,FALSE),0))</f>
        <v>sound\\Odnotonniy_li.wav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2052</v>
      </c>
      <c r="AD93" t="str">
        <f t="shared" ca="1" si="39"/>
        <v>pics\\Redis_4.jpg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pics\\Redis_4.jpg</v>
      </c>
      <c r="AI93" t="s">
        <v>103</v>
      </c>
      <c r="AO93">
        <f t="shared" ca="1" si="35"/>
        <v>0.17660523096207326</v>
      </c>
      <c r="AP93" t="str">
        <f t="shared" ca="1" si="36"/>
        <v>pics\\Redis_4.jpg</v>
      </c>
      <c r="AR93" t="str">
        <f t="shared" si="41"/>
        <v/>
      </c>
      <c r="AS93" t="str">
        <f t="shared" ca="1" si="42"/>
        <v>pics\\Redis_4.jpg</v>
      </c>
      <c r="AT93">
        <f t="shared" ca="1" si="31"/>
        <v>0.85159270502710949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_Однотонный_ли_</v>
      </c>
      <c r="BB93" t="str">
        <f t="shared" si="33"/>
        <v>_Однотонный_ли_XXXXX?</v>
      </c>
      <c r="BD93" cm="1">
        <f t="array" aca="1" ref="BD93" ca="1">INDEX($L$90:$L$97,(RANK(AT5,$AT$2:$AT$9)))</f>
        <v>2140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VLOOKUP(B94,audio_list_stym!$A$3:$BP$18,44,FALSE)</f>
        <v>16</v>
      </c>
      <c r="F94" t="str">
        <f>VLOOKUP(E94,metki!$A$2:$B$9,2,FALSE)</f>
        <v>импл_новые_без_названия</v>
      </c>
      <c r="G94" t="str">
        <f t="shared" si="28"/>
        <v>импл_</v>
      </c>
      <c r="H94" t="str">
        <f>VLOOKUP(B94,audio_list_stym!$A$3:$AJ$18,12,FALSE)</f>
        <v>Tamanid</v>
      </c>
      <c r="I94" t="s">
        <v>692</v>
      </c>
      <c r="J94" t="str">
        <f t="shared" si="29"/>
        <v>Tamanid_5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277</v>
      </c>
      <c r="Q94" t="str">
        <f>IF(G94="экспл",0,IF(G94="импл_",VLOOKUP(J94,quest_импл!$A$1:$J$129,8,FALSE),0))</f>
        <v>sound\\Prozrachniy_li.wav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2057</v>
      </c>
      <c r="AD94" t="str">
        <f t="shared" ca="1" si="39"/>
        <v>pics\\Tomat_1.jpg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pics\\Tomat_1.jpg</v>
      </c>
      <c r="AI94" t="s">
        <v>104</v>
      </c>
      <c r="AO94">
        <f t="shared" ca="1" si="35"/>
        <v>0.10949451621694495</v>
      </c>
      <c r="AP94" t="str">
        <f t="shared" ca="1" si="36"/>
        <v>pics\\Tomat_1.jpg</v>
      </c>
      <c r="AR94" t="str">
        <f t="shared" si="41"/>
        <v/>
      </c>
      <c r="AS94" t="str">
        <f t="shared" ca="1" si="42"/>
        <v>pics\\Tomat_1.jpg</v>
      </c>
      <c r="AT94">
        <f t="shared" ca="1" si="31"/>
        <v>0.96544110130263505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_Прозрачный_ли_</v>
      </c>
      <c r="BB94" t="str">
        <f t="shared" si="33"/>
        <v>_Прозрачный_ли_XXXXX?</v>
      </c>
      <c r="BD94" cm="1">
        <f t="array" aca="1" ref="BD94" ca="1">INDEX($L$90:$L$97,(RANK(AT6,$AT$2:$AT$9)))</f>
        <v>2141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VLOOKUP(B95,audio_list_stym!$A$3:$BP$18,44,FALSE)</f>
        <v>16</v>
      </c>
      <c r="F95" t="str">
        <f>VLOOKUP(E95,metki!$A$2:$B$9,2,FALSE)</f>
        <v>импл_новые_без_названия</v>
      </c>
      <c r="G95" t="str">
        <f t="shared" si="28"/>
        <v>импл_</v>
      </c>
      <c r="H95" t="str">
        <f>VLOOKUP(B95,audio_list_stym!$A$3:$AJ$18,12,FALSE)</f>
        <v>Tamanid</v>
      </c>
      <c r="I95" t="s">
        <v>693</v>
      </c>
      <c r="J95" t="str">
        <f t="shared" si="29"/>
        <v>Tamanid_6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278</v>
      </c>
      <c r="Q95" t="str">
        <f>IF(G95="экспл",0,IF(G95="импл_",VLOOKUP(J95,quest_импл!$A$1:$J$129,8,FALSE),0))</f>
        <v>sound\\Izmelchen_li.wav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2048</v>
      </c>
      <c r="AD95" t="str">
        <f t="shared" ca="1" si="39"/>
        <v>pics\\Peper_8.jpg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pics\\Peper_8.jpg</v>
      </c>
      <c r="AI95" t="s">
        <v>105</v>
      </c>
      <c r="AO95">
        <f t="shared" ca="1" si="35"/>
        <v>0.25135507948783553</v>
      </c>
      <c r="AP95" t="str">
        <f t="shared" ca="1" si="36"/>
        <v>pics\\Peper_8.jpg</v>
      </c>
      <c r="AR95" t="str">
        <f t="shared" si="41"/>
        <v/>
      </c>
      <c r="AS95" t="str">
        <f t="shared" ca="1" si="42"/>
        <v>pics\\Peper_8.jpg</v>
      </c>
      <c r="AT95">
        <f t="shared" ca="1" si="31"/>
        <v>0.46428299179871457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_Измельчен_ли_</v>
      </c>
      <c r="BB95" t="str">
        <f t="shared" si="33"/>
        <v>_Измельчен_ли_XXXXX?</v>
      </c>
      <c r="BD95" cm="1">
        <f t="array" aca="1" ref="BD95" ca="1">INDEX($L$90:$L$97,(RANK(AT7,$AT$2:$AT$9)))</f>
        <v>2143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VLOOKUP(B96,audio_list_stym!$A$3:$BP$18,44,FALSE)</f>
        <v>16</v>
      </c>
      <c r="F96" t="str">
        <f>VLOOKUP(E96,metki!$A$2:$B$9,2,FALSE)</f>
        <v>импл_новые_без_названия</v>
      </c>
      <c r="G96" t="str">
        <f t="shared" si="28"/>
        <v>импл_</v>
      </c>
      <c r="H96" t="str">
        <f>VLOOKUP(B96,audio_list_stym!$A$3:$AJ$18,12,FALSE)</f>
        <v>Tamanid</v>
      </c>
      <c r="I96" t="s">
        <v>694</v>
      </c>
      <c r="J96" t="str">
        <f t="shared" si="29"/>
        <v>Tamanid_7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279</v>
      </c>
      <c r="Q96" t="str">
        <f>IF(G96="экспл",0,IF(G96="импл_",VLOOKUP(J96,quest_импл!$A$1:$J$129,8,FALSE),0))</f>
        <v>sound\\Cvetushiy_li.wav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2003</v>
      </c>
      <c r="AD96" t="str">
        <f t="shared" ca="1" si="39"/>
        <v>pics\\Banan_3.jpg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pics\\Banan_3.jpg</v>
      </c>
      <c r="AI96" t="s">
        <v>106</v>
      </c>
      <c r="AO96">
        <f t="shared" ca="1" si="35"/>
        <v>0.95918492083843765</v>
      </c>
      <c r="AP96" t="str">
        <f t="shared" ca="1" si="36"/>
        <v>pics\\Banan_3.jpg</v>
      </c>
      <c r="AR96" t="str">
        <f t="shared" si="41"/>
        <v/>
      </c>
      <c r="AS96" t="str">
        <f t="shared" ca="1" si="42"/>
        <v>pics\\Banan_3.jpg</v>
      </c>
      <c r="AT96">
        <f t="shared" ca="1" si="31"/>
        <v>0.83495190925886742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_Цветущий_ли_</v>
      </c>
      <c r="BB96" t="str">
        <f t="shared" si="33"/>
        <v>_Цветущий_ли_XXXXX?</v>
      </c>
      <c r="BD96" cm="1">
        <f t="array" aca="1" ref="BD96" ca="1">INDEX($L$90:$L$97,(RANK(AT8,$AT$2:$AT$9)))</f>
        <v>2137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VLOOKUP(B97,audio_list_stym!$A$3:$BP$18,44,FALSE)</f>
        <v>16</v>
      </c>
      <c r="F97" t="str">
        <f>VLOOKUP(E97,metki!$A$2:$B$9,2,FALSE)</f>
        <v>импл_новые_без_названия</v>
      </c>
      <c r="G97" t="str">
        <f t="shared" si="28"/>
        <v>импл_</v>
      </c>
      <c r="H97" t="str">
        <f>VLOOKUP(B97,audio_list_stym!$A$3:$AJ$18,12,FALSE)</f>
        <v>Tamanid</v>
      </c>
      <c r="I97" t="s">
        <v>695</v>
      </c>
      <c r="J97" t="str">
        <f t="shared" si="29"/>
        <v>Tamanid_8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280</v>
      </c>
      <c r="Q97" t="str">
        <f>IF(G97="экспл",0,IF(G97="импл_",VLOOKUP(J97,quest_импл!$A$1:$J$129,8,FALSE),0))</f>
        <v>sound\\Skruchen_li.wav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2051</v>
      </c>
      <c r="AD97" t="str">
        <f t="shared" ca="1" si="39"/>
        <v>pics\\Redis_3.jpg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pics\\Redis_3.jpg</v>
      </c>
      <c r="AI97" t="s">
        <v>107</v>
      </c>
      <c r="AO97">
        <f t="shared" ca="1" si="35"/>
        <v>0.20116418375778822</v>
      </c>
      <c r="AP97" t="str">
        <f t="shared" ca="1" si="36"/>
        <v>pics\\Redis_3.jpg</v>
      </c>
      <c r="AR97" t="str">
        <f t="shared" si="41"/>
        <v/>
      </c>
      <c r="AS97" t="str">
        <f t="shared" ca="1" si="42"/>
        <v>pics\\Redis_3.jpg</v>
      </c>
      <c r="AT97">
        <f t="shared" ca="1" si="31"/>
        <v>0.85067543020653436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_Скручен_ли_</v>
      </c>
      <c r="BB97" t="str">
        <f t="shared" si="33"/>
        <v>_Скручен_ли_XXXXX?</v>
      </c>
      <c r="BD97" cm="1">
        <f t="array" aca="1" ref="BD97" ca="1">INDEX($L$90:$L$97,(RANK(AT9,$AT$2:$AT$9)))</f>
        <v>2142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VLOOKUP(B98,audio_list_stym!$A$3:$BP$18,44,FALSE)</f>
        <v>17</v>
      </c>
      <c r="F98" t="str">
        <f>VLOOKUP(E98,metki!$A$2:$B$9,2,FALSE)</f>
        <v>экспл_новые_без_названия</v>
      </c>
      <c r="G98" t="str">
        <f t="shared" si="28"/>
        <v>экспл</v>
      </c>
      <c r="H98" t="str">
        <f>VLOOKUP(B98,audio_list_stym!$A$3:$AJ$18,12,FALSE)</f>
        <v>ZF</v>
      </c>
      <c r="I98" t="s">
        <v>688</v>
      </c>
      <c r="J98" t="str">
        <f t="shared" si="29"/>
        <v>ZF_1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153</v>
      </c>
      <c r="Z98" t="str">
        <f>IF(G98="экспл",VLOOKUP(J98,quest_экспл!$A$1:$N$129,12,FALSE),IF(G98="импл_",0,0))</f>
        <v>sound\\On_s_chashuykami.wav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9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40"/>
        <v/>
      </c>
      <c r="AI98" t="s">
        <v>108</v>
      </c>
      <c r="AO98">
        <f t="shared" ca="1" si="35"/>
        <v>0.96791620927179478</v>
      </c>
      <c r="AP98" t="str">
        <f t="shared" ca="1" si="36"/>
        <v>pics\\Banan_2.jpg</v>
      </c>
      <c r="AR98" t="str">
        <f>IF(AH98="sound\\Ogorod",AP26,"")</f>
        <v/>
      </c>
      <c r="AS98" t="str">
        <f t="shared" si="42"/>
        <v/>
      </c>
      <c r="AT98">
        <f t="shared" ca="1" si="31"/>
        <v>0.1393199128061976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_Он_с_чешуйками?</v>
      </c>
      <c r="BA98" t="e">
        <f>VLOOKUP(Q98,audio_list_stym!$B$2:$BQ$299,68,FALSE)</f>
        <v>#N/A</v>
      </c>
      <c r="BB98" t="str">
        <f t="shared" si="33"/>
        <v>На_экране_XXXXX._Он_с_чешуйками?</v>
      </c>
      <c r="BC98">
        <f>A98</f>
        <v>1213</v>
      </c>
      <c r="BD98" cm="1">
        <f t="array" aca="1" ref="BD98" ca="1">INDEX($L$98:$L$105,(RANK(AT2,$AT$2:$AT$9)))</f>
        <v>2146</v>
      </c>
      <c r="BE98" cm="1">
        <f t="array" aca="1" ref="BE98" ca="1">INDEX(BD66:BD81,(RANK(AT6,$AT$2:$AT$9)))</f>
        <v>2113</v>
      </c>
      <c r="BF98" cm="1">
        <f t="array" aca="1" ref="BF98" ca="1">INDEX(BD82:BD97,(RANK(AT6,$AT$2:$AT$9)))</f>
        <v>2133</v>
      </c>
      <c r="BG98" cm="1">
        <f t="array" aca="1" ref="BG98" ca="1">INDEX(BD106:BD129,(RANK(AT6,$AT$2:$AT$17)))</f>
        <v>2065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VLOOKUP(B99,audio_list_stym!$A$3:$BP$18,44,FALSE)</f>
        <v>17</v>
      </c>
      <c r="F99" t="str">
        <f>VLOOKUP(E99,metki!$A$2:$B$9,2,FALSE)</f>
        <v>экспл_новые_без_названия</v>
      </c>
      <c r="G99" t="str">
        <f t="shared" si="28"/>
        <v>экспл</v>
      </c>
      <c r="H99" t="str">
        <f>VLOOKUP(B99,audio_list_stym!$A$3:$AJ$18,12,FALSE)</f>
        <v>ZF</v>
      </c>
      <c r="I99" t="s">
        <v>689</v>
      </c>
      <c r="J99" t="str">
        <f t="shared" si="29"/>
        <v>ZF_2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154</v>
      </c>
      <c r="Z99" t="str">
        <f>IF(G99="экспл",VLOOKUP(J99,quest_экспл!$A$1:$N$129,12,FALSE),IF(G99="импл_",0,0))</f>
        <v>sound\\On_rozoviy.wav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9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40"/>
        <v/>
      </c>
      <c r="AI99" t="s">
        <v>109</v>
      </c>
      <c r="AO99">
        <f t="shared" ca="1" si="35"/>
        <v>0.30280815391639349</v>
      </c>
      <c r="AP99" t="str">
        <f t="shared" ca="1" si="36"/>
        <v>pics\\Peper_3.jpg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0.91758843772601806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_Он_розовый?</v>
      </c>
      <c r="BA99" t="e">
        <f>VLOOKUP(Q99,audio_list_stym!$B$2:$BQ$299,68,FALSE)</f>
        <v>#N/A</v>
      </c>
      <c r="BB99" t="str">
        <f t="shared" si="33"/>
        <v>Посмотрите,_вот_XXXXX._Он_розовый?</v>
      </c>
      <c r="BD99" cm="1">
        <f t="array" aca="1" ref="BD99" ca="1">INDEX($L$98:$L$105,(RANK(AT3,$AT$2:$AT$9)))</f>
        <v>2152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VLOOKUP(B100,audio_list_stym!$A$3:$BP$18,44,FALSE)</f>
        <v>17</v>
      </c>
      <c r="F100" t="str">
        <f>VLOOKUP(E100,metki!$A$2:$B$9,2,FALSE)</f>
        <v>экспл_новые_без_названия</v>
      </c>
      <c r="G100" t="str">
        <f t="shared" si="28"/>
        <v>экспл</v>
      </c>
      <c r="H100" t="str">
        <f>VLOOKUP(B100,audio_list_stym!$A$3:$AJ$18,12,FALSE)</f>
        <v>ZF</v>
      </c>
      <c r="I100" t="s">
        <v>690</v>
      </c>
      <c r="J100" t="str">
        <f t="shared" si="29"/>
        <v>ZF_3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155</v>
      </c>
      <c r="Z100" t="str">
        <f>IF(G100="экспл",VLOOKUP(J100,quest_экспл!$A$1:$N$129,12,FALSE),IF(G100="импл_",0,0))</f>
        <v>sound\\Tonkiy_li_on.wav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9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40"/>
        <v/>
      </c>
      <c r="AI100" t="s">
        <v>110</v>
      </c>
      <c r="AO100">
        <f t="shared" ca="1" si="35"/>
        <v>8.7114256218044361E-2</v>
      </c>
      <c r="AP100" t="str">
        <f t="shared" ca="1" si="36"/>
        <v>pics\\Tomat_3.jpg</v>
      </c>
      <c r="AR100" t="str">
        <f t="shared" si="43"/>
        <v/>
      </c>
      <c r="AS100" t="str">
        <f t="shared" si="42"/>
        <v/>
      </c>
      <c r="AT100">
        <f t="shared" ca="1" si="31"/>
        <v>3.1868962640385412E-2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_Тонкий_ли_он?</v>
      </c>
      <c r="BA100" t="e">
        <f>VLOOKUP(Q100,audio_list_stym!$B$2:$BQ$299,68,FALSE)</f>
        <v>#N/A</v>
      </c>
      <c r="BB100" t="str">
        <f t="shared" si="33"/>
        <v>Вот_XXXXX._Тонкий_ли_он?</v>
      </c>
      <c r="BD100" cm="1">
        <f t="array" aca="1" ref="BD100" ca="1">INDEX($L$98:$L$105,(RANK(AT4,$AT$2:$AT$9)))</f>
        <v>2147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VLOOKUP(B101,audio_list_stym!$A$3:$BP$18,44,FALSE)</f>
        <v>17</v>
      </c>
      <c r="F101" t="str">
        <f>VLOOKUP(E101,metki!$A$2:$B$9,2,FALSE)</f>
        <v>экспл_новые_без_названия</v>
      </c>
      <c r="G101" t="str">
        <f t="shared" si="28"/>
        <v>экспл</v>
      </c>
      <c r="H101" t="str">
        <f>VLOOKUP(B101,audio_list_stym!$A$3:$AJ$18,12,FALSE)</f>
        <v>ZF</v>
      </c>
      <c r="I101" t="s">
        <v>691</v>
      </c>
      <c r="J101" t="str">
        <f t="shared" si="29"/>
        <v>ZF_4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156</v>
      </c>
      <c r="Z101" t="str">
        <f>IF(G101="экспл",VLOOKUP(J101,quest_экспл!$A$1:$N$129,12,FALSE),IF(G101="импл_",0,0))</f>
        <v>sound\\Celniy_li_on.wav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9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40"/>
        <v/>
      </c>
      <c r="AI101" t="s">
        <v>111</v>
      </c>
      <c r="AO101">
        <f t="shared" ca="1" si="35"/>
        <v>0.84082085921694971</v>
      </c>
      <c r="AP101" t="str">
        <f t="shared" ca="1" si="36"/>
        <v>pics\\Banan_8.jpg</v>
      </c>
      <c r="AR101" t="str">
        <f t="shared" si="43"/>
        <v/>
      </c>
      <c r="AS101" t="str">
        <f t="shared" si="42"/>
        <v/>
      </c>
      <c r="AT101">
        <f t="shared" ca="1" si="31"/>
        <v>0.71247997029411259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_Цельный_ли_он?</v>
      </c>
      <c r="BA101" t="e">
        <f>VLOOKUP(Q101,audio_list_stym!$B$2:$BQ$299,68,FALSE)</f>
        <v>#N/A</v>
      </c>
      <c r="BB101" t="str">
        <f t="shared" si="33"/>
        <v>Это_XXXXX._Цельный_ли_он?</v>
      </c>
      <c r="BD101" cm="1">
        <f t="array" aca="1" ref="BD101" ca="1">INDEX($L$98:$L$105,(RANK(AT5,$AT$2:$AT$9)))</f>
        <v>2148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VLOOKUP(B102,audio_list_stym!$A$3:$BP$18,44,FALSE)</f>
        <v>17</v>
      </c>
      <c r="F102" t="str">
        <f>VLOOKUP(E102,metki!$A$2:$B$9,2,FALSE)</f>
        <v>экспл_новые_без_названия</v>
      </c>
      <c r="G102" t="str">
        <f t="shared" si="28"/>
        <v>экспл</v>
      </c>
      <c r="H102" t="str">
        <f>VLOOKUP(B102,audio_list_stym!$A$3:$AJ$18,12,FALSE)</f>
        <v>ZF</v>
      </c>
      <c r="I102" t="s">
        <v>692</v>
      </c>
      <c r="J102" t="str">
        <f t="shared" si="29"/>
        <v>ZF_5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157</v>
      </c>
      <c r="Z102" t="str">
        <f>IF(G102="экспл",VLOOKUP(J102,quest_экспл!$A$1:$N$129,12,FALSE),IF(G102="импл_",0,0))</f>
        <v>sound\\On_shershaviy.wav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9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40"/>
        <v/>
      </c>
      <c r="AI102" t="s">
        <v>112</v>
      </c>
      <c r="AO102">
        <f t="shared" ca="1" si="35"/>
        <v>0.42382818144873569</v>
      </c>
      <c r="AP102" t="str">
        <f t="shared" ca="1" si="36"/>
        <v>pics\\Limon_3.jpg</v>
      </c>
      <c r="AR102" t="str">
        <f t="shared" si="43"/>
        <v/>
      </c>
      <c r="AS102" t="str">
        <f t="shared" si="42"/>
        <v/>
      </c>
      <c r="AT102">
        <f t="shared" ca="1" si="31"/>
        <v>0.54558929235361142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_Он_шершавый?</v>
      </c>
      <c r="BA102" t="e">
        <f>VLOOKUP(Q102,audio_list_stym!$B$2:$BQ$299,68,FALSE)</f>
        <v>#N/A</v>
      </c>
      <c r="BB102" t="str">
        <f t="shared" si="33"/>
        <v>На_картинке_XXXXX._Он_шершавый?</v>
      </c>
      <c r="BD102" cm="1">
        <f t="array" aca="1" ref="BD102" ca="1">INDEX($L$98:$L$105,(RANK(AT6,$AT$2:$AT$9)))</f>
        <v>2149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VLOOKUP(B103,audio_list_stym!$A$3:$BP$18,44,FALSE)</f>
        <v>17</v>
      </c>
      <c r="F103" t="str">
        <f>VLOOKUP(E103,metki!$A$2:$B$9,2,FALSE)</f>
        <v>экспл_новые_без_названия</v>
      </c>
      <c r="G103" t="str">
        <f t="shared" si="28"/>
        <v>экспл</v>
      </c>
      <c r="H103" t="str">
        <f>VLOOKUP(B103,audio_list_stym!$A$3:$AJ$18,12,FALSE)</f>
        <v>ZF</v>
      </c>
      <c r="I103" t="s">
        <v>693</v>
      </c>
      <c r="J103" t="str">
        <f t="shared" si="29"/>
        <v>ZF_6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158</v>
      </c>
      <c r="Z103" t="str">
        <f>IF(G103="экспл",VLOOKUP(J103,quest_экспл!$A$1:$N$129,12,FALSE),IF(G103="импл_",0,0))</f>
        <v>sound\\Zaostrin_li_on.wav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9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40"/>
        <v/>
      </c>
      <c r="AI103" t="s">
        <v>113</v>
      </c>
      <c r="AO103">
        <f t="shared" ca="1" si="35"/>
        <v>0.74701767578403799</v>
      </c>
      <c r="AP103" t="str">
        <f t="shared" ca="1" si="36"/>
        <v>pics\\Goroh_3.jpg</v>
      </c>
      <c r="AR103" t="str">
        <f t="shared" si="43"/>
        <v/>
      </c>
      <c r="AS103" t="str">
        <f t="shared" si="42"/>
        <v/>
      </c>
      <c r="AT103">
        <f t="shared" ca="1" si="31"/>
        <v>0.18257309511023823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_Заострен_ли_он?</v>
      </c>
      <c r="BA103" t="e">
        <f>VLOOKUP(Q103,audio_list_stym!$B$2:$BQ$299,68,FALSE)</f>
        <v>#N/A</v>
      </c>
      <c r="BB103" t="str">
        <f t="shared" si="33"/>
        <v>На_мониторе_XXXXX._Заострен_ли_он?</v>
      </c>
      <c r="BD103" cm="1">
        <f t="array" aca="1" ref="BD103" ca="1">INDEX($L$98:$L$105,(RANK(AT7,$AT$2:$AT$9)))</f>
        <v>2151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VLOOKUP(B104,audio_list_stym!$A$3:$BP$18,44,FALSE)</f>
        <v>17</v>
      </c>
      <c r="F104" t="str">
        <f>VLOOKUP(E104,metki!$A$2:$B$9,2,FALSE)</f>
        <v>экспл_новые_без_названия</v>
      </c>
      <c r="G104" t="str">
        <f t="shared" si="28"/>
        <v>экспл</v>
      </c>
      <c r="H104" t="str">
        <f>VLOOKUP(B104,audio_list_stym!$A$3:$AJ$18,12,FALSE)</f>
        <v>ZF</v>
      </c>
      <c r="I104" t="s">
        <v>694</v>
      </c>
      <c r="J104" t="str">
        <f t="shared" si="29"/>
        <v>ZF_7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159</v>
      </c>
      <c r="Z104" t="str">
        <f>IF(G104="экспл",VLOOKUP(J104,quest_экспл!$A$1:$N$129,12,FALSE),IF(G104="импл_",0,0))</f>
        <v>sound\\On_rassipchatiy.wav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9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40"/>
        <v/>
      </c>
      <c r="AI104" t="s">
        <v>114</v>
      </c>
      <c r="AO104">
        <f t="shared" ca="1" si="35"/>
        <v>0.57781851960182229</v>
      </c>
      <c r="AP104" t="str">
        <f t="shared" ca="1" si="36"/>
        <v>pics\\Kokos_4.jpg</v>
      </c>
      <c r="AR104" t="str">
        <f t="shared" si="43"/>
        <v/>
      </c>
      <c r="AS104" t="str">
        <f t="shared" si="42"/>
        <v/>
      </c>
      <c r="AT104">
        <f t="shared" ca="1" si="31"/>
        <v>0.4612658198750289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_Он_рассыпчатый?</v>
      </c>
      <c r="BA104" t="e">
        <f>VLOOKUP(Q104,audio_list_stym!$B$2:$BQ$299,68,FALSE)</f>
        <v>#N/A</v>
      </c>
      <c r="BB104" t="str">
        <f t="shared" si="33"/>
        <v>Перед_Вами_XXXXX._Он_рассыпчатый?</v>
      </c>
      <c r="BD104" cm="1">
        <f t="array" aca="1" ref="BD104" ca="1">INDEX($L$98:$L$105,(RANK(AT8,$AT$2:$AT$9)))</f>
        <v>2145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VLOOKUP(B105,audio_list_stym!$A$3:$BP$18,44,FALSE)</f>
        <v>17</v>
      </c>
      <c r="F105" t="str">
        <f>VLOOKUP(E105,metki!$A$2:$B$9,2,FALSE)</f>
        <v>экспл_новые_без_названия</v>
      </c>
      <c r="G105" t="str">
        <f t="shared" si="28"/>
        <v>экспл</v>
      </c>
      <c r="H105" t="str">
        <f>VLOOKUP(B105,audio_list_stym!$A$3:$AJ$18,12,FALSE)</f>
        <v>ZF</v>
      </c>
      <c r="I105" t="s">
        <v>695</v>
      </c>
      <c r="J105" t="str">
        <f t="shared" si="29"/>
        <v>ZF_8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160</v>
      </c>
      <c r="Z105" t="str">
        <f>IF(G105="экспл",VLOOKUP(J105,quest_экспл!$A$1:$N$129,12,FALSE),IF(G105="импл_",0,0))</f>
        <v>sound\\Ochishen_li_on.wav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9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40"/>
        <v/>
      </c>
      <c r="AI105" t="s">
        <v>115</v>
      </c>
      <c r="AO105">
        <f t="shared" ca="1" si="35"/>
        <v>0.84854958593847063</v>
      </c>
      <c r="AP105" t="str">
        <f t="shared" ca="1" si="36"/>
        <v>pics\\Banan_7.jpg</v>
      </c>
      <c r="AR105" t="str">
        <f t="shared" si="43"/>
        <v/>
      </c>
      <c r="AS105" t="str">
        <f t="shared" si="42"/>
        <v/>
      </c>
      <c r="AT105">
        <f t="shared" ca="1" si="31"/>
        <v>0.92740964068111986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_Очищен_ли_он?</v>
      </c>
      <c r="BA105" t="e">
        <f>VLOOKUP(Q105,audio_list_stym!$B$2:$BQ$299,68,FALSE)</f>
        <v>#N/A</v>
      </c>
      <c r="BB105" t="str">
        <f t="shared" si="33"/>
        <v>Вы_видите_XXXXX._Очищен_ли_он?</v>
      </c>
      <c r="BD105" cm="1">
        <f t="array" aca="1" ref="BD105" ca="1">INDEX($L$98:$L$105,(RANK(AT9,$AT$2:$AT$9)))</f>
        <v>2150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VLOOKUP(B106,audio_list_stym!$A$3:$BP$18,44,FALSE)</f>
        <v>14</v>
      </c>
      <c r="F106" t="str">
        <f>VLOOKUP(E106,metki!$A$2:$B$9,2,FALSE)</f>
        <v>импл_новые_с_названием</v>
      </c>
      <c r="G106" t="str">
        <f t="shared" si="28"/>
        <v>импл_</v>
      </c>
      <c r="H106" t="str">
        <f>VLOOKUP(B106,audio_list_stym!$A$3:$AJ$18,12,FALSE)</f>
        <v>Ackee</v>
      </c>
      <c r="I106" t="s">
        <v>688</v>
      </c>
      <c r="J106" t="str">
        <f t="shared" si="29"/>
        <v>Ackee_1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225</v>
      </c>
      <c r="Q106" t="str">
        <f>IF(G106="экспл",0,IF(G106="импл_",VLOOKUP(J106,quest_импл!$A$1:$J$129,8,FALSE),0))</f>
        <v>sound\\Sushenniy_li.wav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2053</v>
      </c>
      <c r="AD106" t="str">
        <f t="shared" ca="1" si="39"/>
        <v>pics\\Redis_5.jpg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pics\\Redis_5.jpg</v>
      </c>
      <c r="AI106" t="s">
        <v>116</v>
      </c>
      <c r="AO106">
        <f t="shared" ca="1" si="35"/>
        <v>0.1389271359169314</v>
      </c>
      <c r="AP106" t="str">
        <f t="shared" ca="1" si="36"/>
        <v>pics\\Redis_5.jpg</v>
      </c>
      <c r="AR106" t="str">
        <f t="shared" si="43"/>
        <v/>
      </c>
      <c r="AS106" t="str">
        <f t="shared" ca="1" si="42"/>
        <v>pics\\Redis_5.jpg</v>
      </c>
      <c r="AT106">
        <f t="shared" ca="1" si="31"/>
        <v>6.1206377979889037E-2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_Сушеный_ли_</v>
      </c>
      <c r="BB106" t="str">
        <f t="shared" si="33"/>
        <v>_Сушеный_ли_ГОНИК?</v>
      </c>
      <c r="BC106">
        <f>A106</f>
        <v>1214</v>
      </c>
      <c r="BD106" cm="1">
        <f t="array" aca="1" ref="BD106" ca="1">INDEX($L$106:$L$113,(RANK(AT2,$AT$2:$AT$9)))</f>
        <v>2066</v>
      </c>
      <c r="BE106" cm="1">
        <f t="array" aca="1" ref="BE106" ca="1">INDEX(BD66:BD81,(RANK(AT7,$AT$2:$AT$17)))</f>
        <v>2116</v>
      </c>
      <c r="BF106" cm="1">
        <f t="array" aca="1" ref="BF106" ca="1">INDEX(BD90:BD105,(RANK(AT7,$AT$2:$AT$17)))</f>
        <v>2148</v>
      </c>
      <c r="BG106" cm="1">
        <f t="array" aca="1" ref="BG106" ca="1">INDEX(BD114:BD129,(RANK(AT7,$AT$2:$AT$9)))</f>
        <v>2073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VLOOKUP(B107,audio_list_stym!$A$3:$BP$18,44,FALSE)</f>
        <v>14</v>
      </c>
      <c r="F107" t="str">
        <f>VLOOKUP(E107,metki!$A$2:$B$9,2,FALSE)</f>
        <v>импл_новые_с_названием</v>
      </c>
      <c r="G107" t="str">
        <f t="shared" si="28"/>
        <v>импл_</v>
      </c>
      <c r="H107" t="str">
        <f>VLOOKUP(B107,audio_list_stym!$A$3:$AJ$18,12,FALSE)</f>
        <v>Ackee</v>
      </c>
      <c r="I107" t="s">
        <v>689</v>
      </c>
      <c r="J107" t="str">
        <f t="shared" si="29"/>
        <v>Ackee_2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226</v>
      </c>
      <c r="Q107" t="str">
        <f>IF(G107="экспл",0,IF(G107="импл_",VLOOKUP(J107,quest_импл!$A$1:$J$129,8,FALSE),0))</f>
        <v>sound\\S_vetochkoy_li.wav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2047</v>
      </c>
      <c r="AD107" t="str">
        <f t="shared" ca="1" si="39"/>
        <v>pics\\Peper_7.jpg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pics\\Peper_7.jpg</v>
      </c>
      <c r="AI107" t="s">
        <v>117</v>
      </c>
      <c r="AO107">
        <f t="shared" ca="1" si="35"/>
        <v>0.25934501211959415</v>
      </c>
      <c r="AP107" t="str">
        <f t="shared" ca="1" si="36"/>
        <v>pics\\Peper_7.jpg</v>
      </c>
      <c r="AR107" t="str">
        <f t="shared" si="43"/>
        <v/>
      </c>
      <c r="AS107" t="str">
        <f t="shared" ca="1" si="42"/>
        <v>pics\\Peper_7.jpg</v>
      </c>
      <c r="AT107">
        <f t="shared" ca="1" si="31"/>
        <v>0.14152607596004918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_С_веточкой_ли_</v>
      </c>
      <c r="BB107" t="str">
        <f t="shared" si="33"/>
        <v>_С_веточкой_ли_ГОНИК?</v>
      </c>
      <c r="BD107" cm="1">
        <f t="array" aca="1" ref="BD107" ca="1">INDEX($L$106:$L$113,(RANK(AT3,$AT$2:$AT$9)))</f>
        <v>2072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VLOOKUP(B108,audio_list_stym!$A$3:$BP$18,44,FALSE)</f>
        <v>14</v>
      </c>
      <c r="F108" t="str">
        <f>VLOOKUP(E108,metki!$A$2:$B$9,2,FALSE)</f>
        <v>импл_новые_с_названием</v>
      </c>
      <c r="G108" t="str">
        <f t="shared" si="28"/>
        <v>импл_</v>
      </c>
      <c r="H108" t="str">
        <f>VLOOKUP(B108,audio_list_stym!$A$3:$AJ$18,12,FALSE)</f>
        <v>Ackee</v>
      </c>
      <c r="I108" t="s">
        <v>690</v>
      </c>
      <c r="J108" t="str">
        <f t="shared" si="29"/>
        <v>Ackee_3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227</v>
      </c>
      <c r="Q108" t="str">
        <f>IF(G108="экспл",0,IF(G108="импл_",VLOOKUP(J108,quest_импл!$A$1:$J$129,8,FALSE),0))</f>
        <v>sound\\Rasskrit_li.wav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2061</v>
      </c>
      <c r="AD108" t="str">
        <f t="shared" ca="1" si="39"/>
        <v>pics\\Tomat_5.jpg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pics\\Tomat_5.jpg</v>
      </c>
      <c r="AI108" t="s">
        <v>118</v>
      </c>
      <c r="AO108">
        <f t="shared" ca="1" si="35"/>
        <v>6.9785247330593436E-2</v>
      </c>
      <c r="AP108" t="str">
        <f t="shared" ca="1" si="36"/>
        <v>pics\\Tomat_5.jpg</v>
      </c>
      <c r="AR108" t="str">
        <f t="shared" si="43"/>
        <v/>
      </c>
      <c r="AS108" t="str">
        <f t="shared" ca="1" si="42"/>
        <v>pics\\Tomat_5.jpg</v>
      </c>
      <c r="AT108">
        <f t="shared" ca="1" si="31"/>
        <v>0.66443813865105528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_Раскрыт_ли_</v>
      </c>
      <c r="BB108" t="str">
        <f t="shared" si="33"/>
        <v>_Раскрыт_ли_ГОНИК?</v>
      </c>
      <c r="BD108" cm="1">
        <f t="array" aca="1" ref="BD108" ca="1">INDEX($L$106:$L$113,(RANK(AT4,$AT$2:$AT$9)))</f>
        <v>2067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VLOOKUP(B109,audio_list_stym!$A$3:$BP$18,44,FALSE)</f>
        <v>14</v>
      </c>
      <c r="F109" t="str">
        <f>VLOOKUP(E109,metki!$A$2:$B$9,2,FALSE)</f>
        <v>импл_новые_с_названием</v>
      </c>
      <c r="G109" t="str">
        <f t="shared" si="28"/>
        <v>импл_</v>
      </c>
      <c r="H109" t="str">
        <f>VLOOKUP(B109,audio_list_stym!$A$3:$AJ$18,12,FALSE)</f>
        <v>Ackee</v>
      </c>
      <c r="I109" t="s">
        <v>691</v>
      </c>
      <c r="J109" t="str">
        <f t="shared" si="29"/>
        <v>Ackee_4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228</v>
      </c>
      <c r="Q109" t="str">
        <f>IF(G109="экспл",0,IF(G109="импл_",VLOOKUP(J109,quest_импл!$A$1:$J$129,8,FALSE),0))</f>
        <v>sound\\Pushistiy_li.wav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2033</v>
      </c>
      <c r="AD109" t="str">
        <f t="shared" ca="1" si="39"/>
        <v>pics\\Limon_1.jpg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pics\\Limon_1.jpg</v>
      </c>
      <c r="AI109" t="s">
        <v>119</v>
      </c>
      <c r="AO109">
        <f t="shared" ca="1" si="35"/>
        <v>0.44956815944647077</v>
      </c>
      <c r="AP109" t="str">
        <f t="shared" ca="1" si="36"/>
        <v>pics\\Limon_1.jpg</v>
      </c>
      <c r="AR109" t="str">
        <f t="shared" si="43"/>
        <v/>
      </c>
      <c r="AS109" t="str">
        <f t="shared" ca="1" si="42"/>
        <v>pics\\Limon_1.jpg</v>
      </c>
      <c r="AT109">
        <f t="shared" ca="1" si="31"/>
        <v>0.441249107865612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_Пушистый_ли_</v>
      </c>
      <c r="BB109" t="str">
        <f t="shared" si="33"/>
        <v>_Пушистый_ли_ГОНИК?</v>
      </c>
      <c r="BD109" cm="1">
        <f t="array" aca="1" ref="BD109" ca="1">INDEX($L$106:$L$113,(RANK(AT5,$AT$2:$AT$9)))</f>
        <v>2068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VLOOKUP(B110,audio_list_stym!$A$3:$BP$18,44,FALSE)</f>
        <v>14</v>
      </c>
      <c r="F110" t="str">
        <f>VLOOKUP(E110,metki!$A$2:$B$9,2,FALSE)</f>
        <v>импл_новые_с_названием</v>
      </c>
      <c r="G110" t="str">
        <f t="shared" si="28"/>
        <v>импл_</v>
      </c>
      <c r="H110" t="str">
        <f>VLOOKUP(B110,audio_list_stym!$A$3:$AJ$18,12,FALSE)</f>
        <v>Ackee</v>
      </c>
      <c r="I110" t="s">
        <v>692</v>
      </c>
      <c r="J110" t="str">
        <f t="shared" si="29"/>
        <v>Ackee_5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229</v>
      </c>
      <c r="Q110" t="str">
        <f>IF(G110="экспл",0,IF(G110="импл_",VLOOKUP(J110,quest_импл!$A$1:$J$129,8,FALSE),0))</f>
        <v>sound\\Kvadratniy_li.wav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2015</v>
      </c>
      <c r="AD110" t="str">
        <f t="shared" ca="1" si="39"/>
        <v>pics\\Finik_7.jpg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pics\\Finik_7.jpg</v>
      </c>
      <c r="AI110" t="s">
        <v>120</v>
      </c>
      <c r="AO110">
        <f t="shared" ca="1" si="35"/>
        <v>0.79473318207829591</v>
      </c>
      <c r="AP110" t="str">
        <f t="shared" ca="1" si="36"/>
        <v>pics\\Finik_7.jpg</v>
      </c>
      <c r="AR110" t="str">
        <f t="shared" si="43"/>
        <v/>
      </c>
      <c r="AS110" t="str">
        <f t="shared" ca="1" si="42"/>
        <v>pics\\Finik_7.jpg</v>
      </c>
      <c r="AT110">
        <f t="shared" ca="1" si="31"/>
        <v>0.10889810183757409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_Квадратный_ли_</v>
      </c>
      <c r="BB110" t="str">
        <f t="shared" si="33"/>
        <v>_Квадратный_ли_ГОНИК?</v>
      </c>
      <c r="BD110" cm="1">
        <f t="array" aca="1" ref="BD110" ca="1">INDEX($L$106:$L$113,(RANK(AT6,$AT$2:$AT$9)))</f>
        <v>2069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VLOOKUP(B111,audio_list_stym!$A$3:$BP$18,44,FALSE)</f>
        <v>14</v>
      </c>
      <c r="F111" t="str">
        <f>VLOOKUP(E111,metki!$A$2:$B$9,2,FALSE)</f>
        <v>импл_новые_с_названием</v>
      </c>
      <c r="G111" t="str">
        <f t="shared" si="28"/>
        <v>импл_</v>
      </c>
      <c r="H111" t="str">
        <f>VLOOKUP(B111,audio_list_stym!$A$3:$AJ$18,12,FALSE)</f>
        <v>Ackee</v>
      </c>
      <c r="I111" t="s">
        <v>693</v>
      </c>
      <c r="J111" t="str">
        <f t="shared" si="29"/>
        <v>Ackee_6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230</v>
      </c>
      <c r="Q111" t="str">
        <f>IF(G111="экспл",0,IF(G111="импл_",VLOOKUP(J111,quest_импл!$A$1:$J$129,8,FALSE),0))</f>
        <v>sound\\Sklizskiy_li.wav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2036</v>
      </c>
      <c r="AD111" t="str">
        <f t="shared" ca="1" si="39"/>
        <v>pics\\Limon_4.jpg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pics\\Limon_4.jpg</v>
      </c>
      <c r="AI111" t="s">
        <v>121</v>
      </c>
      <c r="AO111">
        <f t="shared" ca="1" si="35"/>
        <v>0.39897410551086632</v>
      </c>
      <c r="AP111" t="str">
        <f t="shared" ca="1" si="36"/>
        <v>pics\\Limon_4.jpg</v>
      </c>
      <c r="AR111" t="str">
        <f t="shared" si="43"/>
        <v/>
      </c>
      <c r="AS111" t="str">
        <f t="shared" ca="1" si="42"/>
        <v>pics\\Limon_4.jpg</v>
      </c>
      <c r="AT111">
        <f t="shared" ca="1" si="31"/>
        <v>0.51794409751378145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_Склизкий_ли_</v>
      </c>
      <c r="BB111" t="str">
        <f t="shared" si="33"/>
        <v>_Склизкий_ли_ГОНИК?</v>
      </c>
      <c r="BD111" cm="1">
        <f t="array" aca="1" ref="BD111" ca="1">INDEX($L$106:$L$113,(RANK(AT7,$AT$2:$AT$9)))</f>
        <v>2071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VLOOKUP(B112,audio_list_stym!$A$3:$BP$18,44,FALSE)</f>
        <v>14</v>
      </c>
      <c r="F112" t="str">
        <f>VLOOKUP(E112,metki!$A$2:$B$9,2,FALSE)</f>
        <v>импл_новые_с_названием</v>
      </c>
      <c r="G112" t="str">
        <f t="shared" si="28"/>
        <v>импл_</v>
      </c>
      <c r="H112" t="str">
        <f>VLOOKUP(B112,audio_list_stym!$A$3:$AJ$18,12,FALSE)</f>
        <v>Ackee</v>
      </c>
      <c r="I112" t="s">
        <v>694</v>
      </c>
      <c r="J112" t="str">
        <f t="shared" si="29"/>
        <v>Ackee_7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231</v>
      </c>
      <c r="Q112" t="str">
        <f>IF(G112="экспл",0,IF(G112="импл_",VLOOKUP(J112,quest_импл!$A$1:$J$129,8,FALSE),0))</f>
        <v>sound\\Uvyadshiy_li.wav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2054</v>
      </c>
      <c r="AD112" t="str">
        <f t="shared" ca="1" si="39"/>
        <v>pics\\Redis_6.jpg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pics\\Redis_6.jpg</v>
      </c>
      <c r="AI112" t="s">
        <v>122</v>
      </c>
      <c r="AO112">
        <f t="shared" ca="1" si="35"/>
        <v>0.13299093247096816</v>
      </c>
      <c r="AP112" t="str">
        <f t="shared" ca="1" si="36"/>
        <v>pics\\Redis_6.jpg</v>
      </c>
      <c r="AR112" t="str">
        <f t="shared" si="43"/>
        <v/>
      </c>
      <c r="AS112" t="str">
        <f t="shared" ca="1" si="42"/>
        <v>pics\\Redis_6.jpg</v>
      </c>
      <c r="AT112">
        <f t="shared" ca="1" si="31"/>
        <v>0.95021095276538003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_Увядший_ли_</v>
      </c>
      <c r="BB112" t="str">
        <f t="shared" si="33"/>
        <v>_Увядший_ли_ГОНИК?</v>
      </c>
      <c r="BD112" cm="1">
        <f t="array" aca="1" ref="BD112" ca="1">INDEX($L$106:$L$113,(RANK(AT8,$AT$2:$AT$9)))</f>
        <v>2065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VLOOKUP(B113,audio_list_stym!$A$3:$BP$18,44,FALSE)</f>
        <v>14</v>
      </c>
      <c r="F113" t="str">
        <f>VLOOKUP(E113,metki!$A$2:$B$9,2,FALSE)</f>
        <v>импл_новые_с_названием</v>
      </c>
      <c r="G113" t="str">
        <f t="shared" si="28"/>
        <v>импл_</v>
      </c>
      <c r="H113" t="str">
        <f>VLOOKUP(B113,audio_list_stym!$A$3:$AJ$18,12,FALSE)</f>
        <v>Ackee</v>
      </c>
      <c r="I113" t="s">
        <v>695</v>
      </c>
      <c r="J113" t="str">
        <f t="shared" si="29"/>
        <v>Ackee_8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232</v>
      </c>
      <c r="Q113" t="str">
        <f>IF(G113="экспл",0,IF(G113="импл_",VLOOKUP(J113,quest_импл!$A$1:$J$129,8,FALSE),0))</f>
        <v>sound\\Raznocvetniy_li.wav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2001</v>
      </c>
      <c r="AD113" t="str">
        <f t="shared" ca="1" si="39"/>
        <v>pics\\Banan_1.jpg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pics\\Banan_1.jpg</v>
      </c>
      <c r="AI113" t="s">
        <v>123</v>
      </c>
      <c r="AO113">
        <f t="shared" ca="1" si="35"/>
        <v>0.98216670588100885</v>
      </c>
      <c r="AP113" t="str">
        <f t="shared" ca="1" si="36"/>
        <v>pics\\Banan_1.jpg</v>
      </c>
      <c r="AR113" t="str">
        <f t="shared" si="43"/>
        <v/>
      </c>
      <c r="AS113" t="str">
        <f t="shared" ca="1" si="42"/>
        <v>pics\\Banan_1.jpg</v>
      </c>
      <c r="AT113">
        <f t="shared" ca="1" si="31"/>
        <v>0.61905560385792424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_Разноцветный_ли_</v>
      </c>
      <c r="BB113" t="str">
        <f t="shared" si="33"/>
        <v>_Разноцветный_ли_ГОНИК?</v>
      </c>
      <c r="BD113" cm="1">
        <f t="array" aca="1" ref="BD113" ca="1">INDEX($L$106:$L$113,(RANK(AT9,$AT$2:$AT$9)))</f>
        <v>2070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VLOOKUP(B114,audio_list_stym!$A$3:$BP$18,44,FALSE)</f>
        <v>15</v>
      </c>
      <c r="F114" t="str">
        <f>VLOOKUP(E114,metki!$A$2:$B$9,2,FALSE)</f>
        <v>экспл_новые_с_названием</v>
      </c>
      <c r="G114" t="str">
        <f t="shared" si="28"/>
        <v>экспл</v>
      </c>
      <c r="H114" t="str">
        <f>VLOOKUP(B114,audio_list_stym!$A$3:$AJ$18,12,FALSE)</f>
        <v>Ake</v>
      </c>
      <c r="I114" t="s">
        <v>688</v>
      </c>
      <c r="J114" t="str">
        <f t="shared" si="29"/>
        <v>Ake_1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105</v>
      </c>
      <c r="Z114" t="str">
        <f>IF(G114="экспл",VLOOKUP(J114,quest_экспл!$A$1:$N$129,12,FALSE),IF(G114="импл_",0,0))</f>
        <v>sound\\On_imeet_myakot.wav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9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40"/>
        <v/>
      </c>
      <c r="AI114" t="s">
        <v>86</v>
      </c>
      <c r="AO114">
        <f t="shared" ca="1" si="35"/>
        <v>0.1112784336853806</v>
      </c>
      <c r="AP114" t="str">
        <f t="shared" ca="1" si="36"/>
        <v>pics\\Redis_8.jpg</v>
      </c>
      <c r="AR114" t="str">
        <f t="shared" si="43"/>
        <v/>
      </c>
      <c r="AS114" t="str">
        <f t="shared" si="42"/>
        <v/>
      </c>
      <c r="AT114">
        <f t="shared" ca="1" si="31"/>
        <v>0.97333602285888055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_Он_имеет_мякоть?</v>
      </c>
      <c r="BA114" t="e">
        <f>VLOOKUP(Q114,audio_list_stym!$B$2:$BQ$299,68,FALSE)</f>
        <v>#N/A</v>
      </c>
      <c r="BB114" t="str">
        <f t="shared" si="33"/>
        <v>На_экране_ТОДИС._Он_имеет_мякоть?</v>
      </c>
      <c r="BC114">
        <f>A114</f>
        <v>1215</v>
      </c>
      <c r="BD114" cm="1">
        <f t="array" aca="1" ref="BD114" ca="1">INDEX($L$114:$L$121,(RANK(AT2,$AT$2:$AT$9)))</f>
        <v>2074</v>
      </c>
      <c r="BE114" cm="1">
        <f t="array" aca="1" ref="BE114" ca="1">INDEX(BD66:BD81,(RANK(AT8,$AT$2:$AT$17)))</f>
        <v>2090</v>
      </c>
      <c r="BF114" cm="1">
        <f t="array" aca="1" ref="BF114" ca="1">INDEX(BD82:BD97,(RANK(AT8,$AT$2:$AT$9)))</f>
        <v>2130</v>
      </c>
      <c r="BG114" cm="1">
        <f t="array" aca="1" ref="BG114" ca="1">INDEX(BD98:BD113,(RANK(AT8,$AT$2:$AT$9)))</f>
        <v>2146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VLOOKUP(B115,audio_list_stym!$A$3:$BP$18,44,FALSE)</f>
        <v>15</v>
      </c>
      <c r="F115" t="str">
        <f>VLOOKUP(E115,metki!$A$2:$B$9,2,FALSE)</f>
        <v>экспл_новые_с_названием</v>
      </c>
      <c r="G115" t="str">
        <f t="shared" si="28"/>
        <v>экспл</v>
      </c>
      <c r="H115" t="str">
        <f>VLOOKUP(B115,audio_list_stym!$A$3:$AJ$18,12,FALSE)</f>
        <v>Ake</v>
      </c>
      <c r="I115" t="s">
        <v>689</v>
      </c>
      <c r="J115" t="str">
        <f t="shared" si="29"/>
        <v>Ake_2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106</v>
      </c>
      <c r="Z115" t="str">
        <f>IF(G115="экспл",VLOOKUP(J115,quest_экспл!$A$1:$N$129,12,FALSE),IF(G115="импл_",0,0))</f>
        <v>sound\\Prodolgovatiy_li_on.wav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9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40"/>
        <v/>
      </c>
      <c r="AI115" t="s">
        <v>87</v>
      </c>
      <c r="AO115">
        <f t="shared" ca="1" si="35"/>
        <v>0.23772781867631398</v>
      </c>
      <c r="AP115" t="str">
        <f t="shared" ca="1" si="36"/>
        <v>pics\\Redis_1.jpg</v>
      </c>
      <c r="AR115" t="str">
        <f t="shared" si="43"/>
        <v/>
      </c>
      <c r="AS115" t="str">
        <f t="shared" si="42"/>
        <v/>
      </c>
      <c r="AT115">
        <f t="shared" ca="1" si="31"/>
        <v>0.48146041483442059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_Продолговатый_ли_он?</v>
      </c>
      <c r="BA115" t="e">
        <f>VLOOKUP(Q115,audio_list_stym!$B$2:$BQ$299,68,FALSE)</f>
        <v>#N/A</v>
      </c>
      <c r="BB115" t="str">
        <f t="shared" si="33"/>
        <v>Посмотрите,_вот_ТОДИС._Продолговатый_ли_он?</v>
      </c>
      <c r="BD115" cm="1">
        <f t="array" aca="1" ref="BD115" ca="1">INDEX($L$114:$L$121,(RANK(AT3,$AT$2:$AT$9)))</f>
        <v>2080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VLOOKUP(B116,audio_list_stym!$A$3:$BP$18,44,FALSE)</f>
        <v>15</v>
      </c>
      <c r="F116" t="str">
        <f>VLOOKUP(E116,metki!$A$2:$B$9,2,FALSE)</f>
        <v>экспл_новые_с_названием</v>
      </c>
      <c r="G116" t="str">
        <f t="shared" si="28"/>
        <v>экспл</v>
      </c>
      <c r="H116" t="str">
        <f>VLOOKUP(B116,audio_list_stym!$A$3:$AJ$18,12,FALSE)</f>
        <v>Ake</v>
      </c>
      <c r="I116" t="s">
        <v>690</v>
      </c>
      <c r="J116" t="str">
        <f t="shared" si="29"/>
        <v>Ake_3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107</v>
      </c>
      <c r="Z116" t="str">
        <f>IF(G116="экспл",VLOOKUP(J116,quest_экспл!$A$1:$N$129,12,FALSE),IF(G116="импл_",0,0))</f>
        <v>sound\\Pyatnistiy_li_on.wav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9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40"/>
        <v/>
      </c>
      <c r="AI116" t="s">
        <v>88</v>
      </c>
      <c r="AO116">
        <f t="shared" ca="1" si="35"/>
        <v>0.20646444236208028</v>
      </c>
      <c r="AP116" t="str">
        <f t="shared" ca="1" si="36"/>
        <v>pics\\Redis_2.jpg</v>
      </c>
      <c r="AR116" t="str">
        <f t="shared" si="43"/>
        <v/>
      </c>
      <c r="AS116" t="str">
        <f t="shared" si="42"/>
        <v/>
      </c>
      <c r="AT116">
        <f t="shared" ca="1" si="31"/>
        <v>0.81090961816861951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_Пятнистый_ли_он?</v>
      </c>
      <c r="BA116" t="e">
        <f>VLOOKUP(Q116,audio_list_stym!$B$2:$BQ$299,68,FALSE)</f>
        <v>#N/A</v>
      </c>
      <c r="BB116" t="str">
        <f t="shared" si="33"/>
        <v>Вот_ТОДИС._Пятнистый_ли_он?</v>
      </c>
      <c r="BD116" cm="1">
        <f t="array" aca="1" ref="BD116" ca="1">INDEX($L$114:$L$121,(RANK(AT4,$AT$2:$AT$9)))</f>
        <v>2075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VLOOKUP(B117,audio_list_stym!$A$3:$BP$18,44,FALSE)</f>
        <v>15</v>
      </c>
      <c r="F117" t="str">
        <f>VLOOKUP(E117,metki!$A$2:$B$9,2,FALSE)</f>
        <v>экспл_новые_с_названием</v>
      </c>
      <c r="G117" t="str">
        <f t="shared" si="28"/>
        <v>экспл</v>
      </c>
      <c r="H117" t="str">
        <f>VLOOKUP(B117,audio_list_stym!$A$3:$AJ$18,12,FALSE)</f>
        <v>Ake</v>
      </c>
      <c r="I117" t="s">
        <v>691</v>
      </c>
      <c r="J117" t="str">
        <f t="shared" si="29"/>
        <v>Ake_4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108</v>
      </c>
      <c r="Z117" t="str">
        <f>IF(G117="экспл",VLOOKUP(J117,quest_экспл!$A$1:$N$129,12,FALSE),IF(G117="импл_",0,0))</f>
        <v>sound\\On_s_kozhuroy.wav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9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40"/>
        <v/>
      </c>
      <c r="AI117" t="s">
        <v>89</v>
      </c>
      <c r="AO117">
        <f t="shared" ca="1" si="35"/>
        <v>0.95102194618535851</v>
      </c>
      <c r="AP117" t="str">
        <f t="shared" ca="1" si="36"/>
        <v>pics\\Banan_4.jpg</v>
      </c>
      <c r="AR117" t="str">
        <f t="shared" si="43"/>
        <v/>
      </c>
      <c r="AS117" t="str">
        <f t="shared" si="42"/>
        <v/>
      </c>
      <c r="AT117">
        <f t="shared" ca="1" si="31"/>
        <v>0.82292909818820581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_Он_с_кожурой?</v>
      </c>
      <c r="BA117" t="e">
        <f>VLOOKUP(Q117,audio_list_stym!$B$2:$BQ$299,68,FALSE)</f>
        <v>#N/A</v>
      </c>
      <c r="BB117" t="str">
        <f t="shared" si="33"/>
        <v>Это_ТОДИС._Он_с_кожурой?</v>
      </c>
      <c r="BD117" cm="1">
        <f t="array" aca="1" ref="BD117" ca="1">INDEX($L$114:$L$121,(RANK(AT5,$AT$2:$AT$9)))</f>
        <v>2076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VLOOKUP(B118,audio_list_stym!$A$3:$BP$18,44,FALSE)</f>
        <v>15</v>
      </c>
      <c r="F118" t="str">
        <f>VLOOKUP(E118,metki!$A$2:$B$9,2,FALSE)</f>
        <v>экспл_новые_с_названием</v>
      </c>
      <c r="G118" t="str">
        <f t="shared" si="28"/>
        <v>экспл</v>
      </c>
      <c r="H118" t="str">
        <f>VLOOKUP(B118,audio_list_stym!$A$3:$AJ$18,12,FALSE)</f>
        <v>Ake</v>
      </c>
      <c r="I118" t="s">
        <v>692</v>
      </c>
      <c r="J118" t="str">
        <f t="shared" si="29"/>
        <v>Ake_5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109</v>
      </c>
      <c r="Z118" t="str">
        <f>IF(G118="экспл",VLOOKUP(J118,quest_экспл!$A$1:$N$129,12,FALSE),IF(G118="импл_",0,0))</f>
        <v>sound\\Fioletoviy_li_on.wav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9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40"/>
        <v/>
      </c>
      <c r="AI118" t="s">
        <v>90</v>
      </c>
      <c r="AO118">
        <f t="shared" ca="1" si="35"/>
        <v>9.2404077369720894E-2</v>
      </c>
      <c r="AP118" t="str">
        <f t="shared" ca="1" si="36"/>
        <v>pics\\Tomat_2.jpg</v>
      </c>
      <c r="AR118" t="str">
        <f t="shared" si="43"/>
        <v/>
      </c>
      <c r="AS118" t="str">
        <f t="shared" si="42"/>
        <v/>
      </c>
      <c r="AT118">
        <f t="shared" ca="1" si="31"/>
        <v>0.29065256972452935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_Синий_ли_он?</v>
      </c>
      <c r="BA118" t="e">
        <f>VLOOKUP(Q118,audio_list_stym!$B$2:$BQ$299,68,FALSE)</f>
        <v>#N/A</v>
      </c>
      <c r="BB118" t="str">
        <f t="shared" si="33"/>
        <v>На_картинке_ТОДИС._Синий_ли_он?</v>
      </c>
      <c r="BD118" cm="1">
        <f t="array" aca="1" ref="BD118" ca="1">INDEX($L$114:$L$121,(RANK(AT6,$AT$2:$AT$9)))</f>
        <v>2077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VLOOKUP(B119,audio_list_stym!$A$3:$BP$18,44,FALSE)</f>
        <v>15</v>
      </c>
      <c r="F119" t="str">
        <f>VLOOKUP(E119,metki!$A$2:$B$9,2,FALSE)</f>
        <v>экспл_новые_с_названием</v>
      </c>
      <c r="G119" t="str">
        <f t="shared" si="28"/>
        <v>экспл</v>
      </c>
      <c r="H119" t="str">
        <f>VLOOKUP(B119,audio_list_stym!$A$3:$AJ$18,12,FALSE)</f>
        <v>Ake</v>
      </c>
      <c r="I119" t="s">
        <v>693</v>
      </c>
      <c r="J119" t="str">
        <f t="shared" si="29"/>
        <v>Ake_6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110</v>
      </c>
      <c r="Z119" t="str">
        <f>IF(G119="экспл",VLOOKUP(J119,quest_экспл!$A$1:$N$129,12,FALSE),IF(G119="импл_",0,0))</f>
        <v>sound\\On_s_dolkami.wav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9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40"/>
        <v/>
      </c>
      <c r="AI119" t="s">
        <v>91</v>
      </c>
      <c r="AO119">
        <f t="shared" ca="1" si="35"/>
        <v>0.84070604844239438</v>
      </c>
      <c r="AP119" t="str">
        <f t="shared" ca="1" si="36"/>
        <v>pics\\Finik_1.jpg</v>
      </c>
      <c r="AR119" t="str">
        <f t="shared" si="43"/>
        <v/>
      </c>
      <c r="AS119" t="str">
        <f t="shared" si="42"/>
        <v/>
      </c>
      <c r="AT119">
        <f t="shared" ca="1" si="31"/>
        <v>0.96610626008407674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_Он_с_дольками?</v>
      </c>
      <c r="BA119" t="e">
        <f>VLOOKUP(Q119,audio_list_stym!$B$2:$BQ$299,68,FALSE)</f>
        <v>#N/A</v>
      </c>
      <c r="BB119" t="str">
        <f t="shared" si="33"/>
        <v>На_мониторе_ТОДИС._Он_с_дольками?</v>
      </c>
      <c r="BD119" cm="1">
        <f t="array" aca="1" ref="BD119" ca="1">INDEX($L$114:$L$121,(RANK(AT7,$AT$2:$AT$9)))</f>
        <v>2079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VLOOKUP(B120,audio_list_stym!$A$3:$BP$18,44,FALSE)</f>
        <v>15</v>
      </c>
      <c r="F120" t="str">
        <f>VLOOKUP(E120,metki!$A$2:$B$9,2,FALSE)</f>
        <v>экспл_новые_с_названием</v>
      </c>
      <c r="G120" t="str">
        <f t="shared" si="28"/>
        <v>экспл</v>
      </c>
      <c r="H120" t="str">
        <f>VLOOKUP(B120,audio_list_stym!$A$3:$AJ$18,12,FALSE)</f>
        <v>Ake</v>
      </c>
      <c r="I120" t="s">
        <v>694</v>
      </c>
      <c r="J120" t="str">
        <f t="shared" si="29"/>
        <v>Ake_7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111</v>
      </c>
      <c r="Z120" t="str">
        <f>IF(G120="экспл",VLOOKUP(J120,quest_экспл!$A$1:$N$129,12,FALSE),IF(G120="импл_",0,0))</f>
        <v>sound\\On_visushenniy.wav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9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40"/>
        <v/>
      </c>
      <c r="AI120" t="s">
        <v>92</v>
      </c>
      <c r="AO120">
        <f t="shared" ca="1" si="35"/>
        <v>0.2920677035395739</v>
      </c>
      <c r="AP120" t="str">
        <f t="shared" ca="1" si="36"/>
        <v>pics\\Peper_5.jpg</v>
      </c>
      <c r="AR120" t="str">
        <f t="shared" si="43"/>
        <v/>
      </c>
      <c r="AS120" t="str">
        <f t="shared" si="42"/>
        <v/>
      </c>
      <c r="AT120">
        <f t="shared" ca="1" si="31"/>
        <v>0.50952027608731509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_Он_высушенный?</v>
      </c>
      <c r="BA120" t="e">
        <f>VLOOKUP(Q120,audio_list_stym!$B$2:$BQ$299,68,FALSE)</f>
        <v>#N/A</v>
      </c>
      <c r="BB120" t="str">
        <f t="shared" si="33"/>
        <v>Перед_Вами_ТОДИС._Он_высушенный?</v>
      </c>
      <c r="BD120" cm="1">
        <f t="array" aca="1" ref="BD120" ca="1">INDEX($L$114:$L$121,(RANK(AT8,$AT$2:$AT$9)))</f>
        <v>2073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VLOOKUP(B121,audio_list_stym!$A$3:$BP$18,44,FALSE)</f>
        <v>15</v>
      </c>
      <c r="F121" t="str">
        <f>VLOOKUP(E121,metki!$A$2:$B$9,2,FALSE)</f>
        <v>экспл_новые_с_названием</v>
      </c>
      <c r="G121" t="str">
        <f t="shared" si="28"/>
        <v>экспл</v>
      </c>
      <c r="H121" t="str">
        <f>VLOOKUP(B121,audio_list_stym!$A$3:$AJ$18,12,FALSE)</f>
        <v>Ake</v>
      </c>
      <c r="I121" t="s">
        <v>695</v>
      </c>
      <c r="J121" t="str">
        <f t="shared" si="29"/>
        <v>Ake_8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112</v>
      </c>
      <c r="Z121" t="str">
        <f>IF(G121="экспл",VLOOKUP(J121,quest_экспл!$A$1:$N$129,12,FALSE),IF(G121="импл_",0,0))</f>
        <v>sound\\Myatiy_li_on.wav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9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40"/>
        <v/>
      </c>
      <c r="AI121" t="s">
        <v>93</v>
      </c>
      <c r="AO121">
        <f t="shared" ca="1" si="35"/>
        <v>0.27589944506403041</v>
      </c>
      <c r="AP121" t="str">
        <f t="shared" ca="1" si="36"/>
        <v>pics\\Peper_6.jpg</v>
      </c>
      <c r="AR121" t="str">
        <f>IF(AH121="sound\\Ogorod",AP49,"")</f>
        <v/>
      </c>
      <c r="AS121" t="str">
        <f t="shared" si="42"/>
        <v/>
      </c>
      <c r="AT121">
        <f t="shared" ca="1" si="31"/>
        <v>0.85494514586390291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_Мятый_ли_он?</v>
      </c>
      <c r="BA121" t="e">
        <f>VLOOKUP(Q121,audio_list_stym!$B$2:$BQ$299,68,FALSE)</f>
        <v>#N/A</v>
      </c>
      <c r="BB121" t="str">
        <f t="shared" si="33"/>
        <v>Вы_видите_ТОДИС._Мятый_ли_он?</v>
      </c>
      <c r="BD121" cm="1">
        <f t="array" aca="1" ref="BD121" ca="1">INDEX($L$114:$L$121,(RANK(AT9,$AT$2:$AT$9)))</f>
        <v>2078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VLOOKUP(B122,audio_list_stym!$A$3:$BP$18,44,FALSE)</f>
        <v>16</v>
      </c>
      <c r="F122" t="str">
        <f>VLOOKUP(E122,metki!$A$2:$B$9,2,FALSE)</f>
        <v>импл_новые_без_названия</v>
      </c>
      <c r="G122" t="str">
        <f t="shared" si="28"/>
        <v>импл_</v>
      </c>
      <c r="H122" t="str">
        <f>VLOOKUP(B122,audio_list_stym!$A$3:$AJ$18,12,FALSE)</f>
        <v>Finger</v>
      </c>
      <c r="I122" t="s">
        <v>688</v>
      </c>
      <c r="J122" t="str">
        <f t="shared" si="29"/>
        <v>Finger_1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241</v>
      </c>
      <c r="Q122" t="str">
        <f>IF(G122="экспл",0,IF(G122="импл_",VLOOKUP(J122,quest_импл!$A$1:$J$129,8,FALSE),0))</f>
        <v>sound\\Vityanut_li.wav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2029</v>
      </c>
      <c r="AD122" t="str">
        <f t="shared" ca="1" si="39"/>
        <v>pics\\Kokos_5.jpg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pics\\Kokos_5.jpg</v>
      </c>
      <c r="AI122" t="s">
        <v>124</v>
      </c>
      <c r="AO122">
        <f t="shared" ca="1" si="35"/>
        <v>0.55892623525789364</v>
      </c>
      <c r="AP122" t="str">
        <f t="shared" ca="1" si="36"/>
        <v>pics\\Kokos_5.jpg</v>
      </c>
      <c r="AR122" t="str">
        <f t="shared" ref="AR122:AR129" si="44">IF(AH122="sound\\Ogorod",AP50,"")</f>
        <v/>
      </c>
      <c r="AS122" t="str">
        <f t="shared" ca="1" si="42"/>
        <v>pics\\Kokos_5.jpg</v>
      </c>
      <c r="AT122">
        <f t="shared" ca="1" si="31"/>
        <v>0.60634562126826641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_Вытянут_ли_</v>
      </c>
      <c r="BB122" t="str">
        <f t="shared" si="33"/>
        <v>_Вытянут_ли_XXXXX?</v>
      </c>
      <c r="BC122">
        <f>A122</f>
        <v>1216</v>
      </c>
      <c r="BD122" cm="1">
        <f t="array" aca="1" ref="BD122" ca="1">INDEX($L$122:$L$129,(RANK(AT2,$AT$2:$AT$9)))</f>
        <v>2082</v>
      </c>
      <c r="BE122" cm="1">
        <f t="array" aca="1" ref="BE122" ca="1">INDEX(BD66:BD81,(RANK(AT9,$AT$2:$AT$17)))</f>
        <v>2115</v>
      </c>
      <c r="BF122" cm="1">
        <f t="array" aca="1" ref="BF122" ca="1">INDEX(BD90:BD105,(RANK(AT9,$AT$2:$AT$17)))</f>
        <v>2147</v>
      </c>
      <c r="BG122" cm="1">
        <f t="array" aca="1" ref="BG122" ca="1">INDEX(BD106:BD121,(RANK(AT9,$AT$2:$AT$17)))</f>
        <v>2075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VLOOKUP(B123,audio_list_stym!$A$3:$BP$18,44,FALSE)</f>
        <v>16</v>
      </c>
      <c r="F123" t="str">
        <f>VLOOKUP(E123,metki!$A$2:$B$9,2,FALSE)</f>
        <v>импл_новые_без_названия</v>
      </c>
      <c r="G123" t="str">
        <f t="shared" si="28"/>
        <v>импл_</v>
      </c>
      <c r="H123" t="str">
        <f>VLOOKUP(B123,audio_list_stym!$A$3:$AJ$18,12,FALSE)</f>
        <v>Finger</v>
      </c>
      <c r="I123" t="s">
        <v>689</v>
      </c>
      <c r="J123" t="str">
        <f t="shared" si="29"/>
        <v>Finger_2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242</v>
      </c>
      <c r="Q123" t="str">
        <f>IF(G123="экспл",0,IF(G123="импл_",VLOOKUP(J123,quest_импл!$A$1:$J$129,8,FALSE),0))</f>
        <v>sound\\Nadloman_li.wav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2022</v>
      </c>
      <c r="AD123" t="str">
        <f t="shared" ca="1" si="39"/>
        <v>pics\\Goroh_6.jpg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pics\\Goroh_6.jpg</v>
      </c>
      <c r="AI123" t="s">
        <v>125</v>
      </c>
      <c r="AO123">
        <f t="shared" ca="1" si="35"/>
        <v>0.71671493981483492</v>
      </c>
      <c r="AP123" t="str">
        <f t="shared" ca="1" si="36"/>
        <v>pics\\Goroh_6.jpg</v>
      </c>
      <c r="AR123" t="str">
        <f t="shared" si="44"/>
        <v/>
      </c>
      <c r="AS123" t="str">
        <f t="shared" ca="1" si="42"/>
        <v>pics\\Goroh_6.jpg</v>
      </c>
      <c r="AT123">
        <f t="shared" ca="1" si="31"/>
        <v>2.3071059899747448E-2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_Надломан_ли_</v>
      </c>
      <c r="BB123" t="str">
        <f t="shared" si="33"/>
        <v>_Надломан_ли_XXXXX?</v>
      </c>
      <c r="BD123" cm="1">
        <f t="array" aca="1" ref="BD123" ca="1">INDEX($L$122:$L$129,(RANK(AT3,$AT$2:$AT$9)))</f>
        <v>2088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VLOOKUP(B124,audio_list_stym!$A$3:$BP$18,44,FALSE)</f>
        <v>16</v>
      </c>
      <c r="F124" t="str">
        <f>VLOOKUP(E124,metki!$A$2:$B$9,2,FALSE)</f>
        <v>импл_новые_без_названия</v>
      </c>
      <c r="G124" t="str">
        <f t="shared" si="28"/>
        <v>импл_</v>
      </c>
      <c r="H124" t="str">
        <f>VLOOKUP(B124,audio_list_stym!$A$3:$AJ$18,12,FALSE)</f>
        <v>Finger</v>
      </c>
      <c r="I124" t="s">
        <v>690</v>
      </c>
      <c r="J124" t="str">
        <f t="shared" si="29"/>
        <v>Finger_3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243</v>
      </c>
      <c r="Q124" t="str">
        <f>IF(G124="экспл",0,IF(G124="импл_",VLOOKUP(J124,quest_импл!$A$1:$J$129,8,FALSE),0))</f>
        <v>sound\\Volnistiy_li.wav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2013</v>
      </c>
      <c r="AD124" t="str">
        <f t="shared" ca="1" si="39"/>
        <v>pics\\Finik_5.jpg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pics\\Finik_5.jpg</v>
      </c>
      <c r="AI124" t="s">
        <v>126</v>
      </c>
      <c r="AO124">
        <f t="shared" ca="1" si="35"/>
        <v>0.80926692383446741</v>
      </c>
      <c r="AP124" t="str">
        <f t="shared" ca="1" si="36"/>
        <v>pics\\Finik_5.jpg</v>
      </c>
      <c r="AR124" t="str">
        <f t="shared" si="44"/>
        <v/>
      </c>
      <c r="AS124" t="str">
        <f t="shared" ca="1" si="42"/>
        <v>pics\\Finik_5.jpg</v>
      </c>
      <c r="AT124">
        <f t="shared" ca="1" si="31"/>
        <v>0.64419445324150348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_Волнистый_ли_</v>
      </c>
      <c r="BB124" t="str">
        <f t="shared" si="33"/>
        <v>_Волнистый_ли_XXXXX?</v>
      </c>
      <c r="BD124" cm="1">
        <f t="array" aca="1" ref="BD124" ca="1">INDEX($L$122:$L$129,(RANK(AT4,$AT$2:$AT$9)))</f>
        <v>2083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VLOOKUP(B125,audio_list_stym!$A$3:$BP$18,44,FALSE)</f>
        <v>16</v>
      </c>
      <c r="F125" t="str">
        <f>VLOOKUP(E125,metki!$A$2:$B$9,2,FALSE)</f>
        <v>импл_новые_без_названия</v>
      </c>
      <c r="G125" t="str">
        <f t="shared" si="28"/>
        <v>импл_</v>
      </c>
      <c r="H125" t="str">
        <f>VLOOKUP(B125,audio_list_stym!$A$3:$AJ$18,12,FALSE)</f>
        <v>Finger</v>
      </c>
      <c r="I125" t="s">
        <v>691</v>
      </c>
      <c r="J125" t="str">
        <f t="shared" si="29"/>
        <v>Finger_4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244</v>
      </c>
      <c r="Q125" t="str">
        <f>IF(G125="экспл",0,IF(G125="импл_",VLOOKUP(J125,quest_импл!$A$1:$J$129,8,FALSE),0))</f>
        <v>sound\\Buriy_li.wav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2039</v>
      </c>
      <c r="AD125" t="str">
        <f t="shared" ca="1" si="39"/>
        <v>pics\\Limon_7.jpg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pics\\Limon_7.jpg</v>
      </c>
      <c r="AI125" t="s">
        <v>127</v>
      </c>
      <c r="AO125">
        <f t="shared" ca="1" si="35"/>
        <v>0.36444091699643355</v>
      </c>
      <c r="AP125" t="str">
        <f t="shared" ca="1" si="36"/>
        <v>pics\\Limon_7.jpg</v>
      </c>
      <c r="AR125" t="str">
        <f t="shared" si="44"/>
        <v/>
      </c>
      <c r="AS125" t="str">
        <f t="shared" ca="1" si="42"/>
        <v>pics\\Limon_7.jpg</v>
      </c>
      <c r="AT125">
        <f t="shared" ca="1" si="31"/>
        <v>0.59817910853068679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_Бурый_ли_</v>
      </c>
      <c r="BB125" t="str">
        <f t="shared" si="33"/>
        <v>_Бурый_ли_XXXXX?</v>
      </c>
      <c r="BD125" cm="1">
        <f t="array" aca="1" ref="BD125" ca="1">INDEX($L$122:$L$129,(RANK(AT5,$AT$2:$AT$9)))</f>
        <v>2084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VLOOKUP(B126,audio_list_stym!$A$3:$BP$18,44,FALSE)</f>
        <v>16</v>
      </c>
      <c r="F126" t="str">
        <f>VLOOKUP(E126,metki!$A$2:$B$9,2,FALSE)</f>
        <v>импл_новые_без_названия</v>
      </c>
      <c r="G126" t="str">
        <f t="shared" si="28"/>
        <v>импл_</v>
      </c>
      <c r="H126" t="str">
        <f>VLOOKUP(B126,audio_list_stym!$A$3:$AJ$18,12,FALSE)</f>
        <v>Finger</v>
      </c>
      <c r="I126" t="s">
        <v>692</v>
      </c>
      <c r="J126" t="str">
        <f t="shared" si="29"/>
        <v>Finger_5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245</v>
      </c>
      <c r="Q126" t="str">
        <f>IF(G126="экспл",0,IF(G126="импл_",VLOOKUP(J126,quest_импл!$A$1:$J$129,8,FALSE),0))</f>
        <v>sound\\Vizhatiy_li.wav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2024</v>
      </c>
      <c r="AD126" t="str">
        <f t="shared" ca="1" si="39"/>
        <v>pics\\Goroh_8.jpg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pics\\Goroh_8.jpg</v>
      </c>
      <c r="AI126" t="s">
        <v>128</v>
      </c>
      <c r="AO126">
        <f t="shared" ca="1" si="35"/>
        <v>0.69351657566065428</v>
      </c>
      <c r="AP126" t="str">
        <f t="shared" ca="1" si="36"/>
        <v>pics\\Goroh_8.jpg</v>
      </c>
      <c r="AR126" t="str">
        <f t="shared" si="44"/>
        <v/>
      </c>
      <c r="AS126" t="str">
        <f t="shared" ca="1" si="42"/>
        <v>pics\\Goroh_8.jpg</v>
      </c>
      <c r="AT126">
        <f t="shared" ca="1" si="31"/>
        <v>0.99226085830175359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_Выжатый_ли_</v>
      </c>
      <c r="BB126" t="str">
        <f t="shared" si="33"/>
        <v>_Выжатый_ли_XXXXX?</v>
      </c>
      <c r="BD126" cm="1">
        <f t="array" aca="1" ref="BD126" ca="1">INDEX($L$122:$L$129,(RANK(AT6,$AT$2:$AT$9)))</f>
        <v>2085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VLOOKUP(B127,audio_list_stym!$A$3:$BP$18,44,FALSE)</f>
        <v>16</v>
      </c>
      <c r="F127" t="str">
        <f>VLOOKUP(E127,metki!$A$2:$B$9,2,FALSE)</f>
        <v>импл_новые_без_названия</v>
      </c>
      <c r="G127" t="str">
        <f t="shared" si="28"/>
        <v>импл_</v>
      </c>
      <c r="H127" t="str">
        <f>VLOOKUP(B127,audio_list_stym!$A$3:$AJ$18,12,FALSE)</f>
        <v>Finger</v>
      </c>
      <c r="I127" t="s">
        <v>693</v>
      </c>
      <c r="J127" t="str">
        <f t="shared" si="29"/>
        <v>Finger_6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246</v>
      </c>
      <c r="Q127" t="str">
        <f>IF(G127="экспл",0,IF(G127="импл_",VLOOKUP(J127,quest_импл!$A$1:$J$129,8,FALSE),0))</f>
        <v>sound\\Obemniy_li.wav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2060</v>
      </c>
      <c r="AD127" t="str">
        <f t="shared" ca="1" si="39"/>
        <v>pics\\Tomat_4.jpg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pics\\Tomat_4.jpg</v>
      </c>
      <c r="AI127" t="s">
        <v>129</v>
      </c>
      <c r="AO127">
        <f t="shared" ca="1" si="35"/>
        <v>8.6000435507548878E-2</v>
      </c>
      <c r="AP127" t="str">
        <f t="shared" ca="1" si="36"/>
        <v>pics\\Tomat_4.jpg</v>
      </c>
      <c r="AR127" t="str">
        <f t="shared" si="44"/>
        <v/>
      </c>
      <c r="AS127" t="str">
        <f t="shared" ca="1" si="42"/>
        <v>pics\\Tomat_4.jpg</v>
      </c>
      <c r="AT127">
        <f t="shared" ca="1" si="31"/>
        <v>0.45384776436311347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_Объемный_ли_</v>
      </c>
      <c r="BB127" t="str">
        <f t="shared" si="33"/>
        <v>_Объемный_ли_XXXXX?</v>
      </c>
      <c r="BD127" cm="1">
        <f t="array" aca="1" ref="BD127" ca="1">INDEX($L$122:$L$129,(RANK(AT7,$AT$2:$AT$9)))</f>
        <v>2087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VLOOKUP(B128,audio_list_stym!$A$3:$BP$18,44,FALSE)</f>
        <v>16</v>
      </c>
      <c r="F128" t="str">
        <f>VLOOKUP(E128,metki!$A$2:$B$9,2,FALSE)</f>
        <v>импл_новые_без_названия</v>
      </c>
      <c r="G128" t="str">
        <f t="shared" si="28"/>
        <v>импл_</v>
      </c>
      <c r="H128" t="str">
        <f>VLOOKUP(B128,audio_list_stym!$A$3:$AJ$18,12,FALSE)</f>
        <v>Finger</v>
      </c>
      <c r="I128" t="s">
        <v>694</v>
      </c>
      <c r="J128" t="str">
        <f t="shared" si="29"/>
        <v>Finger_7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247</v>
      </c>
      <c r="Q128" t="str">
        <f>IF(G128="экспл",0,IF(G128="импл_",VLOOKUP(J128,quest_импл!$A$1:$J$129,8,FALSE),0))</f>
        <v>sound\\Pustoy_li.wav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2016</v>
      </c>
      <c r="AD128" t="str">
        <f t="shared" ca="1" si="39"/>
        <v>pics\\Finik_8.jpg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pics\\Finik_8.jpg</v>
      </c>
      <c r="AI128" t="s">
        <v>130</v>
      </c>
      <c r="AO128">
        <f t="shared" ca="1" si="35"/>
        <v>0.77931379195481032</v>
      </c>
      <c r="AP128" t="str">
        <f t="shared" ca="1" si="36"/>
        <v>pics\\Finik_8.jpg</v>
      </c>
      <c r="AR128" t="str">
        <f t="shared" si="44"/>
        <v/>
      </c>
      <c r="AS128" t="str">
        <f t="shared" ca="1" si="42"/>
        <v>pics\\Finik_8.jpg</v>
      </c>
      <c r="AT128">
        <f t="shared" ca="1" si="31"/>
        <v>0.31732709685422589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_Пустой_ли_</v>
      </c>
      <c r="BB128" t="str">
        <f t="shared" si="33"/>
        <v>_Пустой_ли_XXXXX?</v>
      </c>
      <c r="BD128" cm="1">
        <f t="array" aca="1" ref="BD128" ca="1">INDEX($L$122:$L$129,(RANK(AT8,$AT$2:$AT$9)))</f>
        <v>2081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VLOOKUP(B129,audio_list_stym!$A$3:$BP$18,44,FALSE)</f>
        <v>16</v>
      </c>
      <c r="F129" t="str">
        <f>VLOOKUP(E129,metki!$A$2:$B$9,2,FALSE)</f>
        <v>импл_новые_без_названия</v>
      </c>
      <c r="G129" t="str">
        <f t="shared" si="28"/>
        <v>импл_</v>
      </c>
      <c r="H129" t="str">
        <f>VLOOKUP(B129,audio_list_stym!$A$3:$AJ$18,12,FALSE)</f>
        <v>Finger</v>
      </c>
      <c r="I129" t="s">
        <v>695</v>
      </c>
      <c r="J129" t="str">
        <f t="shared" si="29"/>
        <v>Finger_8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248</v>
      </c>
      <c r="Q129" t="str">
        <f>IF(G129="экспл",0,IF(G129="импл_",VLOOKUP(J129,quest_импл!$A$1:$J$129,8,FALSE),0))</f>
        <v>sound\\Beliy_li.wav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2025</v>
      </c>
      <c r="AD129" t="str">
        <f t="shared" ca="1" si="39"/>
        <v>pics\\Kokos_1.jpg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pics\\Kokos_1.jpg</v>
      </c>
      <c r="AI129" t="s">
        <v>131</v>
      </c>
      <c r="AO129">
        <f t="shared" ca="1" si="35"/>
        <v>0.67012246691920541</v>
      </c>
      <c r="AP129" t="str">
        <f t="shared" ca="1" si="36"/>
        <v>pics\\Kokos_1.jpg</v>
      </c>
      <c r="AR129" t="str">
        <f t="shared" si="44"/>
        <v/>
      </c>
      <c r="AS129" t="str">
        <f t="shared" ca="1" si="42"/>
        <v>pics\\Kokos_1.jpg</v>
      </c>
      <c r="AT129">
        <f t="shared" ca="1" si="31"/>
        <v>0.2496219185045413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_Белый_ли_</v>
      </c>
      <c r="BB129" t="str">
        <f t="shared" si="33"/>
        <v>_Белый_ли_XXXXX?</v>
      </c>
      <c r="BD129" cm="1">
        <f t="array" aca="1" ref="BD129" ca="1">INDEX($L$122:$L$129,(RANK(AT9,$AT$2:$AT$9)))</f>
        <v>2086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800-000000000000}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VLOOKUP(B2,audio_list_stym!$A$3:$BP$18,45,FALSE)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VLOOKUP(B2,audio_list_stym!$A$3:$AJ$18,13,FALSE)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pics\\Injir_3.jpg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0.11721486102956535</v>
      </c>
      <c r="AP2" t="str">
        <f t="shared" ref="AP2:AP25" ca="1" si="6">INDEX($AM$2:$AM$25,(RANK(AO2,$AO$2:$AO$25)))</f>
        <v>pics\\Injir_3.jpg</v>
      </c>
      <c r="AQ2" t="str">
        <f ca="1">INDEX($AN$2:$AN$25,(RANK(AO2,$AO$2:$AO$25)))</f>
        <v>pics\\Tikva_3.jpg</v>
      </c>
      <c r="AR2" t="str">
        <f t="shared" ref="AR2:AR9" ca="1" si="7">IF(AH2="sound\\Ogorod",AP2,"")</f>
        <v>pics\\Injir_3.jpg</v>
      </c>
      <c r="AT2">
        <f t="shared" ref="AT2:AT65" ca="1" si="8">RAND()</f>
        <v>0.81805135151953867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VLOOKUP(B3,audio_list_stym!$A$3:$BP$18,45,FALSE)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VLOOKUP(B3,audio_list_stym!$A$3:$AJ$18,13,FALSE)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2159</v>
      </c>
      <c r="AD3" t="str">
        <f t="shared" ref="AD3:AD66" ca="1" si="11">IF(ISTEXT(AE3),AE3,IF(ISTEXT(AF3),AF3,""))</f>
        <v>pics\\Injir_7.jpg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pics\\Injir_7.jpg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2.9993341417356101E-2</v>
      </c>
      <c r="AP3" t="str">
        <f t="shared" ca="1" si="6"/>
        <v>pics\\Injir_7.jpg</v>
      </c>
      <c r="AQ3" t="str">
        <f t="shared" ref="AQ3:AQ25" ca="1" si="13">INDEX($AN$2:$AN$25,(RANK(AO3,$AO$2:$AO$25)))</f>
        <v>pics\\Tikva_7.jpg</v>
      </c>
      <c r="AR3" t="str">
        <f t="shared" ca="1" si="7"/>
        <v>pics\\Injir_7.jpg</v>
      </c>
      <c r="AT3">
        <f t="shared" ca="1" si="8"/>
        <v>0.79036773297867979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VLOOKUP(B4,audio_list_stym!$A$3:$BP$18,45,FALSE)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VLOOKUP(B4,audio_list_stym!$A$3:$AJ$18,13,FALSE)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2002</v>
      </c>
      <c r="AD4" t="str">
        <f t="shared" ca="1" si="11"/>
        <v>pics\\Banan_2.jpg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0.42859366867595627</v>
      </c>
      <c r="AP4" t="str">
        <f t="shared" ca="1" si="6"/>
        <v>pics\\Banan_2.jpg</v>
      </c>
      <c r="AQ4" t="str">
        <f t="shared" ca="1" si="13"/>
        <v>pics\\Goroh_2.jpg</v>
      </c>
      <c r="AR4" t="str">
        <f t="shared" ca="1" si="7"/>
        <v>pics\\Banan_2.jpg</v>
      </c>
      <c r="AT4">
        <f t="shared" ca="1" si="8"/>
        <v>0.62667834054173455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2061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VLOOKUP(B5,audio_list_stym!$A$3:$BP$18,45,FALSE)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VLOOKUP(B5,audio_list_stym!$A$3:$AJ$18,13,FALSE)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2039</v>
      </c>
      <c r="AD5" t="str">
        <f t="shared" ca="1" si="11"/>
        <v>pics\\Limon_7.jpg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pics\\Limon_7.jpg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0.54978910744299714</v>
      </c>
      <c r="AP5" t="str">
        <f t="shared" ca="1" si="6"/>
        <v>pics\\Limon_7.jpg</v>
      </c>
      <c r="AQ5" t="str">
        <f t="shared" ca="1" si="13"/>
        <v>pics\\Redis_7.jpg</v>
      </c>
      <c r="AR5" t="str">
        <f t="shared" ca="1" si="7"/>
        <v>pics\\Limon_7.jpg</v>
      </c>
      <c r="AT5">
        <f t="shared" ca="1" si="8"/>
        <v>0.42915704951612477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VLOOKUP(B6,audio_list_stym!$A$3:$BP$18,45,FALSE)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VLOOKUP(B6,audio_list_stym!$A$3:$AJ$18,13,FALSE)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2003</v>
      </c>
      <c r="AD6" t="str">
        <f t="shared" ca="1" si="11"/>
        <v>pics\\Banan_3.jpg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pics\\Banan_3.jpg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0.36547656348490165</v>
      </c>
      <c r="AP6" t="str">
        <f t="shared" ca="1" si="6"/>
        <v>pics\\Banan_3.jpg</v>
      </c>
      <c r="AQ6" t="str">
        <f t="shared" ca="1" si="13"/>
        <v>pics\\Goroh_3.jpg</v>
      </c>
      <c r="AR6" t="str">
        <f t="shared" ca="1" si="7"/>
        <v>pics\\Banan_3.jpg</v>
      </c>
      <c r="AT6">
        <f t="shared" ca="1" si="8"/>
        <v>0.75469452579942975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2059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VLOOKUP(B7,audio_list_stym!$A$3:$BP$18,45,FALSE)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VLOOKUP(B7,audio_list_stym!$A$3:$AJ$18,13,FALSE)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2157</v>
      </c>
      <c r="AD7" t="str">
        <f t="shared" ca="1" si="11"/>
        <v>pics\\Injir_5.jpg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pics\\Injir_5.jpg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7.187344400992457E-2</v>
      </c>
      <c r="AP7" t="str">
        <f t="shared" ca="1" si="6"/>
        <v>pics\\Injir_5.jpg</v>
      </c>
      <c r="AQ7" t="str">
        <f t="shared" ca="1" si="13"/>
        <v>pics\\Tikva_5.jpg</v>
      </c>
      <c r="AR7" t="str">
        <f t="shared" ca="1" si="7"/>
        <v>pics\\Injir_5.jpg</v>
      </c>
      <c r="AT7">
        <f t="shared" ca="1" si="8"/>
        <v>0.42944962071236814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VLOOKUP(B8,audio_list_stym!$A$3:$BP$18,45,FALSE)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VLOOKUP(B8,audio_list_stym!$A$3:$AJ$18,13,FALSE)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2153</v>
      </c>
      <c r="AD8" t="str">
        <f t="shared" ca="1" si="11"/>
        <v>pics\\Injir_1.jpg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0.16998591249193729</v>
      </c>
      <c r="AP8" t="str">
        <f t="shared" ca="1" si="6"/>
        <v>pics\\Injir_1.jpg</v>
      </c>
      <c r="AQ8" t="str">
        <f t="shared" ca="1" si="13"/>
        <v>pics\\Tikva_1.jpg</v>
      </c>
      <c r="AR8" t="str">
        <f t="shared" ca="1" si="7"/>
        <v>pics\\Injir_1.jpg</v>
      </c>
      <c r="AT8">
        <f t="shared" ca="1" si="8"/>
        <v>0.63032934920765127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2060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VLOOKUP(B9,audio_list_stym!$A$3:$BP$18,45,FALSE)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VLOOKUP(B9,audio_list_stym!$A$3:$AJ$18,13,FALSE)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2158</v>
      </c>
      <c r="AD9" t="str">
        <f t="shared" ca="1" si="11"/>
        <v>pics\\Injir_6.jpg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pics\\Injir_6.jpg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3.3026476068451993E-2</v>
      </c>
      <c r="AP9" t="str">
        <f t="shared" ca="1" si="6"/>
        <v>pics\\Injir_6.jpg</v>
      </c>
      <c r="AQ9" t="str">
        <f t="shared" ca="1" si="13"/>
        <v>pics\\Tikva_6.jpg</v>
      </c>
      <c r="AR9" t="str">
        <f t="shared" ca="1" si="7"/>
        <v>pics\\Injir_6.jpg</v>
      </c>
      <c r="AT9">
        <f t="shared" ca="1" si="8"/>
        <v>0.19996781773008432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2064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VLOOKUP(B10,audio_list_stym!$A$3:$BP$18,45,FALSE)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VLOOKUP(B10,audio_list_stym!$A$3:$AJ$18,13,FALSE)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11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0.67539047378235184</v>
      </c>
      <c r="AP10" t="str">
        <f t="shared" ca="1" si="6"/>
        <v>pics\\Limon_5.jpg</v>
      </c>
      <c r="AQ10" t="str">
        <f t="shared" ca="1" si="13"/>
        <v>pics\\Redis_5.jpg</v>
      </c>
      <c r="AT10">
        <f t="shared" ca="1" si="8"/>
        <v>0.24453209832330736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2031</v>
      </c>
      <c r="BG10" cm="1">
        <f t="array" aca="1" ref="BG10" ca="1">INDEX(BD34:BD65,(RANK(AT3,$AT$2:$AT$16)))</f>
        <v>2047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VLOOKUP(B11,audio_list_stym!$A$3:$BP$18,45,FALSE)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VLOOKUP(B11,audio_list_stym!$A$3:$AJ$18,13,FALSE)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11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0.62058042749399089</v>
      </c>
      <c r="AP11" t="str">
        <f t="shared" ca="1" si="6"/>
        <v>pics\\Limon_6.jpg</v>
      </c>
      <c r="AQ11" t="str">
        <f t="shared" ca="1" si="13"/>
        <v>pics\\Redis_6.jpg</v>
      </c>
      <c r="AT11">
        <f t="shared" ca="1" si="8"/>
        <v>0.79105815814479907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VLOOKUP(B12,audio_list_stym!$A$3:$BP$18,45,FALSE)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VLOOKUP(B12,audio_list_stym!$A$3:$AJ$18,13,FALSE)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11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0.17085635509945984</v>
      </c>
      <c r="AP12" t="str">
        <f t="shared" ca="1" si="6"/>
        <v>pics\\Banan_8.jpg</v>
      </c>
      <c r="AQ12" t="str">
        <f t="shared" ca="1" si="13"/>
        <v>pics\\Goroh_8.jpg</v>
      </c>
      <c r="AT12">
        <f t="shared" ca="1" si="8"/>
        <v>0.29520361447768095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2037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VLOOKUP(B13,audio_list_stym!$A$3:$BP$18,45,FALSE)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VLOOKUP(B13,audio_list_stym!$A$3:$AJ$18,13,FALSE)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11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0.91769013232084318</v>
      </c>
      <c r="AP13" t="str">
        <f t="shared" ca="1" si="6"/>
        <v>pics\\Limon_3.jpg</v>
      </c>
      <c r="AQ13" t="str">
        <f t="shared" ca="1" si="13"/>
        <v>pics\\Redis_3.jpg</v>
      </c>
      <c r="AT13">
        <f t="shared" ca="1" si="8"/>
        <v>0.80482471461719063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VLOOKUP(B14,audio_list_stym!$A$3:$BP$18,45,FALSE)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VLOOKUP(B14,audio_list_stym!$A$3:$AJ$18,13,FALSE)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11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0.4331736641318269</v>
      </c>
      <c r="AP14" t="str">
        <f t="shared" ca="1" si="6"/>
        <v>pics\\Banan_1.jpg</v>
      </c>
      <c r="AQ14" t="str">
        <f t="shared" ca="1" si="13"/>
        <v>pics\\Goroh_1.jpg</v>
      </c>
      <c r="AT14">
        <f t="shared" ca="1" si="8"/>
        <v>0.52182232399602158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2035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VLOOKUP(B15,audio_list_stym!$A$3:$BP$18,45,FALSE)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VLOOKUP(B15,audio_list_stym!$A$3:$AJ$18,13,FALSE)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11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0.33076997633013328</v>
      </c>
      <c r="AP15" t="str">
        <f t="shared" ca="1" si="6"/>
        <v>pics\\Banan_6.jpg</v>
      </c>
      <c r="AQ15" t="str">
        <f t="shared" ca="1" si="13"/>
        <v>pics\\Goroh_6.jpg</v>
      </c>
      <c r="AT15">
        <f t="shared" ca="1" si="8"/>
        <v>6.6504000522112139E-2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VLOOKUP(B16,audio_list_stym!$A$3:$BP$18,45,FALSE)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VLOOKUP(B16,audio_list_stym!$A$3:$AJ$18,13,FALSE)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11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0.32354432748193374</v>
      </c>
      <c r="AP16" t="str">
        <f t="shared" ca="1" si="6"/>
        <v>pics\\Banan_7.jpg</v>
      </c>
      <c r="AQ16" t="str">
        <f t="shared" ca="1" si="13"/>
        <v>pics\\Goroh_7.jpg</v>
      </c>
      <c r="AT16">
        <f t="shared" ca="1" si="8"/>
        <v>0.16632428087980677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2036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VLOOKUP(B17,audio_list_stym!$A$3:$BP$18,45,FALSE)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VLOOKUP(B17,audio_list_stym!$A$3:$AJ$18,13,FALSE)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11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0.12497592742356789</v>
      </c>
      <c r="AP17" t="str">
        <f t="shared" ca="1" si="6"/>
        <v>pics\\Injir_2.jpg</v>
      </c>
      <c r="AQ17" t="str">
        <f t="shared" ca="1" si="13"/>
        <v>pics\\Tikva_2.jpg</v>
      </c>
      <c r="AT17">
        <f t="shared" ca="1" si="8"/>
        <v>0.65744736842813545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2040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VLOOKUP(B18,audio_list_stym!$A$3:$BP$18,45,FALSE)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VLOOKUP(B18,audio_list_stym!$A$3:$AJ$18,13,FALSE)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2020</v>
      </c>
      <c r="AD18" t="str">
        <f t="shared" ca="1" si="11"/>
        <v>pics\\Goroh_4.jpg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0.34695934295825293</v>
      </c>
      <c r="AP18" t="str">
        <f t="shared" ca="1" si="6"/>
        <v>pics\\Banan_4.jpg</v>
      </c>
      <c r="AQ18" t="str">
        <f t="shared" ca="1" si="13"/>
        <v>pics\\Goroh_4.jpg</v>
      </c>
      <c r="AS18" t="str">
        <f t="shared" ref="AS18:AS25" ca="1" si="17">IF(AH18="sound\\Tropic",AQ18,"")</f>
        <v>pics\\Goroh_4.jpg</v>
      </c>
      <c r="AT18">
        <f t="shared" ca="1" si="8"/>
        <v>0.6678338336147932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2060</v>
      </c>
      <c r="BF18" cm="1">
        <f t="array" aca="1" ref="BF18" ca="1">INDEX(BD26:BD49,(RANK(AT4,$AT$2:$AT$16)))</f>
        <v>2052</v>
      </c>
      <c r="BG18" cm="1">
        <f t="array" aca="1" ref="BG18" ca="1">INDEX(BD50:BD65,(RANK(AT4,$AT$2:$AT$16)))</f>
        <v>2012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VLOOKUP(B19,audio_list_stym!$A$3:$BP$18,45,FALSE)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VLOOKUP(B19,audio_list_stym!$A$3:$AJ$18,13,FALSE)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2049</v>
      </c>
      <c r="AD19" t="str">
        <f t="shared" ca="1" si="11"/>
        <v>pics\\Redis_1.jpg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pics\\Redis_1.jpg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0.93832757377473608</v>
      </c>
      <c r="AP19" t="str">
        <f t="shared" ca="1" si="6"/>
        <v>pics\\Limon_1.jpg</v>
      </c>
      <c r="AQ19" t="str">
        <f t="shared" ca="1" si="13"/>
        <v>pics\\Redis_1.jpg</v>
      </c>
      <c r="AS19" t="str">
        <f t="shared" ca="1" si="17"/>
        <v>pics\\Redis_1.jpg</v>
      </c>
      <c r="AT19">
        <f t="shared" ca="1" si="8"/>
        <v>0.39505138880706625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VLOOKUP(B20,audio_list_stym!$A$3:$BP$18,45,FALSE)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VLOOKUP(B20,audio_list_stym!$A$3:$AJ$18,13,FALSE)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2164</v>
      </c>
      <c r="AD20" t="str">
        <f t="shared" ca="1" si="11"/>
        <v>pics\\Tikva_4.jpg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pics\\Tikva_4.jpg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8.5123266798590835E-2</v>
      </c>
      <c r="AP20" t="str">
        <f t="shared" ca="1" si="6"/>
        <v>pics\\Injir_4.jpg</v>
      </c>
      <c r="AQ20" t="str">
        <f t="shared" ca="1" si="13"/>
        <v>pics\\Tikva_4.jpg</v>
      </c>
      <c r="AS20" t="str">
        <f t="shared" ca="1" si="17"/>
        <v>pics\\Tikva_4.jpg</v>
      </c>
      <c r="AT20">
        <f t="shared" ca="1" si="8"/>
        <v>6.795998860313357E-2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2029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VLOOKUP(B21,audio_list_stym!$A$3:$BP$18,45,FALSE)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VLOOKUP(B21,audio_list_stym!$A$3:$AJ$18,13,FALSE)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2168</v>
      </c>
      <c r="AD21" t="str">
        <f t="shared" ca="1" si="11"/>
        <v>pics\\Tikva_8.jpg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pics\\Tikva_8.jpg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1.1385142270842308E-2</v>
      </c>
      <c r="AP21" t="str">
        <f t="shared" ca="1" si="6"/>
        <v>pics\\Injir_8.jpg</v>
      </c>
      <c r="AQ21" t="str">
        <f t="shared" ca="1" si="13"/>
        <v>pics\\Tikva_8.jpg</v>
      </c>
      <c r="AS21" t="str">
        <f t="shared" ca="1" si="17"/>
        <v>pics\\Tikva_8.jpg</v>
      </c>
      <c r="AT21">
        <f t="shared" ca="1" si="8"/>
        <v>0.64115703831394877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VLOOKUP(B22,audio_list_stym!$A$3:$BP$18,45,FALSE)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VLOOKUP(B22,audio_list_stym!$A$3:$AJ$18,13,FALSE)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2052</v>
      </c>
      <c r="AD22" t="str">
        <f t="shared" ca="1" si="11"/>
        <v>pics\\Redis_4.jpg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pics\\Redis_4.jpg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0.72325528321560906</v>
      </c>
      <c r="AP22" t="str">
        <f t="shared" ca="1" si="6"/>
        <v>pics\\Limon_4.jpg</v>
      </c>
      <c r="AQ22" t="str">
        <f t="shared" ca="1" si="13"/>
        <v>pics\\Redis_4.jpg</v>
      </c>
      <c r="AS22" t="str">
        <f t="shared" ca="1" si="17"/>
        <v>pics\\Redis_4.jpg</v>
      </c>
      <c r="AT22">
        <f t="shared" ca="1" si="8"/>
        <v>0.21954750980357385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2027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VLOOKUP(B23,audio_list_stym!$A$3:$BP$18,45,FALSE)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VLOOKUP(B23,audio_list_stym!$A$3:$AJ$18,13,FALSE)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2021</v>
      </c>
      <c r="AD23" t="str">
        <f t="shared" ca="1" si="11"/>
        <v>pics\\Goroh_5.jpg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pics\\Goroh_5.jpg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0.34131113928372625</v>
      </c>
      <c r="AP23" t="str">
        <f t="shared" ca="1" si="6"/>
        <v>pics\\Banan_5.jpg</v>
      </c>
      <c r="AQ23" t="str">
        <f t="shared" ca="1" si="13"/>
        <v>pics\\Goroh_5.jpg</v>
      </c>
      <c r="AS23" t="str">
        <f t="shared" ca="1" si="17"/>
        <v>pics\\Goroh_5.jpg</v>
      </c>
      <c r="AT23">
        <f t="shared" ca="1" si="8"/>
        <v>0.31868425841264769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VLOOKUP(B24,audio_list_stym!$A$3:$BP$18,45,FALSE)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VLOOKUP(B24,audio_list_stym!$A$3:$AJ$18,13,FALSE)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2050</v>
      </c>
      <c r="AD24" t="str">
        <f t="shared" ca="1" si="11"/>
        <v>pics\\Redis_2.jpg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pics\\Redis_2.jpg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0.92515272874581</v>
      </c>
      <c r="AP24" t="str">
        <f t="shared" ca="1" si="6"/>
        <v>pics\\Limon_2.jpg</v>
      </c>
      <c r="AQ24" t="str">
        <f t="shared" ca="1" si="13"/>
        <v>pics\\Redis_2.jpg</v>
      </c>
      <c r="AS24" t="str">
        <f t="shared" ca="1" si="17"/>
        <v>pics\\Redis_2.jpg</v>
      </c>
      <c r="AT24">
        <f t="shared" ca="1" si="8"/>
        <v>0.73072286582799062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2028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VLOOKUP(B25,audio_list_stym!$A$3:$BP$18,45,FALSE)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VLOOKUP(B25,audio_list_stym!$A$3:$AJ$18,13,FALSE)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2056</v>
      </c>
      <c r="AD25" t="str">
        <f t="shared" ca="1" si="11"/>
        <v>pics\\Redis_8.jpg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pics\\Redis_8.jpg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0.52077547425105974</v>
      </c>
      <c r="AP25" t="str">
        <f t="shared" ca="1" si="6"/>
        <v>pics\\Limon_8.jpg</v>
      </c>
      <c r="AQ25" t="str">
        <f t="shared" ca="1" si="13"/>
        <v>pics\\Redis_8.jpg</v>
      </c>
      <c r="AS25" t="str">
        <f t="shared" ca="1" si="17"/>
        <v>pics\\Redis_8.jpg</v>
      </c>
      <c r="AT25">
        <f t="shared" ca="1" si="8"/>
        <v>0.20584300059598848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2032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VLOOKUP(B26,audio_list_stym!$A$3:$BP$18,45,FALSE)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VLOOKUP(B26,audio_list_stym!$A$3:$AJ$18,13,FALSE)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1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8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0.819839736491486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2034</v>
      </c>
      <c r="BF26" cm="1">
        <f t="array" aca="1" ref="BF26" ca="1">INDEX(BD34:BD49,(RANK(AT5,$AT$2:$AT$16)))</f>
        <v>2002</v>
      </c>
      <c r="BG26" cm="1">
        <f t="array" aca="1" ref="BG26" ca="1">INDEX(BD50:BD65,(RANK(AT5,$AT$2:$AT$16)))</f>
        <v>2018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VLOOKUP(B27,audio_list_stym!$A$3:$BP$18,45,FALSE)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VLOOKUP(B27,audio_list_stym!$A$3:$AJ$18,13,FALSE)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11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18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0.96994131039317311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VLOOKUP(B28,audio_list_stym!$A$3:$BP$18,45,FALSE)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VLOOKUP(B28,audio_list_stym!$A$3:$AJ$18,13,FALSE)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11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18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3.3300742727304433E-2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2053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VLOOKUP(B29,audio_list_stym!$A$3:$BP$18,45,FALSE)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VLOOKUP(B29,audio_list_stym!$A$3:$AJ$18,13,FALSE)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11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18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0.61907688996945442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VLOOKUP(B30,audio_list_stym!$A$3:$BP$18,45,FALSE)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VLOOKUP(B30,audio_list_stym!$A$3:$AJ$18,13,FALSE)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11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18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0.39756617396569138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2051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VLOOKUP(B31,audio_list_stym!$A$3:$BP$18,45,FALSE)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VLOOKUP(B31,audio_list_stym!$A$3:$AJ$18,13,FALSE)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11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18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0.26152941120854145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VLOOKUP(B32,audio_list_stym!$A$3:$BP$18,45,FALSE)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VLOOKUP(B32,audio_list_stym!$A$3:$AJ$18,13,FALSE)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11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18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0.89830582169651663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2052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VLOOKUP(B33,audio_list_stym!$A$3:$BP$18,45,FALSE)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VLOOKUP(B33,audio_list_stym!$A$3:$AJ$18,13,FALSE)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11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18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0.85218086874457688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2056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VLOOKUP(B34,audio_list_stym!$A$3:$BP$18,45,FALSE)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VLOOKUP(B34,audio_list_stym!$A$3:$AJ$18,13,FALSE)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2037</v>
      </c>
      <c r="AD34" t="str">
        <f t="shared" ca="1" si="11"/>
        <v>pics\\Limon_5.jpg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pics\\Limon_5.jpg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pics\\Limon_5.jpg</v>
      </c>
      <c r="AT34">
        <f t="shared" ca="1" si="8"/>
        <v>0.51635508782121975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2037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2013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VLOOKUP(B35,audio_list_stym!$A$3:$BP$18,45,FALSE)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VLOOKUP(B35,audio_list_stym!$A$3:$AJ$18,13,FALSE)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2038</v>
      </c>
      <c r="AD35" t="str">
        <f t="shared" ca="1" si="11"/>
        <v>pics\\Limon_6.jpg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pics\\Limon_6.jpg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pics\\Limon_6.jpg</v>
      </c>
      <c r="AT35">
        <f t="shared" ca="1" si="8"/>
        <v>0.98563452687361663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VLOOKUP(B36,audio_list_stym!$A$3:$BP$18,45,FALSE)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VLOOKUP(B36,audio_list_stym!$A$3:$AJ$18,13,FALSE)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2008</v>
      </c>
      <c r="AD36" t="str">
        <f t="shared" ca="1" si="11"/>
        <v>pics\\Banan_8.jpg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pics\\Banan_8.jpg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pics\\Banan_8.jpg</v>
      </c>
      <c r="AT36">
        <f t="shared" ca="1" si="8"/>
        <v>0.69609723384089128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2045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VLOOKUP(B37,audio_list_stym!$A$3:$BP$18,45,FALSE)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VLOOKUP(B37,audio_list_stym!$A$3:$AJ$18,13,FALSE)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2035</v>
      </c>
      <c r="AD37" t="str">
        <f t="shared" ca="1" si="11"/>
        <v>pics\\Limon_3.jpg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pics\\Limon_3.jpg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pics\\Limon_3.jpg</v>
      </c>
      <c r="AT37">
        <f t="shared" ca="1" si="8"/>
        <v>7.3157141745097576E-2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VLOOKUP(B38,audio_list_stym!$A$3:$BP$18,45,FALSE)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VLOOKUP(B38,audio_list_stym!$A$3:$AJ$18,13,FALSE)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2001</v>
      </c>
      <c r="AD38" t="str">
        <f t="shared" ca="1" si="11"/>
        <v>pics\\Banan_1.jpg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pics\\Banan_1.jpg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pics\\Banan_1.jpg</v>
      </c>
      <c r="AT38">
        <f t="shared" ca="1" si="8"/>
        <v>5.6543316200908911E-2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2043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VLOOKUP(B39,audio_list_stym!$A$3:$BP$18,45,FALSE)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VLOOKUP(B39,audio_list_stym!$A$3:$AJ$18,13,FALSE)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2006</v>
      </c>
      <c r="AD39" t="str">
        <f t="shared" ca="1" si="11"/>
        <v>pics\\Banan_6.jpg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pics\\Banan_6.jpg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pics\\Banan_6.jpg</v>
      </c>
      <c r="AT39">
        <f t="shared" ca="1" si="8"/>
        <v>0.5739449378542385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VLOOKUP(B40,audio_list_stym!$A$3:$BP$18,45,FALSE)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VLOOKUP(B40,audio_list_stym!$A$3:$AJ$18,13,FALSE)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2007</v>
      </c>
      <c r="AD40" t="str">
        <f t="shared" ca="1" si="11"/>
        <v>pics\\Banan_7.jpg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pics\\Banan_7.jpg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pics\\Banan_7.jpg</v>
      </c>
      <c r="AT40">
        <f t="shared" ca="1" si="8"/>
        <v>0.80354871624402302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2044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VLOOKUP(B41,audio_list_stym!$A$3:$BP$18,45,FALSE)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VLOOKUP(B41,audio_list_stym!$A$3:$AJ$18,13,FALSE)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2154</v>
      </c>
      <c r="AD41" t="str">
        <f t="shared" ca="1" si="11"/>
        <v>pics\\Injir_2.jpg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pics\\Injir_2.jpg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pics\\Injir_2.jpg</v>
      </c>
      <c r="AT41">
        <f t="shared" ca="1" si="8"/>
        <v>0.2782981070088193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2048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VLOOKUP(B42,audio_list_stym!$A$3:$BP$18,45,FALSE)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VLOOKUP(B42,audio_list_stym!$A$3:$AJ$18,13,FALSE)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11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2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0.84850107053889479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2059</v>
      </c>
      <c r="BF42" cm="1">
        <f t="array" aca="1" ref="BF42" ca="1">INDEX(BD26:BD41,(RANK(AT6,$AT$2:$AT$17)))</f>
        <v>2051</v>
      </c>
      <c r="BG42" cm="1">
        <f t="array" aca="1" ref="BG42" ca="1">INDEX(BD50:BD65,(RANK(AT6,$AT$2:$AT$17)))</f>
        <v>2011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VLOOKUP(B43,audio_list_stym!$A$3:$BP$18,45,FALSE)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VLOOKUP(B43,audio_list_stym!$A$3:$AJ$18,13,FALSE)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11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2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9.4489910025315482E-2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VLOOKUP(B44,audio_list_stym!$A$3:$BP$18,45,FALSE)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VLOOKUP(B44,audio_list_stym!$A$3:$AJ$18,13,FALSE)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11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2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0.66634352035634725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2005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VLOOKUP(B45,audio_list_stym!$A$3:$BP$18,45,FALSE)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VLOOKUP(B45,audio_list_stym!$A$3:$AJ$18,13,FALSE)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11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2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0.42573667544144755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VLOOKUP(B46,audio_list_stym!$A$3:$BP$18,45,FALSE)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VLOOKUP(B46,audio_list_stym!$A$3:$AJ$18,13,FALSE)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11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2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0.16652745674067626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2003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VLOOKUP(B47,audio_list_stym!$A$3:$BP$18,45,FALSE)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VLOOKUP(B47,audio_list_stym!$A$3:$AJ$18,13,FALSE)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11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2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4.6155942881247469E-2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VLOOKUP(B48,audio_list_stym!$A$3:$BP$18,45,FALSE)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VLOOKUP(B48,audio_list_stym!$A$3:$AJ$18,13,FALSE)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11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2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0.13342214418827503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2004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VLOOKUP(B49,audio_list_stym!$A$3:$BP$18,45,FALSE)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VLOOKUP(B49,audio_list_stym!$A$3:$AJ$18,13,FALSE)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11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2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0.64026464813970152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2008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VLOOKUP(B50,audio_list_stym!$A$3:$BP$18,45,FALSE)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VLOOKUP(B50,audio_list_stym!$A$3:$AJ$18,13,FALSE)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2163</v>
      </c>
      <c r="AD50" t="str">
        <f t="shared" ca="1" si="11"/>
        <v>pics\\Tikva_3.jpg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pics\\Tikva_3.jpg</v>
      </c>
      <c r="AH50" t="str">
        <f t="shared" si="3"/>
        <v>sound\\Tropic</v>
      </c>
      <c r="AS50" t="str">
        <f ca="1">IF(AH50="sound\\Tropic",AQ2,"")</f>
        <v>pics\\Tikva_3.jpg</v>
      </c>
      <c r="AT50">
        <f t="shared" ca="1" si="8"/>
        <v>0.90653928406228446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2034</v>
      </c>
      <c r="BF50" cm="1">
        <f t="array" aca="1" ref="BF50" ca="1">INDEX(BD18:BD49,(RANK(AT7,$AT$2:$AT$17)))</f>
        <v>2050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VLOOKUP(B51,audio_list_stym!$A$3:$BP$18,45,FALSE)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VLOOKUP(B51,audio_list_stym!$A$3:$AJ$18,13,FALSE)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2167</v>
      </c>
      <c r="AD51" t="str">
        <f t="shared" ca="1" si="11"/>
        <v>pics\\Tikva_7.jpg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pics\\Tikva_7.jpg</v>
      </c>
      <c r="AH51" t="str">
        <f t="shared" si="3"/>
        <v>sound\\Tropic</v>
      </c>
      <c r="AS51" t="str">
        <f t="shared" ref="AS51:AS57" ca="1" si="24">IF(AH51="sound\\Tropic",AQ3,"")</f>
        <v>pics\\Tikva_7.jpg</v>
      </c>
      <c r="AT51">
        <f t="shared" ca="1" si="8"/>
        <v>0.37241136124455831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VLOOKUP(B52,audio_list_stym!$A$3:$BP$18,45,FALSE)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VLOOKUP(B52,audio_list_stym!$A$3:$AJ$18,13,FALSE)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2018</v>
      </c>
      <c r="AD52" t="str">
        <f t="shared" ca="1" si="11"/>
        <v>pics\\Goroh_2.jpg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pics\\Goroh_2.jpg</v>
      </c>
      <c r="AH52" t="str">
        <f t="shared" si="3"/>
        <v>sound\\Tropic</v>
      </c>
      <c r="AS52" t="str">
        <f t="shared" ca="1" si="24"/>
        <v>pics\\Goroh_2.jpg</v>
      </c>
      <c r="AT52">
        <f t="shared" ca="1" si="8"/>
        <v>0.99310040949806555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2013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VLOOKUP(B53,audio_list_stym!$A$3:$BP$18,45,FALSE)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VLOOKUP(B53,audio_list_stym!$A$3:$AJ$18,13,FALSE)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2055</v>
      </c>
      <c r="AD53" t="str">
        <f t="shared" ca="1" si="11"/>
        <v>pics\\Redis_7.jpg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pics\\Redis_7.jpg</v>
      </c>
      <c r="AH53" t="str">
        <f t="shared" si="3"/>
        <v>sound\\Tropic</v>
      </c>
      <c r="AS53" t="str">
        <f t="shared" ca="1" si="24"/>
        <v>pics\\Redis_7.jpg</v>
      </c>
      <c r="AT53">
        <f t="shared" ca="1" si="8"/>
        <v>0.71159867199431326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VLOOKUP(B54,audio_list_stym!$A$3:$BP$18,45,FALSE)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VLOOKUP(B54,audio_list_stym!$A$3:$AJ$18,13,FALSE)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2019</v>
      </c>
      <c r="AD54" t="str">
        <f t="shared" ca="1" si="11"/>
        <v>pics\\Goroh_3.jpg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pics\\Goroh_3.jpg</v>
      </c>
      <c r="AH54" t="str">
        <f t="shared" si="3"/>
        <v>sound\\Tropic</v>
      </c>
      <c r="AI54" s="11"/>
      <c r="AS54" t="str">
        <f t="shared" ca="1" si="24"/>
        <v>pics\\Goroh_3.jpg</v>
      </c>
      <c r="AT54">
        <f t="shared" ca="1" si="8"/>
        <v>0.30917892257240587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2011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VLOOKUP(B55,audio_list_stym!$A$3:$BP$18,45,FALSE)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VLOOKUP(B55,audio_list_stym!$A$3:$AJ$18,13,FALSE)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2165</v>
      </c>
      <c r="AD55" t="str">
        <f t="shared" ca="1" si="11"/>
        <v>pics\\Tikva_5.jpg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pics\\Tikva_5.jpg</v>
      </c>
      <c r="AH55" t="str">
        <f t="shared" si="3"/>
        <v>sound\\Tropic</v>
      </c>
      <c r="AS55" t="str">
        <f t="shared" ca="1" si="24"/>
        <v>pics\\Tikva_5.jpg</v>
      </c>
      <c r="AT55">
        <f t="shared" ca="1" si="8"/>
        <v>0.85251772303789408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VLOOKUP(B56,audio_list_stym!$A$3:$BP$18,45,FALSE)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VLOOKUP(B56,audio_list_stym!$A$3:$AJ$18,13,FALSE)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2161</v>
      </c>
      <c r="AD56" t="str">
        <f t="shared" ca="1" si="11"/>
        <v>pics\\Tikva_1.jpg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pics\\Tikva_1.jpg</v>
      </c>
      <c r="AH56" t="str">
        <f t="shared" si="3"/>
        <v>sound\\Tropic</v>
      </c>
      <c r="AS56" t="str">
        <f t="shared" ca="1" si="24"/>
        <v>pics\\Tikva_1.jpg</v>
      </c>
      <c r="AT56">
        <f t="shared" ca="1" si="8"/>
        <v>0.13503937998532356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2012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VLOOKUP(B57,audio_list_stym!$A$3:$BP$18,45,FALSE)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VLOOKUP(B57,audio_list_stym!$A$3:$AJ$18,13,FALSE)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2166</v>
      </c>
      <c r="AD57" t="str">
        <f t="shared" ca="1" si="11"/>
        <v>pics\\Tikva_6.jpg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pics\\Tikva_6.jpg</v>
      </c>
      <c r="AH57" t="str">
        <f t="shared" si="3"/>
        <v>sound\\Tropic</v>
      </c>
      <c r="AI57" s="11"/>
      <c r="AS57" t="str">
        <f t="shared" ca="1" si="24"/>
        <v>pics\\Tikva_6.jpg</v>
      </c>
      <c r="AT57">
        <f t="shared" ca="1" si="8"/>
        <v>0.62645191720989479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2016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VLOOKUP(B58,audio_list_stym!$A$3:$BP$18,45,FALSE)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VLOOKUP(B58,audio_list_stym!$A$3:$AJ$18,13,FALSE)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11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5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0.62554774846630334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VLOOKUP(B59,audio_list_stym!$A$3:$BP$18,45,FALSE)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VLOOKUP(B59,audio_list_stym!$A$3:$AJ$18,13,FALSE)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11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5"/>
        <v/>
      </c>
      <c r="AG59" t="str">
        <f t="shared" si="14"/>
        <v>pics\\Goroh_2.jpg</v>
      </c>
      <c r="AH59">
        <f t="shared" si="3"/>
        <v>0</v>
      </c>
      <c r="AT59">
        <f t="shared" ca="1" si="8"/>
        <v>0.31177580534799798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VLOOKUP(B60,audio_list_stym!$A$3:$BP$18,45,FALSE)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VLOOKUP(B60,audio_list_stym!$A$3:$AJ$18,13,FALSE)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11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5"/>
        <v/>
      </c>
      <c r="AG60" t="str">
        <f t="shared" si="14"/>
        <v>pics\\Goroh_3.jpg</v>
      </c>
      <c r="AH60">
        <f t="shared" si="3"/>
        <v>0</v>
      </c>
      <c r="AT60">
        <f t="shared" ca="1" si="8"/>
        <v>0.38155369954017815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2021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VLOOKUP(B61,audio_list_stym!$A$3:$BP$18,45,FALSE)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VLOOKUP(B61,audio_list_stym!$A$3:$AJ$18,13,FALSE)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11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5"/>
        <v/>
      </c>
      <c r="AG61" t="str">
        <f t="shared" si="14"/>
        <v>pics\\Goroh_4.jpg</v>
      </c>
      <c r="AH61">
        <f t="shared" si="3"/>
        <v>0</v>
      </c>
      <c r="AT61">
        <f t="shared" ca="1" si="8"/>
        <v>1.1420378358346084E-2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VLOOKUP(B62,audio_list_stym!$A$3:$BP$18,45,FALSE)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VLOOKUP(B62,audio_list_stym!$A$3:$AJ$18,13,FALSE)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11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5"/>
        <v/>
      </c>
      <c r="AG62" t="str">
        <f t="shared" si="14"/>
        <v>pics\\Goroh_5.jpg</v>
      </c>
      <c r="AH62">
        <f t="shared" si="3"/>
        <v>0</v>
      </c>
      <c r="AT62">
        <f t="shared" ca="1" si="8"/>
        <v>0.6580825975571144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2019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VLOOKUP(B63,audio_list_stym!$A$3:$BP$18,45,FALSE)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VLOOKUP(B63,audio_list_stym!$A$3:$AJ$18,13,FALSE)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1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5"/>
        <v/>
      </c>
      <c r="AG63" t="str">
        <f t="shared" si="14"/>
        <v>pics\\Goroh_6.jpg</v>
      </c>
      <c r="AH63">
        <f t="shared" si="3"/>
        <v>0</v>
      </c>
      <c r="AT63">
        <f t="shared" ca="1" si="8"/>
        <v>0.68507580162625303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VLOOKUP(B64,audio_list_stym!$A$3:$BP$18,45,FALSE)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VLOOKUP(B64,audio_list_stym!$A$3:$AJ$18,13,FALSE)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11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5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0.46016855598248274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2020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VLOOKUP(B65,audio_list_stym!$A$3:$BP$18,45,FALSE)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VLOOKUP(B65,audio_list_stym!$A$3:$AJ$18,13,FALSE)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1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5"/>
        <v/>
      </c>
      <c r="AG65" t="str">
        <f t="shared" si="14"/>
        <v>pics\\Goroh_8.jpg</v>
      </c>
      <c r="AH65">
        <f t="shared" si="3"/>
        <v>0</v>
      </c>
      <c r="AT65">
        <f t="shared" ca="1" si="8"/>
        <v>0.6539877975479198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2024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VLOOKUP(B66,audio_list_stym!$A$3:$BP$18,45,FALSE)</f>
        <v>14</v>
      </c>
      <c r="F66" t="str">
        <f>VLOOKUP(E66,metki!$A$2:$B$9,2,FALSE)</f>
        <v>импл_новые_с_названием</v>
      </c>
      <c r="G66" t="str">
        <f t="shared" ref="G66:G129" si="26">LEFT(F66,5)</f>
        <v>импл_</v>
      </c>
      <c r="H66" t="str">
        <f>VLOOKUP(B66,audio_list_stym!$A$3:$AJ$18,13,FALSE)</f>
        <v>Noni</v>
      </c>
      <c r="I66" t="s">
        <v>688</v>
      </c>
      <c r="J66" t="str">
        <f t="shared" ref="J66:J129" si="27">H66&amp;I66</f>
        <v>Noni_1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257</v>
      </c>
      <c r="Q66" t="str">
        <f>IF(G66="экспл",0,IF(G66="импл_",VLOOKUP(J66,quest_импл!$A$1:$J$129,8,FALSE),0))</f>
        <v>sound\\Beliy_li_vnutri.wav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2059</v>
      </c>
      <c r="AD66" t="str">
        <f t="shared" ca="1" si="11"/>
        <v>pics\\Tomat_3.jpg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8">AS66</f>
        <v>pics\\Tomat_3.jpg</v>
      </c>
      <c r="AI66" t="s">
        <v>67</v>
      </c>
      <c r="AO66">
        <f ca="1">RAND()</f>
        <v>0.10369814881648798</v>
      </c>
      <c r="AP66" t="str">
        <f ca="1">INDEX($AI$66:$AI$129,(RANK(AO66,$AO$66:$AO$129)))</f>
        <v>pics\\Tomat_3.jpg</v>
      </c>
      <c r="AS66" t="str">
        <f ca="1">IF(G66="импл_",AP66,"")</f>
        <v>pics\\Tomat_3.jpg</v>
      </c>
      <c r="AT66">
        <f t="shared" ref="AT66:AT129" ca="1" si="29">RAND()</f>
        <v>0.22193598850216778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_Белый_ли_внутри_</v>
      </c>
      <c r="BB66" t="str">
        <f t="shared" ref="BB66:BB129" si="31">IF(G66="экспл",AY66&amp;AX66&amp;"."&amp;AZ66,IF(G66="импл_",BA66&amp;AX66&amp;"?"))</f>
        <v>_Белый_ли_внутри_РЕНАН?</v>
      </c>
      <c r="BC66">
        <f>A66</f>
        <v>1209</v>
      </c>
      <c r="BD66" cm="1">
        <f t="array" aca="1" ref="BD66" ca="1">INDEX(L66:L73,(RANK(AT2,$AT$2:$AT$9)))</f>
        <v>2113</v>
      </c>
      <c r="BE66" cm="1">
        <f t="array" aca="1" ref="BE66" ca="1">INDEX(BD74:BD89,(RANK(AT2,$AT$2:$AT$7)))</f>
        <v>2129</v>
      </c>
      <c r="BF66" cm="1">
        <f t="array" aca="1" ref="BF66" ca="1">INDEX(BD90:BD113,(RANK(AT2,$AT$2:$AT$17)))</f>
        <v>2145</v>
      </c>
      <c r="BG66" cm="1">
        <f t="array" aca="1" ref="BG66" ca="1">INDEX(BD114:BD129,(RANK(AT2,$AT$2:$AT$17)))</f>
        <v>2081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VLOOKUP(B67,audio_list_stym!$A$3:$BP$18,45,FALSE)</f>
        <v>14</v>
      </c>
      <c r="F67" t="str">
        <f>VLOOKUP(E67,metki!$A$2:$B$9,2,FALSE)</f>
        <v>импл_новые_с_названием</v>
      </c>
      <c r="G67" t="str">
        <f t="shared" si="26"/>
        <v>импл_</v>
      </c>
      <c r="H67" t="str">
        <f>VLOOKUP(B67,audio_list_stym!$A$3:$AJ$18,13,FALSE)</f>
        <v>Noni</v>
      </c>
      <c r="I67" t="s">
        <v>689</v>
      </c>
      <c r="J67" t="str">
        <f t="shared" si="27"/>
        <v>Noni_2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258</v>
      </c>
      <c r="Q67" t="str">
        <f>IF(G67="экспл",0,IF(G67="импл_",VLOOKUP(J67,quest_импл!$A$1:$J$129,8,FALSE),0))</f>
        <v>sound\\Rebristiy_li.wav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2008</v>
      </c>
      <c r="AD67" t="str">
        <f t="shared" ref="AD67:AD74" ca="1" si="32">IF(ISTEXT(AE67),AE67,IF(ISTEXT(AF67),AF67,""))</f>
        <v>pics\\Banan_8.jpg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8"/>
        <v>pics\\Banan_8.jpg</v>
      </c>
      <c r="AI67" t="s">
        <v>68</v>
      </c>
      <c r="AO67">
        <f t="shared" ref="AO67:AO129" ca="1" si="33">RAND()</f>
        <v>0.89297526423685158</v>
      </c>
      <c r="AP67" t="str">
        <f t="shared" ref="AP67:AP129" ca="1" si="34">INDEX($AI$66:$AI$129,(RANK(AO67,$AO$66:$AO$129)))</f>
        <v>pics\\Banan_8.jpg</v>
      </c>
      <c r="AR67" t="str">
        <f t="shared" ref="AR67:AR73" si="35">IF(AH67="sound\\Ogorod",AP19,"")</f>
        <v/>
      </c>
      <c r="AS67" t="str">
        <f t="shared" ref="AS67:AS73" ca="1" si="36">IF(G67="импл_",AP67,"")</f>
        <v>pics\\Banan_8.jpg</v>
      </c>
      <c r="AT67">
        <f t="shared" ca="1" si="29"/>
        <v>0.71172648322115262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_Ребристый_ли_</v>
      </c>
      <c r="BB67" t="str">
        <f t="shared" si="31"/>
        <v>_Ребристый_ли_РЕНАН?</v>
      </c>
      <c r="BD67" cm="1">
        <f t="array" aca="1" ref="BD67" ca="1">INDEX(L67:L74,(RANK(AT3,$AT$2:$AT$9)))</f>
        <v>2115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VLOOKUP(B68,audio_list_stym!$A$3:$BP$18,45,FALSE)</f>
        <v>14</v>
      </c>
      <c r="F68" t="str">
        <f>VLOOKUP(E68,metki!$A$2:$B$9,2,FALSE)</f>
        <v>импл_новые_с_названием</v>
      </c>
      <c r="G68" t="str">
        <f t="shared" si="26"/>
        <v>импл_</v>
      </c>
      <c r="H68" t="str">
        <f>VLOOKUP(B68,audio_list_stym!$A$3:$AJ$18,13,FALSE)</f>
        <v>Noni</v>
      </c>
      <c r="I68" t="s">
        <v>690</v>
      </c>
      <c r="J68" t="str">
        <f t="shared" si="27"/>
        <v>Noni_3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259</v>
      </c>
      <c r="Q68" t="str">
        <f>IF(G68="экспл",0,IF(G68="импл_",VLOOKUP(J68,quest_импл!$A$1:$J$129,8,FALSE),0))</f>
        <v>sound\\Goluboy_li.wav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2020</v>
      </c>
      <c r="AD68" t="str">
        <f t="shared" ca="1" si="32"/>
        <v>pics\\Goroh_4.jpg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8"/>
        <v>pics\\Goroh_4.jpg</v>
      </c>
      <c r="AI68" t="s">
        <v>69</v>
      </c>
      <c r="AO68">
        <f t="shared" ca="1" si="33"/>
        <v>0.74315833356273164</v>
      </c>
      <c r="AP68" t="str">
        <f t="shared" ca="1" si="34"/>
        <v>pics\\Goroh_4.jpg</v>
      </c>
      <c r="AR68" t="str">
        <f t="shared" si="35"/>
        <v/>
      </c>
      <c r="AS68" t="str">
        <f t="shared" ca="1" si="36"/>
        <v>pics\\Goroh_4.jpg</v>
      </c>
      <c r="AT68">
        <f t="shared" ca="1" si="29"/>
        <v>0.91736317468868178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_Голубой_ли_</v>
      </c>
      <c r="BB68" t="str">
        <f t="shared" si="31"/>
        <v>_Голубой_ли_РЕНАН?</v>
      </c>
      <c r="BD68" cm="1">
        <f t="array" aca="1" ref="BD68" ca="1">INDEX(L68:L75,(RANK(AT4,$AT$2:$AT$9)))</f>
        <v>2119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VLOOKUP(B69,audio_list_stym!$A$3:$BP$18,45,FALSE)</f>
        <v>14</v>
      </c>
      <c r="F69" t="str">
        <f>VLOOKUP(E69,metki!$A$2:$B$9,2,FALSE)</f>
        <v>импл_новые_с_названием</v>
      </c>
      <c r="G69" t="str">
        <f t="shared" si="26"/>
        <v>импл_</v>
      </c>
      <c r="H69" t="str">
        <f>VLOOKUP(B69,audio_list_stym!$A$3:$AJ$18,13,FALSE)</f>
        <v>Noni</v>
      </c>
      <c r="I69" t="s">
        <v>691</v>
      </c>
      <c r="J69" t="str">
        <f t="shared" si="27"/>
        <v>Noni_4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260</v>
      </c>
      <c r="Q69" t="str">
        <f>IF(G69="экспл",0,IF(G69="импл_",VLOOKUP(J69,quest_импл!$A$1:$J$129,8,FALSE),0))</f>
        <v>sound\\S_bugorkami_li.wav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2039</v>
      </c>
      <c r="AD69" t="str">
        <f t="shared" ca="1" si="32"/>
        <v>pics\\Limon_7.jpg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8"/>
        <v>pics\\Limon_7.jpg</v>
      </c>
      <c r="AI69" t="s">
        <v>70</v>
      </c>
      <c r="AO69">
        <f t="shared" ca="1" si="33"/>
        <v>0.41037761779113946</v>
      </c>
      <c r="AP69" t="str">
        <f t="shared" ca="1" si="34"/>
        <v>pics\\Limon_7.jpg</v>
      </c>
      <c r="AR69" t="str">
        <f t="shared" si="35"/>
        <v/>
      </c>
      <c r="AS69" t="str">
        <f t="shared" ca="1" si="36"/>
        <v>pics\\Limon_7.jpg</v>
      </c>
      <c r="AT69">
        <f t="shared" ca="1" si="29"/>
        <v>0.40567665136297681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_С_бугорками_ли_</v>
      </c>
      <c r="BB69" t="str">
        <f t="shared" si="31"/>
        <v>_С_бугорками_ли_РЕНАН?</v>
      </c>
      <c r="BD69" cm="1">
        <f t="array" aca="1" ref="BD69" ca="1">INDEX(L69:L76,(RANK(AT5,$AT$2:$AT$9)))</f>
        <v>2130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VLOOKUP(B70,audio_list_stym!$A$3:$BP$18,45,FALSE)</f>
        <v>14</v>
      </c>
      <c r="F70" t="str">
        <f>VLOOKUP(E70,metki!$A$2:$B$9,2,FALSE)</f>
        <v>импл_новые_с_названием</v>
      </c>
      <c r="G70" t="str">
        <f t="shared" si="26"/>
        <v>импл_</v>
      </c>
      <c r="H70" t="str">
        <f>VLOOKUP(B70,audio_list_stym!$A$3:$AJ$18,13,FALSE)</f>
        <v>Noni</v>
      </c>
      <c r="I70" t="s">
        <v>692</v>
      </c>
      <c r="J70" t="str">
        <f t="shared" si="27"/>
        <v>Noni_5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261</v>
      </c>
      <c r="Q70" t="str">
        <f>IF(G70="экспл",0,IF(G70="импл_",VLOOKUP(J70,quest_импл!$A$1:$J$129,8,FALSE),0))</f>
        <v>sound\\Ovalniy_li.wav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2052</v>
      </c>
      <c r="AD70" t="str">
        <f t="shared" ca="1" si="32"/>
        <v>pics\\Redis_4.jpg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8"/>
        <v>pics\\Redis_4.jpg</v>
      </c>
      <c r="AI70" t="s">
        <v>71</v>
      </c>
      <c r="AO70">
        <f t="shared" ca="1" si="33"/>
        <v>0.17055362942754504</v>
      </c>
      <c r="AP70" t="str">
        <f t="shared" ca="1" si="34"/>
        <v>pics\\Redis_4.jpg</v>
      </c>
      <c r="AR70" t="str">
        <f t="shared" si="35"/>
        <v/>
      </c>
      <c r="AS70" t="str">
        <f t="shared" ca="1" si="36"/>
        <v>pics\\Redis_4.jpg</v>
      </c>
      <c r="AT70">
        <f t="shared" ca="1" si="29"/>
        <v>0.93221785357628195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_Овальный_ли_</v>
      </c>
      <c r="BB70" t="str">
        <f t="shared" si="31"/>
        <v>_Овальный_ли_РЕНАН?</v>
      </c>
      <c r="BD70" cm="1">
        <f t="array" aca="1" ref="BD70" ca="1">INDEX(L70:L77,(RANK(AT6,$AT$2:$AT$9)))</f>
        <v>2119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VLOOKUP(B71,audio_list_stym!$A$3:$BP$18,45,FALSE)</f>
        <v>14</v>
      </c>
      <c r="F71" t="str">
        <f>VLOOKUP(E71,metki!$A$2:$B$9,2,FALSE)</f>
        <v>импл_новые_с_названием</v>
      </c>
      <c r="G71" t="str">
        <f t="shared" si="26"/>
        <v>импл_</v>
      </c>
      <c r="H71" t="str">
        <f>VLOOKUP(B71,audio_list_stym!$A$3:$AJ$18,13,FALSE)</f>
        <v>Noni</v>
      </c>
      <c r="I71" t="s">
        <v>693</v>
      </c>
      <c r="J71" t="str">
        <f t="shared" si="27"/>
        <v>Noni_6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262</v>
      </c>
      <c r="Q71" t="str">
        <f>IF(G71="экспл",0,IF(G71="импл_",VLOOKUP(J71,quest_импл!$A$1:$J$129,8,FALSE),0))</f>
        <v>sound\\Zhidkiy_li.wav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2053</v>
      </c>
      <c r="AD71" t="str">
        <f t="shared" ca="1" si="32"/>
        <v>pics\\Redis_5.jpg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8"/>
        <v>pics\\Redis_5.jpg</v>
      </c>
      <c r="AI71" t="s">
        <v>72</v>
      </c>
      <c r="AO71">
        <f t="shared" ca="1" si="33"/>
        <v>0.16995439704816084</v>
      </c>
      <c r="AP71" t="str">
        <f t="shared" ca="1" si="34"/>
        <v>pics\\Redis_5.jpg</v>
      </c>
      <c r="AR71" t="str">
        <f t="shared" si="35"/>
        <v/>
      </c>
      <c r="AS71" t="str">
        <f t="shared" ca="1" si="36"/>
        <v>pics\\Redis_5.jpg</v>
      </c>
      <c r="AT71">
        <f t="shared" ca="1" si="29"/>
        <v>0.86042913700908263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_Жидкий_ли_</v>
      </c>
      <c r="BB71" t="str">
        <f t="shared" si="31"/>
        <v>_Жидкий_ли_РЕНАН?</v>
      </c>
      <c r="BD71" cm="1">
        <f t="array" aca="1" ref="BD71" ca="1">INDEX(L71:L78,(RANK(AT7,$AT$2:$AT$9)))</f>
        <v>2131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VLOOKUP(B72,audio_list_stym!$A$3:$BP$18,45,FALSE)</f>
        <v>14</v>
      </c>
      <c r="F72" t="str">
        <f>VLOOKUP(E72,metki!$A$2:$B$9,2,FALSE)</f>
        <v>импл_новые_с_названием</v>
      </c>
      <c r="G72" t="str">
        <f t="shared" si="26"/>
        <v>импл_</v>
      </c>
      <c r="H72" t="str">
        <f>VLOOKUP(B72,audio_list_stym!$A$3:$AJ$18,13,FALSE)</f>
        <v>Noni</v>
      </c>
      <c r="I72" t="s">
        <v>694</v>
      </c>
      <c r="J72" t="str">
        <f t="shared" si="27"/>
        <v>Noni_7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263</v>
      </c>
      <c r="Q72" t="str">
        <f>IF(G72="экспл",0,IF(G72="импл_",VLOOKUP(J72,quest_импл!$A$1:$J$129,8,FALSE),0))</f>
        <v>sound\\Lohmatiy_li.wav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2014</v>
      </c>
      <c r="AD72" t="str">
        <f t="shared" ca="1" si="32"/>
        <v>pics\\Finik_6.jpg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8"/>
        <v>pics\\Finik_6.jpg</v>
      </c>
      <c r="AI72" t="s">
        <v>73</v>
      </c>
      <c r="AO72">
        <f t="shared" ca="1" si="33"/>
        <v>0.80033409945685552</v>
      </c>
      <c r="AP72" t="str">
        <f t="shared" ca="1" si="34"/>
        <v>pics\\Finik_6.jpg</v>
      </c>
      <c r="AR72" t="str">
        <f t="shared" si="35"/>
        <v/>
      </c>
      <c r="AS72" t="str">
        <f t="shared" ca="1" si="36"/>
        <v>pics\\Finik_6.jpg</v>
      </c>
      <c r="AT72">
        <f t="shared" ca="1" si="29"/>
        <v>0.76417497282002489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_Лохматый_ли_</v>
      </c>
      <c r="BB72" t="str">
        <f t="shared" si="31"/>
        <v>_Лохматый_ли_РЕНАН?</v>
      </c>
      <c r="BD72" cm="1">
        <f t="array" aca="1" ref="BD72" ca="1">INDEX(L72:L79,(RANK(AT8,$AT$2:$AT$9)))</f>
        <v>2130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VLOOKUP(B73,audio_list_stym!$A$3:$BP$18,45,FALSE)</f>
        <v>14</v>
      </c>
      <c r="F73" t="str">
        <f>VLOOKUP(E73,metki!$A$2:$B$9,2,FALSE)</f>
        <v>импл_новые_с_названием</v>
      </c>
      <c r="G73" t="str">
        <f t="shared" si="26"/>
        <v>импл_</v>
      </c>
      <c r="H73" t="str">
        <f>VLOOKUP(B73,audio_list_stym!$A$3:$AJ$18,13,FALSE)</f>
        <v>Noni</v>
      </c>
      <c r="I73" t="s">
        <v>695</v>
      </c>
      <c r="J73" t="str">
        <f t="shared" si="27"/>
        <v>Noni_8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264</v>
      </c>
      <c r="Q73" t="str">
        <f>IF(G73="экспл",0,IF(G73="импл_",VLOOKUP(J73,quest_импл!$A$1:$J$129,8,FALSE),0))</f>
        <v>sound\\Zolotistiy_li.wav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2040</v>
      </c>
      <c r="AD73" t="str">
        <f t="shared" ca="1" si="32"/>
        <v>pics\\Limon_8.jpg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8"/>
        <v>pics\\Limon_8.jpg</v>
      </c>
      <c r="AI73" t="s">
        <v>74</v>
      </c>
      <c r="AO73">
        <f t="shared" ca="1" si="33"/>
        <v>0.40597210110851767</v>
      </c>
      <c r="AP73" t="str">
        <f t="shared" ca="1" si="34"/>
        <v>pics\\Limon_8.jpg</v>
      </c>
      <c r="AR73" t="str">
        <f t="shared" si="35"/>
        <v/>
      </c>
      <c r="AS73" t="str">
        <f t="shared" ca="1" si="36"/>
        <v>pics\\Limon_8.jpg</v>
      </c>
      <c r="AT73">
        <f t="shared" ca="1" si="29"/>
        <v>0.29423194987095924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_Золотистый_ли_</v>
      </c>
      <c r="BB73" t="str">
        <f t="shared" si="31"/>
        <v>_Золотистый_ли_РЕНАН?</v>
      </c>
      <c r="BD73" cm="1">
        <f t="array" aca="1" ref="BD73" ca="1">INDEX(L73:L80,(RANK(AT9,$AT$2:$AT$9)))</f>
        <v>2135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VLOOKUP(B74,audio_list_stym!$A$3:$BP$18,45,FALSE)</f>
        <v>15</v>
      </c>
      <c r="F74" t="str">
        <f>VLOOKUP(E74,metki!$A$2:$B$9,2,FALSE)</f>
        <v>экспл_новые_с_названием</v>
      </c>
      <c r="G74" t="str">
        <f t="shared" si="26"/>
        <v>экспл</v>
      </c>
      <c r="H74" t="str">
        <f>VLOOKUP(B74,audio_list_stym!$A$3:$AJ$18,13,FALSE)</f>
        <v>Sapota</v>
      </c>
      <c r="I74" t="s">
        <v>688</v>
      </c>
      <c r="J74" t="str">
        <f t="shared" si="27"/>
        <v>Sapota_1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137</v>
      </c>
      <c r="Z74" t="str">
        <f>IF(G74="экспл",VLOOKUP(J74,quest_экспл!$A$1:$N$129,12,FALSE),IF(G74="импл_",0,0))</f>
        <v>sound\\On_sharoobraxniy.wav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32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28"/>
        <v/>
      </c>
      <c r="AI74" t="s">
        <v>76</v>
      </c>
      <c r="AO74">
        <f t="shared" ca="1" si="33"/>
        <v>0.51467631607995901</v>
      </c>
      <c r="AP74" t="str">
        <f t="shared" ca="1" si="34"/>
        <v>pics\\Limon_2.jpg</v>
      </c>
      <c r="AR74" t="str">
        <f>IF(AH74="sound\\Ogorod",AP2,"")</f>
        <v/>
      </c>
      <c r="AS74" t="str">
        <f>IF(G74="импл_",AP74,"")</f>
        <v/>
      </c>
      <c r="AT74">
        <f t="shared" ca="1" si="29"/>
        <v>0.7706693194824985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_Он_шарообразный?</v>
      </c>
      <c r="BA74" t="e">
        <f>VLOOKUP(Q74,audio_list_stym!$B$2:$BQ$299,68,FALSE)</f>
        <v>#N/A</v>
      </c>
      <c r="BB74" t="str">
        <f t="shared" si="31"/>
        <v>На_экране_БАРОХ._Он_шарообразный?</v>
      </c>
      <c r="BC74">
        <f>A74</f>
        <v>1210</v>
      </c>
      <c r="BD74" cm="1">
        <f t="array" aca="1" ref="BD74" ca="1">INDEX($L$74:$L$81,(RANK(AT2,$AT$2:$AT$9)))</f>
        <v>2129</v>
      </c>
      <c r="BE74" cm="1">
        <f t="array" aca="1" ref="BE74" ca="1">INDEX(BD66:BD73,(RANK(AT3,$AT$2:$AT$9)))</f>
        <v>2115</v>
      </c>
      <c r="BF74" cm="1">
        <f t="array" aca="1" ref="BF74" ca="1">INDEX(BD82:BD105,(RANK(AT3,$AT$2:$AT$17)))</f>
        <v>2143</v>
      </c>
      <c r="BG74" cm="1">
        <f t="array" aca="1" ref="BG74" ca="1">INDEX(BD106:BD129,(RANK(AT3,$AT$2:$AT$9)))</f>
        <v>2074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VLOOKUP(B75,audio_list_stym!$A$3:$BP$18,45,FALSE)</f>
        <v>15</v>
      </c>
      <c r="F75" t="str">
        <f>VLOOKUP(E75,metki!$A$2:$B$9,2,FALSE)</f>
        <v>экспл_новые_с_названием</v>
      </c>
      <c r="G75" t="str">
        <f t="shared" si="26"/>
        <v>экспл</v>
      </c>
      <c r="H75" t="str">
        <f>VLOOKUP(B75,audio_list_stym!$A$3:$AJ$18,13,FALSE)</f>
        <v>Sapota</v>
      </c>
      <c r="I75" t="s">
        <v>689</v>
      </c>
      <c r="J75" t="str">
        <f t="shared" si="27"/>
        <v>Sapota_2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138</v>
      </c>
      <c r="Z75" t="str">
        <f>IF(G75="экспл",VLOOKUP(J75,quest_экспл!$A$1:$N$129,12,FALSE),IF(G75="импл_",0,0))</f>
        <v>sound\\On_nadrezan.wav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ref="AD75:AD129" ca="1" si="37">IF(ISTEXT(AE75),AE75,IF(ISTEXT(AF75),AF75,""))</f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ref="AF75:AF129" si="38">AS75</f>
        <v/>
      </c>
      <c r="AI75" t="s">
        <v>77</v>
      </c>
      <c r="AO75">
        <f t="shared" ca="1" si="33"/>
        <v>0.63760611902858377</v>
      </c>
      <c r="AP75" t="str">
        <f t="shared" ca="1" si="34"/>
        <v>pics\\Kokos_1.jpg</v>
      </c>
      <c r="AR75" t="str">
        <f t="shared" ref="AR75:AR97" si="39">IF(AH75="sound\\Ogorod",AP3,"")</f>
        <v/>
      </c>
      <c r="AS75" t="str">
        <f t="shared" ref="AS75:AS129" si="40">IF(G75="импл_",AP75,"")</f>
        <v/>
      </c>
      <c r="AT75">
        <f t="shared" ca="1" si="29"/>
        <v>0.55541921855078258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_Он_надрезан?</v>
      </c>
      <c r="BA75" t="e">
        <f>VLOOKUP(Q75,audio_list_stym!$B$2:$BQ$299,68,FALSE)</f>
        <v>#N/A</v>
      </c>
      <c r="BB75" t="str">
        <f t="shared" si="31"/>
        <v>Посмотрите,_вот_БАРОХ._Он_надрезан?</v>
      </c>
      <c r="BD75" cm="1">
        <f t="array" aca="1" ref="BD75" ca="1">INDEX($L$74:$L$81,(RANK(AT3,$AT$2:$AT$9)))</f>
        <v>2130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VLOOKUP(B76,audio_list_stym!$A$3:$BP$18,45,FALSE)</f>
        <v>15</v>
      </c>
      <c r="F76" t="str">
        <f>VLOOKUP(E76,metki!$A$2:$B$9,2,FALSE)</f>
        <v>экспл_новые_с_названием</v>
      </c>
      <c r="G76" t="str">
        <f t="shared" si="26"/>
        <v>экспл</v>
      </c>
      <c r="H76" t="str">
        <f>VLOOKUP(B76,audio_list_stym!$A$3:$AJ$18,13,FALSE)</f>
        <v>Sapota</v>
      </c>
      <c r="I76" t="s">
        <v>690</v>
      </c>
      <c r="J76" t="str">
        <f t="shared" si="27"/>
        <v>Sapota_3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139</v>
      </c>
      <c r="Z76" t="str">
        <f>IF(G76="экспл",VLOOKUP(J76,quest_экспл!$A$1:$N$129,12,FALSE),IF(G76="импл_",0,0))</f>
        <v>sound\\On_perekruchen.wav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7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38"/>
        <v/>
      </c>
      <c r="AI76" t="s">
        <v>78</v>
      </c>
      <c r="AO76">
        <f t="shared" ca="1" si="33"/>
        <v>0.76391140718856831</v>
      </c>
      <c r="AP76" t="str">
        <f t="shared" ca="1" si="34"/>
        <v>pics\\Goroh_2.jpg</v>
      </c>
      <c r="AR76" t="str">
        <f t="shared" si="39"/>
        <v/>
      </c>
      <c r="AS76" t="str">
        <f t="shared" si="40"/>
        <v/>
      </c>
      <c r="AT76">
        <f t="shared" ca="1" si="29"/>
        <v>0.82819193396726443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_Он_перекручен?</v>
      </c>
      <c r="BA76" t="e">
        <f>VLOOKUP(Q76,audio_list_stym!$B$2:$BQ$299,68,FALSE)</f>
        <v>#N/A</v>
      </c>
      <c r="BB76" t="str">
        <f t="shared" si="31"/>
        <v>Вот_БАРОХ._Он_перекручен?</v>
      </c>
      <c r="BD76" cm="1">
        <f t="array" aca="1" ref="BD76" ca="1">INDEX($L$74:$L$81,(RANK(AT4,$AT$2:$AT$9)))</f>
        <v>2133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VLOOKUP(B77,audio_list_stym!$A$3:$BP$18,45,FALSE)</f>
        <v>15</v>
      </c>
      <c r="F77" t="str">
        <f>VLOOKUP(E77,metki!$A$2:$B$9,2,FALSE)</f>
        <v>экспл_новые_с_названием</v>
      </c>
      <c r="G77" t="str">
        <f t="shared" si="26"/>
        <v>экспл</v>
      </c>
      <c r="H77" t="str">
        <f>VLOOKUP(B77,audio_list_stym!$A$3:$AJ$18,13,FALSE)</f>
        <v>Sapota</v>
      </c>
      <c r="I77" t="s">
        <v>691</v>
      </c>
      <c r="J77" t="str">
        <f t="shared" si="27"/>
        <v>Sapota_4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140</v>
      </c>
      <c r="Z77" t="str">
        <f>IF(G77="экспл",VLOOKUP(J77,quest_экспл!$A$1:$N$129,12,FALSE),IF(G77="импл_",0,0))</f>
        <v>sound\\Sorvan_li_on.wav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7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38"/>
        <v/>
      </c>
      <c r="AI77" t="s">
        <v>79</v>
      </c>
      <c r="AO77">
        <f t="shared" ca="1" si="33"/>
        <v>0.78914525634141419</v>
      </c>
      <c r="AP77" t="str">
        <f t="shared" ca="1" si="34"/>
        <v>pics\\Finik_8.jpg</v>
      </c>
      <c r="AR77" t="str">
        <f t="shared" si="39"/>
        <v/>
      </c>
      <c r="AS77" t="str">
        <f t="shared" si="40"/>
        <v/>
      </c>
      <c r="AT77">
        <f t="shared" ca="1" si="29"/>
        <v>0.68844405505378858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_Сорван_ли_он?</v>
      </c>
      <c r="BA77" t="e">
        <f>VLOOKUP(Q77,audio_list_stym!$B$2:$BQ$299,68,FALSE)</f>
        <v>#N/A</v>
      </c>
      <c r="BB77" t="str">
        <f t="shared" si="31"/>
        <v>Это_БАРОХ._Сорван_ли_он?</v>
      </c>
      <c r="BD77" cm="1">
        <f t="array" aca="1" ref="BD77" ca="1">INDEX($L$74:$L$81,(RANK(AT5,$AT$2:$AT$9)))</f>
        <v>2135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VLOOKUP(B78,audio_list_stym!$A$3:$BP$18,45,FALSE)</f>
        <v>15</v>
      </c>
      <c r="F78" t="str">
        <f>VLOOKUP(E78,metki!$A$2:$B$9,2,FALSE)</f>
        <v>экспл_новые_с_названием</v>
      </c>
      <c r="G78" t="str">
        <f t="shared" si="26"/>
        <v>экспл</v>
      </c>
      <c r="H78" t="str">
        <f>VLOOKUP(B78,audio_list_stym!$A$3:$AJ$18,13,FALSE)</f>
        <v>Sapota</v>
      </c>
      <c r="I78" t="s">
        <v>692</v>
      </c>
      <c r="J78" t="str">
        <f t="shared" si="27"/>
        <v>Sapota_5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141</v>
      </c>
      <c r="Z78" t="str">
        <f>IF(G78="экспл",VLOOKUP(J78,quest_экспл!$A$1:$N$129,12,FALSE),IF(G78="импл_",0,0))</f>
        <v>sound\\Spressovan_li_on.wav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7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38"/>
        <v/>
      </c>
      <c r="AI78" t="s">
        <v>80</v>
      </c>
      <c r="AO78">
        <f t="shared" ca="1" si="33"/>
        <v>0.24330528451740563</v>
      </c>
      <c r="AP78" t="str">
        <f t="shared" ca="1" si="34"/>
        <v>pics\\Redis_2.jpg</v>
      </c>
      <c r="AR78" t="str">
        <f t="shared" si="39"/>
        <v/>
      </c>
      <c r="AS78" t="str">
        <f t="shared" si="40"/>
        <v/>
      </c>
      <c r="AT78">
        <f t="shared" ca="1" si="29"/>
        <v>0.21978371325261481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_Спрессован_ли_он?</v>
      </c>
      <c r="BA78" t="e">
        <f>VLOOKUP(Q78,audio_list_stym!$B$2:$BQ$299,68,FALSE)</f>
        <v>#N/A</v>
      </c>
      <c r="BB78" t="str">
        <f t="shared" si="31"/>
        <v>На_картинке_БАРОХ._Спрессован_ли_он?</v>
      </c>
      <c r="BD78" cm="1">
        <f t="array" aca="1" ref="BD78" ca="1">INDEX($L$74:$L$81,(RANK(AT6,$AT$2:$AT$9)))</f>
        <v>2131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VLOOKUP(B79,audio_list_stym!$A$3:$BP$18,45,FALSE)</f>
        <v>15</v>
      </c>
      <c r="F79" t="str">
        <f>VLOOKUP(E79,metki!$A$2:$B$9,2,FALSE)</f>
        <v>экспл_новые_с_названием</v>
      </c>
      <c r="G79" t="str">
        <f t="shared" si="26"/>
        <v>экспл</v>
      </c>
      <c r="H79" t="str">
        <f>VLOOKUP(B79,audio_list_stym!$A$3:$AJ$18,13,FALSE)</f>
        <v>Sapota</v>
      </c>
      <c r="I79" t="s">
        <v>693</v>
      </c>
      <c r="J79" t="str">
        <f t="shared" si="27"/>
        <v>Sapota_6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142</v>
      </c>
      <c r="Z79" t="str">
        <f>IF(G79="экспл",VLOOKUP(J79,quest_экспл!$A$1:$N$129,12,FALSE),IF(G79="импл_",0,0))</f>
        <v>sound\\Zheltiy_li_on.wav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7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38"/>
        <v/>
      </c>
      <c r="AI79" t="s">
        <v>81</v>
      </c>
      <c r="AO79">
        <f t="shared" ca="1" si="33"/>
        <v>0.53880064438268815</v>
      </c>
      <c r="AP79" t="str">
        <f t="shared" ca="1" si="34"/>
        <v>pics\\Kokos_8.jpg</v>
      </c>
      <c r="AR79" t="str">
        <f t="shared" si="39"/>
        <v/>
      </c>
      <c r="AS79" t="str">
        <f t="shared" si="40"/>
        <v/>
      </c>
      <c r="AT79">
        <f t="shared" ca="1" si="29"/>
        <v>0.16635381877155475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_Желтый_ли_он?</v>
      </c>
      <c r="BA79" t="e">
        <f>VLOOKUP(Q79,audio_list_stym!$B$2:$BQ$299,68,FALSE)</f>
        <v>#N/A</v>
      </c>
      <c r="BB79" t="str">
        <f t="shared" si="31"/>
        <v>На_мониторе_БАРОХ._Желтый_ли_он?</v>
      </c>
      <c r="BD79" cm="1">
        <f t="array" aca="1" ref="BD79" ca="1">INDEX($L$74:$L$81,(RANK(AT7,$AT$2:$AT$9)))</f>
        <v>2134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VLOOKUP(B80,audio_list_stym!$A$3:$BP$18,45,FALSE)</f>
        <v>15</v>
      </c>
      <c r="F80" t="str">
        <f>VLOOKUP(E80,metki!$A$2:$B$9,2,FALSE)</f>
        <v>экспл_новые_с_названием</v>
      </c>
      <c r="G80" t="str">
        <f t="shared" si="26"/>
        <v>экспл</v>
      </c>
      <c r="H80" t="str">
        <f>VLOOKUP(B80,audio_list_stym!$A$3:$AJ$18,13,FALSE)</f>
        <v>Sapota</v>
      </c>
      <c r="I80" t="s">
        <v>694</v>
      </c>
      <c r="J80" t="str">
        <f t="shared" si="27"/>
        <v>Sapota_7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143</v>
      </c>
      <c r="Z80" t="str">
        <f>IF(G80="экспл",VLOOKUP(J80,quest_экспл!$A$1:$N$129,12,FALSE),IF(G80="импл_",0,0))</f>
        <v>sound\\Rovniy_li_on.wav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7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38"/>
        <v/>
      </c>
      <c r="AI80" t="s">
        <v>82</v>
      </c>
      <c r="AO80">
        <f t="shared" ca="1" si="33"/>
        <v>0.44995300079137635</v>
      </c>
      <c r="AP80" t="str">
        <f t="shared" ca="1" si="34"/>
        <v>pics\\Limon_6.jpg</v>
      </c>
      <c r="AR80" t="str">
        <f t="shared" si="39"/>
        <v/>
      </c>
      <c r="AS80" t="str">
        <f t="shared" si="40"/>
        <v/>
      </c>
      <c r="AT80">
        <f t="shared" ca="1" si="29"/>
        <v>0.20109039792649874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_Ровный_ли_он?</v>
      </c>
      <c r="BA80" t="e">
        <f>VLOOKUP(Q80,audio_list_stym!$B$2:$BQ$299,68,FALSE)</f>
        <v>#N/A</v>
      </c>
      <c r="BB80" t="str">
        <f t="shared" si="31"/>
        <v>Перед_Вами_БАРОХ._Ровный_ли_он?</v>
      </c>
      <c r="BD80" cm="1">
        <f t="array" aca="1" ref="BD80" ca="1">INDEX($L$74:$L$81,(RANK(AT8,$AT$2:$AT$9)))</f>
        <v>2132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VLOOKUP(B81,audio_list_stym!$A$3:$BP$18,45,FALSE)</f>
        <v>15</v>
      </c>
      <c r="F81" t="str">
        <f>VLOOKUP(E81,metki!$A$2:$B$9,2,FALSE)</f>
        <v>экспл_новые_с_названием</v>
      </c>
      <c r="G81" t="str">
        <f t="shared" si="26"/>
        <v>экспл</v>
      </c>
      <c r="H81" t="str">
        <f>VLOOKUP(B81,audio_list_stym!$A$3:$AJ$18,13,FALSE)</f>
        <v>Sapota</v>
      </c>
      <c r="I81" t="s">
        <v>695</v>
      </c>
      <c r="J81" t="str">
        <f t="shared" si="27"/>
        <v>Sapota_8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144</v>
      </c>
      <c r="Z81" t="str">
        <f>IF(G81="экспл",VLOOKUP(J81,quest_экспл!$A$1:$N$129,12,FALSE),IF(G81="импл_",0,0))</f>
        <v>sound\\On_imeet_shipi.wav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7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38"/>
        <v/>
      </c>
      <c r="AI81" t="s">
        <v>83</v>
      </c>
      <c r="AO81">
        <f t="shared" ca="1" si="33"/>
        <v>0.4646774447772769</v>
      </c>
      <c r="AP81" t="str">
        <f t="shared" ca="1" si="34"/>
        <v>pics\\Limon_5.jpg</v>
      </c>
      <c r="AR81" t="str">
        <f t="shared" si="39"/>
        <v/>
      </c>
      <c r="AS81" t="str">
        <f t="shared" si="40"/>
        <v/>
      </c>
      <c r="AT81">
        <f t="shared" ca="1" si="29"/>
        <v>0.72853048769032558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_Он_имеет_шипы?</v>
      </c>
      <c r="BA81" t="e">
        <f>VLOOKUP(Q81,audio_list_stym!$B$2:$BQ$299,68,FALSE)</f>
        <v>#N/A</v>
      </c>
      <c r="BB81" t="str">
        <f t="shared" si="31"/>
        <v>Вы_видите_БАРОХ._Он_имеет_шипы?</v>
      </c>
      <c r="BD81" cm="1">
        <f t="array" aca="1" ref="BD81" ca="1">INDEX($L$74:$L$81,(RANK(AT9,$AT$2:$AT$9)))</f>
        <v>2136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VLOOKUP(B82,audio_list_stym!$A$3:$BP$18,45,FALSE)</f>
        <v>16</v>
      </c>
      <c r="F82" t="str">
        <f>VLOOKUP(E82,metki!$A$2:$B$9,2,FALSE)</f>
        <v>импл_новые_без_названия</v>
      </c>
      <c r="G82" t="str">
        <f t="shared" si="26"/>
        <v>импл_</v>
      </c>
      <c r="H82" t="str">
        <f>VLOOKUP(B82,audio_list_stym!$A$3:$AJ$18,13,FALSE)</f>
        <v>Tamanid</v>
      </c>
      <c r="I82" t="s">
        <v>688</v>
      </c>
      <c r="J82" t="str">
        <f t="shared" si="27"/>
        <v>Tamanid_1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273</v>
      </c>
      <c r="Q82" t="str">
        <f>IF(G82="экспл",0,IF(G82="импл_",VLOOKUP(J82,quest_импл!$A$1:$J$129,8,FALSE),0))</f>
        <v>sound\\Krasnovatiy_li.wav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2049</v>
      </c>
      <c r="AD82" t="str">
        <f t="shared" ca="1" si="37"/>
        <v>pics\\Redis_1.jpg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8"/>
        <v>pics\\Redis_1.jpg</v>
      </c>
      <c r="AI82" t="s">
        <v>84</v>
      </c>
      <c r="AO82">
        <f t="shared" ca="1" si="33"/>
        <v>0.27803868927167286</v>
      </c>
      <c r="AP82" t="str">
        <f t="shared" ca="1" si="34"/>
        <v>pics\\Redis_1.jpg</v>
      </c>
      <c r="AR82" t="str">
        <f t="shared" si="39"/>
        <v/>
      </c>
      <c r="AS82" t="str">
        <f t="shared" ca="1" si="40"/>
        <v>pics\\Redis_1.jpg</v>
      </c>
      <c r="AT82">
        <f t="shared" ca="1" si="29"/>
        <v>0.35957561586497921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_Красноватый_ли_</v>
      </c>
      <c r="BB82" t="str">
        <f t="shared" si="31"/>
        <v>_Красноватый_ли_XXXXX?</v>
      </c>
      <c r="BC82">
        <f>A82</f>
        <v>1211</v>
      </c>
      <c r="BD82" cm="1">
        <f t="array" aca="1" ref="BD82" ca="1">INDEX($L$82:$L$89,(RANK(AT2,$AT$2:$AT$9)))</f>
        <v>2137</v>
      </c>
      <c r="BE82" cm="1">
        <f t="array" aca="1" ref="BE82" ca="1">INDEX(BD66:BD81,(RANK(AT4,$AT$2:$AT$17)))</f>
        <v>2135</v>
      </c>
      <c r="BF82" cm="1">
        <f t="array" aca="1" ref="BF82" ca="1">INDEX(BD90:BD105,(RANK(AT4,$AT$2:$AT$17)))</f>
        <v>2152</v>
      </c>
      <c r="BG82" cm="1">
        <f t="array" aca="1" ref="BG82" ca="1">INDEX(BD106:BD129,(RANK(AT4,$AT$2:$AT$9)))</f>
        <v>2075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VLOOKUP(B83,audio_list_stym!$A$3:$BP$18,45,FALSE)</f>
        <v>16</v>
      </c>
      <c r="F83" t="str">
        <f>VLOOKUP(E83,metki!$A$2:$B$9,2,FALSE)</f>
        <v>импл_новые_без_названия</v>
      </c>
      <c r="G83" t="str">
        <f t="shared" si="26"/>
        <v>импл_</v>
      </c>
      <c r="H83" t="str">
        <f>VLOOKUP(B83,audio_list_stym!$A$3:$AJ$18,13,FALSE)</f>
        <v>Tamanid</v>
      </c>
      <c r="I83" t="s">
        <v>689</v>
      </c>
      <c r="J83" t="str">
        <f t="shared" si="27"/>
        <v>Tamanid_2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274</v>
      </c>
      <c r="Q83" t="str">
        <f>IF(G83="экспл",0,IF(G83="импл_",VLOOKUP(J83,quest_импл!$A$1:$J$129,8,FALSE),0))</f>
        <v>sound\\Izognut_li.wav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2035</v>
      </c>
      <c r="AD83" t="str">
        <f t="shared" ca="1" si="37"/>
        <v>pics\\Limon_3.jpg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8"/>
        <v>pics\\Limon_3.jpg</v>
      </c>
      <c r="AI83" t="s">
        <v>85</v>
      </c>
      <c r="AO83">
        <f t="shared" ca="1" si="33"/>
        <v>0.4800604759222018</v>
      </c>
      <c r="AP83" t="str">
        <f t="shared" ca="1" si="34"/>
        <v>pics\\Limon_3.jpg</v>
      </c>
      <c r="AR83" t="str">
        <f t="shared" si="39"/>
        <v/>
      </c>
      <c r="AS83" t="str">
        <f t="shared" ca="1" si="40"/>
        <v>pics\\Limon_3.jpg</v>
      </c>
      <c r="AT83">
        <f t="shared" ca="1" si="29"/>
        <v>0.13777292741214409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_Изогнут_ли_</v>
      </c>
      <c r="BB83" t="str">
        <f t="shared" si="31"/>
        <v>_Изогнут_ли_XXXXX?</v>
      </c>
      <c r="BD83" cm="1">
        <f t="array" aca="1" ref="BD83" ca="1">INDEX($L$82:$L$89,(RANK(AT3,$AT$2:$AT$9)))</f>
        <v>2138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VLOOKUP(B84,audio_list_stym!$A$3:$BP$18,45,FALSE)</f>
        <v>16</v>
      </c>
      <c r="F84" t="str">
        <f>VLOOKUP(E84,metki!$A$2:$B$9,2,FALSE)</f>
        <v>импл_новые_без_названия</v>
      </c>
      <c r="G84" t="str">
        <f t="shared" si="26"/>
        <v>импл_</v>
      </c>
      <c r="H84" t="str">
        <f>VLOOKUP(B84,audio_list_stym!$A$3:$AJ$18,13,FALSE)</f>
        <v>Tamanid</v>
      </c>
      <c r="I84" t="s">
        <v>690</v>
      </c>
      <c r="J84" t="str">
        <f t="shared" si="27"/>
        <v>Tamanid_3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275</v>
      </c>
      <c r="Q84" t="str">
        <f>IF(G84="экспл",0,IF(G84="импл_",VLOOKUP(J84,quest_импл!$A$1:$J$129,8,FALSE),0))</f>
        <v>sound\\Barhatistiy_li.wav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2023</v>
      </c>
      <c r="AD84" t="str">
        <f t="shared" ca="1" si="37"/>
        <v>pics\\Goroh_7.jpg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8"/>
        <v>pics\\Goroh_7.jpg</v>
      </c>
      <c r="AI84" t="s">
        <v>94</v>
      </c>
      <c r="AO84">
        <f t="shared" ca="1" si="33"/>
        <v>0.66757272374910592</v>
      </c>
      <c r="AP84" t="str">
        <f t="shared" ca="1" si="34"/>
        <v>pics\\Goroh_7.jpg</v>
      </c>
      <c r="AR84" t="str">
        <f t="shared" si="39"/>
        <v/>
      </c>
      <c r="AS84" t="str">
        <f t="shared" ca="1" si="40"/>
        <v>pics\\Goroh_7.jpg</v>
      </c>
      <c r="AT84">
        <f t="shared" ca="1" si="29"/>
        <v>0.16674140916148672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_Бархатистый_ли_</v>
      </c>
      <c r="BB84" t="str">
        <f t="shared" si="31"/>
        <v>_Бархатистый_ли_XXXXX?</v>
      </c>
      <c r="BD84" cm="1">
        <f t="array" aca="1" ref="BD84" ca="1">INDEX($L$82:$L$89,(RANK(AT4,$AT$2:$AT$9)))</f>
        <v>2141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VLOOKUP(B85,audio_list_stym!$A$3:$BP$18,45,FALSE)</f>
        <v>16</v>
      </c>
      <c r="F85" t="str">
        <f>VLOOKUP(E85,metki!$A$2:$B$9,2,FALSE)</f>
        <v>импл_новые_без_названия</v>
      </c>
      <c r="G85" t="str">
        <f t="shared" si="26"/>
        <v>импл_</v>
      </c>
      <c r="H85" t="str">
        <f>VLOOKUP(B85,audio_list_stym!$A$3:$AJ$18,13,FALSE)</f>
        <v>Tamanid</v>
      </c>
      <c r="I85" t="s">
        <v>691</v>
      </c>
      <c r="J85" t="str">
        <f t="shared" si="27"/>
        <v>Tamanid_4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276</v>
      </c>
      <c r="Q85" t="str">
        <f>IF(G85="экспл",0,IF(G85="импл_",VLOOKUP(J85,quest_импл!$A$1:$J$129,8,FALSE),0))</f>
        <v>sound\\Odnotonniy_li.wav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2044</v>
      </c>
      <c r="AD85" t="str">
        <f t="shared" ca="1" si="37"/>
        <v>pics\\Peper_4.jpg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8"/>
        <v>pics\\Peper_4.jpg</v>
      </c>
      <c r="AI85" t="s">
        <v>95</v>
      </c>
      <c r="AO85">
        <f t="shared" ca="1" si="33"/>
        <v>0.36511272230396585</v>
      </c>
      <c r="AP85" t="str">
        <f t="shared" ca="1" si="34"/>
        <v>pics\\Peper_4.jpg</v>
      </c>
      <c r="AR85" t="str">
        <f t="shared" si="39"/>
        <v/>
      </c>
      <c r="AS85" t="str">
        <f t="shared" ca="1" si="40"/>
        <v>pics\\Peper_4.jpg</v>
      </c>
      <c r="AT85">
        <f t="shared" ca="1" si="29"/>
        <v>0.29559591892990267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_Однотонный_ли_</v>
      </c>
      <c r="BB85" t="str">
        <f t="shared" si="31"/>
        <v>_Однотонный_ли_XXXXX?</v>
      </c>
      <c r="BD85" cm="1">
        <f t="array" aca="1" ref="BD85" ca="1">INDEX($L$82:$L$89,(RANK(AT5,$AT$2:$AT$9)))</f>
        <v>2143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VLOOKUP(B86,audio_list_stym!$A$3:$BP$18,45,FALSE)</f>
        <v>16</v>
      </c>
      <c r="F86" t="str">
        <f>VLOOKUP(E86,metki!$A$2:$B$9,2,FALSE)</f>
        <v>импл_новые_без_названия</v>
      </c>
      <c r="G86" t="str">
        <f t="shared" si="26"/>
        <v>импл_</v>
      </c>
      <c r="H86" t="str">
        <f>VLOOKUP(B86,audio_list_stym!$A$3:$AJ$18,13,FALSE)</f>
        <v>Tamanid</v>
      </c>
      <c r="I86" t="s">
        <v>692</v>
      </c>
      <c r="J86" t="str">
        <f t="shared" si="27"/>
        <v>Tamanid_5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277</v>
      </c>
      <c r="Q86" t="str">
        <f>IF(G86="экспл",0,IF(G86="импл_",VLOOKUP(J86,quest_импл!$A$1:$J$129,8,FALSE),0))</f>
        <v>sound\\Prozrachniy_li.wav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2002</v>
      </c>
      <c r="AD86" t="str">
        <f t="shared" ca="1" si="37"/>
        <v>pics\\Banan_2.jpg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8"/>
        <v>pics\\Banan_2.jpg</v>
      </c>
      <c r="AI86" t="s">
        <v>96</v>
      </c>
      <c r="AO86">
        <f t="shared" ca="1" si="33"/>
        <v>0.92197701396158205</v>
      </c>
      <c r="AP86" t="str">
        <f t="shared" ca="1" si="34"/>
        <v>pics\\Banan_2.jpg</v>
      </c>
      <c r="AR86" t="str">
        <f t="shared" si="39"/>
        <v/>
      </c>
      <c r="AS86" t="str">
        <f t="shared" ca="1" si="40"/>
        <v>pics\\Banan_2.jpg</v>
      </c>
      <c r="AT86">
        <f t="shared" ca="1" si="29"/>
        <v>0.41706897601337078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_Прозрачный_ли_</v>
      </c>
      <c r="BB86" t="str">
        <f t="shared" si="31"/>
        <v>_Прозрачный_ли_XXXXX?</v>
      </c>
      <c r="BD86" cm="1">
        <f t="array" aca="1" ref="BD86" ca="1">INDEX($L$82:$L$89,(RANK(AT6,$AT$2:$AT$9)))</f>
        <v>2139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VLOOKUP(B87,audio_list_stym!$A$3:$BP$18,45,FALSE)</f>
        <v>16</v>
      </c>
      <c r="F87" t="str">
        <f>VLOOKUP(E87,metki!$A$2:$B$9,2,FALSE)</f>
        <v>импл_новые_без_названия</v>
      </c>
      <c r="G87" t="str">
        <f t="shared" si="26"/>
        <v>импл_</v>
      </c>
      <c r="H87" t="str">
        <f>VLOOKUP(B87,audio_list_stym!$A$3:$AJ$18,13,FALSE)</f>
        <v>Tamanid</v>
      </c>
      <c r="I87" t="s">
        <v>693</v>
      </c>
      <c r="J87" t="str">
        <f t="shared" si="27"/>
        <v>Tamanid_6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278</v>
      </c>
      <c r="Q87" t="str">
        <f>IF(G87="экспл",0,IF(G87="импл_",VLOOKUP(J87,quest_импл!$A$1:$J$129,8,FALSE),0))</f>
        <v>sound\\Izmelchen_li.wav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2060</v>
      </c>
      <c r="AD87" t="str">
        <f t="shared" ca="1" si="37"/>
        <v>pics\\Tomat_4.jpg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8"/>
        <v>pics\\Tomat_4.jpg</v>
      </c>
      <c r="AI87" t="s">
        <v>97</v>
      </c>
      <c r="AO87">
        <f t="shared" ca="1" si="33"/>
        <v>7.7164409359040342E-2</v>
      </c>
      <c r="AP87" t="str">
        <f t="shared" ca="1" si="34"/>
        <v>pics\\Tomat_4.jpg</v>
      </c>
      <c r="AR87" t="str">
        <f t="shared" si="39"/>
        <v/>
      </c>
      <c r="AS87" t="str">
        <f t="shared" ca="1" si="40"/>
        <v>pics\\Tomat_4.jpg</v>
      </c>
      <c r="AT87">
        <f t="shared" ca="1" si="29"/>
        <v>0.76808692571360704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_Измельчен_ли_</v>
      </c>
      <c r="BB87" t="str">
        <f t="shared" si="31"/>
        <v>_Измельчен_ли_XXXXX?</v>
      </c>
      <c r="BD87" cm="1">
        <f t="array" aca="1" ref="BD87" ca="1">INDEX($L$82:$L$89,(RANK(AT7,$AT$2:$AT$9)))</f>
        <v>2142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VLOOKUP(B88,audio_list_stym!$A$3:$BP$18,45,FALSE)</f>
        <v>16</v>
      </c>
      <c r="F88" t="str">
        <f>VLOOKUP(E88,metki!$A$2:$B$9,2,FALSE)</f>
        <v>импл_новые_без_названия</v>
      </c>
      <c r="G88" t="str">
        <f t="shared" si="26"/>
        <v>импл_</v>
      </c>
      <c r="H88" t="str">
        <f>VLOOKUP(B88,audio_list_stym!$A$3:$AJ$18,13,FALSE)</f>
        <v>Tamanid</v>
      </c>
      <c r="I88" t="s">
        <v>694</v>
      </c>
      <c r="J88" t="str">
        <f t="shared" si="27"/>
        <v>Tamanid_7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279</v>
      </c>
      <c r="Q88" t="str">
        <f>IF(G88="экспл",0,IF(G88="импл_",VLOOKUP(J88,quest_импл!$A$1:$J$129,8,FALSE),0))</f>
        <v>sound\\Cvetushiy_li.wav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2022</v>
      </c>
      <c r="AD88" t="str">
        <f t="shared" ca="1" si="37"/>
        <v>pics\\Goroh_6.jpg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8"/>
        <v>pics\\Goroh_6.jpg</v>
      </c>
      <c r="AI88" t="s">
        <v>98</v>
      </c>
      <c r="AO88">
        <f t="shared" ca="1" si="33"/>
        <v>0.70385262955915151</v>
      </c>
      <c r="AP88" t="str">
        <f t="shared" ca="1" si="34"/>
        <v>pics\\Goroh_6.jpg</v>
      </c>
      <c r="AR88" t="str">
        <f t="shared" si="39"/>
        <v/>
      </c>
      <c r="AS88" t="str">
        <f t="shared" ca="1" si="40"/>
        <v>pics\\Goroh_6.jpg</v>
      </c>
      <c r="AT88">
        <f t="shared" ca="1" si="29"/>
        <v>0.56810183574020223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_Цветущий_ли_</v>
      </c>
      <c r="BB88" t="str">
        <f t="shared" si="31"/>
        <v>_Цветущий_ли_XXXXX?</v>
      </c>
      <c r="BD88" cm="1">
        <f t="array" aca="1" ref="BD88" ca="1">INDEX($L$82:$L$89,(RANK(AT8,$AT$2:$AT$9)))</f>
        <v>2140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VLOOKUP(B89,audio_list_stym!$A$3:$BP$18,45,FALSE)</f>
        <v>16</v>
      </c>
      <c r="F89" t="str">
        <f>VLOOKUP(E89,metki!$A$2:$B$9,2,FALSE)</f>
        <v>импл_новые_без_названия</v>
      </c>
      <c r="G89" t="str">
        <f t="shared" si="26"/>
        <v>импл_</v>
      </c>
      <c r="H89" t="str">
        <f>VLOOKUP(B89,audio_list_stym!$A$3:$AJ$18,13,FALSE)</f>
        <v>Tamanid</v>
      </c>
      <c r="I89" t="s">
        <v>695</v>
      </c>
      <c r="J89" t="str">
        <f t="shared" si="27"/>
        <v>Tamanid_8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280</v>
      </c>
      <c r="Q89" t="str">
        <f>IF(G89="экспл",0,IF(G89="импл_",VLOOKUP(J89,quest_импл!$A$1:$J$129,8,FALSE),0))</f>
        <v>sound\\Skruchen_li.wav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2003</v>
      </c>
      <c r="AD89" t="str">
        <f t="shared" ca="1" si="37"/>
        <v>pics\\Banan_3.jpg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8"/>
        <v>pics\\Banan_3.jpg</v>
      </c>
      <c r="AI89" t="s">
        <v>99</v>
      </c>
      <c r="AO89">
        <f t="shared" ca="1" si="33"/>
        <v>0.91957223383784514</v>
      </c>
      <c r="AP89" t="str">
        <f t="shared" ca="1" si="34"/>
        <v>pics\\Banan_3.jpg</v>
      </c>
      <c r="AR89" t="str">
        <f t="shared" si="39"/>
        <v/>
      </c>
      <c r="AS89" t="str">
        <f t="shared" ca="1" si="40"/>
        <v>pics\\Banan_3.jpg</v>
      </c>
      <c r="AT89">
        <f t="shared" ca="1" si="29"/>
        <v>0.85782571753715808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_Скручен_ли_</v>
      </c>
      <c r="BB89" t="str">
        <f t="shared" si="31"/>
        <v>_Скручен_ли_XXXXX?</v>
      </c>
      <c r="BD89" cm="1">
        <f t="array" aca="1" ref="BD89" ca="1">INDEX($L$82:$L$89,(RANK(AT9,$AT$2:$AT$9)))</f>
        <v>2144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VLOOKUP(B90,audio_list_stym!$A$3:$BP$18,45,FALSE)</f>
        <v>17</v>
      </c>
      <c r="F90" t="str">
        <f>VLOOKUP(E90,metki!$A$2:$B$9,2,FALSE)</f>
        <v>экспл_новые_без_названия</v>
      </c>
      <c r="G90" t="str">
        <f t="shared" si="26"/>
        <v>экспл</v>
      </c>
      <c r="H90" t="str">
        <f>VLOOKUP(B90,audio_list_stym!$A$3:$AJ$18,13,FALSE)</f>
        <v>ZF</v>
      </c>
      <c r="I90" t="s">
        <v>688</v>
      </c>
      <c r="J90" t="str">
        <f t="shared" si="27"/>
        <v>ZF_1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153</v>
      </c>
      <c r="Z90" t="str">
        <f>IF(G90="экспл",VLOOKUP(J90,quest_экспл!$A$1:$N$129,12,FALSE),IF(G90="импл_",0,0))</f>
        <v>sound\\On_s_chashuykami.wav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7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8"/>
        <v/>
      </c>
      <c r="AI90" t="s">
        <v>100</v>
      </c>
      <c r="AO90">
        <f t="shared" ca="1" si="33"/>
        <v>0.91370855579766763</v>
      </c>
      <c r="AP90" t="str">
        <f t="shared" ca="1" si="34"/>
        <v>pics\\Banan_4.jpg</v>
      </c>
      <c r="AR90" t="str">
        <f t="shared" si="39"/>
        <v/>
      </c>
      <c r="AS90" t="str">
        <f t="shared" si="40"/>
        <v/>
      </c>
      <c r="AT90">
        <f t="shared" ca="1" si="29"/>
        <v>0.5848248257474522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_Он_с_чешуйками?</v>
      </c>
      <c r="BA90" t="e">
        <f>VLOOKUP(Q90,audio_list_stym!$B$2:$BQ$299,68,FALSE)</f>
        <v>#N/A</v>
      </c>
      <c r="BB90" t="str">
        <f t="shared" si="31"/>
        <v>На_экране_XXXXX._Он_с_чешуйками?</v>
      </c>
      <c r="BC90">
        <f>A90</f>
        <v>1212</v>
      </c>
      <c r="BD90" cm="1">
        <f t="array" aca="1" ref="BD90" ca="1">INDEX($L$90:$L$97,(RANK(AT2,$AT$2:$AT$9)))</f>
        <v>2145</v>
      </c>
      <c r="BE90" cm="1">
        <f t="array" aca="1" ref="BE90" ca="1">INDEX(BD66:BD81,(RANK(AT5,$AT$2:$AT$17)))</f>
        <v>2133</v>
      </c>
      <c r="BF90" cm="1">
        <f t="array" aca="1" ref="BF90" ca="1">INDEX(BD98:BD113,(RANK(AT5,$AT$2:$AT$17)))</f>
        <v>2077</v>
      </c>
      <c r="BG90" cm="1">
        <f t="array" aca="1" ref="BG90" ca="1">INDEX(BD114:BD129,(RANK(AT5,$AT$2:$AT$9)))</f>
        <v>2084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VLOOKUP(B91,audio_list_stym!$A$3:$BP$18,45,FALSE)</f>
        <v>17</v>
      </c>
      <c r="F91" t="str">
        <f>VLOOKUP(E91,metki!$A$2:$B$9,2,FALSE)</f>
        <v>экспл_новые_без_названия</v>
      </c>
      <c r="G91" t="str">
        <f t="shared" si="26"/>
        <v>экспл</v>
      </c>
      <c r="H91" t="str">
        <f>VLOOKUP(B91,audio_list_stym!$A$3:$AJ$18,13,FALSE)</f>
        <v>ZF</v>
      </c>
      <c r="I91" t="s">
        <v>689</v>
      </c>
      <c r="J91" t="str">
        <f t="shared" si="27"/>
        <v>ZF_2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154</v>
      </c>
      <c r="Z91" t="str">
        <f>IF(G91="экспл",VLOOKUP(J91,quest_экспл!$A$1:$N$129,12,FALSE),IF(G91="импл_",0,0))</f>
        <v>sound\\On_rozoviy.wav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7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38"/>
        <v/>
      </c>
      <c r="AI91" t="s">
        <v>101</v>
      </c>
      <c r="AO91">
        <f t="shared" ca="1" si="33"/>
        <v>0.53248005924960706</v>
      </c>
      <c r="AP91" t="str">
        <f t="shared" ca="1" si="34"/>
        <v>pics\\Limon_1.jpg</v>
      </c>
      <c r="AR91" t="str">
        <f t="shared" si="39"/>
        <v/>
      </c>
      <c r="AS91" t="str">
        <f t="shared" si="40"/>
        <v/>
      </c>
      <c r="AT91">
        <f t="shared" ca="1" si="29"/>
        <v>0.52572463529878544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_Он_розовый?</v>
      </c>
      <c r="BA91" t="e">
        <f>VLOOKUP(Q91,audio_list_stym!$B$2:$BQ$299,68,FALSE)</f>
        <v>#N/A</v>
      </c>
      <c r="BB91" t="str">
        <f t="shared" si="31"/>
        <v>Посмотрите,_вот_XXXXX._Он_розовый?</v>
      </c>
      <c r="BD91" cm="1">
        <f t="array" aca="1" ref="BD91" ca="1">INDEX($L$90:$L$97,(RANK(AT3,$AT$2:$AT$9)))</f>
        <v>2146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VLOOKUP(B92,audio_list_stym!$A$3:$BP$18,45,FALSE)</f>
        <v>17</v>
      </c>
      <c r="F92" t="str">
        <f>VLOOKUP(E92,metki!$A$2:$B$9,2,FALSE)</f>
        <v>экспл_новые_без_названия</v>
      </c>
      <c r="G92" t="str">
        <f t="shared" si="26"/>
        <v>экспл</v>
      </c>
      <c r="H92" t="str">
        <f>VLOOKUP(B92,audio_list_stym!$A$3:$AJ$18,13,FALSE)</f>
        <v>ZF</v>
      </c>
      <c r="I92" t="s">
        <v>690</v>
      </c>
      <c r="J92" t="str">
        <f t="shared" si="27"/>
        <v>ZF_3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155</v>
      </c>
      <c r="Z92" t="str">
        <f>IF(G92="экспл",VLOOKUP(J92,quest_экспл!$A$1:$N$129,12,FALSE),IF(G92="импл_",0,0))</f>
        <v>sound\\Tonkiy_li_on.wav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7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38"/>
        <v/>
      </c>
      <c r="AI92" t="s">
        <v>102</v>
      </c>
      <c r="AO92">
        <f t="shared" ca="1" si="33"/>
        <v>0.60681676238448523</v>
      </c>
      <c r="AP92" t="str">
        <f t="shared" ca="1" si="34"/>
        <v>pics\\Kokos_5.jpg</v>
      </c>
      <c r="AR92" t="str">
        <f t="shared" si="39"/>
        <v/>
      </c>
      <c r="AS92" t="str">
        <f t="shared" si="40"/>
        <v/>
      </c>
      <c r="AT92">
        <f t="shared" ca="1" si="29"/>
        <v>0.21888737053965956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_Тонкий_ли_он?</v>
      </c>
      <c r="BA92" t="e">
        <f>VLOOKUP(Q92,audio_list_stym!$B$2:$BQ$299,68,FALSE)</f>
        <v>#N/A</v>
      </c>
      <c r="BB92" t="str">
        <f t="shared" si="31"/>
        <v>Вот_XXXXX._Тонкий_ли_он?</v>
      </c>
      <c r="BD92" cm="1">
        <f t="array" aca="1" ref="BD92" ca="1">INDEX($L$90:$L$97,(RANK(AT4,$AT$2:$AT$9)))</f>
        <v>2149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VLOOKUP(B93,audio_list_stym!$A$3:$BP$18,45,FALSE)</f>
        <v>17</v>
      </c>
      <c r="F93" t="str">
        <f>VLOOKUP(E93,metki!$A$2:$B$9,2,FALSE)</f>
        <v>экспл_новые_без_названия</v>
      </c>
      <c r="G93" t="str">
        <f t="shared" si="26"/>
        <v>экспл</v>
      </c>
      <c r="H93" t="str">
        <f>VLOOKUP(B93,audio_list_stym!$A$3:$AJ$18,13,FALSE)</f>
        <v>ZF</v>
      </c>
      <c r="I93" t="s">
        <v>691</v>
      </c>
      <c r="J93" t="str">
        <f t="shared" si="27"/>
        <v>ZF_4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156</v>
      </c>
      <c r="Z93" t="str">
        <f>IF(G93="экспл",VLOOKUP(J93,quest_экспл!$A$1:$N$129,12,FALSE),IF(G93="импл_",0,0))</f>
        <v>sound\\Celniy_li_on.wav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7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38"/>
        <v/>
      </c>
      <c r="AI93" t="s">
        <v>103</v>
      </c>
      <c r="AO93">
        <f t="shared" ca="1" si="33"/>
        <v>0.13494266694094026</v>
      </c>
      <c r="AP93" t="str">
        <f t="shared" ca="1" si="34"/>
        <v>pics\\Redis_8.jpg</v>
      </c>
      <c r="AR93" t="str">
        <f t="shared" si="39"/>
        <v/>
      </c>
      <c r="AS93" t="str">
        <f t="shared" si="40"/>
        <v/>
      </c>
      <c r="AT93">
        <f t="shared" ca="1" si="29"/>
        <v>0.42452149102912495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_Цельный_ли_он?</v>
      </c>
      <c r="BA93" t="e">
        <f>VLOOKUP(Q93,audio_list_stym!$B$2:$BQ$299,68,FALSE)</f>
        <v>#N/A</v>
      </c>
      <c r="BB93" t="str">
        <f t="shared" si="31"/>
        <v>Это_XXXXX._Цельный_ли_он?</v>
      </c>
      <c r="BD93" cm="1">
        <f t="array" aca="1" ref="BD93" ca="1">INDEX($L$90:$L$97,(RANK(AT5,$AT$2:$AT$9)))</f>
        <v>2151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VLOOKUP(B94,audio_list_stym!$A$3:$BP$18,45,FALSE)</f>
        <v>17</v>
      </c>
      <c r="F94" t="str">
        <f>VLOOKUP(E94,metki!$A$2:$B$9,2,FALSE)</f>
        <v>экспл_новые_без_названия</v>
      </c>
      <c r="G94" t="str">
        <f t="shared" si="26"/>
        <v>экспл</v>
      </c>
      <c r="H94" t="str">
        <f>VLOOKUP(B94,audio_list_stym!$A$3:$AJ$18,13,FALSE)</f>
        <v>ZF</v>
      </c>
      <c r="I94" t="s">
        <v>692</v>
      </c>
      <c r="J94" t="str">
        <f t="shared" si="27"/>
        <v>ZF_5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157</v>
      </c>
      <c r="Z94" t="str">
        <f>IF(G94="экспл",VLOOKUP(J94,quest_экспл!$A$1:$N$129,12,FALSE),IF(G94="импл_",0,0))</f>
        <v>sound\\On_shershaviy.wav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7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38"/>
        <v/>
      </c>
      <c r="AI94" t="s">
        <v>104</v>
      </c>
      <c r="AO94">
        <f t="shared" ca="1" si="33"/>
        <v>4.9372055533713821E-2</v>
      </c>
      <c r="AP94" t="str">
        <f t="shared" ca="1" si="34"/>
        <v>pics\\Tomat_7.jpg</v>
      </c>
      <c r="AR94" t="str">
        <f t="shared" si="39"/>
        <v/>
      </c>
      <c r="AS94" t="str">
        <f t="shared" si="40"/>
        <v/>
      </c>
      <c r="AT94">
        <f t="shared" ca="1" si="29"/>
        <v>0.55102682727992214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_Он_шершавый?</v>
      </c>
      <c r="BA94" t="e">
        <f>VLOOKUP(Q94,audio_list_stym!$B$2:$BQ$299,68,FALSE)</f>
        <v>#N/A</v>
      </c>
      <c r="BB94" t="str">
        <f t="shared" si="31"/>
        <v>На_картинке_XXXXX._Он_шершавый?</v>
      </c>
      <c r="BD94" cm="1">
        <f t="array" aca="1" ref="BD94" ca="1">INDEX($L$90:$L$97,(RANK(AT6,$AT$2:$AT$9)))</f>
        <v>2147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VLOOKUP(B95,audio_list_stym!$A$3:$BP$18,45,FALSE)</f>
        <v>17</v>
      </c>
      <c r="F95" t="str">
        <f>VLOOKUP(E95,metki!$A$2:$B$9,2,FALSE)</f>
        <v>экспл_новые_без_названия</v>
      </c>
      <c r="G95" t="str">
        <f t="shared" si="26"/>
        <v>экспл</v>
      </c>
      <c r="H95" t="str">
        <f>VLOOKUP(B95,audio_list_stym!$A$3:$AJ$18,13,FALSE)</f>
        <v>ZF</v>
      </c>
      <c r="I95" t="s">
        <v>693</v>
      </c>
      <c r="J95" t="str">
        <f t="shared" si="27"/>
        <v>ZF_6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158</v>
      </c>
      <c r="Z95" t="str">
        <f>IF(G95="экспл",VLOOKUP(J95,quest_экспл!$A$1:$N$129,12,FALSE),IF(G95="импл_",0,0))</f>
        <v>sound\\Zaostrin_li_on.wav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7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38"/>
        <v/>
      </c>
      <c r="AI95" t="s">
        <v>105</v>
      </c>
      <c r="AO95">
        <f t="shared" ca="1" si="33"/>
        <v>0.15714372120459319</v>
      </c>
      <c r="AP95" t="str">
        <f t="shared" ca="1" si="34"/>
        <v>pics\\Redis_6.jpg</v>
      </c>
      <c r="AR95" t="str">
        <f t="shared" si="39"/>
        <v/>
      </c>
      <c r="AS95" t="str">
        <f t="shared" si="40"/>
        <v/>
      </c>
      <c r="AT95">
        <f t="shared" ca="1" si="29"/>
        <v>0.7545048800672125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_Заострен_ли_он?</v>
      </c>
      <c r="BA95" t="e">
        <f>VLOOKUP(Q95,audio_list_stym!$B$2:$BQ$299,68,FALSE)</f>
        <v>#N/A</v>
      </c>
      <c r="BB95" t="str">
        <f t="shared" si="31"/>
        <v>На_мониторе_XXXXX._Заострен_ли_он?</v>
      </c>
      <c r="BD95" cm="1">
        <f t="array" aca="1" ref="BD95" ca="1">INDEX($L$90:$L$97,(RANK(AT7,$AT$2:$AT$9)))</f>
        <v>2150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VLOOKUP(B96,audio_list_stym!$A$3:$BP$18,45,FALSE)</f>
        <v>17</v>
      </c>
      <c r="F96" t="str">
        <f>VLOOKUP(E96,metki!$A$2:$B$9,2,FALSE)</f>
        <v>экспл_новые_без_названия</v>
      </c>
      <c r="G96" t="str">
        <f t="shared" si="26"/>
        <v>экспл</v>
      </c>
      <c r="H96" t="str">
        <f>VLOOKUP(B96,audio_list_stym!$A$3:$AJ$18,13,FALSE)</f>
        <v>ZF</v>
      </c>
      <c r="I96" t="s">
        <v>694</v>
      </c>
      <c r="J96" t="str">
        <f t="shared" si="27"/>
        <v>ZF_7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159</v>
      </c>
      <c r="Z96" t="str">
        <f>IF(G96="экспл",VLOOKUP(J96,quest_экспл!$A$1:$N$129,12,FALSE),IF(G96="импл_",0,0))</f>
        <v>sound\\On_rassipchatiy.wav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7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38"/>
        <v/>
      </c>
      <c r="AI96" t="s">
        <v>106</v>
      </c>
      <c r="AO96">
        <f t="shared" ca="1" si="33"/>
        <v>0.63525092129328442</v>
      </c>
      <c r="AP96" t="str">
        <f t="shared" ca="1" si="34"/>
        <v>pics\\Kokos_2.jpg</v>
      </c>
      <c r="AR96" t="str">
        <f t="shared" si="39"/>
        <v/>
      </c>
      <c r="AS96" t="str">
        <f t="shared" si="40"/>
        <v/>
      </c>
      <c r="AT96">
        <f t="shared" ca="1" si="29"/>
        <v>0.36194062169147878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_Он_рассыпчатый?</v>
      </c>
      <c r="BA96" t="e">
        <f>VLOOKUP(Q96,audio_list_stym!$B$2:$BQ$299,68,FALSE)</f>
        <v>#N/A</v>
      </c>
      <c r="BB96" t="str">
        <f t="shared" si="31"/>
        <v>Перед_Вами_XXXXX._Он_рассыпчатый?</v>
      </c>
      <c r="BD96" cm="1">
        <f t="array" aca="1" ref="BD96" ca="1">INDEX($L$90:$L$97,(RANK(AT8,$AT$2:$AT$9)))</f>
        <v>2148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VLOOKUP(B97,audio_list_stym!$A$3:$BP$18,45,FALSE)</f>
        <v>17</v>
      </c>
      <c r="F97" t="str">
        <f>VLOOKUP(E97,metki!$A$2:$B$9,2,FALSE)</f>
        <v>экспл_новые_без_названия</v>
      </c>
      <c r="G97" t="str">
        <f t="shared" si="26"/>
        <v>экспл</v>
      </c>
      <c r="H97" t="str">
        <f>VLOOKUP(B97,audio_list_stym!$A$3:$AJ$18,13,FALSE)</f>
        <v>ZF</v>
      </c>
      <c r="I97" t="s">
        <v>695</v>
      </c>
      <c r="J97" t="str">
        <f t="shared" si="27"/>
        <v>ZF_8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160</v>
      </c>
      <c r="Z97" t="str">
        <f>IF(G97="экспл",VLOOKUP(J97,quest_экспл!$A$1:$N$129,12,FALSE),IF(G97="импл_",0,0))</f>
        <v>sound\\Ochishen_li_on.wav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7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38"/>
        <v/>
      </c>
      <c r="AI97" t="s">
        <v>107</v>
      </c>
      <c r="AO97">
        <f t="shared" ca="1" si="33"/>
        <v>0.76270294119321913</v>
      </c>
      <c r="AP97" t="str">
        <f t="shared" ca="1" si="34"/>
        <v>pics\\Goroh_3.jpg</v>
      </c>
      <c r="AR97" t="str">
        <f t="shared" si="39"/>
        <v/>
      </c>
      <c r="AS97" t="str">
        <f t="shared" si="40"/>
        <v/>
      </c>
      <c r="AT97">
        <f t="shared" ca="1" si="29"/>
        <v>0.98717716703635228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_Очищен_ли_он?</v>
      </c>
      <c r="BA97" t="e">
        <f>VLOOKUP(Q97,audio_list_stym!$B$2:$BQ$299,68,FALSE)</f>
        <v>#N/A</v>
      </c>
      <c r="BB97" t="str">
        <f t="shared" si="31"/>
        <v>Вы_видите_XXXXX._Очищен_ли_он?</v>
      </c>
      <c r="BD97" cm="1">
        <f t="array" aca="1" ref="BD97" ca="1">INDEX($L$90:$L$97,(RANK(AT9,$AT$2:$AT$9)))</f>
        <v>2152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VLOOKUP(B98,audio_list_stym!$A$3:$BP$18,45,FALSE)</f>
        <v>14</v>
      </c>
      <c r="F98" t="str">
        <f>VLOOKUP(E98,metki!$A$2:$B$9,2,FALSE)</f>
        <v>импл_новые_с_названием</v>
      </c>
      <c r="G98" t="str">
        <f t="shared" si="26"/>
        <v>импл_</v>
      </c>
      <c r="H98" t="str">
        <f>VLOOKUP(B98,audio_list_stym!$A$3:$AJ$18,13,FALSE)</f>
        <v>Ackee</v>
      </c>
      <c r="I98" t="s">
        <v>688</v>
      </c>
      <c r="J98" t="str">
        <f t="shared" si="27"/>
        <v>Ackee_1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225</v>
      </c>
      <c r="Q98" t="str">
        <f>IF(G98="экспл",0,IF(G98="импл_",VLOOKUP(J98,quest_импл!$A$1:$J$129,8,FALSE),0))</f>
        <v>sound\\Sushenniy_li.wav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2047</v>
      </c>
      <c r="AD98" t="str">
        <f t="shared" ca="1" si="37"/>
        <v>pics\\Peper_7.jpg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8"/>
        <v>pics\\Peper_7.jpg</v>
      </c>
      <c r="AI98" t="s">
        <v>108</v>
      </c>
      <c r="AO98">
        <f t="shared" ca="1" si="33"/>
        <v>0.29132538715088341</v>
      </c>
      <c r="AP98" t="str">
        <f t="shared" ca="1" si="34"/>
        <v>pics\\Peper_7.jpg</v>
      </c>
      <c r="AR98" t="str">
        <f>IF(AH98="sound\\Ogorod",AP26,"")</f>
        <v/>
      </c>
      <c r="AS98" t="str">
        <f t="shared" ca="1" si="40"/>
        <v>pics\\Peper_7.jpg</v>
      </c>
      <c r="AT98">
        <f t="shared" ca="1" si="29"/>
        <v>0.51082308492120132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_Сушеный_ли_</v>
      </c>
      <c r="BB98" t="str">
        <f t="shared" si="31"/>
        <v>_Сушеный_ли_КОДИС?</v>
      </c>
      <c r="BC98">
        <f>A98</f>
        <v>1213</v>
      </c>
      <c r="BD98" cm="1">
        <f t="array" aca="1" ref="BD98" ca="1">INDEX($L$98:$L$105,(RANK(AT2,$AT$2:$AT$9)))</f>
        <v>2065</v>
      </c>
      <c r="BE98" cm="1">
        <f t="array" aca="1" ref="BE98" ca="1">INDEX(BD66:BD81,(RANK(AT6,$AT$2:$AT$9)))</f>
        <v>2119</v>
      </c>
      <c r="BF98" cm="1">
        <f t="array" aca="1" ref="BF98" ca="1">INDEX(BD82:BD97,(RANK(AT6,$AT$2:$AT$9)))</f>
        <v>2141</v>
      </c>
      <c r="BG98" cm="1">
        <f t="array" aca="1" ref="BG98" ca="1">INDEX(BD106:BD129,(RANK(AT6,$AT$2:$AT$17)))</f>
        <v>2075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VLOOKUP(B99,audio_list_stym!$A$3:$BP$18,45,FALSE)</f>
        <v>14</v>
      </c>
      <c r="F99" t="str">
        <f>VLOOKUP(E99,metki!$A$2:$B$9,2,FALSE)</f>
        <v>импл_новые_с_названием</v>
      </c>
      <c r="G99" t="str">
        <f t="shared" si="26"/>
        <v>импл_</v>
      </c>
      <c r="H99" t="str">
        <f>VLOOKUP(B99,audio_list_stym!$A$3:$AJ$18,13,FALSE)</f>
        <v>Ackee</v>
      </c>
      <c r="I99" t="s">
        <v>689</v>
      </c>
      <c r="J99" t="str">
        <f t="shared" si="27"/>
        <v>Ackee_2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226</v>
      </c>
      <c r="Q99" t="str">
        <f>IF(G99="экспл",0,IF(G99="импл_",VLOOKUP(J99,quest_импл!$A$1:$J$129,8,FALSE),0))</f>
        <v>sound\\S_vetochkoy_li.wav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2048</v>
      </c>
      <c r="AD99" t="str">
        <f t="shared" ca="1" si="37"/>
        <v>pics\\Peper_8.jpg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8"/>
        <v>pics\\Peper_8.jpg</v>
      </c>
      <c r="AI99" t="s">
        <v>109</v>
      </c>
      <c r="AO99">
        <f t="shared" ca="1" si="33"/>
        <v>0.28459333299073131</v>
      </c>
      <c r="AP99" t="str">
        <f t="shared" ca="1" si="34"/>
        <v>pics\\Peper_8.jpg</v>
      </c>
      <c r="AR99" t="str">
        <f t="shared" ref="AR99:AR120" si="41">IF(AH99="sound\\Ogorod",AP27,"")</f>
        <v/>
      </c>
      <c r="AS99" t="str">
        <f t="shared" ca="1" si="40"/>
        <v>pics\\Peper_8.jpg</v>
      </c>
      <c r="AT99">
        <f t="shared" ca="1" si="29"/>
        <v>0.96297634973715596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_С_веточкой_ли_</v>
      </c>
      <c r="BB99" t="str">
        <f t="shared" si="31"/>
        <v>_С_веточкой_ли_КОДИС?</v>
      </c>
      <c r="BD99" cm="1">
        <f t="array" aca="1" ref="BD99" ca="1">INDEX($L$98:$L$105,(RANK(AT3,$AT$2:$AT$9)))</f>
        <v>2066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VLOOKUP(B100,audio_list_stym!$A$3:$BP$18,45,FALSE)</f>
        <v>14</v>
      </c>
      <c r="F100" t="str">
        <f>VLOOKUP(E100,metki!$A$2:$B$9,2,FALSE)</f>
        <v>импл_новые_с_названием</v>
      </c>
      <c r="G100" t="str">
        <f t="shared" si="26"/>
        <v>импл_</v>
      </c>
      <c r="H100" t="str">
        <f>VLOOKUP(B100,audio_list_stym!$A$3:$AJ$18,13,FALSE)</f>
        <v>Ackee</v>
      </c>
      <c r="I100" t="s">
        <v>690</v>
      </c>
      <c r="J100" t="str">
        <f t="shared" si="27"/>
        <v>Ackee_3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227</v>
      </c>
      <c r="Q100" t="str">
        <f>IF(G100="экспл",0,IF(G100="импл_",VLOOKUP(J100,quest_импл!$A$1:$J$129,8,FALSE),0))</f>
        <v>sound\\Rasskrit_li.wav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2001</v>
      </c>
      <c r="AD100" t="str">
        <f t="shared" ca="1" si="37"/>
        <v>pics\\Banan_1.jpg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8"/>
        <v>pics\\Banan_1.jpg</v>
      </c>
      <c r="AI100" t="s">
        <v>110</v>
      </c>
      <c r="AO100">
        <f t="shared" ca="1" si="33"/>
        <v>0.98045739668718213</v>
      </c>
      <c r="AP100" t="str">
        <f t="shared" ca="1" si="34"/>
        <v>pics\\Banan_1.jpg</v>
      </c>
      <c r="AR100" t="str">
        <f t="shared" si="41"/>
        <v/>
      </c>
      <c r="AS100" t="str">
        <f t="shared" ca="1" si="40"/>
        <v>pics\\Banan_1.jpg</v>
      </c>
      <c r="AT100">
        <f t="shared" ca="1" si="29"/>
        <v>0.17268429718849998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_Раскрыт_ли_</v>
      </c>
      <c r="BB100" t="str">
        <f t="shared" si="31"/>
        <v>_Раскрыт_ли_КОДИС?</v>
      </c>
      <c r="BD100" cm="1">
        <f t="array" aca="1" ref="BD100" ca="1">INDEX($L$98:$L$105,(RANK(AT4,$AT$2:$AT$9)))</f>
        <v>2069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VLOOKUP(B101,audio_list_stym!$A$3:$BP$18,45,FALSE)</f>
        <v>14</v>
      </c>
      <c r="F101" t="str">
        <f>VLOOKUP(E101,metki!$A$2:$B$9,2,FALSE)</f>
        <v>импл_новые_с_названием</v>
      </c>
      <c r="G101" t="str">
        <f t="shared" si="26"/>
        <v>импл_</v>
      </c>
      <c r="H101" t="str">
        <f>VLOOKUP(B101,audio_list_stym!$A$3:$AJ$18,13,FALSE)</f>
        <v>Ackee</v>
      </c>
      <c r="I101" t="s">
        <v>691</v>
      </c>
      <c r="J101" t="str">
        <f t="shared" si="27"/>
        <v>Ackee_4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228</v>
      </c>
      <c r="Q101" t="str">
        <f>IF(G101="экспл",0,IF(G101="импл_",VLOOKUP(J101,quest_импл!$A$1:$J$129,8,FALSE),0))</f>
        <v>sound\\Pushistiy_li.wav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2055</v>
      </c>
      <c r="AD101" t="str">
        <f t="shared" ca="1" si="37"/>
        <v>pics\\Redis_7.jpg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8"/>
        <v>pics\\Redis_7.jpg</v>
      </c>
      <c r="AI101" t="s">
        <v>111</v>
      </c>
      <c r="AO101">
        <f t="shared" ca="1" si="33"/>
        <v>0.14639584729100974</v>
      </c>
      <c r="AP101" t="str">
        <f t="shared" ca="1" si="34"/>
        <v>pics\\Redis_7.jpg</v>
      </c>
      <c r="AR101" t="str">
        <f t="shared" si="41"/>
        <v/>
      </c>
      <c r="AS101" t="str">
        <f t="shared" ca="1" si="40"/>
        <v>pics\\Redis_7.jpg</v>
      </c>
      <c r="AT101">
        <f t="shared" ca="1" si="29"/>
        <v>0.8468937861785758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_Пушистый_ли_</v>
      </c>
      <c r="BB101" t="str">
        <f t="shared" si="31"/>
        <v>_Пушистый_ли_КОДИС?</v>
      </c>
      <c r="BD101" cm="1">
        <f t="array" aca="1" ref="BD101" ca="1">INDEX($L$98:$L$105,(RANK(AT5,$AT$2:$AT$9)))</f>
        <v>2071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VLOOKUP(B102,audio_list_stym!$A$3:$BP$18,45,FALSE)</f>
        <v>14</v>
      </c>
      <c r="F102" t="str">
        <f>VLOOKUP(E102,metki!$A$2:$B$9,2,FALSE)</f>
        <v>импл_новые_с_названием</v>
      </c>
      <c r="G102" t="str">
        <f t="shared" si="26"/>
        <v>импл_</v>
      </c>
      <c r="H102" t="str">
        <f>VLOOKUP(B102,audio_list_stym!$A$3:$AJ$18,13,FALSE)</f>
        <v>Ackee</v>
      </c>
      <c r="I102" t="s">
        <v>692</v>
      </c>
      <c r="J102" t="str">
        <f t="shared" si="27"/>
        <v>Ackee_5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229</v>
      </c>
      <c r="Q102" t="str">
        <f>IF(G102="экспл",0,IF(G102="импл_",VLOOKUP(J102,quest_импл!$A$1:$J$129,8,FALSE),0))</f>
        <v>sound\\Kvadratniy_li.wav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2030</v>
      </c>
      <c r="AD102" t="str">
        <f t="shared" ca="1" si="37"/>
        <v>pics\\Kokos_6.jpg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8"/>
        <v>pics\\Kokos_6.jpg</v>
      </c>
      <c r="AI102" t="s">
        <v>112</v>
      </c>
      <c r="AO102">
        <f t="shared" ca="1" si="33"/>
        <v>0.55149833842441609</v>
      </c>
      <c r="AP102" t="str">
        <f t="shared" ca="1" si="34"/>
        <v>pics\\Kokos_6.jpg</v>
      </c>
      <c r="AR102" t="str">
        <f t="shared" si="41"/>
        <v/>
      </c>
      <c r="AS102" t="str">
        <f t="shared" ca="1" si="40"/>
        <v>pics\\Kokos_6.jpg</v>
      </c>
      <c r="AT102">
        <f t="shared" ca="1" si="29"/>
        <v>0.97944637612486807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_Квадратный_ли_</v>
      </c>
      <c r="BB102" t="str">
        <f t="shared" si="31"/>
        <v>_Квадратный_ли_КОДИС?</v>
      </c>
      <c r="BD102" cm="1">
        <f t="array" aca="1" ref="BD102" ca="1">INDEX($L$98:$L$105,(RANK(AT6,$AT$2:$AT$9)))</f>
        <v>2067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VLOOKUP(B103,audio_list_stym!$A$3:$BP$18,45,FALSE)</f>
        <v>14</v>
      </c>
      <c r="F103" t="str">
        <f>VLOOKUP(E103,metki!$A$2:$B$9,2,FALSE)</f>
        <v>импл_новые_с_названием</v>
      </c>
      <c r="G103" t="str">
        <f t="shared" si="26"/>
        <v>импл_</v>
      </c>
      <c r="H103" t="str">
        <f>VLOOKUP(B103,audio_list_stym!$A$3:$AJ$18,13,FALSE)</f>
        <v>Ackee</v>
      </c>
      <c r="I103" t="s">
        <v>693</v>
      </c>
      <c r="J103" t="str">
        <f t="shared" si="27"/>
        <v>Ackee_6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230</v>
      </c>
      <c r="Q103" t="str">
        <f>IF(G103="экспл",0,IF(G103="импл_",VLOOKUP(J103,quest_импл!$A$1:$J$129,8,FALSE),0))</f>
        <v>sound\\Sklizskiy_li.wav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2064</v>
      </c>
      <c r="AD103" t="str">
        <f t="shared" ca="1" si="37"/>
        <v>pics\\Tomat_8.jpg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8"/>
        <v>pics\\Tomat_8.jpg</v>
      </c>
      <c r="AI103" t="s">
        <v>113</v>
      </c>
      <c r="AO103">
        <f t="shared" ca="1" si="33"/>
        <v>2.1363017231446735E-2</v>
      </c>
      <c r="AP103" t="str">
        <f t="shared" ca="1" si="34"/>
        <v>pics\\Tomat_8.jpg</v>
      </c>
      <c r="AR103" t="str">
        <f t="shared" si="41"/>
        <v/>
      </c>
      <c r="AS103" t="str">
        <f t="shared" ca="1" si="40"/>
        <v>pics\\Tomat_8.jpg</v>
      </c>
      <c r="AT103">
        <f t="shared" ca="1" si="29"/>
        <v>0.89030011922052221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_Склизкий_ли_</v>
      </c>
      <c r="BB103" t="str">
        <f t="shared" si="31"/>
        <v>_Склизкий_ли_КОДИС?</v>
      </c>
      <c r="BD103" cm="1">
        <f t="array" aca="1" ref="BD103" ca="1">INDEX($L$98:$L$105,(RANK(AT7,$AT$2:$AT$9)))</f>
        <v>2070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VLOOKUP(B104,audio_list_stym!$A$3:$BP$18,45,FALSE)</f>
        <v>14</v>
      </c>
      <c r="F104" t="str">
        <f>VLOOKUP(E104,metki!$A$2:$B$9,2,FALSE)</f>
        <v>импл_новые_с_названием</v>
      </c>
      <c r="G104" t="str">
        <f t="shared" si="26"/>
        <v>импл_</v>
      </c>
      <c r="H104" t="str">
        <f>VLOOKUP(B104,audio_list_stym!$A$3:$AJ$18,13,FALSE)</f>
        <v>Ackee</v>
      </c>
      <c r="I104" t="s">
        <v>694</v>
      </c>
      <c r="J104" t="str">
        <f t="shared" si="27"/>
        <v>Ackee_7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231</v>
      </c>
      <c r="Q104" t="str">
        <f>IF(G104="экспл",0,IF(G104="импл_",VLOOKUP(J104,quest_импл!$A$1:$J$129,8,FALSE),0))</f>
        <v>sound\\Uvyadshiy_li.wav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2046</v>
      </c>
      <c r="AD104" t="str">
        <f t="shared" ca="1" si="37"/>
        <v>pics\\Peper_6.jpg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8"/>
        <v>pics\\Peper_6.jpg</v>
      </c>
      <c r="AI104" t="s">
        <v>114</v>
      </c>
      <c r="AO104">
        <f t="shared" ca="1" si="33"/>
        <v>0.29355309171703348</v>
      </c>
      <c r="AP104" t="str">
        <f t="shared" ca="1" si="34"/>
        <v>pics\\Peper_6.jpg</v>
      </c>
      <c r="AR104" t="str">
        <f t="shared" si="41"/>
        <v/>
      </c>
      <c r="AS104" t="str">
        <f t="shared" ca="1" si="40"/>
        <v>pics\\Peper_6.jpg</v>
      </c>
      <c r="AT104">
        <f t="shared" ca="1" si="29"/>
        <v>5.6271931150769339E-2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_Увядший_ли_</v>
      </c>
      <c r="BB104" t="str">
        <f t="shared" si="31"/>
        <v>_Увядший_ли_КОДИС?</v>
      </c>
      <c r="BD104" cm="1">
        <f t="array" aca="1" ref="BD104" ca="1">INDEX($L$98:$L$105,(RANK(AT8,$AT$2:$AT$9)))</f>
        <v>2068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VLOOKUP(B105,audio_list_stym!$A$3:$BP$18,45,FALSE)</f>
        <v>14</v>
      </c>
      <c r="F105" t="str">
        <f>VLOOKUP(E105,metki!$A$2:$B$9,2,FALSE)</f>
        <v>импл_новые_с_названием</v>
      </c>
      <c r="G105" t="str">
        <f t="shared" si="26"/>
        <v>импл_</v>
      </c>
      <c r="H105" t="str">
        <f>VLOOKUP(B105,audio_list_stym!$A$3:$AJ$18,13,FALSE)</f>
        <v>Ackee</v>
      </c>
      <c r="I105" t="s">
        <v>695</v>
      </c>
      <c r="J105" t="str">
        <f t="shared" si="27"/>
        <v>Ackee_8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232</v>
      </c>
      <c r="Q105" t="str">
        <f>IF(G105="экспл",0,IF(G105="импл_",VLOOKUP(J105,quest_импл!$A$1:$J$129,8,FALSE),0))</f>
        <v>sound\\Raznocvetniy_li.wav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2043</v>
      </c>
      <c r="AD105" t="str">
        <f t="shared" ca="1" si="37"/>
        <v>pics\\Peper_3.jpg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8"/>
        <v>pics\\Peper_3.jpg</v>
      </c>
      <c r="AI105" t="s">
        <v>115</v>
      </c>
      <c r="AO105">
        <f t="shared" ca="1" si="33"/>
        <v>0.38390815771884024</v>
      </c>
      <c r="AP105" t="str">
        <f t="shared" ca="1" si="34"/>
        <v>pics\\Peper_3.jpg</v>
      </c>
      <c r="AR105" t="str">
        <f t="shared" si="41"/>
        <v/>
      </c>
      <c r="AS105" t="str">
        <f t="shared" ca="1" si="40"/>
        <v>pics\\Peper_3.jpg</v>
      </c>
      <c r="AT105">
        <f t="shared" ca="1" si="29"/>
        <v>0.31474341653698312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_Разноцветный_ли_</v>
      </c>
      <c r="BB105" t="str">
        <f t="shared" si="31"/>
        <v>_Разноцветный_ли_КОДИС?</v>
      </c>
      <c r="BD105" cm="1">
        <f t="array" aca="1" ref="BD105" ca="1">INDEX($L$98:$L$105,(RANK(AT9,$AT$2:$AT$9)))</f>
        <v>2072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VLOOKUP(B106,audio_list_stym!$A$3:$BP$18,45,FALSE)</f>
        <v>15</v>
      </c>
      <c r="F106" t="str">
        <f>VLOOKUP(E106,metki!$A$2:$B$9,2,FALSE)</f>
        <v>экспл_новые_с_названием</v>
      </c>
      <c r="G106" t="str">
        <f t="shared" si="26"/>
        <v>экспл</v>
      </c>
      <c r="H106" t="str">
        <f>VLOOKUP(B106,audio_list_stym!$A$3:$AJ$18,13,FALSE)</f>
        <v>Ake</v>
      </c>
      <c r="I106" t="s">
        <v>688</v>
      </c>
      <c r="J106" t="str">
        <f t="shared" si="27"/>
        <v>Ake_1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105</v>
      </c>
      <c r="Z106" t="str">
        <f>IF(G106="экспл",VLOOKUP(J106,quest_экспл!$A$1:$N$129,12,FALSE),IF(G106="импл_",0,0))</f>
        <v>sound\\On_imeet_myakot.wav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37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38"/>
        <v/>
      </c>
      <c r="AI106" t="s">
        <v>116</v>
      </c>
      <c r="AO106">
        <f t="shared" ca="1" si="33"/>
        <v>0.81819356141916399</v>
      </c>
      <c r="AP106" t="str">
        <f t="shared" ca="1" si="34"/>
        <v>pics\\Finik_5.jpg</v>
      </c>
      <c r="AR106" t="str">
        <f t="shared" si="41"/>
        <v/>
      </c>
      <c r="AS106" t="str">
        <f t="shared" si="40"/>
        <v/>
      </c>
      <c r="AT106">
        <f t="shared" ca="1" si="29"/>
        <v>4.3204064679507326E-3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_Он_имеет_мякоть?</v>
      </c>
      <c r="BA106" t="e">
        <f>VLOOKUP(Q106,audio_list_stym!$B$2:$BQ$299,68,FALSE)</f>
        <v>#N/A</v>
      </c>
      <c r="BB106" t="str">
        <f t="shared" si="31"/>
        <v>На_экране_ГОНИК._Он_имеет_мякоть?</v>
      </c>
      <c r="BC106">
        <f>A106</f>
        <v>1214</v>
      </c>
      <c r="BD106" cm="1">
        <f t="array" aca="1" ref="BD106" ca="1">INDEX($L$106:$L$113,(RANK(AT2,$AT$2:$AT$9)))</f>
        <v>2073</v>
      </c>
      <c r="BE106" cm="1">
        <f t="array" aca="1" ref="BE106" ca="1">INDEX(BD66:BD81,(RANK(AT7,$AT$2:$AT$17)))</f>
        <v>2130</v>
      </c>
      <c r="BF106" cm="1">
        <f t="array" aca="1" ref="BF106" ca="1">INDEX(BD90:BD105,(RANK(AT7,$AT$2:$AT$17)))</f>
        <v>2066</v>
      </c>
      <c r="BG106" cm="1">
        <f t="array" aca="1" ref="BG106" ca="1">INDEX(BD114:BD129,(RANK(AT7,$AT$2:$AT$9)))</f>
        <v>2086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VLOOKUP(B107,audio_list_stym!$A$3:$BP$18,45,FALSE)</f>
        <v>15</v>
      </c>
      <c r="F107" t="str">
        <f>VLOOKUP(E107,metki!$A$2:$B$9,2,FALSE)</f>
        <v>экспл_новые_с_названием</v>
      </c>
      <c r="G107" t="str">
        <f t="shared" si="26"/>
        <v>экспл</v>
      </c>
      <c r="H107" t="str">
        <f>VLOOKUP(B107,audio_list_stym!$A$3:$AJ$18,13,FALSE)</f>
        <v>Ake</v>
      </c>
      <c r="I107" t="s">
        <v>689</v>
      </c>
      <c r="J107" t="str">
        <f t="shared" si="27"/>
        <v>Ake_2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106</v>
      </c>
      <c r="Z107" t="str">
        <f>IF(G107="экспл",VLOOKUP(J107,quest_экспл!$A$1:$N$129,12,FALSE),IF(G107="импл_",0,0))</f>
        <v>sound\\Prodolgovatiy_li_on.wav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7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38"/>
        <v/>
      </c>
      <c r="AI107" t="s">
        <v>117</v>
      </c>
      <c r="AO107">
        <f t="shared" ca="1" si="33"/>
        <v>0.1286686721090724</v>
      </c>
      <c r="AP107" t="str">
        <f t="shared" ca="1" si="34"/>
        <v>pics\\Tomat_2.jpg</v>
      </c>
      <c r="AR107" t="str">
        <f t="shared" si="41"/>
        <v/>
      </c>
      <c r="AS107" t="str">
        <f t="shared" si="40"/>
        <v/>
      </c>
      <c r="AT107">
        <f t="shared" ca="1" si="29"/>
        <v>0.9438088227210728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_Продолговатый_ли_он?</v>
      </c>
      <c r="BA107" t="e">
        <f>VLOOKUP(Q107,audio_list_stym!$B$2:$BQ$299,68,FALSE)</f>
        <v>#N/A</v>
      </c>
      <c r="BB107" t="str">
        <f t="shared" si="31"/>
        <v>Посмотрите,_вот_ГОНИК._Продолговатый_ли_он?</v>
      </c>
      <c r="BD107" cm="1">
        <f t="array" aca="1" ref="BD107" ca="1">INDEX($L$106:$L$113,(RANK(AT3,$AT$2:$AT$9)))</f>
        <v>2074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VLOOKUP(B108,audio_list_stym!$A$3:$BP$18,45,FALSE)</f>
        <v>15</v>
      </c>
      <c r="F108" t="str">
        <f>VLOOKUP(E108,metki!$A$2:$B$9,2,FALSE)</f>
        <v>экспл_новые_с_названием</v>
      </c>
      <c r="G108" t="str">
        <f t="shared" si="26"/>
        <v>экспл</v>
      </c>
      <c r="H108" t="str">
        <f>VLOOKUP(B108,audio_list_stym!$A$3:$AJ$18,13,FALSE)</f>
        <v>Ake</v>
      </c>
      <c r="I108" t="s">
        <v>690</v>
      </c>
      <c r="J108" t="str">
        <f t="shared" si="27"/>
        <v>Ake_3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107</v>
      </c>
      <c r="Z108" t="str">
        <f>IF(G108="экспл",VLOOKUP(J108,quest_экспл!$A$1:$N$129,12,FALSE),IF(G108="импл_",0,0))</f>
        <v>sound\\Pyatnistiy_li_on.wav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7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38"/>
        <v/>
      </c>
      <c r="AI108" t="s">
        <v>118</v>
      </c>
      <c r="AO108">
        <f t="shared" ca="1" si="33"/>
        <v>0.62231142736182443</v>
      </c>
      <c r="AP108" t="str">
        <f t="shared" ca="1" si="34"/>
        <v>pics\\Kokos_3.jpg</v>
      </c>
      <c r="AR108" t="str">
        <f t="shared" si="41"/>
        <v/>
      </c>
      <c r="AS108" t="str">
        <f t="shared" si="40"/>
        <v/>
      </c>
      <c r="AT108">
        <f t="shared" ca="1" si="29"/>
        <v>0.14864963335439385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_Пятнистый_ли_он?</v>
      </c>
      <c r="BA108" t="e">
        <f>VLOOKUP(Q108,audio_list_stym!$B$2:$BQ$299,68,FALSE)</f>
        <v>#N/A</v>
      </c>
      <c r="BB108" t="str">
        <f t="shared" si="31"/>
        <v>Вот_ГОНИК._Пятнистый_ли_он?</v>
      </c>
      <c r="BD108" cm="1">
        <f t="array" aca="1" ref="BD108" ca="1">INDEX($L$106:$L$113,(RANK(AT4,$AT$2:$AT$9)))</f>
        <v>2077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VLOOKUP(B109,audio_list_stym!$A$3:$BP$18,45,FALSE)</f>
        <v>15</v>
      </c>
      <c r="F109" t="str">
        <f>VLOOKUP(E109,metki!$A$2:$B$9,2,FALSE)</f>
        <v>экспл_новые_с_названием</v>
      </c>
      <c r="G109" t="str">
        <f t="shared" si="26"/>
        <v>экспл</v>
      </c>
      <c r="H109" t="str">
        <f>VLOOKUP(B109,audio_list_stym!$A$3:$AJ$18,13,FALSE)</f>
        <v>Ake</v>
      </c>
      <c r="I109" t="s">
        <v>691</v>
      </c>
      <c r="J109" t="str">
        <f t="shared" si="27"/>
        <v>Ake_4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108</v>
      </c>
      <c r="Z109" t="str">
        <f>IF(G109="экспл",VLOOKUP(J109,quest_экспл!$A$1:$N$129,12,FALSE),IF(G109="импл_",0,0))</f>
        <v>sound\\On_s_kozhuroy.wav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7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38"/>
        <v/>
      </c>
      <c r="AI109" t="s">
        <v>119</v>
      </c>
      <c r="AO109">
        <f t="shared" ca="1" si="33"/>
        <v>0.84910071057409386</v>
      </c>
      <c r="AP109" t="str">
        <f t="shared" ca="1" si="34"/>
        <v>pics\\Finik_3.jpg</v>
      </c>
      <c r="AR109" t="str">
        <f t="shared" si="41"/>
        <v/>
      </c>
      <c r="AS109" t="str">
        <f t="shared" si="40"/>
        <v/>
      </c>
      <c r="AT109">
        <f t="shared" ca="1" si="29"/>
        <v>0.39630428115594341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_Он_с_кожурой?</v>
      </c>
      <c r="BA109" t="e">
        <f>VLOOKUP(Q109,audio_list_stym!$B$2:$BQ$299,68,FALSE)</f>
        <v>#N/A</v>
      </c>
      <c r="BB109" t="str">
        <f t="shared" si="31"/>
        <v>Это_ГОНИК._Он_с_кожурой?</v>
      </c>
      <c r="BD109" cm="1">
        <f t="array" aca="1" ref="BD109" ca="1">INDEX($L$106:$L$113,(RANK(AT5,$AT$2:$AT$9)))</f>
        <v>2079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VLOOKUP(B110,audio_list_stym!$A$3:$BP$18,45,FALSE)</f>
        <v>15</v>
      </c>
      <c r="F110" t="str">
        <f>VLOOKUP(E110,metki!$A$2:$B$9,2,FALSE)</f>
        <v>экспл_новые_с_названием</v>
      </c>
      <c r="G110" t="str">
        <f t="shared" si="26"/>
        <v>экспл</v>
      </c>
      <c r="H110" t="str">
        <f>VLOOKUP(B110,audio_list_stym!$A$3:$AJ$18,13,FALSE)</f>
        <v>Ake</v>
      </c>
      <c r="I110" t="s">
        <v>692</v>
      </c>
      <c r="J110" t="str">
        <f t="shared" si="27"/>
        <v>Ake_5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109</v>
      </c>
      <c r="Z110" t="str">
        <f>IF(G110="экспл",VLOOKUP(J110,quest_экспл!$A$1:$N$129,12,FALSE),IF(G110="импл_",0,0))</f>
        <v>sound\\Fioletoviy_li_on.wav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7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38"/>
        <v/>
      </c>
      <c r="AI110" t="s">
        <v>120</v>
      </c>
      <c r="AO110">
        <f t="shared" ca="1" si="33"/>
        <v>0.73292815082753193</v>
      </c>
      <c r="AP110" t="str">
        <f t="shared" ca="1" si="34"/>
        <v>pics\\Goroh_5.jpg</v>
      </c>
      <c r="AR110" t="str">
        <f t="shared" si="41"/>
        <v/>
      </c>
      <c r="AS110" t="str">
        <f t="shared" si="40"/>
        <v/>
      </c>
      <c r="AT110">
        <f t="shared" ca="1" si="29"/>
        <v>0.30645842878762075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_Синий_ли_он?</v>
      </c>
      <c r="BA110" t="e">
        <f>VLOOKUP(Q110,audio_list_stym!$B$2:$BQ$299,68,FALSE)</f>
        <v>#N/A</v>
      </c>
      <c r="BB110" t="str">
        <f t="shared" si="31"/>
        <v>На_картинке_ГОНИК._Синий_ли_он?</v>
      </c>
      <c r="BD110" cm="1">
        <f t="array" aca="1" ref="BD110" ca="1">INDEX($L$106:$L$113,(RANK(AT6,$AT$2:$AT$9)))</f>
        <v>2075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VLOOKUP(B111,audio_list_stym!$A$3:$BP$18,45,FALSE)</f>
        <v>15</v>
      </c>
      <c r="F111" t="str">
        <f>VLOOKUP(E111,metki!$A$2:$B$9,2,FALSE)</f>
        <v>экспл_новые_с_названием</v>
      </c>
      <c r="G111" t="str">
        <f t="shared" si="26"/>
        <v>экспл</v>
      </c>
      <c r="H111" t="str">
        <f>VLOOKUP(B111,audio_list_stym!$A$3:$AJ$18,13,FALSE)</f>
        <v>Ake</v>
      </c>
      <c r="I111" t="s">
        <v>693</v>
      </c>
      <c r="J111" t="str">
        <f t="shared" si="27"/>
        <v>Ake_6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110</v>
      </c>
      <c r="Z111" t="str">
        <f>IF(G111="экспл",VLOOKUP(J111,quest_экспл!$A$1:$N$129,12,FALSE),IF(G111="импл_",0,0))</f>
        <v>sound\\On_s_dolkami.wav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7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38"/>
        <v/>
      </c>
      <c r="AI111" t="s">
        <v>121</v>
      </c>
      <c r="AO111">
        <f t="shared" ca="1" si="33"/>
        <v>0.89744199883291431</v>
      </c>
      <c r="AP111" t="str">
        <f t="shared" ca="1" si="34"/>
        <v>pics\\Banan_6.jpg</v>
      </c>
      <c r="AR111" t="str">
        <f t="shared" si="41"/>
        <v/>
      </c>
      <c r="AS111" t="str">
        <f t="shared" si="40"/>
        <v/>
      </c>
      <c r="AT111">
        <f t="shared" ca="1" si="29"/>
        <v>0.40615953362625046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_Он_с_дольками?</v>
      </c>
      <c r="BA111" t="e">
        <f>VLOOKUP(Q111,audio_list_stym!$B$2:$BQ$299,68,FALSE)</f>
        <v>#N/A</v>
      </c>
      <c r="BB111" t="str">
        <f t="shared" si="31"/>
        <v>На_мониторе_ГОНИК._Он_с_дольками?</v>
      </c>
      <c r="BD111" cm="1">
        <f t="array" aca="1" ref="BD111" ca="1">INDEX($L$106:$L$113,(RANK(AT7,$AT$2:$AT$9)))</f>
        <v>2078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VLOOKUP(B112,audio_list_stym!$A$3:$BP$18,45,FALSE)</f>
        <v>15</v>
      </c>
      <c r="F112" t="str">
        <f>VLOOKUP(E112,metki!$A$2:$B$9,2,FALSE)</f>
        <v>экспл_новые_с_названием</v>
      </c>
      <c r="G112" t="str">
        <f t="shared" si="26"/>
        <v>экспл</v>
      </c>
      <c r="H112" t="str">
        <f>VLOOKUP(B112,audio_list_stym!$A$3:$AJ$18,13,FALSE)</f>
        <v>Ake</v>
      </c>
      <c r="I112" t="s">
        <v>694</v>
      </c>
      <c r="J112" t="str">
        <f t="shared" si="27"/>
        <v>Ake_7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111</v>
      </c>
      <c r="Z112" t="str">
        <f>IF(G112="экспл",VLOOKUP(J112,quest_экспл!$A$1:$N$129,12,FALSE),IF(G112="импл_",0,0))</f>
        <v>sound\\On_visushenniy.wav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7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38"/>
        <v/>
      </c>
      <c r="AI112" t="s">
        <v>122</v>
      </c>
      <c r="AO112">
        <f t="shared" ca="1" si="33"/>
        <v>0.47891931335057347</v>
      </c>
      <c r="AP112" t="str">
        <f t="shared" ca="1" si="34"/>
        <v>pics\\Limon_4.jpg</v>
      </c>
      <c r="AR112" t="str">
        <f t="shared" si="41"/>
        <v/>
      </c>
      <c r="AS112" t="str">
        <f t="shared" si="40"/>
        <v/>
      </c>
      <c r="AT112">
        <f t="shared" ca="1" si="29"/>
        <v>5.6577678502836015E-2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_Он_высушенный?</v>
      </c>
      <c r="BA112" t="e">
        <f>VLOOKUP(Q112,audio_list_stym!$B$2:$BQ$299,68,FALSE)</f>
        <v>#N/A</v>
      </c>
      <c r="BB112" t="str">
        <f t="shared" si="31"/>
        <v>Перед_Вами_ГОНИК._Он_высушенный?</v>
      </c>
      <c r="BD112" cm="1">
        <f t="array" aca="1" ref="BD112" ca="1">INDEX($L$106:$L$113,(RANK(AT8,$AT$2:$AT$9)))</f>
        <v>2076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VLOOKUP(B113,audio_list_stym!$A$3:$BP$18,45,FALSE)</f>
        <v>15</v>
      </c>
      <c r="F113" t="str">
        <f>VLOOKUP(E113,metki!$A$2:$B$9,2,FALSE)</f>
        <v>экспл_новые_с_названием</v>
      </c>
      <c r="G113" t="str">
        <f t="shared" si="26"/>
        <v>экспл</v>
      </c>
      <c r="H113" t="str">
        <f>VLOOKUP(B113,audio_list_stym!$A$3:$AJ$18,13,FALSE)</f>
        <v>Ake</v>
      </c>
      <c r="I113" t="s">
        <v>695</v>
      </c>
      <c r="J113" t="str">
        <f t="shared" si="27"/>
        <v>Ake_8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112</v>
      </c>
      <c r="Z113" t="str">
        <f>IF(G113="экспл",VLOOKUP(J113,quest_экспл!$A$1:$N$129,12,FALSE),IF(G113="импл_",0,0))</f>
        <v>sound\\Myatiy_li_on.wav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7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38"/>
        <v/>
      </c>
      <c r="AI113" t="s">
        <v>123</v>
      </c>
      <c r="AO113">
        <f t="shared" ca="1" si="33"/>
        <v>0.38742867284507543</v>
      </c>
      <c r="AP113" t="str">
        <f t="shared" ca="1" si="34"/>
        <v>pics\\Peper_2.jpg</v>
      </c>
      <c r="AR113" t="str">
        <f t="shared" si="41"/>
        <v/>
      </c>
      <c r="AS113" t="str">
        <f t="shared" si="40"/>
        <v/>
      </c>
      <c r="AT113">
        <f t="shared" ca="1" si="29"/>
        <v>1.5477662085320643E-2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_Мятый_ли_он?</v>
      </c>
      <c r="BA113" t="e">
        <f>VLOOKUP(Q113,audio_list_stym!$B$2:$BQ$299,68,FALSE)</f>
        <v>#N/A</v>
      </c>
      <c r="BB113" t="str">
        <f t="shared" si="31"/>
        <v>Вы_видите_ГОНИК._Мятый_ли_он?</v>
      </c>
      <c r="BD113" cm="1">
        <f t="array" aca="1" ref="BD113" ca="1">INDEX($L$106:$L$113,(RANK(AT9,$AT$2:$AT$9)))</f>
        <v>2080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VLOOKUP(B114,audio_list_stym!$A$3:$BP$18,45,FALSE)</f>
        <v>16</v>
      </c>
      <c r="F114" t="str">
        <f>VLOOKUP(E114,metki!$A$2:$B$9,2,FALSE)</f>
        <v>импл_новые_без_названия</v>
      </c>
      <c r="G114" t="str">
        <f t="shared" si="26"/>
        <v>импл_</v>
      </c>
      <c r="H114" t="str">
        <f>VLOOKUP(B114,audio_list_stym!$A$3:$AJ$18,13,FALSE)</f>
        <v>Finger</v>
      </c>
      <c r="I114" t="s">
        <v>688</v>
      </c>
      <c r="J114" t="str">
        <f t="shared" si="27"/>
        <v>Finger_1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241</v>
      </c>
      <c r="Q114" t="str">
        <f>IF(G114="экспл",0,IF(G114="импл_",VLOOKUP(J114,quest_импл!$A$1:$J$129,8,FALSE),0))</f>
        <v>sound\\Vityanut_li.wav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2007</v>
      </c>
      <c r="AD114" t="str">
        <f t="shared" ca="1" si="37"/>
        <v>pics\\Banan_7.jpg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8"/>
        <v>pics\\Banan_7.jpg</v>
      </c>
      <c r="AI114" t="s">
        <v>86</v>
      </c>
      <c r="AO114">
        <f t="shared" ca="1" si="33"/>
        <v>0.8934211193026943</v>
      </c>
      <c r="AP114" t="str">
        <f t="shared" ca="1" si="34"/>
        <v>pics\\Banan_7.jpg</v>
      </c>
      <c r="AR114" t="str">
        <f t="shared" si="41"/>
        <v/>
      </c>
      <c r="AS114" t="str">
        <f t="shared" ca="1" si="40"/>
        <v>pics\\Banan_7.jpg</v>
      </c>
      <c r="AT114">
        <f t="shared" ca="1" si="29"/>
        <v>0.11602577825630167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_Вытянут_ли_</v>
      </c>
      <c r="BB114" t="str">
        <f t="shared" si="31"/>
        <v>_Вытянут_ли_XXXXX?</v>
      </c>
      <c r="BC114">
        <f>A114</f>
        <v>1215</v>
      </c>
      <c r="BD114" cm="1">
        <f t="array" aca="1" ref="BD114" ca="1">INDEX($L$114:$L$121,(RANK(AT2,$AT$2:$AT$9)))</f>
        <v>2081</v>
      </c>
      <c r="BE114" cm="1">
        <f t="array" aca="1" ref="BE114" ca="1">INDEX(BD66:BD81,(RANK(AT8,$AT$2:$AT$17)))</f>
        <v>2130</v>
      </c>
      <c r="BF114" cm="1">
        <f t="array" aca="1" ref="BF114" ca="1">INDEX(BD82:BD97,(RANK(AT8,$AT$2:$AT$9)))</f>
        <v>2143</v>
      </c>
      <c r="BG114" cm="1">
        <f t="array" aca="1" ref="BG114" ca="1">INDEX(BD98:BD113,(RANK(AT8,$AT$2:$AT$9)))</f>
        <v>2071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VLOOKUP(B115,audio_list_stym!$A$3:$BP$18,45,FALSE)</f>
        <v>16</v>
      </c>
      <c r="F115" t="str">
        <f>VLOOKUP(E115,metki!$A$2:$B$9,2,FALSE)</f>
        <v>импл_новые_без_названия</v>
      </c>
      <c r="G115" t="str">
        <f t="shared" si="26"/>
        <v>импл_</v>
      </c>
      <c r="H115" t="str">
        <f>VLOOKUP(B115,audio_list_stym!$A$3:$AJ$18,13,FALSE)</f>
        <v>Finger</v>
      </c>
      <c r="I115" t="s">
        <v>689</v>
      </c>
      <c r="J115" t="str">
        <f t="shared" si="27"/>
        <v>Finger_2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242</v>
      </c>
      <c r="Q115" t="str">
        <f>IF(G115="экспл",0,IF(G115="импл_",VLOOKUP(J115,quest_импл!$A$1:$J$129,8,FALSE),0))</f>
        <v>sound\\Nadloman_li.wav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2009</v>
      </c>
      <c r="AD115" t="str">
        <f t="shared" ca="1" si="37"/>
        <v>pics\\Finik_1.jpg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8"/>
        <v>pics\\Finik_1.jpg</v>
      </c>
      <c r="AI115" t="s">
        <v>87</v>
      </c>
      <c r="AO115">
        <f t="shared" ca="1" si="33"/>
        <v>0.88886856923529101</v>
      </c>
      <c r="AP115" t="str">
        <f t="shared" ca="1" si="34"/>
        <v>pics\\Finik_1.jpg</v>
      </c>
      <c r="AR115" t="str">
        <f t="shared" si="41"/>
        <v/>
      </c>
      <c r="AS115" t="str">
        <f t="shared" ca="1" si="40"/>
        <v>pics\\Finik_1.jpg</v>
      </c>
      <c r="AT115">
        <f t="shared" ca="1" si="29"/>
        <v>0.80463998266067205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_Надломан_ли_</v>
      </c>
      <c r="BB115" t="str">
        <f t="shared" si="31"/>
        <v>_Надломан_ли_XXXXX?</v>
      </c>
      <c r="BD115" cm="1">
        <f t="array" aca="1" ref="BD115" ca="1">INDEX($L$114:$L$121,(RANK(AT3,$AT$2:$AT$9)))</f>
        <v>2082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VLOOKUP(B116,audio_list_stym!$A$3:$BP$18,45,FALSE)</f>
        <v>16</v>
      </c>
      <c r="F116" t="str">
        <f>VLOOKUP(E116,metki!$A$2:$B$9,2,FALSE)</f>
        <v>импл_новые_без_названия</v>
      </c>
      <c r="G116" t="str">
        <f t="shared" si="26"/>
        <v>импл_</v>
      </c>
      <c r="H116" t="str">
        <f>VLOOKUP(B116,audio_list_stym!$A$3:$AJ$18,13,FALSE)</f>
        <v>Finger</v>
      </c>
      <c r="I116" t="s">
        <v>690</v>
      </c>
      <c r="J116" t="str">
        <f t="shared" si="27"/>
        <v>Finger_3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243</v>
      </c>
      <c r="Q116" t="str">
        <f>IF(G116="экспл",0,IF(G116="импл_",VLOOKUP(J116,quest_импл!$A$1:$J$129,8,FALSE),0))</f>
        <v>sound\\Volnistiy_li.wav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2062</v>
      </c>
      <c r="AD116" t="str">
        <f t="shared" ca="1" si="37"/>
        <v>pics\\Tomat_6.jpg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8"/>
        <v>pics\\Tomat_6.jpg</v>
      </c>
      <c r="AI116" t="s">
        <v>88</v>
      </c>
      <c r="AO116">
        <f t="shared" ca="1" si="33"/>
        <v>5.4470847016802271E-2</v>
      </c>
      <c r="AP116" t="str">
        <f t="shared" ca="1" si="34"/>
        <v>pics\\Tomat_6.jpg</v>
      </c>
      <c r="AR116" t="str">
        <f t="shared" si="41"/>
        <v/>
      </c>
      <c r="AS116" t="str">
        <f t="shared" ca="1" si="40"/>
        <v>pics\\Tomat_6.jpg</v>
      </c>
      <c r="AT116">
        <f t="shared" ca="1" si="29"/>
        <v>0.50927889795104075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_Волнистый_ли_</v>
      </c>
      <c r="BB116" t="str">
        <f t="shared" si="31"/>
        <v>_Волнистый_ли_XXXXX?</v>
      </c>
      <c r="BD116" cm="1">
        <f t="array" aca="1" ref="BD116" ca="1">INDEX($L$114:$L$121,(RANK(AT4,$AT$2:$AT$9)))</f>
        <v>2085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VLOOKUP(B117,audio_list_stym!$A$3:$BP$18,45,FALSE)</f>
        <v>16</v>
      </c>
      <c r="F117" t="str">
        <f>VLOOKUP(E117,metki!$A$2:$B$9,2,FALSE)</f>
        <v>импл_новые_без_названия</v>
      </c>
      <c r="G117" t="str">
        <f t="shared" si="26"/>
        <v>импл_</v>
      </c>
      <c r="H117" t="str">
        <f>VLOOKUP(B117,audio_list_stym!$A$3:$AJ$18,13,FALSE)</f>
        <v>Finger</v>
      </c>
      <c r="I117" t="s">
        <v>691</v>
      </c>
      <c r="J117" t="str">
        <f t="shared" si="27"/>
        <v>Finger_4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244</v>
      </c>
      <c r="Q117" t="str">
        <f>IF(G117="экспл",0,IF(G117="импл_",VLOOKUP(J117,quest_импл!$A$1:$J$129,8,FALSE),0))</f>
        <v>sound\\Buriy_li.wav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2005</v>
      </c>
      <c r="AD117" t="str">
        <f t="shared" ca="1" si="37"/>
        <v>pics\\Banan_5.jpg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8"/>
        <v>pics\\Banan_5.jpg</v>
      </c>
      <c r="AI117" t="s">
        <v>89</v>
      </c>
      <c r="AO117">
        <f t="shared" ca="1" si="33"/>
        <v>0.91094842160747358</v>
      </c>
      <c r="AP117" t="str">
        <f t="shared" ca="1" si="34"/>
        <v>pics\\Banan_5.jpg</v>
      </c>
      <c r="AR117" t="str">
        <f t="shared" si="41"/>
        <v/>
      </c>
      <c r="AS117" t="str">
        <f t="shared" ca="1" si="40"/>
        <v>pics\\Banan_5.jpg</v>
      </c>
      <c r="AT117">
        <f t="shared" ca="1" si="29"/>
        <v>0.38898439059502354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_Бурый_ли_</v>
      </c>
      <c r="BB117" t="str">
        <f t="shared" si="31"/>
        <v>_Бурый_ли_XXXXX?</v>
      </c>
      <c r="BD117" cm="1">
        <f t="array" aca="1" ref="BD117" ca="1">INDEX($L$114:$L$121,(RANK(AT5,$AT$2:$AT$9)))</f>
        <v>2087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VLOOKUP(B118,audio_list_stym!$A$3:$BP$18,45,FALSE)</f>
        <v>16</v>
      </c>
      <c r="F118" t="str">
        <f>VLOOKUP(E118,metki!$A$2:$B$9,2,FALSE)</f>
        <v>импл_новые_без_названия</v>
      </c>
      <c r="G118" t="str">
        <f t="shared" si="26"/>
        <v>импл_</v>
      </c>
      <c r="H118" t="str">
        <f>VLOOKUP(B118,audio_list_stym!$A$3:$AJ$18,13,FALSE)</f>
        <v>Finger</v>
      </c>
      <c r="I118" t="s">
        <v>692</v>
      </c>
      <c r="J118" t="str">
        <f t="shared" si="27"/>
        <v>Finger_5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245</v>
      </c>
      <c r="Q118" t="str">
        <f>IF(G118="экспл",0,IF(G118="импл_",VLOOKUP(J118,quest_импл!$A$1:$J$129,8,FALSE),0))</f>
        <v>sound\\Vizhatiy_li.wav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2041</v>
      </c>
      <c r="AD118" t="str">
        <f t="shared" ca="1" si="37"/>
        <v>pics\\Peper_1.jpg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8"/>
        <v>pics\\Peper_1.jpg</v>
      </c>
      <c r="AI118" t="s">
        <v>90</v>
      </c>
      <c r="AO118">
        <f t="shared" ca="1" si="33"/>
        <v>0.38881972714689894</v>
      </c>
      <c r="AP118" t="str">
        <f t="shared" ca="1" si="34"/>
        <v>pics\\Peper_1.jpg</v>
      </c>
      <c r="AR118" t="str">
        <f t="shared" si="41"/>
        <v/>
      </c>
      <c r="AS118" t="str">
        <f t="shared" ca="1" si="40"/>
        <v>pics\\Peper_1.jpg</v>
      </c>
      <c r="AT118">
        <f t="shared" ca="1" si="29"/>
        <v>0.81939494623417863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_Выжатый_ли_</v>
      </c>
      <c r="BB118" t="str">
        <f t="shared" si="31"/>
        <v>_Выжатый_ли_XXXXX?</v>
      </c>
      <c r="BD118" cm="1">
        <f t="array" aca="1" ref="BD118" ca="1">INDEX($L$114:$L$121,(RANK(AT6,$AT$2:$AT$9)))</f>
        <v>2083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VLOOKUP(B119,audio_list_stym!$A$3:$BP$18,45,FALSE)</f>
        <v>16</v>
      </c>
      <c r="F119" t="str">
        <f>VLOOKUP(E119,metki!$A$2:$B$9,2,FALSE)</f>
        <v>импл_новые_без_названия</v>
      </c>
      <c r="G119" t="str">
        <f t="shared" si="26"/>
        <v>импл_</v>
      </c>
      <c r="H119" t="str">
        <f>VLOOKUP(B119,audio_list_stym!$A$3:$AJ$18,13,FALSE)</f>
        <v>Finger</v>
      </c>
      <c r="I119" t="s">
        <v>693</v>
      </c>
      <c r="J119" t="str">
        <f t="shared" si="27"/>
        <v>Finger_6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246</v>
      </c>
      <c r="Q119" t="str">
        <f>IF(G119="экспл",0,IF(G119="импл_",VLOOKUP(J119,quest_импл!$A$1:$J$129,8,FALSE),0))</f>
        <v>sound\\Obemniy_li.wav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2051</v>
      </c>
      <c r="AD119" t="str">
        <f t="shared" ca="1" si="37"/>
        <v>pics\\Redis_3.jpg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8"/>
        <v>pics\\Redis_3.jpg</v>
      </c>
      <c r="AI119" t="s">
        <v>91</v>
      </c>
      <c r="AO119">
        <f t="shared" ca="1" si="33"/>
        <v>0.19051755288335703</v>
      </c>
      <c r="AP119" t="str">
        <f t="shared" ca="1" si="34"/>
        <v>pics\\Redis_3.jpg</v>
      </c>
      <c r="AR119" t="str">
        <f t="shared" si="41"/>
        <v/>
      </c>
      <c r="AS119" t="str">
        <f t="shared" ca="1" si="40"/>
        <v>pics\\Redis_3.jpg</v>
      </c>
      <c r="AT119">
        <f t="shared" ca="1" si="29"/>
        <v>0.91607358448190546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_Объемный_ли_</v>
      </c>
      <c r="BB119" t="str">
        <f t="shared" si="31"/>
        <v>_Объемный_ли_XXXXX?</v>
      </c>
      <c r="BD119" cm="1">
        <f t="array" aca="1" ref="BD119" ca="1">INDEX($L$114:$L$121,(RANK(AT7,$AT$2:$AT$9)))</f>
        <v>2086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VLOOKUP(B120,audio_list_stym!$A$3:$BP$18,45,FALSE)</f>
        <v>16</v>
      </c>
      <c r="F120" t="str">
        <f>VLOOKUP(E120,metki!$A$2:$B$9,2,FALSE)</f>
        <v>импл_новые_без_названия</v>
      </c>
      <c r="G120" t="str">
        <f t="shared" si="26"/>
        <v>импл_</v>
      </c>
      <c r="H120" t="str">
        <f>VLOOKUP(B120,audio_list_stym!$A$3:$AJ$18,13,FALSE)</f>
        <v>Finger</v>
      </c>
      <c r="I120" t="s">
        <v>694</v>
      </c>
      <c r="J120" t="str">
        <f t="shared" si="27"/>
        <v>Finger_7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247</v>
      </c>
      <c r="Q120" t="str">
        <f>IF(G120="экспл",0,IF(G120="импл_",VLOOKUP(J120,quest_импл!$A$1:$J$129,8,FALSE),0))</f>
        <v>sound\\Pustoy_li.wav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2045</v>
      </c>
      <c r="AD120" t="str">
        <f t="shared" ca="1" si="37"/>
        <v>pics\\Peper_5.jpg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8"/>
        <v>pics\\Peper_5.jpg</v>
      </c>
      <c r="AI120" t="s">
        <v>92</v>
      </c>
      <c r="AO120">
        <f t="shared" ca="1" si="33"/>
        <v>0.35936835412530943</v>
      </c>
      <c r="AP120" t="str">
        <f t="shared" ca="1" si="34"/>
        <v>pics\\Peper_5.jpg</v>
      </c>
      <c r="AR120" t="str">
        <f t="shared" si="41"/>
        <v/>
      </c>
      <c r="AS120" t="str">
        <f t="shared" ca="1" si="40"/>
        <v>pics\\Peper_5.jpg</v>
      </c>
      <c r="AT120">
        <f t="shared" ca="1" si="29"/>
        <v>0.32256869648841957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_Пустой_ли_</v>
      </c>
      <c r="BB120" t="str">
        <f t="shared" si="31"/>
        <v>_Пустой_ли_XXXXX?</v>
      </c>
      <c r="BD120" cm="1">
        <f t="array" aca="1" ref="BD120" ca="1">INDEX($L$114:$L$121,(RANK(AT8,$AT$2:$AT$9)))</f>
        <v>2084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VLOOKUP(B121,audio_list_stym!$A$3:$BP$18,45,FALSE)</f>
        <v>16</v>
      </c>
      <c r="F121" t="str">
        <f>VLOOKUP(E121,metki!$A$2:$B$9,2,FALSE)</f>
        <v>импл_новые_без_названия</v>
      </c>
      <c r="G121" t="str">
        <f t="shared" si="26"/>
        <v>импл_</v>
      </c>
      <c r="H121" t="str">
        <f>VLOOKUP(B121,audio_list_stym!$A$3:$AJ$18,13,FALSE)</f>
        <v>Finger</v>
      </c>
      <c r="I121" t="s">
        <v>695</v>
      </c>
      <c r="J121" t="str">
        <f t="shared" si="27"/>
        <v>Finger_8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248</v>
      </c>
      <c r="Q121" t="str">
        <f>IF(G121="экспл",0,IF(G121="импл_",VLOOKUP(J121,quest_импл!$A$1:$J$129,8,FALSE),0))</f>
        <v>sound\\Beliy_li.wav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2028</v>
      </c>
      <c r="AD121" t="str">
        <f t="shared" ca="1" si="37"/>
        <v>pics\\Kokos_4.jpg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8"/>
        <v>pics\\Kokos_4.jpg</v>
      </c>
      <c r="AI121" t="s">
        <v>93</v>
      </c>
      <c r="AO121">
        <f t="shared" ca="1" si="33"/>
        <v>0.61548407611149569</v>
      </c>
      <c r="AP121" t="str">
        <f t="shared" ca="1" si="34"/>
        <v>pics\\Kokos_4.jpg</v>
      </c>
      <c r="AR121" t="str">
        <f>IF(AH121="sound\\Ogorod",AP49,"")</f>
        <v/>
      </c>
      <c r="AS121" t="str">
        <f t="shared" ca="1" si="40"/>
        <v>pics\\Kokos_4.jpg</v>
      </c>
      <c r="AT121">
        <f t="shared" ca="1" si="29"/>
        <v>0.18161238506981581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_Белый_ли_</v>
      </c>
      <c r="BB121" t="str">
        <f t="shared" si="31"/>
        <v>_Белый_ли_XXXXX?</v>
      </c>
      <c r="BD121" cm="1">
        <f t="array" aca="1" ref="BD121" ca="1">INDEX($L$114:$L$121,(RANK(AT9,$AT$2:$AT$9)))</f>
        <v>2088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VLOOKUP(B122,audio_list_stym!$A$3:$BP$18,45,FALSE)</f>
        <v>17</v>
      </c>
      <c r="F122" t="str">
        <f>VLOOKUP(E122,metki!$A$2:$B$9,2,FALSE)</f>
        <v>экспл_новые_без_названия</v>
      </c>
      <c r="G122" t="str">
        <f t="shared" si="26"/>
        <v>экспл</v>
      </c>
      <c r="H122" t="str">
        <f>VLOOKUP(B122,audio_list_stym!$A$3:$AJ$18,13,FALSE)</f>
        <v>Gac</v>
      </c>
      <c r="I122" t="s">
        <v>688</v>
      </c>
      <c r="J122" t="str">
        <f t="shared" si="27"/>
        <v>Gac_1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121</v>
      </c>
      <c r="Z122" t="str">
        <f>IF(G122="экспл",VLOOKUP(J122,quest_экспл!$A$1:$N$129,12,FALSE),IF(G122="импл_",0,0))</f>
        <v>sound\\Ispachkan_li_on.wav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37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38"/>
        <v/>
      </c>
      <c r="AI122" t="s">
        <v>124</v>
      </c>
      <c r="AO122">
        <f t="shared" ca="1" si="33"/>
        <v>0.77875132769005051</v>
      </c>
      <c r="AP122" t="str">
        <f t="shared" ca="1" si="34"/>
        <v>pics\\Goroh_1.jpg</v>
      </c>
      <c r="AR122" t="str">
        <f t="shared" ref="AR122:AR129" si="42">IF(AH122="sound\\Ogorod",AP50,"")</f>
        <v/>
      </c>
      <c r="AS122" t="str">
        <f t="shared" si="40"/>
        <v/>
      </c>
      <c r="AT122">
        <f t="shared" ca="1" si="29"/>
        <v>0.65071285819019486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_Испачкан_ли_он?</v>
      </c>
      <c r="BA122" t="e">
        <f>VLOOKUP(Q122,audio_list_stym!$B$2:$BQ$299,68,FALSE)</f>
        <v>#N/A</v>
      </c>
      <c r="BB122" t="str">
        <f t="shared" si="31"/>
        <v>На_экране_XXXXX._Испачкан_ли_он?</v>
      </c>
      <c r="BC122">
        <f>A122</f>
        <v>1216</v>
      </c>
      <c r="BD122" cm="1">
        <f t="array" aca="1" ref="BD122" ca="1">INDEX($L$122:$L$129,(RANK(AT2,$AT$2:$AT$9)))</f>
        <v>2089</v>
      </c>
      <c r="BE122" cm="1">
        <f t="array" aca="1" ref="BE122" ca="1">INDEX(BD66:BD81,(RANK(AT9,$AT$2:$AT$17)))</f>
        <v>2134</v>
      </c>
      <c r="BF122" cm="1">
        <f t="array" aca="1" ref="BF122" ca="1">INDEX(BD90:BD105,(RANK(AT9,$AT$2:$AT$17)))</f>
        <v>2070</v>
      </c>
      <c r="BG122" cm="1">
        <f t="array" aca="1" ref="BG122" ca="1">INDEX(BD106:BD121,(RANK(AT9,$AT$2:$AT$17)))</f>
        <v>2086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VLOOKUP(B123,audio_list_stym!$A$3:$BP$18,45,FALSE)</f>
        <v>17</v>
      </c>
      <c r="F123" t="str">
        <f>VLOOKUP(E123,metki!$A$2:$B$9,2,FALSE)</f>
        <v>экспл_новые_без_названия</v>
      </c>
      <c r="G123" t="str">
        <f t="shared" si="26"/>
        <v>экспл</v>
      </c>
      <c r="H123" t="str">
        <f>VLOOKUP(B123,audio_list_stym!$A$3:$AJ$18,13,FALSE)</f>
        <v>Gac</v>
      </c>
      <c r="I123" t="s">
        <v>689</v>
      </c>
      <c r="J123" t="str">
        <f t="shared" si="27"/>
        <v>Gac_2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122</v>
      </c>
      <c r="Z123" t="str">
        <f>IF(G123="экспл",VLOOKUP(J123,quest_экспл!$A$1:$N$129,12,FALSE),IF(G123="импл_",0,0))</f>
        <v>sound\\On_farshirovanniy.wav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7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38"/>
        <v/>
      </c>
      <c r="AI123" t="s">
        <v>125</v>
      </c>
      <c r="AO123">
        <f t="shared" ca="1" si="33"/>
        <v>0.65631312326469526</v>
      </c>
      <c r="AP123" t="str">
        <f t="shared" ca="1" si="34"/>
        <v>pics\\Goroh_8.jpg</v>
      </c>
      <c r="AR123" t="str">
        <f t="shared" si="42"/>
        <v/>
      </c>
      <c r="AS123" t="str">
        <f t="shared" si="40"/>
        <v/>
      </c>
      <c r="AT123">
        <f t="shared" ca="1" si="29"/>
        <v>0.76367715527167779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_Он_фаршированный?</v>
      </c>
      <c r="BA123" t="e">
        <f>VLOOKUP(Q123,audio_list_stym!$B$2:$BQ$299,68,FALSE)</f>
        <v>#N/A</v>
      </c>
      <c r="BB123" t="str">
        <f t="shared" si="31"/>
        <v>Посмотрите,_вот_XXXXX._Он_фаршированный?</v>
      </c>
      <c r="BD123" cm="1">
        <f t="array" aca="1" ref="BD123" ca="1">INDEX($L$122:$L$129,(RANK(AT3,$AT$2:$AT$9)))</f>
        <v>2090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VLOOKUP(B124,audio_list_stym!$A$3:$BP$18,45,FALSE)</f>
        <v>17</v>
      </c>
      <c r="F124" t="str">
        <f>VLOOKUP(E124,metki!$A$2:$B$9,2,FALSE)</f>
        <v>экспл_новые_без_названия</v>
      </c>
      <c r="G124" t="str">
        <f t="shared" si="26"/>
        <v>экспл</v>
      </c>
      <c r="H124" t="str">
        <f>VLOOKUP(B124,audio_list_stym!$A$3:$AJ$18,13,FALSE)</f>
        <v>Gac</v>
      </c>
      <c r="I124" t="s">
        <v>690</v>
      </c>
      <c r="J124" t="str">
        <f t="shared" si="27"/>
        <v>Gac_3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123</v>
      </c>
      <c r="Z124" t="str">
        <f>IF(G124="экспл",VLOOKUP(J124,quest_экспл!$A$1:$N$129,12,FALSE),IF(G124="импл_",0,0))</f>
        <v>sound\\On_razrezanniy.wav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7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38"/>
        <v/>
      </c>
      <c r="AI124" t="s">
        <v>126</v>
      </c>
      <c r="AO124">
        <f t="shared" ca="1" si="33"/>
        <v>0.85621212176999884</v>
      </c>
      <c r="AP124" t="str">
        <f t="shared" ca="1" si="34"/>
        <v>pics\\Finik_2.jpg</v>
      </c>
      <c r="AR124" t="str">
        <f t="shared" si="42"/>
        <v/>
      </c>
      <c r="AS124" t="str">
        <f t="shared" si="40"/>
        <v/>
      </c>
      <c r="AT124">
        <f t="shared" ca="1" si="29"/>
        <v>0.57763580288529925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_Он_разрезанный?</v>
      </c>
      <c r="BA124" t="e">
        <f>VLOOKUP(Q124,audio_list_stym!$B$2:$BQ$299,68,FALSE)</f>
        <v>#N/A</v>
      </c>
      <c r="BB124" t="str">
        <f t="shared" si="31"/>
        <v>Вот_XXXXX._Он_разрезанный?</v>
      </c>
      <c r="BD124" cm="1">
        <f t="array" aca="1" ref="BD124" ca="1">INDEX($L$122:$L$129,(RANK(AT4,$AT$2:$AT$9)))</f>
        <v>2093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VLOOKUP(B125,audio_list_stym!$A$3:$BP$18,45,FALSE)</f>
        <v>17</v>
      </c>
      <c r="F125" t="str">
        <f>VLOOKUP(E125,metki!$A$2:$B$9,2,FALSE)</f>
        <v>экспл_новые_без_названия</v>
      </c>
      <c r="G125" t="str">
        <f t="shared" si="26"/>
        <v>экспл</v>
      </c>
      <c r="H125" t="str">
        <f>VLOOKUP(B125,audio_list_stym!$A$3:$AJ$18,13,FALSE)</f>
        <v>Gac</v>
      </c>
      <c r="I125" t="s">
        <v>691</v>
      </c>
      <c r="J125" t="str">
        <f t="shared" si="27"/>
        <v>Gac_4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124</v>
      </c>
      <c r="Z125" t="str">
        <f>IF(G125="экспл",VLOOKUP(J125,quest_экспл!$A$1:$N$129,12,FALSE),IF(G125="импл_",0,0))</f>
        <v>sound\\On_s_lepestkami.wav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7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38"/>
        <v/>
      </c>
      <c r="AI125" t="s">
        <v>127</v>
      </c>
      <c r="AO125">
        <f t="shared" ca="1" si="33"/>
        <v>6.0161055793940044E-2</v>
      </c>
      <c r="AP125" t="str">
        <f t="shared" ca="1" si="34"/>
        <v>pics\\Tomat_5.jpg</v>
      </c>
      <c r="AR125" t="str">
        <f t="shared" si="42"/>
        <v/>
      </c>
      <c r="AS125" t="str">
        <f t="shared" si="40"/>
        <v/>
      </c>
      <c r="AT125">
        <f t="shared" ca="1" si="29"/>
        <v>0.34421220356237625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_Он_с_лепестками?</v>
      </c>
      <c r="BA125" t="e">
        <f>VLOOKUP(Q125,audio_list_stym!$B$2:$BQ$299,68,FALSE)</f>
        <v>#N/A</v>
      </c>
      <c r="BB125" t="str">
        <f t="shared" si="31"/>
        <v>Это_XXXXX._Он_с_лепестками?</v>
      </c>
      <c r="BD125" cm="1">
        <f t="array" aca="1" ref="BD125" ca="1">INDEX($L$122:$L$129,(RANK(AT5,$AT$2:$AT$9)))</f>
        <v>2095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VLOOKUP(B126,audio_list_stym!$A$3:$BP$18,45,FALSE)</f>
        <v>17</v>
      </c>
      <c r="F126" t="str">
        <f>VLOOKUP(E126,metki!$A$2:$B$9,2,FALSE)</f>
        <v>экспл_новые_без_названия</v>
      </c>
      <c r="G126" t="str">
        <f t="shared" si="26"/>
        <v>экспл</v>
      </c>
      <c r="H126" t="str">
        <f>VLOOKUP(B126,audio_list_stym!$A$3:$AJ$18,13,FALSE)</f>
        <v>Gac</v>
      </c>
      <c r="I126" t="s">
        <v>692</v>
      </c>
      <c r="J126" t="str">
        <f t="shared" si="27"/>
        <v>Gac_5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125</v>
      </c>
      <c r="Z126" t="str">
        <f>IF(G126="экспл",VLOOKUP(J126,quest_экспл!$A$1:$N$129,12,FALSE),IF(G126="импл_",0,0))</f>
        <v>sound\\Kolyuchiy_li_on.wav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7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38"/>
        <v/>
      </c>
      <c r="AI126" t="s">
        <v>128</v>
      </c>
      <c r="AO126">
        <f t="shared" ca="1" si="33"/>
        <v>0.5429247091649867</v>
      </c>
      <c r="AP126" t="str">
        <f t="shared" ca="1" si="34"/>
        <v>pics\\Kokos_7.jpg</v>
      </c>
      <c r="AR126" t="str">
        <f t="shared" si="42"/>
        <v/>
      </c>
      <c r="AS126" t="str">
        <f t="shared" si="40"/>
        <v/>
      </c>
      <c r="AT126">
        <f t="shared" ca="1" si="29"/>
        <v>0.10842782834966946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_Колючий_ли_он?</v>
      </c>
      <c r="BA126" t="e">
        <f>VLOOKUP(Q126,audio_list_stym!$B$2:$BQ$299,68,FALSE)</f>
        <v>#N/A</v>
      </c>
      <c r="BB126" t="str">
        <f t="shared" si="31"/>
        <v>На_картинке_XXXXX._Колючий_ли_он?</v>
      </c>
      <c r="BD126" cm="1">
        <f t="array" aca="1" ref="BD126" ca="1">INDEX($L$122:$L$129,(RANK(AT6,$AT$2:$AT$9)))</f>
        <v>2091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VLOOKUP(B127,audio_list_stym!$A$3:$BP$18,45,FALSE)</f>
        <v>17</v>
      </c>
      <c r="F127" t="str">
        <f>VLOOKUP(E127,metki!$A$2:$B$9,2,FALSE)</f>
        <v>экспл_новые_без_названия</v>
      </c>
      <c r="G127" t="str">
        <f t="shared" si="26"/>
        <v>экспл</v>
      </c>
      <c r="H127" t="str">
        <f>VLOOKUP(B127,audio_list_stym!$A$3:$AJ$18,13,FALSE)</f>
        <v>Gac</v>
      </c>
      <c r="I127" t="s">
        <v>693</v>
      </c>
      <c r="J127" t="str">
        <f t="shared" si="27"/>
        <v>Gac_6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126</v>
      </c>
      <c r="Z127" t="str">
        <f>IF(G127="экспл",VLOOKUP(J127,quest_экспл!$A$1:$N$129,12,FALSE),IF(G127="импл_",0,0))</f>
        <v>sound\\Oranzheviy_li_on.wav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7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8"/>
        <v/>
      </c>
      <c r="AI127" t="s">
        <v>129</v>
      </c>
      <c r="AO127">
        <f t="shared" ca="1" si="33"/>
        <v>0.79132805397615191</v>
      </c>
      <c r="AP127" t="str">
        <f t="shared" ca="1" si="34"/>
        <v>pics\\Finik_7.jpg</v>
      </c>
      <c r="AR127" t="str">
        <f t="shared" si="42"/>
        <v/>
      </c>
      <c r="AS127" t="str">
        <f t="shared" si="40"/>
        <v/>
      </c>
      <c r="AT127">
        <f t="shared" ca="1" si="29"/>
        <v>0.90365484012226616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_Оранжевый_ли_он?</v>
      </c>
      <c r="BA127" t="e">
        <f>VLOOKUP(Q127,audio_list_stym!$B$2:$BQ$299,68,FALSE)</f>
        <v>#N/A</v>
      </c>
      <c r="BB127" t="str">
        <f t="shared" si="31"/>
        <v>На_мониторе_XXXXX._Оранжевый_ли_он?</v>
      </c>
      <c r="BD127" cm="1">
        <f t="array" aca="1" ref="BD127" ca="1">INDEX($L$122:$L$129,(RANK(AT7,$AT$2:$AT$9)))</f>
        <v>2094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VLOOKUP(B128,audio_list_stym!$A$3:$BP$18,45,FALSE)</f>
        <v>17</v>
      </c>
      <c r="F128" t="str">
        <f>VLOOKUP(E128,metki!$A$2:$B$9,2,FALSE)</f>
        <v>экспл_новые_без_названия</v>
      </c>
      <c r="G128" t="str">
        <f t="shared" si="26"/>
        <v>экспл</v>
      </c>
      <c r="H128" t="str">
        <f>VLOOKUP(B128,audio_list_stym!$A$3:$AJ$18,13,FALSE)</f>
        <v>Gac</v>
      </c>
      <c r="I128" t="s">
        <v>694</v>
      </c>
      <c r="J128" t="str">
        <f t="shared" si="27"/>
        <v>Gac_7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127</v>
      </c>
      <c r="Z128" t="str">
        <f>IF(G128="экспл",VLOOKUP(J128,quest_экспл!$A$1:$N$129,12,FALSE),IF(G128="импл_",0,0))</f>
        <v>sound\\On_zernistiy.wav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7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38"/>
        <v/>
      </c>
      <c r="AI128" t="s">
        <v>130</v>
      </c>
      <c r="AO128">
        <f t="shared" ca="1" si="33"/>
        <v>0.13067377930465351</v>
      </c>
      <c r="AP128" t="str">
        <f t="shared" ca="1" si="34"/>
        <v>pics\\Tomat_1.jpg</v>
      </c>
      <c r="AR128" t="str">
        <f t="shared" si="42"/>
        <v/>
      </c>
      <c r="AS128" t="str">
        <f t="shared" si="40"/>
        <v/>
      </c>
      <c r="AT128">
        <f t="shared" ca="1" si="29"/>
        <v>0.83472070026519696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_Он_зернистый?</v>
      </c>
      <c r="BA128" t="e">
        <f>VLOOKUP(Q128,audio_list_stym!$B$2:$BQ$299,68,FALSE)</f>
        <v>#N/A</v>
      </c>
      <c r="BB128" t="str">
        <f t="shared" si="31"/>
        <v>Перед_Вами_XXXXX._Он_зернистый?</v>
      </c>
      <c r="BD128" cm="1">
        <f t="array" aca="1" ref="BD128" ca="1">INDEX($L$122:$L$129,(RANK(AT8,$AT$2:$AT$9)))</f>
        <v>2092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VLOOKUP(B129,audio_list_stym!$A$3:$BP$18,45,FALSE)</f>
        <v>17</v>
      </c>
      <c r="F129" t="str">
        <f>VLOOKUP(E129,metki!$A$2:$B$9,2,FALSE)</f>
        <v>экспл_новые_без_названия</v>
      </c>
      <c r="G129" t="str">
        <f t="shared" si="26"/>
        <v>экспл</v>
      </c>
      <c r="H129" t="str">
        <f>VLOOKUP(B129,audio_list_stym!$A$3:$AJ$18,13,FALSE)</f>
        <v>Gac</v>
      </c>
      <c r="I129" t="s">
        <v>695</v>
      </c>
      <c r="J129" t="str">
        <f t="shared" si="27"/>
        <v>Gac_8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128</v>
      </c>
      <c r="Z129" t="str">
        <f>IF(G129="экспл",VLOOKUP(J129,quest_экспл!$A$1:$N$129,12,FALSE),IF(G129="импл_",0,0))</f>
        <v>sound\\Okruglya_li_on.wav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7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8"/>
        <v/>
      </c>
      <c r="AI129" t="s">
        <v>131</v>
      </c>
      <c r="AO129">
        <f t="shared" ca="1" si="33"/>
        <v>0.84297112195491286</v>
      </c>
      <c r="AP129" t="str">
        <f t="shared" ca="1" si="34"/>
        <v>pics\\Finik_4.jpg</v>
      </c>
      <c r="AR129" t="str">
        <f t="shared" si="42"/>
        <v/>
      </c>
      <c r="AS129" t="str">
        <f t="shared" si="40"/>
        <v/>
      </c>
      <c r="AT129">
        <f t="shared" ca="1" si="29"/>
        <v>0.38992198233090536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_Округлый_ли_он?</v>
      </c>
      <c r="BA129" t="e">
        <f>VLOOKUP(Q129,audio_list_stym!$B$2:$BQ$299,68,FALSE)</f>
        <v>#N/A</v>
      </c>
      <c r="BB129" t="str">
        <f t="shared" si="31"/>
        <v>Вы_видите_XXXXX._Округлый_ли_он?</v>
      </c>
      <c r="BD129" cm="1">
        <f t="array" aca="1" ref="BD129" ca="1">INDEX($L$122:$L$129,(RANK(AT9,$AT$2:$AT$9)))</f>
        <v>2096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900-000000000000}"/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VLOOKUP(B2,audio_list_stym!$A$3:$BP$18,46,FALSE)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VLOOKUP(B2,audio_list_stym!$A$3:$AJ$18,14,FALSE)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0.41853590330741941</v>
      </c>
      <c r="AP2" t="str">
        <f t="shared" ref="AP2:AP25" ca="1" si="7">INDEX($AM$2:$AM$25,(RANK(AO2,$AO$2:$AO$25)))</f>
        <v>pics\\Finik_4.jpg</v>
      </c>
      <c r="AQ2" t="str">
        <f ca="1">INDEX($AN$2:$AN$25,(RANK(AO2,$AO$2:$AO$25)))</f>
        <v>pics\\Peper_4.jpg</v>
      </c>
      <c r="AT2">
        <f t="shared" ref="AT2:AT65" ca="1" si="8">RAND()</f>
        <v>0.62293613520358992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2060</v>
      </c>
      <c r="BE2" cm="1">
        <f t="array" aca="1" ref="BE2" ca="1">INDEX(BD10:BD25,(RANK(AT2,$AT$2:$AT$16)))</f>
        <v>2037</v>
      </c>
      <c r="BF2" cm="1">
        <f t="array" aca="1" ref="BF2" ca="1">INDEX(BD26:BD49,(RANK(AT2,$AT$2:$AT$16)))</f>
        <v>2053</v>
      </c>
      <c r="BG2" cm="1">
        <f t="array" aca="1" ref="BG2" ca="1">INDEX(BD50:BD65,(RANK(AT2,$AT$2:$AT$16)))</f>
        <v>2013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VLOOKUP(B3,audio_list_stym!$A$3:$BP$18,46,FALSE)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VLOOKUP(B3,audio_list_stym!$A$3:$AJ$18,14,FALSE)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1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0.30641816667210986</v>
      </c>
      <c r="AP3" t="str">
        <f t="shared" ca="1" si="7"/>
        <v>pics\\Injir_2.jpg</v>
      </c>
      <c r="AQ3" t="str">
        <f t="shared" ref="AQ3:AQ25" ca="1" si="13">INDEX($AN$2:$AN$25,(RANK(AO3,$AO$2:$AO$25)))</f>
        <v>pics\\Tikva_2.jpg</v>
      </c>
      <c r="AT3">
        <f t="shared" ca="1" si="8"/>
        <v>0.80090041460207539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Посмотрите,_вот_ТОМАТ._Мясистый_ли_он?</v>
      </c>
      <c r="BD3" cm="1">
        <f t="array" aca="1" ref="BD3" ca="1">INDEX($L$2:$L$9,(RANK(AT3,$AT$2:$AT$9)))</f>
        <v>2057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VLOOKUP(B4,audio_list_stym!$A$3:$BP$18,46,FALSE)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VLOOKUP(B4,audio_list_stym!$A$3:$AJ$18,14,FALSE)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1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0.44012153298904044</v>
      </c>
      <c r="AP4" t="str">
        <f t="shared" ca="1" si="7"/>
        <v>pics\\Finik_3.jpg</v>
      </c>
      <c r="AQ4" t="str">
        <f t="shared" ca="1" si="13"/>
        <v>pics\\Peper_3.jpg</v>
      </c>
      <c r="AT4">
        <f t="shared" ca="1" si="8"/>
        <v>0.73094050747536354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Вот_ТОМАТ._Горький_ли_он?</v>
      </c>
      <c r="BD4" cm="1">
        <f t="array" aca="1" ref="BD4" ca="1">INDEX($L$2:$L$9,(RANK(AT4,$AT$2:$AT$9)))</f>
        <v>2058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VLOOKUP(B5,audio_list_stym!$A$3:$BP$18,46,FALSE)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VLOOKUP(B5,audio_list_stym!$A$3:$AJ$18,14,FALSE)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1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0.73682384289898983</v>
      </c>
      <c r="AP5" t="str">
        <f t="shared" ca="1" si="7"/>
        <v>pics\\Kokos_5.jpg</v>
      </c>
      <c r="AQ5" t="str">
        <f t="shared" ca="1" si="13"/>
        <v>pics\\Tomat_5.jpg</v>
      </c>
      <c r="AT5">
        <f t="shared" ca="1" si="8"/>
        <v>0.40983221350471133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Это_ТОМАТ._Он_яркий?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VLOOKUP(B6,audio_list_stym!$A$3:$BP$18,46,FALSE)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VLOOKUP(B6,audio_list_stym!$A$3:$AJ$18,14,FALSE)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1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0.38578962859694754</v>
      </c>
      <c r="AP6" t="str">
        <f t="shared" ca="1" si="7"/>
        <v>pics\\Finik_8.jpg</v>
      </c>
      <c r="AQ6" t="str">
        <f t="shared" ca="1" si="13"/>
        <v>pics\\Peper_8.jpg</v>
      </c>
      <c r="AT6">
        <f t="shared" ca="1" si="8"/>
        <v>0.66040916788761872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На_картинке_ТОМАТ._Он_острый?</v>
      </c>
      <c r="BD6" cm="1">
        <f t="array" aca="1" ref="BD6" ca="1">INDEX($L$2:$L$9,(RANK(AT6,$AT$2:$AT$9)))</f>
        <v>2059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VLOOKUP(B7,audio_list_stym!$A$3:$BP$18,46,FALSE)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VLOOKUP(B7,audio_list_stym!$A$3:$AJ$18,14,FALSE)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1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0.10569151725006853</v>
      </c>
      <c r="AP7" t="str">
        <f t="shared" ca="1" si="7"/>
        <v>pics\\Injir_5.jpg</v>
      </c>
      <c r="AQ7" t="str">
        <f t="shared" ca="1" si="13"/>
        <v>pics\\Tikva_5.jpg</v>
      </c>
      <c r="AT7">
        <f t="shared" ca="1" si="8"/>
        <v>0.34175021055554511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На_мониторе_ТОМАТ._Он_спелый?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VLOOKUP(B8,audio_list_stym!$A$3:$BP$18,46,FALSE)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VLOOKUP(B8,audio_list_stym!$A$3:$AJ$18,14,FALSE)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1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3.7128678141099769E-2</v>
      </c>
      <c r="AP8" t="str">
        <f t="shared" ca="1" si="7"/>
        <v>pics\\Injir_8.jpg</v>
      </c>
      <c r="AQ8" t="str">
        <f t="shared" ca="1" si="13"/>
        <v>pics\\Tikva_8.jpg</v>
      </c>
      <c r="AT8">
        <f t="shared" ca="1" si="8"/>
        <v>0.53675337290648761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Перед_Вами_ТОМАТ._Он_серый?</v>
      </c>
      <c r="BD8" cm="1">
        <f t="array" aca="1" ref="BD8" ca="1">INDEX($L$2:$L$9,(RANK(AT8,$AT$2:$AT$9)))</f>
        <v>2061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VLOOKUP(B9,audio_list_stym!$A$3:$BP$18,46,FALSE)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VLOOKUP(B9,audio_list_stym!$A$3:$AJ$18,14,FALSE)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1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0.46858425392960934</v>
      </c>
      <c r="AP9" t="str">
        <f t="shared" ca="1" si="7"/>
        <v>pics\\Finik_2.jpg</v>
      </c>
      <c r="AQ9" t="str">
        <f t="shared" ca="1" si="13"/>
        <v>pics\\Peper_2.jpg</v>
      </c>
      <c r="AT9">
        <f t="shared" ca="1" si="8"/>
        <v>0.48078620614152334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Вы_видите_ТОМАТ._Вязкий_ли_он?</v>
      </c>
      <c r="BD9" cm="1">
        <f t="array" aca="1" ref="BD9" ca="1">INDEX($L$2:$L$9,(RANK(AT9,$AT$2:$AT$9)))</f>
        <v>2062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VLOOKUP(B10,audio_list_stym!$A$3:$BP$18,46,FALSE)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VLOOKUP(B10,audio_list_stym!$A$3:$AJ$18,14,FALSE)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2045</v>
      </c>
      <c r="AD10" t="str">
        <f t="shared" ca="1" si="11"/>
        <v>pics\\Peper_5.jpg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pics\\Peper_5.jpg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0.41016302407652305</v>
      </c>
      <c r="AP10" t="str">
        <f t="shared" ca="1" si="7"/>
        <v>pics\\Finik_5.jpg</v>
      </c>
      <c r="AQ10" t="str">
        <f t="shared" ca="1" si="13"/>
        <v>pics\\Peper_5.jpg</v>
      </c>
      <c r="AS10" t="str">
        <f t="shared" ref="AS10:AS17" ca="1" si="15">IF(AH10="sound\\Tropic",AQ10,"")</f>
        <v>pics\\Peper_5.jpg</v>
      </c>
      <c r="AT10">
        <f t="shared" ca="1" si="8"/>
        <v>0.71477615867628053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_Старый_ли_XXXXX?</v>
      </c>
      <c r="BC10">
        <f>A10</f>
        <v>1202</v>
      </c>
      <c r="BD10" cm="1">
        <f t="array" aca="1" ref="BD10" ca="1">INDEX($L$10:$L$17,(RANK(AT2,$AT$2:$AT$9)))</f>
        <v>2036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VLOOKUP(B11,audio_list_stym!$A$3:$BP$18,46,FALSE)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VLOOKUP(B11,audio_list_stym!$A$3:$AJ$18,14,FALSE)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2062</v>
      </c>
      <c r="AD11" t="str">
        <f t="shared" ca="1" si="11"/>
        <v>pics\\Tomat_6.jpg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pics\\Tomat_6.jpg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0.72274698690438433</v>
      </c>
      <c r="AP11" t="str">
        <f t="shared" ca="1" si="7"/>
        <v>pics\\Kokos_6.jpg</v>
      </c>
      <c r="AQ11" t="str">
        <f t="shared" ca="1" si="13"/>
        <v>pics\\Tomat_6.jpg</v>
      </c>
      <c r="AS11" t="str">
        <f t="shared" ca="1" si="15"/>
        <v>pics\\Tomat_6.jpg</v>
      </c>
      <c r="AT11">
        <f t="shared" ca="1" si="8"/>
        <v>9.9582204403474317E-2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_Фиолетовый_ли_XXXXX?</v>
      </c>
      <c r="BD11" cm="1">
        <f t="array" aca="1" ref="BD11" ca="1">INDEX($L$10:$L$17,(RANK(AT3,$AT$2:$AT$9)))</f>
        <v>2033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VLOOKUP(B12,audio_list_stym!$A$3:$BP$18,46,FALSE)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VLOOKUP(B12,audio_list_stym!$A$3:$AJ$18,14,FALSE)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2047</v>
      </c>
      <c r="AD12" t="str">
        <f t="shared" ca="1" si="11"/>
        <v>pics\\Peper_7.jpg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pics\\Peper_7.jpg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0.39717571802985796</v>
      </c>
      <c r="AP12" t="str">
        <f t="shared" ca="1" si="7"/>
        <v>pics\\Finik_7.jpg</v>
      </c>
      <c r="AQ12" t="str">
        <f t="shared" ca="1" si="13"/>
        <v>pics\\Peper_7.jpg</v>
      </c>
      <c r="AS12" t="str">
        <f t="shared" ca="1" si="15"/>
        <v>pics\\Peper_7.jpg</v>
      </c>
      <c r="AT12">
        <f t="shared" ca="1" si="8"/>
        <v>0.31284121696889311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_С_цедрой_ли_XXXXX?</v>
      </c>
      <c r="BD12" cm="1">
        <f t="array" aca="1" ref="BD12" ca="1">INDEX($L$10:$L$17,(RANK(AT4,$AT$2:$AT$9)))</f>
        <v>2034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VLOOKUP(B13,audio_list_stym!$A$3:$BP$18,46,FALSE)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VLOOKUP(B13,audio_list_stym!$A$3:$AJ$18,14,FALSE)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2041</v>
      </c>
      <c r="AD13" t="str">
        <f t="shared" ca="1" si="11"/>
        <v>pics\\Peper_1.jpg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pics\\Peper_1.jpg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0.5844318020303263</v>
      </c>
      <c r="AP13" t="str">
        <f t="shared" ca="1" si="7"/>
        <v>pics\\Finik_1.jpg</v>
      </c>
      <c r="AQ13" t="str">
        <f t="shared" ca="1" si="13"/>
        <v>pics\\Peper_1.jpg</v>
      </c>
      <c r="AS13" t="str">
        <f t="shared" ca="1" si="15"/>
        <v>pics\\Peper_1.jpg</v>
      </c>
      <c r="AT13">
        <f t="shared" ca="1" si="8"/>
        <v>0.42164390271008567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_Кислый_ли_XXXXX?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VLOOKUP(B14,audio_list_stym!$A$3:$BP$18,46,FALSE)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VLOOKUP(B14,audio_list_stym!$A$3:$AJ$18,14,FALSE)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2060</v>
      </c>
      <c r="AD14" t="str">
        <f t="shared" ca="1" si="11"/>
        <v>pics\\Tomat_4.jpg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pics\\Tomat_4.jpg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0.7806944617901912</v>
      </c>
      <c r="AP14" t="str">
        <f t="shared" ca="1" si="7"/>
        <v>pics\\Kokos_4.jpg</v>
      </c>
      <c r="AQ14" t="str">
        <f t="shared" ca="1" si="13"/>
        <v>pics\\Tomat_4.jpg</v>
      </c>
      <c r="AS14" t="str">
        <f t="shared" ca="1" si="15"/>
        <v>pics\\Tomat_4.jpg</v>
      </c>
      <c r="AT14">
        <f t="shared" ca="1" si="8"/>
        <v>0.76783611228579507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_Сочный_ли_XXXXX?</v>
      </c>
      <c r="BD14" cm="1">
        <f t="array" aca="1" ref="BD14" ca="1">INDEX($L$10:$L$17,(RANK(AT6,$AT$2:$AT$9)))</f>
        <v>2035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VLOOKUP(B15,audio_list_stym!$A$3:$BP$18,46,FALSE)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VLOOKUP(B15,audio_list_stym!$A$3:$AJ$18,14,FALSE)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2163</v>
      </c>
      <c r="AD15" t="str">
        <f t="shared" ca="1" si="11"/>
        <v>pics\\Tikva_3.jpg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0.21743564108042657</v>
      </c>
      <c r="AP15" t="str">
        <f t="shared" ca="1" si="7"/>
        <v>pics\\Injir_3.jpg</v>
      </c>
      <c r="AQ15" t="str">
        <f t="shared" ca="1" si="13"/>
        <v>pics\\Tikva_3.jpg</v>
      </c>
      <c r="AS15" t="str">
        <f t="shared" ca="1" si="15"/>
        <v>pics\\Tikva_3.jpg</v>
      </c>
      <c r="AT15">
        <f t="shared" ca="1" si="8"/>
        <v>0.15308425109706825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_Длинный_ли_XXXXX?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VLOOKUP(B16,audio_list_stym!$A$3:$BP$18,46,FALSE)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VLOOKUP(B16,audio_list_stym!$A$3:$AJ$18,14,FALSE)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2057</v>
      </c>
      <c r="AD16" t="str">
        <f t="shared" ca="1" si="11"/>
        <v>pics\\Tomat_1.jpg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pics\\Tomat_1.jpg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0.87718499730082899</v>
      </c>
      <c r="AP16" t="str">
        <f t="shared" ca="1" si="7"/>
        <v>pics\\Kokos_1.jpg</v>
      </c>
      <c r="AQ16" t="str">
        <f t="shared" ca="1" si="13"/>
        <v>pics\\Tomat_1.jpg</v>
      </c>
      <c r="AS16" t="str">
        <f t="shared" ca="1" si="15"/>
        <v>pics\\Tomat_1.jpg</v>
      </c>
      <c r="AT16">
        <f t="shared" ca="1" si="8"/>
        <v>0.90338474509837485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_Упругий_ли_XXXXX?</v>
      </c>
      <c r="BD16" cm="1">
        <f t="array" aca="1" ref="BD16" ca="1">INDEX($L$10:$L$17,(RANK(AT8,$AT$2:$AT$9)))</f>
        <v>2037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VLOOKUP(B17,audio_list_stym!$A$3:$BP$18,46,FALSE)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VLOOKUP(B17,audio_list_stym!$A$3:$AJ$18,14,FALSE)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2064</v>
      </c>
      <c r="AD17" t="str">
        <f t="shared" ca="1" si="11"/>
        <v>pics\\Tomat_8.jpg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pics\\Tomat_8.jpg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0.58580417433895615</v>
      </c>
      <c r="AP17" t="str">
        <f t="shared" ca="1" si="7"/>
        <v>pics\\Kokos_8.jpg</v>
      </c>
      <c r="AQ17" t="str">
        <f t="shared" ca="1" si="13"/>
        <v>pics\\Tomat_8.jpg</v>
      </c>
      <c r="AS17" t="str">
        <f t="shared" ca="1" si="15"/>
        <v>pics\\Tomat_8.jpg</v>
      </c>
      <c r="AT17">
        <f t="shared" ca="1" si="8"/>
        <v>0.16932720370857879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_Без_кожуры_ли_XXXXX?</v>
      </c>
      <c r="BD17" cm="1">
        <f t="array" aca="1" ref="BD17" ca="1">INDEX($L$10:$L$17,(RANK(AT9,$AT$2:$AT$9)))</f>
        <v>2038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VLOOKUP(B18,audio_list_stym!$A$3:$BP$18,46,FALSE)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VLOOKUP(B18,audio_list_stym!$A$3:$AJ$18,14,FALSE)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1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0.3421504211887868</v>
      </c>
      <c r="AP18" t="str">
        <f t="shared" ca="1" si="7"/>
        <v>pics\\Injir_1.jpg</v>
      </c>
      <c r="AQ18" t="str">
        <f t="shared" ca="1" si="13"/>
        <v>pics\\Tikva_1.jpg</v>
      </c>
      <c r="AT18">
        <f t="shared" ca="1" si="8"/>
        <v>8.5630808299986261E-2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2028</v>
      </c>
      <c r="BE18" cm="1">
        <f t="array" aca="1" ref="BE18" ca="1">INDEX(BD2:BD17,(RANK(AT4,$AT$2:$AT$16)))</f>
        <v>2063</v>
      </c>
      <c r="BF18" cm="1">
        <f t="array" aca="1" ref="BF18" ca="1">INDEX(BD26:BD49,(RANK(AT4,$AT$2:$AT$16)))</f>
        <v>2055</v>
      </c>
      <c r="BG18" cm="1">
        <f t="array" aca="1" ref="BG18" ca="1">INDEX(BD50:BD65,(RANK(AT4,$AT$2:$AT$16)))</f>
        <v>2015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VLOOKUP(B19,audio_list_stym!$A$3:$BP$18,46,FALSE)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VLOOKUP(B19,audio_list_stym!$A$3:$AJ$18,14,FALSE)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1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9.9601381806223355E-2</v>
      </c>
      <c r="AP19" t="str">
        <f t="shared" ca="1" si="7"/>
        <v>pics\\Injir_6.jpg</v>
      </c>
      <c r="AQ19" t="str">
        <f t="shared" ca="1" si="13"/>
        <v>pics\\Tikva_6.jpg</v>
      </c>
      <c r="AT19">
        <f t="shared" ca="1" si="8"/>
        <v>0.21242697681804401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Посмотрите,_вот_XXXXX._Полый_ли_он?</v>
      </c>
      <c r="BD19" cm="1">
        <f t="array" aca="1" ref="BD19" ca="1">INDEX($L$18:$L$25,(RANK(AT3,$AT$2:$AT$9)))</f>
        <v>2025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VLOOKUP(B20,audio_list_stym!$A$3:$BP$18,46,FALSE)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VLOOKUP(B20,audio_list_stym!$A$3:$AJ$18,14,FALSE)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1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0.68092843348829257</v>
      </c>
      <c r="AP20" t="str">
        <f t="shared" ca="1" si="7"/>
        <v>pics\\Kokos_7.jpg</v>
      </c>
      <c r="AQ20" t="str">
        <f t="shared" ca="1" si="13"/>
        <v>pics\\Tomat_7.jpg</v>
      </c>
      <c r="AT20">
        <f t="shared" ca="1" si="8"/>
        <v>0.22576669897717205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Вот_XXXXX._Гладкий_ли_он?</v>
      </c>
      <c r="BD20" cm="1">
        <f t="array" aca="1" ref="BD20" ca="1">INDEX($L$18:$L$25,(RANK(AT4,$AT$2:$AT$9)))</f>
        <v>2026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VLOOKUP(B21,audio_list_stym!$A$3:$BP$18,46,FALSE)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VLOOKUP(B21,audio_list_stym!$A$3:$AJ$18,14,FALSE)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1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0.85622165401004502</v>
      </c>
      <c r="AP21" t="str">
        <f t="shared" ca="1" si="7"/>
        <v>pics\\Kokos_2.jpg</v>
      </c>
      <c r="AQ21" t="str">
        <f t="shared" ca="1" si="13"/>
        <v>pics\\Tomat_2.jpg</v>
      </c>
      <c r="AT21">
        <f t="shared" ca="1" si="8"/>
        <v>0.18959021828407097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Это_XXXXX._Пористый_ли_он?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VLOOKUP(B22,audio_list_stym!$A$3:$BP$18,46,FALSE)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VLOOKUP(B22,audio_list_stym!$A$3:$AJ$18,14,FALSE)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1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0.14933643927433304</v>
      </c>
      <c r="AP22" t="str">
        <f t="shared" ca="1" si="7"/>
        <v>pics\\Injir_4.jpg</v>
      </c>
      <c r="AQ22" t="str">
        <f t="shared" ca="1" si="13"/>
        <v>pics\\Tikva_4.jpg</v>
      </c>
      <c r="AT22">
        <f t="shared" ca="1" si="8"/>
        <v>0.39840369897451966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На_картинке_XXXXX._Он_вареный?</v>
      </c>
      <c r="BD22" cm="1">
        <f t="array" aca="1" ref="BD22" ca="1">INDEX($L$18:$L$25,(RANK(AT6,$AT$2:$AT$9)))</f>
        <v>2027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VLOOKUP(B23,audio_list_stym!$A$3:$BP$18,46,FALSE)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VLOOKUP(B23,audio_list_stym!$A$3:$AJ$18,14,FALSE)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1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0.82464380703258178</v>
      </c>
      <c r="AP23" t="str">
        <f t="shared" ca="1" si="7"/>
        <v>pics\\Kokos_3.jpg</v>
      </c>
      <c r="AQ23" t="str">
        <f t="shared" ca="1" si="13"/>
        <v>pics\\Tomat_3.jpg</v>
      </c>
      <c r="AT23">
        <f t="shared" ca="1" si="8"/>
        <v>0.95248046866218627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На_мониторе_XXXXX._Плотный_ли_он?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VLOOKUP(B24,audio_list_stym!$A$3:$BP$18,46,FALSE)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VLOOKUP(B24,audio_list_stym!$A$3:$AJ$18,14,FALSE)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1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0.40276211135399209</v>
      </c>
      <c r="AP24" t="str">
        <f t="shared" ca="1" si="7"/>
        <v>pics\\Finik_6.jpg</v>
      </c>
      <c r="AQ24" t="str">
        <f t="shared" ca="1" si="13"/>
        <v>pics\\Peper_6.jpg</v>
      </c>
      <c r="AT24">
        <f t="shared" ca="1" si="8"/>
        <v>6.8636928182615242E-2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Перед_Вами_XXXXX._Он_ворсистый?</v>
      </c>
      <c r="BD24" cm="1">
        <f t="array" aca="1" ref="BD24" ca="1">INDEX($L$18:$L$25,(RANK(AT8,$AT$2:$AT$9)))</f>
        <v>2029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VLOOKUP(B25,audio_list_stym!$A$3:$BP$18,46,FALSE)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VLOOKUP(B25,audio_list_stym!$A$3:$AJ$18,14,FALSE)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1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5.8351916554385763E-2</v>
      </c>
      <c r="AP25" t="str">
        <f t="shared" ca="1" si="7"/>
        <v>pics\\Injir_7.jpg</v>
      </c>
      <c r="AQ25" t="str">
        <f t="shared" ca="1" si="13"/>
        <v>pics\\Tikva_7.jpg</v>
      </c>
      <c r="AT25">
        <f t="shared" ca="1" si="8"/>
        <v>0.55029770573088388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Вы_видите_XXXXX._Он_мягкий?</v>
      </c>
      <c r="BD25" cm="1">
        <f t="array" aca="1" ref="BD25" ca="1">INDEX($L$18:$L$25,(RANK(AT9,$AT$2:$AT$9)))</f>
        <v>2030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VLOOKUP(B26,audio_list_stym!$A$3:$BP$18,46,FALSE)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VLOOKUP(B26,audio_list_stym!$A$3:$AJ$18,14,FALSE)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2012</v>
      </c>
      <c r="AD26" t="str">
        <f t="shared" ca="1" si="11"/>
        <v>pics\\Finik_4.jpg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pics\\Finik_4.jpg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pics\\Finik_4.jpg</v>
      </c>
      <c r="AT26">
        <f t="shared" ca="1" si="8"/>
        <v>0.96192591762866075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_С_ботвой_ли_РЕДИС?</v>
      </c>
      <c r="BC26">
        <f>A26</f>
        <v>1204</v>
      </c>
      <c r="BD26" cm="1">
        <f t="array" aca="1" ref="BD26" ca="1">INDEX($L$26:$L$33,(RANK(AT2,$AT$2:$AT$9)))</f>
        <v>2052</v>
      </c>
      <c r="BE26" cm="1">
        <f t="array" aca="1" ref="BE26" ca="1">INDEX(BD2:BD25,(RANK(AT5,$AT$2:$AT$16)))</f>
        <v>2034</v>
      </c>
      <c r="BF26" cm="1">
        <f t="array" aca="1" ref="BF26" ca="1">INDEX(BD34:BD49,(RANK(AT5,$AT$2:$AT$16)))</f>
        <v>2002</v>
      </c>
      <c r="BG26" cm="1">
        <f t="array" aca="1" ref="BG26" ca="1">INDEX(BD50:BD65,(RANK(AT5,$AT$2:$AT$16)))</f>
        <v>2018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VLOOKUP(B27,audio_list_stym!$A$3:$BP$18,46,FALSE)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VLOOKUP(B27,audio_list_stym!$A$3:$AJ$18,14,FALSE)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2154</v>
      </c>
      <c r="AD27" t="str">
        <f t="shared" ca="1" si="11"/>
        <v>pics\\Injir_2.jpg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pics\\Injir_2.jpg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pics\\Injir_2.jpg</v>
      </c>
      <c r="AT27">
        <f t="shared" ca="1" si="8"/>
        <v>0.7474701264621918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_Алый_ли_РЕДИС?</v>
      </c>
      <c r="BD27" cm="1">
        <f t="array" aca="1" ref="BD27" ca="1">INDEX($L$26:$L$33,(RANK(AT3,$AT$2:$AT$9)))</f>
        <v>2049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VLOOKUP(B28,audio_list_stym!$A$3:$BP$18,46,FALSE)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VLOOKUP(B28,audio_list_stym!$A$3:$AJ$18,14,FALSE)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2011</v>
      </c>
      <c r="AD28" t="str">
        <f t="shared" ca="1" si="11"/>
        <v>pics\\Finik_3.jpg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pics\\Finik_3.jpg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pics\\Finik_3.jpg</v>
      </c>
      <c r="AT28">
        <f t="shared" ca="1" si="8"/>
        <v>0.92120176307606827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_Пряный_ли_РЕДИС?</v>
      </c>
      <c r="BD28" cm="1">
        <f t="array" aca="1" ref="BD28" ca="1">INDEX($L$26:$L$33,(RANK(AT4,$AT$2:$AT$9)))</f>
        <v>2050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VLOOKUP(B29,audio_list_stym!$A$3:$BP$18,46,FALSE)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VLOOKUP(B29,audio_list_stym!$A$3:$AJ$18,14,FALSE)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2029</v>
      </c>
      <c r="AD29" t="str">
        <f t="shared" ca="1" si="11"/>
        <v>pics\\Kokos_5.jpg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pics\\Kokos_5.jpg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pics\\Kokos_5.jpg</v>
      </c>
      <c r="AT29">
        <f t="shared" ca="1" si="8"/>
        <v>7.4096023012468981E-2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_Жирный_ли_РЕДИС?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VLOOKUP(B30,audio_list_stym!$A$3:$BP$18,46,FALSE)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VLOOKUP(B30,audio_list_stym!$A$3:$AJ$18,14,FALSE)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2016</v>
      </c>
      <c r="AD30" t="str">
        <f t="shared" ca="1" si="11"/>
        <v>pics\\Finik_8.jpg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pics\\Finik_8.jpg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pics\\Finik_8.jpg</v>
      </c>
      <c r="AT30">
        <f t="shared" ca="1" si="8"/>
        <v>0.11162489938222298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_Соленый_ли_РЕДИС?</v>
      </c>
      <c r="BD30" cm="1">
        <f t="array" aca="1" ref="BD30" ca="1">INDEX($L$26:$L$33,(RANK(AT6,$AT$2:$AT$9)))</f>
        <v>2051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VLOOKUP(B31,audio_list_stym!$A$3:$BP$18,46,FALSE)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VLOOKUP(B31,audio_list_stym!$A$3:$AJ$18,14,FALSE)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2157</v>
      </c>
      <c r="AD31" t="str">
        <f t="shared" ca="1" si="11"/>
        <v>pics\\Injir_5.jpg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pics\\Injir_5.jpg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pics\\Injir_5.jpg</v>
      </c>
      <c r="AT31">
        <f t="shared" ca="1" si="8"/>
        <v>0.70467959114681011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_Пышный_ли_РЕДИС?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VLOOKUP(B32,audio_list_stym!$A$3:$BP$18,46,FALSE)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VLOOKUP(B32,audio_list_stym!$A$3:$AJ$18,14,FALSE)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2160</v>
      </c>
      <c r="AD32" t="str">
        <f t="shared" ca="1" si="11"/>
        <v>pics\\Injir_8.jpg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pics\\Injir_8.jpg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pics\\Injir_8.jpg</v>
      </c>
      <c r="AT32">
        <f t="shared" ca="1" si="8"/>
        <v>0.73218376297152654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_Крепкий_ли_РЕДИС?</v>
      </c>
      <c r="BD32" cm="1">
        <f t="array" aca="1" ref="BD32" ca="1">INDEX($L$26:$L$33,(RANK(AT8,$AT$2:$AT$9)))</f>
        <v>2053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VLOOKUP(B33,audio_list_stym!$A$3:$BP$18,46,FALSE)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VLOOKUP(B33,audio_list_stym!$A$3:$AJ$18,14,FALSE)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2010</v>
      </c>
      <c r="AD33" t="str">
        <f t="shared" ca="1" si="11"/>
        <v>pics\\Finik_2.jpg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pics\\Finik_2.jpg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pics\\Finik_2.jpg</v>
      </c>
      <c r="AT33">
        <f t="shared" ca="1" si="8"/>
        <v>0.88414599189103504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_Круглый_ли_РЕДИС?</v>
      </c>
      <c r="BD33" cm="1">
        <f t="array" aca="1" ref="BD33" ca="1">INDEX($L$26:$L$33,(RANK(AT9,$AT$2:$AT$9)))</f>
        <v>2054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VLOOKUP(B34,audio_list_stym!$A$3:$BP$18,46,FALSE)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VLOOKUP(B34,audio_list_stym!$A$3:$AJ$18,14,FALSE)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1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0.51626098899403083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2044</v>
      </c>
      <c r="BE34" cm="1">
        <f t="array" aca="1" ref="BE34" ca="1">INDEX(BD2:BD17,(RANK(AT5,$AT$2:$AT$17)))</f>
        <v>2034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2010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VLOOKUP(B35,audio_list_stym!$A$3:$BP$18,46,FALSE)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VLOOKUP(B35,audio_list_stym!$A$3:$AJ$18,14,FALSE)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1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0.13004639819147146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Посмотрите,_вот_ПЕРЕЦ._Черный_ли_он?</v>
      </c>
      <c r="BD35" cm="1">
        <f t="array" aca="1" ref="BD35" ca="1">INDEX($L$34:$L$41,(RANK(AT3,$AT$2:$AT$9)))</f>
        <v>2041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VLOOKUP(B36,audio_list_stym!$A$3:$BP$18,46,FALSE)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VLOOKUP(B36,audio_list_stym!$A$3:$AJ$18,14,FALSE)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1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7.6087667435855932E-2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Вот_ПЕРЕЦ._Он_гнилой?</v>
      </c>
      <c r="BD36" cm="1">
        <f t="array" aca="1" ref="BD36" ca="1">INDEX($L$34:$L$41,(RANK(AT4,$AT$2:$AT$9)))</f>
        <v>2042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VLOOKUP(B37,audio_list_stym!$A$3:$BP$18,46,FALSE)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VLOOKUP(B37,audio_list_stym!$A$3:$AJ$18,14,FALSE)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1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0.68626268424580117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Это_ПЕРЕЦ._Он_бугристый?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VLOOKUP(B38,audio_list_stym!$A$3:$BP$18,46,FALSE)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VLOOKUP(B38,audio_list_stym!$A$3:$AJ$18,14,FALSE)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1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0.93369557977248896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На_картинке_ПЕРЕЦ._Он_слоеный?</v>
      </c>
      <c r="BD38" cm="1">
        <f t="array" aca="1" ref="BD38" ca="1">INDEX($L$34:$L$41,(RANK(AT6,$AT$2:$AT$9)))</f>
        <v>2043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VLOOKUP(B39,audio_list_stym!$A$3:$BP$18,46,FALSE)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VLOOKUP(B39,audio_list_stym!$A$3:$AJ$18,14,FALSE)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1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0.66178173059642009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На_мониторе_ПЕРЕЦ._Хрустящий_ли_он?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VLOOKUP(B40,audio_list_stym!$A$3:$BP$18,46,FALSE)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VLOOKUP(B40,audio_list_stym!$A$3:$AJ$18,14,FALSE)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1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0.24491306120188361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Перед_Вами_ПЕРЕЦ._Блестит_ли_он?</v>
      </c>
      <c r="BD40" cm="1">
        <f t="array" aca="1" ref="BD40" ca="1">INDEX($L$34:$L$41,(RANK(AT8,$AT$2:$AT$9)))</f>
        <v>2045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VLOOKUP(B41,audio_list_stym!$A$3:$BP$18,46,FALSE)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VLOOKUP(B41,audio_list_stym!$A$3:$AJ$18,14,FALSE)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1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0.19982511162864458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Вы_видите_ПЕРЕЦ._Он_цитрусовый?</v>
      </c>
      <c r="BD41" cm="1">
        <f t="array" aca="1" ref="BD41" ca="1">INDEX($L$34:$L$41,(RANK(AT9,$AT$2:$AT$9)))</f>
        <v>2046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VLOOKUP(B42,audio_list_stym!$A$3:$BP$18,46,FALSE)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VLOOKUP(B42,audio_list_stym!$A$3:$AJ$18,14,FALSE)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2161</v>
      </c>
      <c r="AD42" t="str">
        <f t="shared" ca="1" si="11"/>
        <v>pics\\Tikva_1.jpg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pics\\Tikva_1.jpg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pics\\Tikva_1.jpg</v>
      </c>
      <c r="AT42">
        <f t="shared" ca="1" si="8"/>
        <v>0.21950881639377773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_Чистый_ли_XXXXX?</v>
      </c>
      <c r="BC42">
        <f>A42</f>
        <v>1206</v>
      </c>
      <c r="BD42" cm="1">
        <f t="array" aca="1" ref="BD42" ca="1">INDEX($L$42:$L$49,(RANK(AT2,$AT$2:$AT$9)))</f>
        <v>2004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VLOOKUP(B43,audio_list_stym!$A$3:$BP$18,46,FALSE)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VLOOKUP(B43,audio_list_stym!$A$3:$AJ$18,14,FALSE)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2166</v>
      </c>
      <c r="AD43" t="str">
        <f t="shared" ca="1" si="11"/>
        <v>pics\\Tikva_6.jpg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pics\\Tikva_6.jpg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pics\\Tikva_6.jpg</v>
      </c>
      <c r="AT43">
        <f t="shared" ca="1" si="8"/>
        <v>8.5585258340296844E-2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_Свежий_ли_XXXXX?</v>
      </c>
      <c r="BD43" cm="1">
        <f t="array" aca="1" ref="BD43" ca="1">INDEX($L$42:$L$49,(RANK(AT3,$AT$2:$AT$9)))</f>
        <v>2001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VLOOKUP(B44,audio_list_stym!$A$3:$BP$18,46,FALSE)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VLOOKUP(B44,audio_list_stym!$A$3:$AJ$18,14,FALSE)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2063</v>
      </c>
      <c r="AD44" t="str">
        <f t="shared" ca="1" si="11"/>
        <v>pics\\Tomat_7.jpg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pics\\Tomat_7.jpg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pics\\Tomat_7.jpg</v>
      </c>
      <c r="AT44">
        <f t="shared" ca="1" si="8"/>
        <v>1.6346305121450633E-2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_Жаренный_ли_XXXXX?</v>
      </c>
      <c r="BD44" cm="1">
        <f t="array" aca="1" ref="BD44" ca="1">INDEX($L$42:$L$49,(RANK(AT4,$AT$2:$AT$9)))</f>
        <v>2002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VLOOKUP(B45,audio_list_stym!$A$3:$BP$18,46,FALSE)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VLOOKUP(B45,audio_list_stym!$A$3:$AJ$18,14,FALSE)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2058</v>
      </c>
      <c r="AD45" t="str">
        <f t="shared" ca="1" si="11"/>
        <v>pics\\Tomat_2.jpg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pics\\Tomat_2.jpg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pics\\Tomat_2.jpg</v>
      </c>
      <c r="AT45">
        <f t="shared" ca="1" si="8"/>
        <v>0.72204456541581563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_Сладкий_ли_XXXXX?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VLOOKUP(B46,audio_list_stym!$A$3:$BP$18,46,FALSE)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VLOOKUP(B46,audio_list_stym!$A$3:$AJ$18,14,FALSE)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2164</v>
      </c>
      <c r="AD46" t="str">
        <f t="shared" ca="1" si="11"/>
        <v>pics\\Tikva_4.jpg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pics\\Tikva_4.jpg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pics\\Tikva_4.jpg</v>
      </c>
      <c r="AT46">
        <f t="shared" ca="1" si="8"/>
        <v>0.94459940339024639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_Влажный_ли_XXXXX?</v>
      </c>
      <c r="BD46" cm="1">
        <f t="array" aca="1" ref="BD46" ca="1">INDEX($L$42:$L$49,(RANK(AT6,$AT$2:$AT$9)))</f>
        <v>2003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VLOOKUP(B47,audio_list_stym!$A$3:$BP$18,46,FALSE)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VLOOKUP(B47,audio_list_stym!$A$3:$AJ$18,14,FALSE)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2059</v>
      </c>
      <c r="AD47" t="str">
        <f t="shared" ca="1" si="11"/>
        <v>pics\\Tomat_3.jpg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pics\\Tomat_3.jpg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pics\\Tomat_3.jpg</v>
      </c>
      <c r="AT47">
        <f t="shared" ca="1" si="8"/>
        <v>0.22314481693014421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_Съедобный_ли_XXXXX?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VLOOKUP(B48,audio_list_stym!$A$3:$BP$18,46,FALSE)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VLOOKUP(B48,audio_list_stym!$A$3:$AJ$18,14,FALSE)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2046</v>
      </c>
      <c r="AD48" t="str">
        <f t="shared" ca="1" si="11"/>
        <v>pics\\Peper_6.jpg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pics\\Peper_6.jpg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pics\\Peper_6.jpg</v>
      </c>
      <c r="AT48">
        <f t="shared" ca="1" si="8"/>
        <v>0.40907075077432609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_Сиреневый_ли_XXXXX?</v>
      </c>
      <c r="BD48" cm="1">
        <f t="array" aca="1" ref="BD48" ca="1">INDEX($L$42:$L$49,(RANK(AT8,$AT$2:$AT$9)))</f>
        <v>2005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VLOOKUP(B49,audio_list_stym!$A$3:$BP$18,46,FALSE)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VLOOKUP(B49,audio_list_stym!$A$3:$AJ$18,14,FALSE)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2167</v>
      </c>
      <c r="AD49" t="str">
        <f t="shared" ca="1" si="11"/>
        <v>pics\\Tikva_7.jpg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pics\\Tikva_7.jpg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pics\\Tikva_7.jpg</v>
      </c>
      <c r="AT49">
        <f t="shared" ca="1" si="8"/>
        <v>0.3561146879895879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_Репчатый_ли_XXXXX?</v>
      </c>
      <c r="BD49" cm="1">
        <f t="array" aca="1" ref="BD49" ca="1">INDEX($L$42:$L$49,(RANK(AT9,$AT$2:$AT$9)))</f>
        <v>2006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VLOOKUP(B50,audio_list_stym!$A$3:$BP$18,46,FALSE)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VLOOKUP(B50,audio_list_stym!$A$3:$AJ$18,14,FALSE)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1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8"/>
        <v>0.87146618239139151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2012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VLOOKUP(B51,audio_list_stym!$A$3:$BP$18,46,FALSE)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VLOOKUP(B51,audio_list_stym!$A$3:$AJ$18,14,FALSE)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1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8"/>
        <v>0.22954615699962577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Посмотрите,_вот_XXXXX._Сахаристый_ли_он?</v>
      </c>
      <c r="BD51" cm="1">
        <f t="array" aca="1" ref="BD51" ca="1">INDEX($L$50:$L$57,(RANK(AT3,$AT$2:$AT$9)))</f>
        <v>2009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VLOOKUP(B52,audio_list_stym!$A$3:$BP$18,46,FALSE)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VLOOKUP(B52,audio_list_stym!$A$3:$AJ$18,14,FALSE)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1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8"/>
        <v>0.60823510221438493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Вот_XXXXX._Он_скользкий?</v>
      </c>
      <c r="BD52" cm="1">
        <f t="array" aca="1" ref="BD52" ca="1">INDEX($L$50:$L$57,(RANK(AT4,$AT$2:$AT$9)))</f>
        <v>2010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VLOOKUP(B53,audio_list_stym!$A$3:$BP$18,46,FALSE)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VLOOKUP(B53,audio_list_stym!$A$3:$AJ$18,14,FALSE)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1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8"/>
        <v>0.86169181601208256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Это_XXXXX._Ломкий_ли_он?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VLOOKUP(B54,audio_list_stym!$A$3:$BP$18,46,FALSE)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VLOOKUP(B54,audio_list_stym!$A$3:$AJ$18,14,FALSE)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1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8"/>
        <v>0.73952144316259438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На_картинке_XXXXX._Мохнатый_ли_он?</v>
      </c>
      <c r="BD54" cm="1">
        <f t="array" aca="1" ref="BD54" ca="1">INDEX($L$50:$L$57,(RANK(AT6,$AT$2:$AT$9)))</f>
        <v>2011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VLOOKUP(B55,audio_list_stym!$A$3:$BP$18,46,FALSE)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VLOOKUP(B55,audio_list_stym!$A$3:$AJ$18,14,FALSE)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1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8"/>
        <v>0.38499354862580881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На_мониторе_XXXXX._Он_сморщенный?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VLOOKUP(B56,audio_list_stym!$A$3:$BP$18,46,FALSE)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VLOOKUP(B56,audio_list_stym!$A$3:$AJ$18,14,FALSE)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1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8"/>
        <v>0.5193470011571365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Перед_Вами_XXXXX._Он_с_косточкой?</v>
      </c>
      <c r="BD56" cm="1">
        <f t="array" aca="1" ref="BD56" ca="1">INDEX($L$50:$L$57,(RANK(AT8,$AT$2:$AT$9)))</f>
        <v>2013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VLOOKUP(B57,audio_list_stym!$A$3:$BP$18,46,FALSE)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VLOOKUP(B57,audio_list_stym!$A$3:$AJ$18,14,FALSE)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1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8"/>
        <v>0.6017180976165033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Вы_видите_XXXXX._Он_треугольный?</v>
      </c>
      <c r="BD57" cm="1">
        <f t="array" aca="1" ref="BD57" ca="1">INDEX($L$50:$L$57,(RANK(AT9,$AT$2:$AT$9)))</f>
        <v>2014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VLOOKUP(B58,audio_list_stym!$A$3:$BP$18,46,FALSE)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VLOOKUP(B58,audio_list_stym!$A$3:$AJ$18,14,FALSE)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2013</v>
      </c>
      <c r="AD58" t="str">
        <f t="shared" ca="1" si="11"/>
        <v>pics\\Finik_5.jpg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pics\\Finik_5.jpg</v>
      </c>
      <c r="AH58" t="str">
        <f t="shared" si="4"/>
        <v>sound\\Ogorod</v>
      </c>
      <c r="AI58" s="11"/>
      <c r="AR58" t="str">
        <f t="shared" ref="AR58:AR65" ca="1" si="27">IF(AH58="sound\\Ogorod",AP10,"")</f>
        <v>pics\\Finik_5.jpg</v>
      </c>
      <c r="AT58">
        <f t="shared" ca="1" si="8"/>
        <v>0.59882877469154439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_Рыхлый_ли_ГОРОХ?</v>
      </c>
      <c r="BC58">
        <f>A58</f>
        <v>1208</v>
      </c>
      <c r="BD58" cm="1">
        <f t="array" aca="1" ref="BD58" ca="1">INDEX($L$58:$L$65,(RANK(AT2,$AT$2:$AT$9)))</f>
        <v>2020</v>
      </c>
      <c r="BE58" cm="1">
        <f t="array" aca="1" ref="BE58" ca="1">INDEX(BD2:BD17,(RANK(AT8,$AT$2:$AT$17)))</f>
        <v>2062</v>
      </c>
      <c r="BF58" cm="1">
        <f t="array" aca="1" ref="BF58" ca="1">INDEX(BD18:BD33,(RANK(AT8,$AT$2:$AT$17)))</f>
        <v>2030</v>
      </c>
      <c r="BG58" cm="1">
        <f t="array" aca="1" ref="BG58" ca="1">INDEX(BD42:BD57,(RANK(AT8,$AT$2:$AT$9)))</f>
        <v>2003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VLOOKUP(B59,audio_list_stym!$A$3:$BP$18,46,FALSE)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VLOOKUP(B59,audio_list_stym!$A$3:$AJ$18,14,FALSE)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2030</v>
      </c>
      <c r="AD59" t="str">
        <f t="shared" ca="1" si="11"/>
        <v>pics\\Kokos_6.jpg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pics\\Kokos_6.jpg</v>
      </c>
      <c r="AH59" t="str">
        <f t="shared" si="4"/>
        <v>sound\\Ogorod</v>
      </c>
      <c r="AR59" t="str">
        <f t="shared" ca="1" si="27"/>
        <v>pics\\Kokos_6.jpg</v>
      </c>
      <c r="AT59">
        <f t="shared" ca="1" si="8"/>
        <v>0.75361799576066124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_В_стручке_ли_ГОРОХ?</v>
      </c>
      <c r="BD59" cm="1">
        <f t="array" aca="1" ref="BD59" ca="1">INDEX($L$58:$L$65,(RANK(AT3,$AT$2:$AT$9)))</f>
        <v>2017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VLOOKUP(B60,audio_list_stym!$A$3:$BP$18,46,FALSE)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VLOOKUP(B60,audio_list_stym!$A$3:$AJ$18,14,FALSE)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2015</v>
      </c>
      <c r="AD60" t="str">
        <f t="shared" ca="1" si="11"/>
        <v>pics\\Finik_7.jpg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pics\\Finik_7.jpg</v>
      </c>
      <c r="AH60" t="str">
        <f t="shared" si="4"/>
        <v>sound\\Ogorod</v>
      </c>
      <c r="AR60" t="str">
        <f t="shared" ca="1" si="27"/>
        <v>pics\\Finik_7.jpg</v>
      </c>
      <c r="AT60">
        <f t="shared" ca="1" si="8"/>
        <v>0.5537775982575236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_Ядовитый_ли_ГОРОХ?</v>
      </c>
      <c r="BD60" cm="1">
        <f t="array" aca="1" ref="BD60" ca="1">INDEX($L$58:$L$65,(RANK(AT4,$AT$2:$AT$9)))</f>
        <v>2018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VLOOKUP(B61,audio_list_stym!$A$3:$BP$18,46,FALSE)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VLOOKUP(B61,audio_list_stym!$A$3:$AJ$18,14,FALSE)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2009</v>
      </c>
      <c r="AD61" t="str">
        <f t="shared" ca="1" si="11"/>
        <v>pics\\Finik_1.jpg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pics\\Finik_1.jpg</v>
      </c>
      <c r="AH61" t="str">
        <f t="shared" si="4"/>
        <v>sound\\Ogorod</v>
      </c>
      <c r="AR61" t="str">
        <f t="shared" ca="1" si="27"/>
        <v>pics\\Finik_1.jpg</v>
      </c>
      <c r="AT61">
        <f t="shared" ca="1" si="8"/>
        <v>0.89442653463134891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_Полосатый_ли_ГОРОХ?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VLOOKUP(B62,audio_list_stym!$A$3:$BP$18,46,FALSE)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VLOOKUP(B62,audio_list_stym!$A$3:$AJ$18,14,FALSE)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2028</v>
      </c>
      <c r="AD62" t="str">
        <f t="shared" ca="1" si="11"/>
        <v>pics\\Kokos_4.jpg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pics\\Kokos_4.jpg</v>
      </c>
      <c r="AH62" t="str">
        <f t="shared" si="4"/>
        <v>sound\\Ogorod</v>
      </c>
      <c r="AR62" t="str">
        <f t="shared" ca="1" si="27"/>
        <v>pics\\Kokos_4.jpg</v>
      </c>
      <c r="AT62">
        <f t="shared" ca="1" si="8"/>
        <v>0.28067953010975821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_Плоский_ли_ГОРОХ?</v>
      </c>
      <c r="BD62" cm="1">
        <f t="array" aca="1" ref="BD62" ca="1">INDEX($L$58:$L$65,(RANK(AT6,$AT$2:$AT$9)))</f>
        <v>2019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VLOOKUP(B63,audio_list_stym!$A$3:$BP$18,46,FALSE)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VLOOKUP(B63,audio_list_stym!$A$3:$AJ$18,14,FALSE)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2155</v>
      </c>
      <c r="AD63" t="str">
        <f t="shared" ca="1" si="11"/>
        <v>pics\\Injir_3.jpg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pics\\Injir_3.jpg</v>
      </c>
      <c r="AH63" t="str">
        <f t="shared" si="4"/>
        <v>sound\\Ogorod</v>
      </c>
      <c r="AR63" t="str">
        <f t="shared" ca="1" si="27"/>
        <v>pics\\Injir_3.jpg</v>
      </c>
      <c r="AT63">
        <f t="shared" ca="1" si="8"/>
        <v>0.27097436800511965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_Толченый_ли_ГОРОХ?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VLOOKUP(B64,audio_list_stym!$A$3:$BP$18,46,FALSE)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VLOOKUP(B64,audio_list_stym!$A$3:$AJ$18,14,FALSE)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2025</v>
      </c>
      <c r="AD64" t="str">
        <f t="shared" ca="1" si="11"/>
        <v>pics\\Kokos_1.jpg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pics\\Kokos_1.jpg</v>
      </c>
      <c r="AH64" t="str">
        <f t="shared" si="4"/>
        <v>sound\\Ogorod</v>
      </c>
      <c r="AI64" s="11"/>
      <c r="AR64" t="str">
        <f t="shared" ca="1" si="27"/>
        <v>pics\\Kokos_1.jpg</v>
      </c>
      <c r="AT64">
        <f t="shared" ca="1" si="8"/>
        <v>0.64111217947574617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_Зеленый_ли_ГОРОХ?</v>
      </c>
      <c r="BD64" cm="1">
        <f t="array" aca="1" ref="BD64" ca="1">INDEX($L$58:$L$65,(RANK(AT8,$AT$2:$AT$9)))</f>
        <v>2021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VLOOKUP(B65,audio_list_stym!$A$3:$BP$18,46,FALSE)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VLOOKUP(B65,audio_list_stym!$A$3:$AJ$18,14,FALSE)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2032</v>
      </c>
      <c r="AD65" t="str">
        <f t="shared" ca="1" si="11"/>
        <v>pics\\Kokos_8.jpg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pics\\Kokos_8.jpg</v>
      </c>
      <c r="AH65" t="str">
        <f t="shared" si="4"/>
        <v>sound\\Ogorod</v>
      </c>
      <c r="AR65" t="str">
        <f t="shared" ca="1" si="27"/>
        <v>pics\\Kokos_8.jpg</v>
      </c>
      <c r="AT65">
        <f t="shared" ca="1" si="8"/>
        <v>0.27722280713499237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_Легкий_ли_ГОРОХ?</v>
      </c>
      <c r="BD65" cm="1">
        <f t="array" aca="1" ref="BD65" ca="1">INDEX($L$58:$L$65,(RANK(AT9,$AT$2:$AT$9)))</f>
        <v>2022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VLOOKUP(B66,audio_list_stym!$A$3:$BP$18,46,FALSE)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VLOOKUP(B66,audio_list_stym!$A$3:$AJ$18,14,FALSE)</f>
        <v>Noni</v>
      </c>
      <c r="I66" t="s">
        <v>688</v>
      </c>
      <c r="J66" t="str">
        <f t="shared" ref="J66:J129" si="29">H66&amp;I66</f>
        <v>Noni_1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129</v>
      </c>
      <c r="Z66" t="str">
        <f>IF(G66="экспл",VLOOKUP(J66,quest_экспл!$A$1:$N$129,12,FALSE),IF(G66="импл_",0,0))</f>
        <v>sound\\On_beliy_vnutri.wav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1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 t="str">
        <f t="shared" ref="AF66:AF74" si="30">AS66</f>
        <v/>
      </c>
      <c r="AI66" t="s">
        <v>67</v>
      </c>
      <c r="AO66">
        <f ca="1">RAND()</f>
        <v>0.91990866162857854</v>
      </c>
      <c r="AP66" t="str">
        <f ca="1">INDEX($AI$66:$AI$129,(RANK(AO66,$AO$66:$AO$129)))</f>
        <v>pics\\Banan_8.jpg</v>
      </c>
      <c r="AS66" t="str">
        <f>IF(G66="импл_",AP66,"")</f>
        <v/>
      </c>
      <c r="AT66">
        <f t="shared" ref="AT66:AT129" ca="1" si="31">RAND()</f>
        <v>0.35424736369675236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_Он_белый_внутри?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На_экране_РЕНАН._Он_белый_внутри?</v>
      </c>
      <c r="BC66">
        <f>A66</f>
        <v>1209</v>
      </c>
      <c r="BD66" cm="1">
        <f t="array" aca="1" ref="BD66" ca="1">INDEX(L66:L73,(RANK(AT2,$AT$2:$AT$9)))</f>
        <v>2116</v>
      </c>
      <c r="BE66" cm="1">
        <f t="array" aca="1" ref="BE66" ca="1">INDEX(BD74:BD89,(RANK(AT2,$AT$2:$AT$7)))</f>
        <v>2135</v>
      </c>
      <c r="BF66" cm="1">
        <f t="array" aca="1" ref="BF66" ca="1">INDEX(BD90:BD113,(RANK(AT2,$AT$2:$AT$17)))</f>
        <v>2149</v>
      </c>
      <c r="BG66" cm="1">
        <f t="array" aca="1" ref="BG66" ca="1">INDEX(BD114:BD129,(RANK(AT2,$AT$2:$AT$17)))</f>
        <v>2085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VLOOKUP(B67,audio_list_stym!$A$3:$BP$18,46,FALSE)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VLOOKUP(B67,audio_list_stym!$A$3:$AJ$18,14,FALSE)</f>
        <v>Noni</v>
      </c>
      <c r="I67" t="s">
        <v>689</v>
      </c>
      <c r="J67" t="str">
        <f t="shared" si="29"/>
        <v>Noni_2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130</v>
      </c>
      <c r="Z67" t="str">
        <f>IF(G67="экспл",VLOOKUP(J67,quest_экспл!$A$1:$N$129,12,FALSE),IF(G67="импл_",0,0))</f>
        <v>sound\\Rebristiy_li_on.wav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74" ca="1" si="34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si="30"/>
        <v/>
      </c>
      <c r="AI67" t="s">
        <v>68</v>
      </c>
      <c r="AO67">
        <f t="shared" ref="AO67:AO129" ca="1" si="35">RAND()</f>
        <v>0.52024669148928993</v>
      </c>
      <c r="AP67" t="str">
        <f t="shared" ref="AP67:AP129" ca="1" si="36">INDEX($AI$66:$AI$129,(RANK(AO67,$AO$66:$AO$129)))</f>
        <v>pics\\Kokos_7.jpg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0.89056228682627969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_Ребристый_ли_он?</v>
      </c>
      <c r="BA67" t="e">
        <f>VLOOKUP(Q67,audio_list_stym!$B$2:$BQ$299,68,FALSE)</f>
        <v>#N/A</v>
      </c>
      <c r="BB67" t="str">
        <f t="shared" si="33"/>
        <v>Посмотрите,_вот_РЕНАН._Ребристый_ли_он?</v>
      </c>
      <c r="BD67" cm="1">
        <f t="array" aca="1" ref="BD67" ca="1">INDEX(L67:L74,(RANK(AT3,$AT$2:$AT$9)))</f>
        <v>2114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VLOOKUP(B68,audio_list_stym!$A$3:$BP$18,46,FALSE)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VLOOKUP(B68,audio_list_stym!$A$3:$AJ$18,14,FALSE)</f>
        <v>Noni</v>
      </c>
      <c r="I68" t="s">
        <v>690</v>
      </c>
      <c r="J68" t="str">
        <f t="shared" si="29"/>
        <v>Noni_3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131</v>
      </c>
      <c r="Z68" t="str">
        <f>IF(G68="экспл",VLOOKUP(J68,quest_экспл!$A$1:$N$129,12,FALSE),IF(G68="импл_",0,0))</f>
        <v>sound\\Goluboy_li_on.wav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4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si="30"/>
        <v/>
      </c>
      <c r="AI68" t="s">
        <v>69</v>
      </c>
      <c r="AO68">
        <f t="shared" ca="1" si="35"/>
        <v>0.39076779403231521</v>
      </c>
      <c r="AP68" t="str">
        <f t="shared" ca="1" si="36"/>
        <v>pics\\Peper_3.jpg</v>
      </c>
      <c r="AR68" t="str">
        <f t="shared" si="37"/>
        <v/>
      </c>
      <c r="AS68" t="str">
        <f t="shared" si="38"/>
        <v/>
      </c>
      <c r="AT68">
        <f t="shared" ca="1" si="31"/>
        <v>0.52075776222464487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_Голубой_ли_он?</v>
      </c>
      <c r="BA68" t="e">
        <f>VLOOKUP(Q68,audio_list_stym!$B$2:$BQ$299,68,FALSE)</f>
        <v>#N/A</v>
      </c>
      <c r="BB68" t="str">
        <f t="shared" si="33"/>
        <v>Вот_РЕНАН._Голубой_ли_он?</v>
      </c>
      <c r="BD68" cm="1">
        <f t="array" aca="1" ref="BD68" ca="1">INDEX(L68:L75,(RANK(AT4,$AT$2:$AT$9)))</f>
        <v>2116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VLOOKUP(B69,audio_list_stym!$A$3:$BP$18,46,FALSE)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VLOOKUP(B69,audio_list_stym!$A$3:$AJ$18,14,FALSE)</f>
        <v>Noni</v>
      </c>
      <c r="I69" t="s">
        <v>691</v>
      </c>
      <c r="J69" t="str">
        <f t="shared" si="29"/>
        <v>Noni_4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132</v>
      </c>
      <c r="Z69" t="str">
        <f>IF(G69="экспл",VLOOKUP(J69,quest_экспл!$A$1:$N$129,12,FALSE),IF(G69="импл_",0,0))</f>
        <v>sound\\On_s_bugorkami.wav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4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si="30"/>
        <v/>
      </c>
      <c r="AI69" t="s">
        <v>70</v>
      </c>
      <c r="AO69">
        <f t="shared" ca="1" si="35"/>
        <v>0.48583002707285017</v>
      </c>
      <c r="AP69" t="str">
        <f t="shared" ca="1" si="36"/>
        <v>pics\\Limon_4.jpg</v>
      </c>
      <c r="AR69" t="str">
        <f t="shared" si="37"/>
        <v/>
      </c>
      <c r="AS69" t="str">
        <f t="shared" si="38"/>
        <v/>
      </c>
      <c r="AT69">
        <f t="shared" ca="1" si="31"/>
        <v>0.92811184197873431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_Он_с_бугорками?</v>
      </c>
      <c r="BA69" t="e">
        <f>VLOOKUP(Q69,audio_list_stym!$B$2:$BQ$299,68,FALSE)</f>
        <v>#N/A</v>
      </c>
      <c r="BB69" t="str">
        <f t="shared" si="33"/>
        <v>Это_РЕНАН._Он_с_бугорками?</v>
      </c>
      <c r="BD69" cm="1">
        <f t="array" aca="1" ref="BD69" ca="1">INDEX(L69:L76,(RANK(AT5,$AT$2:$AT$9)))</f>
        <v>2130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VLOOKUP(B70,audio_list_stym!$A$3:$BP$18,46,FALSE)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VLOOKUP(B70,audio_list_stym!$A$3:$AJ$18,14,FALSE)</f>
        <v>Noni</v>
      </c>
      <c r="I70" t="s">
        <v>692</v>
      </c>
      <c r="J70" t="str">
        <f t="shared" si="29"/>
        <v>Noni_5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133</v>
      </c>
      <c r="Z70" t="str">
        <f>IF(G70="экспл",VLOOKUP(J70,quest_экспл!$A$1:$N$129,12,FALSE),IF(G70="импл_",0,0))</f>
        <v>sound\\Ovalniy_li_on.wav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4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si="30"/>
        <v/>
      </c>
      <c r="AI70" t="s">
        <v>71</v>
      </c>
      <c r="AO70">
        <f t="shared" ca="1" si="35"/>
        <v>0.21831865450116572</v>
      </c>
      <c r="AP70" t="str">
        <f t="shared" ca="1" si="36"/>
        <v>pics\\Redis_3.jpg</v>
      </c>
      <c r="AR70" t="str">
        <f t="shared" si="37"/>
        <v/>
      </c>
      <c r="AS70" t="str">
        <f t="shared" si="38"/>
        <v/>
      </c>
      <c r="AT70">
        <f t="shared" ca="1" si="31"/>
        <v>0.33349009420583875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_Овальный_ли_он?</v>
      </c>
      <c r="BA70" t="e">
        <f>VLOOKUP(Q70,audio_list_stym!$B$2:$BQ$299,68,FALSE)</f>
        <v>#N/A</v>
      </c>
      <c r="BB70" t="str">
        <f t="shared" si="33"/>
        <v>На_картинке_РЕНАН._Овальный_ли_он?</v>
      </c>
      <c r="BD70" cm="1">
        <f t="array" aca="1" ref="BD70" ca="1">INDEX(L70:L77,(RANK(AT6,$AT$2:$AT$9)))</f>
        <v>2119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VLOOKUP(B71,audio_list_stym!$A$3:$BP$18,46,FALSE)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VLOOKUP(B71,audio_list_stym!$A$3:$AJ$18,14,FALSE)</f>
        <v>Noni</v>
      </c>
      <c r="I71" t="s">
        <v>693</v>
      </c>
      <c r="J71" t="str">
        <f t="shared" si="29"/>
        <v>Noni_6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134</v>
      </c>
      <c r="Z71" t="str">
        <f>IF(G71="экспл",VLOOKUP(J71,quest_экспл!$A$1:$N$129,12,FALSE),IF(G71="импл_",0,0))</f>
        <v>sound\\Zhidkiy_li_on.wav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4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si="30"/>
        <v/>
      </c>
      <c r="AI71" t="s">
        <v>72</v>
      </c>
      <c r="AO71">
        <f t="shared" ca="1" si="35"/>
        <v>0.88787684679069589</v>
      </c>
      <c r="AP71" t="str">
        <f t="shared" ca="1" si="36"/>
        <v>pics\\Finik_3.jpg</v>
      </c>
      <c r="AR71" t="str">
        <f t="shared" si="37"/>
        <v/>
      </c>
      <c r="AS71" t="str">
        <f t="shared" si="38"/>
        <v/>
      </c>
      <c r="AT71">
        <f t="shared" ca="1" si="31"/>
        <v>0.21776954316063657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_Жидкий_ли_он?</v>
      </c>
      <c r="BA71" t="e">
        <f>VLOOKUP(Q71,audio_list_stym!$B$2:$BQ$299,68,FALSE)</f>
        <v>#N/A</v>
      </c>
      <c r="BB71" t="str">
        <f t="shared" si="33"/>
        <v>На_мониторе_РЕНАН._Жидкий_ли_он?</v>
      </c>
      <c r="BD71" cm="1">
        <f t="array" aca="1" ref="BD71" ca="1">INDEX(L71:L78,(RANK(AT7,$AT$2:$AT$9)))</f>
        <v>2133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VLOOKUP(B72,audio_list_stym!$A$3:$BP$18,46,FALSE)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VLOOKUP(B72,audio_list_stym!$A$3:$AJ$18,14,FALSE)</f>
        <v>Noni</v>
      </c>
      <c r="I72" t="s">
        <v>694</v>
      </c>
      <c r="J72" t="str">
        <f t="shared" si="29"/>
        <v>Noni_7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135</v>
      </c>
      <c r="Z72" t="str">
        <f>IF(G72="экспл",VLOOKUP(J72,quest_экспл!$A$1:$N$129,12,FALSE),IF(G72="импл_",0,0))</f>
        <v>sound\\On_lohmatiy.wav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4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si="30"/>
        <v/>
      </c>
      <c r="AI72" t="s">
        <v>73</v>
      </c>
      <c r="AO72">
        <f t="shared" ca="1" si="35"/>
        <v>0.48461782037356982</v>
      </c>
      <c r="AP72" t="str">
        <f t="shared" ca="1" si="36"/>
        <v>pics\\Limon_5.jpg</v>
      </c>
      <c r="AR72" t="str">
        <f t="shared" si="37"/>
        <v/>
      </c>
      <c r="AS72" t="str">
        <f t="shared" si="38"/>
        <v/>
      </c>
      <c r="AT72">
        <f t="shared" ca="1" si="31"/>
        <v>0.58646074955436434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_Он_лохматый?</v>
      </c>
      <c r="BA72" t="e">
        <f>VLOOKUP(Q72,audio_list_stym!$B$2:$BQ$299,68,FALSE)</f>
        <v>#N/A</v>
      </c>
      <c r="BB72" t="str">
        <f t="shared" si="33"/>
        <v>Перед_Вами_РЕНАН._Он_лохматый?</v>
      </c>
      <c r="BD72" cm="1">
        <f t="array" aca="1" ref="BD72" ca="1">INDEX(L72:L79,(RANK(AT8,$AT$2:$AT$9)))</f>
        <v>2131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VLOOKUP(B73,audio_list_stym!$A$3:$BP$18,46,FALSE)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VLOOKUP(B73,audio_list_stym!$A$3:$AJ$18,14,FALSE)</f>
        <v>Noni</v>
      </c>
      <c r="I73" t="s">
        <v>695</v>
      </c>
      <c r="J73" t="str">
        <f t="shared" si="29"/>
        <v>Noni_8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136</v>
      </c>
      <c r="Z73" t="str">
        <f>IF(G73="экспл",VLOOKUP(J73,quest_экспл!$A$1:$N$129,12,FALSE),IF(G73="импл_",0,0))</f>
        <v>sound\\On_zolotistiy.wav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4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si="30"/>
        <v/>
      </c>
      <c r="AI73" t="s">
        <v>74</v>
      </c>
      <c r="AO73">
        <f t="shared" ca="1" si="35"/>
        <v>0.80146123339264908</v>
      </c>
      <c r="AP73" t="str">
        <f t="shared" ca="1" si="36"/>
        <v>pics\\Finik_8.jpg</v>
      </c>
      <c r="AR73" t="str">
        <f t="shared" si="37"/>
        <v/>
      </c>
      <c r="AS73" t="str">
        <f t="shared" si="38"/>
        <v/>
      </c>
      <c r="AT73">
        <f t="shared" ca="1" si="31"/>
        <v>0.83863615223736465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_Он_золотистый?</v>
      </c>
      <c r="BA73" t="e">
        <f>VLOOKUP(Q73,audio_list_stym!$B$2:$BQ$299,68,FALSE)</f>
        <v>#N/A</v>
      </c>
      <c r="BB73" t="str">
        <f t="shared" si="33"/>
        <v>Вы_видите_РЕНАН._Он_золотистый?</v>
      </c>
      <c r="BD73" cm="1">
        <f t="array" aca="1" ref="BD73" ca="1">INDEX(L73:L80,(RANK(AT9,$AT$2:$AT$9)))</f>
        <v>2133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VLOOKUP(B74,audio_list_stym!$A$3:$BP$18,46,FALSE)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VLOOKUP(B74,audio_list_stym!$A$3:$AJ$18,14,FALSE)</f>
        <v>Sapota</v>
      </c>
      <c r="I74" t="s">
        <v>688</v>
      </c>
      <c r="J74" t="str">
        <f t="shared" si="29"/>
        <v>Sapota_1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265</v>
      </c>
      <c r="Q74" t="str">
        <f>IF(G74="экспл",0,IF(G74="импл_",VLOOKUP(J74,quest_импл!$A$1:$J$129,8,FALSE),0))</f>
        <v>sound\\Sharoobrazniy_li.wav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2052</v>
      </c>
      <c r="AD74" t="str">
        <f t="shared" ca="1" si="34"/>
        <v>pics\\Redis_4.jpg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pics\\Redis_4.jpg</v>
      </c>
      <c r="AI74" t="s">
        <v>76</v>
      </c>
      <c r="AO74">
        <f t="shared" ca="1" si="35"/>
        <v>0.20537418726197632</v>
      </c>
      <c r="AP74" t="str">
        <f t="shared" ca="1" si="36"/>
        <v>pics\\Redis_4.jpg</v>
      </c>
      <c r="AR74" t="str">
        <f>IF(AH74="sound\\Ogorod",AP2,"")</f>
        <v/>
      </c>
      <c r="AS74" t="str">
        <f ca="1">IF(G74="импл_",AP74,"")</f>
        <v>pics\\Redis_4.jpg</v>
      </c>
      <c r="AT74">
        <f t="shared" ca="1" si="31"/>
        <v>0.8834031155493558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_Шарообразный_ли_</v>
      </c>
      <c r="BB74" t="str">
        <f t="shared" si="33"/>
        <v>_Шарообразный_ли_XXXXX?</v>
      </c>
      <c r="BC74">
        <f>A74</f>
        <v>1210</v>
      </c>
      <c r="BD74" cm="1">
        <f t="array" aca="1" ref="BD74" ca="1">INDEX($L$74:$L$81,(RANK(AT2,$AT$2:$AT$9)))</f>
        <v>2132</v>
      </c>
      <c r="BE74" cm="1">
        <f t="array" aca="1" ref="BE74" ca="1">INDEX(BD66:BD73,(RANK(AT3,$AT$2:$AT$9)))</f>
        <v>2116</v>
      </c>
      <c r="BF74" cm="1">
        <f t="array" aca="1" ref="BF74" ca="1">INDEX(BD82:BD105,(RANK(AT3,$AT$2:$AT$17)))</f>
        <v>2137</v>
      </c>
      <c r="BG74" cm="1">
        <f t="array" aca="1" ref="BG74" ca="1">INDEX(BD106:BD129,(RANK(AT3,$AT$2:$AT$9)))</f>
        <v>2076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VLOOKUP(B75,audio_list_stym!$A$3:$BP$18,46,FALSE)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VLOOKUP(B75,audio_list_stym!$A$3:$AJ$18,14,FALSE)</f>
        <v>Sapota</v>
      </c>
      <c r="I75" t="s">
        <v>689</v>
      </c>
      <c r="J75" t="str">
        <f t="shared" si="29"/>
        <v>Sapota_2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266</v>
      </c>
      <c r="Q75" t="str">
        <f>IF(G75="экспл",0,IF(G75="импл_",VLOOKUP(J75,quest_импл!$A$1:$J$129,8,FALSE),0))</f>
        <v>sound\\Nadrezan_li.wav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2041</v>
      </c>
      <c r="AD75" t="str">
        <f t="shared" ref="AD75:AD129" ca="1" si="39">IF(ISTEXT(AE75),AE75,IF(ISTEXT(AF75),AF75,""))</f>
        <v>pics\\Peper_1.jpg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pics\\Peper_1.jpg</v>
      </c>
      <c r="AI75" t="s">
        <v>77</v>
      </c>
      <c r="AO75">
        <f t="shared" ca="1" si="35"/>
        <v>0.41841518753426266</v>
      </c>
      <c r="AP75" t="str">
        <f t="shared" ca="1" si="36"/>
        <v>pics\\Peper_1.jpg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pics\\Peper_1.jpg</v>
      </c>
      <c r="AT75">
        <f t="shared" ca="1" si="31"/>
        <v>0.29824641854018785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_Надрезан_ли_</v>
      </c>
      <c r="BB75" t="str">
        <f t="shared" si="33"/>
        <v>_Надрезан_ли_XXXXX?</v>
      </c>
      <c r="BD75" cm="1">
        <f t="array" aca="1" ref="BD75" ca="1">INDEX($L$74:$L$81,(RANK(AT3,$AT$2:$AT$9)))</f>
        <v>2129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VLOOKUP(B76,audio_list_stym!$A$3:$BP$18,46,FALSE)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VLOOKUP(B76,audio_list_stym!$A$3:$AJ$18,14,FALSE)</f>
        <v>Sapota</v>
      </c>
      <c r="I76" t="s">
        <v>690</v>
      </c>
      <c r="J76" t="str">
        <f t="shared" si="29"/>
        <v>Sapota_3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267</v>
      </c>
      <c r="Q76" t="str">
        <f>IF(G76="экспл",0,IF(G76="импл_",VLOOKUP(J76,quest_импл!$A$1:$J$129,8,FALSE),0))</f>
        <v>sound\\Perekruchen_li.wav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2035</v>
      </c>
      <c r="AD76" t="str">
        <f t="shared" ca="1" si="39"/>
        <v>pics\\Limon_3.jpg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pics\\Limon_3.jpg</v>
      </c>
      <c r="AI76" t="s">
        <v>78</v>
      </c>
      <c r="AO76">
        <f t="shared" ca="1" si="35"/>
        <v>0.49327601763092432</v>
      </c>
      <c r="AP76" t="str">
        <f t="shared" ca="1" si="36"/>
        <v>pics\\Limon_3.jpg</v>
      </c>
      <c r="AR76" t="str">
        <f t="shared" si="41"/>
        <v/>
      </c>
      <c r="AS76" t="str">
        <f t="shared" ca="1" si="42"/>
        <v>pics\\Limon_3.jpg</v>
      </c>
      <c r="AT76">
        <f t="shared" ca="1" si="31"/>
        <v>0.39411021299666649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_Перекручен_ли_</v>
      </c>
      <c r="BB76" t="str">
        <f t="shared" si="33"/>
        <v>_Перекручен_ли_XXXXX?</v>
      </c>
      <c r="BD76" cm="1">
        <f t="array" aca="1" ref="BD76" ca="1">INDEX($L$74:$L$81,(RANK(AT4,$AT$2:$AT$9)))</f>
        <v>2130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VLOOKUP(B77,audio_list_stym!$A$3:$BP$18,46,FALSE)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VLOOKUP(B77,audio_list_stym!$A$3:$AJ$18,14,FALSE)</f>
        <v>Sapota</v>
      </c>
      <c r="I77" t="s">
        <v>691</v>
      </c>
      <c r="J77" t="str">
        <f t="shared" si="29"/>
        <v>Sapota_4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268</v>
      </c>
      <c r="Q77" t="str">
        <f>IF(G77="экспл",0,IF(G77="импл_",VLOOKUP(J77,quest_импл!$A$1:$J$129,8,FALSE),0))</f>
        <v>sound\\Sorvan_li.wav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2061</v>
      </c>
      <c r="AD77" t="str">
        <f t="shared" ca="1" si="39"/>
        <v>pics\\Tomat_5.jpg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pics\\Tomat_5.jpg</v>
      </c>
      <c r="AI77" t="s">
        <v>79</v>
      </c>
      <c r="AO77">
        <f t="shared" ca="1" si="35"/>
        <v>4.6643231907445015E-2</v>
      </c>
      <c r="AP77" t="str">
        <f t="shared" ca="1" si="36"/>
        <v>pics\\Tomat_5.jpg</v>
      </c>
      <c r="AR77" t="str">
        <f t="shared" si="41"/>
        <v/>
      </c>
      <c r="AS77" t="str">
        <f t="shared" ca="1" si="42"/>
        <v>pics\\Tomat_5.jpg</v>
      </c>
      <c r="AT77">
        <f t="shared" ca="1" si="31"/>
        <v>3.7844368806897566E-2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_Сорван_ли_</v>
      </c>
      <c r="BB77" t="str">
        <f t="shared" si="33"/>
        <v>_Сорван_ли_XXXXX?</v>
      </c>
      <c r="BD77" cm="1">
        <f t="array" aca="1" ref="BD77" ca="1">INDEX($L$74:$L$81,(RANK(AT5,$AT$2:$AT$9)))</f>
        <v>2135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VLOOKUP(B78,audio_list_stym!$A$3:$BP$18,46,FALSE)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VLOOKUP(B78,audio_list_stym!$A$3:$AJ$18,14,FALSE)</f>
        <v>Sapota</v>
      </c>
      <c r="I78" t="s">
        <v>692</v>
      </c>
      <c r="J78" t="str">
        <f t="shared" si="29"/>
        <v>Sapota_5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269</v>
      </c>
      <c r="Q78" t="str">
        <f>IF(G78="экспл",0,IF(G78="импл_",VLOOKUP(J78,quest_импл!$A$1:$J$129,8,FALSE),0))</f>
        <v>sound\\Spresovan_li.wav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2044</v>
      </c>
      <c r="AD78" t="str">
        <f t="shared" ca="1" si="39"/>
        <v>pics\\Peper_4.jpg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pics\\Peper_4.jpg</v>
      </c>
      <c r="AI78" t="s">
        <v>80</v>
      </c>
      <c r="AO78">
        <f t="shared" ca="1" si="35"/>
        <v>0.35796273347515017</v>
      </c>
      <c r="AP78" t="str">
        <f t="shared" ca="1" si="36"/>
        <v>pics\\Peper_4.jpg</v>
      </c>
      <c r="AR78" t="str">
        <f t="shared" si="41"/>
        <v/>
      </c>
      <c r="AS78" t="str">
        <f t="shared" ca="1" si="42"/>
        <v>pics\\Peper_4.jpg</v>
      </c>
      <c r="AT78">
        <f t="shared" ca="1" si="31"/>
        <v>0.80847258548482581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_Спрессован_ли_</v>
      </c>
      <c r="BB78" t="str">
        <f t="shared" si="33"/>
        <v>_Спрессован_ли_XXXXX?</v>
      </c>
      <c r="BD78" cm="1">
        <f t="array" aca="1" ref="BD78" ca="1">INDEX($L$74:$L$81,(RANK(AT6,$AT$2:$AT$9)))</f>
        <v>2131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VLOOKUP(B79,audio_list_stym!$A$3:$BP$18,46,FALSE)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VLOOKUP(B79,audio_list_stym!$A$3:$AJ$18,14,FALSE)</f>
        <v>Sapota</v>
      </c>
      <c r="I79" t="s">
        <v>693</v>
      </c>
      <c r="J79" t="str">
        <f t="shared" si="29"/>
        <v>Sapota_6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270</v>
      </c>
      <c r="Q79" t="str">
        <f>IF(G79="экспл",0,IF(G79="импл_",VLOOKUP(J79,quest_импл!$A$1:$J$129,8,FALSE),0))</f>
        <v>sound\\Zheltiy_li.wav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2048</v>
      </c>
      <c r="AD79" t="str">
        <f t="shared" ca="1" si="39"/>
        <v>pics\\Peper_8.jpg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pics\\Peper_8.jpg</v>
      </c>
      <c r="AI79" t="s">
        <v>81</v>
      </c>
      <c r="AO79">
        <f t="shared" ca="1" si="35"/>
        <v>0.27730137681597966</v>
      </c>
      <c r="AP79" t="str">
        <f t="shared" ca="1" si="36"/>
        <v>pics\\Peper_8.jpg</v>
      </c>
      <c r="AR79" t="str">
        <f t="shared" si="41"/>
        <v/>
      </c>
      <c r="AS79" t="str">
        <f t="shared" ca="1" si="42"/>
        <v>pics\\Peper_8.jpg</v>
      </c>
      <c r="AT79">
        <f t="shared" ca="1" si="31"/>
        <v>0.59894240862003234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_Желтый_ли_</v>
      </c>
      <c r="BB79" t="str">
        <f t="shared" si="33"/>
        <v>_Желтый_ли_XXXXX?</v>
      </c>
      <c r="BD79" cm="1">
        <f t="array" aca="1" ref="BD79" ca="1">INDEX($L$74:$L$81,(RANK(AT7,$AT$2:$AT$9)))</f>
        <v>2136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VLOOKUP(B80,audio_list_stym!$A$3:$BP$18,46,FALSE)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VLOOKUP(B80,audio_list_stym!$A$3:$AJ$18,14,FALSE)</f>
        <v>Sapota</v>
      </c>
      <c r="I80" t="s">
        <v>694</v>
      </c>
      <c r="J80" t="str">
        <f t="shared" si="29"/>
        <v>Sapota_7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271</v>
      </c>
      <c r="Q80" t="str">
        <f>IF(G80="экспл",0,IF(G80="импл_",VLOOKUP(J80,quest_импл!$A$1:$J$129,8,FALSE),0))</f>
        <v>sound\\Rovniy_li.wav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2018</v>
      </c>
      <c r="AD80" t="str">
        <f t="shared" ca="1" si="39"/>
        <v>pics\\Goroh_2.jpg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pics\\Goroh_2.jpg</v>
      </c>
      <c r="AI80" t="s">
        <v>82</v>
      </c>
      <c r="AO80">
        <f t="shared" ca="1" si="35"/>
        <v>0.72485978589999689</v>
      </c>
      <c r="AP80" t="str">
        <f t="shared" ca="1" si="36"/>
        <v>pics\\Goroh_2.jpg</v>
      </c>
      <c r="AR80" t="str">
        <f t="shared" si="41"/>
        <v/>
      </c>
      <c r="AS80" t="str">
        <f t="shared" ca="1" si="42"/>
        <v>pics\\Goroh_2.jpg</v>
      </c>
      <c r="AT80">
        <f t="shared" ca="1" si="31"/>
        <v>0.9545169227867224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_Ровный_ли_</v>
      </c>
      <c r="BB80" t="str">
        <f t="shared" si="33"/>
        <v>_Ровный_ли_XXXXX?</v>
      </c>
      <c r="BD80" cm="1">
        <f t="array" aca="1" ref="BD80" ca="1">INDEX($L$74:$L$81,(RANK(AT8,$AT$2:$AT$9)))</f>
        <v>2133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VLOOKUP(B81,audio_list_stym!$A$3:$BP$18,46,FALSE)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VLOOKUP(B81,audio_list_stym!$A$3:$AJ$18,14,FALSE)</f>
        <v>Sapota</v>
      </c>
      <c r="I81" t="s">
        <v>695</v>
      </c>
      <c r="J81" t="str">
        <f t="shared" si="29"/>
        <v>Sapota_8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272</v>
      </c>
      <c r="Q81" t="str">
        <f>IF(G81="экспл",0,IF(G81="импл_",VLOOKUP(J81,quest_импл!$A$1:$J$129,8,FALSE),0))</f>
        <v>sound\\Imeet_li_shipi.wav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2057</v>
      </c>
      <c r="AD81" t="str">
        <f t="shared" ca="1" si="39"/>
        <v>pics\\Tomat_1.jpg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pics\\Tomat_1.jpg</v>
      </c>
      <c r="AI81" t="s">
        <v>83</v>
      </c>
      <c r="AO81">
        <f t="shared" ca="1" si="35"/>
        <v>0.10633986590376598</v>
      </c>
      <c r="AP81" t="str">
        <f t="shared" ca="1" si="36"/>
        <v>pics\\Tomat_1.jpg</v>
      </c>
      <c r="AR81" t="str">
        <f t="shared" si="41"/>
        <v/>
      </c>
      <c r="AS81" t="str">
        <f t="shared" ca="1" si="42"/>
        <v>pics\\Tomat_1.jpg</v>
      </c>
      <c r="AT81">
        <f t="shared" ca="1" si="31"/>
        <v>0.40253275140414957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_Имеет_ли_шипы_</v>
      </c>
      <c r="BB81" t="str">
        <f t="shared" si="33"/>
        <v>_Имеет_ли_шипы_XXXXX?</v>
      </c>
      <c r="BD81" cm="1">
        <f t="array" aca="1" ref="BD81" ca="1">INDEX($L$74:$L$81,(RANK(AT9,$AT$2:$AT$9)))</f>
        <v>2134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VLOOKUP(B82,audio_list_stym!$A$3:$BP$18,46,FALSE)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VLOOKUP(B82,audio_list_stym!$A$3:$AJ$18,14,FALSE)</f>
        <v>Tamanid</v>
      </c>
      <c r="I82" t="s">
        <v>688</v>
      </c>
      <c r="J82" t="str">
        <f t="shared" si="29"/>
        <v>Tamanid_1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145</v>
      </c>
      <c r="Z82" t="str">
        <f>IF(G82="экспл",VLOOKUP(J82,quest_экспл!$A$1:$N$129,12,FALSE),IF(G82="импл_",0,0))</f>
        <v>sound\\On_krasnovatiy.wav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9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40"/>
        <v/>
      </c>
      <c r="AI82" t="s">
        <v>84</v>
      </c>
      <c r="AO82">
        <f t="shared" ca="1" si="35"/>
        <v>0.61992050292265488</v>
      </c>
      <c r="AP82" t="str">
        <f t="shared" ca="1" si="36"/>
        <v>pics\\Kokos_3.jpg</v>
      </c>
      <c r="AR82" t="str">
        <f t="shared" si="41"/>
        <v/>
      </c>
      <c r="AS82" t="str">
        <f t="shared" si="42"/>
        <v/>
      </c>
      <c r="AT82">
        <f t="shared" ca="1" si="31"/>
        <v>0.43825395549334645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_Он_красноватый?</v>
      </c>
      <c r="BA82" t="e">
        <f>VLOOKUP(Q82,audio_list_stym!$B$2:$BQ$299,68,FALSE)</f>
        <v>#N/A</v>
      </c>
      <c r="BB82" t="str">
        <f t="shared" si="33"/>
        <v>На_экране_XXXXX._Он_красноватый?</v>
      </c>
      <c r="BC82">
        <f>A82</f>
        <v>1211</v>
      </c>
      <c r="BD82" cm="1">
        <f t="array" aca="1" ref="BD82" ca="1">INDEX($L$82:$L$89,(RANK(AT2,$AT$2:$AT$9)))</f>
        <v>2140</v>
      </c>
      <c r="BE82" cm="1">
        <f t="array" aca="1" ref="BE82" ca="1">INDEX(BD66:BD81,(RANK(AT4,$AT$2:$AT$17)))</f>
        <v>2130</v>
      </c>
      <c r="BF82" cm="1">
        <f t="array" aca="1" ref="BF82" ca="1">INDEX(BD90:BD105,(RANK(AT4,$AT$2:$AT$17)))</f>
        <v>2151</v>
      </c>
      <c r="BG82" cm="1">
        <f t="array" aca="1" ref="BG82" ca="1">INDEX(BD106:BD129,(RANK(AT4,$AT$2:$AT$9)))</f>
        <v>2073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VLOOKUP(B83,audio_list_stym!$A$3:$BP$18,46,FALSE)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VLOOKUP(B83,audio_list_stym!$A$3:$AJ$18,14,FALSE)</f>
        <v>Tamanid</v>
      </c>
      <c r="I83" t="s">
        <v>689</v>
      </c>
      <c r="J83" t="str">
        <f t="shared" si="29"/>
        <v>Tamanid_2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146</v>
      </c>
      <c r="Z83" t="str">
        <f>IF(G83="экспл",VLOOKUP(J83,quest_экспл!$A$1:$N$129,12,FALSE),IF(G83="импл_",0,0))</f>
        <v>sound\\Izognut_li_on.wav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9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40"/>
        <v/>
      </c>
      <c r="AI83" t="s">
        <v>85</v>
      </c>
      <c r="AO83">
        <f t="shared" ca="1" si="35"/>
        <v>1.6143627379126779E-2</v>
      </c>
      <c r="AP83" t="str">
        <f t="shared" ca="1" si="36"/>
        <v>pics\\Tomat_8.jpg</v>
      </c>
      <c r="AR83" t="str">
        <f t="shared" si="41"/>
        <v/>
      </c>
      <c r="AS83" t="str">
        <f t="shared" si="42"/>
        <v/>
      </c>
      <c r="AT83">
        <f t="shared" ca="1" si="31"/>
        <v>3.3980276498454365E-2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_Изогнут_ли_он?</v>
      </c>
      <c r="BA83" t="e">
        <f>VLOOKUP(Q83,audio_list_stym!$B$2:$BQ$299,68,FALSE)</f>
        <v>#N/A</v>
      </c>
      <c r="BB83" t="str">
        <f t="shared" si="33"/>
        <v>Посмотрите,_вот_XXXXX._Изогнут_ли_он?</v>
      </c>
      <c r="BD83" cm="1">
        <f t="array" aca="1" ref="BD83" ca="1">INDEX($L$82:$L$89,(RANK(AT3,$AT$2:$AT$9)))</f>
        <v>2137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VLOOKUP(B84,audio_list_stym!$A$3:$BP$18,46,FALSE)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VLOOKUP(B84,audio_list_stym!$A$3:$AJ$18,14,FALSE)</f>
        <v>Tamanid</v>
      </c>
      <c r="I84" t="s">
        <v>690</v>
      </c>
      <c r="J84" t="str">
        <f t="shared" si="29"/>
        <v>Tamanid_3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147</v>
      </c>
      <c r="Z84" t="str">
        <f>IF(G84="экспл",VLOOKUP(J84,quest_экспл!$A$1:$N$129,12,FALSE),IF(G84="импл_",0,0))</f>
        <v>sound\\On_barhatistiy.wav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9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40"/>
        <v/>
      </c>
      <c r="AI84" t="s">
        <v>94</v>
      </c>
      <c r="AO84">
        <f t="shared" ca="1" si="35"/>
        <v>0.18058641739090331</v>
      </c>
      <c r="AP84" t="str">
        <f t="shared" ca="1" si="36"/>
        <v>pics\\Redis_6.jpg</v>
      </c>
      <c r="AR84" t="str">
        <f t="shared" si="41"/>
        <v/>
      </c>
      <c r="AS84" t="str">
        <f t="shared" si="42"/>
        <v/>
      </c>
      <c r="AT84">
        <f t="shared" ca="1" si="31"/>
        <v>0.7870293397080792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_Он_бархатистый?</v>
      </c>
      <c r="BA84" t="e">
        <f>VLOOKUP(Q84,audio_list_stym!$B$2:$BQ$299,68,FALSE)</f>
        <v>#N/A</v>
      </c>
      <c r="BB84" t="str">
        <f t="shared" si="33"/>
        <v>Вот_XXXXX._Он_бархатистый?</v>
      </c>
      <c r="BD84" cm="1">
        <f t="array" aca="1" ref="BD84" ca="1">INDEX($L$82:$L$89,(RANK(AT4,$AT$2:$AT$9)))</f>
        <v>2138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VLOOKUP(B85,audio_list_stym!$A$3:$BP$18,46,FALSE)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VLOOKUP(B85,audio_list_stym!$A$3:$AJ$18,14,FALSE)</f>
        <v>Tamanid</v>
      </c>
      <c r="I85" t="s">
        <v>691</v>
      </c>
      <c r="J85" t="str">
        <f t="shared" si="29"/>
        <v>Tamanid_4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148</v>
      </c>
      <c r="Z85" t="str">
        <f>IF(G85="экспл",VLOOKUP(J85,quest_экспл!$A$1:$N$129,12,FALSE),IF(G85="импл_",0,0))</f>
        <v>sound\\Odnotonniy_li_on.wav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9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40"/>
        <v/>
      </c>
      <c r="AI85" t="s">
        <v>95</v>
      </c>
      <c r="AO85">
        <f t="shared" ca="1" si="35"/>
        <v>0.35180784289693012</v>
      </c>
      <c r="AP85" t="str">
        <f t="shared" ca="1" si="36"/>
        <v>pics\\Peper_5.jpg</v>
      </c>
      <c r="AR85" t="str">
        <f t="shared" si="41"/>
        <v/>
      </c>
      <c r="AS85" t="str">
        <f t="shared" si="42"/>
        <v/>
      </c>
      <c r="AT85">
        <f t="shared" ca="1" si="31"/>
        <v>0.89395502499111024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_Однотонный_ли_он?</v>
      </c>
      <c r="BA85" t="e">
        <f>VLOOKUP(Q85,audio_list_stym!$B$2:$BQ$299,68,FALSE)</f>
        <v>#N/A</v>
      </c>
      <c r="BB85" t="str">
        <f t="shared" si="33"/>
        <v>Это_XXXXX._Однотонный_ли_он?</v>
      </c>
      <c r="BD85" cm="1">
        <f t="array" aca="1" ref="BD85" ca="1">INDEX($L$82:$L$89,(RANK(AT5,$AT$2:$AT$9)))</f>
        <v>2143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VLOOKUP(B86,audio_list_stym!$A$3:$BP$18,46,FALSE)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VLOOKUP(B86,audio_list_stym!$A$3:$AJ$18,14,FALSE)</f>
        <v>Tamanid</v>
      </c>
      <c r="I86" t="s">
        <v>692</v>
      </c>
      <c r="J86" t="str">
        <f t="shared" si="29"/>
        <v>Tamanid_5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149</v>
      </c>
      <c r="Z86" t="str">
        <f>IF(G86="экспл",VLOOKUP(J86,quest_экспл!$A$1:$N$129,12,FALSE),IF(G86="импл_",0,0))</f>
        <v>sound\\On_prozrachniy.wav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9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40"/>
        <v/>
      </c>
      <c r="AI86" t="s">
        <v>96</v>
      </c>
      <c r="AO86">
        <f t="shared" ca="1" si="35"/>
        <v>0.67170667832004538</v>
      </c>
      <c r="AP86" t="str">
        <f t="shared" ca="1" si="36"/>
        <v>pics\\Goroh_5.jpg</v>
      </c>
      <c r="AR86" t="str">
        <f t="shared" si="41"/>
        <v/>
      </c>
      <c r="AS86" t="str">
        <f t="shared" si="42"/>
        <v/>
      </c>
      <c r="AT86">
        <f t="shared" ca="1" si="31"/>
        <v>0.35181798181961887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_Он_прозрачный?</v>
      </c>
      <c r="BA86" t="e">
        <f>VLOOKUP(Q86,audio_list_stym!$B$2:$BQ$299,68,FALSE)</f>
        <v>#N/A</v>
      </c>
      <c r="BB86" t="str">
        <f t="shared" si="33"/>
        <v>На_картинке_XXXXX._Он_прозрачный?</v>
      </c>
      <c r="BD86" cm="1">
        <f t="array" aca="1" ref="BD86" ca="1">INDEX($L$82:$L$89,(RANK(AT6,$AT$2:$AT$9)))</f>
        <v>2139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VLOOKUP(B87,audio_list_stym!$A$3:$BP$18,46,FALSE)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VLOOKUP(B87,audio_list_stym!$A$3:$AJ$18,14,FALSE)</f>
        <v>Tamanid</v>
      </c>
      <c r="I87" t="s">
        <v>693</v>
      </c>
      <c r="J87" t="str">
        <f t="shared" si="29"/>
        <v>Tamanid_6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150</v>
      </c>
      <c r="Z87" t="str">
        <f>IF(G87="экспл",VLOOKUP(J87,quest_экспл!$A$1:$N$129,12,FALSE),IF(G87="импл_",0,0))</f>
        <v>sound\\On_izmelchen.wav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9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40"/>
        <v/>
      </c>
      <c r="AI87" t="s">
        <v>97</v>
      </c>
      <c r="AO87">
        <f t="shared" ca="1" si="35"/>
        <v>0.64858095794516613</v>
      </c>
      <c r="AP87" t="str">
        <f t="shared" ca="1" si="36"/>
        <v>pics\\Goroh_7.jpg</v>
      </c>
      <c r="AR87" t="str">
        <f t="shared" si="41"/>
        <v/>
      </c>
      <c r="AS87" t="str">
        <f t="shared" si="42"/>
        <v/>
      </c>
      <c r="AT87">
        <f t="shared" ca="1" si="31"/>
        <v>0.10949383147980607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_Он_измельчен?</v>
      </c>
      <c r="BA87" t="e">
        <f>VLOOKUP(Q87,audio_list_stym!$B$2:$BQ$299,68,FALSE)</f>
        <v>#N/A</v>
      </c>
      <c r="BB87" t="str">
        <f t="shared" si="33"/>
        <v>На_мониторе_XXXXX._Он_измельчен?</v>
      </c>
      <c r="BD87" cm="1">
        <f t="array" aca="1" ref="BD87" ca="1">INDEX($L$82:$L$89,(RANK(AT7,$AT$2:$AT$9)))</f>
        <v>2144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VLOOKUP(B88,audio_list_stym!$A$3:$BP$18,46,FALSE)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VLOOKUP(B88,audio_list_stym!$A$3:$AJ$18,14,FALSE)</f>
        <v>Tamanid</v>
      </c>
      <c r="I88" t="s">
        <v>694</v>
      </c>
      <c r="J88" t="str">
        <f t="shared" si="29"/>
        <v>Tamanid_7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151</v>
      </c>
      <c r="Z88" t="str">
        <f>IF(G88="экспл",VLOOKUP(J88,quest_экспл!$A$1:$N$129,12,FALSE),IF(G88="импл_",0,0))</f>
        <v>sound\\Cvetushiy_li_on.wav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9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40"/>
        <v/>
      </c>
      <c r="AI88" t="s">
        <v>98</v>
      </c>
      <c r="AO88">
        <f t="shared" ca="1" si="35"/>
        <v>0.40419774050954205</v>
      </c>
      <c r="AP88" t="str">
        <f t="shared" ca="1" si="36"/>
        <v>pics\\Peper_2.jpg</v>
      </c>
      <c r="AR88" t="str">
        <f t="shared" si="41"/>
        <v/>
      </c>
      <c r="AS88" t="str">
        <f t="shared" si="42"/>
        <v/>
      </c>
      <c r="AT88">
        <f t="shared" ca="1" si="31"/>
        <v>0.51716135253832196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_Цветущий_ли_он?</v>
      </c>
      <c r="BA88" t="e">
        <f>VLOOKUP(Q88,audio_list_stym!$B$2:$BQ$299,68,FALSE)</f>
        <v>#N/A</v>
      </c>
      <c r="BB88" t="str">
        <f t="shared" si="33"/>
        <v>Перед_Вами_XXXXX._Цветущий_ли_он?</v>
      </c>
      <c r="BD88" cm="1">
        <f t="array" aca="1" ref="BD88" ca="1">INDEX($L$82:$L$89,(RANK(AT8,$AT$2:$AT$9)))</f>
        <v>2141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VLOOKUP(B89,audio_list_stym!$A$3:$BP$18,46,FALSE)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VLOOKUP(B89,audio_list_stym!$A$3:$AJ$18,14,FALSE)</f>
        <v>Tamanid</v>
      </c>
      <c r="I89" t="s">
        <v>695</v>
      </c>
      <c r="J89" t="str">
        <f t="shared" si="29"/>
        <v>Tamanid_8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152</v>
      </c>
      <c r="Z89" t="str">
        <f>IF(G89="экспл",VLOOKUP(J89,quest_экспл!$A$1:$N$129,12,FALSE),IF(G89="импл_",0,0))</f>
        <v>sound\\Skruchen_li_on.wav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9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40"/>
        <v/>
      </c>
      <c r="AI89" t="s">
        <v>99</v>
      </c>
      <c r="AO89">
        <f t="shared" ca="1" si="35"/>
        <v>0.44021080335469431</v>
      </c>
      <c r="AP89" t="str">
        <f t="shared" ca="1" si="36"/>
        <v>pics\\Limon_8.jpg</v>
      </c>
      <c r="AR89" t="str">
        <f t="shared" si="41"/>
        <v/>
      </c>
      <c r="AS89" t="str">
        <f t="shared" si="42"/>
        <v/>
      </c>
      <c r="AT89">
        <f t="shared" ca="1" si="31"/>
        <v>0.37478355297641641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_Скручен_ли_он?</v>
      </c>
      <c r="BA89" t="e">
        <f>VLOOKUP(Q89,audio_list_stym!$B$2:$BQ$299,68,FALSE)</f>
        <v>#N/A</v>
      </c>
      <c r="BB89" t="str">
        <f t="shared" si="33"/>
        <v>Вы_видите_XXXXX._Скручен_ли_он?</v>
      </c>
      <c r="BD89" cm="1">
        <f t="array" aca="1" ref="BD89" ca="1">INDEX($L$82:$L$89,(RANK(AT9,$AT$2:$AT$9)))</f>
        <v>2142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VLOOKUP(B90,audio_list_stym!$A$3:$BP$18,46,FALSE)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VLOOKUP(B90,audio_list_stym!$A$3:$AJ$18,14,FALSE)</f>
        <v>ZF</v>
      </c>
      <c r="I90" t="s">
        <v>688</v>
      </c>
      <c r="J90" t="str">
        <f t="shared" si="29"/>
        <v>ZF_1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281</v>
      </c>
      <c r="Q90" t="str">
        <f>IF(G90="экспл",0,IF(G90="импл_",VLOOKUP(J90,quest_импл!$A$1:$J$129,8,FALSE),0))</f>
        <v>sound\\S_chashuykami_li.wav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2062</v>
      </c>
      <c r="AD90" t="str">
        <f t="shared" ca="1" si="39"/>
        <v>pics\\Tomat_6.jpg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pics\\Tomat_6.jpg</v>
      </c>
      <c r="AI90" t="s">
        <v>100</v>
      </c>
      <c r="AO90">
        <f t="shared" ca="1" si="35"/>
        <v>4.5421660996081914E-2</v>
      </c>
      <c r="AP90" t="str">
        <f t="shared" ca="1" si="36"/>
        <v>pics\\Tomat_6.jpg</v>
      </c>
      <c r="AR90" t="str">
        <f t="shared" si="41"/>
        <v/>
      </c>
      <c r="AS90" t="str">
        <f t="shared" ca="1" si="42"/>
        <v>pics\\Tomat_6.jpg</v>
      </c>
      <c r="AT90">
        <f t="shared" ca="1" si="31"/>
        <v>0.206952747788133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_С_чешуйками_ли_</v>
      </c>
      <c r="BB90" t="str">
        <f t="shared" si="33"/>
        <v>_С_чешуйками_ли_ФИМОН?</v>
      </c>
      <c r="BC90">
        <f>A90</f>
        <v>1212</v>
      </c>
      <c r="BD90" cm="1">
        <f t="array" aca="1" ref="BD90" ca="1">INDEX($L$90:$L$97,(RANK(AT2,$AT$2:$AT$9)))</f>
        <v>2148</v>
      </c>
      <c r="BE90" cm="1">
        <f t="array" aca="1" ref="BE90" ca="1">INDEX(BD66:BD81,(RANK(AT5,$AT$2:$AT$17)))</f>
        <v>2130</v>
      </c>
      <c r="BF90" cm="1">
        <f t="array" aca="1" ref="BF90" ca="1">INDEX(BD98:BD113,(RANK(AT5,$AT$2:$AT$17)))</f>
        <v>2074</v>
      </c>
      <c r="BG90" cm="1">
        <f t="array" aca="1" ref="BG90" ca="1">INDEX(BD114:BD129,(RANK(AT5,$AT$2:$AT$9)))</f>
        <v>2085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VLOOKUP(B91,audio_list_stym!$A$3:$BP$18,46,FALSE)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VLOOKUP(B91,audio_list_stym!$A$3:$AJ$18,14,FALSE)</f>
        <v>ZF</v>
      </c>
      <c r="I91" t="s">
        <v>689</v>
      </c>
      <c r="J91" t="str">
        <f t="shared" si="29"/>
        <v>ZF_2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282</v>
      </c>
      <c r="Q91" t="str">
        <f>IF(G91="экспл",0,IF(G91="импл_",VLOOKUP(J91,quest_импл!$A$1:$J$129,8,FALSE),0))</f>
        <v>sound\\Rozoviy_li.wav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2025</v>
      </c>
      <c r="AD91" t="str">
        <f t="shared" ca="1" si="39"/>
        <v>pics\\Kokos_1.jpg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pics\\Kokos_1.jpg</v>
      </c>
      <c r="AI91" t="s">
        <v>101</v>
      </c>
      <c r="AO91">
        <f t="shared" ca="1" si="35"/>
        <v>0.63839773390484977</v>
      </c>
      <c r="AP91" t="str">
        <f t="shared" ca="1" si="36"/>
        <v>pics\\Kokos_1.jpg</v>
      </c>
      <c r="AR91" t="str">
        <f t="shared" si="41"/>
        <v/>
      </c>
      <c r="AS91" t="str">
        <f t="shared" ca="1" si="42"/>
        <v>pics\\Kokos_1.jpg</v>
      </c>
      <c r="AT91">
        <f t="shared" ca="1" si="31"/>
        <v>0.97650586611371237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_Розовый_ли_</v>
      </c>
      <c r="BB91" t="str">
        <f t="shared" si="33"/>
        <v>_Розовый_ли_ФИМОН?</v>
      </c>
      <c r="BD91" cm="1">
        <f t="array" aca="1" ref="BD91" ca="1">INDEX($L$90:$L$97,(RANK(AT3,$AT$2:$AT$9)))</f>
        <v>2145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VLOOKUP(B92,audio_list_stym!$A$3:$BP$18,46,FALSE)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VLOOKUP(B92,audio_list_stym!$A$3:$AJ$18,14,FALSE)</f>
        <v>ZF</v>
      </c>
      <c r="I92" t="s">
        <v>690</v>
      </c>
      <c r="J92" t="str">
        <f t="shared" si="29"/>
        <v>ZF_3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283</v>
      </c>
      <c r="Q92" t="str">
        <f>IF(G92="экспл",0,IF(G92="импл_",VLOOKUP(J92,quest_импл!$A$1:$J$129,8,FALSE),0))</f>
        <v>sound\\Tonkiy_li.wav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2017</v>
      </c>
      <c r="AD92" t="str">
        <f t="shared" ca="1" si="39"/>
        <v>pics\\Goroh_1.jpg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pics\\Goroh_1.jpg</v>
      </c>
      <c r="AI92" t="s">
        <v>102</v>
      </c>
      <c r="AO92">
        <f t="shared" ca="1" si="35"/>
        <v>0.77145816951603485</v>
      </c>
      <c r="AP92" t="str">
        <f t="shared" ca="1" si="36"/>
        <v>pics\\Goroh_1.jpg</v>
      </c>
      <c r="AR92" t="str">
        <f t="shared" si="41"/>
        <v/>
      </c>
      <c r="AS92" t="str">
        <f t="shared" ca="1" si="42"/>
        <v>pics\\Goroh_1.jpg</v>
      </c>
      <c r="AT92">
        <f t="shared" ca="1" si="31"/>
        <v>0.37197553939711769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_Тонкий_ли_</v>
      </c>
      <c r="BB92" t="str">
        <f t="shared" si="33"/>
        <v>_Тонкий_ли_ФИМОН?</v>
      </c>
      <c r="BD92" cm="1">
        <f t="array" aca="1" ref="BD92" ca="1">INDEX($L$90:$L$97,(RANK(AT4,$AT$2:$AT$9)))</f>
        <v>2146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VLOOKUP(B93,audio_list_stym!$A$3:$BP$18,46,FALSE)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VLOOKUP(B93,audio_list_stym!$A$3:$AJ$18,14,FALSE)</f>
        <v>ZF</v>
      </c>
      <c r="I93" t="s">
        <v>691</v>
      </c>
      <c r="J93" t="str">
        <f t="shared" si="29"/>
        <v>ZF_4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284</v>
      </c>
      <c r="Q93" t="str">
        <f>IF(G93="экспл",0,IF(G93="импл_",VLOOKUP(J93,quest_импл!$A$1:$J$129,8,FALSE),0))</f>
        <v>sound\\Celniy_li.wav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2004</v>
      </c>
      <c r="AD93" t="str">
        <f t="shared" ca="1" si="39"/>
        <v>pics\\Banan_4.jpg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pics\\Banan_4.jpg</v>
      </c>
      <c r="AI93" t="s">
        <v>103</v>
      </c>
      <c r="AO93">
        <f t="shared" ca="1" si="35"/>
        <v>0.95956154506399383</v>
      </c>
      <c r="AP93" t="str">
        <f t="shared" ca="1" si="36"/>
        <v>pics\\Banan_4.jpg</v>
      </c>
      <c r="AR93" t="str">
        <f t="shared" si="41"/>
        <v/>
      </c>
      <c r="AS93" t="str">
        <f t="shared" ca="1" si="42"/>
        <v>pics\\Banan_4.jpg</v>
      </c>
      <c r="AT93">
        <f t="shared" ca="1" si="31"/>
        <v>0.78828001975096862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_Цельный_ли_</v>
      </c>
      <c r="BB93" t="str">
        <f t="shared" si="33"/>
        <v>_Цельный_ли_ФИМОН?</v>
      </c>
      <c r="BD93" cm="1">
        <f t="array" aca="1" ref="BD93" ca="1">INDEX($L$90:$L$97,(RANK(AT5,$AT$2:$AT$9)))</f>
        <v>2151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VLOOKUP(B94,audio_list_stym!$A$3:$BP$18,46,FALSE)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VLOOKUP(B94,audio_list_stym!$A$3:$AJ$18,14,FALSE)</f>
        <v>ZF</v>
      </c>
      <c r="I94" t="s">
        <v>692</v>
      </c>
      <c r="J94" t="str">
        <f t="shared" si="29"/>
        <v>ZF_5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285</v>
      </c>
      <c r="Q94" t="str">
        <f>IF(G94="экспл",0,IF(G94="импл_",VLOOKUP(J94,quest_импл!$A$1:$J$129,8,FALSE),0))</f>
        <v>sound\\Shershaviy_li.wav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2028</v>
      </c>
      <c r="AD94" t="str">
        <f t="shared" ca="1" si="39"/>
        <v>pics\\Kokos_4.jpg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pics\\Kokos_4.jpg</v>
      </c>
      <c r="AI94" t="s">
        <v>104</v>
      </c>
      <c r="AO94">
        <f t="shared" ca="1" si="35"/>
        <v>0.61961368267585371</v>
      </c>
      <c r="AP94" t="str">
        <f t="shared" ca="1" si="36"/>
        <v>pics\\Kokos_4.jpg</v>
      </c>
      <c r="AR94" t="str">
        <f t="shared" si="41"/>
        <v/>
      </c>
      <c r="AS94" t="str">
        <f t="shared" ca="1" si="42"/>
        <v>pics\\Kokos_4.jpg</v>
      </c>
      <c r="AT94">
        <f t="shared" ca="1" si="31"/>
        <v>0.15730796423621884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_Шершавый_ли_</v>
      </c>
      <c r="BB94" t="str">
        <f t="shared" si="33"/>
        <v>_Шершавый_ли_ФИМОН?</v>
      </c>
      <c r="BD94" cm="1">
        <f t="array" aca="1" ref="BD94" ca="1">INDEX($L$90:$L$97,(RANK(AT6,$AT$2:$AT$9)))</f>
        <v>2147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VLOOKUP(B95,audio_list_stym!$A$3:$BP$18,46,FALSE)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VLOOKUP(B95,audio_list_stym!$A$3:$AJ$18,14,FALSE)</f>
        <v>ZF</v>
      </c>
      <c r="I95" t="s">
        <v>693</v>
      </c>
      <c r="J95" t="str">
        <f t="shared" si="29"/>
        <v>ZF_6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286</v>
      </c>
      <c r="Q95" t="str">
        <f>IF(G95="экспл",0,IF(G95="импл_",VLOOKUP(J95,quest_импл!$A$1:$J$129,8,FALSE),0))</f>
        <v>sound\\Zaostryen_li.wav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2005</v>
      </c>
      <c r="AD95" t="str">
        <f t="shared" ca="1" si="39"/>
        <v>pics\\Banan_5.jpg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pics\\Banan_5.jpg</v>
      </c>
      <c r="AI95" t="s">
        <v>105</v>
      </c>
      <c r="AO95">
        <f t="shared" ca="1" si="35"/>
        <v>0.94381880762059744</v>
      </c>
      <c r="AP95" t="str">
        <f t="shared" ca="1" si="36"/>
        <v>pics\\Banan_5.jpg</v>
      </c>
      <c r="AR95" t="str">
        <f t="shared" si="41"/>
        <v/>
      </c>
      <c r="AS95" t="str">
        <f t="shared" ca="1" si="42"/>
        <v>pics\\Banan_5.jpg</v>
      </c>
      <c r="AT95">
        <f t="shared" ca="1" si="31"/>
        <v>0.35574607277018022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_Заострен_ли_</v>
      </c>
      <c r="BB95" t="str">
        <f t="shared" si="33"/>
        <v>_Заострен_ли_ФИМОН?</v>
      </c>
      <c r="BD95" cm="1">
        <f t="array" aca="1" ref="BD95" ca="1">INDEX($L$90:$L$97,(RANK(AT7,$AT$2:$AT$9)))</f>
        <v>2152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VLOOKUP(B96,audio_list_stym!$A$3:$BP$18,46,FALSE)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VLOOKUP(B96,audio_list_stym!$A$3:$AJ$18,14,FALSE)</f>
        <v>ZF</v>
      </c>
      <c r="I96" t="s">
        <v>694</v>
      </c>
      <c r="J96" t="str">
        <f t="shared" si="29"/>
        <v>ZF_7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287</v>
      </c>
      <c r="Q96" t="str">
        <f>IF(G96="экспл",0,IF(G96="импл_",VLOOKUP(J96,quest_импл!$A$1:$J$129,8,FALSE),0))</f>
        <v>sound\\Rassipchatiy_li.wav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2050</v>
      </c>
      <c r="AD96" t="str">
        <f t="shared" ca="1" si="39"/>
        <v>pics\\Redis_2.jpg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pics\\Redis_2.jpg</v>
      </c>
      <c r="AI96" t="s">
        <v>106</v>
      </c>
      <c r="AO96">
        <f t="shared" ca="1" si="35"/>
        <v>0.22502371605507554</v>
      </c>
      <c r="AP96" t="str">
        <f t="shared" ca="1" si="36"/>
        <v>pics\\Redis_2.jpg</v>
      </c>
      <c r="AR96" t="str">
        <f t="shared" si="41"/>
        <v/>
      </c>
      <c r="AS96" t="str">
        <f t="shared" ca="1" si="42"/>
        <v>pics\\Redis_2.jpg</v>
      </c>
      <c r="AT96">
        <f t="shared" ca="1" si="31"/>
        <v>0.18158409706656653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_Рассыпчатый_ли_</v>
      </c>
      <c r="BB96" t="str">
        <f t="shared" si="33"/>
        <v>_Рассыпчатый_ли_ФИМОН?</v>
      </c>
      <c r="BD96" cm="1">
        <f t="array" aca="1" ref="BD96" ca="1">INDEX($L$90:$L$97,(RANK(AT8,$AT$2:$AT$9)))</f>
        <v>2149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VLOOKUP(B97,audio_list_stym!$A$3:$BP$18,46,FALSE)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VLOOKUP(B97,audio_list_stym!$A$3:$AJ$18,14,FALSE)</f>
        <v>ZF</v>
      </c>
      <c r="I97" t="s">
        <v>695</v>
      </c>
      <c r="J97" t="str">
        <f t="shared" si="29"/>
        <v>ZF_8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288</v>
      </c>
      <c r="Q97" t="str">
        <f>IF(G97="экспл",0,IF(G97="импл_",VLOOKUP(J97,quest_импл!$A$1:$J$129,8,FALSE),0))</f>
        <v>sound\\Ochishen_li.wav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2063</v>
      </c>
      <c r="AD97" t="str">
        <f t="shared" ca="1" si="39"/>
        <v>pics\\Tomat_7.jpg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pics\\Tomat_7.jpg</v>
      </c>
      <c r="AI97" t="s">
        <v>107</v>
      </c>
      <c r="AO97">
        <f t="shared" ca="1" si="35"/>
        <v>2.1921999385738133E-2</v>
      </c>
      <c r="AP97" t="str">
        <f t="shared" ca="1" si="36"/>
        <v>pics\\Tomat_7.jpg</v>
      </c>
      <c r="AR97" t="str">
        <f t="shared" si="41"/>
        <v/>
      </c>
      <c r="AS97" t="str">
        <f t="shared" ca="1" si="42"/>
        <v>pics\\Tomat_7.jpg</v>
      </c>
      <c r="AT97">
        <f t="shared" ca="1" si="31"/>
        <v>0.80742202044158318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_Очищен_ли_</v>
      </c>
      <c r="BB97" t="str">
        <f t="shared" si="33"/>
        <v>_Очищен_ли_ФИМОН?</v>
      </c>
      <c r="BD97" cm="1">
        <f t="array" aca="1" ref="BD97" ca="1">INDEX($L$90:$L$97,(RANK(AT9,$AT$2:$AT$9)))</f>
        <v>2150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VLOOKUP(B98,audio_list_stym!$A$3:$BP$18,46,FALSE)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VLOOKUP(B98,audio_list_stym!$A$3:$AJ$18,14,FALSE)</f>
        <v>Ackee</v>
      </c>
      <c r="I98" t="s">
        <v>688</v>
      </c>
      <c r="J98" t="str">
        <f t="shared" si="29"/>
        <v>Ackee_1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97</v>
      </c>
      <c r="Z98" t="str">
        <f>IF(G98="экспл",VLOOKUP(J98,quest_экспл!$A$1:$N$129,12,FALSE),IF(G98="импл_",0,0))</f>
        <v>sound\\Sushenniy_li_on.wav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9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40"/>
        <v/>
      </c>
      <c r="AI98" t="s">
        <v>108</v>
      </c>
      <c r="AO98">
        <f t="shared" ca="1" si="35"/>
        <v>8.5632723626493989E-2</v>
      </c>
      <c r="AP98" t="str">
        <f t="shared" ca="1" si="36"/>
        <v>pics\\Tomat_3.jpg</v>
      </c>
      <c r="AR98" t="str">
        <f>IF(AH98="sound\\Ogorod",AP26,"")</f>
        <v/>
      </c>
      <c r="AS98" t="str">
        <f t="shared" si="42"/>
        <v/>
      </c>
      <c r="AT98">
        <f t="shared" ca="1" si="31"/>
        <v>0.36015180817468118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_Сушеный_ли_он?</v>
      </c>
      <c r="BA98" t="e">
        <f>VLOOKUP(Q98,audio_list_stym!$B$2:$BQ$299,68,FALSE)</f>
        <v>#N/A</v>
      </c>
      <c r="BB98" t="str">
        <f t="shared" si="33"/>
        <v>На_экране_КОДИС._Сушеный_ли_он?</v>
      </c>
      <c r="BC98">
        <f>A98</f>
        <v>1213</v>
      </c>
      <c r="BD98" cm="1">
        <f t="array" aca="1" ref="BD98" ca="1">INDEX($L$98:$L$105,(RANK(AT2,$AT$2:$AT$9)))</f>
        <v>2068</v>
      </c>
      <c r="BE98" cm="1">
        <f t="array" aca="1" ref="BE98" ca="1">INDEX(BD66:BD81,(RANK(AT6,$AT$2:$AT$9)))</f>
        <v>2116</v>
      </c>
      <c r="BF98" cm="1">
        <f t="array" aca="1" ref="BF98" ca="1">INDEX(BD82:BD97,(RANK(AT6,$AT$2:$AT$9)))</f>
        <v>2138</v>
      </c>
      <c r="BG98" cm="1">
        <f t="array" aca="1" ref="BG98" ca="1">INDEX(BD106:BD129,(RANK(AT6,$AT$2:$AT$17)))</f>
        <v>2080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VLOOKUP(B99,audio_list_stym!$A$3:$BP$18,46,FALSE)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VLOOKUP(B99,audio_list_stym!$A$3:$AJ$18,14,FALSE)</f>
        <v>Ackee</v>
      </c>
      <c r="I99" t="s">
        <v>689</v>
      </c>
      <c r="J99" t="str">
        <f t="shared" si="29"/>
        <v>Ackee_2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98</v>
      </c>
      <c r="Z99" t="str">
        <f>IF(G99="экспл",VLOOKUP(J99,quest_экспл!$A$1:$N$129,12,FALSE),IF(G99="импл_",0,0))</f>
        <v>sound\\On_s_vetochkoy.wav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9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40"/>
        <v/>
      </c>
      <c r="AI99" t="s">
        <v>109</v>
      </c>
      <c r="AO99">
        <f t="shared" ca="1" si="35"/>
        <v>0.85896195780935269</v>
      </c>
      <c r="AP99" t="str">
        <f t="shared" ca="1" si="36"/>
        <v>pics\\Finik_4.jpg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0.78735848863621261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_Он_с_веточкой?</v>
      </c>
      <c r="BA99" t="e">
        <f>VLOOKUP(Q99,audio_list_stym!$B$2:$BQ$299,68,FALSE)</f>
        <v>#N/A</v>
      </c>
      <c r="BB99" t="str">
        <f t="shared" si="33"/>
        <v>Посмотрите,_вот_КОДИС._Он_с_веточкой?</v>
      </c>
      <c r="BD99" cm="1">
        <f t="array" aca="1" ref="BD99" ca="1">INDEX($L$98:$L$105,(RANK(AT3,$AT$2:$AT$9)))</f>
        <v>2065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VLOOKUP(B100,audio_list_stym!$A$3:$BP$18,46,FALSE)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VLOOKUP(B100,audio_list_stym!$A$3:$AJ$18,14,FALSE)</f>
        <v>Ackee</v>
      </c>
      <c r="I100" t="s">
        <v>690</v>
      </c>
      <c r="J100" t="str">
        <f t="shared" si="29"/>
        <v>Ackee_3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99</v>
      </c>
      <c r="Z100" t="str">
        <f>IF(G100="экспл",VLOOKUP(J100,quest_экспл!$A$1:$N$129,12,FALSE),IF(G100="импл_",0,0))</f>
        <v>sound\\On_rasskrit.wav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9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40"/>
        <v/>
      </c>
      <c r="AI100" t="s">
        <v>110</v>
      </c>
      <c r="AO100">
        <f t="shared" ca="1" si="35"/>
        <v>0.90435098510472245</v>
      </c>
      <c r="AP100" t="str">
        <f t="shared" ca="1" si="36"/>
        <v>pics\\Finik_2.jpg</v>
      </c>
      <c r="AR100" t="str">
        <f t="shared" si="43"/>
        <v/>
      </c>
      <c r="AS100" t="str">
        <f t="shared" si="42"/>
        <v/>
      </c>
      <c r="AT100">
        <f t="shared" ca="1" si="31"/>
        <v>0.54085567501635468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_Он_раскрыт?</v>
      </c>
      <c r="BA100" t="e">
        <f>VLOOKUP(Q100,audio_list_stym!$B$2:$BQ$299,68,FALSE)</f>
        <v>#N/A</v>
      </c>
      <c r="BB100" t="str">
        <f t="shared" si="33"/>
        <v>Вот_КОДИС._Он_раскрыт?</v>
      </c>
      <c r="BD100" cm="1">
        <f t="array" aca="1" ref="BD100" ca="1">INDEX($L$98:$L$105,(RANK(AT4,$AT$2:$AT$9)))</f>
        <v>2066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VLOOKUP(B101,audio_list_stym!$A$3:$BP$18,46,FALSE)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VLOOKUP(B101,audio_list_stym!$A$3:$AJ$18,14,FALSE)</f>
        <v>Ackee</v>
      </c>
      <c r="I101" t="s">
        <v>691</v>
      </c>
      <c r="J101" t="str">
        <f t="shared" si="29"/>
        <v>Ackee_4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100</v>
      </c>
      <c r="Z101" t="str">
        <f>IF(G101="экспл",VLOOKUP(J101,quest_экспл!$A$1:$N$129,12,FALSE),IF(G101="импл_",0,0))</f>
        <v>sound\\Pushistiy_li_on.wav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9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40"/>
        <v/>
      </c>
      <c r="AI101" t="s">
        <v>111</v>
      </c>
      <c r="AO101">
        <f t="shared" ca="1" si="35"/>
        <v>0.50811851416022902</v>
      </c>
      <c r="AP101" t="str">
        <f t="shared" ca="1" si="36"/>
        <v>pics\\Kokos_8.jpg</v>
      </c>
      <c r="AR101" t="str">
        <f t="shared" si="43"/>
        <v/>
      </c>
      <c r="AS101" t="str">
        <f t="shared" si="42"/>
        <v/>
      </c>
      <c r="AT101">
        <f t="shared" ca="1" si="31"/>
        <v>0.20092157909410568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_Пушистый_ли_он?</v>
      </c>
      <c r="BA101" t="e">
        <f>VLOOKUP(Q101,audio_list_stym!$B$2:$BQ$299,68,FALSE)</f>
        <v>#N/A</v>
      </c>
      <c r="BB101" t="str">
        <f t="shared" si="33"/>
        <v>Это_КОДИС._Пушистый_ли_он?</v>
      </c>
      <c r="BD101" cm="1">
        <f t="array" aca="1" ref="BD101" ca="1">INDEX($L$98:$L$105,(RANK(AT5,$AT$2:$AT$9)))</f>
        <v>2071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VLOOKUP(B102,audio_list_stym!$A$3:$BP$18,46,FALSE)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VLOOKUP(B102,audio_list_stym!$A$3:$AJ$18,14,FALSE)</f>
        <v>Ackee</v>
      </c>
      <c r="I102" t="s">
        <v>692</v>
      </c>
      <c r="J102" t="str">
        <f t="shared" si="29"/>
        <v>Ackee_5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101</v>
      </c>
      <c r="Z102" t="str">
        <f>IF(G102="экспл",VLOOKUP(J102,quest_экспл!$A$1:$N$129,12,FALSE),IF(G102="импл_",0,0))</f>
        <v>sound\\On_kvadratniy.wav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9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40"/>
        <v/>
      </c>
      <c r="AI102" t="s">
        <v>112</v>
      </c>
      <c r="AO102">
        <f t="shared" ca="1" si="35"/>
        <v>0.93946471227594275</v>
      </c>
      <c r="AP102" t="str">
        <f t="shared" ca="1" si="36"/>
        <v>pics\\Banan_6.jpg</v>
      </c>
      <c r="AR102" t="str">
        <f t="shared" si="43"/>
        <v/>
      </c>
      <c r="AS102" t="str">
        <f t="shared" si="42"/>
        <v/>
      </c>
      <c r="AT102">
        <f t="shared" ca="1" si="31"/>
        <v>0.23073560327449838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_Он_квадратный?</v>
      </c>
      <c r="BA102" t="e">
        <f>VLOOKUP(Q102,audio_list_stym!$B$2:$BQ$299,68,FALSE)</f>
        <v>#N/A</v>
      </c>
      <c r="BB102" t="str">
        <f t="shared" si="33"/>
        <v>На_картинке_КОДИС._Он_квадратный?</v>
      </c>
      <c r="BD102" cm="1">
        <f t="array" aca="1" ref="BD102" ca="1">INDEX($L$98:$L$105,(RANK(AT6,$AT$2:$AT$9)))</f>
        <v>2067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VLOOKUP(B103,audio_list_stym!$A$3:$BP$18,46,FALSE)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VLOOKUP(B103,audio_list_stym!$A$3:$AJ$18,14,FALSE)</f>
        <v>Ackee</v>
      </c>
      <c r="I103" t="s">
        <v>693</v>
      </c>
      <c r="J103" t="str">
        <f t="shared" si="29"/>
        <v>Ackee_6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102</v>
      </c>
      <c r="Z103" t="str">
        <f>IF(G103="экспл",VLOOKUP(J103,quest_экспл!$A$1:$N$129,12,FALSE),IF(G103="импл_",0,0))</f>
        <v>sound\\Raznocvetniy_li_on.wav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9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40"/>
        <v/>
      </c>
      <c r="AI103" t="s">
        <v>113</v>
      </c>
      <c r="AO103">
        <f t="shared" ca="1" si="35"/>
        <v>0.4949138114891608</v>
      </c>
      <c r="AP103" t="str">
        <f t="shared" ca="1" si="36"/>
        <v>pics\\Limon_2.jpg</v>
      </c>
      <c r="AR103" t="str">
        <f t="shared" si="43"/>
        <v/>
      </c>
      <c r="AS103" t="str">
        <f t="shared" si="42"/>
        <v/>
      </c>
      <c r="AT103">
        <f t="shared" ca="1" si="31"/>
        <v>0.24628225867684439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_Разноцветный_ли_он?</v>
      </c>
      <c r="BA103" t="e">
        <f>VLOOKUP(Q103,audio_list_stym!$B$2:$BQ$299,68,FALSE)</f>
        <v>#N/A</v>
      </c>
      <c r="BB103" t="str">
        <f t="shared" si="33"/>
        <v>На_мониторе_КОДИС._Разноцветный_ли_он?</v>
      </c>
      <c r="BD103" cm="1">
        <f t="array" aca="1" ref="BD103" ca="1">INDEX($L$98:$L$105,(RANK(AT7,$AT$2:$AT$9)))</f>
        <v>2072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VLOOKUP(B104,audio_list_stym!$A$3:$BP$18,46,FALSE)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VLOOKUP(B104,audio_list_stym!$A$3:$AJ$18,14,FALSE)</f>
        <v>Ackee</v>
      </c>
      <c r="I104" t="s">
        <v>694</v>
      </c>
      <c r="J104" t="str">
        <f t="shared" si="29"/>
        <v>Ackee_7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103</v>
      </c>
      <c r="Z104" t="str">
        <f>IF(G104="экспл",VLOOKUP(J104,quest_экспл!$A$1:$N$129,12,FALSE),IF(G104="импл_",0,0))</f>
        <v>sound\\Uvyadshiy_li_on.wav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9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40"/>
        <v/>
      </c>
      <c r="AI104" t="s">
        <v>114</v>
      </c>
      <c r="AO104">
        <f t="shared" ca="1" si="35"/>
        <v>5.7485793627059301E-2</v>
      </c>
      <c r="AP104" t="str">
        <f t="shared" ca="1" si="36"/>
        <v>pics\\Tomat_4.jpg</v>
      </c>
      <c r="AR104" t="str">
        <f t="shared" si="43"/>
        <v/>
      </c>
      <c r="AS104" t="str">
        <f t="shared" si="42"/>
        <v/>
      </c>
      <c r="AT104">
        <f t="shared" ca="1" si="31"/>
        <v>0.22507346566059738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_Увядший_ли_он?</v>
      </c>
      <c r="BA104" t="e">
        <f>VLOOKUP(Q104,audio_list_stym!$B$2:$BQ$299,68,FALSE)</f>
        <v>#N/A</v>
      </c>
      <c r="BB104" t="str">
        <f t="shared" si="33"/>
        <v>Перед_Вами_КОДИС._Увядший_ли_он?</v>
      </c>
      <c r="BD104" cm="1">
        <f t="array" aca="1" ref="BD104" ca="1">INDEX($L$98:$L$105,(RANK(AT8,$AT$2:$AT$9)))</f>
        <v>2069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VLOOKUP(B105,audio_list_stym!$A$3:$BP$18,46,FALSE)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VLOOKUP(B105,audio_list_stym!$A$3:$AJ$18,14,FALSE)</f>
        <v>Ackee</v>
      </c>
      <c r="I105" t="s">
        <v>695</v>
      </c>
      <c r="J105" t="str">
        <f t="shared" si="29"/>
        <v>Ackee_8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104</v>
      </c>
      <c r="Z105" t="str">
        <f>IF(G105="экспл",VLOOKUP(J105,quest_экспл!$A$1:$N$129,12,FALSE),IF(G105="импл_",0,0))</f>
        <v>sound\\On_sklizskiy.wav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9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40"/>
        <v/>
      </c>
      <c r="AI105" t="s">
        <v>115</v>
      </c>
      <c r="AO105">
        <f t="shared" ca="1" si="35"/>
        <v>0.65886510641304452</v>
      </c>
      <c r="AP105" t="str">
        <f t="shared" ca="1" si="36"/>
        <v>pics\\Goroh_6.jpg</v>
      </c>
      <c r="AR105" t="str">
        <f t="shared" si="43"/>
        <v/>
      </c>
      <c r="AS105" t="str">
        <f t="shared" si="42"/>
        <v/>
      </c>
      <c r="AT105">
        <f t="shared" ca="1" si="31"/>
        <v>0.60071490511081016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_Он_склизкий?</v>
      </c>
      <c r="BA105" t="e">
        <f>VLOOKUP(Q105,audio_list_stym!$B$2:$BQ$299,68,FALSE)</f>
        <v>#N/A</v>
      </c>
      <c r="BB105" t="str">
        <f t="shared" si="33"/>
        <v>Вы_видите_КОДИС._Он_склизкий?</v>
      </c>
      <c r="BD105" cm="1">
        <f t="array" aca="1" ref="BD105" ca="1">INDEX($L$98:$L$105,(RANK(AT9,$AT$2:$AT$9)))</f>
        <v>2070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VLOOKUP(B106,audio_list_stym!$A$3:$BP$18,46,FALSE)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VLOOKUP(B106,audio_list_stym!$A$3:$AJ$18,14,FALSE)</f>
        <v>Ake</v>
      </c>
      <c r="I106" t="s">
        <v>688</v>
      </c>
      <c r="J106" t="str">
        <f t="shared" si="29"/>
        <v>Ake_1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233</v>
      </c>
      <c r="Q106" t="str">
        <f>IF(G106="экспл",0,IF(G106="импл_",VLOOKUP(J106,quest_импл!$A$1:$J$129,8,FALSE),0))</f>
        <v>sound\\Imeet_li_myakot.wav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2055</v>
      </c>
      <c r="AD106" t="str">
        <f t="shared" ca="1" si="39"/>
        <v>pics\\Redis_7.jpg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pics\\Redis_7.jpg</v>
      </c>
      <c r="AI106" t="s">
        <v>116</v>
      </c>
      <c r="AO106">
        <f t="shared" ca="1" si="35"/>
        <v>0.13432154272817831</v>
      </c>
      <c r="AP106" t="str">
        <f t="shared" ca="1" si="36"/>
        <v>pics\\Redis_7.jpg</v>
      </c>
      <c r="AR106" t="str">
        <f t="shared" si="43"/>
        <v/>
      </c>
      <c r="AS106" t="str">
        <f t="shared" ca="1" si="42"/>
        <v>pics\\Redis_7.jpg</v>
      </c>
      <c r="AT106">
        <f t="shared" ca="1" si="31"/>
        <v>0.73955536284849011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_Имеет_ли_мякоть_</v>
      </c>
      <c r="BB106" t="str">
        <f t="shared" si="33"/>
        <v>_Имеет_ли_мякоть_XXXXX?</v>
      </c>
      <c r="BC106">
        <f>A106</f>
        <v>1214</v>
      </c>
      <c r="BD106" cm="1">
        <f t="array" aca="1" ref="BD106" ca="1">INDEX($L$106:$L$113,(RANK(AT2,$AT$2:$AT$9)))</f>
        <v>2076</v>
      </c>
      <c r="BE106" cm="1">
        <f t="array" aca="1" ref="BE106" ca="1">INDEX(BD66:BD81,(RANK(AT7,$AT$2:$AT$17)))</f>
        <v>2135</v>
      </c>
      <c r="BF106" cm="1">
        <f t="array" aca="1" ref="BF106" ca="1">INDEX(BD90:BD105,(RANK(AT7,$AT$2:$AT$17)))</f>
        <v>2071</v>
      </c>
      <c r="BG106" cm="1">
        <f t="array" aca="1" ref="BG106" ca="1">INDEX(BD114:BD129,(RANK(AT7,$AT$2:$AT$9)))</f>
        <v>2086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VLOOKUP(B107,audio_list_stym!$A$3:$BP$18,46,FALSE)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VLOOKUP(B107,audio_list_stym!$A$3:$AJ$18,14,FALSE)</f>
        <v>Ake</v>
      </c>
      <c r="I107" t="s">
        <v>689</v>
      </c>
      <c r="J107" t="str">
        <f t="shared" si="29"/>
        <v>Ake_2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234</v>
      </c>
      <c r="Q107" t="str">
        <f>IF(G107="экспл",0,IF(G107="импл_",VLOOKUP(J107,quest_импл!$A$1:$J$129,8,FALSE),0))</f>
        <v>sound\\Prodolgovatiy_li.wav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2047</v>
      </c>
      <c r="AD107" t="str">
        <f t="shared" ca="1" si="39"/>
        <v>pics\\Peper_7.jpg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pics\\Peper_7.jpg</v>
      </c>
      <c r="AI107" t="s">
        <v>117</v>
      </c>
      <c r="AO107">
        <f t="shared" ca="1" si="35"/>
        <v>0.32053118584716356</v>
      </c>
      <c r="AP107" t="str">
        <f t="shared" ca="1" si="36"/>
        <v>pics\\Peper_7.jpg</v>
      </c>
      <c r="AR107" t="str">
        <f t="shared" si="43"/>
        <v/>
      </c>
      <c r="AS107" t="str">
        <f t="shared" ca="1" si="42"/>
        <v>pics\\Peper_7.jpg</v>
      </c>
      <c r="AT107">
        <f t="shared" ca="1" si="31"/>
        <v>0.89956213779169669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_Продолговатый_ли_</v>
      </c>
      <c r="BB107" t="str">
        <f t="shared" si="33"/>
        <v>_Продолговатый_ли_XXXXX?</v>
      </c>
      <c r="BD107" cm="1">
        <f t="array" aca="1" ref="BD107" ca="1">INDEX($L$106:$L$113,(RANK(AT3,$AT$2:$AT$9)))</f>
        <v>2073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VLOOKUP(B108,audio_list_stym!$A$3:$BP$18,46,FALSE)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VLOOKUP(B108,audio_list_stym!$A$3:$AJ$18,14,FALSE)</f>
        <v>Ake</v>
      </c>
      <c r="I108" t="s">
        <v>690</v>
      </c>
      <c r="J108" t="str">
        <f t="shared" si="29"/>
        <v>Ake_3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235</v>
      </c>
      <c r="Q108" t="str">
        <f>IF(G108="экспл",0,IF(G108="импл_",VLOOKUP(J108,quest_импл!$A$1:$J$129,8,FALSE),0))</f>
        <v>sound\\Pyatnistyi_li.wav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2046</v>
      </c>
      <c r="AD108" t="str">
        <f t="shared" ca="1" si="39"/>
        <v>pics\\Peper_6.jpg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pics\\Peper_6.jpg</v>
      </c>
      <c r="AI108" t="s">
        <v>118</v>
      </c>
      <c r="AO108">
        <f t="shared" ca="1" si="35"/>
        <v>0.35173439020753994</v>
      </c>
      <c r="AP108" t="str">
        <f t="shared" ca="1" si="36"/>
        <v>pics\\Peper_6.jpg</v>
      </c>
      <c r="AR108" t="str">
        <f t="shared" si="43"/>
        <v/>
      </c>
      <c r="AS108" t="str">
        <f t="shared" ca="1" si="42"/>
        <v>pics\\Peper_6.jpg</v>
      </c>
      <c r="AT108">
        <f t="shared" ca="1" si="31"/>
        <v>0.28007768933711075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_Пятнистый_ли_</v>
      </c>
      <c r="BB108" t="str">
        <f t="shared" si="33"/>
        <v>_Пятнистый_ли_XXXXX?</v>
      </c>
      <c r="BD108" cm="1">
        <f t="array" aca="1" ref="BD108" ca="1">INDEX($L$106:$L$113,(RANK(AT4,$AT$2:$AT$9)))</f>
        <v>2074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VLOOKUP(B109,audio_list_stym!$A$3:$BP$18,46,FALSE)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VLOOKUP(B109,audio_list_stym!$A$3:$AJ$18,14,FALSE)</f>
        <v>Ake</v>
      </c>
      <c r="I109" t="s">
        <v>691</v>
      </c>
      <c r="J109" t="str">
        <f t="shared" si="29"/>
        <v>Ake_4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236</v>
      </c>
      <c r="Q109" t="str">
        <f>IF(G109="экспл",0,IF(G109="импл_",VLOOKUP(J109,quest_импл!$A$1:$J$129,8,FALSE),0))</f>
        <v>sound\\S_kochuroy_li.wav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2058</v>
      </c>
      <c r="AD109" t="str">
        <f t="shared" ca="1" si="39"/>
        <v>pics\\Tomat_2.jpg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pics\\Tomat_2.jpg</v>
      </c>
      <c r="AI109" t="s">
        <v>119</v>
      </c>
      <c r="AO109">
        <f t="shared" ca="1" si="35"/>
        <v>0.10336405082886269</v>
      </c>
      <c r="AP109" t="str">
        <f t="shared" ca="1" si="36"/>
        <v>pics\\Tomat_2.jpg</v>
      </c>
      <c r="AR109" t="str">
        <f t="shared" si="43"/>
        <v/>
      </c>
      <c r="AS109" t="str">
        <f t="shared" ca="1" si="42"/>
        <v>pics\\Tomat_2.jpg</v>
      </c>
      <c r="AT109">
        <f t="shared" ca="1" si="31"/>
        <v>0.60222178508422253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_С_косточкой_ли_</v>
      </c>
      <c r="BB109" t="str">
        <f t="shared" si="33"/>
        <v>_С_косточкой_ли_XXXXX?</v>
      </c>
      <c r="BD109" cm="1">
        <f t="array" aca="1" ref="BD109" ca="1">INDEX($L$106:$L$113,(RANK(AT5,$AT$2:$AT$9)))</f>
        <v>2079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VLOOKUP(B110,audio_list_stym!$A$3:$BP$18,46,FALSE)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VLOOKUP(B110,audio_list_stym!$A$3:$AJ$18,14,FALSE)</f>
        <v>Ake</v>
      </c>
      <c r="I110" t="s">
        <v>692</v>
      </c>
      <c r="J110" t="str">
        <f t="shared" si="29"/>
        <v>Ake_5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237</v>
      </c>
      <c r="Q110" t="str">
        <f>IF(G110="экспл",0,IF(G110="импл_",VLOOKUP(J110,quest_импл!$A$1:$J$129,8,FALSE),0))</f>
        <v>sound\\Fioletoviy_li.wav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2020</v>
      </c>
      <c r="AD110" t="str">
        <f t="shared" ca="1" si="39"/>
        <v>pics\\Goroh_4.jpg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pics\\Goroh_4.jpg</v>
      </c>
      <c r="AI110" t="s">
        <v>120</v>
      </c>
      <c r="AO110">
        <f t="shared" ca="1" si="35"/>
        <v>0.68969830288150846</v>
      </c>
      <c r="AP110" t="str">
        <f t="shared" ca="1" si="36"/>
        <v>pics\\Goroh_4.jpg</v>
      </c>
      <c r="AR110" t="str">
        <f t="shared" si="43"/>
        <v/>
      </c>
      <c r="AS110" t="str">
        <f t="shared" ca="1" si="42"/>
        <v>pics\\Goroh_4.jpg</v>
      </c>
      <c r="AT110">
        <f t="shared" ca="1" si="31"/>
        <v>0.89893760491636854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_Синий_ли_</v>
      </c>
      <c r="BB110" t="str">
        <f t="shared" si="33"/>
        <v>_Синий_ли_XXXXX?</v>
      </c>
      <c r="BD110" cm="1">
        <f t="array" aca="1" ref="BD110" ca="1">INDEX($L$106:$L$113,(RANK(AT6,$AT$2:$AT$9)))</f>
        <v>2075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VLOOKUP(B111,audio_list_stym!$A$3:$BP$18,46,FALSE)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VLOOKUP(B111,audio_list_stym!$A$3:$AJ$18,14,FALSE)</f>
        <v>Ake</v>
      </c>
      <c r="I111" t="s">
        <v>693</v>
      </c>
      <c r="J111" t="str">
        <f t="shared" si="29"/>
        <v>Ake_6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238</v>
      </c>
      <c r="Q111" t="str">
        <f>IF(G111="экспл",0,IF(G111="импл_",VLOOKUP(J111,quest_импл!$A$1:$J$129,8,FALSE),0))</f>
        <v>sound\\S_dolkami_li.wav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2014</v>
      </c>
      <c r="AD111" t="str">
        <f t="shared" ca="1" si="39"/>
        <v>pics\\Finik_6.jpg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pics\\Finik_6.jpg</v>
      </c>
      <c r="AI111" t="s">
        <v>121</v>
      </c>
      <c r="AO111">
        <f t="shared" ca="1" si="35"/>
        <v>0.83895353207098666</v>
      </c>
      <c r="AP111" t="str">
        <f t="shared" ca="1" si="36"/>
        <v>pics\\Finik_6.jpg</v>
      </c>
      <c r="AR111" t="str">
        <f t="shared" si="43"/>
        <v/>
      </c>
      <c r="AS111" t="str">
        <f t="shared" ca="1" si="42"/>
        <v>pics\\Finik_6.jpg</v>
      </c>
      <c r="AT111">
        <f t="shared" ca="1" si="31"/>
        <v>0.97815937769116124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_С_дольками_ли_</v>
      </c>
      <c r="BB111" t="str">
        <f t="shared" si="33"/>
        <v>_С_дольками_ли_XXXXX?</v>
      </c>
      <c r="BD111" cm="1">
        <f t="array" aca="1" ref="BD111" ca="1">INDEX($L$106:$L$113,(RANK(AT7,$AT$2:$AT$9)))</f>
        <v>2080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VLOOKUP(B112,audio_list_stym!$A$3:$BP$18,46,FALSE)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VLOOKUP(B112,audio_list_stym!$A$3:$AJ$18,14,FALSE)</f>
        <v>Ake</v>
      </c>
      <c r="I112" t="s">
        <v>694</v>
      </c>
      <c r="J112" t="str">
        <f t="shared" si="29"/>
        <v>Ake_7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239</v>
      </c>
      <c r="Q112" t="str">
        <f>IF(G112="экспл",0,IF(G112="импл_",VLOOKUP(J112,quest_импл!$A$1:$J$129,8,FALSE),0))</f>
        <v>sound\\Visushenniy_li.wav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2013</v>
      </c>
      <c r="AD112" t="str">
        <f t="shared" ca="1" si="39"/>
        <v>pics\\Finik_5.jpg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pics\\Finik_5.jpg</v>
      </c>
      <c r="AI112" t="s">
        <v>122</v>
      </c>
      <c r="AO112">
        <f t="shared" ca="1" si="35"/>
        <v>0.84999255336925983</v>
      </c>
      <c r="AP112" t="str">
        <f t="shared" ca="1" si="36"/>
        <v>pics\\Finik_5.jpg</v>
      </c>
      <c r="AR112" t="str">
        <f t="shared" si="43"/>
        <v/>
      </c>
      <c r="AS112" t="str">
        <f t="shared" ca="1" si="42"/>
        <v>pics\\Finik_5.jpg</v>
      </c>
      <c r="AT112">
        <f t="shared" ca="1" si="31"/>
        <v>0.85051311415331687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_Высушенный_ли_</v>
      </c>
      <c r="BB112" t="str">
        <f t="shared" si="33"/>
        <v>_Высушенный_ли_XXXXX?</v>
      </c>
      <c r="BD112" cm="1">
        <f t="array" aca="1" ref="BD112" ca="1">INDEX($L$106:$L$113,(RANK(AT8,$AT$2:$AT$9)))</f>
        <v>2077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VLOOKUP(B113,audio_list_stym!$A$3:$BP$18,46,FALSE)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VLOOKUP(B113,audio_list_stym!$A$3:$AJ$18,14,FALSE)</f>
        <v>Ake</v>
      </c>
      <c r="I113" t="s">
        <v>695</v>
      </c>
      <c r="J113" t="str">
        <f t="shared" si="29"/>
        <v>Ake_8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240</v>
      </c>
      <c r="Q113" t="str">
        <f>IF(G113="экспл",0,IF(G113="импл_",VLOOKUP(J113,quest_импл!$A$1:$J$129,8,FALSE),0))</f>
        <v>sound\\Myatiy_li.wav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2039</v>
      </c>
      <c r="AD113" t="str">
        <f t="shared" ca="1" si="39"/>
        <v>pics\\Limon_7.jpg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pics\\Limon_7.jpg</v>
      </c>
      <c r="AI113" t="s">
        <v>123</v>
      </c>
      <c r="AO113">
        <f t="shared" ca="1" si="35"/>
        <v>0.44154907517895325</v>
      </c>
      <c r="AP113" t="str">
        <f t="shared" ca="1" si="36"/>
        <v>pics\\Limon_7.jpg</v>
      </c>
      <c r="AR113" t="str">
        <f t="shared" si="43"/>
        <v/>
      </c>
      <c r="AS113" t="str">
        <f t="shared" ca="1" si="42"/>
        <v>pics\\Limon_7.jpg</v>
      </c>
      <c r="AT113">
        <f t="shared" ca="1" si="31"/>
        <v>0.95622393150216678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_Мятый_ли_</v>
      </c>
      <c r="BB113" t="str">
        <f t="shared" si="33"/>
        <v>_Мятый_ли_XXXXX?</v>
      </c>
      <c r="BD113" cm="1">
        <f t="array" aca="1" ref="BD113" ca="1">INDEX($L$106:$L$113,(RANK(AT9,$AT$2:$AT$9)))</f>
        <v>2078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VLOOKUP(B114,audio_list_stym!$A$3:$BP$18,46,FALSE)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VLOOKUP(B114,audio_list_stym!$A$3:$AJ$18,14,FALSE)</f>
        <v>Finger</v>
      </c>
      <c r="I114" t="s">
        <v>688</v>
      </c>
      <c r="J114" t="str">
        <f t="shared" si="29"/>
        <v>Finger_1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113</v>
      </c>
      <c r="Z114" t="str">
        <f>IF(G114="экспл",VLOOKUP(J114,quest_экспл!$A$1:$N$129,12,FALSE),IF(G114="импл_",0,0))</f>
        <v>sound\\On_vizhatiy.wav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9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40"/>
        <v/>
      </c>
      <c r="AI114" t="s">
        <v>86</v>
      </c>
      <c r="AO114">
        <f t="shared" ca="1" si="35"/>
        <v>0.11308546341263548</v>
      </c>
      <c r="AP114" t="str">
        <f t="shared" ca="1" si="36"/>
        <v>pics\\Redis_8.jpg</v>
      </c>
      <c r="AR114" t="str">
        <f t="shared" si="43"/>
        <v/>
      </c>
      <c r="AS114" t="str">
        <f t="shared" si="42"/>
        <v/>
      </c>
      <c r="AT114">
        <f t="shared" ca="1" si="31"/>
        <v>0.76128312151447197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_Он_выжатый?</v>
      </c>
      <c r="BA114" t="e">
        <f>VLOOKUP(Q114,audio_list_stym!$B$2:$BQ$299,68,FALSE)</f>
        <v>#N/A</v>
      </c>
      <c r="BB114" t="str">
        <f t="shared" si="33"/>
        <v>На_экране_XXXXX._Он_выжатый?</v>
      </c>
      <c r="BC114">
        <f>A114</f>
        <v>1215</v>
      </c>
      <c r="BD114" cm="1">
        <f t="array" aca="1" ref="BD114" ca="1">INDEX($L$114:$L$121,(RANK(AT2,$AT$2:$AT$9)))</f>
        <v>2084</v>
      </c>
      <c r="BE114" cm="1">
        <f t="array" aca="1" ref="BE114" ca="1">INDEX(BD66:BD81,(RANK(AT8,$AT$2:$AT$17)))</f>
        <v>2133</v>
      </c>
      <c r="BF114" cm="1">
        <f t="array" aca="1" ref="BF114" ca="1">INDEX(BD82:BD97,(RANK(AT8,$AT$2:$AT$9)))</f>
        <v>2139</v>
      </c>
      <c r="BG114" cm="1">
        <f t="array" aca="1" ref="BG114" ca="1">INDEX(BD98:BD113,(RANK(AT8,$AT$2:$AT$9)))</f>
        <v>2067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VLOOKUP(B115,audio_list_stym!$A$3:$BP$18,46,FALSE)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VLOOKUP(B115,audio_list_stym!$A$3:$AJ$18,14,FALSE)</f>
        <v>Finger</v>
      </c>
      <c r="I115" t="s">
        <v>689</v>
      </c>
      <c r="J115" t="str">
        <f t="shared" si="29"/>
        <v>Finger_2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114</v>
      </c>
      <c r="Z115" t="str">
        <f>IF(G115="экспл",VLOOKUP(J115,quest_экспл!$A$1:$N$129,12,FALSE),IF(G115="импл_",0,0))</f>
        <v>sound\\On_nadloman.wav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9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40"/>
        <v/>
      </c>
      <c r="AI115" t="s">
        <v>87</v>
      </c>
      <c r="AO115">
        <f t="shared" ca="1" si="35"/>
        <v>0.44583207148130422</v>
      </c>
      <c r="AP115" t="str">
        <f t="shared" ca="1" si="36"/>
        <v>pics\\Limon_6.jpg</v>
      </c>
      <c r="AR115" t="str">
        <f t="shared" si="43"/>
        <v/>
      </c>
      <c r="AS115" t="str">
        <f t="shared" si="42"/>
        <v/>
      </c>
      <c r="AT115">
        <f t="shared" ca="1" si="31"/>
        <v>0.79232049386936931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_Он_надломан?</v>
      </c>
      <c r="BA115" t="e">
        <f>VLOOKUP(Q115,audio_list_stym!$B$2:$BQ$299,68,FALSE)</f>
        <v>#N/A</v>
      </c>
      <c r="BB115" t="str">
        <f t="shared" si="33"/>
        <v>Посмотрите,_вот_XXXXX._Он_надломан?</v>
      </c>
      <c r="BD115" cm="1">
        <f t="array" aca="1" ref="BD115" ca="1">INDEX($L$114:$L$121,(RANK(AT3,$AT$2:$AT$9)))</f>
        <v>2081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VLOOKUP(B116,audio_list_stym!$A$3:$BP$18,46,FALSE)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VLOOKUP(B116,audio_list_stym!$A$3:$AJ$18,14,FALSE)</f>
        <v>Finger</v>
      </c>
      <c r="I116" t="s">
        <v>690</v>
      </c>
      <c r="J116" t="str">
        <f t="shared" si="29"/>
        <v>Finger_3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115</v>
      </c>
      <c r="Z116" t="str">
        <f>IF(G116="экспл",VLOOKUP(J116,quest_экспл!$A$1:$N$129,12,FALSE),IF(G116="импл_",0,0))</f>
        <v>sound\\On_volnistiy.wav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9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40"/>
        <v/>
      </c>
      <c r="AI116" t="s">
        <v>88</v>
      </c>
      <c r="AO116">
        <f t="shared" ca="1" si="35"/>
        <v>0.91503342035118218</v>
      </c>
      <c r="AP116" t="str">
        <f t="shared" ca="1" si="36"/>
        <v>pics\\Finik_1.jpg</v>
      </c>
      <c r="AR116" t="str">
        <f t="shared" si="43"/>
        <v/>
      </c>
      <c r="AS116" t="str">
        <f t="shared" si="42"/>
        <v/>
      </c>
      <c r="AT116">
        <f t="shared" ca="1" si="31"/>
        <v>0.33549816703687685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_Он_волнистый?</v>
      </c>
      <c r="BA116" t="e">
        <f>VLOOKUP(Q116,audio_list_stym!$B$2:$BQ$299,68,FALSE)</f>
        <v>#N/A</v>
      </c>
      <c r="BB116" t="str">
        <f t="shared" si="33"/>
        <v>Вот_XXXXX._Он_волнистый?</v>
      </c>
      <c r="BD116" cm="1">
        <f t="array" aca="1" ref="BD116" ca="1">INDEX($L$114:$L$121,(RANK(AT4,$AT$2:$AT$9)))</f>
        <v>2082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VLOOKUP(B117,audio_list_stym!$A$3:$BP$18,46,FALSE)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VLOOKUP(B117,audio_list_stym!$A$3:$AJ$18,14,FALSE)</f>
        <v>Finger</v>
      </c>
      <c r="I117" t="s">
        <v>691</v>
      </c>
      <c r="J117" t="str">
        <f t="shared" si="29"/>
        <v>Finger_4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116</v>
      </c>
      <c r="Z117" t="str">
        <f>IF(G117="экспл",VLOOKUP(J117,quest_экспл!$A$1:$N$129,12,FALSE),IF(G117="импл_",0,0))</f>
        <v>sound\\On_buriy.wav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9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40"/>
        <v/>
      </c>
      <c r="AI117" t="s">
        <v>89</v>
      </c>
      <c r="AO117">
        <f t="shared" ca="1" si="35"/>
        <v>0.20365184913870527</v>
      </c>
      <c r="AP117" t="str">
        <f t="shared" ca="1" si="36"/>
        <v>pics\\Redis_5.jpg</v>
      </c>
      <c r="AR117" t="str">
        <f t="shared" si="43"/>
        <v/>
      </c>
      <c r="AS117" t="str">
        <f t="shared" si="42"/>
        <v/>
      </c>
      <c r="AT117">
        <f t="shared" ca="1" si="31"/>
        <v>0.58244245299164887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_Он_бурый?</v>
      </c>
      <c r="BA117" t="e">
        <f>VLOOKUP(Q117,audio_list_stym!$B$2:$BQ$299,68,FALSE)</f>
        <v>#N/A</v>
      </c>
      <c r="BB117" t="str">
        <f t="shared" si="33"/>
        <v>Это_XXXXX._Он_бурый?</v>
      </c>
      <c r="BD117" cm="1">
        <f t="array" aca="1" ref="BD117" ca="1">INDEX($L$114:$L$121,(RANK(AT5,$AT$2:$AT$9)))</f>
        <v>2087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VLOOKUP(B118,audio_list_stym!$A$3:$BP$18,46,FALSE)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VLOOKUP(B118,audio_list_stym!$A$3:$AJ$18,14,FALSE)</f>
        <v>Finger</v>
      </c>
      <c r="I118" t="s">
        <v>692</v>
      </c>
      <c r="J118" t="str">
        <f t="shared" si="29"/>
        <v>Finger_5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117</v>
      </c>
      <c r="Z118" t="str">
        <f>IF(G118="экспл",VLOOKUP(J118,quest_экспл!$A$1:$N$129,12,FALSE),IF(G118="импл_",0,0))</f>
        <v>sound\\Vityanut_li_on.wav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9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40"/>
        <v/>
      </c>
      <c r="AI118" t="s">
        <v>90</v>
      </c>
      <c r="AO118">
        <f t="shared" ca="1" si="35"/>
        <v>0.7066651605488472</v>
      </c>
      <c r="AP118" t="str">
        <f t="shared" ca="1" si="36"/>
        <v>pics\\Goroh_3.jpg</v>
      </c>
      <c r="AR118" t="str">
        <f t="shared" si="43"/>
        <v/>
      </c>
      <c r="AS118" t="str">
        <f t="shared" si="42"/>
        <v/>
      </c>
      <c r="AT118">
        <f t="shared" ca="1" si="31"/>
        <v>0.45743189491857872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_Вытянут_ли_он?</v>
      </c>
      <c r="BA118" t="e">
        <f>VLOOKUP(Q118,audio_list_stym!$B$2:$BQ$299,68,FALSE)</f>
        <v>#N/A</v>
      </c>
      <c r="BB118" t="str">
        <f t="shared" si="33"/>
        <v>На_картинке_XXXXX._Вытянут_ли_он?</v>
      </c>
      <c r="BD118" cm="1">
        <f t="array" aca="1" ref="BD118" ca="1">INDEX($L$114:$L$121,(RANK(AT6,$AT$2:$AT$9)))</f>
        <v>2083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VLOOKUP(B119,audio_list_stym!$A$3:$BP$18,46,FALSE)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VLOOKUP(B119,audio_list_stym!$A$3:$AJ$18,14,FALSE)</f>
        <v>Finger</v>
      </c>
      <c r="I119" t="s">
        <v>693</v>
      </c>
      <c r="J119" t="str">
        <f t="shared" si="29"/>
        <v>Finger_6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118</v>
      </c>
      <c r="Z119" t="str">
        <f>IF(G119="экспл",VLOOKUP(J119,quest_экспл!$A$1:$N$129,12,FALSE),IF(G119="импл_",0,0))</f>
        <v>sound\\Obyemniy_li_on.wav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9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40"/>
        <v/>
      </c>
      <c r="AI119" t="s">
        <v>91</v>
      </c>
      <c r="AO119">
        <f t="shared" ca="1" si="35"/>
        <v>0.63769640571936648</v>
      </c>
      <c r="AP119" t="str">
        <f t="shared" ca="1" si="36"/>
        <v>pics\\Kokos_2.jpg</v>
      </c>
      <c r="AR119" t="str">
        <f t="shared" si="43"/>
        <v/>
      </c>
      <c r="AS119" t="str">
        <f t="shared" si="42"/>
        <v/>
      </c>
      <c r="AT119">
        <f t="shared" ca="1" si="31"/>
        <v>0.26714632592292098</v>
      </c>
      <c r="AU119" t="s">
        <v>697</v>
      </c>
      <c r="AV119" t="str">
        <f t="shared" ca="1" si="32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_Объемный_ли_он?</v>
      </c>
      <c r="BA119" t="e">
        <f>VLOOKUP(Q119,audio_list_stym!$B$2:$BQ$299,68,FALSE)</f>
        <v>#N/A</v>
      </c>
      <c r="BB119" t="str">
        <f t="shared" si="33"/>
        <v>На_мониторе_XXXXX._Объемный_ли_он?</v>
      </c>
      <c r="BD119" cm="1">
        <f t="array" aca="1" ref="BD119" ca="1">INDEX($L$114:$L$121,(RANK(AT7,$AT$2:$AT$9)))</f>
        <v>2088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VLOOKUP(B120,audio_list_stym!$A$3:$BP$18,46,FALSE)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VLOOKUP(B120,audio_list_stym!$A$3:$AJ$18,14,FALSE)</f>
        <v>Finger</v>
      </c>
      <c r="I120" t="s">
        <v>694</v>
      </c>
      <c r="J120" t="str">
        <f t="shared" si="29"/>
        <v>Finger_7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119</v>
      </c>
      <c r="Z120" t="str">
        <f>IF(G120="экспл",VLOOKUP(J120,quest_экспл!$A$1:$N$129,12,FALSE),IF(G120="импл_",0,0))</f>
        <v>sound\\Pustoy_li_on.wav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9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40"/>
        <v/>
      </c>
      <c r="AI120" t="s">
        <v>92</v>
      </c>
      <c r="AO120">
        <f t="shared" ca="1" si="35"/>
        <v>0.60551299294504035</v>
      </c>
      <c r="AP120" t="str">
        <f t="shared" ca="1" si="36"/>
        <v>pics\\Kokos_6.jpg</v>
      </c>
      <c r="AR120" t="str">
        <f t="shared" si="43"/>
        <v/>
      </c>
      <c r="AS120" t="str">
        <f t="shared" si="42"/>
        <v/>
      </c>
      <c r="AT120">
        <f t="shared" ca="1" si="31"/>
        <v>0.89527851632398958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_Пустой_ли_он?</v>
      </c>
      <c r="BA120" t="e">
        <f>VLOOKUP(Q120,audio_list_stym!$B$2:$BQ$299,68,FALSE)</f>
        <v>#N/A</v>
      </c>
      <c r="BB120" t="str">
        <f t="shared" si="33"/>
        <v>Перед_Вами_XXXXX._Пустой_ли_он?</v>
      </c>
      <c r="BD120" cm="1">
        <f t="array" aca="1" ref="BD120" ca="1">INDEX($L$114:$L$121,(RANK(AT8,$AT$2:$AT$9)))</f>
        <v>2085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VLOOKUP(B121,audio_list_stym!$A$3:$BP$18,46,FALSE)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VLOOKUP(B121,audio_list_stym!$A$3:$AJ$18,14,FALSE)</f>
        <v>Finger</v>
      </c>
      <c r="I121" t="s">
        <v>695</v>
      </c>
      <c r="J121" t="str">
        <f t="shared" si="29"/>
        <v>Finger_8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120</v>
      </c>
      <c r="Z121" t="str">
        <f>IF(G121="экспл",VLOOKUP(J121,quest_экспл!$A$1:$N$129,12,FALSE),IF(G121="импл_",0,0))</f>
        <v>sound\\Belyi_li_on.wav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9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40"/>
        <v/>
      </c>
      <c r="AI121" t="s">
        <v>93</v>
      </c>
      <c r="AO121">
        <f t="shared" ca="1" si="35"/>
        <v>0.64203979177948634</v>
      </c>
      <c r="AP121" t="str">
        <f t="shared" ca="1" si="36"/>
        <v>pics\\Goroh_8.jpg</v>
      </c>
      <c r="AR121" t="str">
        <f>IF(AH121="sound\\Ogorod",AP49,"")</f>
        <v/>
      </c>
      <c r="AS121" t="str">
        <f t="shared" si="42"/>
        <v/>
      </c>
      <c r="AT121">
        <f t="shared" ca="1" si="31"/>
        <v>0.77462994636410942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_Белый_ли_он?</v>
      </c>
      <c r="BA121" t="e">
        <f>VLOOKUP(Q121,audio_list_stym!$B$2:$BQ$299,68,FALSE)</f>
        <v>#N/A</v>
      </c>
      <c r="BB121" t="str">
        <f t="shared" si="33"/>
        <v>Вы_видите_XXXXX._Белый_ли_он?</v>
      </c>
      <c r="BD121" cm="1">
        <f t="array" aca="1" ref="BD121" ca="1">INDEX($L$114:$L$121,(RANK(AT9,$AT$2:$AT$9)))</f>
        <v>2086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VLOOKUP(B122,audio_list_stym!$A$3:$BP$18,46,FALSE)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VLOOKUP(B122,audio_list_stym!$A$3:$AJ$18,14,FALSE)</f>
        <v>Gac</v>
      </c>
      <c r="I122" t="s">
        <v>688</v>
      </c>
      <c r="J122" t="str">
        <f t="shared" si="29"/>
        <v>Gac_1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249</v>
      </c>
      <c r="Q122" t="str">
        <f>IF(G122="экспл",0,IF(G122="импл_",VLOOKUP(J122,quest_импл!$A$1:$J$129,8,FALSE),0))</f>
        <v>sound\\Ispachkan_li.wav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2015</v>
      </c>
      <c r="AD122" t="str">
        <f t="shared" ca="1" si="39"/>
        <v>pics\\Finik_7.jpg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pics\\Finik_7.jpg</v>
      </c>
      <c r="AI122" t="s">
        <v>124</v>
      </c>
      <c r="AO122">
        <f t="shared" ca="1" si="35"/>
        <v>0.83814972020194689</v>
      </c>
      <c r="AP122" t="str">
        <f t="shared" ca="1" si="36"/>
        <v>pics\\Finik_7.jpg</v>
      </c>
      <c r="AR122" t="str">
        <f t="shared" ref="AR122:AR129" si="44">IF(AH122="sound\\Ogorod",AP50,"")</f>
        <v/>
      </c>
      <c r="AS122" t="str">
        <f t="shared" ca="1" si="42"/>
        <v>pics\\Finik_7.jpg</v>
      </c>
      <c r="AT122">
        <f t="shared" ca="1" si="31"/>
        <v>0.6961663247336658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_Испачкан_ли_</v>
      </c>
      <c r="BB122" t="str">
        <f t="shared" si="33"/>
        <v>_Испачкан_ли_ПЕМАТ?</v>
      </c>
      <c r="BC122">
        <f>A122</f>
        <v>1216</v>
      </c>
      <c r="BD122" cm="1">
        <f t="array" aca="1" ref="BD122" ca="1">INDEX($L$122:$L$129,(RANK(AT2,$AT$2:$AT$9)))</f>
        <v>2092</v>
      </c>
      <c r="BE122" cm="1">
        <f t="array" aca="1" ref="BE122" ca="1">INDEX(BD66:BD81,(RANK(AT9,$AT$2:$AT$17)))</f>
        <v>2132</v>
      </c>
      <c r="BF122" cm="1">
        <f t="array" aca="1" ref="BF122" ca="1">INDEX(BD90:BD105,(RANK(AT9,$AT$2:$AT$17)))</f>
        <v>2068</v>
      </c>
      <c r="BG122" cm="1">
        <f t="array" aca="1" ref="BG122" ca="1">INDEX(BD106:BD121,(RANK(AT9,$AT$2:$AT$17)))</f>
        <v>2084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VLOOKUP(B123,audio_list_stym!$A$3:$BP$18,46,FALSE)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VLOOKUP(B123,audio_list_stym!$A$3:$AJ$18,14,FALSE)</f>
        <v>Gac</v>
      </c>
      <c r="I123" t="s">
        <v>689</v>
      </c>
      <c r="J123" t="str">
        <f t="shared" si="29"/>
        <v>Gac_2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250</v>
      </c>
      <c r="Q123" t="str">
        <f>IF(G123="экспл",0,IF(G123="импл_",VLOOKUP(J123,quest_импл!$A$1:$J$129,8,FALSE),0))</f>
        <v>sound\\Farshirovanniy_li.wav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2049</v>
      </c>
      <c r="AD123" t="str">
        <f t="shared" ca="1" si="39"/>
        <v>pics\\Redis_1.jpg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pics\\Redis_1.jpg</v>
      </c>
      <c r="AI123" t="s">
        <v>125</v>
      </c>
      <c r="AO123">
        <f t="shared" ca="1" si="35"/>
        <v>0.2615371377749105</v>
      </c>
      <c r="AP123" t="str">
        <f t="shared" ca="1" si="36"/>
        <v>pics\\Redis_1.jpg</v>
      </c>
      <c r="AR123" t="str">
        <f t="shared" si="44"/>
        <v/>
      </c>
      <c r="AS123" t="str">
        <f t="shared" ca="1" si="42"/>
        <v>pics\\Redis_1.jpg</v>
      </c>
      <c r="AT123">
        <f t="shared" ca="1" si="31"/>
        <v>0.8055647435759874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_Фаршированный_ли_</v>
      </c>
      <c r="BB123" t="str">
        <f t="shared" si="33"/>
        <v>_Фаршированный_ли_ПЕМАТ?</v>
      </c>
      <c r="BD123" cm="1">
        <f t="array" aca="1" ref="BD123" ca="1">INDEX($L$122:$L$129,(RANK(AT3,$AT$2:$AT$9)))</f>
        <v>2089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VLOOKUP(B124,audio_list_stym!$A$3:$BP$18,46,FALSE)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VLOOKUP(B124,audio_list_stym!$A$3:$AJ$18,14,FALSE)</f>
        <v>Gac</v>
      </c>
      <c r="I124" t="s">
        <v>690</v>
      </c>
      <c r="J124" t="str">
        <f t="shared" si="29"/>
        <v>Gac_3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251</v>
      </c>
      <c r="Q124" t="str">
        <f>IF(G124="экспл",0,IF(G124="импл_",VLOOKUP(J124,quest_импл!$A$1:$J$129,8,FALSE),0))</f>
        <v>sound\\Razrezan_li.wav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2007</v>
      </c>
      <c r="AD124" t="str">
        <f t="shared" ca="1" si="39"/>
        <v>pics\\Banan_7.jpg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pics\\Banan_7.jpg</v>
      </c>
      <c r="AI124" t="s">
        <v>126</v>
      </c>
      <c r="AO124">
        <f t="shared" ca="1" si="35"/>
        <v>0.93127992195049414</v>
      </c>
      <c r="AP124" t="str">
        <f t="shared" ca="1" si="36"/>
        <v>pics\\Banan_7.jpg</v>
      </c>
      <c r="AR124" t="str">
        <f t="shared" si="44"/>
        <v/>
      </c>
      <c r="AS124" t="str">
        <f t="shared" ca="1" si="42"/>
        <v>pics\\Banan_7.jpg</v>
      </c>
      <c r="AT124">
        <f t="shared" ca="1" si="31"/>
        <v>0.90707400724613185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_Разрезан_ли_</v>
      </c>
      <c r="BB124" t="str">
        <f t="shared" si="33"/>
        <v>_Разрезан_ли_ПЕМАТ?</v>
      </c>
      <c r="BD124" cm="1">
        <f t="array" aca="1" ref="BD124" ca="1">INDEX($L$122:$L$129,(RANK(AT4,$AT$2:$AT$9)))</f>
        <v>2090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VLOOKUP(B125,audio_list_stym!$A$3:$BP$18,46,FALSE)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VLOOKUP(B125,audio_list_stym!$A$3:$AJ$18,14,FALSE)</f>
        <v>Gac</v>
      </c>
      <c r="I125" t="s">
        <v>691</v>
      </c>
      <c r="J125" t="str">
        <f t="shared" si="29"/>
        <v>Gac_4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252</v>
      </c>
      <c r="Q125" t="str">
        <f>IF(G125="экспл",0,IF(G125="импл_",VLOOKUP(J125,quest_импл!$A$1:$J$129,8,FALSE),0))</f>
        <v>sound\\S_lepestkami_li.wav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2002</v>
      </c>
      <c r="AD125" t="str">
        <f t="shared" ca="1" si="39"/>
        <v>pics\\Banan_2.jpg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pics\\Banan_2.jpg</v>
      </c>
      <c r="AI125" t="s">
        <v>127</v>
      </c>
      <c r="AO125">
        <f t="shared" ca="1" si="35"/>
        <v>0.9840914867503785</v>
      </c>
      <c r="AP125" t="str">
        <f t="shared" ca="1" si="36"/>
        <v>pics\\Banan_2.jpg</v>
      </c>
      <c r="AR125" t="str">
        <f t="shared" si="44"/>
        <v/>
      </c>
      <c r="AS125" t="str">
        <f t="shared" ca="1" si="42"/>
        <v>pics\\Banan_2.jpg</v>
      </c>
      <c r="AT125">
        <f t="shared" ca="1" si="31"/>
        <v>1.4375622908320729E-2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_С_лепестками_ли_</v>
      </c>
      <c r="BB125" t="str">
        <f t="shared" si="33"/>
        <v>_С_лепестками_ли_ПЕМАТ?</v>
      </c>
      <c r="BD125" cm="1">
        <f t="array" aca="1" ref="BD125" ca="1">INDEX($L$122:$L$129,(RANK(AT5,$AT$2:$AT$9)))</f>
        <v>2095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VLOOKUP(B126,audio_list_stym!$A$3:$BP$18,46,FALSE)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VLOOKUP(B126,audio_list_stym!$A$3:$AJ$18,14,FALSE)</f>
        <v>Gac</v>
      </c>
      <c r="I126" t="s">
        <v>692</v>
      </c>
      <c r="J126" t="str">
        <f t="shared" si="29"/>
        <v>Gac_5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253</v>
      </c>
      <c r="Q126" t="str">
        <f>IF(G126="экспл",0,IF(G126="импл_",VLOOKUP(J126,quest_импл!$A$1:$J$129,8,FALSE),0))</f>
        <v>sound\\Kolyuchiy_li.wav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2033</v>
      </c>
      <c r="AD126" t="str">
        <f t="shared" ca="1" si="39"/>
        <v>pics\\Limon_1.jpg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pics\\Limon_1.jpg</v>
      </c>
      <c r="AI126" t="s">
        <v>128</v>
      </c>
      <c r="AO126">
        <f t="shared" ca="1" si="35"/>
        <v>0.49737128180372436</v>
      </c>
      <c r="AP126" t="str">
        <f t="shared" ca="1" si="36"/>
        <v>pics\\Limon_1.jpg</v>
      </c>
      <c r="AR126" t="str">
        <f t="shared" si="44"/>
        <v/>
      </c>
      <c r="AS126" t="str">
        <f t="shared" ca="1" si="42"/>
        <v>pics\\Limon_1.jpg</v>
      </c>
      <c r="AT126">
        <f t="shared" ca="1" si="31"/>
        <v>0.596060211368865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_Колючий_ли_</v>
      </c>
      <c r="BB126" t="str">
        <f t="shared" si="33"/>
        <v>_Колючий_ли_ПЕМАТ?</v>
      </c>
      <c r="BD126" cm="1">
        <f t="array" aca="1" ref="BD126" ca="1">INDEX($L$122:$L$129,(RANK(AT6,$AT$2:$AT$9)))</f>
        <v>2091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VLOOKUP(B127,audio_list_stym!$A$3:$BP$18,46,FALSE)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VLOOKUP(B127,audio_list_stym!$A$3:$AJ$18,14,FALSE)</f>
        <v>Gac</v>
      </c>
      <c r="I127" t="s">
        <v>693</v>
      </c>
      <c r="J127" t="str">
        <f t="shared" si="29"/>
        <v>Gac_6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254</v>
      </c>
      <c r="Q127" t="str">
        <f>IF(G127="экспл",0,IF(G127="импл_",VLOOKUP(J127,quest_импл!$A$1:$J$129,8,FALSE),0))</f>
        <v>sound\\Oranzhrviy_li.wav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2001</v>
      </c>
      <c r="AD127" t="str">
        <f t="shared" ca="1" si="39"/>
        <v>pics\\Banan_1.jpg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pics\\Banan_1.jpg</v>
      </c>
      <c r="AI127" t="s">
        <v>129</v>
      </c>
      <c r="AO127">
        <f t="shared" ca="1" si="35"/>
        <v>0.99085863760370418</v>
      </c>
      <c r="AP127" t="str">
        <f t="shared" ca="1" si="36"/>
        <v>pics\\Banan_1.jpg</v>
      </c>
      <c r="AR127" t="str">
        <f t="shared" si="44"/>
        <v/>
      </c>
      <c r="AS127" t="str">
        <f t="shared" ca="1" si="42"/>
        <v>pics\\Banan_1.jpg</v>
      </c>
      <c r="AT127">
        <f t="shared" ca="1" si="31"/>
        <v>0.61374352019599099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_Оранжевый_ли_</v>
      </c>
      <c r="BB127" t="str">
        <f t="shared" si="33"/>
        <v>_Оранжевый_ли_ПЕМАТ?</v>
      </c>
      <c r="BD127" cm="1">
        <f t="array" aca="1" ref="BD127" ca="1">INDEX($L$122:$L$129,(RANK(AT7,$AT$2:$AT$9)))</f>
        <v>2096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VLOOKUP(B128,audio_list_stym!$A$3:$BP$18,46,FALSE)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VLOOKUP(B128,audio_list_stym!$A$3:$AJ$18,14,FALSE)</f>
        <v>Gac</v>
      </c>
      <c r="I128" t="s">
        <v>694</v>
      </c>
      <c r="J128" t="str">
        <f t="shared" si="29"/>
        <v>Gac_7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255</v>
      </c>
      <c r="Q128" t="str">
        <f>IF(G128="экспл",0,IF(G128="импл_",VLOOKUP(J128,quest_импл!$A$1:$J$129,8,FALSE),0))</f>
        <v>sound\\Zernistiy_li.wav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2003</v>
      </c>
      <c r="AD128" t="str">
        <f t="shared" ca="1" si="39"/>
        <v>pics\\Banan_3.jpg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pics\\Banan_3.jpg</v>
      </c>
      <c r="AI128" t="s">
        <v>130</v>
      </c>
      <c r="AO128">
        <f t="shared" ca="1" si="35"/>
        <v>0.96072178465876268</v>
      </c>
      <c r="AP128" t="str">
        <f t="shared" ca="1" si="36"/>
        <v>pics\\Banan_3.jpg</v>
      </c>
      <c r="AR128" t="str">
        <f t="shared" si="44"/>
        <v/>
      </c>
      <c r="AS128" t="str">
        <f t="shared" ca="1" si="42"/>
        <v>pics\\Banan_3.jpg</v>
      </c>
      <c r="AT128">
        <f t="shared" ca="1" si="31"/>
        <v>0.15154226963481643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_Зернистый_ли_</v>
      </c>
      <c r="BB128" t="str">
        <f t="shared" si="33"/>
        <v>_Зернистый_ли_ПЕМАТ?</v>
      </c>
      <c r="BD128" cm="1">
        <f t="array" aca="1" ref="BD128" ca="1">INDEX($L$122:$L$129,(RANK(AT8,$AT$2:$AT$9)))</f>
        <v>2093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VLOOKUP(B129,audio_list_stym!$A$3:$BP$18,46,FALSE)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VLOOKUP(B129,audio_list_stym!$A$3:$AJ$18,14,FALSE)</f>
        <v>Gac</v>
      </c>
      <c r="I129" t="s">
        <v>695</v>
      </c>
      <c r="J129" t="str">
        <f t="shared" si="29"/>
        <v>Gac_8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256</v>
      </c>
      <c r="Q129" t="str">
        <f>IF(G129="экспл",0,IF(G129="импл_",VLOOKUP(J129,quest_импл!$A$1:$J$129,8,FALSE),0))</f>
        <v>sound\\Okrugliy_li.wav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2029</v>
      </c>
      <c r="AD129" t="str">
        <f t="shared" ca="1" si="39"/>
        <v>pics\\Kokos_5.jpg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pics\\Kokos_5.jpg</v>
      </c>
      <c r="AI129" t="s">
        <v>131</v>
      </c>
      <c r="AO129">
        <f t="shared" ca="1" si="35"/>
        <v>0.61231116992812307</v>
      </c>
      <c r="AP129" t="str">
        <f t="shared" ca="1" si="36"/>
        <v>pics\\Kokos_5.jpg</v>
      </c>
      <c r="AR129" t="str">
        <f t="shared" si="44"/>
        <v/>
      </c>
      <c r="AS129" t="str">
        <f t="shared" ca="1" si="42"/>
        <v>pics\\Kokos_5.jpg</v>
      </c>
      <c r="AT129">
        <f t="shared" ca="1" si="31"/>
        <v>0.10268650528636847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_Округлый_ли_</v>
      </c>
      <c r="BB129" t="str">
        <f t="shared" si="33"/>
        <v>_Округлый_ли_ПЕМАТ?</v>
      </c>
      <c r="BD129" cm="1">
        <f t="array" aca="1" ref="BD129" ca="1">INDEX($L$122:$L$129,(RANK(AT9,$AT$2:$AT$9)))</f>
        <v>2094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A00-000000000000}"/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VLOOKUP(B2,audio_list_stym!$A$3:$BP$18,47,FALSE)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VLOOKUP(B2,audio_list_stym!$A$3:$AJ$18,15,FALSE)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pics\\Limon_7.jpg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40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0.63323927703367044</v>
      </c>
      <c r="AP2" t="str">
        <f t="shared" ref="AP2:AP25" ca="1" si="6">INDEX($AM$2:$AM$25,(RANK(AO2,$AO$2:$AO$25)))</f>
        <v>pics\\Limon_7.jpg</v>
      </c>
      <c r="AQ2" t="str">
        <f ca="1">INDEX($AN$2:$AN$25,(RANK(AO2,$AO$2:$AO$25)))</f>
        <v>pics\\Redis_7.jpg</v>
      </c>
      <c r="AR2" t="str">
        <f t="shared" ref="AR2:AR9" ca="1" si="7">IF(AH2="sound\\Ogorod",AP2,"")</f>
        <v>pics\\Limon_7.jpg</v>
      </c>
      <c r="AT2">
        <f t="shared" ref="AT2:AT65" ca="1" si="8">RAND()</f>
        <v>0.61923293957268166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VLOOKUP(B3,audio_list_stym!$A$3:$BP$18,47,FALSE)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VLOOKUP(B3,audio_list_stym!$A$3:$AJ$18,15,FALSE)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2035</v>
      </c>
      <c r="AD3" t="str">
        <f t="shared" ref="AD3:AD66" ca="1" si="11">IF(ISTEXT(AE3),AE3,IF(ISTEXT(AF3),AF3,""))</f>
        <v>pics\\Limon_3.jpg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pics\\Limon_3.jpg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0.74000525628505309</v>
      </c>
      <c r="AP3" t="str">
        <f t="shared" ca="1" si="6"/>
        <v>pics\\Limon_3.jpg</v>
      </c>
      <c r="AQ3" t="str">
        <f t="shared" ref="AQ3:AQ25" ca="1" si="13">INDEX($AN$2:$AN$25,(RANK(AO3,$AO$2:$AO$25)))</f>
        <v>pics\\Redis_3.jpg</v>
      </c>
      <c r="AR3" t="str">
        <f t="shared" ca="1" si="7"/>
        <v>pics\\Limon_3.jpg</v>
      </c>
      <c r="AT3">
        <f t="shared" ca="1" si="8"/>
        <v>0.83462029201611276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VLOOKUP(B4,audio_list_stym!$A$3:$BP$18,47,FALSE)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VLOOKUP(B4,audio_list_stym!$A$3:$AJ$18,15,FALSE)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2034</v>
      </c>
      <c r="AD4" t="str">
        <f t="shared" ca="1" si="11"/>
        <v>pics\\Limon_2.jpg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0.79684484248302412</v>
      </c>
      <c r="AP4" t="str">
        <f t="shared" ca="1" si="6"/>
        <v>pics\\Limon_2.jpg</v>
      </c>
      <c r="AQ4" t="str">
        <f t="shared" ca="1" si="13"/>
        <v>pics\\Redis_2.jpg</v>
      </c>
      <c r="AR4" t="str">
        <f t="shared" ca="1" si="7"/>
        <v>pics\\Limon_2.jpg</v>
      </c>
      <c r="AT4">
        <f t="shared" ca="1" si="8"/>
        <v>0.35258065728584553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2062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VLOOKUP(B5,audio_list_stym!$A$3:$BP$18,47,FALSE)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VLOOKUP(B5,audio_list_stym!$A$3:$AJ$18,15,FALSE)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2036</v>
      </c>
      <c r="AD5" t="str">
        <f t="shared" ca="1" si="11"/>
        <v>pics\\Limon_4.jpg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pics\\Limon_4.jpg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0.70115859067148201</v>
      </c>
      <c r="AP5" t="str">
        <f t="shared" ca="1" si="6"/>
        <v>pics\\Limon_4.jpg</v>
      </c>
      <c r="AQ5" t="str">
        <f t="shared" ca="1" si="13"/>
        <v>pics\\Redis_4.jpg</v>
      </c>
      <c r="AR5" t="str">
        <f t="shared" ca="1" si="7"/>
        <v>pics\\Limon_4.jpg</v>
      </c>
      <c r="AT5">
        <f t="shared" ca="1" si="8"/>
        <v>0.32850268172485841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VLOOKUP(B6,audio_list_stym!$A$3:$BP$18,47,FALSE)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VLOOKUP(B6,audio_list_stym!$A$3:$AJ$18,15,FALSE)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2040</v>
      </c>
      <c r="AD6" t="str">
        <f t="shared" ca="1" si="11"/>
        <v>pics\\Limon_8.jpg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pics\\Limon_8.jpg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0.60980521319505054</v>
      </c>
      <c r="AP6" t="str">
        <f t="shared" ca="1" si="6"/>
        <v>pics\\Limon_8.jpg</v>
      </c>
      <c r="AQ6" t="str">
        <f t="shared" ca="1" si="13"/>
        <v>pics\\Redis_8.jpg</v>
      </c>
      <c r="AR6" t="str">
        <f t="shared" ca="1" si="7"/>
        <v>pics\\Limon_8.jpg</v>
      </c>
      <c r="AT6">
        <f t="shared" ca="1" si="8"/>
        <v>0.9786880078730863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2057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VLOOKUP(B7,audio_list_stym!$A$3:$BP$18,47,FALSE)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VLOOKUP(B7,audio_list_stym!$A$3:$AJ$18,15,FALSE)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2157</v>
      </c>
      <c r="AD7" t="str">
        <f t="shared" ca="1" si="11"/>
        <v>pics\\Injir_5.jpg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pics\\Injir_5.jpg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5.5746941466780608E-2</v>
      </c>
      <c r="AP7" t="str">
        <f t="shared" ca="1" si="6"/>
        <v>pics\\Injir_5.jpg</v>
      </c>
      <c r="AQ7" t="str">
        <f t="shared" ca="1" si="13"/>
        <v>pics\\Tikva_5.jpg</v>
      </c>
      <c r="AR7" t="str">
        <f t="shared" ca="1" si="7"/>
        <v>pics\\Injir_5.jpg</v>
      </c>
      <c r="AT7">
        <f t="shared" ca="1" si="8"/>
        <v>0.1115658520943914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VLOOKUP(B8,audio_list_stym!$A$3:$BP$18,47,FALSE)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VLOOKUP(B8,audio_list_stym!$A$3:$AJ$18,15,FALSE)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2159</v>
      </c>
      <c r="AD8" t="str">
        <f t="shared" ca="1" si="11"/>
        <v>pics\\Injir_7.jpg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pics\\Injir_7.jpg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3.9203806605038971E-2</v>
      </c>
      <c r="AP8" t="str">
        <f t="shared" ca="1" si="6"/>
        <v>pics\\Injir_7.jpg</v>
      </c>
      <c r="AQ8" t="str">
        <f t="shared" ca="1" si="13"/>
        <v>pics\\Tikva_7.jpg</v>
      </c>
      <c r="AR8" t="str">
        <f t="shared" ca="1" si="7"/>
        <v>pics\\Injir_7.jpg</v>
      </c>
      <c r="AT8">
        <f t="shared" ca="1" si="8"/>
        <v>0.90573087504067695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2058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VLOOKUP(B9,audio_list_stym!$A$3:$BP$18,47,FALSE)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VLOOKUP(B9,audio_list_stym!$A$3:$AJ$18,15,FALSE)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2154</v>
      </c>
      <c r="AD9" t="str">
        <f t="shared" ca="1" si="11"/>
        <v>pics\\Injir_2.jpg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pics\\Injir_2.jpg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0.14732448587492963</v>
      </c>
      <c r="AP9" t="str">
        <f t="shared" ca="1" si="6"/>
        <v>pics\\Injir_2.jpg</v>
      </c>
      <c r="AQ9" t="str">
        <f t="shared" ca="1" si="13"/>
        <v>pics\\Tikva_2.jpg</v>
      </c>
      <c r="AR9" t="str">
        <f t="shared" ca="1" si="7"/>
        <v>pics\\Injir_2.jpg</v>
      </c>
      <c r="AT9">
        <f t="shared" ca="1" si="8"/>
        <v>0.72401689515953649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VLOOKUP(B10,audio_list_stym!$A$3:$BP$18,47,FALSE)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VLOOKUP(B10,audio_list_stym!$A$3:$AJ$18,15,FALSE)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11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0.55266621368208979</v>
      </c>
      <c r="AP10" t="str">
        <f t="shared" ca="1" si="6"/>
        <v>pics\\Banan_1.jpg</v>
      </c>
      <c r="AQ10" t="str">
        <f t="shared" ca="1" si="13"/>
        <v>pics\\Goroh_1.jpg</v>
      </c>
      <c r="AT10">
        <f t="shared" ca="1" si="8"/>
        <v>0.84524539089856454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VLOOKUP(B11,audio_list_stym!$A$3:$BP$18,47,FALSE)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VLOOKUP(B11,audio_list_stym!$A$3:$AJ$18,15,FALSE)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11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0.54533692862598127</v>
      </c>
      <c r="AP11" t="str">
        <f t="shared" ca="1" si="6"/>
        <v>pics\\Banan_2.jpg</v>
      </c>
      <c r="AQ11" t="str">
        <f t="shared" ca="1" si="13"/>
        <v>pics\\Goroh_2.jpg</v>
      </c>
      <c r="AT11">
        <f t="shared" ca="1" si="8"/>
        <v>9.8856682665354745E-3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VLOOKUP(B12,audio_list_stym!$A$3:$BP$18,47,FALSE)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VLOOKUP(B12,audio_list_stym!$A$3:$AJ$18,15,FALSE)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11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0.40459734391538582</v>
      </c>
      <c r="AP12" t="str">
        <f t="shared" ca="1" si="6"/>
        <v>pics\\Banan_4.jpg</v>
      </c>
      <c r="AQ12" t="str">
        <f t="shared" ca="1" si="13"/>
        <v>pics\\Goroh_4.jpg</v>
      </c>
      <c r="AT12">
        <f t="shared" ca="1" si="8"/>
        <v>0.89656298475343954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2038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VLOOKUP(B13,audio_list_stym!$A$3:$BP$18,47,FALSE)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VLOOKUP(B13,audio_list_stym!$A$3:$AJ$18,15,FALSE)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11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0.26176788079057112</v>
      </c>
      <c r="AP13" t="str">
        <f t="shared" ca="1" si="6"/>
        <v>pics\\Banan_7.jpg</v>
      </c>
      <c r="AQ13" t="str">
        <f t="shared" ca="1" si="13"/>
        <v>pics\\Goroh_7.jpg</v>
      </c>
      <c r="AT13">
        <f t="shared" ca="1" si="8"/>
        <v>0.64153308388941288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VLOOKUP(B14,audio_list_stym!$A$3:$BP$18,47,FALSE)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VLOOKUP(B14,audio_list_stym!$A$3:$AJ$18,15,FALSE)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11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0.21879187176895865</v>
      </c>
      <c r="AP14" t="str">
        <f t="shared" ca="1" si="6"/>
        <v>pics\\Banan_8.jpg</v>
      </c>
      <c r="AQ14" t="str">
        <f t="shared" ca="1" si="13"/>
        <v>pics\\Goroh_8.jpg</v>
      </c>
      <c r="AT14">
        <f t="shared" ca="1" si="8"/>
        <v>0.95370065543598426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2033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VLOOKUP(B15,audio_list_stym!$A$3:$BP$18,47,FALSE)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VLOOKUP(B15,audio_list_stym!$A$3:$AJ$18,15,FALSE)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11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0.43606912758866823</v>
      </c>
      <c r="AP15" t="str">
        <f t="shared" ca="1" si="6"/>
        <v>pics\\Banan_3.jpg</v>
      </c>
      <c r="AQ15" t="str">
        <f t="shared" ca="1" si="13"/>
        <v>pics\\Goroh_3.jpg</v>
      </c>
      <c r="AT15">
        <f t="shared" ca="1" si="8"/>
        <v>6.5435129002406556E-2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VLOOKUP(B16,audio_list_stym!$A$3:$BP$18,47,FALSE)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VLOOKUP(B16,audio_list_stym!$A$3:$AJ$18,15,FALSE)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11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0.69993518752526451</v>
      </c>
      <c r="AP16" t="str">
        <f t="shared" ca="1" si="6"/>
        <v>pics\\Limon_5.jpg</v>
      </c>
      <c r="AQ16" t="str">
        <f t="shared" ca="1" si="13"/>
        <v>pics\\Redis_5.jpg</v>
      </c>
      <c r="AT16">
        <f t="shared" ca="1" si="8"/>
        <v>0.24198906219795402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2034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VLOOKUP(B17,audio_list_stym!$A$3:$BP$18,47,FALSE)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VLOOKUP(B17,audio_list_stym!$A$3:$AJ$18,15,FALSE)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11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4.8825237219602635E-2</v>
      </c>
      <c r="AP17" t="str">
        <f t="shared" ca="1" si="6"/>
        <v>pics\\Injir_6.jpg</v>
      </c>
      <c r="AQ17" t="str">
        <f t="shared" ca="1" si="13"/>
        <v>pics\\Tikva_6.jpg</v>
      </c>
      <c r="AT17">
        <f t="shared" ca="1" si="8"/>
        <v>0.92416307441726331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VLOOKUP(B18,audio_list_stym!$A$3:$BP$18,47,FALSE)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VLOOKUP(B18,audio_list_stym!$A$3:$AJ$18,15,FALSE)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2161</v>
      </c>
      <c r="AD18" t="str">
        <f t="shared" ca="1" si="11"/>
        <v>pics\\Tikva_1.jpg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pics\\Tikva_1.jpg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0.20131731535913655</v>
      </c>
      <c r="AP18" t="str">
        <f t="shared" ca="1" si="6"/>
        <v>pics\\Injir_1.jpg</v>
      </c>
      <c r="AQ18" t="str">
        <f t="shared" ca="1" si="13"/>
        <v>pics\\Tikva_1.jpg</v>
      </c>
      <c r="AS18" t="str">
        <f t="shared" ref="AS18:AS25" ca="1" si="16">IF(AH18="sound\\Tropic",AQ18,"")</f>
        <v>pics\\Tikva_1.jpg</v>
      </c>
      <c r="AT18">
        <f t="shared" ca="1" si="8"/>
        <v>0.75120083499917534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2035</v>
      </c>
      <c r="BF18" cm="1">
        <f t="array" aca="1" ref="BF18" ca="1">INDEX(BD26:BD49,(RANK(AT4,$AT$2:$AT$16)))</f>
        <v>2043</v>
      </c>
      <c r="BG18" cm="1">
        <f t="array" aca="1" ref="BG18" ca="1">INDEX(BD50:BD65,(RANK(AT4,$AT$2:$AT$16)))</f>
        <v>2019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VLOOKUP(B19,audio_list_stym!$A$3:$BP$18,47,FALSE)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VLOOKUP(B19,audio_list_stym!$A$3:$AJ$18,15,FALSE)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2168</v>
      </c>
      <c r="AD19" t="str">
        <f t="shared" ca="1" si="11"/>
        <v>pics\\Tikva_8.jpg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pics\\Tikva_8.jpg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2.824527030483448E-2</v>
      </c>
      <c r="AP19" t="str">
        <f t="shared" ca="1" si="6"/>
        <v>pics\\Injir_8.jpg</v>
      </c>
      <c r="AQ19" t="str">
        <f t="shared" ca="1" si="13"/>
        <v>pics\\Tikva_8.jpg</v>
      </c>
      <c r="AS19" t="str">
        <f t="shared" ca="1" si="16"/>
        <v>pics\\Tikva_8.jpg</v>
      </c>
      <c r="AT19">
        <f t="shared" ca="1" si="8"/>
        <v>0.16268417928291923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VLOOKUP(B20,audio_list_stym!$A$3:$BP$18,47,FALSE)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VLOOKUP(B20,audio_list_stym!$A$3:$AJ$18,15,FALSE)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2054</v>
      </c>
      <c r="AD20" t="str">
        <f t="shared" ca="1" si="11"/>
        <v>pics\\Redis_6.jpg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pics\\Redis_6.jpg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0.68185753373397495</v>
      </c>
      <c r="AP20" t="str">
        <f t="shared" ca="1" si="6"/>
        <v>pics\\Limon_6.jpg</v>
      </c>
      <c r="AQ20" t="str">
        <f t="shared" ca="1" si="13"/>
        <v>pics\\Redis_6.jpg</v>
      </c>
      <c r="AS20" t="str">
        <f t="shared" ca="1" si="16"/>
        <v>pics\\Redis_6.jpg</v>
      </c>
      <c r="AT20">
        <f t="shared" ca="1" si="8"/>
        <v>0.27432299117781545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2030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VLOOKUP(B21,audio_list_stym!$A$3:$BP$18,47,FALSE)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VLOOKUP(B21,audio_list_stym!$A$3:$AJ$18,15,FALSE)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2021</v>
      </c>
      <c r="AD21" t="str">
        <f t="shared" ca="1" si="11"/>
        <v>pics\\Goroh_5.jpg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pics\\Goroh_5.jpg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0.37561680700798461</v>
      </c>
      <c r="AP21" t="str">
        <f t="shared" ca="1" si="6"/>
        <v>pics\\Banan_5.jpg</v>
      </c>
      <c r="AQ21" t="str">
        <f t="shared" ca="1" si="13"/>
        <v>pics\\Goroh_5.jpg</v>
      </c>
      <c r="AS21" t="str">
        <f t="shared" ca="1" si="16"/>
        <v>pics\\Goroh_5.jpg</v>
      </c>
      <c r="AT21">
        <f t="shared" ca="1" si="8"/>
        <v>3.058972663421744E-2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VLOOKUP(B22,audio_list_stym!$A$3:$BP$18,47,FALSE)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VLOOKUP(B22,audio_list_stym!$A$3:$AJ$18,15,FALSE)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2164</v>
      </c>
      <c r="AD22" t="str">
        <f t="shared" ca="1" si="11"/>
        <v>pics\\Tikva_4.jpg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pics\\Tikva_4.jpg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0.10958171210198886</v>
      </c>
      <c r="AP22" t="str">
        <f t="shared" ca="1" si="6"/>
        <v>pics\\Injir_4.jpg</v>
      </c>
      <c r="AQ22" t="str">
        <f t="shared" ca="1" si="13"/>
        <v>pics\\Tikva_4.jpg</v>
      </c>
      <c r="AS22" t="str">
        <f t="shared" ca="1" si="16"/>
        <v>pics\\Tikva_4.jpg</v>
      </c>
      <c r="AT22">
        <f t="shared" ca="1" si="8"/>
        <v>0.90739158485185611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2025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VLOOKUP(B23,audio_list_stym!$A$3:$BP$18,47,FALSE)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VLOOKUP(B23,audio_list_stym!$A$3:$AJ$18,15,FALSE)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2022</v>
      </c>
      <c r="AD23" t="str">
        <f t="shared" ca="1" si="11"/>
        <v>pics\\Goroh_6.jpg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pics\\Goroh_6.jpg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0.27279637496481446</v>
      </c>
      <c r="AP23" t="str">
        <f t="shared" ca="1" si="6"/>
        <v>pics\\Banan_6.jpg</v>
      </c>
      <c r="AQ23" t="str">
        <f t="shared" ca="1" si="13"/>
        <v>pics\\Goroh_6.jpg</v>
      </c>
      <c r="AS23" t="str">
        <f t="shared" ca="1" si="16"/>
        <v>pics\\Goroh_6.jpg</v>
      </c>
      <c r="AT23">
        <f t="shared" ca="1" si="8"/>
        <v>0.85781010253866929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VLOOKUP(B24,audio_list_stym!$A$3:$BP$18,47,FALSE)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VLOOKUP(B24,audio_list_stym!$A$3:$AJ$18,15,FALSE)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2163</v>
      </c>
      <c r="AD24" t="str">
        <f t="shared" ca="1" si="11"/>
        <v>pics\\Tikva_3.jpg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pics\\Tikva_3.jpg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0.13688019922190831</v>
      </c>
      <c r="AP24" t="str">
        <f t="shared" ca="1" si="6"/>
        <v>pics\\Injir_3.jpg</v>
      </c>
      <c r="AQ24" t="str">
        <f t="shared" ca="1" si="13"/>
        <v>pics\\Tikva_3.jpg</v>
      </c>
      <c r="AS24" t="str">
        <f t="shared" ca="1" si="16"/>
        <v>pics\\Tikva_3.jpg</v>
      </c>
      <c r="AT24">
        <f t="shared" ca="1" si="8"/>
        <v>0.64059089383125578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2026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VLOOKUP(B25,audio_list_stym!$A$3:$BP$18,47,FALSE)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VLOOKUP(B25,audio_list_stym!$A$3:$AJ$18,15,FALSE)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2049</v>
      </c>
      <c r="AD25" t="str">
        <f t="shared" ca="1" si="11"/>
        <v>pics\\Redis_1.jpg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pics\\Redis_1.jpg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0.98912022819906864</v>
      </c>
      <c r="AP25" t="str">
        <f t="shared" ca="1" si="6"/>
        <v>pics\\Limon_1.jpg</v>
      </c>
      <c r="AQ25" t="str">
        <f t="shared" ca="1" si="13"/>
        <v>pics\\Redis_1.jpg</v>
      </c>
      <c r="AS25" t="str">
        <f t="shared" ca="1" si="16"/>
        <v>pics\\Redis_1.jpg</v>
      </c>
      <c r="AT25">
        <f t="shared" ca="1" si="8"/>
        <v>0.76074116799357216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VLOOKUP(B26,audio_list_stym!$A$3:$BP$18,47,FALSE)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VLOOKUP(B26,audio_list_stym!$A$3:$AJ$18,15,FALSE)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1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0.3162881912608817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2038</v>
      </c>
      <c r="BF26" cm="1">
        <f t="array" aca="1" ref="BF26" ca="1">INDEX(BD34:BD49,(RANK(AT5,$AT$2:$AT$16)))</f>
        <v>2006</v>
      </c>
      <c r="BG26" cm="1">
        <f t="array" aca="1" ref="BG26" ca="1">INDEX(BD50:BD65,(RANK(AT5,$AT$2:$AT$16)))</f>
        <v>2022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VLOOKUP(B27,audio_list_stym!$A$3:$BP$18,47,FALSE)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VLOOKUP(B27,audio_list_stym!$A$3:$AJ$18,15,FALSE)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11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0.47157094633694585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VLOOKUP(B28,audio_list_stym!$A$3:$BP$18,47,FALSE)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VLOOKUP(B28,audio_list_stym!$A$3:$AJ$18,15,FALSE)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11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4.566144384830273E-2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2054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VLOOKUP(B29,audio_list_stym!$A$3:$BP$18,47,FALSE)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VLOOKUP(B29,audio_list_stym!$A$3:$AJ$18,15,FALSE)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11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0.5636635136568332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VLOOKUP(B30,audio_list_stym!$A$3:$BP$18,47,FALSE)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VLOOKUP(B30,audio_list_stym!$A$3:$AJ$18,15,FALSE)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11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0.90325031383289944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2049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VLOOKUP(B31,audio_list_stym!$A$3:$BP$18,47,FALSE)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VLOOKUP(B31,audio_list_stym!$A$3:$AJ$18,15,FALSE)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11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0.74443931013684794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VLOOKUP(B32,audio_list_stym!$A$3:$BP$18,47,FALSE)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VLOOKUP(B32,audio_list_stym!$A$3:$AJ$18,15,FALSE)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11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0.75586124840458724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2050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VLOOKUP(B33,audio_list_stym!$A$3:$BP$18,47,FALSE)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VLOOKUP(B33,audio_list_stym!$A$3:$AJ$18,15,FALSE)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11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0.67342883692268385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VLOOKUP(B34,audio_list_stym!$A$3:$BP$18,47,FALSE)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VLOOKUP(B34,audio_list_stym!$A$3:$AJ$18,15,FALSE)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2001</v>
      </c>
      <c r="AD34" t="str">
        <f t="shared" ca="1" si="11"/>
        <v>pics\\Banan_1.jpg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pics\\Banan_1.jpg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si="5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pics\\Banan_1.jpg</v>
      </c>
      <c r="AT34">
        <f t="shared" ca="1" si="8"/>
        <v>0.23770450782755992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2039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2015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VLOOKUP(B35,audio_list_stym!$A$3:$BP$18,47,FALSE)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VLOOKUP(B35,audio_list_stym!$A$3:$AJ$18,15,FALSE)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2002</v>
      </c>
      <c r="AD35" t="str">
        <f t="shared" ca="1" si="11"/>
        <v>pics\\Banan_2.jpg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pics\\Banan_2.jpg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5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pics\\Banan_2.jpg</v>
      </c>
      <c r="AT35">
        <f t="shared" ca="1" si="8"/>
        <v>0.82263056037990645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VLOOKUP(B36,audio_list_stym!$A$3:$BP$18,47,FALSE)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VLOOKUP(B36,audio_list_stym!$A$3:$AJ$18,15,FALSE)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2004</v>
      </c>
      <c r="AD36" t="str">
        <f t="shared" ca="1" si="11"/>
        <v>pics\\Banan_4.jpg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pics\\Banan_4.jpg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5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pics\\Banan_4.jpg</v>
      </c>
      <c r="AT36">
        <f t="shared" ca="1" si="8"/>
        <v>0.19185597637932195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2046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VLOOKUP(B37,audio_list_stym!$A$3:$BP$18,47,FALSE)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VLOOKUP(B37,audio_list_stym!$A$3:$AJ$18,15,FALSE)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2007</v>
      </c>
      <c r="AD37" t="str">
        <f t="shared" ca="1" si="11"/>
        <v>pics\\Banan_7.jpg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pics\\Banan_7.jpg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5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pics\\Banan_7.jpg</v>
      </c>
      <c r="AT37">
        <f t="shared" ca="1" si="8"/>
        <v>0.62216000286072548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VLOOKUP(B38,audio_list_stym!$A$3:$BP$18,47,FALSE)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VLOOKUP(B38,audio_list_stym!$A$3:$AJ$18,15,FALSE)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2008</v>
      </c>
      <c r="AD38" t="str">
        <f t="shared" ca="1" si="11"/>
        <v>pics\\Banan_8.jpg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pics\\Banan_8.jpg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5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pics\\Banan_8.jpg</v>
      </c>
      <c r="AT38">
        <f t="shared" ca="1" si="8"/>
        <v>0.62605419739409152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2041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VLOOKUP(B39,audio_list_stym!$A$3:$BP$18,47,FALSE)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VLOOKUP(B39,audio_list_stym!$A$3:$AJ$18,15,FALSE)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2003</v>
      </c>
      <c r="AD39" t="str">
        <f t="shared" ca="1" si="11"/>
        <v>pics\\Banan_3.jpg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pics\\Banan_3.jpg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5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pics\\Banan_3.jpg</v>
      </c>
      <c r="AT39">
        <f t="shared" ca="1" si="8"/>
        <v>0.50845446856088417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VLOOKUP(B40,audio_list_stym!$A$3:$BP$18,47,FALSE)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VLOOKUP(B40,audio_list_stym!$A$3:$AJ$18,15,FALSE)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2037</v>
      </c>
      <c r="AD40" t="str">
        <f t="shared" ca="1" si="11"/>
        <v>pics\\Limon_5.jpg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pics\\Limon_5.jpg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5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pics\\Limon_5.jpg</v>
      </c>
      <c r="AT40">
        <f t="shared" ca="1" si="8"/>
        <v>0.97438648683528251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2042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VLOOKUP(B41,audio_list_stym!$A$3:$BP$18,47,FALSE)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VLOOKUP(B41,audio_list_stym!$A$3:$AJ$18,15,FALSE)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2158</v>
      </c>
      <c r="AD41" t="str">
        <f t="shared" ca="1" si="11"/>
        <v>pics\\Injir_6.jpg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pics\\Injir_6.jpg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pics\\Injir_6.jpg</v>
      </c>
      <c r="AT41">
        <f t="shared" ca="1" si="8"/>
        <v>0.86373184670597958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VLOOKUP(B42,audio_list_stym!$A$3:$BP$18,47,FALSE)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VLOOKUP(B42,audio_list_stym!$A$3:$AJ$18,15,FALSE)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11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0.16603043262423911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VLOOKUP(B43,audio_list_stym!$A$3:$BP$18,47,FALSE)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VLOOKUP(B43,audio_list_stym!$A$3:$AJ$18,15,FALSE)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11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0.59138399641199357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VLOOKUP(B44,audio_list_stym!$A$3:$BP$18,47,FALSE)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VLOOKUP(B44,audio_list_stym!$A$3:$AJ$18,15,FALSE)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11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0.89584864539431464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2006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VLOOKUP(B45,audio_list_stym!$A$3:$BP$18,47,FALSE)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VLOOKUP(B45,audio_list_stym!$A$3:$AJ$18,15,FALSE)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11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0.1701660710631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VLOOKUP(B46,audio_list_stym!$A$3:$BP$18,47,FALSE)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VLOOKUP(B46,audio_list_stym!$A$3:$AJ$18,15,FALSE)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11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0.30280015914609182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2001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VLOOKUP(B47,audio_list_stym!$A$3:$BP$18,47,FALSE)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VLOOKUP(B47,audio_list_stym!$A$3:$AJ$18,15,FALSE)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11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0.4187118086935544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VLOOKUP(B48,audio_list_stym!$A$3:$BP$18,47,FALSE)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VLOOKUP(B48,audio_list_stym!$A$3:$AJ$18,15,FALSE)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11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0.60304829470962318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2002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VLOOKUP(B49,audio_list_stym!$A$3:$BP$18,47,FALSE)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VLOOKUP(B49,audio_list_stym!$A$3:$AJ$18,15,FALSE)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11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0.84518212796740833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VLOOKUP(B50,audio_list_stym!$A$3:$BP$18,47,FALSE)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VLOOKUP(B50,audio_list_stym!$A$3:$AJ$18,15,FALSE)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2055</v>
      </c>
      <c r="AD50" t="str">
        <f t="shared" ca="1" si="11"/>
        <v>pics\\Redis_7.jpg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pics\\Redis_7.jpg</v>
      </c>
      <c r="AH50" t="str">
        <f t="shared" si="3"/>
        <v>sound\\Tropic</v>
      </c>
      <c r="AS50" t="str">
        <f ca="1">IF(AH50="sound\\Tropic",AQ2,"")</f>
        <v>pics\\Redis_7.jpg</v>
      </c>
      <c r="AT50">
        <f t="shared" ca="1" si="8"/>
        <v>0.66279245974831169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2020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VLOOKUP(B51,audio_list_stym!$A$3:$BP$18,47,FALSE)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VLOOKUP(B51,audio_list_stym!$A$3:$AJ$18,15,FALSE)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2051</v>
      </c>
      <c r="AD51" t="str">
        <f t="shared" ca="1" si="11"/>
        <v>pics\\Redis_3.jpg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pics\\Redis_3.jpg</v>
      </c>
      <c r="AH51" t="str">
        <f t="shared" si="3"/>
        <v>sound\\Tropic</v>
      </c>
      <c r="AS51" t="str">
        <f t="shared" ref="AS51:AS57" ca="1" si="22">IF(AH51="sound\\Tropic",AQ3,"")</f>
        <v>pics\\Redis_3.jpg</v>
      </c>
      <c r="AT51">
        <f t="shared" ca="1" si="8"/>
        <v>0.84904679037220943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VLOOKUP(B52,audio_list_stym!$A$3:$BP$18,47,FALSE)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VLOOKUP(B52,audio_list_stym!$A$3:$AJ$18,15,FALSE)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2050</v>
      </c>
      <c r="AD52" t="str">
        <f t="shared" ca="1" si="11"/>
        <v>pics\\Redis_2.jpg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pics\\Redis_2.jpg</v>
      </c>
      <c r="AH52" t="str">
        <f t="shared" si="3"/>
        <v>sound\\Tropic</v>
      </c>
      <c r="AS52" t="str">
        <f t="shared" ca="1" si="22"/>
        <v>pics\\Redis_2.jpg</v>
      </c>
      <c r="AT52">
        <f t="shared" ca="1" si="8"/>
        <v>0.99492861694378076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2014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VLOOKUP(B53,audio_list_stym!$A$3:$BP$18,47,FALSE)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VLOOKUP(B53,audio_list_stym!$A$3:$AJ$18,15,FALSE)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2052</v>
      </c>
      <c r="AD53" t="str">
        <f t="shared" ca="1" si="11"/>
        <v>pics\\Redis_4.jpg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pics\\Redis_4.jpg</v>
      </c>
      <c r="AH53" t="str">
        <f t="shared" si="3"/>
        <v>sound\\Tropic</v>
      </c>
      <c r="AS53" t="str">
        <f t="shared" ca="1" si="22"/>
        <v>pics\\Redis_4.jpg</v>
      </c>
      <c r="AT53">
        <f t="shared" ca="1" si="8"/>
        <v>0.5506265209157688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VLOOKUP(B54,audio_list_stym!$A$3:$BP$18,47,FALSE)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VLOOKUP(B54,audio_list_stym!$A$3:$AJ$18,15,FALSE)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2056</v>
      </c>
      <c r="AD54" t="str">
        <f t="shared" ca="1" si="11"/>
        <v>pics\\Redis_8.jpg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pics\\Redis_8.jpg</v>
      </c>
      <c r="AH54" t="str">
        <f t="shared" si="3"/>
        <v>sound\\Tropic</v>
      </c>
      <c r="AI54" s="11"/>
      <c r="AS54" t="str">
        <f t="shared" ca="1" si="22"/>
        <v>pics\\Redis_8.jpg</v>
      </c>
      <c r="AT54">
        <f t="shared" ca="1" si="8"/>
        <v>0.47429937203875905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2009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VLOOKUP(B55,audio_list_stym!$A$3:$BP$18,47,FALSE)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VLOOKUP(B55,audio_list_stym!$A$3:$AJ$18,15,FALSE)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2165</v>
      </c>
      <c r="AD55" t="str">
        <f t="shared" ca="1" si="11"/>
        <v>pics\\Tikva_5.jpg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pics\\Tikva_5.jpg</v>
      </c>
      <c r="AH55" t="str">
        <f t="shared" si="3"/>
        <v>sound\\Tropic</v>
      </c>
      <c r="AS55" t="str">
        <f t="shared" ca="1" si="22"/>
        <v>pics\\Tikva_5.jpg</v>
      </c>
      <c r="AT55">
        <f t="shared" ca="1" si="8"/>
        <v>0.59766182331870998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VLOOKUP(B56,audio_list_stym!$A$3:$BP$18,47,FALSE)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VLOOKUP(B56,audio_list_stym!$A$3:$AJ$18,15,FALSE)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2167</v>
      </c>
      <c r="AD56" t="str">
        <f t="shared" ca="1" si="11"/>
        <v>pics\\Tikva_7.jpg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pics\\Tikva_7.jpg</v>
      </c>
      <c r="AH56" t="str">
        <f t="shared" si="3"/>
        <v>sound\\Tropic</v>
      </c>
      <c r="AS56" t="str">
        <f t="shared" ca="1" si="22"/>
        <v>pics\\Tikva_7.jpg</v>
      </c>
      <c r="AT56">
        <f t="shared" ca="1" si="8"/>
        <v>8.9466459809122045E-2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2010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VLOOKUP(B57,audio_list_stym!$A$3:$BP$18,47,FALSE)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VLOOKUP(B57,audio_list_stym!$A$3:$AJ$18,15,FALSE)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2162</v>
      </c>
      <c r="AD57" t="str">
        <f t="shared" ca="1" si="11"/>
        <v>pics\\Tikva_2.jpg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pics\\Tikva_2.jpg</v>
      </c>
      <c r="AH57" t="str">
        <f t="shared" si="3"/>
        <v>sound\\Tropic</v>
      </c>
      <c r="AI57" s="11"/>
      <c r="AS57" t="str">
        <f t="shared" ca="1" si="22"/>
        <v>pics\\Tikva_2.jpg</v>
      </c>
      <c r="AT57">
        <f t="shared" ca="1" si="8"/>
        <v>0.82362129521377514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VLOOKUP(B58,audio_list_stym!$A$3:$BP$18,47,FALSE)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VLOOKUP(B58,audio_list_stym!$A$3:$AJ$18,15,FALSE)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11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3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5.7359804184383911E-2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2063</v>
      </c>
      <c r="BF58" cm="1">
        <f t="array" aca="1" ref="BF58" ca="1">INDEX(BD18:BD33,(RANK(AT8,$AT$2:$AT$17)))</f>
        <v>2031</v>
      </c>
      <c r="BG58" cm="1">
        <f t="array" aca="1" ref="BG58" ca="1">INDEX(BD42:BD57,(RANK(AT8,$AT$2:$AT$9)))</f>
        <v>2003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VLOOKUP(B59,audio_list_stym!$A$3:$BP$18,47,FALSE)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VLOOKUP(B59,audio_list_stym!$A$3:$AJ$18,15,FALSE)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11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3"/>
        <v/>
      </c>
      <c r="AG59" t="str">
        <f t="shared" si="14"/>
        <v>pics\\Goroh_2.jpg</v>
      </c>
      <c r="AH59">
        <f t="shared" si="3"/>
        <v>0</v>
      </c>
      <c r="AT59">
        <f t="shared" ca="1" si="8"/>
        <v>0.15339478819254948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VLOOKUP(B60,audio_list_stym!$A$3:$BP$18,47,FALSE)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VLOOKUP(B60,audio_list_stym!$A$3:$AJ$18,15,FALSE)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11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3"/>
        <v/>
      </c>
      <c r="AG60" t="str">
        <f t="shared" si="14"/>
        <v>pics\\Goroh_3.jpg</v>
      </c>
      <c r="AH60">
        <f t="shared" si="3"/>
        <v>0</v>
      </c>
      <c r="AT60">
        <f t="shared" ca="1" si="8"/>
        <v>0.32293728716429926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2022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VLOOKUP(B61,audio_list_stym!$A$3:$BP$18,47,FALSE)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VLOOKUP(B61,audio_list_stym!$A$3:$AJ$18,15,FALSE)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11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3"/>
        <v/>
      </c>
      <c r="AG61" t="str">
        <f t="shared" si="14"/>
        <v>pics\\Goroh_4.jpg</v>
      </c>
      <c r="AH61">
        <f t="shared" si="3"/>
        <v>0</v>
      </c>
      <c r="AT61">
        <f t="shared" ca="1" si="8"/>
        <v>0.70905415313620024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VLOOKUP(B62,audio_list_stym!$A$3:$BP$18,47,FALSE)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VLOOKUP(B62,audio_list_stym!$A$3:$AJ$18,15,FALSE)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11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3"/>
        <v/>
      </c>
      <c r="AG62" t="str">
        <f t="shared" si="14"/>
        <v>pics\\Goroh_5.jpg</v>
      </c>
      <c r="AH62">
        <f t="shared" si="3"/>
        <v>0</v>
      </c>
      <c r="AT62">
        <f t="shared" ca="1" si="8"/>
        <v>0.87096499608796529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2017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VLOOKUP(B63,audio_list_stym!$A$3:$BP$18,47,FALSE)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VLOOKUP(B63,audio_list_stym!$A$3:$AJ$18,15,FALSE)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1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3"/>
        <v/>
      </c>
      <c r="AG63" t="str">
        <f t="shared" si="14"/>
        <v>pics\\Goroh_6.jpg</v>
      </c>
      <c r="AH63">
        <f t="shared" si="3"/>
        <v>0</v>
      </c>
      <c r="AT63">
        <f t="shared" ca="1" si="8"/>
        <v>0.9378456433666098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VLOOKUP(B64,audio_list_stym!$A$3:$BP$18,47,FALSE)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VLOOKUP(B64,audio_list_stym!$A$3:$AJ$18,15,FALSE)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11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3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0.46100459936645821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2018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VLOOKUP(B65,audio_list_stym!$A$3:$BP$18,47,FALSE)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VLOOKUP(B65,audio_list_stym!$A$3:$AJ$18,15,FALSE)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1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3"/>
        <v/>
      </c>
      <c r="AG65" t="str">
        <f t="shared" si="14"/>
        <v>pics\\Goroh_8.jpg</v>
      </c>
      <c r="AH65">
        <f t="shared" si="3"/>
        <v>0</v>
      </c>
      <c r="AT65">
        <f t="shared" ca="1" si="8"/>
        <v>0.17132005544358786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VLOOKUP(B66,audio_list_stym!$A$3:$BP$18,47,FALSE)</f>
        <v>16</v>
      </c>
      <c r="F66" t="str">
        <f>VLOOKUP(E66,metki!$A$2:$B$9,2,FALSE)</f>
        <v>импл_новые_без_названия</v>
      </c>
      <c r="G66" t="str">
        <f t="shared" ref="G66:G129" si="24">LEFT(F66,5)</f>
        <v>импл_</v>
      </c>
      <c r="H66" t="str">
        <f>VLOOKUP(B66,audio_list_stym!$A$3:$AJ$18,15,FALSE)</f>
        <v>Sapota</v>
      </c>
      <c r="I66" t="s">
        <v>688</v>
      </c>
      <c r="J66" t="str">
        <f t="shared" ref="J66:J129" si="25">H66&amp;I66</f>
        <v>Sapota_1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265</v>
      </c>
      <c r="Q66" t="str">
        <f>IF(G66="экспл",0,IF(G66="импл_",VLOOKUP(J66,quest_импл!$A$1:$J$129,8,FALSE),0))</f>
        <v>sound\\Sharoobrazniy_li.wav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2054</v>
      </c>
      <c r="AD66" t="str">
        <f t="shared" ca="1" si="11"/>
        <v>pics\\Redis_6.jpg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6">AS66</f>
        <v>pics\\Redis_6.jpg</v>
      </c>
      <c r="AI66" t="s">
        <v>67</v>
      </c>
      <c r="AO66">
        <f ca="1">RAND()</f>
        <v>0.13981280942510532</v>
      </c>
      <c r="AP66" t="str">
        <f ca="1">INDEX($AI$66:$AI$129,(RANK(AO66,$AO$66:$AO$129)))</f>
        <v>pics\\Redis_6.jpg</v>
      </c>
      <c r="AS66" t="str">
        <f ca="1">IF(G66="импл_",AP66,"")</f>
        <v>pics\\Redis_6.jpg</v>
      </c>
      <c r="AT66">
        <f t="shared" ref="AT66:AT129" ca="1" si="27">RAND()</f>
        <v>0.20320806036321004</v>
      </c>
      <c r="AU66" t="s">
        <v>697</v>
      </c>
      <c r="AV66" t="str">
        <f t="shared" ref="AV66:AV129" ca="1" si="28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_Шарообразный_ли_</v>
      </c>
      <c r="BB66" t="str">
        <f t="shared" ref="BB66:BB129" si="29">IF(G66="экспл",AY66&amp;AX66&amp;"."&amp;AZ66,IF(G66="импл_",BA66&amp;AX66&amp;"?"))</f>
        <v>_Шарообразный_ли_XXXXX?</v>
      </c>
      <c r="BC66">
        <f>A66</f>
        <v>1209</v>
      </c>
      <c r="BD66" cm="1">
        <f t="array" aca="1" ref="BD66" ca="1">INDEX(L66:L73,(RANK(AT2,$AT$2:$AT$9)))</f>
        <v>2133</v>
      </c>
      <c r="BE66" cm="1">
        <f t="array" aca="1" ref="BE66" ca="1">INDEX(BD74:BD89,(RANK(AT2,$AT$2:$AT$7)))</f>
        <v>2142</v>
      </c>
      <c r="BF66" cm="1">
        <f t="array" aca="1" ref="BF66" ca="1">INDEX(BD90:BD113,(RANK(AT2,$AT$2:$AT$17)))</f>
        <v>2075</v>
      </c>
      <c r="BG66" cm="1">
        <f t="array" aca="1" ref="BG66" ca="1">INDEX(BD114:BD129,(RANK(AT2,$AT$2:$AT$17)))</f>
        <v>2115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VLOOKUP(B67,audio_list_stym!$A$3:$BP$18,47,FALSE)</f>
        <v>16</v>
      </c>
      <c r="F67" t="str">
        <f>VLOOKUP(E67,metki!$A$2:$B$9,2,FALSE)</f>
        <v>импл_новые_без_названия</v>
      </c>
      <c r="G67" t="str">
        <f t="shared" si="24"/>
        <v>импл_</v>
      </c>
      <c r="H67" t="str">
        <f>VLOOKUP(B67,audio_list_stym!$A$3:$AJ$18,15,FALSE)</f>
        <v>Sapota</v>
      </c>
      <c r="I67" t="s">
        <v>689</v>
      </c>
      <c r="J67" t="str">
        <f t="shared" si="25"/>
        <v>Sapota_2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266</v>
      </c>
      <c r="Q67" t="str">
        <f>IF(G67="экспл",0,IF(G67="импл_",VLOOKUP(J67,quest_импл!$A$1:$J$129,8,FALSE),0))</f>
        <v>sound\\Nadrezan_li.wav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2049</v>
      </c>
      <c r="AD67" t="str">
        <f t="shared" ref="AD67:AD74" ca="1" si="30">IF(ISTEXT(AE67),AE67,IF(ISTEXT(AF67),AF67,""))</f>
        <v>pics\\Redis_1.jpg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6"/>
        <v>pics\\Redis_1.jpg</v>
      </c>
      <c r="AI67" t="s">
        <v>68</v>
      </c>
      <c r="AO67">
        <f t="shared" ref="AO67:AO129" ca="1" si="31">RAND()</f>
        <v>0.25291568423664812</v>
      </c>
      <c r="AP67" t="str">
        <f t="shared" ref="AP67:AP129" ca="1" si="32">INDEX($AI$66:$AI$129,(RANK(AO67,$AO$66:$AO$129)))</f>
        <v>pics\\Redis_1.jpg</v>
      </c>
      <c r="AR67" t="str">
        <f t="shared" ref="AR67:AR73" si="33">IF(AH67="sound\\Ogorod",AP19,"")</f>
        <v/>
      </c>
      <c r="AS67" t="str">
        <f t="shared" ref="AS67:AS73" ca="1" si="34">IF(G67="импл_",AP67,"")</f>
        <v>pics\\Redis_1.jpg</v>
      </c>
      <c r="AT67">
        <f t="shared" ca="1" si="27"/>
        <v>0.75766866509792741</v>
      </c>
      <c r="AU67" t="s">
        <v>697</v>
      </c>
      <c r="AV67" t="str">
        <f t="shared" ca="1" si="28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_Надрезан_ли_</v>
      </c>
      <c r="BB67" t="str">
        <f t="shared" si="29"/>
        <v>_Надрезан_ли_XXXXX?</v>
      </c>
      <c r="BD67" cm="1">
        <f t="array" aca="1" ref="BD67" ca="1">INDEX(L67:L74,(RANK(AT3,$AT$2:$AT$9)))</f>
        <v>2132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VLOOKUP(B68,audio_list_stym!$A$3:$BP$18,47,FALSE)</f>
        <v>16</v>
      </c>
      <c r="F68" t="str">
        <f>VLOOKUP(E68,metki!$A$2:$B$9,2,FALSE)</f>
        <v>импл_новые_без_названия</v>
      </c>
      <c r="G68" t="str">
        <f t="shared" si="24"/>
        <v>импл_</v>
      </c>
      <c r="H68" t="str">
        <f>VLOOKUP(B68,audio_list_stym!$A$3:$AJ$18,15,FALSE)</f>
        <v>Sapota</v>
      </c>
      <c r="I68" t="s">
        <v>690</v>
      </c>
      <c r="J68" t="str">
        <f t="shared" si="25"/>
        <v>Sapota_3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267</v>
      </c>
      <c r="Q68" t="str">
        <f>IF(G68="экспл",0,IF(G68="импл_",VLOOKUP(J68,quest_импл!$A$1:$J$129,8,FALSE),0))</f>
        <v>sound\\Perekruchen_li.wav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2020</v>
      </c>
      <c r="AD68" t="str">
        <f t="shared" ca="1" si="30"/>
        <v>pics\\Goroh_4.jpg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6"/>
        <v>pics\\Goroh_4.jpg</v>
      </c>
      <c r="AI68" t="s">
        <v>69</v>
      </c>
      <c r="AO68">
        <f t="shared" ca="1" si="31"/>
        <v>0.66871230865700459</v>
      </c>
      <c r="AP68" t="str">
        <f t="shared" ca="1" si="32"/>
        <v>pics\\Goroh_4.jpg</v>
      </c>
      <c r="AR68" t="str">
        <f t="shared" si="33"/>
        <v/>
      </c>
      <c r="AS68" t="str">
        <f t="shared" ca="1" si="34"/>
        <v>pics\\Goroh_4.jpg</v>
      </c>
      <c r="AT68">
        <f t="shared" ca="1" si="27"/>
        <v>0.96858747568029613</v>
      </c>
      <c r="AU68" t="s">
        <v>697</v>
      </c>
      <c r="AV68" t="str">
        <f t="shared" ca="1" si="28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_Перекручен_ли_</v>
      </c>
      <c r="BB68" t="str">
        <f t="shared" si="29"/>
        <v>_Перекручен_ли_XXXXX?</v>
      </c>
      <c r="BD68" cm="1">
        <f t="array" aca="1" ref="BD68" ca="1">INDEX(L68:L75,(RANK(AT4,$AT$2:$AT$9)))</f>
        <v>2136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VLOOKUP(B69,audio_list_stym!$A$3:$BP$18,47,FALSE)</f>
        <v>16</v>
      </c>
      <c r="F69" t="str">
        <f>VLOOKUP(E69,metki!$A$2:$B$9,2,FALSE)</f>
        <v>импл_новые_без_названия</v>
      </c>
      <c r="G69" t="str">
        <f t="shared" si="24"/>
        <v>импл_</v>
      </c>
      <c r="H69" t="str">
        <f>VLOOKUP(B69,audio_list_stym!$A$3:$AJ$18,15,FALSE)</f>
        <v>Sapota</v>
      </c>
      <c r="I69" t="s">
        <v>691</v>
      </c>
      <c r="J69" t="str">
        <f t="shared" si="25"/>
        <v>Sapota_4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268</v>
      </c>
      <c r="Q69" t="str">
        <f>IF(G69="экспл",0,IF(G69="импл_",VLOOKUP(J69,quest_импл!$A$1:$J$129,8,FALSE),0))</f>
        <v>sound\\Sorvan_li.wav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2037</v>
      </c>
      <c r="AD69" t="str">
        <f t="shared" ca="1" si="30"/>
        <v>pics\\Limon_5.jpg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6"/>
        <v>pics\\Limon_5.jpg</v>
      </c>
      <c r="AI69" t="s">
        <v>70</v>
      </c>
      <c r="AO69">
        <f t="shared" ca="1" si="31"/>
        <v>0.39853785086366988</v>
      </c>
      <c r="AP69" t="str">
        <f t="shared" ca="1" si="32"/>
        <v>pics\\Limon_5.jpg</v>
      </c>
      <c r="AR69" t="str">
        <f t="shared" si="33"/>
        <v/>
      </c>
      <c r="AS69" t="str">
        <f t="shared" ca="1" si="34"/>
        <v>pics\\Limon_5.jpg</v>
      </c>
      <c r="AT69">
        <f t="shared" ca="1" si="27"/>
        <v>0.84842240003139746</v>
      </c>
      <c r="AU69" t="s">
        <v>697</v>
      </c>
      <c r="AV69" t="str">
        <f t="shared" ca="1" si="28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_Сорван_ли_</v>
      </c>
      <c r="BB69" t="str">
        <f t="shared" si="29"/>
        <v>_Сорван_ли_XXXXX?</v>
      </c>
      <c r="BD69" cm="1">
        <f t="array" aca="1" ref="BD69" ca="1">INDEX(L69:L76,(RANK(AT5,$AT$2:$AT$9)))</f>
        <v>2138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VLOOKUP(B70,audio_list_stym!$A$3:$BP$18,47,FALSE)</f>
        <v>16</v>
      </c>
      <c r="F70" t="str">
        <f>VLOOKUP(E70,metki!$A$2:$B$9,2,FALSE)</f>
        <v>импл_новые_без_названия</v>
      </c>
      <c r="G70" t="str">
        <f t="shared" si="24"/>
        <v>импл_</v>
      </c>
      <c r="H70" t="str">
        <f>VLOOKUP(B70,audio_list_stym!$A$3:$AJ$18,15,FALSE)</f>
        <v>Sapota</v>
      </c>
      <c r="I70" t="s">
        <v>692</v>
      </c>
      <c r="J70" t="str">
        <f t="shared" si="25"/>
        <v>Sapota_5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269</v>
      </c>
      <c r="Q70" t="str">
        <f>IF(G70="экспл",0,IF(G70="импл_",VLOOKUP(J70,quest_импл!$A$1:$J$129,8,FALSE),0))</f>
        <v>sound\\Spresovan_li.wav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2047</v>
      </c>
      <c r="AD70" t="str">
        <f t="shared" ca="1" si="30"/>
        <v>pics\\Peper_7.jpg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6"/>
        <v>pics\\Peper_7.jpg</v>
      </c>
      <c r="AI70" t="s">
        <v>71</v>
      </c>
      <c r="AO70">
        <f t="shared" ca="1" si="31"/>
        <v>0.29466143683037349</v>
      </c>
      <c r="AP70" t="str">
        <f t="shared" ca="1" si="32"/>
        <v>pics\\Peper_7.jpg</v>
      </c>
      <c r="AR70" t="str">
        <f t="shared" si="33"/>
        <v/>
      </c>
      <c r="AS70" t="str">
        <f t="shared" ca="1" si="34"/>
        <v>pics\\Peper_7.jpg</v>
      </c>
      <c r="AT70">
        <f t="shared" ca="1" si="27"/>
        <v>0.97070297373237935</v>
      </c>
      <c r="AU70" t="s">
        <v>697</v>
      </c>
      <c r="AV70" t="str">
        <f t="shared" ca="1" si="28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_Спрессован_ли_</v>
      </c>
      <c r="BB70" t="str">
        <f t="shared" si="29"/>
        <v>_Спрессован_ли_XXXXX?</v>
      </c>
      <c r="BD70" cm="1">
        <f t="array" aca="1" ref="BD70" ca="1">INDEX(L70:L77,(RANK(AT6,$AT$2:$AT$9)))</f>
        <v>2133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VLOOKUP(B71,audio_list_stym!$A$3:$BP$18,47,FALSE)</f>
        <v>16</v>
      </c>
      <c r="F71" t="str">
        <f>VLOOKUP(E71,metki!$A$2:$B$9,2,FALSE)</f>
        <v>импл_новые_без_названия</v>
      </c>
      <c r="G71" t="str">
        <f t="shared" si="24"/>
        <v>импл_</v>
      </c>
      <c r="H71" t="str">
        <f>VLOOKUP(B71,audio_list_stym!$A$3:$AJ$18,15,FALSE)</f>
        <v>Sapota</v>
      </c>
      <c r="I71" t="s">
        <v>693</v>
      </c>
      <c r="J71" t="str">
        <f t="shared" si="25"/>
        <v>Sapota_6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270</v>
      </c>
      <c r="Q71" t="str">
        <f>IF(G71="экспл",0,IF(G71="импл_",VLOOKUP(J71,quest_импл!$A$1:$J$129,8,FALSE),0))</f>
        <v>sound\\Zheltiy_li.wav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2056</v>
      </c>
      <c r="AD71" t="str">
        <f t="shared" ca="1" si="30"/>
        <v>pics\\Redis_8.jpg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6"/>
        <v>pics\\Redis_8.jpg</v>
      </c>
      <c r="AI71" t="s">
        <v>72</v>
      </c>
      <c r="AO71">
        <f t="shared" ca="1" si="31"/>
        <v>0.11060932694290249</v>
      </c>
      <c r="AP71" t="str">
        <f t="shared" ca="1" si="32"/>
        <v>pics\\Redis_8.jpg</v>
      </c>
      <c r="AR71" t="str">
        <f t="shared" si="33"/>
        <v/>
      </c>
      <c r="AS71" t="str">
        <f t="shared" ca="1" si="34"/>
        <v>pics\\Redis_8.jpg</v>
      </c>
      <c r="AT71">
        <f t="shared" ca="1" si="27"/>
        <v>0.67764267977466808</v>
      </c>
      <c r="AU71" t="s">
        <v>697</v>
      </c>
      <c r="AV71" t="str">
        <f t="shared" ca="1" si="28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_Желтый_ли_</v>
      </c>
      <c r="BB71" t="str">
        <f t="shared" si="29"/>
        <v>_Желтый_ли_XXXXX?</v>
      </c>
      <c r="BD71" cm="1">
        <f t="array" aca="1" ref="BD71" ca="1">INDEX(L71:L78,(RANK(AT7,$AT$2:$AT$9)))</f>
        <v>2141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VLOOKUP(B72,audio_list_stym!$A$3:$BP$18,47,FALSE)</f>
        <v>16</v>
      </c>
      <c r="F72" t="str">
        <f>VLOOKUP(E72,metki!$A$2:$B$9,2,FALSE)</f>
        <v>импл_новые_без_названия</v>
      </c>
      <c r="G72" t="str">
        <f t="shared" si="24"/>
        <v>импл_</v>
      </c>
      <c r="H72" t="str">
        <f>VLOOKUP(B72,audio_list_stym!$A$3:$AJ$18,15,FALSE)</f>
        <v>Sapota</v>
      </c>
      <c r="I72" t="s">
        <v>694</v>
      </c>
      <c r="J72" t="str">
        <f t="shared" si="25"/>
        <v>Sapota_7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271</v>
      </c>
      <c r="Q72" t="str">
        <f>IF(G72="экспл",0,IF(G72="импл_",VLOOKUP(J72,quest_импл!$A$1:$J$129,8,FALSE),0))</f>
        <v>sound\\Rovniy_li.wav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2040</v>
      </c>
      <c r="AD72" t="str">
        <f t="shared" ca="1" si="30"/>
        <v>pics\\Limon_8.jpg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6"/>
        <v>pics\\Limon_8.jpg</v>
      </c>
      <c r="AI72" t="s">
        <v>73</v>
      </c>
      <c r="AO72">
        <f t="shared" ca="1" si="31"/>
        <v>0.34612553973433324</v>
      </c>
      <c r="AP72" t="str">
        <f t="shared" ca="1" si="32"/>
        <v>pics\\Limon_8.jpg</v>
      </c>
      <c r="AR72" t="str">
        <f t="shared" si="33"/>
        <v/>
      </c>
      <c r="AS72" t="str">
        <f t="shared" ca="1" si="34"/>
        <v>pics\\Limon_8.jpg</v>
      </c>
      <c r="AT72">
        <f t="shared" ca="1" si="27"/>
        <v>9.2043138414629189E-3</v>
      </c>
      <c r="AU72" t="s">
        <v>697</v>
      </c>
      <c r="AV72" t="str">
        <f t="shared" ca="1" si="28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_Ровный_ли_</v>
      </c>
      <c r="BB72" t="str">
        <f t="shared" si="29"/>
        <v>_Ровный_ли_XXXXX?</v>
      </c>
      <c r="BD72" cm="1">
        <f t="array" aca="1" ref="BD72" ca="1">INDEX(L72:L79,(RANK(AT8,$AT$2:$AT$9)))</f>
        <v>2136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VLOOKUP(B73,audio_list_stym!$A$3:$BP$18,47,FALSE)</f>
        <v>16</v>
      </c>
      <c r="F73" t="str">
        <f>VLOOKUP(E73,metki!$A$2:$B$9,2,FALSE)</f>
        <v>импл_новые_без_названия</v>
      </c>
      <c r="G73" t="str">
        <f t="shared" si="24"/>
        <v>импл_</v>
      </c>
      <c r="H73" t="str">
        <f>VLOOKUP(B73,audio_list_stym!$A$3:$AJ$18,15,FALSE)</f>
        <v>Sapota</v>
      </c>
      <c r="I73" t="s">
        <v>695</v>
      </c>
      <c r="J73" t="str">
        <f t="shared" si="25"/>
        <v>Sapota_8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272</v>
      </c>
      <c r="Q73" t="str">
        <f>IF(G73="экспл",0,IF(G73="импл_",VLOOKUP(J73,quest_импл!$A$1:$J$129,8,FALSE),0))</f>
        <v>sound\\Imeet_li_shipi.wav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2042</v>
      </c>
      <c r="AD73" t="str">
        <f t="shared" ca="1" si="30"/>
        <v>pics\\Peper_2.jpg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6"/>
        <v>pics\\Peper_2.jpg</v>
      </c>
      <c r="AI73" t="s">
        <v>74</v>
      </c>
      <c r="AO73">
        <f t="shared" ca="1" si="31"/>
        <v>0.33802980106541691</v>
      </c>
      <c r="AP73" t="str">
        <f t="shared" ca="1" si="32"/>
        <v>pics\\Peper_2.jpg</v>
      </c>
      <c r="AR73" t="str">
        <f t="shared" si="33"/>
        <v/>
      </c>
      <c r="AS73" t="str">
        <f t="shared" ca="1" si="34"/>
        <v>pics\\Peper_2.jpg</v>
      </c>
      <c r="AT73">
        <f t="shared" ca="1" si="27"/>
        <v>0.56051321039184299</v>
      </c>
      <c r="AU73" t="s">
        <v>697</v>
      </c>
      <c r="AV73" t="str">
        <f t="shared" ca="1" si="28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_Имеет_ли_шипы_</v>
      </c>
      <c r="BB73" t="str">
        <f t="shared" si="29"/>
        <v>_Имеет_ли_шипы_XXXXX?</v>
      </c>
      <c r="BD73" cm="1">
        <f t="array" aca="1" ref="BD73" ca="1">INDEX(L73:L80,(RANK(AT9,$AT$2:$AT$9)))</f>
        <v>2139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VLOOKUP(B74,audio_list_stym!$A$3:$BP$18,47,FALSE)</f>
        <v>17</v>
      </c>
      <c r="F74" t="str">
        <f>VLOOKUP(E74,metki!$A$2:$B$9,2,FALSE)</f>
        <v>экспл_новые_без_названия</v>
      </c>
      <c r="G74" t="str">
        <f t="shared" si="24"/>
        <v>экспл</v>
      </c>
      <c r="H74" t="str">
        <f>VLOOKUP(B74,audio_list_stym!$A$3:$AJ$18,15,FALSE)</f>
        <v>Tamanid</v>
      </c>
      <c r="I74" t="s">
        <v>688</v>
      </c>
      <c r="J74" t="str">
        <f t="shared" si="25"/>
        <v>Tamanid_1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145</v>
      </c>
      <c r="Z74" t="str">
        <f>IF(G74="экспл",VLOOKUP(J74,quest_экспл!$A$1:$N$129,12,FALSE),IF(G74="импл_",0,0))</f>
        <v>sound\\On_krasnovatiy.wav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30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26"/>
        <v/>
      </c>
      <c r="AI74" t="s">
        <v>76</v>
      </c>
      <c r="AO74">
        <f t="shared" ca="1" si="31"/>
        <v>0.32958751899772021</v>
      </c>
      <c r="AP74" t="str">
        <f t="shared" ca="1" si="32"/>
        <v>pics\\Peper_3.jpg</v>
      </c>
      <c r="AR74" t="str">
        <f>IF(AH74="sound\\Ogorod",AP2,"")</f>
        <v/>
      </c>
      <c r="AS74" t="str">
        <f>IF(G74="импл_",AP74,"")</f>
        <v/>
      </c>
      <c r="AT74">
        <f t="shared" ca="1" si="27"/>
        <v>0.7923050139936143</v>
      </c>
      <c r="AU74" t="s">
        <v>697</v>
      </c>
      <c r="AV74" t="str">
        <f t="shared" ca="1" si="28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_Он_красноватый?</v>
      </c>
      <c r="BA74" t="e">
        <f>VLOOKUP(Q74,audio_list_stym!$B$2:$BQ$299,68,FALSE)</f>
        <v>#N/A</v>
      </c>
      <c r="BB74" t="str">
        <f t="shared" si="29"/>
        <v>На_экране_XXXXX._Он_красноватый?</v>
      </c>
      <c r="BC74">
        <f>A74</f>
        <v>1210</v>
      </c>
      <c r="BD74" cm="1">
        <f t="array" aca="1" ref="BD74" ca="1">INDEX($L$74:$L$81,(RANK(AT2,$AT$2:$AT$9)))</f>
        <v>2141</v>
      </c>
      <c r="BE74" cm="1">
        <f t="array" aca="1" ref="BE74" ca="1">INDEX(BD66:BD73,(RANK(AT3,$AT$2:$AT$9)))</f>
        <v>2136</v>
      </c>
      <c r="BF74" cm="1">
        <f t="array" aca="1" ref="BF74" ca="1">INDEX(BD82:BD105,(RANK(AT3,$AT$2:$AT$17)))</f>
        <v>2146</v>
      </c>
      <c r="BG74" cm="1">
        <f t="array" aca="1" ref="BG74" ca="1">INDEX(BD106:BD129,(RANK(AT3,$AT$2:$AT$9)))</f>
        <v>2086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VLOOKUP(B75,audio_list_stym!$A$3:$BP$18,47,FALSE)</f>
        <v>17</v>
      </c>
      <c r="F75" t="str">
        <f>VLOOKUP(E75,metki!$A$2:$B$9,2,FALSE)</f>
        <v>экспл_новые_без_названия</v>
      </c>
      <c r="G75" t="str">
        <f t="shared" si="24"/>
        <v>экспл</v>
      </c>
      <c r="H75" t="str">
        <f>VLOOKUP(B75,audio_list_stym!$A$3:$AJ$18,15,FALSE)</f>
        <v>Tamanid</v>
      </c>
      <c r="I75" t="s">
        <v>689</v>
      </c>
      <c r="J75" t="str">
        <f t="shared" si="25"/>
        <v>Tamanid_2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146</v>
      </c>
      <c r="Z75" t="str">
        <f>IF(G75="экспл",VLOOKUP(J75,quest_экспл!$A$1:$N$129,12,FALSE),IF(G75="импл_",0,0))</f>
        <v>sound\\Izognut_li_on.wav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ref="AD75:AD129" ca="1" si="35">IF(ISTEXT(AE75),AE75,IF(ISTEXT(AF75),AF75,""))</f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ref="AF75:AF129" si="36">AS75</f>
        <v/>
      </c>
      <c r="AI75" t="s">
        <v>77</v>
      </c>
      <c r="AO75">
        <f t="shared" ca="1" si="31"/>
        <v>0.3962351412138897</v>
      </c>
      <c r="AP75" t="str">
        <f t="shared" ca="1" si="32"/>
        <v>pics\\Limon_6.jpg</v>
      </c>
      <c r="AR75" t="str">
        <f t="shared" ref="AR75:AR97" si="37">IF(AH75="sound\\Ogorod",AP3,"")</f>
        <v/>
      </c>
      <c r="AS75" t="str">
        <f t="shared" ref="AS75:AS129" si="38">IF(G75="импл_",AP75,"")</f>
        <v/>
      </c>
      <c r="AT75">
        <f t="shared" ca="1" si="27"/>
        <v>0.53244246779963533</v>
      </c>
      <c r="AU75" t="s">
        <v>697</v>
      </c>
      <c r="AV75" t="str">
        <f t="shared" ca="1" si="28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_Изогнут_ли_он?</v>
      </c>
      <c r="BA75" t="e">
        <f>VLOOKUP(Q75,audio_list_stym!$B$2:$BQ$299,68,FALSE)</f>
        <v>#N/A</v>
      </c>
      <c r="BB75" t="str">
        <f t="shared" si="29"/>
        <v>Посмотрите,_вот_XXXXX._Изогнут_ли_он?</v>
      </c>
      <c r="BD75" cm="1">
        <f t="array" aca="1" ref="BD75" ca="1">INDEX($L$74:$L$81,(RANK(AT3,$AT$2:$AT$9)))</f>
        <v>2139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VLOOKUP(B76,audio_list_stym!$A$3:$BP$18,47,FALSE)</f>
        <v>17</v>
      </c>
      <c r="F76" t="str">
        <f>VLOOKUP(E76,metki!$A$2:$B$9,2,FALSE)</f>
        <v>экспл_новые_без_названия</v>
      </c>
      <c r="G76" t="str">
        <f t="shared" si="24"/>
        <v>экспл</v>
      </c>
      <c r="H76" t="str">
        <f>VLOOKUP(B76,audio_list_stym!$A$3:$AJ$18,15,FALSE)</f>
        <v>Tamanid</v>
      </c>
      <c r="I76" t="s">
        <v>690</v>
      </c>
      <c r="J76" t="str">
        <f t="shared" si="25"/>
        <v>Tamanid_3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147</v>
      </c>
      <c r="Z76" t="str">
        <f>IF(G76="экспл",VLOOKUP(J76,quest_экспл!$A$1:$N$129,12,FALSE),IF(G76="импл_",0,0))</f>
        <v>sound\\On_barhatistiy.wav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5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36"/>
        <v/>
      </c>
      <c r="AI76" t="s">
        <v>78</v>
      </c>
      <c r="AO76">
        <f t="shared" ca="1" si="31"/>
        <v>0.64730392131275238</v>
      </c>
      <c r="AP76" t="str">
        <f t="shared" ca="1" si="32"/>
        <v>pics\\Goroh_7.jpg</v>
      </c>
      <c r="AR76" t="str">
        <f t="shared" si="37"/>
        <v/>
      </c>
      <c r="AS76" t="str">
        <f t="shared" si="38"/>
        <v/>
      </c>
      <c r="AT76">
        <f t="shared" ca="1" si="27"/>
        <v>0.60790231006903361</v>
      </c>
      <c r="AU76" t="s">
        <v>697</v>
      </c>
      <c r="AV76" t="str">
        <f t="shared" ca="1" si="28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_Он_бархатистый?</v>
      </c>
      <c r="BA76" t="e">
        <f>VLOOKUP(Q76,audio_list_stym!$B$2:$BQ$299,68,FALSE)</f>
        <v>#N/A</v>
      </c>
      <c r="BB76" t="str">
        <f t="shared" si="29"/>
        <v>Вот_XXXXX._Он_бархатистый?</v>
      </c>
      <c r="BD76" cm="1">
        <f t="array" aca="1" ref="BD76" ca="1">INDEX($L$74:$L$81,(RANK(AT4,$AT$2:$AT$9)))</f>
        <v>2142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VLOOKUP(B77,audio_list_stym!$A$3:$BP$18,47,FALSE)</f>
        <v>17</v>
      </c>
      <c r="F77" t="str">
        <f>VLOOKUP(E77,metki!$A$2:$B$9,2,FALSE)</f>
        <v>экспл_новые_без_названия</v>
      </c>
      <c r="G77" t="str">
        <f t="shared" si="24"/>
        <v>экспл</v>
      </c>
      <c r="H77" t="str">
        <f>VLOOKUP(B77,audio_list_stym!$A$3:$AJ$18,15,FALSE)</f>
        <v>Tamanid</v>
      </c>
      <c r="I77" t="s">
        <v>691</v>
      </c>
      <c r="J77" t="str">
        <f t="shared" si="25"/>
        <v>Tamanid_4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148</v>
      </c>
      <c r="Z77" t="str">
        <f>IF(G77="экспл",VLOOKUP(J77,quest_экспл!$A$1:$N$129,12,FALSE),IF(G77="импл_",0,0))</f>
        <v>sound\\Odnotonniy_li_on.wav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5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36"/>
        <v/>
      </c>
      <c r="AI77" t="s">
        <v>79</v>
      </c>
      <c r="AO77">
        <f t="shared" ca="1" si="31"/>
        <v>0.80922223134520299</v>
      </c>
      <c r="AP77" t="str">
        <f t="shared" ca="1" si="32"/>
        <v>pics\\Finik_4.jpg</v>
      </c>
      <c r="AR77" t="str">
        <f t="shared" si="37"/>
        <v/>
      </c>
      <c r="AS77" t="str">
        <f t="shared" si="38"/>
        <v/>
      </c>
      <c r="AT77">
        <f t="shared" ca="1" si="27"/>
        <v>0.3393674452679688</v>
      </c>
      <c r="AU77" t="s">
        <v>697</v>
      </c>
      <c r="AV77" t="str">
        <f t="shared" ca="1" si="28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_Однотонный_ли_он?</v>
      </c>
      <c r="BA77" t="e">
        <f>VLOOKUP(Q77,audio_list_stym!$B$2:$BQ$299,68,FALSE)</f>
        <v>#N/A</v>
      </c>
      <c r="BB77" t="str">
        <f t="shared" si="29"/>
        <v>Это_XXXXX._Однотонный_ли_он?</v>
      </c>
      <c r="BD77" cm="1">
        <f t="array" aca="1" ref="BD77" ca="1">INDEX($L$74:$L$81,(RANK(AT5,$AT$2:$AT$9)))</f>
        <v>2143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VLOOKUP(B78,audio_list_stym!$A$3:$BP$18,47,FALSE)</f>
        <v>17</v>
      </c>
      <c r="F78" t="str">
        <f>VLOOKUP(E78,metki!$A$2:$B$9,2,FALSE)</f>
        <v>экспл_новые_без_названия</v>
      </c>
      <c r="G78" t="str">
        <f t="shared" si="24"/>
        <v>экспл</v>
      </c>
      <c r="H78" t="str">
        <f>VLOOKUP(B78,audio_list_stym!$A$3:$AJ$18,15,FALSE)</f>
        <v>Tamanid</v>
      </c>
      <c r="I78" t="s">
        <v>692</v>
      </c>
      <c r="J78" t="str">
        <f t="shared" si="25"/>
        <v>Tamanid_5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149</v>
      </c>
      <c r="Z78" t="str">
        <f>IF(G78="экспл",VLOOKUP(J78,quest_экспл!$A$1:$N$129,12,FALSE),IF(G78="импл_",0,0))</f>
        <v>sound\\On_prozrachniy.wav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5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36"/>
        <v/>
      </c>
      <c r="AI78" t="s">
        <v>80</v>
      </c>
      <c r="AO78">
        <f t="shared" ca="1" si="31"/>
        <v>0.34587755432129952</v>
      </c>
      <c r="AP78" t="str">
        <f t="shared" ca="1" si="32"/>
        <v>pics\\Peper_1.jpg</v>
      </c>
      <c r="AR78" t="str">
        <f t="shared" si="37"/>
        <v/>
      </c>
      <c r="AS78" t="str">
        <f t="shared" si="38"/>
        <v/>
      </c>
      <c r="AT78">
        <f t="shared" ca="1" si="27"/>
        <v>0.90273491443991583</v>
      </c>
      <c r="AU78" t="s">
        <v>697</v>
      </c>
      <c r="AV78" t="str">
        <f t="shared" ca="1" si="28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_Он_прозрачный?</v>
      </c>
      <c r="BA78" t="e">
        <f>VLOOKUP(Q78,audio_list_stym!$B$2:$BQ$299,68,FALSE)</f>
        <v>#N/A</v>
      </c>
      <c r="BB78" t="str">
        <f t="shared" si="29"/>
        <v>На_картинке_XXXXX._Он_прозрачный?</v>
      </c>
      <c r="BD78" cm="1">
        <f t="array" aca="1" ref="BD78" ca="1">INDEX($L$74:$L$81,(RANK(AT6,$AT$2:$AT$9)))</f>
        <v>2137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VLOOKUP(B79,audio_list_stym!$A$3:$BP$18,47,FALSE)</f>
        <v>17</v>
      </c>
      <c r="F79" t="str">
        <f>VLOOKUP(E79,metki!$A$2:$B$9,2,FALSE)</f>
        <v>экспл_новые_без_названия</v>
      </c>
      <c r="G79" t="str">
        <f t="shared" si="24"/>
        <v>экспл</v>
      </c>
      <c r="H79" t="str">
        <f>VLOOKUP(B79,audio_list_stym!$A$3:$AJ$18,15,FALSE)</f>
        <v>Tamanid</v>
      </c>
      <c r="I79" t="s">
        <v>693</v>
      </c>
      <c r="J79" t="str">
        <f t="shared" si="25"/>
        <v>Tamanid_6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150</v>
      </c>
      <c r="Z79" t="str">
        <f>IF(G79="экспл",VLOOKUP(J79,quest_экспл!$A$1:$N$129,12,FALSE),IF(G79="импл_",0,0))</f>
        <v>sound\\On_izmelchen.wav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5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36"/>
        <v/>
      </c>
      <c r="AI79" t="s">
        <v>81</v>
      </c>
      <c r="AO79">
        <f t="shared" ca="1" si="31"/>
        <v>0.45436707982460933</v>
      </c>
      <c r="AP79" t="str">
        <f t="shared" ca="1" si="32"/>
        <v>pics\\Limon_3.jpg</v>
      </c>
      <c r="AR79" t="str">
        <f t="shared" si="37"/>
        <v/>
      </c>
      <c r="AS79" t="str">
        <f t="shared" si="38"/>
        <v/>
      </c>
      <c r="AT79">
        <f t="shared" ca="1" si="27"/>
        <v>0.21825608924857187</v>
      </c>
      <c r="AU79" t="s">
        <v>697</v>
      </c>
      <c r="AV79" t="str">
        <f t="shared" ca="1" si="28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_Он_измельчен?</v>
      </c>
      <c r="BA79" t="e">
        <f>VLOOKUP(Q79,audio_list_stym!$B$2:$BQ$299,68,FALSE)</f>
        <v>#N/A</v>
      </c>
      <c r="BB79" t="str">
        <f t="shared" si="29"/>
        <v>На_мониторе_XXXXX._Он_измельчен?</v>
      </c>
      <c r="BD79" cm="1">
        <f t="array" aca="1" ref="BD79" ca="1">INDEX($L$74:$L$81,(RANK(AT7,$AT$2:$AT$9)))</f>
        <v>2144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VLOOKUP(B80,audio_list_stym!$A$3:$BP$18,47,FALSE)</f>
        <v>17</v>
      </c>
      <c r="F80" t="str">
        <f>VLOOKUP(E80,metki!$A$2:$B$9,2,FALSE)</f>
        <v>экспл_новые_без_названия</v>
      </c>
      <c r="G80" t="str">
        <f t="shared" si="24"/>
        <v>экспл</v>
      </c>
      <c r="H80" t="str">
        <f>VLOOKUP(B80,audio_list_stym!$A$3:$AJ$18,15,FALSE)</f>
        <v>Tamanid</v>
      </c>
      <c r="I80" t="s">
        <v>694</v>
      </c>
      <c r="J80" t="str">
        <f t="shared" si="25"/>
        <v>Tamanid_7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151</v>
      </c>
      <c r="Z80" t="str">
        <f>IF(G80="экспл",VLOOKUP(J80,quest_экспл!$A$1:$N$129,12,FALSE),IF(G80="импл_",0,0))</f>
        <v>sound\\Cvetushiy_li_on.wav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5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36"/>
        <v/>
      </c>
      <c r="AI80" t="s">
        <v>82</v>
      </c>
      <c r="AO80">
        <f t="shared" ca="1" si="31"/>
        <v>0.76779647320321209</v>
      </c>
      <c r="AP80" t="str">
        <f t="shared" ca="1" si="32"/>
        <v>pics\\Finik_8.jpg</v>
      </c>
      <c r="AR80" t="str">
        <f t="shared" si="37"/>
        <v/>
      </c>
      <c r="AS80" t="str">
        <f t="shared" si="38"/>
        <v/>
      </c>
      <c r="AT80">
        <f t="shared" ca="1" si="27"/>
        <v>9.8654477248063865E-2</v>
      </c>
      <c r="AU80" t="s">
        <v>697</v>
      </c>
      <c r="AV80" t="str">
        <f t="shared" ca="1" si="28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_Цветущий_ли_он?</v>
      </c>
      <c r="BA80" t="e">
        <f>VLOOKUP(Q80,audio_list_stym!$B$2:$BQ$299,68,FALSE)</f>
        <v>#N/A</v>
      </c>
      <c r="BB80" t="str">
        <f t="shared" si="29"/>
        <v>Перед_Вами_XXXXX._Цветущий_ли_он?</v>
      </c>
      <c r="BD80" cm="1">
        <f t="array" aca="1" ref="BD80" ca="1">INDEX($L$74:$L$81,(RANK(AT8,$AT$2:$AT$9)))</f>
        <v>2138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VLOOKUP(B81,audio_list_stym!$A$3:$BP$18,47,FALSE)</f>
        <v>17</v>
      </c>
      <c r="F81" t="str">
        <f>VLOOKUP(E81,metki!$A$2:$B$9,2,FALSE)</f>
        <v>экспл_новые_без_названия</v>
      </c>
      <c r="G81" t="str">
        <f t="shared" si="24"/>
        <v>экспл</v>
      </c>
      <c r="H81" t="str">
        <f>VLOOKUP(B81,audio_list_stym!$A$3:$AJ$18,15,FALSE)</f>
        <v>Tamanid</v>
      </c>
      <c r="I81" t="s">
        <v>695</v>
      </c>
      <c r="J81" t="str">
        <f t="shared" si="25"/>
        <v>Tamanid_8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152</v>
      </c>
      <c r="Z81" t="str">
        <f>IF(G81="экспл",VLOOKUP(J81,quest_экспл!$A$1:$N$129,12,FALSE),IF(G81="импл_",0,0))</f>
        <v>sound\\Skruchen_li_on.wav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5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36"/>
        <v/>
      </c>
      <c r="AI81" t="s">
        <v>83</v>
      </c>
      <c r="AO81">
        <f t="shared" ca="1" si="31"/>
        <v>0.28304522890203998</v>
      </c>
      <c r="AP81" t="str">
        <f t="shared" ca="1" si="32"/>
        <v>pics\\Peper_8.jpg</v>
      </c>
      <c r="AR81" t="str">
        <f t="shared" si="37"/>
        <v/>
      </c>
      <c r="AS81" t="str">
        <f t="shared" si="38"/>
        <v/>
      </c>
      <c r="AT81">
        <f t="shared" ca="1" si="27"/>
        <v>0.29669441965993404</v>
      </c>
      <c r="AU81" t="s">
        <v>697</v>
      </c>
      <c r="AV81" t="str">
        <f t="shared" ca="1" si="28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_Скручен_ли_он?</v>
      </c>
      <c r="BA81" t="e">
        <f>VLOOKUP(Q81,audio_list_stym!$B$2:$BQ$299,68,FALSE)</f>
        <v>#N/A</v>
      </c>
      <c r="BB81" t="str">
        <f t="shared" si="29"/>
        <v>Вы_видите_XXXXX._Скручен_ли_он?</v>
      </c>
      <c r="BD81" cm="1">
        <f t="array" aca="1" ref="BD81" ca="1">INDEX($L$74:$L$81,(RANK(AT9,$AT$2:$AT$9)))</f>
        <v>2140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VLOOKUP(B82,audio_list_stym!$A$3:$BP$18,47,FALSE)</f>
        <v>14</v>
      </c>
      <c r="F82" t="str">
        <f>VLOOKUP(E82,metki!$A$2:$B$9,2,FALSE)</f>
        <v>импл_новые_с_названием</v>
      </c>
      <c r="G82" t="str">
        <f t="shared" si="24"/>
        <v>импл_</v>
      </c>
      <c r="H82" t="str">
        <f>VLOOKUP(B82,audio_list_stym!$A$3:$AJ$18,15,FALSE)</f>
        <v>ZF</v>
      </c>
      <c r="I82" t="s">
        <v>688</v>
      </c>
      <c r="J82" t="str">
        <f t="shared" si="25"/>
        <v>ZF_1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281</v>
      </c>
      <c r="Q82" t="str">
        <f>IF(G82="экспл",0,IF(G82="импл_",VLOOKUP(J82,quest_импл!$A$1:$J$129,8,FALSE),0))</f>
        <v>sound\\S_chashuykami_li.wav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2002</v>
      </c>
      <c r="AD82" t="str">
        <f t="shared" ca="1" si="35"/>
        <v>pics\\Banan_2.jpg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6"/>
        <v>pics\\Banan_2.jpg</v>
      </c>
      <c r="AI82" t="s">
        <v>84</v>
      </c>
      <c r="AO82">
        <f t="shared" ca="1" si="31"/>
        <v>0.95627610982438505</v>
      </c>
      <c r="AP82" t="str">
        <f t="shared" ca="1" si="32"/>
        <v>pics\\Banan_2.jpg</v>
      </c>
      <c r="AR82" t="str">
        <f t="shared" si="37"/>
        <v/>
      </c>
      <c r="AS82" t="str">
        <f t="shared" ca="1" si="38"/>
        <v>pics\\Banan_2.jpg</v>
      </c>
      <c r="AT82">
        <f t="shared" ca="1" si="27"/>
        <v>0.73265287556591119</v>
      </c>
      <c r="AU82" t="s">
        <v>697</v>
      </c>
      <c r="AV82" t="str">
        <f t="shared" ca="1" si="28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_С_чешуйками_ли_</v>
      </c>
      <c r="BB82" t="str">
        <f t="shared" si="29"/>
        <v>_С_чешуйками_ли_ЛИРОХ?</v>
      </c>
      <c r="BC82">
        <f>A82</f>
        <v>1211</v>
      </c>
      <c r="BD82" cm="1">
        <f t="array" aca="1" ref="BD82" ca="1">INDEX($L$82:$L$89,(RANK(AT2,$AT$2:$AT$9)))</f>
        <v>2149</v>
      </c>
      <c r="BE82" cm="1">
        <f t="array" aca="1" ref="BE82" ca="1">INDEX(BD66:BD81,(RANK(AT4,$AT$2:$AT$17)))</f>
        <v>2142</v>
      </c>
      <c r="BF82" cm="1">
        <f t="array" aca="1" ref="BF82" ca="1">INDEX(BD90:BD105,(RANK(AT4,$AT$2:$AT$17)))</f>
        <v>2078</v>
      </c>
      <c r="BG82" cm="1">
        <f t="array" aca="1" ref="BG82" ca="1">INDEX(BD106:BD129,(RANK(AT4,$AT$2:$AT$9)))</f>
        <v>2088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VLOOKUP(B83,audio_list_stym!$A$3:$BP$18,47,FALSE)</f>
        <v>14</v>
      </c>
      <c r="F83" t="str">
        <f>VLOOKUP(E83,metki!$A$2:$B$9,2,FALSE)</f>
        <v>импл_новые_с_названием</v>
      </c>
      <c r="G83" t="str">
        <f t="shared" si="24"/>
        <v>импл_</v>
      </c>
      <c r="H83" t="str">
        <f>VLOOKUP(B83,audio_list_stym!$A$3:$AJ$18,15,FALSE)</f>
        <v>ZF</v>
      </c>
      <c r="I83" t="s">
        <v>689</v>
      </c>
      <c r="J83" t="str">
        <f t="shared" si="25"/>
        <v>ZF_2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282</v>
      </c>
      <c r="Q83" t="str">
        <f>IF(G83="экспл",0,IF(G83="импл_",VLOOKUP(J83,quest_импл!$A$1:$J$129,8,FALSE),0))</f>
        <v>sound\\Rozoviy_li.wav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2046</v>
      </c>
      <c r="AD83" t="str">
        <f t="shared" ca="1" si="35"/>
        <v>pics\\Peper_6.jpg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6"/>
        <v>pics\\Peper_6.jpg</v>
      </c>
      <c r="AI83" t="s">
        <v>85</v>
      </c>
      <c r="AO83">
        <f t="shared" ca="1" si="31"/>
        <v>0.30027949683233246</v>
      </c>
      <c r="AP83" t="str">
        <f t="shared" ca="1" si="32"/>
        <v>pics\\Peper_6.jpg</v>
      </c>
      <c r="AR83" t="str">
        <f t="shared" si="37"/>
        <v/>
      </c>
      <c r="AS83" t="str">
        <f t="shared" ca="1" si="38"/>
        <v>pics\\Peper_6.jpg</v>
      </c>
      <c r="AT83">
        <f t="shared" ca="1" si="27"/>
        <v>0.21320319427583478</v>
      </c>
      <c r="AU83" t="s">
        <v>697</v>
      </c>
      <c r="AV83" t="str">
        <f t="shared" ca="1" si="28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_Розовый_ли_</v>
      </c>
      <c r="BB83" t="str">
        <f t="shared" si="29"/>
        <v>_Розовый_ли_ЛИРОХ?</v>
      </c>
      <c r="BD83" cm="1">
        <f t="array" aca="1" ref="BD83" ca="1">INDEX($L$82:$L$89,(RANK(AT3,$AT$2:$AT$9)))</f>
        <v>2147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VLOOKUP(B84,audio_list_stym!$A$3:$BP$18,47,FALSE)</f>
        <v>14</v>
      </c>
      <c r="F84" t="str">
        <f>VLOOKUP(E84,metki!$A$2:$B$9,2,FALSE)</f>
        <v>импл_новые_с_названием</v>
      </c>
      <c r="G84" t="str">
        <f t="shared" si="24"/>
        <v>импл_</v>
      </c>
      <c r="H84" t="str">
        <f>VLOOKUP(B84,audio_list_stym!$A$3:$AJ$18,15,FALSE)</f>
        <v>ZF</v>
      </c>
      <c r="I84" t="s">
        <v>690</v>
      </c>
      <c r="J84" t="str">
        <f t="shared" si="25"/>
        <v>ZF_3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283</v>
      </c>
      <c r="Q84" t="str">
        <f>IF(G84="экспл",0,IF(G84="импл_",VLOOKUP(J84,quest_импл!$A$1:$J$129,8,FALSE),0))</f>
        <v>sound\\Tonkiy_li.wav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2059</v>
      </c>
      <c r="AD84" t="str">
        <f t="shared" ca="1" si="35"/>
        <v>pics\\Tomat_3.jpg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6"/>
        <v>pics\\Tomat_3.jpg</v>
      </c>
      <c r="AI84" t="s">
        <v>94</v>
      </c>
      <c r="AO84">
        <f t="shared" ca="1" si="31"/>
        <v>3.243434871241635E-2</v>
      </c>
      <c r="AP84" t="str">
        <f t="shared" ca="1" si="32"/>
        <v>pics\\Tomat_3.jpg</v>
      </c>
      <c r="AR84" t="str">
        <f t="shared" si="37"/>
        <v/>
      </c>
      <c r="AS84" t="str">
        <f t="shared" ca="1" si="38"/>
        <v>pics\\Tomat_3.jpg</v>
      </c>
      <c r="AT84">
        <f t="shared" ca="1" si="27"/>
        <v>0.63506307984483479</v>
      </c>
      <c r="AU84" t="s">
        <v>697</v>
      </c>
      <c r="AV84" t="str">
        <f t="shared" ca="1" si="28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_Тонкий_ли_</v>
      </c>
      <c r="BB84" t="str">
        <f t="shared" si="29"/>
        <v>_Тонкий_ли_ЛИРОХ?</v>
      </c>
      <c r="BD84" cm="1">
        <f t="array" aca="1" ref="BD84" ca="1">INDEX($L$82:$L$89,(RANK(AT4,$AT$2:$AT$9)))</f>
        <v>2150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VLOOKUP(B85,audio_list_stym!$A$3:$BP$18,47,FALSE)</f>
        <v>14</v>
      </c>
      <c r="F85" t="str">
        <f>VLOOKUP(E85,metki!$A$2:$B$9,2,FALSE)</f>
        <v>импл_новые_с_названием</v>
      </c>
      <c r="G85" t="str">
        <f t="shared" si="24"/>
        <v>импл_</v>
      </c>
      <c r="H85" t="str">
        <f>VLOOKUP(B85,audio_list_stym!$A$3:$AJ$18,15,FALSE)</f>
        <v>ZF</v>
      </c>
      <c r="I85" t="s">
        <v>691</v>
      </c>
      <c r="J85" t="str">
        <f t="shared" si="25"/>
        <v>ZF_4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284</v>
      </c>
      <c r="Q85" t="str">
        <f>IF(G85="экспл",0,IF(G85="импл_",VLOOKUP(J85,quest_импл!$A$1:$J$129,8,FALSE),0))</f>
        <v>sound\\Celniy_li.wav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2021</v>
      </c>
      <c r="AD85" t="str">
        <f t="shared" ca="1" si="35"/>
        <v>pics\\Goroh_5.jpg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6"/>
        <v>pics\\Goroh_5.jpg</v>
      </c>
      <c r="AI85" t="s">
        <v>95</v>
      </c>
      <c r="AO85">
        <f t="shared" ca="1" si="31"/>
        <v>0.65545405586388739</v>
      </c>
      <c r="AP85" t="str">
        <f t="shared" ca="1" si="32"/>
        <v>pics\\Goroh_5.jpg</v>
      </c>
      <c r="AR85" t="str">
        <f t="shared" si="37"/>
        <v/>
      </c>
      <c r="AS85" t="str">
        <f t="shared" ca="1" si="38"/>
        <v>pics\\Goroh_5.jpg</v>
      </c>
      <c r="AT85">
        <f t="shared" ca="1" si="27"/>
        <v>0.93344106598882348</v>
      </c>
      <c r="AU85" t="s">
        <v>697</v>
      </c>
      <c r="AV85" t="str">
        <f t="shared" ca="1" si="28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_Цельный_ли_</v>
      </c>
      <c r="BB85" t="str">
        <f t="shared" si="29"/>
        <v>_Цельный_ли_ЛИРОХ?</v>
      </c>
      <c r="BD85" cm="1">
        <f t="array" aca="1" ref="BD85" ca="1">INDEX($L$82:$L$89,(RANK(AT5,$AT$2:$AT$9)))</f>
        <v>2151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VLOOKUP(B86,audio_list_stym!$A$3:$BP$18,47,FALSE)</f>
        <v>14</v>
      </c>
      <c r="F86" t="str">
        <f>VLOOKUP(E86,metki!$A$2:$B$9,2,FALSE)</f>
        <v>импл_новые_с_названием</v>
      </c>
      <c r="G86" t="str">
        <f t="shared" si="24"/>
        <v>импл_</v>
      </c>
      <c r="H86" t="str">
        <f>VLOOKUP(B86,audio_list_stym!$A$3:$AJ$18,15,FALSE)</f>
        <v>ZF</v>
      </c>
      <c r="I86" t="s">
        <v>692</v>
      </c>
      <c r="J86" t="str">
        <f t="shared" si="25"/>
        <v>ZF_5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285</v>
      </c>
      <c r="Q86" t="str">
        <f>IF(G86="экспл",0,IF(G86="импл_",VLOOKUP(J86,quest_импл!$A$1:$J$129,8,FALSE),0))</f>
        <v>sound\\Shershaviy_li.wav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2051</v>
      </c>
      <c r="AD86" t="str">
        <f t="shared" ca="1" si="35"/>
        <v>pics\\Redis_3.jpg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6"/>
        <v>pics\\Redis_3.jpg</v>
      </c>
      <c r="AI86" t="s">
        <v>96</v>
      </c>
      <c r="AO86">
        <f t="shared" ca="1" si="31"/>
        <v>0.17932166697725116</v>
      </c>
      <c r="AP86" t="str">
        <f t="shared" ca="1" si="32"/>
        <v>pics\\Redis_3.jpg</v>
      </c>
      <c r="AR86" t="str">
        <f t="shared" si="37"/>
        <v/>
      </c>
      <c r="AS86" t="str">
        <f t="shared" ca="1" si="38"/>
        <v>pics\\Redis_3.jpg</v>
      </c>
      <c r="AT86">
        <f t="shared" ca="1" si="27"/>
        <v>0.20015163941151815</v>
      </c>
      <c r="AU86" t="s">
        <v>697</v>
      </c>
      <c r="AV86" t="str">
        <f t="shared" ca="1" si="28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_Шершавый_ли_</v>
      </c>
      <c r="BB86" t="str">
        <f t="shared" si="29"/>
        <v>_Шершавый_ли_ЛИРОХ?</v>
      </c>
      <c r="BD86" cm="1">
        <f t="array" aca="1" ref="BD86" ca="1">INDEX($L$82:$L$89,(RANK(AT6,$AT$2:$AT$9)))</f>
        <v>2145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VLOOKUP(B87,audio_list_stym!$A$3:$BP$18,47,FALSE)</f>
        <v>14</v>
      </c>
      <c r="F87" t="str">
        <f>VLOOKUP(E87,metki!$A$2:$B$9,2,FALSE)</f>
        <v>импл_новые_с_названием</v>
      </c>
      <c r="G87" t="str">
        <f t="shared" si="24"/>
        <v>импл_</v>
      </c>
      <c r="H87" t="str">
        <f>VLOOKUP(B87,audio_list_stym!$A$3:$AJ$18,15,FALSE)</f>
        <v>ZF</v>
      </c>
      <c r="I87" t="s">
        <v>693</v>
      </c>
      <c r="J87" t="str">
        <f t="shared" si="25"/>
        <v>ZF_6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286</v>
      </c>
      <c r="Q87" t="str">
        <f>IF(G87="экспл",0,IF(G87="импл_",VLOOKUP(J87,quest_импл!$A$1:$J$129,8,FALSE),0))</f>
        <v>sound\\Zaostryen_li.wav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2063</v>
      </c>
      <c r="AD87" t="str">
        <f t="shared" ca="1" si="35"/>
        <v>pics\\Tomat_7.jpg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6"/>
        <v>pics\\Tomat_7.jpg</v>
      </c>
      <c r="AI87" t="s">
        <v>97</v>
      </c>
      <c r="AO87">
        <f t="shared" ca="1" si="31"/>
        <v>6.0059168134698471E-3</v>
      </c>
      <c r="AP87" t="str">
        <f t="shared" ca="1" si="32"/>
        <v>pics\\Tomat_7.jpg</v>
      </c>
      <c r="AR87" t="str">
        <f t="shared" si="37"/>
        <v/>
      </c>
      <c r="AS87" t="str">
        <f t="shared" ca="1" si="38"/>
        <v>pics\\Tomat_7.jpg</v>
      </c>
      <c r="AT87">
        <f t="shared" ca="1" si="27"/>
        <v>0.43815609364448804</v>
      </c>
      <c r="AU87" t="s">
        <v>697</v>
      </c>
      <c r="AV87" t="str">
        <f t="shared" ca="1" si="28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_Заострен_ли_</v>
      </c>
      <c r="BB87" t="str">
        <f t="shared" si="29"/>
        <v>_Заострен_ли_ЛИРОХ?</v>
      </c>
      <c r="BD87" cm="1">
        <f t="array" aca="1" ref="BD87" ca="1">INDEX($L$82:$L$89,(RANK(AT7,$AT$2:$AT$9)))</f>
        <v>2152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VLOOKUP(B88,audio_list_stym!$A$3:$BP$18,47,FALSE)</f>
        <v>14</v>
      </c>
      <c r="F88" t="str">
        <f>VLOOKUP(E88,metki!$A$2:$B$9,2,FALSE)</f>
        <v>импл_новые_с_названием</v>
      </c>
      <c r="G88" t="str">
        <f t="shared" si="24"/>
        <v>импл_</v>
      </c>
      <c r="H88" t="str">
        <f>VLOOKUP(B88,audio_list_stym!$A$3:$AJ$18,15,FALSE)</f>
        <v>ZF</v>
      </c>
      <c r="I88" t="s">
        <v>694</v>
      </c>
      <c r="J88" t="str">
        <f t="shared" si="25"/>
        <v>ZF_7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287</v>
      </c>
      <c r="Q88" t="str">
        <f>IF(G88="экспл",0,IF(G88="импл_",VLOOKUP(J88,quest_импл!$A$1:$J$129,8,FALSE),0))</f>
        <v>sound\\Rassipchatiy_li.wav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2010</v>
      </c>
      <c r="AD88" t="str">
        <f t="shared" ca="1" si="35"/>
        <v>pics\\Finik_2.jpg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6"/>
        <v>pics\\Finik_2.jpg</v>
      </c>
      <c r="AI88" t="s">
        <v>98</v>
      </c>
      <c r="AO88">
        <f t="shared" ca="1" si="31"/>
        <v>0.84213597565042719</v>
      </c>
      <c r="AP88" t="str">
        <f t="shared" ca="1" si="32"/>
        <v>pics\\Finik_2.jpg</v>
      </c>
      <c r="AR88" t="str">
        <f t="shared" si="37"/>
        <v/>
      </c>
      <c r="AS88" t="str">
        <f t="shared" ca="1" si="38"/>
        <v>pics\\Finik_2.jpg</v>
      </c>
      <c r="AT88">
        <f t="shared" ca="1" si="27"/>
        <v>0.60979165456850926</v>
      </c>
      <c r="AU88" t="s">
        <v>697</v>
      </c>
      <c r="AV88" t="str">
        <f t="shared" ca="1" si="28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_Рассыпчатый_ли_</v>
      </c>
      <c r="BB88" t="str">
        <f t="shared" si="29"/>
        <v>_Рассыпчатый_ли_ЛИРОХ?</v>
      </c>
      <c r="BD88" cm="1">
        <f t="array" aca="1" ref="BD88" ca="1">INDEX($L$82:$L$89,(RANK(AT8,$AT$2:$AT$9)))</f>
        <v>2146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VLOOKUP(B89,audio_list_stym!$A$3:$BP$18,47,FALSE)</f>
        <v>14</v>
      </c>
      <c r="F89" t="str">
        <f>VLOOKUP(E89,metki!$A$2:$B$9,2,FALSE)</f>
        <v>импл_новые_с_названием</v>
      </c>
      <c r="G89" t="str">
        <f t="shared" si="24"/>
        <v>импл_</v>
      </c>
      <c r="H89" t="str">
        <f>VLOOKUP(B89,audio_list_stym!$A$3:$AJ$18,15,FALSE)</f>
        <v>ZF</v>
      </c>
      <c r="I89" t="s">
        <v>695</v>
      </c>
      <c r="J89" t="str">
        <f t="shared" si="25"/>
        <v>ZF_8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288</v>
      </c>
      <c r="Q89" t="str">
        <f>IF(G89="экспл",0,IF(G89="импл_",VLOOKUP(J89,quest_импл!$A$1:$J$129,8,FALSE),0))</f>
        <v>sound\\Ochishen_li.wav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2001</v>
      </c>
      <c r="AD89" t="str">
        <f t="shared" ca="1" si="35"/>
        <v>pics\\Banan_1.jpg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6"/>
        <v>pics\\Banan_1.jpg</v>
      </c>
      <c r="AI89" t="s">
        <v>99</v>
      </c>
      <c r="AO89">
        <f t="shared" ca="1" si="31"/>
        <v>0.99909745904838265</v>
      </c>
      <c r="AP89" t="str">
        <f t="shared" ca="1" si="32"/>
        <v>pics\\Banan_1.jpg</v>
      </c>
      <c r="AR89" t="str">
        <f t="shared" si="37"/>
        <v/>
      </c>
      <c r="AS89" t="str">
        <f t="shared" ca="1" si="38"/>
        <v>pics\\Banan_1.jpg</v>
      </c>
      <c r="AT89">
        <f t="shared" ca="1" si="27"/>
        <v>8.7709984522663431E-2</v>
      </c>
      <c r="AU89" t="s">
        <v>697</v>
      </c>
      <c r="AV89" t="str">
        <f t="shared" ca="1" si="28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_Очищен_ли_</v>
      </c>
      <c r="BB89" t="str">
        <f t="shared" si="29"/>
        <v>_Очищен_ли_ЛИРОХ?</v>
      </c>
      <c r="BD89" cm="1">
        <f t="array" aca="1" ref="BD89" ca="1">INDEX($L$82:$L$89,(RANK(AT9,$AT$2:$AT$9)))</f>
        <v>2148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VLOOKUP(B90,audio_list_stym!$A$3:$BP$18,47,FALSE)</f>
        <v>15</v>
      </c>
      <c r="F90" t="str">
        <f>VLOOKUP(E90,metki!$A$2:$B$9,2,FALSE)</f>
        <v>экспл_новые_с_названием</v>
      </c>
      <c r="G90" t="str">
        <f t="shared" si="24"/>
        <v>экспл</v>
      </c>
      <c r="H90" t="str">
        <f>VLOOKUP(B90,audio_list_stym!$A$3:$AJ$18,15,FALSE)</f>
        <v>Ackee</v>
      </c>
      <c r="I90" t="s">
        <v>688</v>
      </c>
      <c r="J90" t="str">
        <f t="shared" si="25"/>
        <v>Ackee_1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97</v>
      </c>
      <c r="Z90" t="str">
        <f>IF(G90="экспл",VLOOKUP(J90,quest_экспл!$A$1:$N$129,12,FALSE),IF(G90="импл_",0,0))</f>
        <v>sound\\Sushenniy_li_on.wav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5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6"/>
        <v/>
      </c>
      <c r="AI90" t="s">
        <v>100</v>
      </c>
      <c r="AO90">
        <f t="shared" ca="1" si="31"/>
        <v>0.48508760435785092</v>
      </c>
      <c r="AP90" t="str">
        <f t="shared" ca="1" si="32"/>
        <v>pics\\Kokos_7.jpg</v>
      </c>
      <c r="AR90" t="str">
        <f t="shared" si="37"/>
        <v/>
      </c>
      <c r="AS90" t="str">
        <f t="shared" si="38"/>
        <v/>
      </c>
      <c r="AT90">
        <f t="shared" ca="1" si="27"/>
        <v>0.50997930814287984</v>
      </c>
      <c r="AU90" t="s">
        <v>697</v>
      </c>
      <c r="AV90" t="str">
        <f t="shared" ca="1" si="28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_Сушеный_ли_он?</v>
      </c>
      <c r="BA90" t="e">
        <f>VLOOKUP(Q90,audio_list_stym!$B$2:$BQ$299,68,FALSE)</f>
        <v>#N/A</v>
      </c>
      <c r="BB90" t="str">
        <f t="shared" si="29"/>
        <v>На_экране_ФИМОН._Сушеный_ли_он?</v>
      </c>
      <c r="BC90">
        <f>A90</f>
        <v>1212</v>
      </c>
      <c r="BD90" cm="1">
        <f t="array" aca="1" ref="BD90" ca="1">INDEX($L$90:$L$97,(RANK(AT2,$AT$2:$AT$9)))</f>
        <v>2069</v>
      </c>
      <c r="BE90" cm="1">
        <f t="array" aca="1" ref="BE90" ca="1">INDEX(BD66:BD81,(RANK(AT5,$AT$2:$AT$17)))</f>
        <v>2143</v>
      </c>
      <c r="BF90" cm="1">
        <f t="array" aca="1" ref="BF90" ca="1">INDEX(BD98:BD113,(RANK(AT5,$AT$2:$AT$17)))</f>
        <v>2087</v>
      </c>
      <c r="BG90" cm="1">
        <f t="array" aca="1" ref="BG90" ca="1">INDEX(BD114:BD129,(RANK(AT5,$AT$2:$AT$9)))</f>
        <v>2090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VLOOKUP(B91,audio_list_stym!$A$3:$BP$18,47,FALSE)</f>
        <v>15</v>
      </c>
      <c r="F91" t="str">
        <f>VLOOKUP(E91,metki!$A$2:$B$9,2,FALSE)</f>
        <v>экспл_новые_с_названием</v>
      </c>
      <c r="G91" t="str">
        <f t="shared" si="24"/>
        <v>экспл</v>
      </c>
      <c r="H91" t="str">
        <f>VLOOKUP(B91,audio_list_stym!$A$3:$AJ$18,15,FALSE)</f>
        <v>Ackee</v>
      </c>
      <c r="I91" t="s">
        <v>689</v>
      </c>
      <c r="J91" t="str">
        <f t="shared" si="25"/>
        <v>Ackee_2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98</v>
      </c>
      <c r="Z91" t="str">
        <f>IF(G91="экспл",VLOOKUP(J91,quest_экспл!$A$1:$N$129,12,FALSE),IF(G91="импл_",0,0))</f>
        <v>sound\\On_s_vetochkoy.wav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5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36"/>
        <v/>
      </c>
      <c r="AI91" t="s">
        <v>101</v>
      </c>
      <c r="AO91">
        <f t="shared" ca="1" si="31"/>
        <v>2.9308577396399693E-2</v>
      </c>
      <c r="AP91" t="str">
        <f t="shared" ca="1" si="32"/>
        <v>pics\\Tomat_5.jpg</v>
      </c>
      <c r="AR91" t="str">
        <f t="shared" si="37"/>
        <v/>
      </c>
      <c r="AS91" t="str">
        <f t="shared" si="38"/>
        <v/>
      </c>
      <c r="AT91">
        <f t="shared" ca="1" si="27"/>
        <v>0.53221607867657517</v>
      </c>
      <c r="AU91" t="s">
        <v>697</v>
      </c>
      <c r="AV91" t="str">
        <f t="shared" ca="1" si="28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_Он_с_веточкой?</v>
      </c>
      <c r="BA91" t="e">
        <f>VLOOKUP(Q91,audio_list_stym!$B$2:$BQ$299,68,FALSE)</f>
        <v>#N/A</v>
      </c>
      <c r="BB91" t="str">
        <f t="shared" si="29"/>
        <v>Посмотрите,_вот_ФИМОН._Он_с_веточкой?</v>
      </c>
      <c r="BD91" cm="1">
        <f t="array" aca="1" ref="BD91" ca="1">INDEX($L$90:$L$97,(RANK(AT3,$AT$2:$AT$9)))</f>
        <v>2067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VLOOKUP(B92,audio_list_stym!$A$3:$BP$18,47,FALSE)</f>
        <v>15</v>
      </c>
      <c r="F92" t="str">
        <f>VLOOKUP(E92,metki!$A$2:$B$9,2,FALSE)</f>
        <v>экспл_новые_с_названием</v>
      </c>
      <c r="G92" t="str">
        <f t="shared" si="24"/>
        <v>экспл</v>
      </c>
      <c r="H92" t="str">
        <f>VLOOKUP(B92,audio_list_stym!$A$3:$AJ$18,15,FALSE)</f>
        <v>Ackee</v>
      </c>
      <c r="I92" t="s">
        <v>690</v>
      </c>
      <c r="J92" t="str">
        <f t="shared" si="25"/>
        <v>Ackee_3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99</v>
      </c>
      <c r="Z92" t="str">
        <f>IF(G92="экспл",VLOOKUP(J92,quest_экспл!$A$1:$N$129,12,FALSE),IF(G92="импл_",0,0))</f>
        <v>sound\\On_rasskrit.wav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5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36"/>
        <v/>
      </c>
      <c r="AI92" t="s">
        <v>102</v>
      </c>
      <c r="AO92">
        <f t="shared" ca="1" si="31"/>
        <v>0.80729390473189189</v>
      </c>
      <c r="AP92" t="str">
        <f t="shared" ca="1" si="32"/>
        <v>pics\\Finik_5.jpg</v>
      </c>
      <c r="AR92" t="str">
        <f t="shared" si="37"/>
        <v/>
      </c>
      <c r="AS92" t="str">
        <f t="shared" si="38"/>
        <v/>
      </c>
      <c r="AT92">
        <f t="shared" ca="1" si="27"/>
        <v>0.46419299559998273</v>
      </c>
      <c r="AU92" t="s">
        <v>697</v>
      </c>
      <c r="AV92" t="str">
        <f t="shared" ca="1" si="28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_Он_раскрыт?</v>
      </c>
      <c r="BA92" t="e">
        <f>VLOOKUP(Q92,audio_list_stym!$B$2:$BQ$299,68,FALSE)</f>
        <v>#N/A</v>
      </c>
      <c r="BB92" t="str">
        <f t="shared" si="29"/>
        <v>Вот_ФИМОН._Он_раскрыт?</v>
      </c>
      <c r="BD92" cm="1">
        <f t="array" aca="1" ref="BD92" ca="1">INDEX($L$90:$L$97,(RANK(AT4,$AT$2:$AT$9)))</f>
        <v>2070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VLOOKUP(B93,audio_list_stym!$A$3:$BP$18,47,FALSE)</f>
        <v>15</v>
      </c>
      <c r="F93" t="str">
        <f>VLOOKUP(E93,metki!$A$2:$B$9,2,FALSE)</f>
        <v>экспл_новые_с_названием</v>
      </c>
      <c r="G93" t="str">
        <f t="shared" si="24"/>
        <v>экспл</v>
      </c>
      <c r="H93" t="str">
        <f>VLOOKUP(B93,audio_list_stym!$A$3:$AJ$18,15,FALSE)</f>
        <v>Ackee</v>
      </c>
      <c r="I93" t="s">
        <v>691</v>
      </c>
      <c r="J93" t="str">
        <f t="shared" si="25"/>
        <v>Ackee_4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100</v>
      </c>
      <c r="Z93" t="str">
        <f>IF(G93="экспл",VLOOKUP(J93,quest_экспл!$A$1:$N$129,12,FALSE),IF(G93="импл_",0,0))</f>
        <v>sound\\Pushistiy_li_on.wav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5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36"/>
        <v/>
      </c>
      <c r="AI93" t="s">
        <v>103</v>
      </c>
      <c r="AO93">
        <f t="shared" ca="1" si="31"/>
        <v>0.13420876916133762</v>
      </c>
      <c r="AP93" t="str">
        <f t="shared" ca="1" si="32"/>
        <v>pics\\Redis_7.jpg</v>
      </c>
      <c r="AR93" t="str">
        <f t="shared" si="37"/>
        <v/>
      </c>
      <c r="AS93" t="str">
        <f t="shared" si="38"/>
        <v/>
      </c>
      <c r="AT93">
        <f t="shared" ca="1" si="27"/>
        <v>0.89347926328552996</v>
      </c>
      <c r="AU93" t="s">
        <v>697</v>
      </c>
      <c r="AV93" t="str">
        <f t="shared" ca="1" si="28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_Пушистый_ли_он?</v>
      </c>
      <c r="BA93" t="e">
        <f>VLOOKUP(Q93,audio_list_stym!$B$2:$BQ$299,68,FALSE)</f>
        <v>#N/A</v>
      </c>
      <c r="BB93" t="str">
        <f t="shared" si="29"/>
        <v>Это_ФИМОН._Пушистый_ли_он?</v>
      </c>
      <c r="BD93" cm="1">
        <f t="array" aca="1" ref="BD93" ca="1">INDEX($L$90:$L$97,(RANK(AT5,$AT$2:$AT$9)))</f>
        <v>2071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VLOOKUP(B94,audio_list_stym!$A$3:$BP$18,47,FALSE)</f>
        <v>15</v>
      </c>
      <c r="F94" t="str">
        <f>VLOOKUP(E94,metki!$A$2:$B$9,2,FALSE)</f>
        <v>экспл_новые_с_названием</v>
      </c>
      <c r="G94" t="str">
        <f t="shared" si="24"/>
        <v>экспл</v>
      </c>
      <c r="H94" t="str">
        <f>VLOOKUP(B94,audio_list_stym!$A$3:$AJ$18,15,FALSE)</f>
        <v>Ackee</v>
      </c>
      <c r="I94" t="s">
        <v>692</v>
      </c>
      <c r="J94" t="str">
        <f t="shared" si="25"/>
        <v>Ackee_5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101</v>
      </c>
      <c r="Z94" t="str">
        <f>IF(G94="экспл",VLOOKUP(J94,quest_экспл!$A$1:$N$129,12,FALSE),IF(G94="импл_",0,0))</f>
        <v>sound\\On_kvadratniy.wav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5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36"/>
        <v/>
      </c>
      <c r="AI94" t="s">
        <v>104</v>
      </c>
      <c r="AO94">
        <f t="shared" ca="1" si="31"/>
        <v>0.17580084514051475</v>
      </c>
      <c r="AP94" t="str">
        <f t="shared" ca="1" si="32"/>
        <v>pics\\Redis_4.jpg</v>
      </c>
      <c r="AR94" t="str">
        <f t="shared" si="37"/>
        <v/>
      </c>
      <c r="AS94" t="str">
        <f t="shared" si="38"/>
        <v/>
      </c>
      <c r="AT94">
        <f t="shared" ca="1" si="27"/>
        <v>0.78739205756434383</v>
      </c>
      <c r="AU94" t="s">
        <v>697</v>
      </c>
      <c r="AV94" t="str">
        <f t="shared" ca="1" si="28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_Он_квадратный?</v>
      </c>
      <c r="BA94" t="e">
        <f>VLOOKUP(Q94,audio_list_stym!$B$2:$BQ$299,68,FALSE)</f>
        <v>#N/A</v>
      </c>
      <c r="BB94" t="str">
        <f t="shared" si="29"/>
        <v>На_картинке_ФИМОН._Он_квадратный?</v>
      </c>
      <c r="BD94" cm="1">
        <f t="array" aca="1" ref="BD94" ca="1">INDEX($L$90:$L$97,(RANK(AT6,$AT$2:$AT$9)))</f>
        <v>2065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VLOOKUP(B95,audio_list_stym!$A$3:$BP$18,47,FALSE)</f>
        <v>15</v>
      </c>
      <c r="F95" t="str">
        <f>VLOOKUP(E95,metki!$A$2:$B$9,2,FALSE)</f>
        <v>экспл_новые_с_названием</v>
      </c>
      <c r="G95" t="str">
        <f t="shared" si="24"/>
        <v>экспл</v>
      </c>
      <c r="H95" t="str">
        <f>VLOOKUP(B95,audio_list_stym!$A$3:$AJ$18,15,FALSE)</f>
        <v>Ackee</v>
      </c>
      <c r="I95" t="s">
        <v>693</v>
      </c>
      <c r="J95" t="str">
        <f t="shared" si="25"/>
        <v>Ackee_6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102</v>
      </c>
      <c r="Z95" t="str">
        <f>IF(G95="экспл",VLOOKUP(J95,quest_экспл!$A$1:$N$129,12,FALSE),IF(G95="импл_",0,0))</f>
        <v>sound\\Raznocvetniy_li_on.wav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5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36"/>
        <v/>
      </c>
      <c r="AI95" t="s">
        <v>105</v>
      </c>
      <c r="AO95">
        <f t="shared" ca="1" si="31"/>
        <v>0.74532902174297999</v>
      </c>
      <c r="AP95" t="str">
        <f t="shared" ca="1" si="32"/>
        <v>pics\\Goroh_1.jpg</v>
      </c>
      <c r="AR95" t="str">
        <f t="shared" si="37"/>
        <v/>
      </c>
      <c r="AS95" t="str">
        <f t="shared" si="38"/>
        <v/>
      </c>
      <c r="AT95">
        <f t="shared" ca="1" si="27"/>
        <v>0.91626832233494426</v>
      </c>
      <c r="AU95" t="s">
        <v>697</v>
      </c>
      <c r="AV95" t="str">
        <f t="shared" ca="1" si="28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_Разноцветный_ли_он?</v>
      </c>
      <c r="BA95" t="e">
        <f>VLOOKUP(Q95,audio_list_stym!$B$2:$BQ$299,68,FALSE)</f>
        <v>#N/A</v>
      </c>
      <c r="BB95" t="str">
        <f t="shared" si="29"/>
        <v>На_мониторе_ФИМОН._Разноцветный_ли_он?</v>
      </c>
      <c r="BD95" cm="1">
        <f t="array" aca="1" ref="BD95" ca="1">INDEX($L$90:$L$97,(RANK(AT7,$AT$2:$AT$9)))</f>
        <v>2072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VLOOKUP(B96,audio_list_stym!$A$3:$BP$18,47,FALSE)</f>
        <v>15</v>
      </c>
      <c r="F96" t="str">
        <f>VLOOKUP(E96,metki!$A$2:$B$9,2,FALSE)</f>
        <v>экспл_новые_с_названием</v>
      </c>
      <c r="G96" t="str">
        <f t="shared" si="24"/>
        <v>экспл</v>
      </c>
      <c r="H96" t="str">
        <f>VLOOKUP(B96,audio_list_stym!$A$3:$AJ$18,15,FALSE)</f>
        <v>Ackee</v>
      </c>
      <c r="I96" t="s">
        <v>694</v>
      </c>
      <c r="J96" t="str">
        <f t="shared" si="25"/>
        <v>Ackee_7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103</v>
      </c>
      <c r="Z96" t="str">
        <f>IF(G96="экспл",VLOOKUP(J96,quest_экспл!$A$1:$N$129,12,FALSE),IF(G96="импл_",0,0))</f>
        <v>sound\\Uvyadshiy_li_on.wav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5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36"/>
        <v/>
      </c>
      <c r="AI96" t="s">
        <v>106</v>
      </c>
      <c r="AO96">
        <f t="shared" ca="1" si="31"/>
        <v>0.48196636801781079</v>
      </c>
      <c r="AP96" t="str">
        <f t="shared" ca="1" si="32"/>
        <v>pics\\Limon_1.jpg</v>
      </c>
      <c r="AR96" t="str">
        <f t="shared" si="37"/>
        <v/>
      </c>
      <c r="AS96" t="str">
        <f t="shared" si="38"/>
        <v/>
      </c>
      <c r="AT96">
        <f t="shared" ca="1" si="27"/>
        <v>0.720932679923042</v>
      </c>
      <c r="AU96" t="s">
        <v>697</v>
      </c>
      <c r="AV96" t="str">
        <f t="shared" ca="1" si="28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_Увядший_ли_он?</v>
      </c>
      <c r="BA96" t="e">
        <f>VLOOKUP(Q96,audio_list_stym!$B$2:$BQ$299,68,FALSE)</f>
        <v>#N/A</v>
      </c>
      <c r="BB96" t="str">
        <f t="shared" si="29"/>
        <v>Перед_Вами_ФИМОН._Увядший_ли_он?</v>
      </c>
      <c r="BD96" cm="1">
        <f t="array" aca="1" ref="BD96" ca="1">INDEX($L$90:$L$97,(RANK(AT8,$AT$2:$AT$9)))</f>
        <v>2066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VLOOKUP(B97,audio_list_stym!$A$3:$BP$18,47,FALSE)</f>
        <v>15</v>
      </c>
      <c r="F97" t="str">
        <f>VLOOKUP(E97,metki!$A$2:$B$9,2,FALSE)</f>
        <v>экспл_новые_с_названием</v>
      </c>
      <c r="G97" t="str">
        <f t="shared" si="24"/>
        <v>экспл</v>
      </c>
      <c r="H97" t="str">
        <f>VLOOKUP(B97,audio_list_stym!$A$3:$AJ$18,15,FALSE)</f>
        <v>Ackee</v>
      </c>
      <c r="I97" t="s">
        <v>695</v>
      </c>
      <c r="J97" t="str">
        <f t="shared" si="25"/>
        <v>Ackee_8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104</v>
      </c>
      <c r="Z97" t="str">
        <f>IF(G97="экспл",VLOOKUP(J97,quest_экспл!$A$1:$N$129,12,FALSE),IF(G97="импл_",0,0))</f>
        <v>sound\\On_sklizskiy.wav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5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36"/>
        <v/>
      </c>
      <c r="AI97" t="s">
        <v>107</v>
      </c>
      <c r="AO97">
        <f t="shared" ca="1" si="31"/>
        <v>3.1084165319457013E-2</v>
      </c>
      <c r="AP97" t="str">
        <f t="shared" ca="1" si="32"/>
        <v>pics\\Tomat_4.jpg</v>
      </c>
      <c r="AR97" t="str">
        <f t="shared" si="37"/>
        <v/>
      </c>
      <c r="AS97" t="str">
        <f t="shared" si="38"/>
        <v/>
      </c>
      <c r="AT97">
        <f t="shared" ca="1" si="27"/>
        <v>0.19907025019146296</v>
      </c>
      <c r="AU97" t="s">
        <v>697</v>
      </c>
      <c r="AV97" t="str">
        <f t="shared" ca="1" si="28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_Он_склизкий?</v>
      </c>
      <c r="BA97" t="e">
        <f>VLOOKUP(Q97,audio_list_stym!$B$2:$BQ$299,68,FALSE)</f>
        <v>#N/A</v>
      </c>
      <c r="BB97" t="str">
        <f t="shared" si="29"/>
        <v>Вы_видите_ФИМОН._Он_склизкий?</v>
      </c>
      <c r="BD97" cm="1">
        <f t="array" aca="1" ref="BD97" ca="1">INDEX($L$90:$L$97,(RANK(AT9,$AT$2:$AT$9)))</f>
        <v>2068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VLOOKUP(B98,audio_list_stym!$A$3:$BP$18,47,FALSE)</f>
        <v>16</v>
      </c>
      <c r="F98" t="str">
        <f>VLOOKUP(E98,metki!$A$2:$B$9,2,FALSE)</f>
        <v>импл_новые_без_названия</v>
      </c>
      <c r="G98" t="str">
        <f t="shared" si="24"/>
        <v>импл_</v>
      </c>
      <c r="H98" t="str">
        <f>VLOOKUP(B98,audio_list_stym!$A$3:$AJ$18,15,FALSE)</f>
        <v>Ake</v>
      </c>
      <c r="I98" t="s">
        <v>688</v>
      </c>
      <c r="J98" t="str">
        <f t="shared" si="25"/>
        <v>Ake_1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233</v>
      </c>
      <c r="Q98" t="str">
        <f>IF(G98="экспл",0,IF(G98="импл_",VLOOKUP(J98,quest_импл!$A$1:$J$129,8,FALSE),0))</f>
        <v>sound\\Imeet_li_myakot.wav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2022</v>
      </c>
      <c r="AD98" t="str">
        <f t="shared" ca="1" si="35"/>
        <v>pics\\Goroh_6.jpg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6"/>
        <v>pics\\Goroh_6.jpg</v>
      </c>
      <c r="AI98" t="s">
        <v>108</v>
      </c>
      <c r="AO98">
        <f t="shared" ca="1" si="31"/>
        <v>0.6530523651603265</v>
      </c>
      <c r="AP98" t="str">
        <f t="shared" ca="1" si="32"/>
        <v>pics\\Goroh_6.jpg</v>
      </c>
      <c r="AR98" t="str">
        <f>IF(AH98="sound\\Ogorod",AP26,"")</f>
        <v/>
      </c>
      <c r="AS98" t="str">
        <f t="shared" ca="1" si="38"/>
        <v>pics\\Goroh_6.jpg</v>
      </c>
      <c r="AT98">
        <f t="shared" ca="1" si="27"/>
        <v>0.75431005239685278</v>
      </c>
      <c r="AU98" t="s">
        <v>697</v>
      </c>
      <c r="AV98" t="str">
        <f t="shared" ca="1" si="28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_Имеет_ли_мякоть_</v>
      </c>
      <c r="BB98" t="str">
        <f t="shared" si="29"/>
        <v>_Имеет_ли_мякоть_XXXXX?</v>
      </c>
      <c r="BC98">
        <f>A98</f>
        <v>1213</v>
      </c>
      <c r="BD98" cm="1">
        <f t="array" aca="1" ref="BD98" ca="1">INDEX($L$98:$L$105,(RANK(AT2,$AT$2:$AT$9)))</f>
        <v>2077</v>
      </c>
      <c r="BE98" cm="1">
        <f t="array" aca="1" ref="BE98" ca="1">INDEX(BD66:BD81,(RANK(AT6,$AT$2:$AT$9)))</f>
        <v>2133</v>
      </c>
      <c r="BF98" cm="1">
        <f t="array" aca="1" ref="BF98" ca="1">INDEX(BD82:BD97,(RANK(AT6,$AT$2:$AT$9)))</f>
        <v>2149</v>
      </c>
      <c r="BG98" cm="1">
        <f t="array" aca="1" ref="BG98" ca="1">INDEX(BD106:BD129,(RANK(AT6,$AT$2:$AT$17)))</f>
        <v>2085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VLOOKUP(B99,audio_list_stym!$A$3:$BP$18,47,FALSE)</f>
        <v>16</v>
      </c>
      <c r="F99" t="str">
        <f>VLOOKUP(E99,metki!$A$2:$B$9,2,FALSE)</f>
        <v>импл_новые_без_названия</v>
      </c>
      <c r="G99" t="str">
        <f t="shared" si="24"/>
        <v>импл_</v>
      </c>
      <c r="H99" t="str">
        <f>VLOOKUP(B99,audio_list_stym!$A$3:$AJ$18,15,FALSE)</f>
        <v>Ake</v>
      </c>
      <c r="I99" t="s">
        <v>689</v>
      </c>
      <c r="J99" t="str">
        <f t="shared" si="25"/>
        <v>Ake_2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234</v>
      </c>
      <c r="Q99" t="str">
        <f>IF(G99="экспл",0,IF(G99="импл_",VLOOKUP(J99,quest_импл!$A$1:$J$129,8,FALSE),0))</f>
        <v>sound\\Prodolgovatiy_li.wav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2025</v>
      </c>
      <c r="AD99" t="str">
        <f t="shared" ca="1" si="35"/>
        <v>pics\\Kokos_1.jpg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6"/>
        <v>pics\\Kokos_1.jpg</v>
      </c>
      <c r="AI99" t="s">
        <v>109</v>
      </c>
      <c r="AO99">
        <f t="shared" ca="1" si="31"/>
        <v>0.62657585942220628</v>
      </c>
      <c r="AP99" t="str">
        <f t="shared" ca="1" si="32"/>
        <v>pics\\Kokos_1.jpg</v>
      </c>
      <c r="AR99" t="str">
        <f t="shared" ref="AR99:AR120" si="39">IF(AH99="sound\\Ogorod",AP27,"")</f>
        <v/>
      </c>
      <c r="AS99" t="str">
        <f t="shared" ca="1" si="38"/>
        <v>pics\\Kokos_1.jpg</v>
      </c>
      <c r="AT99">
        <f t="shared" ca="1" si="27"/>
        <v>0.8014763901102363</v>
      </c>
      <c r="AU99" t="s">
        <v>697</v>
      </c>
      <c r="AV99" t="str">
        <f t="shared" ca="1" si="28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_Продолговатый_ли_</v>
      </c>
      <c r="BB99" t="str">
        <f t="shared" si="29"/>
        <v>_Продолговатый_ли_XXXXX?</v>
      </c>
      <c r="BD99" cm="1">
        <f t="array" aca="1" ref="BD99" ca="1">INDEX($L$98:$L$105,(RANK(AT3,$AT$2:$AT$9)))</f>
        <v>2075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VLOOKUP(B100,audio_list_stym!$A$3:$BP$18,47,FALSE)</f>
        <v>16</v>
      </c>
      <c r="F100" t="str">
        <f>VLOOKUP(E100,metki!$A$2:$B$9,2,FALSE)</f>
        <v>импл_новые_без_названия</v>
      </c>
      <c r="G100" t="str">
        <f t="shared" si="24"/>
        <v>импл_</v>
      </c>
      <c r="H100" t="str">
        <f>VLOOKUP(B100,audio_list_stym!$A$3:$AJ$18,15,FALSE)</f>
        <v>Ake</v>
      </c>
      <c r="I100" t="s">
        <v>690</v>
      </c>
      <c r="J100" t="str">
        <f t="shared" si="25"/>
        <v>Ake_3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235</v>
      </c>
      <c r="Q100" t="str">
        <f>IF(G100="экспл",0,IF(G100="импл_",VLOOKUP(J100,quest_импл!$A$1:$J$129,8,FALSE),0))</f>
        <v>sound\\Pyatnistyi_li.wav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2027</v>
      </c>
      <c r="AD100" t="str">
        <f t="shared" ca="1" si="35"/>
        <v>pics\\Kokos_3.jpg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6"/>
        <v>pics\\Kokos_3.jpg</v>
      </c>
      <c r="AI100" t="s">
        <v>110</v>
      </c>
      <c r="AO100">
        <f t="shared" ca="1" si="31"/>
        <v>0.54763702188689567</v>
      </c>
      <c r="AP100" t="str">
        <f t="shared" ca="1" si="32"/>
        <v>pics\\Kokos_3.jpg</v>
      </c>
      <c r="AR100" t="str">
        <f t="shared" si="39"/>
        <v/>
      </c>
      <c r="AS100" t="str">
        <f t="shared" ca="1" si="38"/>
        <v>pics\\Kokos_3.jpg</v>
      </c>
      <c r="AT100">
        <f t="shared" ca="1" si="27"/>
        <v>7.0262216521610021E-2</v>
      </c>
      <c r="AU100" t="s">
        <v>697</v>
      </c>
      <c r="AV100" t="str">
        <f t="shared" ca="1" si="28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_Пятнистый_ли_</v>
      </c>
      <c r="BB100" t="str">
        <f t="shared" si="29"/>
        <v>_Пятнистый_ли_XXXXX?</v>
      </c>
      <c r="BD100" cm="1">
        <f t="array" aca="1" ref="BD100" ca="1">INDEX($L$98:$L$105,(RANK(AT4,$AT$2:$AT$9)))</f>
        <v>2078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VLOOKUP(B101,audio_list_stym!$A$3:$BP$18,47,FALSE)</f>
        <v>16</v>
      </c>
      <c r="F101" t="str">
        <f>VLOOKUP(E101,metki!$A$2:$B$9,2,FALSE)</f>
        <v>импл_новые_без_названия</v>
      </c>
      <c r="G101" t="str">
        <f t="shared" si="24"/>
        <v>импл_</v>
      </c>
      <c r="H101" t="str">
        <f>VLOOKUP(B101,audio_list_stym!$A$3:$AJ$18,15,FALSE)</f>
        <v>Ake</v>
      </c>
      <c r="I101" t="s">
        <v>691</v>
      </c>
      <c r="J101" t="str">
        <f t="shared" si="25"/>
        <v>Ake_4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236</v>
      </c>
      <c r="Q101" t="str">
        <f>IF(G101="экспл",0,IF(G101="импл_",VLOOKUP(J101,quest_импл!$A$1:$J$129,8,FALSE),0))</f>
        <v>sound\\S_kochuroy_li.wav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2008</v>
      </c>
      <c r="AD101" t="str">
        <f t="shared" ca="1" si="35"/>
        <v>pics\\Banan_8.jpg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6"/>
        <v>pics\\Banan_8.jpg</v>
      </c>
      <c r="AI101" t="s">
        <v>111</v>
      </c>
      <c r="AO101">
        <f t="shared" ca="1" si="31"/>
        <v>0.86426074211303361</v>
      </c>
      <c r="AP101" t="str">
        <f t="shared" ca="1" si="32"/>
        <v>pics\\Banan_8.jpg</v>
      </c>
      <c r="AR101" t="str">
        <f t="shared" si="39"/>
        <v/>
      </c>
      <c r="AS101" t="str">
        <f t="shared" ca="1" si="38"/>
        <v>pics\\Banan_8.jpg</v>
      </c>
      <c r="AT101">
        <f t="shared" ca="1" si="27"/>
        <v>0.1064402218257825</v>
      </c>
      <c r="AU101" t="s">
        <v>697</v>
      </c>
      <c r="AV101" t="str">
        <f t="shared" ca="1" si="28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_С_косточкой_ли_</v>
      </c>
      <c r="BB101" t="str">
        <f t="shared" si="29"/>
        <v>_С_косточкой_ли_XXXXX?</v>
      </c>
      <c r="BD101" cm="1">
        <f t="array" aca="1" ref="BD101" ca="1">INDEX($L$98:$L$105,(RANK(AT5,$AT$2:$AT$9)))</f>
        <v>2079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VLOOKUP(B102,audio_list_stym!$A$3:$BP$18,47,FALSE)</f>
        <v>16</v>
      </c>
      <c r="F102" t="str">
        <f>VLOOKUP(E102,metki!$A$2:$B$9,2,FALSE)</f>
        <v>импл_новые_без_названия</v>
      </c>
      <c r="G102" t="str">
        <f t="shared" si="24"/>
        <v>импл_</v>
      </c>
      <c r="H102" t="str">
        <f>VLOOKUP(B102,audio_list_stym!$A$3:$AJ$18,15,FALSE)</f>
        <v>Ake</v>
      </c>
      <c r="I102" t="s">
        <v>692</v>
      </c>
      <c r="J102" t="str">
        <f t="shared" si="25"/>
        <v>Ake_5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237</v>
      </c>
      <c r="Q102" t="str">
        <f>IF(G102="экспл",0,IF(G102="импл_",VLOOKUP(J102,quest_импл!$A$1:$J$129,8,FALSE),0))</f>
        <v>sound\\Fioletoviy_li.wav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2019</v>
      </c>
      <c r="AD102" t="str">
        <f t="shared" ca="1" si="35"/>
        <v>pics\\Goroh_3.jpg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6"/>
        <v>pics\\Goroh_3.jpg</v>
      </c>
      <c r="AI102" t="s">
        <v>112</v>
      </c>
      <c r="AO102">
        <f t="shared" ca="1" si="31"/>
        <v>0.69290131273897793</v>
      </c>
      <c r="AP102" t="str">
        <f t="shared" ca="1" si="32"/>
        <v>pics\\Goroh_3.jpg</v>
      </c>
      <c r="AR102" t="str">
        <f t="shared" si="39"/>
        <v/>
      </c>
      <c r="AS102" t="str">
        <f t="shared" ca="1" si="38"/>
        <v>pics\\Goroh_3.jpg</v>
      </c>
      <c r="AT102">
        <f t="shared" ca="1" si="27"/>
        <v>0.71570965391929009</v>
      </c>
      <c r="AU102" t="s">
        <v>697</v>
      </c>
      <c r="AV102" t="str">
        <f t="shared" ca="1" si="28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_Синий_ли_</v>
      </c>
      <c r="BB102" t="str">
        <f t="shared" si="29"/>
        <v>_Синий_ли_XXXXX?</v>
      </c>
      <c r="BD102" cm="1">
        <f t="array" aca="1" ref="BD102" ca="1">INDEX($L$98:$L$105,(RANK(AT6,$AT$2:$AT$9)))</f>
        <v>2073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VLOOKUP(B103,audio_list_stym!$A$3:$BP$18,47,FALSE)</f>
        <v>16</v>
      </c>
      <c r="F103" t="str">
        <f>VLOOKUP(E103,metki!$A$2:$B$9,2,FALSE)</f>
        <v>импл_новые_без_названия</v>
      </c>
      <c r="G103" t="str">
        <f t="shared" si="24"/>
        <v>импл_</v>
      </c>
      <c r="H103" t="str">
        <f>VLOOKUP(B103,audio_list_stym!$A$3:$AJ$18,15,FALSE)</f>
        <v>Ake</v>
      </c>
      <c r="I103" t="s">
        <v>693</v>
      </c>
      <c r="J103" t="str">
        <f t="shared" si="25"/>
        <v>Ake_6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238</v>
      </c>
      <c r="Q103" t="str">
        <f>IF(G103="экспл",0,IF(G103="импл_",VLOOKUP(J103,quest_импл!$A$1:$J$129,8,FALSE),0))</f>
        <v>sound\\S_dolkami_li.wav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2026</v>
      </c>
      <c r="AD103" t="str">
        <f t="shared" ca="1" si="35"/>
        <v>pics\\Kokos_2.jpg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6"/>
        <v>pics\\Kokos_2.jpg</v>
      </c>
      <c r="AI103" t="s">
        <v>113</v>
      </c>
      <c r="AO103">
        <f t="shared" ca="1" si="31"/>
        <v>0.60195517730573456</v>
      </c>
      <c r="AP103" t="str">
        <f t="shared" ca="1" si="32"/>
        <v>pics\\Kokos_2.jpg</v>
      </c>
      <c r="AR103" t="str">
        <f t="shared" si="39"/>
        <v/>
      </c>
      <c r="AS103" t="str">
        <f t="shared" ca="1" si="38"/>
        <v>pics\\Kokos_2.jpg</v>
      </c>
      <c r="AT103">
        <f t="shared" ca="1" si="27"/>
        <v>0.1084591903017611</v>
      </c>
      <c r="AU103" t="s">
        <v>697</v>
      </c>
      <c r="AV103" t="str">
        <f t="shared" ca="1" si="28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_С_дольками_ли_</v>
      </c>
      <c r="BB103" t="str">
        <f t="shared" si="29"/>
        <v>_С_дольками_ли_XXXXX?</v>
      </c>
      <c r="BD103" cm="1">
        <f t="array" aca="1" ref="BD103" ca="1">INDEX($L$98:$L$105,(RANK(AT7,$AT$2:$AT$9)))</f>
        <v>2080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VLOOKUP(B104,audio_list_stym!$A$3:$BP$18,47,FALSE)</f>
        <v>16</v>
      </c>
      <c r="F104" t="str">
        <f>VLOOKUP(E104,metki!$A$2:$B$9,2,FALSE)</f>
        <v>импл_новые_без_названия</v>
      </c>
      <c r="G104" t="str">
        <f t="shared" si="24"/>
        <v>импл_</v>
      </c>
      <c r="H104" t="str">
        <f>VLOOKUP(B104,audio_list_stym!$A$3:$AJ$18,15,FALSE)</f>
        <v>Ake</v>
      </c>
      <c r="I104" t="s">
        <v>694</v>
      </c>
      <c r="J104" t="str">
        <f t="shared" si="25"/>
        <v>Ake_7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239</v>
      </c>
      <c r="Q104" t="str">
        <f>IF(G104="экспл",0,IF(G104="импл_",VLOOKUP(J104,quest_импл!$A$1:$J$129,8,FALSE),0))</f>
        <v>sound\\Visushenniy_li.wav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2039</v>
      </c>
      <c r="AD104" t="str">
        <f t="shared" ca="1" si="35"/>
        <v>pics\\Limon_7.jpg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6"/>
        <v>pics\\Limon_7.jpg</v>
      </c>
      <c r="AI104" t="s">
        <v>114</v>
      </c>
      <c r="AO104">
        <f t="shared" ca="1" si="31"/>
        <v>0.39544720202626693</v>
      </c>
      <c r="AP104" t="str">
        <f t="shared" ca="1" si="32"/>
        <v>pics\\Limon_7.jpg</v>
      </c>
      <c r="AR104" t="str">
        <f t="shared" si="39"/>
        <v/>
      </c>
      <c r="AS104" t="str">
        <f t="shared" ca="1" si="38"/>
        <v>pics\\Limon_7.jpg</v>
      </c>
      <c r="AT104">
        <f t="shared" ca="1" si="27"/>
        <v>0.42893758781938862</v>
      </c>
      <c r="AU104" t="s">
        <v>697</v>
      </c>
      <c r="AV104" t="str">
        <f t="shared" ca="1" si="28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_Высушенный_ли_</v>
      </c>
      <c r="BB104" t="str">
        <f t="shared" si="29"/>
        <v>_Высушенный_ли_XXXXX?</v>
      </c>
      <c r="BD104" cm="1">
        <f t="array" aca="1" ref="BD104" ca="1">INDEX($L$98:$L$105,(RANK(AT8,$AT$2:$AT$9)))</f>
        <v>2074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VLOOKUP(B105,audio_list_stym!$A$3:$BP$18,47,FALSE)</f>
        <v>16</v>
      </c>
      <c r="F105" t="str">
        <f>VLOOKUP(E105,metki!$A$2:$B$9,2,FALSE)</f>
        <v>импл_новые_без_названия</v>
      </c>
      <c r="G105" t="str">
        <f t="shared" si="24"/>
        <v>импл_</v>
      </c>
      <c r="H105" t="str">
        <f>VLOOKUP(B105,audio_list_stym!$A$3:$AJ$18,15,FALSE)</f>
        <v>Ake</v>
      </c>
      <c r="I105" t="s">
        <v>695</v>
      </c>
      <c r="J105" t="str">
        <f t="shared" si="25"/>
        <v>Ake_8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240</v>
      </c>
      <c r="Q105" t="str">
        <f>IF(G105="экспл",0,IF(G105="импл_",VLOOKUP(J105,quest_импл!$A$1:$J$129,8,FALSE),0))</f>
        <v>sound\\Myatiy_li.wav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2032</v>
      </c>
      <c r="AD105" t="str">
        <f t="shared" ca="1" si="35"/>
        <v>pics\\Kokos_8.jpg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6"/>
        <v>pics\\Kokos_8.jpg</v>
      </c>
      <c r="AI105" t="s">
        <v>115</v>
      </c>
      <c r="AO105">
        <f t="shared" ca="1" si="31"/>
        <v>0.48291286288219726</v>
      </c>
      <c r="AP105" t="str">
        <f t="shared" ca="1" si="32"/>
        <v>pics\\Kokos_8.jpg</v>
      </c>
      <c r="AR105" t="str">
        <f t="shared" si="39"/>
        <v/>
      </c>
      <c r="AS105" t="str">
        <f t="shared" ca="1" si="38"/>
        <v>pics\\Kokos_8.jpg</v>
      </c>
      <c r="AT105">
        <f t="shared" ca="1" si="27"/>
        <v>0.77623959592099401</v>
      </c>
      <c r="AU105" t="s">
        <v>697</v>
      </c>
      <c r="AV105" t="str">
        <f t="shared" ca="1" si="28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_Мятый_ли_</v>
      </c>
      <c r="BB105" t="str">
        <f t="shared" si="29"/>
        <v>_Мятый_ли_XXXXX?</v>
      </c>
      <c r="BD105" cm="1">
        <f t="array" aca="1" ref="BD105" ca="1">INDEX($L$98:$L$105,(RANK(AT9,$AT$2:$AT$9)))</f>
        <v>2076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VLOOKUP(B106,audio_list_stym!$A$3:$BP$18,47,FALSE)</f>
        <v>17</v>
      </c>
      <c r="F106" t="str">
        <f>VLOOKUP(E106,metki!$A$2:$B$9,2,FALSE)</f>
        <v>экспл_новые_без_названия</v>
      </c>
      <c r="G106" t="str">
        <f t="shared" si="24"/>
        <v>экспл</v>
      </c>
      <c r="H106" t="str">
        <f>VLOOKUP(B106,audio_list_stym!$A$3:$AJ$18,15,FALSE)</f>
        <v>Finger</v>
      </c>
      <c r="I106" t="s">
        <v>688</v>
      </c>
      <c r="J106" t="str">
        <f t="shared" si="25"/>
        <v>Finger_1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113</v>
      </c>
      <c r="Z106" t="str">
        <f>IF(G106="экспл",VLOOKUP(J106,quest_экспл!$A$1:$N$129,12,FALSE),IF(G106="импл_",0,0))</f>
        <v>sound\\On_vizhatiy.wav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35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36"/>
        <v/>
      </c>
      <c r="AI106" t="s">
        <v>116</v>
      </c>
      <c r="AO106">
        <f t="shared" ca="1" si="31"/>
        <v>0.93425350733316559</v>
      </c>
      <c r="AP106" t="str">
        <f t="shared" ca="1" si="32"/>
        <v>pics\\Banan_3.jpg</v>
      </c>
      <c r="AR106" t="str">
        <f t="shared" si="39"/>
        <v/>
      </c>
      <c r="AS106" t="str">
        <f t="shared" si="38"/>
        <v/>
      </c>
      <c r="AT106">
        <f t="shared" ca="1" si="27"/>
        <v>0.90067466909066018</v>
      </c>
      <c r="AU106" t="s">
        <v>697</v>
      </c>
      <c r="AV106" t="str">
        <f t="shared" ca="1" si="28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_Он_выжатый?</v>
      </c>
      <c r="BA106" t="e">
        <f>VLOOKUP(Q106,audio_list_stym!$B$2:$BQ$299,68,FALSE)</f>
        <v>#N/A</v>
      </c>
      <c r="BB106" t="str">
        <f t="shared" si="29"/>
        <v>На_экране_XXXXX._Он_выжатый?</v>
      </c>
      <c r="BC106">
        <f>A106</f>
        <v>1214</v>
      </c>
      <c r="BD106" cm="1">
        <f t="array" aca="1" ref="BD106" ca="1">INDEX($L$106:$L$113,(RANK(AT2,$AT$2:$AT$9)))</f>
        <v>2085</v>
      </c>
      <c r="BE106" cm="1">
        <f t="array" aca="1" ref="BE106" ca="1">INDEX(BD66:BD81,(RANK(AT7,$AT$2:$AT$17)))</f>
        <v>2144</v>
      </c>
      <c r="BF106" cm="1">
        <f t="array" aca="1" ref="BF106" ca="1">INDEX(BD90:BD105,(RANK(AT7,$AT$2:$AT$17)))</f>
        <v>2080</v>
      </c>
      <c r="BG106" cm="1">
        <f t="array" aca="1" ref="BG106" ca="1">INDEX(BD114:BD129,(RANK(AT7,$AT$2:$AT$9)))</f>
        <v>2092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VLOOKUP(B107,audio_list_stym!$A$3:$BP$18,47,FALSE)</f>
        <v>17</v>
      </c>
      <c r="F107" t="str">
        <f>VLOOKUP(E107,metki!$A$2:$B$9,2,FALSE)</f>
        <v>экспл_новые_без_названия</v>
      </c>
      <c r="G107" t="str">
        <f t="shared" si="24"/>
        <v>экспл</v>
      </c>
      <c r="H107" t="str">
        <f>VLOOKUP(B107,audio_list_stym!$A$3:$AJ$18,15,FALSE)</f>
        <v>Finger</v>
      </c>
      <c r="I107" t="s">
        <v>689</v>
      </c>
      <c r="J107" t="str">
        <f t="shared" si="25"/>
        <v>Finger_2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114</v>
      </c>
      <c r="Z107" t="str">
        <f>IF(G107="экспл",VLOOKUP(J107,quest_экспл!$A$1:$N$129,12,FALSE),IF(G107="импл_",0,0))</f>
        <v>sound\\On_nadloman.wav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5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36"/>
        <v/>
      </c>
      <c r="AI107" t="s">
        <v>117</v>
      </c>
      <c r="AO107">
        <f t="shared" ca="1" si="31"/>
        <v>6.2725665660055441E-2</v>
      </c>
      <c r="AP107" t="str">
        <f t="shared" ca="1" si="32"/>
        <v>pics\\Tomat_1.jpg</v>
      </c>
      <c r="AR107" t="str">
        <f t="shared" si="39"/>
        <v/>
      </c>
      <c r="AS107" t="str">
        <f t="shared" si="38"/>
        <v/>
      </c>
      <c r="AT107">
        <f t="shared" ca="1" si="27"/>
        <v>3.3789448998448157E-2</v>
      </c>
      <c r="AU107" t="s">
        <v>697</v>
      </c>
      <c r="AV107" t="str">
        <f t="shared" ca="1" si="28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_Он_надломан?</v>
      </c>
      <c r="BA107" t="e">
        <f>VLOOKUP(Q107,audio_list_stym!$B$2:$BQ$299,68,FALSE)</f>
        <v>#N/A</v>
      </c>
      <c r="BB107" t="str">
        <f t="shared" si="29"/>
        <v>Посмотрите,_вот_XXXXX._Он_надломан?</v>
      </c>
      <c r="BD107" cm="1">
        <f t="array" aca="1" ref="BD107" ca="1">INDEX($L$106:$L$113,(RANK(AT3,$AT$2:$AT$9)))</f>
        <v>2083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VLOOKUP(B108,audio_list_stym!$A$3:$BP$18,47,FALSE)</f>
        <v>17</v>
      </c>
      <c r="F108" t="str">
        <f>VLOOKUP(E108,metki!$A$2:$B$9,2,FALSE)</f>
        <v>экспл_новые_без_названия</v>
      </c>
      <c r="G108" t="str">
        <f t="shared" si="24"/>
        <v>экспл</v>
      </c>
      <c r="H108" t="str">
        <f>VLOOKUP(B108,audio_list_stym!$A$3:$AJ$18,15,FALSE)</f>
        <v>Finger</v>
      </c>
      <c r="I108" t="s">
        <v>690</v>
      </c>
      <c r="J108" t="str">
        <f t="shared" si="25"/>
        <v>Finger_3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115</v>
      </c>
      <c r="Z108" t="str">
        <f>IF(G108="экспл",VLOOKUP(J108,quest_экспл!$A$1:$N$129,12,FALSE),IF(G108="импл_",0,0))</f>
        <v>sound\\On_volnistiy.wav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5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36"/>
        <v/>
      </c>
      <c r="AI108" t="s">
        <v>118</v>
      </c>
      <c r="AO108">
        <f t="shared" ca="1" si="31"/>
        <v>0.92853252114656759</v>
      </c>
      <c r="AP108" t="str">
        <f t="shared" ca="1" si="32"/>
        <v>pics\\Banan_5.jpg</v>
      </c>
      <c r="AR108" t="str">
        <f t="shared" si="39"/>
        <v/>
      </c>
      <c r="AS108" t="str">
        <f t="shared" si="38"/>
        <v/>
      </c>
      <c r="AT108">
        <f t="shared" ca="1" si="27"/>
        <v>0.52369638010152053</v>
      </c>
      <c r="AU108" t="s">
        <v>697</v>
      </c>
      <c r="AV108" t="str">
        <f t="shared" ca="1" si="28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_Он_волнистый?</v>
      </c>
      <c r="BA108" t="e">
        <f>VLOOKUP(Q108,audio_list_stym!$B$2:$BQ$299,68,FALSE)</f>
        <v>#N/A</v>
      </c>
      <c r="BB108" t="str">
        <f t="shared" si="29"/>
        <v>Вот_XXXXX._Он_волнистый?</v>
      </c>
      <c r="BD108" cm="1">
        <f t="array" aca="1" ref="BD108" ca="1">INDEX($L$106:$L$113,(RANK(AT4,$AT$2:$AT$9)))</f>
        <v>2086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VLOOKUP(B109,audio_list_stym!$A$3:$BP$18,47,FALSE)</f>
        <v>17</v>
      </c>
      <c r="F109" t="str">
        <f>VLOOKUP(E109,metki!$A$2:$B$9,2,FALSE)</f>
        <v>экспл_новые_без_названия</v>
      </c>
      <c r="G109" t="str">
        <f t="shared" si="24"/>
        <v>экспл</v>
      </c>
      <c r="H109" t="str">
        <f>VLOOKUP(B109,audio_list_stym!$A$3:$AJ$18,15,FALSE)</f>
        <v>Finger</v>
      </c>
      <c r="I109" t="s">
        <v>691</v>
      </c>
      <c r="J109" t="str">
        <f t="shared" si="25"/>
        <v>Finger_4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116</v>
      </c>
      <c r="Z109" t="str">
        <f>IF(G109="экспл",VLOOKUP(J109,quest_экспл!$A$1:$N$129,12,FALSE),IF(G109="импл_",0,0))</f>
        <v>sound\\On_buriy.wav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5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36"/>
        <v/>
      </c>
      <c r="AI109" t="s">
        <v>119</v>
      </c>
      <c r="AO109">
        <f t="shared" ca="1" si="31"/>
        <v>2.4078465269790961E-2</v>
      </c>
      <c r="AP109" t="str">
        <f t="shared" ca="1" si="32"/>
        <v>pics\\Tomat_6.jpg</v>
      </c>
      <c r="AR109" t="str">
        <f t="shared" si="39"/>
        <v/>
      </c>
      <c r="AS109" t="str">
        <f t="shared" si="38"/>
        <v/>
      </c>
      <c r="AT109">
        <f t="shared" ca="1" si="27"/>
        <v>0.8439503292425683</v>
      </c>
      <c r="AU109" t="s">
        <v>697</v>
      </c>
      <c r="AV109" t="str">
        <f t="shared" ca="1" si="28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_Он_бурый?</v>
      </c>
      <c r="BA109" t="e">
        <f>VLOOKUP(Q109,audio_list_stym!$B$2:$BQ$299,68,FALSE)</f>
        <v>#N/A</v>
      </c>
      <c r="BB109" t="str">
        <f t="shared" si="29"/>
        <v>Это_XXXXX._Он_бурый?</v>
      </c>
      <c r="BD109" cm="1">
        <f t="array" aca="1" ref="BD109" ca="1">INDEX($L$106:$L$113,(RANK(AT5,$AT$2:$AT$9)))</f>
        <v>2087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VLOOKUP(B110,audio_list_stym!$A$3:$BP$18,47,FALSE)</f>
        <v>17</v>
      </c>
      <c r="F110" t="str">
        <f>VLOOKUP(E110,metki!$A$2:$B$9,2,FALSE)</f>
        <v>экспл_новые_без_названия</v>
      </c>
      <c r="G110" t="str">
        <f t="shared" si="24"/>
        <v>экспл</v>
      </c>
      <c r="H110" t="str">
        <f>VLOOKUP(B110,audio_list_stym!$A$3:$AJ$18,15,FALSE)</f>
        <v>Finger</v>
      </c>
      <c r="I110" t="s">
        <v>692</v>
      </c>
      <c r="J110" t="str">
        <f t="shared" si="25"/>
        <v>Finger_5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117</v>
      </c>
      <c r="Z110" t="str">
        <f>IF(G110="экспл",VLOOKUP(J110,quest_экспл!$A$1:$N$129,12,FALSE),IF(G110="импл_",0,0))</f>
        <v>sound\\Vityanut_li_on.wav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5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36"/>
        <v/>
      </c>
      <c r="AI110" t="s">
        <v>120</v>
      </c>
      <c r="AO110">
        <f t="shared" ca="1" si="31"/>
        <v>0.76962731364030146</v>
      </c>
      <c r="AP110" t="str">
        <f t="shared" ca="1" si="32"/>
        <v>pics\\Finik_7.jpg</v>
      </c>
      <c r="AR110" t="str">
        <f t="shared" si="39"/>
        <v/>
      </c>
      <c r="AS110" t="str">
        <f t="shared" si="38"/>
        <v/>
      </c>
      <c r="AT110">
        <f t="shared" ca="1" si="27"/>
        <v>0.98878134642154891</v>
      </c>
      <c r="AU110" t="s">
        <v>697</v>
      </c>
      <c r="AV110" t="str">
        <f t="shared" ca="1" si="28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_Вытянут_ли_он?</v>
      </c>
      <c r="BA110" t="e">
        <f>VLOOKUP(Q110,audio_list_stym!$B$2:$BQ$299,68,FALSE)</f>
        <v>#N/A</v>
      </c>
      <c r="BB110" t="str">
        <f t="shared" si="29"/>
        <v>На_картинке_XXXXX._Вытянут_ли_он?</v>
      </c>
      <c r="BD110" cm="1">
        <f t="array" aca="1" ref="BD110" ca="1">INDEX($L$106:$L$113,(RANK(AT6,$AT$2:$AT$9)))</f>
        <v>2081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VLOOKUP(B111,audio_list_stym!$A$3:$BP$18,47,FALSE)</f>
        <v>17</v>
      </c>
      <c r="F111" t="str">
        <f>VLOOKUP(E111,metki!$A$2:$B$9,2,FALSE)</f>
        <v>экспл_новые_без_названия</v>
      </c>
      <c r="G111" t="str">
        <f t="shared" si="24"/>
        <v>экспл</v>
      </c>
      <c r="H111" t="str">
        <f>VLOOKUP(B111,audio_list_stym!$A$3:$AJ$18,15,FALSE)</f>
        <v>Finger</v>
      </c>
      <c r="I111" t="s">
        <v>693</v>
      </c>
      <c r="J111" t="str">
        <f t="shared" si="25"/>
        <v>Finger_6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118</v>
      </c>
      <c r="Z111" t="str">
        <f>IF(G111="экспл",VLOOKUP(J111,quest_экспл!$A$1:$N$129,12,FALSE),IF(G111="импл_",0,0))</f>
        <v>sound\\Obyemniy_li_on.wav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5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36"/>
        <v/>
      </c>
      <c r="AI111" t="s">
        <v>121</v>
      </c>
      <c r="AO111">
        <f t="shared" ca="1" si="31"/>
        <v>0.91177721290902958</v>
      </c>
      <c r="AP111" t="str">
        <f t="shared" ca="1" si="32"/>
        <v>pics\\Banan_6.jpg</v>
      </c>
      <c r="AR111" t="str">
        <f t="shared" si="39"/>
        <v/>
      </c>
      <c r="AS111" t="str">
        <f t="shared" si="38"/>
        <v/>
      </c>
      <c r="AT111">
        <f t="shared" ca="1" si="27"/>
        <v>0.99253057262680744</v>
      </c>
      <c r="AU111" t="s">
        <v>697</v>
      </c>
      <c r="AV111" t="str">
        <f t="shared" ca="1" si="28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_Объемный_ли_он?</v>
      </c>
      <c r="BA111" t="e">
        <f>VLOOKUP(Q111,audio_list_stym!$B$2:$BQ$299,68,FALSE)</f>
        <v>#N/A</v>
      </c>
      <c r="BB111" t="str">
        <f t="shared" si="29"/>
        <v>На_мониторе_XXXXX._Объемный_ли_он?</v>
      </c>
      <c r="BD111" cm="1">
        <f t="array" aca="1" ref="BD111" ca="1">INDEX($L$106:$L$113,(RANK(AT7,$AT$2:$AT$9)))</f>
        <v>2088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VLOOKUP(B112,audio_list_stym!$A$3:$BP$18,47,FALSE)</f>
        <v>17</v>
      </c>
      <c r="F112" t="str">
        <f>VLOOKUP(E112,metki!$A$2:$B$9,2,FALSE)</f>
        <v>экспл_новые_без_названия</v>
      </c>
      <c r="G112" t="str">
        <f t="shared" si="24"/>
        <v>экспл</v>
      </c>
      <c r="H112" t="str">
        <f>VLOOKUP(B112,audio_list_stym!$A$3:$AJ$18,15,FALSE)</f>
        <v>Finger</v>
      </c>
      <c r="I112" t="s">
        <v>694</v>
      </c>
      <c r="J112" t="str">
        <f t="shared" si="25"/>
        <v>Finger_7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119</v>
      </c>
      <c r="Z112" t="str">
        <f>IF(G112="экспл",VLOOKUP(J112,quest_экспл!$A$1:$N$129,12,FALSE),IF(G112="импл_",0,0))</f>
        <v>sound\\Pustoy_li_on.wav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5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36"/>
        <v/>
      </c>
      <c r="AI112" t="s">
        <v>122</v>
      </c>
      <c r="AO112">
        <f t="shared" ca="1" si="31"/>
        <v>0.70870229371172844</v>
      </c>
      <c r="AP112" t="str">
        <f t="shared" ca="1" si="32"/>
        <v>pics\\Goroh_2.jpg</v>
      </c>
      <c r="AR112" t="str">
        <f t="shared" si="39"/>
        <v/>
      </c>
      <c r="AS112" t="str">
        <f t="shared" si="38"/>
        <v/>
      </c>
      <c r="AT112">
        <f t="shared" ca="1" si="27"/>
        <v>0.80190082190944456</v>
      </c>
      <c r="AU112" t="s">
        <v>697</v>
      </c>
      <c r="AV112" t="str">
        <f t="shared" ca="1" si="28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_Пустой_ли_он?</v>
      </c>
      <c r="BA112" t="e">
        <f>VLOOKUP(Q112,audio_list_stym!$B$2:$BQ$299,68,FALSE)</f>
        <v>#N/A</v>
      </c>
      <c r="BB112" t="str">
        <f t="shared" si="29"/>
        <v>Перед_Вами_XXXXX._Пустой_ли_он?</v>
      </c>
      <c r="BD112" cm="1">
        <f t="array" aca="1" ref="BD112" ca="1">INDEX($L$106:$L$113,(RANK(AT8,$AT$2:$AT$9)))</f>
        <v>2082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VLOOKUP(B113,audio_list_stym!$A$3:$BP$18,47,FALSE)</f>
        <v>17</v>
      </c>
      <c r="F113" t="str">
        <f>VLOOKUP(E113,metki!$A$2:$B$9,2,FALSE)</f>
        <v>экспл_новые_без_названия</v>
      </c>
      <c r="G113" t="str">
        <f t="shared" si="24"/>
        <v>экспл</v>
      </c>
      <c r="H113" t="str">
        <f>VLOOKUP(B113,audio_list_stym!$A$3:$AJ$18,15,FALSE)</f>
        <v>Finger</v>
      </c>
      <c r="I113" t="s">
        <v>695</v>
      </c>
      <c r="J113" t="str">
        <f t="shared" si="25"/>
        <v>Finger_8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120</v>
      </c>
      <c r="Z113" t="str">
        <f>IF(G113="экспл",VLOOKUP(J113,quest_экспл!$A$1:$N$129,12,FALSE),IF(G113="импл_",0,0))</f>
        <v>sound\\Belyi_li_on.wav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5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36"/>
        <v/>
      </c>
      <c r="AI113" t="s">
        <v>123</v>
      </c>
      <c r="AO113">
        <f t="shared" ca="1" si="31"/>
        <v>0.32499532770428086</v>
      </c>
      <c r="AP113" t="str">
        <f t="shared" ca="1" si="32"/>
        <v>pics\\Peper_4.jpg</v>
      </c>
      <c r="AR113" t="str">
        <f t="shared" si="39"/>
        <v/>
      </c>
      <c r="AS113" t="str">
        <f t="shared" si="38"/>
        <v/>
      </c>
      <c r="AT113">
        <f t="shared" ca="1" si="27"/>
        <v>0.18291308156480945</v>
      </c>
      <c r="AU113" t="s">
        <v>697</v>
      </c>
      <c r="AV113" t="str">
        <f t="shared" ca="1" si="28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_Белый_ли_он?</v>
      </c>
      <c r="BA113" t="e">
        <f>VLOOKUP(Q113,audio_list_stym!$B$2:$BQ$299,68,FALSE)</f>
        <v>#N/A</v>
      </c>
      <c r="BB113" t="str">
        <f t="shared" si="29"/>
        <v>Вы_видите_XXXXX._Белый_ли_он?</v>
      </c>
      <c r="BD113" cm="1">
        <f t="array" aca="1" ref="BD113" ca="1">INDEX($L$106:$L$113,(RANK(AT9,$AT$2:$AT$9)))</f>
        <v>2084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VLOOKUP(B114,audio_list_stym!$A$3:$BP$18,47,FALSE)</f>
        <v>14</v>
      </c>
      <c r="F114" t="str">
        <f>VLOOKUP(E114,metki!$A$2:$B$9,2,FALSE)</f>
        <v>импл_новые_с_названием</v>
      </c>
      <c r="G114" t="str">
        <f t="shared" si="24"/>
        <v>импл_</v>
      </c>
      <c r="H114" t="str">
        <f>VLOOKUP(B114,audio_list_stym!$A$3:$AJ$18,15,FALSE)</f>
        <v>Gac</v>
      </c>
      <c r="I114" t="s">
        <v>688</v>
      </c>
      <c r="J114" t="str">
        <f t="shared" si="25"/>
        <v>Gac_1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249</v>
      </c>
      <c r="Q114" t="str">
        <f>IF(G114="экспл",0,IF(G114="импл_",VLOOKUP(J114,quest_импл!$A$1:$J$129,8,FALSE),0))</f>
        <v>sound\\Ispachkan_li.wav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2036</v>
      </c>
      <c r="AD114" t="str">
        <f t="shared" ca="1" si="35"/>
        <v>pics\\Limon_4.jpg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6"/>
        <v>pics\\Limon_4.jpg</v>
      </c>
      <c r="AI114" t="s">
        <v>86</v>
      </c>
      <c r="AO114">
        <f t="shared" ca="1" si="31"/>
        <v>0.43654979601767008</v>
      </c>
      <c r="AP114" t="str">
        <f t="shared" ca="1" si="32"/>
        <v>pics\\Limon_4.jpg</v>
      </c>
      <c r="AR114" t="str">
        <f t="shared" si="39"/>
        <v/>
      </c>
      <c r="AS114" t="str">
        <f t="shared" ca="1" si="38"/>
        <v>pics\\Limon_4.jpg</v>
      </c>
      <c r="AT114">
        <f t="shared" ca="1" si="27"/>
        <v>0.97023727709971763</v>
      </c>
      <c r="AU114" t="s">
        <v>697</v>
      </c>
      <c r="AV114" t="str">
        <f t="shared" ca="1" si="28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_Испачкан_ли_</v>
      </c>
      <c r="BB114" t="str">
        <f t="shared" si="29"/>
        <v>_Испачкан_ли_ТОДИС?</v>
      </c>
      <c r="BC114">
        <f>A114</f>
        <v>1215</v>
      </c>
      <c r="BD114" cm="1">
        <f t="array" aca="1" ref="BD114" ca="1">INDEX($L$114:$L$121,(RANK(AT2,$AT$2:$AT$9)))</f>
        <v>2093</v>
      </c>
      <c r="BE114" cm="1">
        <f t="array" aca="1" ref="BE114" ca="1">INDEX(BD66:BD81,(RANK(AT8,$AT$2:$AT$17)))</f>
        <v>2138</v>
      </c>
      <c r="BF114" cm="1">
        <f t="array" aca="1" ref="BF114" ca="1">INDEX(BD82:BD97,(RANK(AT8,$AT$2:$AT$9)))</f>
        <v>2147</v>
      </c>
      <c r="BG114" cm="1">
        <f t="array" aca="1" ref="BG114" ca="1">INDEX(BD98:BD113,(RANK(AT8,$AT$2:$AT$9)))</f>
        <v>2075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VLOOKUP(B115,audio_list_stym!$A$3:$BP$18,47,FALSE)</f>
        <v>14</v>
      </c>
      <c r="F115" t="str">
        <f>VLOOKUP(E115,metki!$A$2:$B$9,2,FALSE)</f>
        <v>импл_новые_с_названием</v>
      </c>
      <c r="G115" t="str">
        <f t="shared" si="24"/>
        <v>импл_</v>
      </c>
      <c r="H115" t="str">
        <f>VLOOKUP(B115,audio_list_stym!$A$3:$AJ$18,15,FALSE)</f>
        <v>Gac</v>
      </c>
      <c r="I115" t="s">
        <v>689</v>
      </c>
      <c r="J115" t="str">
        <f t="shared" si="25"/>
        <v>Gac_2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250</v>
      </c>
      <c r="Q115" t="str">
        <f>IF(G115="экспл",0,IF(G115="импл_",VLOOKUP(J115,quest_импл!$A$1:$J$129,8,FALSE),0))</f>
        <v>sound\\Farshirovanniy_li.wav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2024</v>
      </c>
      <c r="AD115" t="str">
        <f t="shared" ca="1" si="35"/>
        <v>pics\\Goroh_8.jpg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6"/>
        <v>pics\\Goroh_8.jpg</v>
      </c>
      <c r="AI115" t="s">
        <v>87</v>
      </c>
      <c r="AO115">
        <f t="shared" ca="1" si="31"/>
        <v>0.64187326995359151</v>
      </c>
      <c r="AP115" t="str">
        <f t="shared" ca="1" si="32"/>
        <v>pics\\Goroh_8.jpg</v>
      </c>
      <c r="AR115" t="str">
        <f t="shared" si="39"/>
        <v/>
      </c>
      <c r="AS115" t="str">
        <f t="shared" ca="1" si="38"/>
        <v>pics\\Goroh_8.jpg</v>
      </c>
      <c r="AT115">
        <f t="shared" ca="1" si="27"/>
        <v>0.89054477774237251</v>
      </c>
      <c r="AU115" t="s">
        <v>697</v>
      </c>
      <c r="AV115" t="str">
        <f t="shared" ca="1" si="28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_Фаршированный_ли_</v>
      </c>
      <c r="BB115" t="str">
        <f t="shared" si="29"/>
        <v>_Фаршированный_ли_ТОДИС?</v>
      </c>
      <c r="BD115" cm="1">
        <f t="array" aca="1" ref="BD115" ca="1">INDEX($L$114:$L$121,(RANK(AT3,$AT$2:$AT$9)))</f>
        <v>2091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VLOOKUP(B116,audio_list_stym!$A$3:$BP$18,47,FALSE)</f>
        <v>14</v>
      </c>
      <c r="F116" t="str">
        <f>VLOOKUP(E116,metki!$A$2:$B$9,2,FALSE)</f>
        <v>импл_новые_с_названием</v>
      </c>
      <c r="G116" t="str">
        <f t="shared" si="24"/>
        <v>импл_</v>
      </c>
      <c r="H116" t="str">
        <f>VLOOKUP(B116,audio_list_stym!$A$3:$AJ$18,15,FALSE)</f>
        <v>Gac</v>
      </c>
      <c r="I116" t="s">
        <v>690</v>
      </c>
      <c r="J116" t="str">
        <f t="shared" si="25"/>
        <v>Gac_3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251</v>
      </c>
      <c r="Q116" t="str">
        <f>IF(G116="экспл",0,IF(G116="импл_",VLOOKUP(J116,quest_импл!$A$1:$J$129,8,FALSE),0))</f>
        <v>sound\\Razrezan_li.wav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2014</v>
      </c>
      <c r="AD116" t="str">
        <f t="shared" ca="1" si="35"/>
        <v>pics\\Finik_6.jpg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6"/>
        <v>pics\\Finik_6.jpg</v>
      </c>
      <c r="AI116" t="s">
        <v>88</v>
      </c>
      <c r="AO116">
        <f t="shared" ca="1" si="31"/>
        <v>0.80518164039907614</v>
      </c>
      <c r="AP116" t="str">
        <f t="shared" ca="1" si="32"/>
        <v>pics\\Finik_6.jpg</v>
      </c>
      <c r="AR116" t="str">
        <f t="shared" si="39"/>
        <v/>
      </c>
      <c r="AS116" t="str">
        <f t="shared" ca="1" si="38"/>
        <v>pics\\Finik_6.jpg</v>
      </c>
      <c r="AT116">
        <f t="shared" ca="1" si="27"/>
        <v>0.16595091242119142</v>
      </c>
      <c r="AU116" t="s">
        <v>697</v>
      </c>
      <c r="AV116" t="str">
        <f t="shared" ca="1" si="28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_Разрезан_ли_</v>
      </c>
      <c r="BB116" t="str">
        <f t="shared" si="29"/>
        <v>_Разрезан_ли_ТОДИС?</v>
      </c>
      <c r="BD116" cm="1">
        <f t="array" aca="1" ref="BD116" ca="1">INDEX($L$114:$L$121,(RANK(AT4,$AT$2:$AT$9)))</f>
        <v>2094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VLOOKUP(B117,audio_list_stym!$A$3:$BP$18,47,FALSE)</f>
        <v>14</v>
      </c>
      <c r="F117" t="str">
        <f>VLOOKUP(E117,metki!$A$2:$B$9,2,FALSE)</f>
        <v>импл_новые_с_названием</v>
      </c>
      <c r="G117" t="str">
        <f t="shared" si="24"/>
        <v>импл_</v>
      </c>
      <c r="H117" t="str">
        <f>VLOOKUP(B117,audio_list_stym!$A$3:$AJ$18,15,FALSE)</f>
        <v>Gac</v>
      </c>
      <c r="I117" t="s">
        <v>691</v>
      </c>
      <c r="J117" t="str">
        <f t="shared" si="25"/>
        <v>Gac_4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252</v>
      </c>
      <c r="Q117" t="str">
        <f>IF(G117="экспл",0,IF(G117="импл_",VLOOKUP(J117,quest_импл!$A$1:$J$129,8,FALSE),0))</f>
        <v>sound\\S_lepestkami_li.wav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2029</v>
      </c>
      <c r="AD117" t="str">
        <f t="shared" ca="1" si="35"/>
        <v>pics\\Kokos_5.jpg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6"/>
        <v>pics\\Kokos_5.jpg</v>
      </c>
      <c r="AI117" t="s">
        <v>89</v>
      </c>
      <c r="AO117">
        <f t="shared" ca="1" si="31"/>
        <v>0.49707229837677436</v>
      </c>
      <c r="AP117" t="str">
        <f t="shared" ca="1" si="32"/>
        <v>pics\\Kokos_5.jpg</v>
      </c>
      <c r="AR117" t="str">
        <f t="shared" si="39"/>
        <v/>
      </c>
      <c r="AS117" t="str">
        <f t="shared" ca="1" si="38"/>
        <v>pics\\Kokos_5.jpg</v>
      </c>
      <c r="AT117">
        <f t="shared" ca="1" si="27"/>
        <v>0.80921251032167207</v>
      </c>
      <c r="AU117" t="s">
        <v>697</v>
      </c>
      <c r="AV117" t="str">
        <f t="shared" ca="1" si="28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_С_лепестками_ли_</v>
      </c>
      <c r="BB117" t="str">
        <f t="shared" si="29"/>
        <v>_С_лепестками_ли_ТОДИС?</v>
      </c>
      <c r="BD117" cm="1">
        <f t="array" aca="1" ref="BD117" ca="1">INDEX($L$114:$L$121,(RANK(AT5,$AT$2:$AT$9)))</f>
        <v>2095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VLOOKUP(B118,audio_list_stym!$A$3:$BP$18,47,FALSE)</f>
        <v>14</v>
      </c>
      <c r="F118" t="str">
        <f>VLOOKUP(E118,metki!$A$2:$B$9,2,FALSE)</f>
        <v>импл_новые_с_названием</v>
      </c>
      <c r="G118" t="str">
        <f t="shared" si="24"/>
        <v>импл_</v>
      </c>
      <c r="H118" t="str">
        <f>VLOOKUP(B118,audio_list_stym!$A$3:$AJ$18,15,FALSE)</f>
        <v>Gac</v>
      </c>
      <c r="I118" t="s">
        <v>692</v>
      </c>
      <c r="J118" t="str">
        <f t="shared" si="25"/>
        <v>Gac_5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253</v>
      </c>
      <c r="Q118" t="str">
        <f>IF(G118="экспл",0,IF(G118="импл_",VLOOKUP(J118,quest_импл!$A$1:$J$129,8,FALSE),0))</f>
        <v>sound\\Kolyuchiy_li.wav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2007</v>
      </c>
      <c r="AD118" t="str">
        <f t="shared" ca="1" si="35"/>
        <v>pics\\Banan_7.jpg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6"/>
        <v>pics\\Banan_7.jpg</v>
      </c>
      <c r="AI118" t="s">
        <v>90</v>
      </c>
      <c r="AO118">
        <f t="shared" ca="1" si="31"/>
        <v>0.90184842184364167</v>
      </c>
      <c r="AP118" t="str">
        <f t="shared" ca="1" si="32"/>
        <v>pics\\Banan_7.jpg</v>
      </c>
      <c r="AR118" t="str">
        <f t="shared" si="39"/>
        <v/>
      </c>
      <c r="AS118" t="str">
        <f t="shared" ca="1" si="38"/>
        <v>pics\\Banan_7.jpg</v>
      </c>
      <c r="AT118">
        <f t="shared" ca="1" si="27"/>
        <v>0.31229373972099217</v>
      </c>
      <c r="AU118" t="s">
        <v>697</v>
      </c>
      <c r="AV118" t="str">
        <f t="shared" ca="1" si="28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_Колючий_ли_</v>
      </c>
      <c r="BB118" t="str">
        <f t="shared" si="29"/>
        <v>_Колючий_ли_ТОДИС?</v>
      </c>
      <c r="BD118" cm="1">
        <f t="array" aca="1" ref="BD118" ca="1">INDEX($L$114:$L$121,(RANK(AT6,$AT$2:$AT$9)))</f>
        <v>2089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VLOOKUP(B119,audio_list_stym!$A$3:$BP$18,47,FALSE)</f>
        <v>14</v>
      </c>
      <c r="F119" t="str">
        <f>VLOOKUP(E119,metki!$A$2:$B$9,2,FALSE)</f>
        <v>импл_новые_с_названием</v>
      </c>
      <c r="G119" t="str">
        <f t="shared" si="24"/>
        <v>импл_</v>
      </c>
      <c r="H119" t="str">
        <f>VLOOKUP(B119,audio_list_stym!$A$3:$AJ$18,15,FALSE)</f>
        <v>Gac</v>
      </c>
      <c r="I119" t="s">
        <v>693</v>
      </c>
      <c r="J119" t="str">
        <f t="shared" si="25"/>
        <v>Gac_6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254</v>
      </c>
      <c r="Q119" t="str">
        <f>IF(G119="экспл",0,IF(G119="импл_",VLOOKUP(J119,quest_импл!$A$1:$J$129,8,FALSE),0))</f>
        <v>sound\\Oranzhrviy_li.wav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2034</v>
      </c>
      <c r="AD119" t="str">
        <f t="shared" ca="1" si="35"/>
        <v>pics\\Limon_2.jpg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6"/>
        <v>pics\\Limon_2.jpg</v>
      </c>
      <c r="AI119" t="s">
        <v>91</v>
      </c>
      <c r="AO119">
        <f t="shared" ca="1" si="31"/>
        <v>0.45452669667405587</v>
      </c>
      <c r="AP119" t="str">
        <f t="shared" ca="1" si="32"/>
        <v>pics\\Limon_2.jpg</v>
      </c>
      <c r="AR119" t="str">
        <f t="shared" si="39"/>
        <v/>
      </c>
      <c r="AS119" t="str">
        <f t="shared" ca="1" si="38"/>
        <v>pics\\Limon_2.jpg</v>
      </c>
      <c r="AT119">
        <f t="shared" ca="1" si="27"/>
        <v>0.70572124056968166</v>
      </c>
      <c r="AU119" t="s">
        <v>697</v>
      </c>
      <c r="AV119" t="str">
        <f t="shared" ca="1" si="28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_Оранжевый_ли_</v>
      </c>
      <c r="BB119" t="str">
        <f t="shared" si="29"/>
        <v>_Оранжевый_ли_ТОДИС?</v>
      </c>
      <c r="BD119" cm="1">
        <f t="array" aca="1" ref="BD119" ca="1">INDEX($L$114:$L$121,(RANK(AT7,$AT$2:$AT$9)))</f>
        <v>2096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VLOOKUP(B120,audio_list_stym!$A$3:$BP$18,47,FALSE)</f>
        <v>14</v>
      </c>
      <c r="F120" t="str">
        <f>VLOOKUP(E120,metki!$A$2:$B$9,2,FALSE)</f>
        <v>импл_новые_с_названием</v>
      </c>
      <c r="G120" t="str">
        <f t="shared" si="24"/>
        <v>импл_</v>
      </c>
      <c r="H120" t="str">
        <f>VLOOKUP(B120,audio_list_stym!$A$3:$AJ$18,15,FALSE)</f>
        <v>Gac</v>
      </c>
      <c r="I120" t="s">
        <v>694</v>
      </c>
      <c r="J120" t="str">
        <f t="shared" si="25"/>
        <v>Gac_7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255</v>
      </c>
      <c r="Q120" t="str">
        <f>IF(G120="экспл",0,IF(G120="импл_",VLOOKUP(J120,quest_импл!$A$1:$J$129,8,FALSE),0))</f>
        <v>sound\\Zernistiy_li.wav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2011</v>
      </c>
      <c r="AD120" t="str">
        <f t="shared" ca="1" si="35"/>
        <v>pics\\Finik_3.jpg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6"/>
        <v>pics\\Finik_3.jpg</v>
      </c>
      <c r="AI120" t="s">
        <v>92</v>
      </c>
      <c r="AO120">
        <f t="shared" ca="1" si="31"/>
        <v>0.82847677553959631</v>
      </c>
      <c r="AP120" t="str">
        <f t="shared" ca="1" si="32"/>
        <v>pics\\Finik_3.jpg</v>
      </c>
      <c r="AR120" t="str">
        <f t="shared" si="39"/>
        <v/>
      </c>
      <c r="AS120" t="str">
        <f t="shared" ca="1" si="38"/>
        <v>pics\\Finik_3.jpg</v>
      </c>
      <c r="AT120">
        <f t="shared" ca="1" si="27"/>
        <v>0.72877018129398985</v>
      </c>
      <c r="AU120" t="s">
        <v>697</v>
      </c>
      <c r="AV120" t="str">
        <f t="shared" ca="1" si="28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_Зернистый_ли_</v>
      </c>
      <c r="BB120" t="str">
        <f t="shared" si="29"/>
        <v>_Зернистый_ли_ТОДИС?</v>
      </c>
      <c r="BD120" cm="1">
        <f t="array" aca="1" ref="BD120" ca="1">INDEX($L$114:$L$121,(RANK(AT8,$AT$2:$AT$9)))</f>
        <v>2090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VLOOKUP(B121,audio_list_stym!$A$3:$BP$18,47,FALSE)</f>
        <v>14</v>
      </c>
      <c r="F121" t="str">
        <f>VLOOKUP(E121,metki!$A$2:$B$9,2,FALSE)</f>
        <v>импл_новые_с_названием</v>
      </c>
      <c r="G121" t="str">
        <f t="shared" si="24"/>
        <v>импл_</v>
      </c>
      <c r="H121" t="str">
        <f>VLOOKUP(B121,audio_list_stym!$A$3:$AJ$18,15,FALSE)</f>
        <v>Gac</v>
      </c>
      <c r="I121" t="s">
        <v>695</v>
      </c>
      <c r="J121" t="str">
        <f t="shared" si="25"/>
        <v>Gac_8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256</v>
      </c>
      <c r="Q121" t="str">
        <f>IF(G121="экспл",0,IF(G121="импл_",VLOOKUP(J121,quest_импл!$A$1:$J$129,8,FALSE),0))</f>
        <v>sound\\Okrugliy_li.wav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2053</v>
      </c>
      <c r="AD121" t="str">
        <f t="shared" ca="1" si="35"/>
        <v>pics\\Redis_5.jpg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6"/>
        <v>pics\\Redis_5.jpg</v>
      </c>
      <c r="AI121" t="s">
        <v>93</v>
      </c>
      <c r="AO121">
        <f t="shared" ca="1" si="31"/>
        <v>0.14069169105698753</v>
      </c>
      <c r="AP121" t="str">
        <f t="shared" ca="1" si="32"/>
        <v>pics\\Redis_5.jpg</v>
      </c>
      <c r="AR121" t="str">
        <f>IF(AH121="sound\\Ogorod",AP49,"")</f>
        <v/>
      </c>
      <c r="AS121" t="str">
        <f t="shared" ca="1" si="38"/>
        <v>pics\\Redis_5.jpg</v>
      </c>
      <c r="AT121">
        <f t="shared" ca="1" si="27"/>
        <v>0.84509495686595715</v>
      </c>
      <c r="AU121" t="s">
        <v>697</v>
      </c>
      <c r="AV121" t="str">
        <f t="shared" ca="1" si="28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_Округлый_ли_</v>
      </c>
      <c r="BB121" t="str">
        <f t="shared" si="29"/>
        <v>_Округлый_ли_ТОДИС?</v>
      </c>
      <c r="BD121" cm="1">
        <f t="array" aca="1" ref="BD121" ca="1">INDEX($L$114:$L$121,(RANK(AT9,$AT$2:$AT$9)))</f>
        <v>2092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VLOOKUP(B122,audio_list_stym!$A$3:$BP$18,47,FALSE)</f>
        <v>15</v>
      </c>
      <c r="F122" t="str">
        <f>VLOOKUP(E122,metki!$A$2:$B$9,2,FALSE)</f>
        <v>экспл_новые_с_названием</v>
      </c>
      <c r="G122" t="str">
        <f t="shared" si="24"/>
        <v>экспл</v>
      </c>
      <c r="H122" t="str">
        <f>VLOOKUP(B122,audio_list_stym!$A$3:$AJ$18,15,FALSE)</f>
        <v>Noni</v>
      </c>
      <c r="I122" t="s">
        <v>688</v>
      </c>
      <c r="J122" t="str">
        <f t="shared" si="25"/>
        <v>Noni_1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129</v>
      </c>
      <c r="Z122" t="str">
        <f>IF(G122="экспл",VLOOKUP(J122,quest_экспл!$A$1:$N$129,12,FALSE),IF(G122="импл_",0,0))</f>
        <v>sound\\On_beliy_vnutri.wav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35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36"/>
        <v/>
      </c>
      <c r="AI122" t="s">
        <v>124</v>
      </c>
      <c r="AO122">
        <f t="shared" ca="1" si="31"/>
        <v>0.93231381318281392</v>
      </c>
      <c r="AP122" t="str">
        <f t="shared" ca="1" si="32"/>
        <v>pics\\Banan_4.jpg</v>
      </c>
      <c r="AR122" t="str">
        <f t="shared" ref="AR122:AR129" si="40">IF(AH122="sound\\Ogorod",AP50,"")</f>
        <v/>
      </c>
      <c r="AS122" t="str">
        <f t="shared" si="38"/>
        <v/>
      </c>
      <c r="AT122">
        <f t="shared" ca="1" si="27"/>
        <v>2.3611944804969864E-2</v>
      </c>
      <c r="AU122" t="s">
        <v>697</v>
      </c>
      <c r="AV122" t="str">
        <f t="shared" ca="1" si="28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_Он_белый_внутри?</v>
      </c>
      <c r="BA122" t="e">
        <f>VLOOKUP(Q122,audio_list_stym!$B$2:$BQ$299,68,FALSE)</f>
        <v>#N/A</v>
      </c>
      <c r="BB122" t="str">
        <f t="shared" si="29"/>
        <v>На_экране_ПЕМАТ._Он_белый_внутри?</v>
      </c>
      <c r="BC122">
        <f>A122</f>
        <v>1216</v>
      </c>
      <c r="BD122" cm="1">
        <f t="array" aca="1" ref="BD122" ca="1">INDEX($L$122:$L$129,(RANK(AT2,$AT$2:$AT$9)))</f>
        <v>2117</v>
      </c>
      <c r="BE122" cm="1">
        <f t="array" aca="1" ref="BE122" ca="1">INDEX(BD66:BD81,(RANK(AT9,$AT$2:$AT$17)))</f>
        <v>2139</v>
      </c>
      <c r="BF122" cm="1">
        <f t="array" aca="1" ref="BF122" ca="1">INDEX(BD90:BD105,(RANK(AT9,$AT$2:$AT$17)))</f>
        <v>2068</v>
      </c>
      <c r="BG122" cm="1">
        <f t="array" aca="1" ref="BG122" ca="1">INDEX(BD106:BD121,(RANK(AT9,$AT$2:$AT$17)))</f>
        <v>2084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VLOOKUP(B123,audio_list_stym!$A$3:$BP$18,47,FALSE)</f>
        <v>15</v>
      </c>
      <c r="F123" t="str">
        <f>VLOOKUP(E123,metki!$A$2:$B$9,2,FALSE)</f>
        <v>экспл_новые_с_названием</v>
      </c>
      <c r="G123" t="str">
        <f t="shared" si="24"/>
        <v>экспл</v>
      </c>
      <c r="H123" t="str">
        <f>VLOOKUP(B123,audio_list_stym!$A$3:$AJ$18,15,FALSE)</f>
        <v>Noni</v>
      </c>
      <c r="I123" t="s">
        <v>689</v>
      </c>
      <c r="J123" t="str">
        <f t="shared" si="25"/>
        <v>Noni_2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130</v>
      </c>
      <c r="Z123" t="str">
        <f>IF(G123="экспл",VLOOKUP(J123,quest_экспл!$A$1:$N$129,12,FALSE),IF(G123="импл_",0,0))</f>
        <v>sound\\Rebristiy_li_on.wav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5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36"/>
        <v/>
      </c>
      <c r="AI123" t="s">
        <v>125</v>
      </c>
      <c r="AO123">
        <f t="shared" ca="1" si="31"/>
        <v>5.456022707570396E-2</v>
      </c>
      <c r="AP123" t="str">
        <f t="shared" ca="1" si="32"/>
        <v>pics\\Tomat_2.jpg</v>
      </c>
      <c r="AR123" t="str">
        <f t="shared" si="40"/>
        <v/>
      </c>
      <c r="AS123" t="str">
        <f t="shared" si="38"/>
        <v/>
      </c>
      <c r="AT123">
        <f t="shared" ca="1" si="27"/>
        <v>0.41757852674356399</v>
      </c>
      <c r="AU123" t="s">
        <v>697</v>
      </c>
      <c r="AV123" t="str">
        <f t="shared" ca="1" si="28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_Ребристый_ли_он?</v>
      </c>
      <c r="BA123" t="e">
        <f>VLOOKUP(Q123,audio_list_stym!$B$2:$BQ$299,68,FALSE)</f>
        <v>#N/A</v>
      </c>
      <c r="BB123" t="str">
        <f t="shared" si="29"/>
        <v>Посмотрите,_вот_ПЕМАТ._Ребристый_ли_он?</v>
      </c>
      <c r="BD123" cm="1">
        <f t="array" aca="1" ref="BD123" ca="1">INDEX($L$122:$L$129,(RANK(AT3,$AT$2:$AT$9)))</f>
        <v>2115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VLOOKUP(B124,audio_list_stym!$A$3:$BP$18,47,FALSE)</f>
        <v>15</v>
      </c>
      <c r="F124" t="str">
        <f>VLOOKUP(E124,metki!$A$2:$B$9,2,FALSE)</f>
        <v>экспл_новые_с_названием</v>
      </c>
      <c r="G124" t="str">
        <f t="shared" si="24"/>
        <v>экспл</v>
      </c>
      <c r="H124" t="str">
        <f>VLOOKUP(B124,audio_list_stym!$A$3:$AJ$18,15,FALSE)</f>
        <v>Noni</v>
      </c>
      <c r="I124" t="s">
        <v>690</v>
      </c>
      <c r="J124" t="str">
        <f t="shared" si="25"/>
        <v>Noni_3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131</v>
      </c>
      <c r="Z124" t="str">
        <f>IF(G124="экспл",VLOOKUP(J124,quest_экспл!$A$1:$N$129,12,FALSE),IF(G124="импл_",0,0))</f>
        <v>sound\\Goluboy_li_on.wav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5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36"/>
        <v/>
      </c>
      <c r="AI124" t="s">
        <v>126</v>
      </c>
      <c r="AO124">
        <f t="shared" ca="1" si="31"/>
        <v>0.86200995664047886</v>
      </c>
      <c r="AP124" t="str">
        <f t="shared" ca="1" si="32"/>
        <v>pics\\Finik_1.jpg</v>
      </c>
      <c r="AR124" t="str">
        <f t="shared" si="40"/>
        <v/>
      </c>
      <c r="AS124" t="str">
        <f t="shared" si="38"/>
        <v/>
      </c>
      <c r="AT124">
        <f t="shared" ca="1" si="27"/>
        <v>0.35541544657302748</v>
      </c>
      <c r="AU124" t="s">
        <v>697</v>
      </c>
      <c r="AV124" t="str">
        <f t="shared" ca="1" si="28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_Голубой_ли_он?</v>
      </c>
      <c r="BA124" t="e">
        <f>VLOOKUP(Q124,audio_list_stym!$B$2:$BQ$299,68,FALSE)</f>
        <v>#N/A</v>
      </c>
      <c r="BB124" t="str">
        <f t="shared" si="29"/>
        <v>Вот_ПЕМАТ._Голубой_ли_он?</v>
      </c>
      <c r="BD124" cm="1">
        <f t="array" aca="1" ref="BD124" ca="1">INDEX($L$122:$L$129,(RANK(AT4,$AT$2:$AT$9)))</f>
        <v>2118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VLOOKUP(B125,audio_list_stym!$A$3:$BP$18,47,FALSE)</f>
        <v>15</v>
      </c>
      <c r="F125" t="str">
        <f>VLOOKUP(E125,metki!$A$2:$B$9,2,FALSE)</f>
        <v>экспл_новые_с_названием</v>
      </c>
      <c r="G125" t="str">
        <f t="shared" si="24"/>
        <v>экспл</v>
      </c>
      <c r="H125" t="str">
        <f>VLOOKUP(B125,audio_list_stym!$A$3:$AJ$18,15,FALSE)</f>
        <v>Noni</v>
      </c>
      <c r="I125" t="s">
        <v>691</v>
      </c>
      <c r="J125" t="str">
        <f t="shared" si="25"/>
        <v>Noni_4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132</v>
      </c>
      <c r="Z125" t="str">
        <f>IF(G125="экспл",VLOOKUP(J125,quest_экспл!$A$1:$N$129,12,FALSE),IF(G125="импл_",0,0))</f>
        <v>sound\\On_s_bugorkami.wav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5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36"/>
        <v/>
      </c>
      <c r="AI125" t="s">
        <v>127</v>
      </c>
      <c r="AO125">
        <f t="shared" ca="1" si="31"/>
        <v>0.54500961791336611</v>
      </c>
      <c r="AP125" t="str">
        <f t="shared" ca="1" si="32"/>
        <v>pics\\Kokos_4.jpg</v>
      </c>
      <c r="AR125" t="str">
        <f t="shared" si="40"/>
        <v/>
      </c>
      <c r="AS125" t="str">
        <f t="shared" si="38"/>
        <v/>
      </c>
      <c r="AT125">
        <f t="shared" ca="1" si="27"/>
        <v>0.91179365990702455</v>
      </c>
      <c r="AU125" t="s">
        <v>697</v>
      </c>
      <c r="AV125" t="str">
        <f t="shared" ca="1" si="28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_Он_с_бугорками?</v>
      </c>
      <c r="BA125" t="e">
        <f>VLOOKUP(Q125,audio_list_stym!$B$2:$BQ$299,68,FALSE)</f>
        <v>#N/A</v>
      </c>
      <c r="BB125" t="str">
        <f t="shared" si="29"/>
        <v>Это_ПЕМАТ._Он_с_бугорками?</v>
      </c>
      <c r="BD125" cm="1">
        <f t="array" aca="1" ref="BD125" ca="1">INDEX($L$122:$L$129,(RANK(AT5,$AT$2:$AT$9)))</f>
        <v>2119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VLOOKUP(B126,audio_list_stym!$A$3:$BP$18,47,FALSE)</f>
        <v>15</v>
      </c>
      <c r="F126" t="str">
        <f>VLOOKUP(E126,metki!$A$2:$B$9,2,FALSE)</f>
        <v>экспл_новые_с_названием</v>
      </c>
      <c r="G126" t="str">
        <f t="shared" si="24"/>
        <v>экспл</v>
      </c>
      <c r="H126" t="str">
        <f>VLOOKUP(B126,audio_list_stym!$A$3:$AJ$18,15,FALSE)</f>
        <v>Noni</v>
      </c>
      <c r="I126" t="s">
        <v>692</v>
      </c>
      <c r="J126" t="str">
        <f t="shared" si="25"/>
        <v>Noni_5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133</v>
      </c>
      <c r="Z126" t="str">
        <f>IF(G126="экспл",VLOOKUP(J126,quest_экспл!$A$1:$N$129,12,FALSE),IF(G126="импл_",0,0))</f>
        <v>sound\\Ovalniy_li_on.wav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5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36"/>
        <v/>
      </c>
      <c r="AI126" t="s">
        <v>128</v>
      </c>
      <c r="AO126">
        <f t="shared" ca="1" si="31"/>
        <v>5.0230698725461931E-3</v>
      </c>
      <c r="AP126" t="str">
        <f t="shared" ca="1" si="32"/>
        <v>pics\\Tomat_8.jpg</v>
      </c>
      <c r="AR126" t="str">
        <f t="shared" si="40"/>
        <v/>
      </c>
      <c r="AS126" t="str">
        <f t="shared" si="38"/>
        <v/>
      </c>
      <c r="AT126">
        <f t="shared" ca="1" si="27"/>
        <v>0.93633767457161354</v>
      </c>
      <c r="AU126" t="s">
        <v>697</v>
      </c>
      <c r="AV126" t="str">
        <f t="shared" ca="1" si="28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_Овальный_ли_он?</v>
      </c>
      <c r="BA126" t="e">
        <f>VLOOKUP(Q126,audio_list_stym!$B$2:$BQ$299,68,FALSE)</f>
        <v>#N/A</v>
      </c>
      <c r="BB126" t="str">
        <f t="shared" si="29"/>
        <v>На_картинке_ПЕМАТ._Овальный_ли_он?</v>
      </c>
      <c r="BD126" cm="1">
        <f t="array" aca="1" ref="BD126" ca="1">INDEX($L$122:$L$129,(RANK(AT6,$AT$2:$AT$9)))</f>
        <v>2113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VLOOKUP(B127,audio_list_stym!$A$3:$BP$18,47,FALSE)</f>
        <v>15</v>
      </c>
      <c r="F127" t="str">
        <f>VLOOKUP(E127,metki!$A$2:$B$9,2,FALSE)</f>
        <v>экспл_новые_с_названием</v>
      </c>
      <c r="G127" t="str">
        <f t="shared" si="24"/>
        <v>экспл</v>
      </c>
      <c r="H127" t="str">
        <f>VLOOKUP(B127,audio_list_stym!$A$3:$AJ$18,15,FALSE)</f>
        <v>Noni</v>
      </c>
      <c r="I127" t="s">
        <v>693</v>
      </c>
      <c r="J127" t="str">
        <f t="shared" si="25"/>
        <v>Noni_6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134</v>
      </c>
      <c r="Z127" t="str">
        <f>IF(G127="экспл",VLOOKUP(J127,quest_экспл!$A$1:$N$129,12,FALSE),IF(G127="импл_",0,0))</f>
        <v>sound\\Zhidkiy_li_on.wav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5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6"/>
        <v/>
      </c>
      <c r="AI127" t="s">
        <v>129</v>
      </c>
      <c r="AO127">
        <f t="shared" ca="1" si="31"/>
        <v>0.48728317523405418</v>
      </c>
      <c r="AP127" t="str">
        <f t="shared" ca="1" si="32"/>
        <v>pics\\Kokos_6.jpg</v>
      </c>
      <c r="AR127" t="str">
        <f t="shared" si="40"/>
        <v/>
      </c>
      <c r="AS127" t="str">
        <f t="shared" si="38"/>
        <v/>
      </c>
      <c r="AT127">
        <f t="shared" ca="1" si="27"/>
        <v>0.82263767442672708</v>
      </c>
      <c r="AU127" t="s">
        <v>697</v>
      </c>
      <c r="AV127" t="str">
        <f t="shared" ca="1" si="28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_Жидкий_ли_он?</v>
      </c>
      <c r="BA127" t="e">
        <f>VLOOKUP(Q127,audio_list_stym!$B$2:$BQ$299,68,FALSE)</f>
        <v>#N/A</v>
      </c>
      <c r="BB127" t="str">
        <f t="shared" si="29"/>
        <v>На_мониторе_ПЕМАТ._Жидкий_ли_он?</v>
      </c>
      <c r="BD127" cm="1">
        <f t="array" aca="1" ref="BD127" ca="1">INDEX($L$122:$L$129,(RANK(AT7,$AT$2:$AT$9)))</f>
        <v>2120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VLOOKUP(B128,audio_list_stym!$A$3:$BP$18,47,FALSE)</f>
        <v>15</v>
      </c>
      <c r="F128" t="str">
        <f>VLOOKUP(E128,metki!$A$2:$B$9,2,FALSE)</f>
        <v>экспл_новые_с_названием</v>
      </c>
      <c r="G128" t="str">
        <f t="shared" si="24"/>
        <v>экспл</v>
      </c>
      <c r="H128" t="str">
        <f>VLOOKUP(B128,audio_list_stym!$A$3:$AJ$18,15,FALSE)</f>
        <v>Noni</v>
      </c>
      <c r="I128" t="s">
        <v>694</v>
      </c>
      <c r="J128" t="str">
        <f t="shared" si="25"/>
        <v>Noni_7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135</v>
      </c>
      <c r="Z128" t="str">
        <f>IF(G128="экспл",VLOOKUP(J128,quest_экспл!$A$1:$N$129,12,FALSE),IF(G128="импл_",0,0))</f>
        <v>sound\\On_lohmatiy.wav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5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36"/>
        <v/>
      </c>
      <c r="AI128" t="s">
        <v>130</v>
      </c>
      <c r="AO128">
        <f t="shared" ca="1" si="31"/>
        <v>0.24706897730183541</v>
      </c>
      <c r="AP128" t="str">
        <f t="shared" ca="1" si="32"/>
        <v>pics\\Redis_2.jpg</v>
      </c>
      <c r="AR128" t="str">
        <f t="shared" si="40"/>
        <v/>
      </c>
      <c r="AS128" t="str">
        <f t="shared" si="38"/>
        <v/>
      </c>
      <c r="AT128">
        <f t="shared" ca="1" si="27"/>
        <v>0.6338772168874085</v>
      </c>
      <c r="AU128" t="s">
        <v>697</v>
      </c>
      <c r="AV128" t="str">
        <f t="shared" ca="1" si="28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_Он_лохматый?</v>
      </c>
      <c r="BA128" t="e">
        <f>VLOOKUP(Q128,audio_list_stym!$B$2:$BQ$299,68,FALSE)</f>
        <v>#N/A</v>
      </c>
      <c r="BB128" t="str">
        <f t="shared" si="29"/>
        <v>Перед_Вами_ПЕМАТ._Он_лохматый?</v>
      </c>
      <c r="BD128" cm="1">
        <f t="array" aca="1" ref="BD128" ca="1">INDEX($L$122:$L$129,(RANK(AT8,$AT$2:$AT$9)))</f>
        <v>2114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VLOOKUP(B129,audio_list_stym!$A$3:$BP$18,47,FALSE)</f>
        <v>15</v>
      </c>
      <c r="F129" t="str">
        <f>VLOOKUP(E129,metki!$A$2:$B$9,2,FALSE)</f>
        <v>экспл_новые_с_названием</v>
      </c>
      <c r="G129" t="str">
        <f t="shared" si="24"/>
        <v>экспл</v>
      </c>
      <c r="H129" t="str">
        <f>VLOOKUP(B129,audio_list_stym!$A$3:$AJ$18,15,FALSE)</f>
        <v>Noni</v>
      </c>
      <c r="I129" t="s">
        <v>695</v>
      </c>
      <c r="J129" t="str">
        <f t="shared" si="25"/>
        <v>Noni_8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136</v>
      </c>
      <c r="Z129" t="str">
        <f>IF(G129="экспл",VLOOKUP(J129,quest_экспл!$A$1:$N$129,12,FALSE),IF(G129="импл_",0,0))</f>
        <v>sound\\On_zolotistiy.wav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5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6"/>
        <v/>
      </c>
      <c r="AI129" t="s">
        <v>131</v>
      </c>
      <c r="AO129">
        <f t="shared" ca="1" si="31"/>
        <v>0.32253027045752181</v>
      </c>
      <c r="AP129" t="str">
        <f t="shared" ca="1" si="32"/>
        <v>pics\\Peper_5.jpg</v>
      </c>
      <c r="AR129" t="str">
        <f t="shared" si="40"/>
        <v/>
      </c>
      <c r="AS129" t="str">
        <f t="shared" si="38"/>
        <v/>
      </c>
      <c r="AT129">
        <f t="shared" ca="1" si="27"/>
        <v>0.66247989500756488</v>
      </c>
      <c r="AU129" t="s">
        <v>697</v>
      </c>
      <c r="AV129" t="str">
        <f t="shared" ca="1" si="28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_Он_золотистый?</v>
      </c>
      <c r="BA129" t="e">
        <f>VLOOKUP(Q129,audio_list_stym!$B$2:$BQ$299,68,FALSE)</f>
        <v>#N/A</v>
      </c>
      <c r="BB129" t="str">
        <f t="shared" si="29"/>
        <v>Вы_видите_ПЕМАТ._Он_золотистый?</v>
      </c>
      <c r="BD129" cm="1">
        <f t="array" aca="1" ref="BD129" ca="1">INDEX($L$122:$L$129,(RANK(AT9,$AT$2:$AT$9)))</f>
        <v>2116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B00-000000000000}"/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VLOOKUP(B2,audio_list_stym!$A$3:$BP$18,48,FALSE)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VLOOKUP(B2,audio_list_stym!$A$3:$AJ$18,16,FALSE)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18" si="2">IF(ISTEXT(AR2),AR2,IF(ISTEXT(AS2),AS2,""))</f>
        <v/>
      </c>
      <c r="AG2" t="str">
        <f t="shared" ref="AG2:AG25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0.90138584214141604</v>
      </c>
      <c r="AP2" t="str">
        <f t="shared" ref="AP2:AP25" ca="1" si="7">INDEX($AM$2:$AM$25,(RANK(AO2,$AO$2:$AO$25)))</f>
        <v>pics\\Kokos_5.jpg</v>
      </c>
      <c r="AQ2" t="str">
        <f ca="1">INDEX($AN$2:$AN$25,(RANK(AO2,$AO$2:$AO$25)))</f>
        <v>pics\\Tomat_5.jpg</v>
      </c>
      <c r="AT2">
        <f t="shared" ref="AT2:AT65" ca="1" si="8">RAND()</f>
        <v>9.0926318514755855E-2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2030</v>
      </c>
      <c r="BF2" cm="1">
        <f t="array" aca="1" ref="BF2" ca="1">INDEX(BD26:BD49,(RANK(AT2,$AT$2:$AT$16)))</f>
        <v>2046</v>
      </c>
      <c r="BG2" cm="1">
        <f t="array" aca="1" ref="BG2" ca="1">INDEX(BD50:BD65,(RANK(AT2,$AT$2:$AT$16)))</f>
        <v>2022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VLOOKUP(B3,audio_list_stym!$A$3:$BP$18,48,FALSE)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VLOOKUP(B3,audio_list_stym!$A$3:$AJ$18,16,FALSE)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1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0.61466316848555214</v>
      </c>
      <c r="AP3" t="str">
        <f t="shared" ca="1" si="7"/>
        <v>pics\\Finik_3.jpg</v>
      </c>
      <c r="AQ3" t="str">
        <f t="shared" ref="AQ3:AQ25" ca="1" si="13">INDEX($AN$2:$AN$25,(RANK(AO3,$AO$2:$AO$25)))</f>
        <v>pics\\Peper_3.jpg</v>
      </c>
      <c r="AT3">
        <f t="shared" ca="1" si="8"/>
        <v>0.60221361175890742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Посмотрите,_вот_XXXXX._Мясистый_ли_он?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VLOOKUP(B4,audio_list_stym!$A$3:$BP$18,48,FALSE)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VLOOKUP(B4,audio_list_stym!$A$3:$AJ$18,16,FALSE)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1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4.6637730386225429E-2</v>
      </c>
      <c r="AP4" t="str">
        <f t="shared" ca="1" si="7"/>
        <v>pics\\Injir_8.jpg</v>
      </c>
      <c r="AQ4" t="str">
        <f t="shared" ca="1" si="13"/>
        <v>pics\\Tikva_8.jpg</v>
      </c>
      <c r="AT4">
        <f t="shared" ca="1" si="8"/>
        <v>0.59663019753330504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Вот_XXXXX._Горький_ли_он?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VLOOKUP(B5,audio_list_stym!$A$3:$BP$18,48,FALSE)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VLOOKUP(B5,audio_list_stym!$A$3:$AJ$18,16,FALSE)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1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0.89257188078159722</v>
      </c>
      <c r="AP5" t="str">
        <f t="shared" ca="1" si="7"/>
        <v>pics\\Kokos_6.jpg</v>
      </c>
      <c r="AQ5" t="str">
        <f t="shared" ca="1" si="13"/>
        <v>pics\\Tomat_6.jpg</v>
      </c>
      <c r="AT5">
        <f t="shared" ca="1" si="8"/>
        <v>0.19439539087488411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Это_XXXXX._Он_яркий?</v>
      </c>
      <c r="BD5" cm="1">
        <f t="array" aca="1" ref="BD5" ca="1">INDEX($L$2:$L$9,(RANK(AT5,$AT$2:$AT$9)))</f>
        <v>2061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VLOOKUP(B6,audio_list_stym!$A$3:$BP$18,48,FALSE)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VLOOKUP(B6,audio_list_stym!$A$3:$AJ$18,16,FALSE)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1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0.55025676731357376</v>
      </c>
      <c r="AP6" t="str">
        <f t="shared" ca="1" si="7"/>
        <v>pics\\Finik_5.jpg</v>
      </c>
      <c r="AQ6" t="str">
        <f t="shared" ca="1" si="13"/>
        <v>pics\\Peper_5.jpg</v>
      </c>
      <c r="AT6">
        <f t="shared" ca="1" si="8"/>
        <v>0.53515302441668366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На_картинке_XXXXX._Он_острый?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VLOOKUP(B7,audio_list_stym!$A$3:$BP$18,48,FALSE)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VLOOKUP(B7,audio_list_stym!$A$3:$AJ$18,16,FALSE)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1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0.94093849537903174</v>
      </c>
      <c r="AP7" t="str">
        <f t="shared" ca="1" si="7"/>
        <v>pics\\Kokos_2.jpg</v>
      </c>
      <c r="AQ7" t="str">
        <f t="shared" ca="1" si="13"/>
        <v>pics\\Tomat_2.jpg</v>
      </c>
      <c r="AT7">
        <f t="shared" ca="1" si="8"/>
        <v>0.69025253933363229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На_мониторе_XXXXX._Он_спелый?</v>
      </c>
      <c r="BD7" cm="1">
        <f t="array" aca="1" ref="BD7" ca="1">INDEX($L$2:$L$9,(RANK(AT7,$AT$2:$AT$9)))</f>
        <v>2057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VLOOKUP(B8,audio_list_stym!$A$3:$BP$18,48,FALSE)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VLOOKUP(B8,audio_list_stym!$A$3:$AJ$18,16,FALSE)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1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0.28590207948710455</v>
      </c>
      <c r="AP8" t="str">
        <f t="shared" ca="1" si="7"/>
        <v>pics\\Injir_4.jpg</v>
      </c>
      <c r="AQ8" t="str">
        <f t="shared" ca="1" si="13"/>
        <v>pics\\Tikva_4.jpg</v>
      </c>
      <c r="AT8">
        <f t="shared" ca="1" si="8"/>
        <v>0.16057710993944374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Перед_Вами_XXXXX._Он_серый?</v>
      </c>
      <c r="BD8" cm="1">
        <f t="array" aca="1" ref="BD8" ca="1">INDEX($L$2:$L$9,(RANK(AT8,$AT$2:$AT$9)))</f>
        <v>2062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VLOOKUP(B9,audio_list_stym!$A$3:$BP$18,48,FALSE)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VLOOKUP(B9,audio_list_stym!$A$3:$AJ$18,16,FALSE)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1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0.30027678076898967</v>
      </c>
      <c r="AP9" t="str">
        <f t="shared" ca="1" si="7"/>
        <v>pics\\Injir_3.jpg</v>
      </c>
      <c r="AQ9" t="str">
        <f t="shared" ca="1" si="13"/>
        <v>pics\\Tikva_3.jpg</v>
      </c>
      <c r="AT9">
        <f t="shared" ca="1" si="8"/>
        <v>0.13607841131958243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Вы_видите_XXXXX._Вязкий_ли_он?</v>
      </c>
      <c r="BD9" cm="1">
        <f t="array" aca="1" ref="BD9" ca="1">INDEX($L$2:$L$9,(RANK(AT9,$AT$2:$AT$9)))</f>
        <v>2063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VLOOKUP(B10,audio_list_stym!$A$3:$BP$18,48,FALSE)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VLOOKUP(B10,audio_list_stym!$A$3:$AJ$18,16,FALSE)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2042</v>
      </c>
      <c r="AD10" t="str">
        <f t="shared" ca="1" si="11"/>
        <v>pics\\Peper_2.jpg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pics\\Peper_2.jpg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0.72354420683635312</v>
      </c>
      <c r="AP10" t="str">
        <f t="shared" ca="1" si="7"/>
        <v>pics\\Finik_2.jpg</v>
      </c>
      <c r="AQ10" t="str">
        <f t="shared" ca="1" si="13"/>
        <v>pics\\Peper_2.jpg</v>
      </c>
      <c r="AS10" t="str">
        <f t="shared" ref="AS10:AS17" ca="1" si="15">IF(AH10="sound\\Tropic",AQ10,"")</f>
        <v>pics\\Peper_2.jpg</v>
      </c>
      <c r="AT10">
        <f t="shared" ca="1" si="8"/>
        <v>0.95759757720707228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_Старый_ли_ЛИМОН?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VLOOKUP(B11,audio_list_stym!$A$3:$BP$18,48,FALSE)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VLOOKUP(B11,audio_list_stym!$A$3:$AJ$18,16,FALSE)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2166</v>
      </c>
      <c r="AD11" t="str">
        <f t="shared" ca="1" si="11"/>
        <v>pics\\Tikva_6.jpg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pics\\Tikva_6.jpg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9.0858779663741451E-2</v>
      </c>
      <c r="AP11" t="str">
        <f t="shared" ca="1" si="7"/>
        <v>pics\\Injir_6.jpg</v>
      </c>
      <c r="AQ11" t="str">
        <f t="shared" ca="1" si="13"/>
        <v>pics\\Tikva_6.jpg</v>
      </c>
      <c r="AS11" t="str">
        <f t="shared" ca="1" si="15"/>
        <v>pics\\Tikva_6.jpg</v>
      </c>
      <c r="AT11">
        <f t="shared" ca="1" si="8"/>
        <v>0.43853442289539313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_Фиолетовый_ли_ЛИМОН?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VLOOKUP(B12,audio_list_stym!$A$3:$BP$18,48,FALSE)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VLOOKUP(B12,audio_list_stym!$A$3:$AJ$18,16,FALSE)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2041</v>
      </c>
      <c r="AD12" t="str">
        <f t="shared" ca="1" si="11"/>
        <v>pics\\Peper_1.jpg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pics\\Peper_1.jpg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0.76742797970953336</v>
      </c>
      <c r="AP12" t="str">
        <f t="shared" ca="1" si="7"/>
        <v>pics\\Finik_1.jpg</v>
      </c>
      <c r="AQ12" t="str">
        <f t="shared" ca="1" si="13"/>
        <v>pics\\Peper_1.jpg</v>
      </c>
      <c r="AS12" t="str">
        <f t="shared" ca="1" si="15"/>
        <v>pics\\Peper_1.jpg</v>
      </c>
      <c r="AT12">
        <f t="shared" ca="1" si="8"/>
        <v>0.70342235376402751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_С_цедрой_ли_ЛИМОН?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VLOOKUP(B13,audio_list_stym!$A$3:$BP$18,48,FALSE)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VLOOKUP(B13,audio_list_stym!$A$3:$AJ$18,16,FALSE)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2167</v>
      </c>
      <c r="AD13" t="str">
        <f t="shared" ca="1" si="11"/>
        <v>pics\\Tikva_7.jpg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pics\\Tikva_7.jpg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7.2068462147497514E-2</v>
      </c>
      <c r="AP13" t="str">
        <f t="shared" ca="1" si="7"/>
        <v>pics\\Injir_7.jpg</v>
      </c>
      <c r="AQ13" t="str">
        <f t="shared" ca="1" si="13"/>
        <v>pics\\Tikva_7.jpg</v>
      </c>
      <c r="AS13" t="str">
        <f t="shared" ca="1" si="15"/>
        <v>pics\\Tikva_7.jpg</v>
      </c>
      <c r="AT13">
        <f t="shared" ca="1" si="8"/>
        <v>0.23495673456686494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_Кислый_ли_ЛИМОН?</v>
      </c>
      <c r="BD13" cm="1">
        <f t="array" aca="1" ref="BD13" ca="1">INDEX($L$10:$L$17,(RANK(AT5,$AT$2:$AT$9)))</f>
        <v>2037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VLOOKUP(B14,audio_list_stym!$A$3:$BP$18,48,FALSE)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VLOOKUP(B14,audio_list_stym!$A$3:$AJ$18,16,FALSE)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2064</v>
      </c>
      <c r="AD14" t="str">
        <f t="shared" ca="1" si="11"/>
        <v>pics\\Tomat_8.jpg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pics\\Tomat_8.jpg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0.86046867330668886</v>
      </c>
      <c r="AP14" t="str">
        <f t="shared" ca="1" si="7"/>
        <v>pics\\Kokos_8.jpg</v>
      </c>
      <c r="AQ14" t="str">
        <f t="shared" ca="1" si="13"/>
        <v>pics\\Tomat_8.jpg</v>
      </c>
      <c r="AS14" t="str">
        <f t="shared" ca="1" si="15"/>
        <v>pics\\Tomat_8.jpg</v>
      </c>
      <c r="AT14">
        <f t="shared" ca="1" si="8"/>
        <v>0.62902291287410461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_Сочный_ли_ЛИМОН?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VLOOKUP(B15,audio_list_stym!$A$3:$BP$18,48,FALSE)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VLOOKUP(B15,audio_list_stym!$A$3:$AJ$18,16,FALSE)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2063</v>
      </c>
      <c r="AD15" t="str">
        <f t="shared" ca="1" si="11"/>
        <v>pics\\Tomat_7.jpg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pics\\Tomat_7.jpg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0.87084821910680521</v>
      </c>
      <c r="AP15" t="str">
        <f t="shared" ca="1" si="7"/>
        <v>pics\\Kokos_7.jpg</v>
      </c>
      <c r="AQ15" t="str">
        <f t="shared" ca="1" si="13"/>
        <v>pics\\Tomat_7.jpg</v>
      </c>
      <c r="AS15" t="str">
        <f t="shared" ca="1" si="15"/>
        <v>pics\\Tomat_7.jpg</v>
      </c>
      <c r="AT15">
        <f t="shared" ca="1" si="8"/>
        <v>0.1778013649183644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_Длинный_ли_ЛИМОН?</v>
      </c>
      <c r="BD15" cm="1">
        <f t="array" aca="1" ref="BD15" ca="1">INDEX($L$10:$L$17,(RANK(AT7,$AT$2:$AT$9)))</f>
        <v>2033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VLOOKUP(B16,audio_list_stym!$A$3:$BP$18,48,FALSE)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VLOOKUP(B16,audio_list_stym!$A$3:$AJ$18,16,FALSE)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2162</v>
      </c>
      <c r="AD16" t="str">
        <f t="shared" ca="1" si="11"/>
        <v>pics\\Tikva_2.jpg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pics\\Tikva_2.jpg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0.32247579251257985</v>
      </c>
      <c r="AP16" t="str">
        <f t="shared" ca="1" si="7"/>
        <v>pics\\Injir_2.jpg</v>
      </c>
      <c r="AQ16" t="str">
        <f t="shared" ca="1" si="13"/>
        <v>pics\\Tikva_2.jpg</v>
      </c>
      <c r="AS16" t="str">
        <f t="shared" ca="1" si="15"/>
        <v>pics\\Tikva_2.jpg</v>
      </c>
      <c r="AT16">
        <f t="shared" ca="1" si="8"/>
        <v>0.65779552009808717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_Упругий_ли_ЛИМОН?</v>
      </c>
      <c r="BD16" cm="1">
        <f t="array" aca="1" ref="BD16" ca="1">INDEX($L$10:$L$17,(RANK(AT8,$AT$2:$AT$9)))</f>
        <v>2038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VLOOKUP(B17,audio_list_stym!$A$3:$BP$18,48,FALSE)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VLOOKUP(B17,audio_list_stym!$A$3:$AJ$18,16,FALSE)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2046</v>
      </c>
      <c r="AD17" t="str">
        <f t="shared" ca="1" si="11"/>
        <v>pics\\Peper_6.jpg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0.49205873347438456</v>
      </c>
      <c r="AP17" t="str">
        <f t="shared" ca="1" si="7"/>
        <v>pics\\Finik_6.jpg</v>
      </c>
      <c r="AQ17" t="str">
        <f t="shared" ca="1" si="13"/>
        <v>pics\\Peper_6.jpg</v>
      </c>
      <c r="AS17" t="str">
        <f t="shared" ca="1" si="15"/>
        <v>pics\\Peper_6.jpg</v>
      </c>
      <c r="AT17">
        <f t="shared" ca="1" si="8"/>
        <v>0.23142413900060821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_Без_кожуры_ли_ЛИМОН?</v>
      </c>
      <c r="BD17" cm="1">
        <f t="array" aca="1" ref="BD17" ca="1">INDEX($L$10:$L$17,(RANK(AT9,$AT$2:$AT$9)))</f>
        <v>2039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VLOOKUP(B18,audio_list_stym!$A$3:$BP$18,48,FALSE)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VLOOKUP(B18,audio_list_stym!$A$3:$AJ$18,16,FALSE)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1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si="3"/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6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0.59649987993873621</v>
      </c>
      <c r="AP18" t="str">
        <f t="shared" ca="1" si="7"/>
        <v>pics\\Finik_4.jpg</v>
      </c>
      <c r="AQ18" t="str">
        <f t="shared" ca="1" si="13"/>
        <v>pics\\Peper_4.jpg</v>
      </c>
      <c r="AT18">
        <f t="shared" ca="1" si="8"/>
        <v>0.71707845872519005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2062</v>
      </c>
      <c r="BF18" cm="1">
        <f t="array" aca="1" ref="BF18" ca="1">INDEX(BD26:BD49,(RANK(AT4,$AT$2:$AT$16)))</f>
        <v>2054</v>
      </c>
      <c r="BG18" cm="1">
        <f t="array" aca="1" ref="BG18" ca="1">INDEX(BD50:BD65,(RANK(AT4,$AT$2:$AT$16)))</f>
        <v>2014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VLOOKUP(B19,audio_list_stym!$A$3:$BP$18,48,FALSE)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VLOOKUP(B19,audio_list_stym!$A$3:$AJ$18,16,FALSE)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1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ref="AF19:AF38" si="17">IF(ISTEXT(AR19),AR19,IF(ISTEXT(AS19),AS19,""))</f>
        <v/>
      </c>
      <c r="AG19" t="str">
        <f t="shared" si="3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6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0.92709005104209019</v>
      </c>
      <c r="AP19" t="str">
        <f t="shared" ca="1" si="7"/>
        <v>pics\\Kokos_3.jpg</v>
      </c>
      <c r="AQ19" t="str">
        <f t="shared" ca="1" si="13"/>
        <v>pics\\Tomat_3.jpg</v>
      </c>
      <c r="AT19">
        <f t="shared" ca="1" si="8"/>
        <v>0.19601042397286506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Посмотрите,_вот_КОКОС._Полый_ли_он?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VLOOKUP(B20,audio_list_stym!$A$3:$BP$18,48,FALSE)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VLOOKUP(B20,audio_list_stym!$A$3:$AJ$18,16,FALSE)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1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7"/>
        <v/>
      </c>
      <c r="AG20" t="str">
        <f t="shared" si="3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6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0.32515339557810752</v>
      </c>
      <c r="AP20" t="str">
        <f t="shared" ca="1" si="7"/>
        <v>pics\\Injir_1.jpg</v>
      </c>
      <c r="AQ20" t="str">
        <f t="shared" ca="1" si="13"/>
        <v>pics\\Tikva_1.jpg</v>
      </c>
      <c r="AT20">
        <f t="shared" ca="1" si="8"/>
        <v>0.77184698545746244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Вот_КОКОС._Гладкий_ли_он?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VLOOKUP(B21,audio_list_stym!$A$3:$BP$18,48,FALSE)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VLOOKUP(B21,audio_list_stym!$A$3:$AJ$18,16,FALSE)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1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17"/>
        <v/>
      </c>
      <c r="AG21" t="str">
        <f t="shared" si="3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6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0.43952979169478956</v>
      </c>
      <c r="AP21" t="str">
        <f t="shared" ca="1" si="7"/>
        <v>pics\\Finik_8.jpg</v>
      </c>
      <c r="AQ21" t="str">
        <f t="shared" ca="1" si="13"/>
        <v>pics\\Peper_8.jpg</v>
      </c>
      <c r="AT21">
        <f t="shared" ca="1" si="8"/>
        <v>0.92981608318101339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Это_КОКОС._Пористый_ли_он?</v>
      </c>
      <c r="BD21" cm="1">
        <f t="array" aca="1" ref="BD21" ca="1">INDEX($L$18:$L$25,(RANK(AT5,$AT$2:$AT$9)))</f>
        <v>2029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VLOOKUP(B22,audio_list_stym!$A$3:$BP$18,48,FALSE)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VLOOKUP(B22,audio_list_stym!$A$3:$AJ$18,16,FALSE)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1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17"/>
        <v/>
      </c>
      <c r="AG22" t="str">
        <f t="shared" si="3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6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0.98090585064561286</v>
      </c>
      <c r="AP22" t="str">
        <f t="shared" ca="1" si="7"/>
        <v>pics\\Kokos_1.jpg</v>
      </c>
      <c r="AQ22" t="str">
        <f t="shared" ca="1" si="13"/>
        <v>pics\\Tomat_1.jpg</v>
      </c>
      <c r="AT22">
        <f t="shared" ca="1" si="8"/>
        <v>0.88634273628812232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На_картинке_КОКОС._Он_вареный?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VLOOKUP(B23,audio_list_stym!$A$3:$BP$18,48,FALSE)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VLOOKUP(B23,audio_list_stym!$A$3:$AJ$18,16,FALSE)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1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17"/>
        <v/>
      </c>
      <c r="AG23" t="str">
        <f t="shared" si="3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6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0.12262799672314495</v>
      </c>
      <c r="AP23" t="str">
        <f t="shared" ca="1" si="7"/>
        <v>pics\\Injir_5.jpg</v>
      </c>
      <c r="AQ23" t="str">
        <f t="shared" ca="1" si="13"/>
        <v>pics\\Tikva_5.jpg</v>
      </c>
      <c r="AT23">
        <f t="shared" ca="1" si="8"/>
        <v>0.35325450506723277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На_мониторе_КОКОС._Плотный_ли_он?</v>
      </c>
      <c r="BD23" cm="1">
        <f t="array" aca="1" ref="BD23" ca="1">INDEX($L$18:$L$25,(RANK(AT7,$AT$2:$AT$9)))</f>
        <v>2025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VLOOKUP(B24,audio_list_stym!$A$3:$BP$18,48,FALSE)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VLOOKUP(B24,audio_list_stym!$A$3:$AJ$18,16,FALSE)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1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17"/>
        <v/>
      </c>
      <c r="AG24" t="str">
        <f t="shared" si="3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6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0.44021516112246939</v>
      </c>
      <c r="AP24" t="str">
        <f t="shared" ca="1" si="7"/>
        <v>pics\\Finik_7.jpg</v>
      </c>
      <c r="AQ24" t="str">
        <f t="shared" ca="1" si="13"/>
        <v>pics\\Peper_7.jpg</v>
      </c>
      <c r="AT24">
        <f t="shared" ca="1" si="8"/>
        <v>7.4166600894448709E-2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Перед_Вами_КОКОС._Он_ворсистый?</v>
      </c>
      <c r="BD24" cm="1">
        <f t="array" aca="1" ref="BD24" ca="1">INDEX($L$18:$L$25,(RANK(AT8,$AT$2:$AT$9)))</f>
        <v>2030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VLOOKUP(B25,audio_list_stym!$A$3:$BP$18,48,FALSE)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VLOOKUP(B25,audio_list_stym!$A$3:$AJ$18,16,FALSE)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1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17"/>
        <v/>
      </c>
      <c r="AG25" t="str">
        <f t="shared" si="3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6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0.91302660194639584</v>
      </c>
      <c r="AP25" t="str">
        <f t="shared" ca="1" si="7"/>
        <v>pics\\Kokos_4.jpg</v>
      </c>
      <c r="AQ25" t="str">
        <f t="shared" ca="1" si="13"/>
        <v>pics\\Tomat_4.jpg</v>
      </c>
      <c r="AT25">
        <f t="shared" ca="1" si="8"/>
        <v>0.54738178808677007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Вы_видите_КОКОС._Он_мягкий?</v>
      </c>
      <c r="BD25" cm="1">
        <f t="array" aca="1" ref="BD25" ca="1">INDEX($L$18:$L$25,(RANK(AT9,$AT$2:$AT$9)))</f>
        <v>2031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VLOOKUP(B26,audio_list_stym!$A$3:$BP$18,48,FALSE)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VLOOKUP(B26,audio_list_stym!$A$3:$AJ$18,16,FALSE)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2029</v>
      </c>
      <c r="AD26" t="str">
        <f t="shared" ca="1" si="11"/>
        <v>pics\\Kokos_5.jpg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7"/>
        <v>pics\\Kokos_5.jpg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8">IF(AH26="sound\\Ogorod",AP2,"")</f>
        <v>pics\\Kokos_5.jpg</v>
      </c>
      <c r="AT26">
        <f t="shared" ca="1" si="8"/>
        <v>0.73470481270556287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_С_ботвой_ли_XXXXX?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2035</v>
      </c>
      <c r="BF26" cm="1">
        <f t="array" aca="1" ref="BF26" ca="1">INDEX(BD34:BD49,(RANK(AT5,$AT$2:$AT$16)))</f>
        <v>2003</v>
      </c>
      <c r="BG26" cm="1">
        <f t="array" aca="1" ref="BG26" ca="1">INDEX(BD50:BD65,(RANK(AT5,$AT$2:$AT$16)))</f>
        <v>2019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VLOOKUP(B27,audio_list_stym!$A$3:$BP$18,48,FALSE)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VLOOKUP(B27,audio_list_stym!$A$3:$AJ$18,16,FALSE)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2011</v>
      </c>
      <c r="AD27" t="str">
        <f t="shared" ca="1" si="11"/>
        <v>pics\\Finik_3.jpg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7"/>
        <v>pics\\Finik_3.jpg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8"/>
        <v>pics\\Finik_3.jpg</v>
      </c>
      <c r="AT27">
        <f t="shared" ca="1" si="8"/>
        <v>0.7007840563880019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_Алый_ли_XXXXX?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VLOOKUP(B28,audio_list_stym!$A$3:$BP$18,48,FALSE)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VLOOKUP(B28,audio_list_stym!$A$3:$AJ$18,16,FALSE)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2160</v>
      </c>
      <c r="AD28" t="str">
        <f t="shared" ca="1" si="11"/>
        <v>pics\\Injir_8.jpg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7"/>
        <v>pics\\Injir_8.jpg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pics\\Injir_8.jpg</v>
      </c>
      <c r="AT28">
        <f t="shared" ca="1" si="8"/>
        <v>6.604279899369625E-2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_Пряный_ли_XXXXX?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VLOOKUP(B29,audio_list_stym!$A$3:$BP$18,48,FALSE)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VLOOKUP(B29,audio_list_stym!$A$3:$AJ$18,16,FALSE)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2030</v>
      </c>
      <c r="AD29" t="str">
        <f t="shared" ca="1" si="11"/>
        <v>pics\\Kokos_6.jpg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7"/>
        <v>pics\\Kokos_6.jpg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pics\\Kokos_6.jpg</v>
      </c>
      <c r="AT29">
        <f t="shared" ca="1" si="8"/>
        <v>0.93381162049888899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_Жирный_ли_XXXXX?</v>
      </c>
      <c r="BD29" cm="1">
        <f t="array" aca="1" ref="BD29" ca="1">INDEX($L$26:$L$33,(RANK(AT5,$AT$2:$AT$9)))</f>
        <v>2053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VLOOKUP(B30,audio_list_stym!$A$3:$BP$18,48,FALSE)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VLOOKUP(B30,audio_list_stym!$A$3:$AJ$18,16,FALSE)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2013</v>
      </c>
      <c r="AD30" t="str">
        <f t="shared" ca="1" si="11"/>
        <v>pics\\Finik_5.jpg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7"/>
        <v>pics\\Finik_5.jpg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pics\\Finik_5.jpg</v>
      </c>
      <c r="AT30">
        <f t="shared" ca="1" si="8"/>
        <v>0.44700495949482144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_Соленый_ли_XXXXX?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VLOOKUP(B31,audio_list_stym!$A$3:$BP$18,48,FALSE)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VLOOKUP(B31,audio_list_stym!$A$3:$AJ$18,16,FALSE)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2026</v>
      </c>
      <c r="AD31" t="str">
        <f t="shared" ca="1" si="11"/>
        <v>pics\\Kokos_2.jpg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7"/>
        <v>pics\\Kokos_2.jpg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pics\\Kokos_2.jpg</v>
      </c>
      <c r="AT31">
        <f t="shared" ca="1" si="8"/>
        <v>0.74353447635548653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_Пышный_ли_XXXXX?</v>
      </c>
      <c r="BD31" cm="1">
        <f t="array" aca="1" ref="BD31" ca="1">INDEX($L$26:$L$33,(RANK(AT7,$AT$2:$AT$9)))</f>
        <v>2049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VLOOKUP(B32,audio_list_stym!$A$3:$BP$18,48,FALSE)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VLOOKUP(B32,audio_list_stym!$A$3:$AJ$18,16,FALSE)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2156</v>
      </c>
      <c r="AD32" t="str">
        <f t="shared" ca="1" si="11"/>
        <v>pics\\Injir_4.jpg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7"/>
        <v>pics\\Injir_4.jpg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pics\\Injir_4.jpg</v>
      </c>
      <c r="AT32">
        <f t="shared" ca="1" si="8"/>
        <v>0.28231918119156485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_Крепкий_ли_XXXXX?</v>
      </c>
      <c r="BD32" cm="1">
        <f t="array" aca="1" ref="BD32" ca="1">INDEX($L$26:$L$33,(RANK(AT8,$AT$2:$AT$9)))</f>
        <v>2054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VLOOKUP(B33,audio_list_stym!$A$3:$BP$18,48,FALSE)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VLOOKUP(B33,audio_list_stym!$A$3:$AJ$18,16,FALSE)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2155</v>
      </c>
      <c r="AD33" t="str">
        <f t="shared" ca="1" si="11"/>
        <v>pics\\Injir_3.jpg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7"/>
        <v>pics\\Injir_3.jpg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pics\\Injir_3.jpg</v>
      </c>
      <c r="AT33">
        <f t="shared" ca="1" si="8"/>
        <v>0.19534928217171754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_Круглый_ли_XXXXX?</v>
      </c>
      <c r="BD33" cm="1">
        <f t="array" aca="1" ref="BD33" ca="1">INDEX($L$26:$L$33,(RANK(AT9,$AT$2:$AT$9)))</f>
        <v>2055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VLOOKUP(B34,audio_list_stym!$A$3:$BP$18,48,FALSE)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VLOOKUP(B34,audio_list_stym!$A$3:$AJ$18,16,FALSE)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1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17"/>
        <v/>
      </c>
      <c r="AG34" t="str">
        <f t="shared" ref="AG34:AG41" si="19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0.19851615586510796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2037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2013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VLOOKUP(B35,audio_list_stym!$A$3:$BP$18,48,FALSE)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VLOOKUP(B35,audio_list_stym!$A$3:$AJ$18,16,FALSE)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1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17"/>
        <v/>
      </c>
      <c r="AG35" t="str">
        <f t="shared" si="19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0.23067131306372457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Посмотрите,_вот_XXXXX._Черный_ли_он?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VLOOKUP(B36,audio_list_stym!$A$3:$BP$18,48,FALSE)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VLOOKUP(B36,audio_list_stym!$A$3:$AJ$18,16,FALSE)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1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17"/>
        <v/>
      </c>
      <c r="AG36" t="str">
        <f t="shared" si="19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0.83379935475329836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Вот_XXXXX._Он_гнилой?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VLOOKUP(B37,audio_list_stym!$A$3:$BP$18,48,FALSE)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VLOOKUP(B37,audio_list_stym!$A$3:$AJ$18,16,FALSE)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1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17"/>
        <v/>
      </c>
      <c r="AG37" t="str">
        <f t="shared" si="19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0.7004493102304582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Это_XXXXX._Он_бугристый?</v>
      </c>
      <c r="BD37" cm="1">
        <f t="array" aca="1" ref="BD37" ca="1">INDEX($L$34:$L$41,(RANK(AT5,$AT$2:$AT$9)))</f>
        <v>2045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VLOOKUP(B38,audio_list_stym!$A$3:$BP$18,48,FALSE)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VLOOKUP(B38,audio_list_stym!$A$3:$AJ$18,16,FALSE)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1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17"/>
        <v/>
      </c>
      <c r="AG38" t="str">
        <f t="shared" si="19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0.44542225282162795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На_картинке_XXXXX._Он_слоеный?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VLOOKUP(B39,audio_list_stym!$A$3:$BP$18,48,FALSE)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VLOOKUP(B39,audio_list_stym!$A$3:$AJ$18,16,FALSE)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1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19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0.21318423458704816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На_мониторе_XXXXX._Хрустящий_ли_он?</v>
      </c>
      <c r="BD39" cm="1">
        <f t="array" aca="1" ref="BD39" ca="1">INDEX($L$34:$L$41,(RANK(AT7,$AT$2:$AT$9)))</f>
        <v>2041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VLOOKUP(B40,audio_list_stym!$A$3:$BP$18,48,FALSE)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VLOOKUP(B40,audio_list_stym!$A$3:$AJ$18,16,FALSE)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1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19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0.41202171119507502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Перед_Вами_XXXXX._Блестит_ли_он?</v>
      </c>
      <c r="BD40" cm="1">
        <f t="array" aca="1" ref="BD40" ca="1">INDEX($L$34:$L$41,(RANK(AT8,$AT$2:$AT$9)))</f>
        <v>2046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VLOOKUP(B41,audio_list_stym!$A$3:$BP$18,48,FALSE)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VLOOKUP(B41,audio_list_stym!$A$3:$AJ$18,16,FALSE)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1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1">IF(ISTEXT(AR41),AR41,IF(ISTEXT(AS41),AS41,""))</f>
        <v/>
      </c>
      <c r="AG41" t="str">
        <f t="shared" si="19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0.63080283037964568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Вы_видите_XXXXX._Он_цитрусовый?</v>
      </c>
      <c r="BD41" cm="1">
        <f t="array" aca="1" ref="BD41" ca="1">INDEX($L$34:$L$41,(RANK(AT9,$AT$2:$AT$9)))</f>
        <v>2047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VLOOKUP(B42,audio_list_stym!$A$3:$BP$18,48,FALSE)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VLOOKUP(B42,audio_list_stym!$A$3:$AJ$18,16,FALSE)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2044</v>
      </c>
      <c r="AD42" t="str">
        <f t="shared" ca="1" si="11"/>
        <v>pics\\Peper_4.jpg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pics\\Peper_4.jpg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pics\\Peper_4.jpg</v>
      </c>
      <c r="AT42">
        <f t="shared" ca="1" si="8"/>
        <v>0.98051485644522174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_Чистый_ли_БАНАН?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2063</v>
      </c>
      <c r="BF42" cm="1">
        <f t="array" aca="1" ref="BF42" ca="1">INDEX(BD26:BD41,(RANK(AT6,$AT$2:$AT$17)))</f>
        <v>2055</v>
      </c>
      <c r="BG42" cm="1">
        <f t="array" aca="1" ref="BG42" ca="1">INDEX(BD50:BD65,(RANK(AT6,$AT$2:$AT$17)))</f>
        <v>2015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VLOOKUP(B43,audio_list_stym!$A$3:$BP$18,48,FALSE)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VLOOKUP(B43,audio_list_stym!$A$3:$AJ$18,16,FALSE)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2059</v>
      </c>
      <c r="AD43" t="str">
        <f t="shared" ca="1" si="11"/>
        <v>pics\\Tomat_3.jpg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pics\\Tomat_3.jpg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pics\\Tomat_3.jpg</v>
      </c>
      <c r="AT43">
        <f t="shared" ca="1" si="8"/>
        <v>0.93548158034816165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_Свежий_ли_БАНАН?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VLOOKUP(B44,audio_list_stym!$A$3:$BP$18,48,FALSE)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VLOOKUP(B44,audio_list_stym!$A$3:$AJ$18,16,FALSE)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2161</v>
      </c>
      <c r="AD44" t="str">
        <f t="shared" ca="1" si="11"/>
        <v>pics\\Tikva_1.jpg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pics\\Tikva_1.jpg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pics\\Tikva_1.jpg</v>
      </c>
      <c r="AT44">
        <f t="shared" ca="1" si="8"/>
        <v>0.47297804332837012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_Жаренный_ли_БАНАН?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VLOOKUP(B45,audio_list_stym!$A$3:$BP$18,48,FALSE)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VLOOKUP(B45,audio_list_stym!$A$3:$AJ$18,16,FALSE)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2048</v>
      </c>
      <c r="AD45" t="str">
        <f t="shared" ca="1" si="11"/>
        <v>pics\\Peper_8.jpg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pics\\Peper_8.jpg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pics\\Peper_8.jpg</v>
      </c>
      <c r="AT45">
        <f t="shared" ca="1" si="8"/>
        <v>9.2323418393676637E-2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_Сладкий_ли_БАНАН?</v>
      </c>
      <c r="BD45" cm="1">
        <f t="array" aca="1" ref="BD45" ca="1">INDEX($L$42:$L$49,(RANK(AT5,$AT$2:$AT$9)))</f>
        <v>2005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VLOOKUP(B46,audio_list_stym!$A$3:$BP$18,48,FALSE)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VLOOKUP(B46,audio_list_stym!$A$3:$AJ$18,16,FALSE)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2057</v>
      </c>
      <c r="AD46" t="str">
        <f t="shared" ca="1" si="11"/>
        <v>pics\\Tomat_1.jpg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pics\\Tomat_1.jpg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pics\\Tomat_1.jpg</v>
      </c>
      <c r="AT46">
        <f t="shared" ca="1" si="8"/>
        <v>2.8232849114457226E-2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_Влажный_ли_БАНАН?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VLOOKUP(B47,audio_list_stym!$A$3:$BP$18,48,FALSE)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VLOOKUP(B47,audio_list_stym!$A$3:$AJ$18,16,FALSE)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2165</v>
      </c>
      <c r="AD47" t="str">
        <f t="shared" ca="1" si="11"/>
        <v>pics\\Tikva_5.jpg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pics\\Tikva_5.jpg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pics\\Tikva_5.jpg</v>
      </c>
      <c r="AT47">
        <f t="shared" ca="1" si="8"/>
        <v>0.70482857753647887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_Съедобный_ли_БАНАН?</v>
      </c>
      <c r="BD47" cm="1">
        <f t="array" aca="1" ref="BD47" ca="1">INDEX($L$42:$L$49,(RANK(AT7,$AT$2:$AT$9)))</f>
        <v>2001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VLOOKUP(B48,audio_list_stym!$A$3:$BP$18,48,FALSE)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VLOOKUP(B48,audio_list_stym!$A$3:$AJ$18,16,FALSE)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2047</v>
      </c>
      <c r="AD48" t="str">
        <f t="shared" ca="1" si="11"/>
        <v>pics\\Peper_7.jpg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pics\\Peper_7.jpg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pics\\Peper_7.jpg</v>
      </c>
      <c r="AT48">
        <f t="shared" ca="1" si="8"/>
        <v>4.6089785346710044E-2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_Сиреневый_ли_БАНАН?</v>
      </c>
      <c r="BD48" cm="1">
        <f t="array" aca="1" ref="BD48" ca="1">INDEX($L$42:$L$49,(RANK(AT8,$AT$2:$AT$9)))</f>
        <v>2006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VLOOKUP(B49,audio_list_stym!$A$3:$BP$18,48,FALSE)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VLOOKUP(B49,audio_list_stym!$A$3:$AJ$18,16,FALSE)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2060</v>
      </c>
      <c r="AD49" t="str">
        <f t="shared" ca="1" si="11"/>
        <v>pics\\Tomat_4.jpg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pics\\Tomat_4.jpg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pics\\Tomat_4.jpg</v>
      </c>
      <c r="AT49">
        <f t="shared" ca="1" si="8"/>
        <v>0.13276366667595652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_Репчатый_ли_БАНАН?</v>
      </c>
      <c r="BD49" cm="1">
        <f t="array" aca="1" ref="BD49" ca="1">INDEX($L$42:$L$49,(RANK(AT9,$AT$2:$AT$9)))</f>
        <v>2007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VLOOKUP(B50,audio_list_stym!$A$3:$BP$18,48,FALSE)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VLOOKUP(B50,audio_list_stym!$A$3:$AJ$18,16,FALSE)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1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ref="AG50:AG57" si="24">IF(OR(E50=11,E50=13),M50,"")</f>
        <v>pics\\Finik_1.jpg</v>
      </c>
      <c r="AH50">
        <f t="shared" si="4"/>
        <v>0</v>
      </c>
      <c r="AT50">
        <f t="shared" ca="1" si="8"/>
        <v>0.3944551525654163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2059</v>
      </c>
      <c r="BF50" cm="1">
        <f t="array" aca="1" ref="BF50" ca="1">INDEX(BD18:BD49,(RANK(AT7,$AT$2:$AT$17)))</f>
        <v>2027</v>
      </c>
      <c r="BG50" cm="1">
        <f t="array" aca="1" ref="BG50" ca="1">INDEX(BD58:BD65,(RANK(AT7,$AT$2:$AT$9)))</f>
        <v>2024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VLOOKUP(B51,audio_list_stym!$A$3:$BP$18,48,FALSE)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VLOOKUP(B51,audio_list_stym!$A$3:$AJ$18,16,FALSE)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1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24"/>
        <v>pics\\Finik_2.jpg</v>
      </c>
      <c r="AH51">
        <f t="shared" si="4"/>
        <v>0</v>
      </c>
      <c r="AT51">
        <f t="shared" ca="1" si="8"/>
        <v>0.66589763598486651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Посмотрите,_вот_ФИНИК._Сахаристый_ли_он?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VLOOKUP(B52,audio_list_stym!$A$3:$BP$18,48,FALSE)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VLOOKUP(B52,audio_list_stym!$A$3:$AJ$18,16,FALSE)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1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1"/>
        <v/>
      </c>
      <c r="AG52" t="str">
        <f t="shared" si="24"/>
        <v>pics\\Finik_3.jpg</v>
      </c>
      <c r="AH52">
        <f t="shared" si="4"/>
        <v>0</v>
      </c>
      <c r="AT52">
        <f t="shared" ca="1" si="8"/>
        <v>0.5825611132089723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Вот_ФИНИК._Он_скользкий?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VLOOKUP(B53,audio_list_stym!$A$3:$BP$18,48,FALSE)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VLOOKUP(B53,audio_list_stym!$A$3:$AJ$18,16,FALSE)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1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24"/>
        <v>pics\\Finik_4.jpg</v>
      </c>
      <c r="AH53">
        <f t="shared" si="4"/>
        <v>0</v>
      </c>
      <c r="AT53">
        <f t="shared" ca="1" si="8"/>
        <v>0.68819511056495397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Это_ФИНИК._Ломкий_ли_он?</v>
      </c>
      <c r="BD53" cm="1">
        <f t="array" aca="1" ref="BD53" ca="1">INDEX($L$50:$L$57,(RANK(AT5,$AT$2:$AT$9)))</f>
        <v>2013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VLOOKUP(B54,audio_list_stym!$A$3:$BP$18,48,FALSE)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VLOOKUP(B54,audio_list_stym!$A$3:$AJ$18,16,FALSE)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1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1"/>
        <v/>
      </c>
      <c r="AG54" t="str">
        <f t="shared" si="24"/>
        <v>pics\\Finik_5.jpg</v>
      </c>
      <c r="AH54">
        <f t="shared" si="4"/>
        <v>0</v>
      </c>
      <c r="AI54" s="11"/>
      <c r="AT54">
        <f t="shared" ca="1" si="8"/>
        <v>0.43614964296570047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На_картинке_ФИНИК._Мохнатый_ли_он?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VLOOKUP(B55,audio_list_stym!$A$3:$BP$18,48,FALSE)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VLOOKUP(B55,audio_list_stym!$A$3:$AJ$18,16,FALSE)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1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1"/>
        <v/>
      </c>
      <c r="AG55" t="str">
        <f t="shared" si="24"/>
        <v>pics\\Finik_6.jpg</v>
      </c>
      <c r="AH55">
        <f t="shared" si="4"/>
        <v>0</v>
      </c>
      <c r="AT55">
        <f t="shared" ca="1" si="8"/>
        <v>0.77177567395415825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На_мониторе_ФИНИК._Он_сморщенный?</v>
      </c>
      <c r="BD55" cm="1">
        <f t="array" aca="1" ref="BD55" ca="1">INDEX($L$50:$L$57,(RANK(AT7,$AT$2:$AT$9)))</f>
        <v>2009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VLOOKUP(B56,audio_list_stym!$A$3:$BP$18,48,FALSE)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VLOOKUP(B56,audio_list_stym!$A$3:$AJ$18,16,FALSE)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1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24"/>
        <v>pics\\Finik_7.jpg</v>
      </c>
      <c r="AH56">
        <f t="shared" si="4"/>
        <v>0</v>
      </c>
      <c r="AT56">
        <f t="shared" ca="1" si="8"/>
        <v>4.7386284195000017E-2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Перед_Вами_ФИНИК._Он_с_косточкой?</v>
      </c>
      <c r="BD56" cm="1">
        <f t="array" aca="1" ref="BD56" ca="1">INDEX($L$50:$L$57,(RANK(AT8,$AT$2:$AT$9)))</f>
        <v>2014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VLOOKUP(B57,audio_list_stym!$A$3:$BP$18,48,FALSE)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VLOOKUP(B57,audio_list_stym!$A$3:$AJ$18,16,FALSE)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1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24"/>
        <v>pics\\Finik_8.jpg</v>
      </c>
      <c r="AH57">
        <f t="shared" si="4"/>
        <v>0</v>
      </c>
      <c r="AI57" s="11"/>
      <c r="AT57">
        <f t="shared" ca="1" si="8"/>
        <v>0.88272000472383017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Вы_видите_ФИНИК._Он_треугольный?</v>
      </c>
      <c r="BD57" cm="1">
        <f t="array" aca="1" ref="BD57" ca="1">INDEX($L$50:$L$57,(RANK(AT9,$AT$2:$AT$9)))</f>
        <v>2015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VLOOKUP(B58,audio_list_stym!$A$3:$BP$18,48,FALSE)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VLOOKUP(B58,audio_list_stym!$A$3:$AJ$18,16,FALSE)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2010</v>
      </c>
      <c r="AD58" t="str">
        <f t="shared" ca="1" si="11"/>
        <v>pics\\Finik_2.jpg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5">IF(ISTEXT(AR58),AR58,IF(ISTEXT(AS58),AS58,""))</f>
        <v>pics\\Finik_2.jpg</v>
      </c>
      <c r="AH58" t="str">
        <f t="shared" si="4"/>
        <v>sound\\Ogorod</v>
      </c>
      <c r="AI58" s="11"/>
      <c r="AR58" t="str">
        <f t="shared" ref="AR58:AR65" ca="1" si="26">IF(AH58="sound\\Ogorod",AP10,"")</f>
        <v>pics\\Finik_2.jpg</v>
      </c>
      <c r="AT58">
        <f t="shared" ca="1" si="8"/>
        <v>0.9419865474014264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_Рыхлый_ли_XXXXX?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2001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VLOOKUP(B59,audio_list_stym!$A$3:$BP$18,48,FALSE)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VLOOKUP(B59,audio_list_stym!$A$3:$AJ$18,16,FALSE)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2158</v>
      </c>
      <c r="AD59" t="str">
        <f t="shared" ca="1" si="11"/>
        <v>pics\\Injir_6.jpg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5"/>
        <v>pics\\Injir_6.jpg</v>
      </c>
      <c r="AH59" t="str">
        <f t="shared" si="4"/>
        <v>sound\\Ogorod</v>
      </c>
      <c r="AR59" t="str">
        <f t="shared" ca="1" si="26"/>
        <v>pics\\Injir_6.jpg</v>
      </c>
      <c r="AT59">
        <f t="shared" ca="1" si="8"/>
        <v>0.51936972399549242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_В_стручке_ли_XXXXX?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VLOOKUP(B60,audio_list_stym!$A$3:$BP$18,48,FALSE)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VLOOKUP(B60,audio_list_stym!$A$3:$AJ$18,16,FALSE)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2009</v>
      </c>
      <c r="AD60" t="str">
        <f t="shared" ca="1" si="11"/>
        <v>pics\\Finik_1.jpg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5"/>
        <v>pics\\Finik_1.jpg</v>
      </c>
      <c r="AH60" t="str">
        <f t="shared" si="4"/>
        <v>sound\\Ogorod</v>
      </c>
      <c r="AR60" t="str">
        <f t="shared" ca="1" si="26"/>
        <v>pics\\Finik_1.jpg</v>
      </c>
      <c r="AT60">
        <f t="shared" ca="1" si="8"/>
        <v>0.79468537742348055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_Ядовитый_ли_XXXXX?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VLOOKUP(B61,audio_list_stym!$A$3:$BP$18,48,FALSE)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VLOOKUP(B61,audio_list_stym!$A$3:$AJ$18,16,FALSE)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2159</v>
      </c>
      <c r="AD61" t="str">
        <f t="shared" ca="1" si="11"/>
        <v>pics\\Injir_7.jpg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5"/>
        <v>pics\\Injir_7.jpg</v>
      </c>
      <c r="AH61" t="str">
        <f t="shared" si="4"/>
        <v>sound\\Ogorod</v>
      </c>
      <c r="AR61" t="str">
        <f t="shared" ca="1" si="26"/>
        <v>pics\\Injir_7.jpg</v>
      </c>
      <c r="AT61">
        <f t="shared" ca="1" si="8"/>
        <v>0.30360519873055003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_Полосатый_ли_XXXXX?</v>
      </c>
      <c r="BD61" cm="1">
        <f t="array" aca="1" ref="BD61" ca="1">INDEX($L$58:$L$65,(RANK(AT5,$AT$2:$AT$9)))</f>
        <v>2021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VLOOKUP(B62,audio_list_stym!$A$3:$BP$18,48,FALSE)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VLOOKUP(B62,audio_list_stym!$A$3:$AJ$18,16,FALSE)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2032</v>
      </c>
      <c r="AD62" t="str">
        <f t="shared" ca="1" si="11"/>
        <v>pics\\Kokos_8.jpg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5"/>
        <v>pics\\Kokos_8.jpg</v>
      </c>
      <c r="AH62" t="str">
        <f t="shared" si="4"/>
        <v>sound\\Ogorod</v>
      </c>
      <c r="AR62" t="str">
        <f t="shared" ca="1" si="26"/>
        <v>pics\\Kokos_8.jpg</v>
      </c>
      <c r="AT62">
        <f t="shared" ca="1" si="8"/>
        <v>0.57260583885627603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_Плоский_ли_XXXXX?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VLOOKUP(B63,audio_list_stym!$A$3:$BP$18,48,FALSE)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VLOOKUP(B63,audio_list_stym!$A$3:$AJ$18,16,FALSE)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2031</v>
      </c>
      <c r="AD63" t="str">
        <f t="shared" ca="1" si="11"/>
        <v>pics\\Kokos_7.jpg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5"/>
        <v>pics\\Kokos_7.jpg</v>
      </c>
      <c r="AH63" t="str">
        <f t="shared" si="4"/>
        <v>sound\\Ogorod</v>
      </c>
      <c r="AR63" t="str">
        <f t="shared" ca="1" si="26"/>
        <v>pics\\Kokos_7.jpg</v>
      </c>
      <c r="AT63">
        <f t="shared" ca="1" si="8"/>
        <v>0.89866138465465084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_Толченый_ли_XXXXX?</v>
      </c>
      <c r="BD63" cm="1">
        <f t="array" aca="1" ref="BD63" ca="1">INDEX($L$58:$L$65,(RANK(AT7,$AT$2:$AT$9)))</f>
        <v>2017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VLOOKUP(B64,audio_list_stym!$A$3:$BP$18,48,FALSE)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VLOOKUP(B64,audio_list_stym!$A$3:$AJ$18,16,FALSE)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2154</v>
      </c>
      <c r="AD64" t="str">
        <f t="shared" ca="1" si="11"/>
        <v>pics\\Injir_2.jpg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5"/>
        <v>pics\\Injir_2.jpg</v>
      </c>
      <c r="AH64" t="str">
        <f t="shared" si="4"/>
        <v>sound\\Ogorod</v>
      </c>
      <c r="AI64" s="11"/>
      <c r="AR64" t="str">
        <f t="shared" ca="1" si="26"/>
        <v>pics\\Injir_2.jpg</v>
      </c>
      <c r="AT64">
        <f t="shared" ca="1" si="8"/>
        <v>0.81439942492489248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_Зеленый_ли_XXXXX?</v>
      </c>
      <c r="BD64" cm="1">
        <f t="array" aca="1" ref="BD64" ca="1">INDEX($L$58:$L$65,(RANK(AT8,$AT$2:$AT$9)))</f>
        <v>2022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VLOOKUP(B65,audio_list_stym!$A$3:$BP$18,48,FALSE)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VLOOKUP(B65,audio_list_stym!$A$3:$AJ$18,16,FALSE)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2014</v>
      </c>
      <c r="AD65" t="str">
        <f t="shared" ca="1" si="11"/>
        <v>pics\\Finik_6.jpg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5"/>
        <v>pics\\Finik_6.jpg</v>
      </c>
      <c r="AH65" t="str">
        <f t="shared" si="4"/>
        <v>sound\\Ogorod</v>
      </c>
      <c r="AR65" t="str">
        <f t="shared" ca="1" si="26"/>
        <v>pics\\Finik_6.jpg</v>
      </c>
      <c r="AT65">
        <f t="shared" ca="1" si="8"/>
        <v>0.43798270343968626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_Легкий_ли_XXXXX?</v>
      </c>
      <c r="BD65" cm="1">
        <f t="array" aca="1" ref="BD65" ca="1">INDEX($L$58:$L$65,(RANK(AT9,$AT$2:$AT$9)))</f>
        <v>2023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VLOOKUP(B66,audio_list_stym!$A$3:$BP$18,48,FALSE)</f>
        <v>17</v>
      </c>
      <c r="F66" t="str">
        <f>VLOOKUP(E66,metki!$A$2:$B$9,2,FALSE)</f>
        <v>экспл_новые_без_названия</v>
      </c>
      <c r="G66" t="str">
        <f t="shared" ref="G66:G129" si="27">LEFT(F66,5)</f>
        <v>экспл</v>
      </c>
      <c r="H66" t="str">
        <f>VLOOKUP(B66,audio_list_stym!$A$3:$AJ$18,16,FALSE)</f>
        <v>Sapota</v>
      </c>
      <c r="I66" t="s">
        <v>688</v>
      </c>
      <c r="J66" t="str">
        <f t="shared" ref="J66:J129" si="28">H66&amp;I66</f>
        <v>Sapota_1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137</v>
      </c>
      <c r="Z66" t="str">
        <f>IF(G66="экспл",VLOOKUP(J66,quest_экспл!$A$1:$N$129,12,FALSE),IF(G66="импл_",0,0))</f>
        <v>sound\\On_sharoobraxniy.wav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1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>
        <f t="shared" ref="AF66:AF74" si="29">AS66</f>
        <v>0</v>
      </c>
      <c r="AI66" t="s">
        <v>67</v>
      </c>
      <c r="AO66">
        <f ca="1">RAND()</f>
        <v>0.45103742120080648</v>
      </c>
      <c r="AP66" t="str">
        <f ca="1">INDEX($AI$66:$AI$129,(RANK(AO66,$AO$66:$AO$129)))</f>
        <v>pics\\Peper_5.jpg</v>
      </c>
      <c r="AT66">
        <f t="shared" ref="AT66:AT129" ca="1" si="30">RAND()</f>
        <v>0.50127721936268776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_Он_шарообразный?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На_экране_XXXXX._Он_шарообразный?</v>
      </c>
      <c r="BC66">
        <f>A66</f>
        <v>1209</v>
      </c>
      <c r="BD66" cm="1">
        <f t="array" aca="1" ref="BD66" ca="1">INDEX(L66:L73,(RANK(AT2,$AT$2:$AT$9)))</f>
        <v>2136</v>
      </c>
      <c r="BE66" cm="1">
        <f t="array" aca="1" ref="BE66" ca="1">INDEX(BD74:BD89,(RANK(AT2,$AT$2:$AT$7)))</f>
        <v>2137</v>
      </c>
      <c r="BF66" cm="1">
        <f t="array" aca="1" ref="BF66" ca="1">INDEX(BD90:BD113,(RANK(AT2,$AT$2:$AT$17)))</f>
        <v>2079</v>
      </c>
      <c r="BG66" cm="1">
        <f t="array" aca="1" ref="BG66" ca="1">INDEX(BD114:BD129,(RANK(AT2,$AT$2:$AT$17)))</f>
        <v>2119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VLOOKUP(B67,audio_list_stym!$A$3:$BP$18,48,FALSE)</f>
        <v>17</v>
      </c>
      <c r="F67" t="str">
        <f>VLOOKUP(E67,metki!$A$2:$B$9,2,FALSE)</f>
        <v>экспл_новые_без_названия</v>
      </c>
      <c r="G67" t="str">
        <f t="shared" si="27"/>
        <v>экспл</v>
      </c>
      <c r="H67" t="str">
        <f>VLOOKUP(B67,audio_list_stym!$A$3:$AJ$18,16,FALSE)</f>
        <v>Sapota</v>
      </c>
      <c r="I67" t="s">
        <v>689</v>
      </c>
      <c r="J67" t="str">
        <f t="shared" si="28"/>
        <v>Sapota_2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138</v>
      </c>
      <c r="Z67" t="str">
        <f>IF(G67="экспл",VLOOKUP(J67,quest_экспл!$A$1:$N$129,12,FALSE),IF(G67="импл_",0,0))</f>
        <v>sound\\On_nadrezan.wav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74" ca="1" si="33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si="29"/>
        <v/>
      </c>
      <c r="AI67" t="s">
        <v>68</v>
      </c>
      <c r="AO67">
        <f t="shared" ref="AO67:AO129" ca="1" si="34">RAND()</f>
        <v>0.75853570243191415</v>
      </c>
      <c r="AP67" t="str">
        <f t="shared" ref="AP67:AP129" ca="1" si="35">INDEX($AI$66:$AI$129,(RANK(AO67,$AO$66:$AO$129)))</f>
        <v>pics\\Goroh_7.jpg</v>
      </c>
      <c r="AR67" t="str">
        <f t="shared" ref="AR67:AR73" si="36">IF(AH67="sound\\Ogorod",AP19,"")</f>
        <v/>
      </c>
      <c r="AS67" t="str">
        <f t="shared" ref="AS67:AS73" si="37">IF(G67="импл_",AP67,"")</f>
        <v/>
      </c>
      <c r="AT67">
        <f t="shared" ca="1" si="30"/>
        <v>1.9424681250430287E-2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_Он_надрезан?</v>
      </c>
      <c r="BA67" t="e">
        <f>VLOOKUP(Q67,audio_list_stym!$B$2:$BQ$299,68,FALSE)</f>
        <v>#N/A</v>
      </c>
      <c r="BB67" t="str">
        <f t="shared" si="32"/>
        <v>Посмотрите,_вот_XXXXX._Он_надрезан?</v>
      </c>
      <c r="BD67" cm="1">
        <f t="array" aca="1" ref="BD67" ca="1">INDEX(L67:L74,(RANK(AT3,$AT$2:$AT$9)))</f>
        <v>2131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VLOOKUP(B68,audio_list_stym!$A$3:$BP$18,48,FALSE)</f>
        <v>17</v>
      </c>
      <c r="F68" t="str">
        <f>VLOOKUP(E68,metki!$A$2:$B$9,2,FALSE)</f>
        <v>экспл_новые_без_названия</v>
      </c>
      <c r="G68" t="str">
        <f t="shared" si="27"/>
        <v>экспл</v>
      </c>
      <c r="H68" t="str">
        <f>VLOOKUP(B68,audio_list_stym!$A$3:$AJ$18,16,FALSE)</f>
        <v>Sapota</v>
      </c>
      <c r="I68" t="s">
        <v>690</v>
      </c>
      <c r="J68" t="str">
        <f t="shared" si="28"/>
        <v>Sapota_3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139</v>
      </c>
      <c r="Z68" t="str">
        <f>IF(G68="экспл",VLOOKUP(J68,quest_экспл!$A$1:$N$129,12,FALSE),IF(G68="импл_",0,0))</f>
        <v>sound\\On_perekruchen.wav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3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si="29"/>
        <v/>
      </c>
      <c r="AI68" t="s">
        <v>69</v>
      </c>
      <c r="AO68">
        <f t="shared" ca="1" si="34"/>
        <v>0.49859877000547803</v>
      </c>
      <c r="AP68" t="str">
        <f t="shared" ca="1" si="35"/>
        <v>pics\\Peper_2.jpg</v>
      </c>
      <c r="AR68" t="str">
        <f t="shared" si="36"/>
        <v/>
      </c>
      <c r="AS68" t="str">
        <f t="shared" si="37"/>
        <v/>
      </c>
      <c r="AT68">
        <f t="shared" ca="1" si="30"/>
        <v>0.40561152905400732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_Он_перекручен?</v>
      </c>
      <c r="BA68" t="e">
        <f>VLOOKUP(Q68,audio_list_stym!$B$2:$BQ$299,68,FALSE)</f>
        <v>#N/A</v>
      </c>
      <c r="BB68" t="str">
        <f t="shared" si="32"/>
        <v>Вот_XXXXX._Он_перекручен?</v>
      </c>
      <c r="BD68" cm="1">
        <f t="array" aca="1" ref="BD68" ca="1">INDEX(L68:L75,(RANK(AT4,$AT$2:$AT$9)))</f>
        <v>2133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VLOOKUP(B69,audio_list_stym!$A$3:$BP$18,48,FALSE)</f>
        <v>17</v>
      </c>
      <c r="F69" t="str">
        <f>VLOOKUP(E69,metki!$A$2:$B$9,2,FALSE)</f>
        <v>экспл_новые_без_названия</v>
      </c>
      <c r="G69" t="str">
        <f t="shared" si="27"/>
        <v>экспл</v>
      </c>
      <c r="H69" t="str">
        <f>VLOOKUP(B69,audio_list_stym!$A$3:$AJ$18,16,FALSE)</f>
        <v>Sapota</v>
      </c>
      <c r="I69" t="s">
        <v>691</v>
      </c>
      <c r="J69" t="str">
        <f t="shared" si="28"/>
        <v>Sapota_4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140</v>
      </c>
      <c r="Z69" t="str">
        <f>IF(G69="экспл",VLOOKUP(J69,quest_экспл!$A$1:$N$129,12,FALSE),IF(G69="импл_",0,0))</f>
        <v>sound\\Sorvan_li_on.wav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3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si="29"/>
        <v/>
      </c>
      <c r="AI69" t="s">
        <v>70</v>
      </c>
      <c r="AO69">
        <f t="shared" ca="1" si="34"/>
        <v>0.58038670653004587</v>
      </c>
      <c r="AP69" t="str">
        <f t="shared" ca="1" si="35"/>
        <v>pics\\Limon_5.jpg</v>
      </c>
      <c r="AR69" t="str">
        <f t="shared" si="36"/>
        <v/>
      </c>
      <c r="AS69" t="str">
        <f t="shared" si="37"/>
        <v/>
      </c>
      <c r="AT69">
        <f t="shared" ca="1" si="30"/>
        <v>0.23810640826489204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_Сорван_ли_он?</v>
      </c>
      <c r="BA69" t="e">
        <f>VLOOKUP(Q69,audio_list_stym!$B$2:$BQ$299,68,FALSE)</f>
        <v>#N/A</v>
      </c>
      <c r="BB69" t="str">
        <f t="shared" si="32"/>
        <v>Это_XXXXX._Сорван_ли_он?</v>
      </c>
      <c r="BD69" cm="1">
        <f t="array" aca="1" ref="BD69" ca="1">INDEX(L69:L76,(RANK(AT5,$AT$2:$AT$9)))</f>
        <v>2136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VLOOKUP(B70,audio_list_stym!$A$3:$BP$18,48,FALSE)</f>
        <v>17</v>
      </c>
      <c r="F70" t="str">
        <f>VLOOKUP(E70,metki!$A$2:$B$9,2,FALSE)</f>
        <v>экспл_новые_без_названия</v>
      </c>
      <c r="G70" t="str">
        <f t="shared" si="27"/>
        <v>экспл</v>
      </c>
      <c r="H70" t="str">
        <f>VLOOKUP(B70,audio_list_stym!$A$3:$AJ$18,16,FALSE)</f>
        <v>Sapota</v>
      </c>
      <c r="I70" t="s">
        <v>692</v>
      </c>
      <c r="J70" t="str">
        <f t="shared" si="28"/>
        <v>Sapota_5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141</v>
      </c>
      <c r="Z70" t="str">
        <f>IF(G70="экспл",VLOOKUP(J70,quest_экспл!$A$1:$N$129,12,FALSE),IF(G70="импл_",0,0))</f>
        <v>sound\\Spressovan_li_on.wav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3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si="29"/>
        <v/>
      </c>
      <c r="AI70" t="s">
        <v>71</v>
      </c>
      <c r="AO70">
        <f t="shared" ca="1" si="34"/>
        <v>0.23010966844764091</v>
      </c>
      <c r="AP70" t="str">
        <f t="shared" ca="1" si="35"/>
        <v>pics\\Tomat_3.jpg</v>
      </c>
      <c r="AR70" t="str">
        <f t="shared" si="36"/>
        <v/>
      </c>
      <c r="AS70" t="str">
        <f t="shared" si="37"/>
        <v/>
      </c>
      <c r="AT70">
        <f t="shared" ca="1" si="30"/>
        <v>0.41623113711433446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_Спрессован_ли_он?</v>
      </c>
      <c r="BA70" t="e">
        <f>VLOOKUP(Q70,audio_list_stym!$B$2:$BQ$299,68,FALSE)</f>
        <v>#N/A</v>
      </c>
      <c r="BB70" t="str">
        <f t="shared" si="32"/>
        <v>На_картинке_XXXXX._Спрессован_ли_он?</v>
      </c>
      <c r="BD70" cm="1">
        <f t="array" aca="1" ref="BD70" ca="1">INDEX(L70:L77,(RANK(AT6,$AT$2:$AT$9)))</f>
        <v>2136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VLOOKUP(B71,audio_list_stym!$A$3:$BP$18,48,FALSE)</f>
        <v>17</v>
      </c>
      <c r="F71" t="str">
        <f>VLOOKUP(E71,metki!$A$2:$B$9,2,FALSE)</f>
        <v>экспл_новые_без_названия</v>
      </c>
      <c r="G71" t="str">
        <f t="shared" si="27"/>
        <v>экспл</v>
      </c>
      <c r="H71" t="str">
        <f>VLOOKUP(B71,audio_list_stym!$A$3:$AJ$18,16,FALSE)</f>
        <v>Sapota</v>
      </c>
      <c r="I71" t="s">
        <v>693</v>
      </c>
      <c r="J71" t="str">
        <f t="shared" si="28"/>
        <v>Sapota_6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142</v>
      </c>
      <c r="Z71" t="str">
        <f>IF(G71="экспл",VLOOKUP(J71,quest_экспл!$A$1:$N$129,12,FALSE),IF(G71="импл_",0,0))</f>
        <v>sound\\Zheltiy_li_on.wav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3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si="29"/>
        <v/>
      </c>
      <c r="AI71" t="s">
        <v>72</v>
      </c>
      <c r="AO71">
        <f t="shared" ca="1" si="34"/>
        <v>0.96225798952344777</v>
      </c>
      <c r="AP71" t="str">
        <f t="shared" ca="1" si="35"/>
        <v>pics\\Banan_5.jpg</v>
      </c>
      <c r="AR71" t="str">
        <f t="shared" si="36"/>
        <v/>
      </c>
      <c r="AS71" t="str">
        <f t="shared" si="37"/>
        <v/>
      </c>
      <c r="AT71">
        <f t="shared" ca="1" si="30"/>
        <v>0.37970668444581612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_Желтый_ли_он?</v>
      </c>
      <c r="BA71" t="e">
        <f>VLOOKUP(Q71,audio_list_stym!$B$2:$BQ$299,68,FALSE)</f>
        <v>#N/A</v>
      </c>
      <c r="BB71" t="str">
        <f t="shared" si="32"/>
        <v>На_мониторе_XXXXX._Желтый_ли_он?</v>
      </c>
      <c r="BD71" cm="1">
        <f t="array" aca="1" ref="BD71" ca="1">INDEX(L71:L78,(RANK(AT7,$AT$2:$AT$9)))</f>
        <v>2134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VLOOKUP(B72,audio_list_stym!$A$3:$BP$18,48,FALSE)</f>
        <v>17</v>
      </c>
      <c r="F72" t="str">
        <f>VLOOKUP(E72,metki!$A$2:$B$9,2,FALSE)</f>
        <v>экспл_новые_без_названия</v>
      </c>
      <c r="G72" t="str">
        <f t="shared" si="27"/>
        <v>экспл</v>
      </c>
      <c r="H72" t="str">
        <f>VLOOKUP(B72,audio_list_stym!$A$3:$AJ$18,16,FALSE)</f>
        <v>Sapota</v>
      </c>
      <c r="I72" t="s">
        <v>694</v>
      </c>
      <c r="J72" t="str">
        <f t="shared" si="28"/>
        <v>Sapota_7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143</v>
      </c>
      <c r="Z72" t="str">
        <f>IF(G72="экспл",VLOOKUP(J72,quest_экспл!$A$1:$N$129,12,FALSE),IF(G72="импл_",0,0))</f>
        <v>sound\\Rovniy_li_on.wav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3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si="29"/>
        <v/>
      </c>
      <c r="AI72" t="s">
        <v>73</v>
      </c>
      <c r="AO72">
        <f t="shared" ca="1" si="34"/>
        <v>0.62342662653691994</v>
      </c>
      <c r="AP72" t="str">
        <f t="shared" ca="1" si="35"/>
        <v>pics\\Kokos_8.jpg</v>
      </c>
      <c r="AR72" t="str">
        <f t="shared" si="36"/>
        <v/>
      </c>
      <c r="AS72" t="str">
        <f t="shared" si="37"/>
        <v/>
      </c>
      <c r="AT72">
        <f t="shared" ca="1" si="30"/>
        <v>0.58600465501421772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_Ровный_ли_он?</v>
      </c>
      <c r="BA72" t="e">
        <f>VLOOKUP(Q72,audio_list_stym!$B$2:$BQ$299,68,FALSE)</f>
        <v>#N/A</v>
      </c>
      <c r="BB72" t="str">
        <f t="shared" si="32"/>
        <v>Перед_Вами_XXXXX._Ровный_ли_он?</v>
      </c>
      <c r="BD72" cm="1">
        <f t="array" aca="1" ref="BD72" ca="1">INDEX(L72:L79,(RANK(AT8,$AT$2:$AT$9)))</f>
        <v>2140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VLOOKUP(B73,audio_list_stym!$A$3:$BP$18,48,FALSE)</f>
        <v>17</v>
      </c>
      <c r="F73" t="str">
        <f>VLOOKUP(E73,metki!$A$2:$B$9,2,FALSE)</f>
        <v>экспл_новые_без_названия</v>
      </c>
      <c r="G73" t="str">
        <f t="shared" si="27"/>
        <v>экспл</v>
      </c>
      <c r="H73" t="str">
        <f>VLOOKUP(B73,audio_list_stym!$A$3:$AJ$18,16,FALSE)</f>
        <v>Sapota</v>
      </c>
      <c r="I73" t="s">
        <v>695</v>
      </c>
      <c r="J73" t="str">
        <f t="shared" si="28"/>
        <v>Sapota_8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144</v>
      </c>
      <c r="Z73" t="str">
        <f>IF(G73="экспл",VLOOKUP(J73,quest_экспл!$A$1:$N$129,12,FALSE),IF(G73="импл_",0,0))</f>
        <v>sound\\On_imeet_shipi.wav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3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si="29"/>
        <v/>
      </c>
      <c r="AI73" t="s">
        <v>74</v>
      </c>
      <c r="AO73">
        <f t="shared" ca="1" si="34"/>
        <v>0.62653238835734359</v>
      </c>
      <c r="AP73" t="str">
        <f t="shared" ca="1" si="35"/>
        <v>pics\\Kokos_7.jpg</v>
      </c>
      <c r="AR73" t="str">
        <f t="shared" si="36"/>
        <v/>
      </c>
      <c r="AS73" t="str">
        <f t="shared" si="37"/>
        <v/>
      </c>
      <c r="AT73">
        <f t="shared" ca="1" si="30"/>
        <v>2.1835941072043452E-2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_Он_имеет_шипы?</v>
      </c>
      <c r="BA73" t="e">
        <f>VLOOKUP(Q73,audio_list_stym!$B$2:$BQ$299,68,FALSE)</f>
        <v>#N/A</v>
      </c>
      <c r="BB73" t="str">
        <f t="shared" si="32"/>
        <v>Вы_видите_XXXXX._Он_имеет_шипы?</v>
      </c>
      <c r="BD73" cm="1">
        <f t="array" aca="1" ref="BD73" ca="1">INDEX(L73:L80,(RANK(AT9,$AT$2:$AT$9)))</f>
        <v>2142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VLOOKUP(B74,audio_list_stym!$A$3:$BP$18,48,FALSE)</f>
        <v>14</v>
      </c>
      <c r="F74" t="str">
        <f>VLOOKUP(E74,metki!$A$2:$B$9,2,FALSE)</f>
        <v>импл_новые_с_названием</v>
      </c>
      <c r="G74" t="str">
        <f t="shared" si="27"/>
        <v>импл_</v>
      </c>
      <c r="H74" t="str">
        <f>VLOOKUP(B74,audio_list_stym!$A$3:$AJ$18,16,FALSE)</f>
        <v>Tamanid</v>
      </c>
      <c r="I74" t="s">
        <v>688</v>
      </c>
      <c r="J74" t="str">
        <f t="shared" si="28"/>
        <v>Tamanid_1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273</v>
      </c>
      <c r="Q74" t="str">
        <f>IF(G74="экспл",0,IF(G74="импл_",VLOOKUP(J74,quest_импл!$A$1:$J$129,8,FALSE),0))</f>
        <v>sound\\Krasnovatiy_li.wav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2064</v>
      </c>
      <c r="AD74" t="str">
        <f t="shared" ca="1" si="33"/>
        <v>pics\\Tomat_8.jpg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9"/>
        <v>pics\\Tomat_8.jpg</v>
      </c>
      <c r="AI74" t="s">
        <v>76</v>
      </c>
      <c r="AO74">
        <f t="shared" ca="1" si="34"/>
        <v>4.4427281047387024E-2</v>
      </c>
      <c r="AP74" t="str">
        <f t="shared" ca="1" si="35"/>
        <v>pics\\Tomat_8.jpg</v>
      </c>
      <c r="AR74" t="str">
        <f>IF(AH74="sound\\Ogorod",AP2,"")</f>
        <v/>
      </c>
      <c r="AS74" t="str">
        <f ca="1">IF(G74="импл_",AP74,"")</f>
        <v>pics\\Tomat_8.jpg</v>
      </c>
      <c r="AT74">
        <f t="shared" ca="1" si="30"/>
        <v>0.13991950503605355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_Красноватый_ли_</v>
      </c>
      <c r="BB74" t="str">
        <f t="shared" si="32"/>
        <v>_Красноватый_ли_БАРОХ?</v>
      </c>
      <c r="BC74">
        <f>A74</f>
        <v>1210</v>
      </c>
      <c r="BD74" cm="1">
        <f t="array" aca="1" ref="BD74" ca="1">INDEX($L$74:$L$81,(RANK(AT2,$AT$2:$AT$9)))</f>
        <v>2144</v>
      </c>
      <c r="BE74" cm="1">
        <f t="array" aca="1" ref="BE74" ca="1">INDEX(BD66:BD73,(RANK(AT3,$AT$2:$AT$9)))</f>
        <v>2131</v>
      </c>
      <c r="BF74" cm="1">
        <f t="array" aca="1" ref="BF74" ca="1">INDEX(BD82:BD105,(RANK(AT3,$AT$2:$AT$17)))</f>
        <v>2145</v>
      </c>
      <c r="BG74" cm="1">
        <f t="array" aca="1" ref="BG74" ca="1">INDEX(BD106:BD129,(RANK(AT3,$AT$2:$AT$9)))</f>
        <v>2082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VLOOKUP(B75,audio_list_stym!$A$3:$BP$18,48,FALSE)</f>
        <v>14</v>
      </c>
      <c r="F75" t="str">
        <f>VLOOKUP(E75,metki!$A$2:$B$9,2,FALSE)</f>
        <v>импл_новые_с_названием</v>
      </c>
      <c r="G75" t="str">
        <f t="shared" si="27"/>
        <v>импл_</v>
      </c>
      <c r="H75" t="str">
        <f>VLOOKUP(B75,audio_list_stym!$A$3:$AJ$18,16,FALSE)</f>
        <v>Tamanid</v>
      </c>
      <c r="I75" t="s">
        <v>689</v>
      </c>
      <c r="J75" t="str">
        <f t="shared" si="28"/>
        <v>Tamanid_2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274</v>
      </c>
      <c r="Q75" t="str">
        <f>IF(G75="экспл",0,IF(G75="импл_",VLOOKUP(J75,quest_импл!$A$1:$J$129,8,FALSE),0))</f>
        <v>sound\\Izognut_li.wav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2011</v>
      </c>
      <c r="AD75" t="str">
        <f t="shared" ref="AD75:AD129" ca="1" si="38">IF(ISTEXT(AE75),AE75,IF(ISTEXT(AF75),AF75,""))</f>
        <v>pics\\Finik_3.jpg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39">AS75</f>
        <v>pics\\Finik_3.jpg</v>
      </c>
      <c r="AI75" t="s">
        <v>77</v>
      </c>
      <c r="AO75">
        <f t="shared" ca="1" si="34"/>
        <v>0.92620886314920359</v>
      </c>
      <c r="AP75" t="str">
        <f t="shared" ca="1" si="35"/>
        <v>pics\\Finik_3.jpg</v>
      </c>
      <c r="AR75" t="str">
        <f t="shared" ref="AR75:AR97" si="40">IF(AH75="sound\\Ogorod",AP3,"")</f>
        <v/>
      </c>
      <c r="AS75" t="str">
        <f t="shared" ref="AS75:AS129" ca="1" si="41">IF(G75="импл_",AP75,"")</f>
        <v>pics\\Finik_3.jpg</v>
      </c>
      <c r="AT75">
        <f t="shared" ca="1" si="30"/>
        <v>0.60837894168914752</v>
      </c>
      <c r="AU75" t="s">
        <v>697</v>
      </c>
      <c r="AV75" t="str">
        <f t="shared" ca="1" si="31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_Изогнут_ли_</v>
      </c>
      <c r="BB75" t="str">
        <f t="shared" si="32"/>
        <v>_Изогнут_ли_БАРОХ?</v>
      </c>
      <c r="BD75" cm="1">
        <f t="array" aca="1" ref="BD75" ca="1">INDEX($L$74:$L$81,(RANK(AT3,$AT$2:$AT$9)))</f>
        <v>2138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VLOOKUP(B76,audio_list_stym!$A$3:$BP$18,48,FALSE)</f>
        <v>14</v>
      </c>
      <c r="F76" t="str">
        <f>VLOOKUP(E76,metki!$A$2:$B$9,2,FALSE)</f>
        <v>импл_новые_с_названием</v>
      </c>
      <c r="G76" t="str">
        <f t="shared" si="27"/>
        <v>импл_</v>
      </c>
      <c r="H76" t="str">
        <f>VLOOKUP(B76,audio_list_stym!$A$3:$AJ$18,16,FALSE)</f>
        <v>Tamanid</v>
      </c>
      <c r="I76" t="s">
        <v>690</v>
      </c>
      <c r="J76" t="str">
        <f t="shared" si="28"/>
        <v>Tamanid_3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275</v>
      </c>
      <c r="Q76" t="str">
        <f>IF(G76="экспл",0,IF(G76="импл_",VLOOKUP(J76,quest_импл!$A$1:$J$129,8,FALSE),0))</f>
        <v>sound\\Barhatistiy_li.wav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2062</v>
      </c>
      <c r="AD76" t="str">
        <f t="shared" ca="1" si="38"/>
        <v>pics\\Tomat_6.jpg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9"/>
        <v>pics\\Tomat_6.jpg</v>
      </c>
      <c r="AI76" t="s">
        <v>78</v>
      </c>
      <c r="AO76">
        <f t="shared" ca="1" si="34"/>
        <v>0.1574205083875434</v>
      </c>
      <c r="AP76" t="str">
        <f t="shared" ca="1" si="35"/>
        <v>pics\\Tomat_6.jpg</v>
      </c>
      <c r="AR76" t="str">
        <f t="shared" si="40"/>
        <v/>
      </c>
      <c r="AS76" t="str">
        <f t="shared" ca="1" si="41"/>
        <v>pics\\Tomat_6.jpg</v>
      </c>
      <c r="AT76">
        <f t="shared" ca="1" si="30"/>
        <v>0.69951149530909218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_Бархатистый_ли_</v>
      </c>
      <c r="BB76" t="str">
        <f t="shared" si="32"/>
        <v>_Бархатистый_ли_БАРОХ?</v>
      </c>
      <c r="BD76" cm="1">
        <f t="array" aca="1" ref="BD76" ca="1">INDEX($L$74:$L$81,(RANK(AT4,$AT$2:$AT$9)))</f>
        <v>2139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VLOOKUP(B77,audio_list_stym!$A$3:$BP$18,48,FALSE)</f>
        <v>14</v>
      </c>
      <c r="F77" t="str">
        <f>VLOOKUP(E77,metki!$A$2:$B$9,2,FALSE)</f>
        <v>импл_новые_с_названием</v>
      </c>
      <c r="G77" t="str">
        <f t="shared" si="27"/>
        <v>импл_</v>
      </c>
      <c r="H77" t="str">
        <f>VLOOKUP(B77,audio_list_stym!$A$3:$AJ$18,16,FALSE)</f>
        <v>Tamanid</v>
      </c>
      <c r="I77" t="s">
        <v>691</v>
      </c>
      <c r="J77" t="str">
        <f t="shared" si="28"/>
        <v>Tamanid_4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276</v>
      </c>
      <c r="Q77" t="str">
        <f>IF(G77="экспл",0,IF(G77="импл_",VLOOKUP(J77,quest_импл!$A$1:$J$129,8,FALSE),0))</f>
        <v>sound\\Odnotonniy_li.wav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2050</v>
      </c>
      <c r="AD77" t="str">
        <f t="shared" ca="1" si="38"/>
        <v>pics\\Redis_2.jpg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9"/>
        <v>pics\\Redis_2.jpg</v>
      </c>
      <c r="AI77" t="s">
        <v>79</v>
      </c>
      <c r="AO77">
        <f t="shared" ca="1" si="34"/>
        <v>0.35198942063455196</v>
      </c>
      <c r="AP77" t="str">
        <f t="shared" ca="1" si="35"/>
        <v>pics\\Redis_2.jpg</v>
      </c>
      <c r="AR77" t="str">
        <f t="shared" si="40"/>
        <v/>
      </c>
      <c r="AS77" t="str">
        <f t="shared" ca="1" si="41"/>
        <v>pics\\Redis_2.jpg</v>
      </c>
      <c r="AT77">
        <f t="shared" ca="1" si="30"/>
        <v>0.10155117483167009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_Однотонный_ли_</v>
      </c>
      <c r="BB77" t="str">
        <f t="shared" si="32"/>
        <v>_Однотонный_ли_БАРОХ?</v>
      </c>
      <c r="BD77" cm="1">
        <f t="array" aca="1" ref="BD77" ca="1">INDEX($L$74:$L$81,(RANK(AT5,$AT$2:$AT$9)))</f>
        <v>2141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VLOOKUP(B78,audio_list_stym!$A$3:$BP$18,48,FALSE)</f>
        <v>14</v>
      </c>
      <c r="F78" t="str">
        <f>VLOOKUP(E78,metki!$A$2:$B$9,2,FALSE)</f>
        <v>импл_новые_с_названием</v>
      </c>
      <c r="G78" t="str">
        <f t="shared" si="27"/>
        <v>импл_</v>
      </c>
      <c r="H78" t="str">
        <f>VLOOKUP(B78,audio_list_stym!$A$3:$AJ$18,16,FALSE)</f>
        <v>Tamanid</v>
      </c>
      <c r="I78" t="s">
        <v>692</v>
      </c>
      <c r="J78" t="str">
        <f t="shared" si="28"/>
        <v>Tamanid_5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277</v>
      </c>
      <c r="Q78" t="str">
        <f>IF(G78="экспл",0,IF(G78="импл_",VLOOKUP(J78,quest_импл!$A$1:$J$129,8,FALSE),0))</f>
        <v>sound\\Prozrachniy_li.wav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2056</v>
      </c>
      <c r="AD78" t="str">
        <f t="shared" ca="1" si="38"/>
        <v>pics\\Redis_8.jpg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9"/>
        <v>pics\\Redis_8.jpg</v>
      </c>
      <c r="AI78" t="s">
        <v>80</v>
      </c>
      <c r="AO78">
        <f t="shared" ca="1" si="34"/>
        <v>0.25112283175375971</v>
      </c>
      <c r="AP78" t="str">
        <f t="shared" ca="1" si="35"/>
        <v>pics\\Redis_8.jpg</v>
      </c>
      <c r="AR78" t="str">
        <f t="shared" si="40"/>
        <v/>
      </c>
      <c r="AS78" t="str">
        <f t="shared" ca="1" si="41"/>
        <v>pics\\Redis_8.jpg</v>
      </c>
      <c r="AT78">
        <f t="shared" ca="1" si="30"/>
        <v>0.15344196829845846</v>
      </c>
      <c r="AU78" t="s">
        <v>697</v>
      </c>
      <c r="AV78" t="str">
        <f t="shared" ca="1" si="31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_Прозрачный_ли_</v>
      </c>
      <c r="BB78" t="str">
        <f t="shared" si="32"/>
        <v>_Прозрачный_ли_БАРОХ?</v>
      </c>
      <c r="BD78" cm="1">
        <f t="array" aca="1" ref="BD78" ca="1">INDEX($L$74:$L$81,(RANK(AT6,$AT$2:$AT$9)))</f>
        <v>2140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VLOOKUP(B79,audio_list_stym!$A$3:$BP$18,48,FALSE)</f>
        <v>14</v>
      </c>
      <c r="F79" t="str">
        <f>VLOOKUP(E79,metki!$A$2:$B$9,2,FALSE)</f>
        <v>импл_новые_с_названием</v>
      </c>
      <c r="G79" t="str">
        <f t="shared" si="27"/>
        <v>импл_</v>
      </c>
      <c r="H79" t="str">
        <f>VLOOKUP(B79,audio_list_stym!$A$3:$AJ$18,16,FALSE)</f>
        <v>Tamanid</v>
      </c>
      <c r="I79" t="s">
        <v>693</v>
      </c>
      <c r="J79" t="str">
        <f t="shared" si="28"/>
        <v>Tamanid_6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278</v>
      </c>
      <c r="Q79" t="str">
        <f>IF(G79="экспл",0,IF(G79="импл_",VLOOKUP(J79,quest_импл!$A$1:$J$129,8,FALSE),0))</f>
        <v>sound\\Izmelchen_li.wav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2061</v>
      </c>
      <c r="AD79" t="str">
        <f t="shared" ca="1" si="38"/>
        <v>pics\\Tomat_5.jpg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9"/>
        <v>pics\\Tomat_5.jpg</v>
      </c>
      <c r="AI79" t="s">
        <v>81</v>
      </c>
      <c r="AO79">
        <f t="shared" ca="1" si="34"/>
        <v>0.19432822461703581</v>
      </c>
      <c r="AP79" t="str">
        <f t="shared" ca="1" si="35"/>
        <v>pics\\Tomat_5.jpg</v>
      </c>
      <c r="AR79" t="str">
        <f t="shared" si="40"/>
        <v/>
      </c>
      <c r="AS79" t="str">
        <f t="shared" ca="1" si="41"/>
        <v>pics\\Tomat_5.jpg</v>
      </c>
      <c r="AT79">
        <f t="shared" ca="1" si="30"/>
        <v>0.78673776002860685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_Измельчен_ли_</v>
      </c>
      <c r="BB79" t="str">
        <f t="shared" si="32"/>
        <v>_Измельчен_ли_БАРОХ?</v>
      </c>
      <c r="BD79" cm="1">
        <f t="array" aca="1" ref="BD79" ca="1">INDEX($L$74:$L$81,(RANK(AT7,$AT$2:$AT$9)))</f>
        <v>2137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VLOOKUP(B80,audio_list_stym!$A$3:$BP$18,48,FALSE)</f>
        <v>14</v>
      </c>
      <c r="F80" t="str">
        <f>VLOOKUP(E80,metki!$A$2:$B$9,2,FALSE)</f>
        <v>импл_новые_с_названием</v>
      </c>
      <c r="G80" t="str">
        <f t="shared" si="27"/>
        <v>импл_</v>
      </c>
      <c r="H80" t="str">
        <f>VLOOKUP(B80,audio_list_stym!$A$3:$AJ$18,16,FALSE)</f>
        <v>Tamanid</v>
      </c>
      <c r="I80" t="s">
        <v>694</v>
      </c>
      <c r="J80" t="str">
        <f t="shared" si="28"/>
        <v>Tamanid_7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279</v>
      </c>
      <c r="Q80" t="str">
        <f>IF(G80="экспл",0,IF(G80="импл_",VLOOKUP(J80,quest_импл!$A$1:$J$129,8,FALSE),0))</f>
        <v>sound\\Cvetushiy_li.wav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2040</v>
      </c>
      <c r="AD80" t="str">
        <f t="shared" ca="1" si="38"/>
        <v>pics\\Limon_8.jpg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9"/>
        <v>pics\\Limon_8.jpg</v>
      </c>
      <c r="AI80" t="s">
        <v>82</v>
      </c>
      <c r="AO80">
        <f t="shared" ca="1" si="34"/>
        <v>0.54550538390476266</v>
      </c>
      <c r="AP80" t="str">
        <f t="shared" ca="1" si="35"/>
        <v>pics\\Limon_8.jpg</v>
      </c>
      <c r="AR80" t="str">
        <f t="shared" si="40"/>
        <v/>
      </c>
      <c r="AS80" t="str">
        <f t="shared" ca="1" si="41"/>
        <v>pics\\Limon_8.jpg</v>
      </c>
      <c r="AT80">
        <f t="shared" ca="1" si="30"/>
        <v>0.97888467585366323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_Цветущий_ли_</v>
      </c>
      <c r="BB80" t="str">
        <f t="shared" si="32"/>
        <v>_Цветущий_ли_БАРОХ?</v>
      </c>
      <c r="BD80" cm="1">
        <f t="array" aca="1" ref="BD80" ca="1">INDEX($L$74:$L$81,(RANK(AT8,$AT$2:$AT$9)))</f>
        <v>2142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VLOOKUP(B81,audio_list_stym!$A$3:$BP$18,48,FALSE)</f>
        <v>14</v>
      </c>
      <c r="F81" t="str">
        <f>VLOOKUP(E81,metki!$A$2:$B$9,2,FALSE)</f>
        <v>импл_новые_с_названием</v>
      </c>
      <c r="G81" t="str">
        <f t="shared" si="27"/>
        <v>импл_</v>
      </c>
      <c r="H81" t="str">
        <f>VLOOKUP(B81,audio_list_stym!$A$3:$AJ$18,16,FALSE)</f>
        <v>Tamanid</v>
      </c>
      <c r="I81" t="s">
        <v>695</v>
      </c>
      <c r="J81" t="str">
        <f t="shared" si="28"/>
        <v>Tamanid_8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280</v>
      </c>
      <c r="Q81" t="str">
        <f>IF(G81="экспл",0,IF(G81="импл_",VLOOKUP(J81,quest_импл!$A$1:$J$129,8,FALSE),0))</f>
        <v>sound\\Skruchen_li.wav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2063</v>
      </c>
      <c r="AD81" t="str">
        <f t="shared" ca="1" si="38"/>
        <v>pics\\Tomat_7.jpg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9"/>
        <v>pics\\Tomat_7.jpg</v>
      </c>
      <c r="AI81" t="s">
        <v>83</v>
      </c>
      <c r="AO81">
        <f t="shared" ca="1" si="34"/>
        <v>0.11298915582266977</v>
      </c>
      <c r="AP81" t="str">
        <f t="shared" ca="1" si="35"/>
        <v>pics\\Tomat_7.jpg</v>
      </c>
      <c r="AR81" t="str">
        <f t="shared" si="40"/>
        <v/>
      </c>
      <c r="AS81" t="str">
        <f t="shared" ca="1" si="41"/>
        <v>pics\\Tomat_7.jpg</v>
      </c>
      <c r="AT81">
        <f t="shared" ca="1" si="30"/>
        <v>0.48855104985026898</v>
      </c>
      <c r="AU81" t="s">
        <v>697</v>
      </c>
      <c r="AV81" t="str">
        <f t="shared" ca="1" si="31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_Скручен_ли_</v>
      </c>
      <c r="BB81" t="str">
        <f t="shared" si="32"/>
        <v>_Скручен_ли_БАРОХ?</v>
      </c>
      <c r="BD81" cm="1">
        <f t="array" aca="1" ref="BD81" ca="1">INDEX($L$74:$L$81,(RANK(AT9,$AT$2:$AT$9)))</f>
        <v>2143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VLOOKUP(B82,audio_list_stym!$A$3:$BP$18,48,FALSE)</f>
        <v>15</v>
      </c>
      <c r="F82" t="str">
        <f>VLOOKUP(E82,metki!$A$2:$B$9,2,FALSE)</f>
        <v>экспл_новые_с_названием</v>
      </c>
      <c r="G82" t="str">
        <f t="shared" si="27"/>
        <v>экспл</v>
      </c>
      <c r="H82" t="str">
        <f>VLOOKUP(B82,audio_list_stym!$A$3:$AJ$18,16,FALSE)</f>
        <v>ZF</v>
      </c>
      <c r="I82" t="s">
        <v>688</v>
      </c>
      <c r="J82" t="str">
        <f t="shared" si="28"/>
        <v>ZF_1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153</v>
      </c>
      <c r="Z82" t="str">
        <f>IF(G82="экспл",VLOOKUP(J82,quest_экспл!$A$1:$N$129,12,FALSE),IF(G82="импл_",0,0))</f>
        <v>sound\\On_s_chashuykami.wav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8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39"/>
        <v/>
      </c>
      <c r="AI82" t="s">
        <v>84</v>
      </c>
      <c r="AO82">
        <f t="shared" ca="1" si="34"/>
        <v>0.6394364619509868</v>
      </c>
      <c r="AP82" t="str">
        <f t="shared" ca="1" si="35"/>
        <v>pics\\Kokos_4.jpg</v>
      </c>
      <c r="AR82" t="str">
        <f t="shared" si="40"/>
        <v/>
      </c>
      <c r="AS82" t="str">
        <f t="shared" si="41"/>
        <v/>
      </c>
      <c r="AT82">
        <f t="shared" ca="1" si="30"/>
        <v>7.9480327674934292E-2</v>
      </c>
      <c r="AU82" t="s">
        <v>697</v>
      </c>
      <c r="AV82" t="str">
        <f t="shared" ca="1" si="31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_Он_с_чешуйками?</v>
      </c>
      <c r="BA82" t="e">
        <f>VLOOKUP(Q82,audio_list_stym!$B$2:$BQ$299,68,FALSE)</f>
        <v>#N/A</v>
      </c>
      <c r="BB82" t="str">
        <f t="shared" si="32"/>
        <v>На_экране_ЛИРОХ._Он_с_чешуйками?</v>
      </c>
      <c r="BC82">
        <f>A82</f>
        <v>1211</v>
      </c>
      <c r="BD82" cm="1">
        <f t="array" aca="1" ref="BD82" ca="1">INDEX($L$82:$L$89,(RANK(AT2,$AT$2:$AT$9)))</f>
        <v>2152</v>
      </c>
      <c r="BE82" cm="1">
        <f t="array" aca="1" ref="BE82" ca="1">INDEX(BD66:BD81,(RANK(AT4,$AT$2:$AT$17)))</f>
        <v>2140</v>
      </c>
      <c r="BF82" cm="1">
        <f t="array" aca="1" ref="BF82" ca="1">INDEX(BD90:BD105,(RANK(AT4,$AT$2:$AT$17)))</f>
        <v>2070</v>
      </c>
      <c r="BG82" cm="1">
        <f t="array" aca="1" ref="BG82" ca="1">INDEX(BD106:BD129,(RANK(AT4,$AT$2:$AT$9)))</f>
        <v>2083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VLOOKUP(B83,audio_list_stym!$A$3:$BP$18,48,FALSE)</f>
        <v>15</v>
      </c>
      <c r="F83" t="str">
        <f>VLOOKUP(E83,metki!$A$2:$B$9,2,FALSE)</f>
        <v>экспл_новые_с_названием</v>
      </c>
      <c r="G83" t="str">
        <f t="shared" si="27"/>
        <v>экспл</v>
      </c>
      <c r="H83" t="str">
        <f>VLOOKUP(B83,audio_list_stym!$A$3:$AJ$18,16,FALSE)</f>
        <v>ZF</v>
      </c>
      <c r="I83" t="s">
        <v>689</v>
      </c>
      <c r="J83" t="str">
        <f t="shared" si="28"/>
        <v>ZF_2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154</v>
      </c>
      <c r="Z83" t="str">
        <f>IF(G83="экспл",VLOOKUP(J83,quest_экспл!$A$1:$N$129,12,FALSE),IF(G83="импл_",0,0))</f>
        <v>sound\\On_rozoviy.wav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8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39"/>
        <v/>
      </c>
      <c r="AI83" t="s">
        <v>85</v>
      </c>
      <c r="AO83">
        <f t="shared" ca="1" si="34"/>
        <v>0.33773108846408828</v>
      </c>
      <c r="AP83" t="str">
        <f t="shared" ca="1" si="35"/>
        <v>pics\\Redis_4.jpg</v>
      </c>
      <c r="AR83" t="str">
        <f t="shared" si="40"/>
        <v/>
      </c>
      <c r="AS83" t="str">
        <f t="shared" si="41"/>
        <v/>
      </c>
      <c r="AT83">
        <f t="shared" ca="1" si="30"/>
        <v>0.46519372755416588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_Он_розовый?</v>
      </c>
      <c r="BA83" t="e">
        <f>VLOOKUP(Q83,audio_list_stym!$B$2:$BQ$299,68,FALSE)</f>
        <v>#N/A</v>
      </c>
      <c r="BB83" t="str">
        <f t="shared" si="32"/>
        <v>Посмотрите,_вот_ЛИРОХ._Он_розовый?</v>
      </c>
      <c r="BD83" cm="1">
        <f t="array" aca="1" ref="BD83" ca="1">INDEX($L$82:$L$89,(RANK(AT3,$AT$2:$AT$9)))</f>
        <v>2146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VLOOKUP(B84,audio_list_stym!$A$3:$BP$18,48,FALSE)</f>
        <v>15</v>
      </c>
      <c r="F84" t="str">
        <f>VLOOKUP(E84,metki!$A$2:$B$9,2,FALSE)</f>
        <v>экспл_новые_с_названием</v>
      </c>
      <c r="G84" t="str">
        <f t="shared" si="27"/>
        <v>экспл</v>
      </c>
      <c r="H84" t="str">
        <f>VLOOKUP(B84,audio_list_stym!$A$3:$AJ$18,16,FALSE)</f>
        <v>ZF</v>
      </c>
      <c r="I84" t="s">
        <v>690</v>
      </c>
      <c r="J84" t="str">
        <f t="shared" si="28"/>
        <v>ZF_3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155</v>
      </c>
      <c r="Z84" t="str">
        <f>IF(G84="экспл",VLOOKUP(J84,quest_экспл!$A$1:$N$129,12,FALSE),IF(G84="импл_",0,0))</f>
        <v>sound\\Tonkiy_li_on.wav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8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39"/>
        <v/>
      </c>
      <c r="AI84" t="s">
        <v>94</v>
      </c>
      <c r="AO84">
        <f t="shared" ca="1" si="34"/>
        <v>0.78557765281825653</v>
      </c>
      <c r="AP84" t="str">
        <f t="shared" ca="1" si="35"/>
        <v>pics\\Goroh_4.jpg</v>
      </c>
      <c r="AR84" t="str">
        <f t="shared" si="40"/>
        <v/>
      </c>
      <c r="AS84" t="str">
        <f t="shared" si="41"/>
        <v/>
      </c>
      <c r="AT84">
        <f t="shared" ca="1" si="30"/>
        <v>0.17035189751983504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_Тонкий_ли_он?</v>
      </c>
      <c r="BA84" t="e">
        <f>VLOOKUP(Q84,audio_list_stym!$B$2:$BQ$299,68,FALSE)</f>
        <v>#N/A</v>
      </c>
      <c r="BB84" t="str">
        <f t="shared" si="32"/>
        <v>Вот_ЛИРОХ._Тонкий_ли_он?</v>
      </c>
      <c r="BD84" cm="1">
        <f t="array" aca="1" ref="BD84" ca="1">INDEX($L$82:$L$89,(RANK(AT4,$AT$2:$AT$9)))</f>
        <v>2147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VLOOKUP(B85,audio_list_stym!$A$3:$BP$18,48,FALSE)</f>
        <v>15</v>
      </c>
      <c r="F85" t="str">
        <f>VLOOKUP(E85,metki!$A$2:$B$9,2,FALSE)</f>
        <v>экспл_новые_с_названием</v>
      </c>
      <c r="G85" t="str">
        <f t="shared" si="27"/>
        <v>экспл</v>
      </c>
      <c r="H85" t="str">
        <f>VLOOKUP(B85,audio_list_stym!$A$3:$AJ$18,16,FALSE)</f>
        <v>ZF</v>
      </c>
      <c r="I85" t="s">
        <v>691</v>
      </c>
      <c r="J85" t="str">
        <f t="shared" si="28"/>
        <v>ZF_4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156</v>
      </c>
      <c r="Z85" t="str">
        <f>IF(G85="экспл",VLOOKUP(J85,quest_экспл!$A$1:$N$129,12,FALSE),IF(G85="импл_",0,0))</f>
        <v>sound\\Celniy_li_on.wav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8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39"/>
        <v/>
      </c>
      <c r="AI85" t="s">
        <v>95</v>
      </c>
      <c r="AO85">
        <f t="shared" ca="1" si="34"/>
        <v>0.57147320197579587</v>
      </c>
      <c r="AP85" t="str">
        <f t="shared" ca="1" si="35"/>
        <v>pics\\Limon_6.jpg</v>
      </c>
      <c r="AR85" t="str">
        <f t="shared" si="40"/>
        <v/>
      </c>
      <c r="AS85" t="str">
        <f t="shared" si="41"/>
        <v/>
      </c>
      <c r="AT85">
        <f t="shared" ca="1" si="30"/>
        <v>0.76925046846220879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_Цельный_ли_он?</v>
      </c>
      <c r="BA85" t="e">
        <f>VLOOKUP(Q85,audio_list_stym!$B$2:$BQ$299,68,FALSE)</f>
        <v>#N/A</v>
      </c>
      <c r="BB85" t="str">
        <f t="shared" si="32"/>
        <v>Это_ЛИРОХ._Цельный_ли_он?</v>
      </c>
      <c r="BD85" cm="1">
        <f t="array" aca="1" ref="BD85" ca="1">INDEX($L$82:$L$89,(RANK(AT5,$AT$2:$AT$9)))</f>
        <v>2149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VLOOKUP(B86,audio_list_stym!$A$3:$BP$18,48,FALSE)</f>
        <v>15</v>
      </c>
      <c r="F86" t="str">
        <f>VLOOKUP(E86,metki!$A$2:$B$9,2,FALSE)</f>
        <v>экспл_новые_с_названием</v>
      </c>
      <c r="G86" t="str">
        <f t="shared" si="27"/>
        <v>экспл</v>
      </c>
      <c r="H86" t="str">
        <f>VLOOKUP(B86,audio_list_stym!$A$3:$AJ$18,16,FALSE)</f>
        <v>ZF</v>
      </c>
      <c r="I86" t="s">
        <v>692</v>
      </c>
      <c r="J86" t="str">
        <f t="shared" si="28"/>
        <v>ZF_5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157</v>
      </c>
      <c r="Z86" t="str">
        <f>IF(G86="экспл",VLOOKUP(J86,quest_экспл!$A$1:$N$129,12,FALSE),IF(G86="импл_",0,0))</f>
        <v>sound\\On_shershaviy.wav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8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39"/>
        <v/>
      </c>
      <c r="AI86" t="s">
        <v>96</v>
      </c>
      <c r="AO86">
        <f t="shared" ca="1" si="34"/>
        <v>0.95181195342098845</v>
      </c>
      <c r="AP86" t="str">
        <f t="shared" ca="1" si="35"/>
        <v>pics\\Banan_6.jpg</v>
      </c>
      <c r="AR86" t="str">
        <f t="shared" si="40"/>
        <v/>
      </c>
      <c r="AS86" t="str">
        <f t="shared" si="41"/>
        <v/>
      </c>
      <c r="AT86">
        <f t="shared" ca="1" si="30"/>
        <v>0.87300048207880465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_Он_шершавый?</v>
      </c>
      <c r="BA86" t="e">
        <f>VLOOKUP(Q86,audio_list_stym!$B$2:$BQ$299,68,FALSE)</f>
        <v>#N/A</v>
      </c>
      <c r="BB86" t="str">
        <f t="shared" si="32"/>
        <v>На_картинке_ЛИРОХ._Он_шершавый?</v>
      </c>
      <c r="BD86" cm="1">
        <f t="array" aca="1" ref="BD86" ca="1">INDEX($L$82:$L$89,(RANK(AT6,$AT$2:$AT$9)))</f>
        <v>2148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VLOOKUP(B87,audio_list_stym!$A$3:$BP$18,48,FALSE)</f>
        <v>15</v>
      </c>
      <c r="F87" t="str">
        <f>VLOOKUP(E87,metki!$A$2:$B$9,2,FALSE)</f>
        <v>экспл_новые_с_названием</v>
      </c>
      <c r="G87" t="str">
        <f t="shared" si="27"/>
        <v>экспл</v>
      </c>
      <c r="H87" t="str">
        <f>VLOOKUP(B87,audio_list_stym!$A$3:$AJ$18,16,FALSE)</f>
        <v>ZF</v>
      </c>
      <c r="I87" t="s">
        <v>693</v>
      </c>
      <c r="J87" t="str">
        <f t="shared" si="28"/>
        <v>ZF_6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158</v>
      </c>
      <c r="Z87" t="str">
        <f>IF(G87="экспл",VLOOKUP(J87,quest_экспл!$A$1:$N$129,12,FALSE),IF(G87="импл_",0,0))</f>
        <v>sound\\Zaostrin_li_on.wav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8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39"/>
        <v/>
      </c>
      <c r="AI87" t="s">
        <v>97</v>
      </c>
      <c r="AO87">
        <f t="shared" ca="1" si="34"/>
        <v>0.30038348322136332</v>
      </c>
      <c r="AP87" t="str">
        <f t="shared" ca="1" si="35"/>
        <v>pics\\Redis_7.jpg</v>
      </c>
      <c r="AR87" t="str">
        <f t="shared" si="40"/>
        <v/>
      </c>
      <c r="AS87" t="str">
        <f t="shared" si="41"/>
        <v/>
      </c>
      <c r="AT87">
        <f t="shared" ca="1" si="30"/>
        <v>0.12664806949606355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_Заострен_ли_он?</v>
      </c>
      <c r="BA87" t="e">
        <f>VLOOKUP(Q87,audio_list_stym!$B$2:$BQ$299,68,FALSE)</f>
        <v>#N/A</v>
      </c>
      <c r="BB87" t="str">
        <f t="shared" si="32"/>
        <v>На_мониторе_ЛИРОХ._Заострен_ли_он?</v>
      </c>
      <c r="BD87" cm="1">
        <f t="array" aca="1" ref="BD87" ca="1">INDEX($L$82:$L$89,(RANK(AT7,$AT$2:$AT$9)))</f>
        <v>2145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VLOOKUP(B88,audio_list_stym!$A$3:$BP$18,48,FALSE)</f>
        <v>15</v>
      </c>
      <c r="F88" t="str">
        <f>VLOOKUP(E88,metki!$A$2:$B$9,2,FALSE)</f>
        <v>экспл_новые_с_названием</v>
      </c>
      <c r="G88" t="str">
        <f t="shared" si="27"/>
        <v>экспл</v>
      </c>
      <c r="H88" t="str">
        <f>VLOOKUP(B88,audio_list_stym!$A$3:$AJ$18,16,FALSE)</f>
        <v>ZF</v>
      </c>
      <c r="I88" t="s">
        <v>694</v>
      </c>
      <c r="J88" t="str">
        <f t="shared" si="28"/>
        <v>ZF_7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159</v>
      </c>
      <c r="Z88" t="str">
        <f>IF(G88="экспл",VLOOKUP(J88,quest_экспл!$A$1:$N$129,12,FALSE),IF(G88="импл_",0,0))</f>
        <v>sound\\On_rassipchatiy.wav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8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39"/>
        <v/>
      </c>
      <c r="AI88" t="s">
        <v>98</v>
      </c>
      <c r="AO88">
        <f t="shared" ca="1" si="34"/>
        <v>0.42106892724076705</v>
      </c>
      <c r="AP88" t="str">
        <f t="shared" ca="1" si="35"/>
        <v>pics\\Peper_8.jpg</v>
      </c>
      <c r="AR88" t="str">
        <f t="shared" si="40"/>
        <v/>
      </c>
      <c r="AS88" t="str">
        <f t="shared" si="41"/>
        <v/>
      </c>
      <c r="AT88">
        <f t="shared" ca="1" si="30"/>
        <v>0.44990035919794413</v>
      </c>
      <c r="AU88" t="s">
        <v>697</v>
      </c>
      <c r="AV88" t="str">
        <f t="shared" ca="1" si="31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_Он_рассыпчатый?</v>
      </c>
      <c r="BA88" t="e">
        <f>VLOOKUP(Q88,audio_list_stym!$B$2:$BQ$299,68,FALSE)</f>
        <v>#N/A</v>
      </c>
      <c r="BB88" t="str">
        <f t="shared" si="32"/>
        <v>Перед_Вами_ЛИРОХ._Он_рассыпчатый?</v>
      </c>
      <c r="BD88" cm="1">
        <f t="array" aca="1" ref="BD88" ca="1">INDEX($L$82:$L$89,(RANK(AT8,$AT$2:$AT$9)))</f>
        <v>2150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VLOOKUP(B89,audio_list_stym!$A$3:$BP$18,48,FALSE)</f>
        <v>15</v>
      </c>
      <c r="F89" t="str">
        <f>VLOOKUP(E89,metki!$A$2:$B$9,2,FALSE)</f>
        <v>экспл_новые_с_названием</v>
      </c>
      <c r="G89" t="str">
        <f t="shared" si="27"/>
        <v>экспл</v>
      </c>
      <c r="H89" t="str">
        <f>VLOOKUP(B89,audio_list_stym!$A$3:$AJ$18,16,FALSE)</f>
        <v>ZF</v>
      </c>
      <c r="I89" t="s">
        <v>695</v>
      </c>
      <c r="J89" t="str">
        <f t="shared" si="28"/>
        <v>ZF_8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160</v>
      </c>
      <c r="Z89" t="str">
        <f>IF(G89="экспл",VLOOKUP(J89,quest_экспл!$A$1:$N$129,12,FALSE),IF(G89="импл_",0,0))</f>
        <v>sound\\Ochishen_li_on.wav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8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39"/>
        <v/>
      </c>
      <c r="AI89" t="s">
        <v>99</v>
      </c>
      <c r="AO89">
        <f t="shared" ca="1" si="34"/>
        <v>0.87703307201520941</v>
      </c>
      <c r="AP89" t="str">
        <f t="shared" ca="1" si="35"/>
        <v>pics\\Finik_4.jpg</v>
      </c>
      <c r="AR89" t="str">
        <f t="shared" si="40"/>
        <v/>
      </c>
      <c r="AS89" t="str">
        <f t="shared" si="41"/>
        <v/>
      </c>
      <c r="AT89">
        <f t="shared" ca="1" si="30"/>
        <v>0.8742661987411543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_Очищен_ли_он?</v>
      </c>
      <c r="BA89" t="e">
        <f>VLOOKUP(Q89,audio_list_stym!$B$2:$BQ$299,68,FALSE)</f>
        <v>#N/A</v>
      </c>
      <c r="BB89" t="str">
        <f t="shared" si="32"/>
        <v>Вы_видите_ЛИРОХ._Очищен_ли_он?</v>
      </c>
      <c r="BD89" cm="1">
        <f t="array" aca="1" ref="BD89" ca="1">INDEX($L$82:$L$89,(RANK(AT9,$AT$2:$AT$9)))</f>
        <v>2151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VLOOKUP(B90,audio_list_stym!$A$3:$BP$18,48,FALSE)</f>
        <v>16</v>
      </c>
      <c r="F90" t="str">
        <f>VLOOKUP(E90,metki!$A$2:$B$9,2,FALSE)</f>
        <v>импл_новые_без_названия</v>
      </c>
      <c r="G90" t="str">
        <f t="shared" si="27"/>
        <v>импл_</v>
      </c>
      <c r="H90" t="str">
        <f>VLOOKUP(B90,audio_list_stym!$A$3:$AJ$18,16,FALSE)</f>
        <v>Ackee</v>
      </c>
      <c r="I90" t="s">
        <v>688</v>
      </c>
      <c r="J90" t="str">
        <f t="shared" si="28"/>
        <v>Ackee_1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225</v>
      </c>
      <c r="Q90" t="str">
        <f>IF(G90="экспл",0,IF(G90="импл_",VLOOKUP(J90,quest_импл!$A$1:$J$129,8,FALSE),0))</f>
        <v>sound\\Sushenniy_li.wav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2033</v>
      </c>
      <c r="AD90" t="str">
        <f t="shared" ca="1" si="38"/>
        <v>pics\\Limon_1.jpg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9"/>
        <v>pics\\Limon_1.jpg</v>
      </c>
      <c r="AI90" t="s">
        <v>100</v>
      </c>
      <c r="AO90">
        <f t="shared" ca="1" si="34"/>
        <v>0.60149139646815553</v>
      </c>
      <c r="AP90" t="str">
        <f t="shared" ca="1" si="35"/>
        <v>pics\\Limon_1.jpg</v>
      </c>
      <c r="AR90" t="str">
        <f t="shared" si="40"/>
        <v/>
      </c>
      <c r="AS90" t="str">
        <f t="shared" ca="1" si="41"/>
        <v>pics\\Limon_1.jpg</v>
      </c>
      <c r="AT90">
        <f t="shared" ca="1" si="30"/>
        <v>0.59600472370219759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_Сушеный_ли_</v>
      </c>
      <c r="BB90" t="str">
        <f t="shared" si="32"/>
        <v>_Сушеный_ли_XXXXX?</v>
      </c>
      <c r="BC90">
        <f>A90</f>
        <v>1212</v>
      </c>
      <c r="BD90" cm="1">
        <f t="array" aca="1" ref="BD90" ca="1">INDEX($L$90:$L$97,(RANK(AT2,$AT$2:$AT$9)))</f>
        <v>2072</v>
      </c>
      <c r="BE90" cm="1">
        <f t="array" aca="1" ref="BE90" ca="1">INDEX(BD66:BD81,(RANK(AT5,$AT$2:$AT$17)))</f>
        <v>2141</v>
      </c>
      <c r="BF90" cm="1">
        <f t="array" aca="1" ref="BF90" ca="1">INDEX(BD98:BD113,(RANK(AT5,$AT$2:$AT$17)))</f>
        <v>2085</v>
      </c>
      <c r="BG90" cm="1">
        <f t="array" aca="1" ref="BG90" ca="1">INDEX(BD114:BD129,(RANK(AT5,$AT$2:$AT$9)))</f>
        <v>2092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VLOOKUP(B91,audio_list_stym!$A$3:$BP$18,48,FALSE)</f>
        <v>16</v>
      </c>
      <c r="F91" t="str">
        <f>VLOOKUP(E91,metki!$A$2:$B$9,2,FALSE)</f>
        <v>импл_новые_без_названия</v>
      </c>
      <c r="G91" t="str">
        <f t="shared" si="27"/>
        <v>импл_</v>
      </c>
      <c r="H91" t="str">
        <f>VLOOKUP(B91,audio_list_stym!$A$3:$AJ$18,16,FALSE)</f>
        <v>Ackee</v>
      </c>
      <c r="I91" t="s">
        <v>689</v>
      </c>
      <c r="J91" t="str">
        <f t="shared" si="28"/>
        <v>Ackee_2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226</v>
      </c>
      <c r="Q91" t="str">
        <f>IF(G91="экспл",0,IF(G91="импл_",VLOOKUP(J91,quest_импл!$A$1:$J$129,8,FALSE),0))</f>
        <v>sound\\S_vetochkoy_li.wav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2030</v>
      </c>
      <c r="AD91" t="str">
        <f t="shared" ca="1" si="38"/>
        <v>pics\\Kokos_6.jpg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9"/>
        <v>pics\\Kokos_6.jpg</v>
      </c>
      <c r="AI91" t="s">
        <v>101</v>
      </c>
      <c r="AO91">
        <f t="shared" ca="1" si="34"/>
        <v>0.62838454162522661</v>
      </c>
      <c r="AP91" t="str">
        <f t="shared" ca="1" si="35"/>
        <v>pics\\Kokos_6.jpg</v>
      </c>
      <c r="AR91" t="str">
        <f t="shared" si="40"/>
        <v/>
      </c>
      <c r="AS91" t="str">
        <f t="shared" ca="1" si="41"/>
        <v>pics\\Kokos_6.jpg</v>
      </c>
      <c r="AT91">
        <f t="shared" ca="1" si="30"/>
        <v>0.51319617157203268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_С_веточкой_ли_</v>
      </c>
      <c r="BB91" t="str">
        <f t="shared" si="32"/>
        <v>_С_веточкой_ли_XXXXX?</v>
      </c>
      <c r="BD91" cm="1">
        <f t="array" aca="1" ref="BD91" ca="1">INDEX($L$90:$L$97,(RANK(AT3,$AT$2:$AT$9)))</f>
        <v>2066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VLOOKUP(B92,audio_list_stym!$A$3:$BP$18,48,FALSE)</f>
        <v>16</v>
      </c>
      <c r="F92" t="str">
        <f>VLOOKUP(E92,metki!$A$2:$B$9,2,FALSE)</f>
        <v>импл_новые_без_названия</v>
      </c>
      <c r="G92" t="str">
        <f t="shared" si="27"/>
        <v>импл_</v>
      </c>
      <c r="H92" t="str">
        <f>VLOOKUP(B92,audio_list_stym!$A$3:$AJ$18,16,FALSE)</f>
        <v>Ackee</v>
      </c>
      <c r="I92" t="s">
        <v>690</v>
      </c>
      <c r="J92" t="str">
        <f t="shared" si="28"/>
        <v>Ackee_3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227</v>
      </c>
      <c r="Q92" t="str">
        <f>IF(G92="экспл",0,IF(G92="импл_",VLOOKUP(J92,quest_импл!$A$1:$J$129,8,FALSE),0))</f>
        <v>sound\\Rasskrit_li.wav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2049</v>
      </c>
      <c r="AD92" t="str">
        <f t="shared" ca="1" si="38"/>
        <v>pics\\Redis_1.jpg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9"/>
        <v>pics\\Redis_1.jpg</v>
      </c>
      <c r="AI92" t="s">
        <v>102</v>
      </c>
      <c r="AO92">
        <f t="shared" ca="1" si="34"/>
        <v>0.40997091096304794</v>
      </c>
      <c r="AP92" t="str">
        <f t="shared" ca="1" si="35"/>
        <v>pics\\Redis_1.jpg</v>
      </c>
      <c r="AR92" t="str">
        <f t="shared" si="40"/>
        <v/>
      </c>
      <c r="AS92" t="str">
        <f t="shared" ca="1" si="41"/>
        <v>pics\\Redis_1.jpg</v>
      </c>
      <c r="AT92">
        <f t="shared" ca="1" si="30"/>
        <v>0.26369127280929305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_Раскрыт_ли_</v>
      </c>
      <c r="BB92" t="str">
        <f t="shared" si="32"/>
        <v>_Раскрыт_ли_XXXXX?</v>
      </c>
      <c r="BD92" cm="1">
        <f t="array" aca="1" ref="BD92" ca="1">INDEX($L$90:$L$97,(RANK(AT4,$AT$2:$AT$9)))</f>
        <v>2067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VLOOKUP(B93,audio_list_stym!$A$3:$BP$18,48,FALSE)</f>
        <v>16</v>
      </c>
      <c r="F93" t="str">
        <f>VLOOKUP(E93,metki!$A$2:$B$9,2,FALSE)</f>
        <v>импл_новые_без_названия</v>
      </c>
      <c r="G93" t="str">
        <f t="shared" si="27"/>
        <v>импл_</v>
      </c>
      <c r="H93" t="str">
        <f>VLOOKUP(B93,audio_list_stym!$A$3:$AJ$18,16,FALSE)</f>
        <v>Ackee</v>
      </c>
      <c r="I93" t="s">
        <v>691</v>
      </c>
      <c r="J93" t="str">
        <f t="shared" si="28"/>
        <v>Ackee_4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228</v>
      </c>
      <c r="Q93" t="str">
        <f>IF(G93="экспл",0,IF(G93="импл_",VLOOKUP(J93,quest_импл!$A$1:$J$129,8,FALSE),0))</f>
        <v>sound\\Pushistiy_li.wav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2053</v>
      </c>
      <c r="AD93" t="str">
        <f t="shared" ca="1" si="38"/>
        <v>pics\\Redis_5.jpg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9"/>
        <v>pics\\Redis_5.jpg</v>
      </c>
      <c r="AI93" t="s">
        <v>103</v>
      </c>
      <c r="AO93">
        <f t="shared" ca="1" si="34"/>
        <v>0.33218137977657192</v>
      </c>
      <c r="AP93" t="str">
        <f t="shared" ca="1" si="35"/>
        <v>pics\\Redis_5.jpg</v>
      </c>
      <c r="AR93" t="str">
        <f t="shared" si="40"/>
        <v/>
      </c>
      <c r="AS93" t="str">
        <f t="shared" ca="1" si="41"/>
        <v>pics\\Redis_5.jpg</v>
      </c>
      <c r="AT93">
        <f t="shared" ca="1" si="30"/>
        <v>0.42407001718821768</v>
      </c>
      <c r="AU93" t="s">
        <v>697</v>
      </c>
      <c r="AV93" t="str">
        <f t="shared" ca="1" si="31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_Пушистый_ли_</v>
      </c>
      <c r="BB93" t="str">
        <f t="shared" si="32"/>
        <v>_Пушистый_ли_XXXXX?</v>
      </c>
      <c r="BD93" cm="1">
        <f t="array" aca="1" ref="BD93" ca="1">INDEX($L$90:$L$97,(RANK(AT5,$AT$2:$AT$9)))</f>
        <v>2069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VLOOKUP(B94,audio_list_stym!$A$3:$BP$18,48,FALSE)</f>
        <v>16</v>
      </c>
      <c r="F94" t="str">
        <f>VLOOKUP(E94,metki!$A$2:$B$9,2,FALSE)</f>
        <v>импл_новые_без_названия</v>
      </c>
      <c r="G94" t="str">
        <f t="shared" si="27"/>
        <v>импл_</v>
      </c>
      <c r="H94" t="str">
        <f>VLOOKUP(B94,audio_list_stym!$A$3:$AJ$18,16,FALSE)</f>
        <v>Ackee</v>
      </c>
      <c r="I94" t="s">
        <v>692</v>
      </c>
      <c r="J94" t="str">
        <f t="shared" si="28"/>
        <v>Ackee_5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229</v>
      </c>
      <c r="Q94" t="str">
        <f>IF(G94="экспл",0,IF(G94="импл_",VLOOKUP(J94,quest_импл!$A$1:$J$129,8,FALSE),0))</f>
        <v>sound\\Kvadratniy_li.wav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2016</v>
      </c>
      <c r="AD94" t="str">
        <f t="shared" ca="1" si="38"/>
        <v>pics\\Finik_8.jpg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9"/>
        <v>pics\\Finik_8.jpg</v>
      </c>
      <c r="AI94" t="s">
        <v>104</v>
      </c>
      <c r="AO94">
        <f t="shared" ca="1" si="34"/>
        <v>0.81707563645776171</v>
      </c>
      <c r="AP94" t="str">
        <f t="shared" ca="1" si="35"/>
        <v>pics\\Finik_8.jpg</v>
      </c>
      <c r="AR94" t="str">
        <f t="shared" si="40"/>
        <v/>
      </c>
      <c r="AS94" t="str">
        <f t="shared" ca="1" si="41"/>
        <v>pics\\Finik_8.jpg</v>
      </c>
      <c r="AT94">
        <f t="shared" ca="1" si="30"/>
        <v>0.66388292317807063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_Квадратный_ли_</v>
      </c>
      <c r="BB94" t="str">
        <f t="shared" si="32"/>
        <v>_Квадратный_ли_XXXXX?</v>
      </c>
      <c r="BD94" cm="1">
        <f t="array" aca="1" ref="BD94" ca="1">INDEX($L$90:$L$97,(RANK(AT6,$AT$2:$AT$9)))</f>
        <v>2068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VLOOKUP(B95,audio_list_stym!$A$3:$BP$18,48,FALSE)</f>
        <v>16</v>
      </c>
      <c r="F95" t="str">
        <f>VLOOKUP(E95,metki!$A$2:$B$9,2,FALSE)</f>
        <v>импл_новые_без_названия</v>
      </c>
      <c r="G95" t="str">
        <f t="shared" si="27"/>
        <v>импл_</v>
      </c>
      <c r="H95" t="str">
        <f>VLOOKUP(B95,audio_list_stym!$A$3:$AJ$18,16,FALSE)</f>
        <v>Ackee</v>
      </c>
      <c r="I95" t="s">
        <v>693</v>
      </c>
      <c r="J95" t="str">
        <f t="shared" si="28"/>
        <v>Ackee_6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230</v>
      </c>
      <c r="Q95" t="str">
        <f>IF(G95="экспл",0,IF(G95="импл_",VLOOKUP(J95,quest_импл!$A$1:$J$129,8,FALSE),0))</f>
        <v>sound\\Sklizskiy_li.wav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2039</v>
      </c>
      <c r="AD95" t="str">
        <f t="shared" ca="1" si="38"/>
        <v>pics\\Limon_7.jpg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9"/>
        <v>pics\\Limon_7.jpg</v>
      </c>
      <c r="AI95" t="s">
        <v>105</v>
      </c>
      <c r="AO95">
        <f t="shared" ca="1" si="34"/>
        <v>0.54828965276191799</v>
      </c>
      <c r="AP95" t="str">
        <f t="shared" ca="1" si="35"/>
        <v>pics\\Limon_7.jpg</v>
      </c>
      <c r="AR95" t="str">
        <f t="shared" si="40"/>
        <v/>
      </c>
      <c r="AS95" t="str">
        <f t="shared" ca="1" si="41"/>
        <v>pics\\Limon_7.jpg</v>
      </c>
      <c r="AT95">
        <f t="shared" ca="1" si="30"/>
        <v>0.5163916217892256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_Склизкий_ли_</v>
      </c>
      <c r="BB95" t="str">
        <f t="shared" si="32"/>
        <v>_Склизкий_ли_XXXXX?</v>
      </c>
      <c r="BD95" cm="1">
        <f t="array" aca="1" ref="BD95" ca="1">INDEX($L$90:$L$97,(RANK(AT7,$AT$2:$AT$9)))</f>
        <v>2065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VLOOKUP(B96,audio_list_stym!$A$3:$BP$18,48,FALSE)</f>
        <v>16</v>
      </c>
      <c r="F96" t="str">
        <f>VLOOKUP(E96,metki!$A$2:$B$9,2,FALSE)</f>
        <v>импл_новые_без_названия</v>
      </c>
      <c r="G96" t="str">
        <f t="shared" si="27"/>
        <v>импл_</v>
      </c>
      <c r="H96" t="str">
        <f>VLOOKUP(B96,audio_list_stym!$A$3:$AJ$18,16,FALSE)</f>
        <v>Ackee</v>
      </c>
      <c r="I96" t="s">
        <v>694</v>
      </c>
      <c r="J96" t="str">
        <f t="shared" si="28"/>
        <v>Ackee_7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231</v>
      </c>
      <c r="Q96" t="str">
        <f>IF(G96="экспл",0,IF(G96="импл_",VLOOKUP(J96,quest_импл!$A$1:$J$129,8,FALSE),0))</f>
        <v>sound\\Uvyadshiy_li.wav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2013</v>
      </c>
      <c r="AD96" t="str">
        <f t="shared" ca="1" si="38"/>
        <v>pics\\Finik_5.jpg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9"/>
        <v>pics\\Finik_5.jpg</v>
      </c>
      <c r="AI96" t="s">
        <v>106</v>
      </c>
      <c r="AO96">
        <f t="shared" ca="1" si="34"/>
        <v>0.85403331345871936</v>
      </c>
      <c r="AP96" t="str">
        <f t="shared" ca="1" si="35"/>
        <v>pics\\Finik_5.jpg</v>
      </c>
      <c r="AR96" t="str">
        <f t="shared" si="40"/>
        <v/>
      </c>
      <c r="AS96" t="str">
        <f t="shared" ca="1" si="41"/>
        <v>pics\\Finik_5.jpg</v>
      </c>
      <c r="AT96">
        <f t="shared" ca="1" si="30"/>
        <v>0.98527009911865515</v>
      </c>
      <c r="AU96" t="s">
        <v>697</v>
      </c>
      <c r="AV96" t="str">
        <f t="shared" ca="1" si="31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_Увядший_ли_</v>
      </c>
      <c r="BB96" t="str">
        <f t="shared" si="32"/>
        <v>_Увядший_ли_XXXXX?</v>
      </c>
      <c r="BD96" cm="1">
        <f t="array" aca="1" ref="BD96" ca="1">INDEX($L$90:$L$97,(RANK(AT8,$AT$2:$AT$9)))</f>
        <v>2070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VLOOKUP(B97,audio_list_stym!$A$3:$BP$18,48,FALSE)</f>
        <v>16</v>
      </c>
      <c r="F97" t="str">
        <f>VLOOKUP(E97,metki!$A$2:$B$9,2,FALSE)</f>
        <v>импл_новые_без_названия</v>
      </c>
      <c r="G97" t="str">
        <f t="shared" si="27"/>
        <v>импл_</v>
      </c>
      <c r="H97" t="str">
        <f>VLOOKUP(B97,audio_list_stym!$A$3:$AJ$18,16,FALSE)</f>
        <v>Ackee</v>
      </c>
      <c r="I97" t="s">
        <v>695</v>
      </c>
      <c r="J97" t="str">
        <f t="shared" si="28"/>
        <v>Ackee_8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232</v>
      </c>
      <c r="Q97" t="str">
        <f>IF(G97="экспл",0,IF(G97="импл_",VLOOKUP(J97,quest_импл!$A$1:$J$129,8,FALSE),0))</f>
        <v>sound\\Raznocvetniy_li.wav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2029</v>
      </c>
      <c r="AD97" t="str">
        <f t="shared" ca="1" si="38"/>
        <v>pics\\Kokos_5.jpg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9"/>
        <v>pics\\Kokos_5.jpg</v>
      </c>
      <c r="AI97" t="s">
        <v>107</v>
      </c>
      <c r="AO97">
        <f t="shared" ca="1" si="34"/>
        <v>0.63037394716508466</v>
      </c>
      <c r="AP97" t="str">
        <f t="shared" ca="1" si="35"/>
        <v>pics\\Kokos_5.jpg</v>
      </c>
      <c r="AR97" t="str">
        <f t="shared" si="40"/>
        <v/>
      </c>
      <c r="AS97" t="str">
        <f t="shared" ca="1" si="41"/>
        <v>pics\\Kokos_5.jpg</v>
      </c>
      <c r="AT97">
        <f t="shared" ca="1" si="30"/>
        <v>0.77902910945423243</v>
      </c>
      <c r="AU97" t="s">
        <v>697</v>
      </c>
      <c r="AV97" t="str">
        <f t="shared" ca="1" si="31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_Разноцветный_ли_</v>
      </c>
      <c r="BB97" t="str">
        <f t="shared" si="32"/>
        <v>_Разноцветный_ли_XXXXX?</v>
      </c>
      <c r="BD97" cm="1">
        <f t="array" aca="1" ref="BD97" ca="1">INDEX($L$90:$L$97,(RANK(AT9,$AT$2:$AT$9)))</f>
        <v>2071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VLOOKUP(B98,audio_list_stym!$A$3:$BP$18,48,FALSE)</f>
        <v>17</v>
      </c>
      <c r="F98" t="str">
        <f>VLOOKUP(E98,metki!$A$2:$B$9,2,FALSE)</f>
        <v>экспл_новые_без_названия</v>
      </c>
      <c r="G98" t="str">
        <f t="shared" si="27"/>
        <v>экспл</v>
      </c>
      <c r="H98" t="str">
        <f>VLOOKUP(B98,audio_list_stym!$A$3:$AJ$18,16,FALSE)</f>
        <v>Ake</v>
      </c>
      <c r="I98" t="s">
        <v>688</v>
      </c>
      <c r="J98" t="str">
        <f t="shared" si="28"/>
        <v>Ake_1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105</v>
      </c>
      <c r="Z98" t="str">
        <f>IF(G98="экспл",VLOOKUP(J98,quest_экспл!$A$1:$N$129,12,FALSE),IF(G98="импл_",0,0))</f>
        <v>sound\\On_imeet_myakot.wav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8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39"/>
        <v/>
      </c>
      <c r="AI98" t="s">
        <v>108</v>
      </c>
      <c r="AO98">
        <f t="shared" ca="1" si="34"/>
        <v>0.59110061315352203</v>
      </c>
      <c r="AP98" t="str">
        <f t="shared" ca="1" si="35"/>
        <v>pics\\Limon_3.jpg</v>
      </c>
      <c r="AR98" t="str">
        <f>IF(AH98="sound\\Ogorod",AP26,"")</f>
        <v/>
      </c>
      <c r="AS98" t="str">
        <f t="shared" si="41"/>
        <v/>
      </c>
      <c r="AT98">
        <f t="shared" ca="1" si="30"/>
        <v>0.88694951825813872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_Он_имеет_мякоть?</v>
      </c>
      <c r="BA98" t="e">
        <f>VLOOKUP(Q98,audio_list_stym!$B$2:$BQ$299,68,FALSE)</f>
        <v>#N/A</v>
      </c>
      <c r="BB98" t="str">
        <f t="shared" si="32"/>
        <v>На_экране_XXXXX._Он_имеет_мякоть?</v>
      </c>
      <c r="BC98">
        <f>A98</f>
        <v>1213</v>
      </c>
      <c r="BD98" cm="1">
        <f t="array" aca="1" ref="BD98" ca="1">INDEX($L$98:$L$105,(RANK(AT2,$AT$2:$AT$9)))</f>
        <v>2080</v>
      </c>
      <c r="BE98" cm="1">
        <f t="array" aca="1" ref="BE98" ca="1">INDEX(BD66:BD81,(RANK(AT6,$AT$2:$AT$9)))</f>
        <v>2136</v>
      </c>
      <c r="BF98" cm="1">
        <f t="array" aca="1" ref="BF98" ca="1">INDEX(BD82:BD97,(RANK(AT6,$AT$2:$AT$9)))</f>
        <v>2149</v>
      </c>
      <c r="BG98" cm="1">
        <f t="array" aca="1" ref="BG98" ca="1">INDEX(BD106:BD129,(RANK(AT6,$AT$2:$AT$17)))</f>
        <v>2087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VLOOKUP(B99,audio_list_stym!$A$3:$BP$18,48,FALSE)</f>
        <v>17</v>
      </c>
      <c r="F99" t="str">
        <f>VLOOKUP(E99,metki!$A$2:$B$9,2,FALSE)</f>
        <v>экспл_новые_без_названия</v>
      </c>
      <c r="G99" t="str">
        <f t="shared" si="27"/>
        <v>экспл</v>
      </c>
      <c r="H99" t="str">
        <f>VLOOKUP(B99,audio_list_stym!$A$3:$AJ$18,16,FALSE)</f>
        <v>Ake</v>
      </c>
      <c r="I99" t="s">
        <v>689</v>
      </c>
      <c r="J99" t="str">
        <f t="shared" si="28"/>
        <v>Ake_2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106</v>
      </c>
      <c r="Z99" t="str">
        <f>IF(G99="экспл",VLOOKUP(J99,quest_экспл!$A$1:$N$129,12,FALSE),IF(G99="импл_",0,0))</f>
        <v>sound\\Prodolgovatiy_li_on.wav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8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39"/>
        <v/>
      </c>
      <c r="AI99" t="s">
        <v>109</v>
      </c>
      <c r="AO99">
        <f t="shared" ca="1" si="34"/>
        <v>0.78371117427701142</v>
      </c>
      <c r="AP99" t="str">
        <f t="shared" ca="1" si="35"/>
        <v>pics\\Goroh_5.jpg</v>
      </c>
      <c r="AR99" t="str">
        <f t="shared" ref="AR99:AR120" si="42">IF(AH99="sound\\Ogorod",AP27,"")</f>
        <v/>
      </c>
      <c r="AS99" t="str">
        <f t="shared" si="41"/>
        <v/>
      </c>
      <c r="AT99">
        <f t="shared" ca="1" si="30"/>
        <v>0.58293537190457545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_Продолговатый_ли_он?</v>
      </c>
      <c r="BA99" t="e">
        <f>VLOOKUP(Q99,audio_list_stym!$B$2:$BQ$299,68,FALSE)</f>
        <v>#N/A</v>
      </c>
      <c r="BB99" t="str">
        <f t="shared" si="32"/>
        <v>Посмотрите,_вот_XXXXX._Продолговатый_ли_он?</v>
      </c>
      <c r="BD99" cm="1">
        <f t="array" aca="1" ref="BD99" ca="1">INDEX($L$98:$L$105,(RANK(AT3,$AT$2:$AT$9)))</f>
        <v>2074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VLOOKUP(B100,audio_list_stym!$A$3:$BP$18,48,FALSE)</f>
        <v>17</v>
      </c>
      <c r="F100" t="str">
        <f>VLOOKUP(E100,metki!$A$2:$B$9,2,FALSE)</f>
        <v>экспл_новые_без_названия</v>
      </c>
      <c r="G100" t="str">
        <f t="shared" si="27"/>
        <v>экспл</v>
      </c>
      <c r="H100" t="str">
        <f>VLOOKUP(B100,audio_list_stym!$A$3:$AJ$18,16,FALSE)</f>
        <v>Ake</v>
      </c>
      <c r="I100" t="s">
        <v>690</v>
      </c>
      <c r="J100" t="str">
        <f t="shared" si="28"/>
        <v>Ake_3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107</v>
      </c>
      <c r="Z100" t="str">
        <f>IF(G100="экспл",VLOOKUP(J100,quest_экспл!$A$1:$N$129,12,FALSE),IF(G100="импл_",0,0))</f>
        <v>sound\\Pyatnistiy_li_on.wav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8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39"/>
        <v/>
      </c>
      <c r="AI100" t="s">
        <v>110</v>
      </c>
      <c r="AO100">
        <f t="shared" ca="1" si="34"/>
        <v>0.75851593387469229</v>
      </c>
      <c r="AP100" t="str">
        <f t="shared" ca="1" si="35"/>
        <v>pics\\Goroh_8.jpg</v>
      </c>
      <c r="AR100" t="str">
        <f t="shared" si="42"/>
        <v/>
      </c>
      <c r="AS100" t="str">
        <f t="shared" si="41"/>
        <v/>
      </c>
      <c r="AT100">
        <f t="shared" ca="1" si="30"/>
        <v>0.91845696070691774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_Пятнистый_ли_он?</v>
      </c>
      <c r="BA100" t="e">
        <f>VLOOKUP(Q100,audio_list_stym!$B$2:$BQ$299,68,FALSE)</f>
        <v>#N/A</v>
      </c>
      <c r="BB100" t="str">
        <f t="shared" si="32"/>
        <v>Вот_XXXXX._Пятнистый_ли_он?</v>
      </c>
      <c r="BD100" cm="1">
        <f t="array" aca="1" ref="BD100" ca="1">INDEX($L$98:$L$105,(RANK(AT4,$AT$2:$AT$9)))</f>
        <v>2075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VLOOKUP(B101,audio_list_stym!$A$3:$BP$18,48,FALSE)</f>
        <v>17</v>
      </c>
      <c r="F101" t="str">
        <f>VLOOKUP(E101,metki!$A$2:$B$9,2,FALSE)</f>
        <v>экспл_новые_без_названия</v>
      </c>
      <c r="G101" t="str">
        <f t="shared" si="27"/>
        <v>экспл</v>
      </c>
      <c r="H101" t="str">
        <f>VLOOKUP(B101,audio_list_stym!$A$3:$AJ$18,16,FALSE)</f>
        <v>Ake</v>
      </c>
      <c r="I101" t="s">
        <v>691</v>
      </c>
      <c r="J101" t="str">
        <f t="shared" si="28"/>
        <v>Ake_4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108</v>
      </c>
      <c r="Z101" t="str">
        <f>IF(G101="экспл",VLOOKUP(J101,quest_экспл!$A$1:$N$129,12,FALSE),IF(G101="импл_",0,0))</f>
        <v>sound\\On_s_kozhuroy.wav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8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39"/>
        <v/>
      </c>
      <c r="AI101" t="s">
        <v>111</v>
      </c>
      <c r="AO101">
        <f t="shared" ca="1" si="34"/>
        <v>0.94762478450624354</v>
      </c>
      <c r="AP101" t="str">
        <f t="shared" ca="1" si="35"/>
        <v>pics\\Banan_8.jpg</v>
      </c>
      <c r="AR101" t="str">
        <f t="shared" si="42"/>
        <v/>
      </c>
      <c r="AS101" t="str">
        <f t="shared" si="41"/>
        <v/>
      </c>
      <c r="AT101">
        <f t="shared" ca="1" si="30"/>
        <v>0.65567786523940186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_Он_с_кожурой?</v>
      </c>
      <c r="BA101" t="e">
        <f>VLOOKUP(Q101,audio_list_stym!$B$2:$BQ$299,68,FALSE)</f>
        <v>#N/A</v>
      </c>
      <c r="BB101" t="str">
        <f t="shared" si="32"/>
        <v>Это_XXXXX._Он_с_кожурой?</v>
      </c>
      <c r="BD101" cm="1">
        <f t="array" aca="1" ref="BD101" ca="1">INDEX($L$98:$L$105,(RANK(AT5,$AT$2:$AT$9)))</f>
        <v>2077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VLOOKUP(B102,audio_list_stym!$A$3:$BP$18,48,FALSE)</f>
        <v>17</v>
      </c>
      <c r="F102" t="str">
        <f>VLOOKUP(E102,metki!$A$2:$B$9,2,FALSE)</f>
        <v>экспл_новые_без_названия</v>
      </c>
      <c r="G102" t="str">
        <f t="shared" si="27"/>
        <v>экспл</v>
      </c>
      <c r="H102" t="str">
        <f>VLOOKUP(B102,audio_list_stym!$A$3:$AJ$18,16,FALSE)</f>
        <v>Ake</v>
      </c>
      <c r="I102" t="s">
        <v>692</v>
      </c>
      <c r="J102" t="str">
        <f t="shared" si="28"/>
        <v>Ake_5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109</v>
      </c>
      <c r="Z102" t="str">
        <f>IF(G102="экспл",VLOOKUP(J102,quest_экспл!$A$1:$N$129,12,FALSE),IF(G102="импл_",0,0))</f>
        <v>sound\\Fioletoviy_li_on.wav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8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39"/>
        <v/>
      </c>
      <c r="AI102" t="s">
        <v>112</v>
      </c>
      <c r="AO102">
        <f t="shared" ca="1" si="34"/>
        <v>0.99813596564445606</v>
      </c>
      <c r="AP102" t="str">
        <f t="shared" ca="1" si="35"/>
        <v>pics\\Banan_1.jpg</v>
      </c>
      <c r="AR102" t="str">
        <f t="shared" si="42"/>
        <v/>
      </c>
      <c r="AS102" t="str">
        <f t="shared" si="41"/>
        <v/>
      </c>
      <c r="AT102">
        <f t="shared" ca="1" si="30"/>
        <v>2.1314112761055659E-2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_Синий_ли_он?</v>
      </c>
      <c r="BA102" t="e">
        <f>VLOOKUP(Q102,audio_list_stym!$B$2:$BQ$299,68,FALSE)</f>
        <v>#N/A</v>
      </c>
      <c r="BB102" t="str">
        <f t="shared" si="32"/>
        <v>На_картинке_XXXXX._Синий_ли_он?</v>
      </c>
      <c r="BD102" cm="1">
        <f t="array" aca="1" ref="BD102" ca="1">INDEX($L$98:$L$105,(RANK(AT6,$AT$2:$AT$9)))</f>
        <v>2076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VLOOKUP(B103,audio_list_stym!$A$3:$BP$18,48,FALSE)</f>
        <v>17</v>
      </c>
      <c r="F103" t="str">
        <f>VLOOKUP(E103,metki!$A$2:$B$9,2,FALSE)</f>
        <v>экспл_новые_без_названия</v>
      </c>
      <c r="G103" t="str">
        <f t="shared" si="27"/>
        <v>экспл</v>
      </c>
      <c r="H103" t="str">
        <f>VLOOKUP(B103,audio_list_stym!$A$3:$AJ$18,16,FALSE)</f>
        <v>Ake</v>
      </c>
      <c r="I103" t="s">
        <v>693</v>
      </c>
      <c r="J103" t="str">
        <f t="shared" si="28"/>
        <v>Ake_6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110</v>
      </c>
      <c r="Z103" t="str">
        <f>IF(G103="экспл",VLOOKUP(J103,quest_экспл!$A$1:$N$129,12,FALSE),IF(G103="импл_",0,0))</f>
        <v>sound\\On_s_dolkami.wav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8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39"/>
        <v/>
      </c>
      <c r="AI103" t="s">
        <v>113</v>
      </c>
      <c r="AO103">
        <f t="shared" ca="1" si="34"/>
        <v>0.79797841755771093</v>
      </c>
      <c r="AP103" t="str">
        <f t="shared" ca="1" si="35"/>
        <v>pics\\Goroh_1.jpg</v>
      </c>
      <c r="AR103" t="str">
        <f t="shared" si="42"/>
        <v/>
      </c>
      <c r="AS103" t="str">
        <f t="shared" si="41"/>
        <v/>
      </c>
      <c r="AT103">
        <f t="shared" ca="1" si="30"/>
        <v>0.54748474016614379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_Он_с_дольками?</v>
      </c>
      <c r="BA103" t="e">
        <f>VLOOKUP(Q103,audio_list_stym!$B$2:$BQ$299,68,FALSE)</f>
        <v>#N/A</v>
      </c>
      <c r="BB103" t="str">
        <f t="shared" si="32"/>
        <v>На_мониторе_XXXXX._Он_с_дольками?</v>
      </c>
      <c r="BD103" cm="1">
        <f t="array" aca="1" ref="BD103" ca="1">INDEX($L$98:$L$105,(RANK(AT7,$AT$2:$AT$9)))</f>
        <v>2073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VLOOKUP(B104,audio_list_stym!$A$3:$BP$18,48,FALSE)</f>
        <v>17</v>
      </c>
      <c r="F104" t="str">
        <f>VLOOKUP(E104,metki!$A$2:$B$9,2,FALSE)</f>
        <v>экспл_новые_без_названия</v>
      </c>
      <c r="G104" t="str">
        <f t="shared" si="27"/>
        <v>экспл</v>
      </c>
      <c r="H104" t="str">
        <f>VLOOKUP(B104,audio_list_stym!$A$3:$AJ$18,16,FALSE)</f>
        <v>Ake</v>
      </c>
      <c r="I104" t="s">
        <v>694</v>
      </c>
      <c r="J104" t="str">
        <f t="shared" si="28"/>
        <v>Ake_7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111</v>
      </c>
      <c r="Z104" t="str">
        <f>IF(G104="экспл",VLOOKUP(J104,quest_экспл!$A$1:$N$129,12,FALSE),IF(G104="импл_",0,0))</f>
        <v>sound\\On_visushenniy.wav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8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39"/>
        <v/>
      </c>
      <c r="AI104" t="s">
        <v>114</v>
      </c>
      <c r="AO104">
        <f t="shared" ca="1" si="34"/>
        <v>0.8514874822538856</v>
      </c>
      <c r="AP104" t="str">
        <f t="shared" ca="1" si="35"/>
        <v>pics\\Finik_6.jpg</v>
      </c>
      <c r="AR104" t="str">
        <f t="shared" si="42"/>
        <v/>
      </c>
      <c r="AS104" t="str">
        <f t="shared" si="41"/>
        <v/>
      </c>
      <c r="AT104">
        <f t="shared" ca="1" si="30"/>
        <v>0.87236022576501659</v>
      </c>
      <c r="AU104" t="s">
        <v>697</v>
      </c>
      <c r="AV104" t="str">
        <f t="shared" ca="1" si="31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_Он_высушенный?</v>
      </c>
      <c r="BA104" t="e">
        <f>VLOOKUP(Q104,audio_list_stym!$B$2:$BQ$299,68,FALSE)</f>
        <v>#N/A</v>
      </c>
      <c r="BB104" t="str">
        <f t="shared" si="32"/>
        <v>Перед_Вами_XXXXX._Он_высушенный?</v>
      </c>
      <c r="BD104" cm="1">
        <f t="array" aca="1" ref="BD104" ca="1">INDEX($L$98:$L$105,(RANK(AT8,$AT$2:$AT$9)))</f>
        <v>2078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VLOOKUP(B105,audio_list_stym!$A$3:$BP$18,48,FALSE)</f>
        <v>17</v>
      </c>
      <c r="F105" t="str">
        <f>VLOOKUP(E105,metki!$A$2:$B$9,2,FALSE)</f>
        <v>экспл_новые_без_названия</v>
      </c>
      <c r="G105" t="str">
        <f t="shared" si="27"/>
        <v>экспл</v>
      </c>
      <c r="H105" t="str">
        <f>VLOOKUP(B105,audio_list_stym!$A$3:$AJ$18,16,FALSE)</f>
        <v>Ake</v>
      </c>
      <c r="I105" t="s">
        <v>695</v>
      </c>
      <c r="J105" t="str">
        <f t="shared" si="28"/>
        <v>Ake_8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112</v>
      </c>
      <c r="Z105" t="str">
        <f>IF(G105="экспл",VLOOKUP(J105,quest_экспл!$A$1:$N$129,12,FALSE),IF(G105="импл_",0,0))</f>
        <v>sound\\Myatiy_li_on.wav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8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39"/>
        <v/>
      </c>
      <c r="AI105" t="s">
        <v>115</v>
      </c>
      <c r="AO105">
        <f t="shared" ca="1" si="34"/>
        <v>0.94581673929128374</v>
      </c>
      <c r="AP105" t="str">
        <f t="shared" ca="1" si="35"/>
        <v>pics\\Finik_1.jpg</v>
      </c>
      <c r="AR105" t="str">
        <f t="shared" si="42"/>
        <v/>
      </c>
      <c r="AS105" t="str">
        <f t="shared" si="41"/>
        <v/>
      </c>
      <c r="AT105">
        <f t="shared" ca="1" si="30"/>
        <v>0.53268940068796444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_Мятый_ли_он?</v>
      </c>
      <c r="BA105" t="e">
        <f>VLOOKUP(Q105,audio_list_stym!$B$2:$BQ$299,68,FALSE)</f>
        <v>#N/A</v>
      </c>
      <c r="BB105" t="str">
        <f t="shared" si="32"/>
        <v>Вы_видите_XXXXX._Мятый_ли_он?</v>
      </c>
      <c r="BD105" cm="1">
        <f t="array" aca="1" ref="BD105" ca="1">INDEX($L$98:$L$105,(RANK(AT9,$AT$2:$AT$9)))</f>
        <v>2079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VLOOKUP(B106,audio_list_stym!$A$3:$BP$18,48,FALSE)</f>
        <v>14</v>
      </c>
      <c r="F106" t="str">
        <f>VLOOKUP(E106,metki!$A$2:$B$9,2,FALSE)</f>
        <v>импл_новые_с_названием</v>
      </c>
      <c r="G106" t="str">
        <f t="shared" si="27"/>
        <v>импл_</v>
      </c>
      <c r="H106" t="str">
        <f>VLOOKUP(B106,audio_list_stym!$A$3:$AJ$18,16,FALSE)</f>
        <v>Finger</v>
      </c>
      <c r="I106" t="s">
        <v>688</v>
      </c>
      <c r="J106" t="str">
        <f t="shared" si="28"/>
        <v>Finger_1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241</v>
      </c>
      <c r="Q106" t="str">
        <f>IF(G106="экспл",0,IF(G106="импл_",VLOOKUP(J106,quest_импл!$A$1:$J$129,8,FALSE),0))</f>
        <v>sound\\Vityanut_li.wav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2010</v>
      </c>
      <c r="AD106" t="str">
        <f t="shared" ca="1" si="38"/>
        <v>pics\\Finik_2.jpg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9"/>
        <v>pics\\Finik_2.jpg</v>
      </c>
      <c r="AI106" t="s">
        <v>116</v>
      </c>
      <c r="AO106">
        <f t="shared" ca="1" si="34"/>
        <v>0.94567133427081507</v>
      </c>
      <c r="AP106" t="str">
        <f t="shared" ca="1" si="35"/>
        <v>pics\\Finik_2.jpg</v>
      </c>
      <c r="AR106" t="str">
        <f t="shared" si="42"/>
        <v/>
      </c>
      <c r="AS106" t="str">
        <f t="shared" ca="1" si="41"/>
        <v>pics\\Finik_2.jpg</v>
      </c>
      <c r="AT106">
        <f t="shared" ca="1" si="30"/>
        <v>0.76215875561419411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_Вытянут_ли_</v>
      </c>
      <c r="BB106" t="str">
        <f t="shared" si="32"/>
        <v>_Вытянут_ли_ГОНИК?</v>
      </c>
      <c r="BC106">
        <f>A106</f>
        <v>1214</v>
      </c>
      <c r="BD106" cm="1">
        <f t="array" aca="1" ref="BD106" ca="1">INDEX($L$106:$L$113,(RANK(AT2,$AT$2:$AT$9)))</f>
        <v>2088</v>
      </c>
      <c r="BE106" cm="1">
        <f t="array" aca="1" ref="BE106" ca="1">INDEX(BD66:BD81,(RANK(AT7,$AT$2:$AT$17)))</f>
        <v>2133</v>
      </c>
      <c r="BF106" cm="1">
        <f t="array" aca="1" ref="BF106" ca="1">INDEX(BD90:BD105,(RANK(AT7,$AT$2:$AT$17)))</f>
        <v>2067</v>
      </c>
      <c r="BG106" cm="1">
        <f t="array" aca="1" ref="BG106" ca="1">INDEX(BD114:BD129,(RANK(AT7,$AT$2:$AT$9)))</f>
        <v>2096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VLOOKUP(B107,audio_list_stym!$A$3:$BP$18,48,FALSE)</f>
        <v>14</v>
      </c>
      <c r="F107" t="str">
        <f>VLOOKUP(E107,metki!$A$2:$B$9,2,FALSE)</f>
        <v>импл_новые_с_названием</v>
      </c>
      <c r="G107" t="str">
        <f t="shared" si="27"/>
        <v>импл_</v>
      </c>
      <c r="H107" t="str">
        <f>VLOOKUP(B107,audio_list_stym!$A$3:$AJ$18,16,FALSE)</f>
        <v>Finger</v>
      </c>
      <c r="I107" t="s">
        <v>689</v>
      </c>
      <c r="J107" t="str">
        <f t="shared" si="28"/>
        <v>Finger_2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242</v>
      </c>
      <c r="Q107" t="str">
        <f>IF(G107="экспл",0,IF(G107="импл_",VLOOKUP(J107,quest_импл!$A$1:$J$129,8,FALSE),0))</f>
        <v>sound\\Nadloman_li.wav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2054</v>
      </c>
      <c r="AD107" t="str">
        <f t="shared" ca="1" si="38"/>
        <v>pics\\Redis_6.jpg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9"/>
        <v>pics\\Redis_6.jpg</v>
      </c>
      <c r="AI107" t="s">
        <v>117</v>
      </c>
      <c r="AO107">
        <f t="shared" ca="1" si="34"/>
        <v>0.31026184823340175</v>
      </c>
      <c r="AP107" t="str">
        <f t="shared" ca="1" si="35"/>
        <v>pics\\Redis_6.jpg</v>
      </c>
      <c r="AR107" t="str">
        <f t="shared" si="42"/>
        <v/>
      </c>
      <c r="AS107" t="str">
        <f t="shared" ca="1" si="41"/>
        <v>pics\\Redis_6.jpg</v>
      </c>
      <c r="AT107">
        <f t="shared" ca="1" si="30"/>
        <v>0.60904059750420103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_Надломан_ли_</v>
      </c>
      <c r="BB107" t="str">
        <f t="shared" si="32"/>
        <v>_Надломан_ли_ГОНИК?</v>
      </c>
      <c r="BD107" cm="1">
        <f t="array" aca="1" ref="BD107" ca="1">INDEX($L$106:$L$113,(RANK(AT3,$AT$2:$AT$9)))</f>
        <v>2082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VLOOKUP(B108,audio_list_stym!$A$3:$BP$18,48,FALSE)</f>
        <v>14</v>
      </c>
      <c r="F108" t="str">
        <f>VLOOKUP(E108,metki!$A$2:$B$9,2,FALSE)</f>
        <v>импл_новые_с_названием</v>
      </c>
      <c r="G108" t="str">
        <f t="shared" si="27"/>
        <v>импл_</v>
      </c>
      <c r="H108" t="str">
        <f>VLOOKUP(B108,audio_list_stym!$A$3:$AJ$18,16,FALSE)</f>
        <v>Finger</v>
      </c>
      <c r="I108" t="s">
        <v>690</v>
      </c>
      <c r="J108" t="str">
        <f t="shared" si="28"/>
        <v>Finger_3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243</v>
      </c>
      <c r="Q108" t="str">
        <f>IF(G108="экспл",0,IF(G108="импл_",VLOOKUP(J108,quest_импл!$A$1:$J$129,8,FALSE),0))</f>
        <v>sound\\Volnistiy_li.wav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2036</v>
      </c>
      <c r="AD108" t="str">
        <f t="shared" ca="1" si="38"/>
        <v>pics\\Limon_4.jpg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9"/>
        <v>pics\\Limon_4.jpg</v>
      </c>
      <c r="AI108" t="s">
        <v>118</v>
      </c>
      <c r="AO108">
        <f t="shared" ca="1" si="34"/>
        <v>0.58528179722809937</v>
      </c>
      <c r="AP108" t="str">
        <f t="shared" ca="1" si="35"/>
        <v>pics\\Limon_4.jpg</v>
      </c>
      <c r="AR108" t="str">
        <f t="shared" si="42"/>
        <v/>
      </c>
      <c r="AS108" t="str">
        <f t="shared" ca="1" si="41"/>
        <v>pics\\Limon_4.jpg</v>
      </c>
      <c r="AT108">
        <f t="shared" ca="1" si="30"/>
        <v>0.91050554544576479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_Волнистый_ли_</v>
      </c>
      <c r="BB108" t="str">
        <f t="shared" si="32"/>
        <v>_Волнистый_ли_ГОНИК?</v>
      </c>
      <c r="BD108" cm="1">
        <f t="array" aca="1" ref="BD108" ca="1">INDEX($L$106:$L$113,(RANK(AT4,$AT$2:$AT$9)))</f>
        <v>2083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VLOOKUP(B109,audio_list_stym!$A$3:$BP$18,48,FALSE)</f>
        <v>14</v>
      </c>
      <c r="F109" t="str">
        <f>VLOOKUP(E109,metki!$A$2:$B$9,2,FALSE)</f>
        <v>импл_новые_с_названием</v>
      </c>
      <c r="G109" t="str">
        <f t="shared" si="27"/>
        <v>импл_</v>
      </c>
      <c r="H109" t="str">
        <f>VLOOKUP(B109,audio_list_stym!$A$3:$AJ$18,16,FALSE)</f>
        <v>Finger</v>
      </c>
      <c r="I109" t="s">
        <v>691</v>
      </c>
      <c r="J109" t="str">
        <f t="shared" si="28"/>
        <v>Finger_4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244</v>
      </c>
      <c r="Q109" t="str">
        <f>IF(G109="экспл",0,IF(G109="импл_",VLOOKUP(J109,quest_импл!$A$1:$J$129,8,FALSE),0))</f>
        <v>sound\\Buriy_li.wav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2057</v>
      </c>
      <c r="AD109" t="str">
        <f t="shared" ca="1" si="38"/>
        <v>pics\\Tomat_1.jpg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9"/>
        <v>pics\\Tomat_1.jpg</v>
      </c>
      <c r="AI109" t="s">
        <v>119</v>
      </c>
      <c r="AO109">
        <f t="shared" ca="1" si="34"/>
        <v>0.24450532013359583</v>
      </c>
      <c r="AP109" t="str">
        <f t="shared" ca="1" si="35"/>
        <v>pics\\Tomat_1.jpg</v>
      </c>
      <c r="AR109" t="str">
        <f t="shared" si="42"/>
        <v/>
      </c>
      <c r="AS109" t="str">
        <f t="shared" ca="1" si="41"/>
        <v>pics\\Tomat_1.jpg</v>
      </c>
      <c r="AT109">
        <f t="shared" ca="1" si="30"/>
        <v>0.68082224777574185</v>
      </c>
      <c r="AU109" t="s">
        <v>697</v>
      </c>
      <c r="AV109" t="str">
        <f t="shared" ca="1" si="31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_Бурый_ли_</v>
      </c>
      <c r="BB109" t="str">
        <f t="shared" si="32"/>
        <v>_Бурый_ли_ГОНИК?</v>
      </c>
      <c r="BD109" cm="1">
        <f t="array" aca="1" ref="BD109" ca="1">INDEX($L$106:$L$113,(RANK(AT5,$AT$2:$AT$9)))</f>
        <v>2085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VLOOKUP(B110,audio_list_stym!$A$3:$BP$18,48,FALSE)</f>
        <v>14</v>
      </c>
      <c r="F110" t="str">
        <f>VLOOKUP(E110,metki!$A$2:$B$9,2,FALSE)</f>
        <v>импл_новые_с_названием</v>
      </c>
      <c r="G110" t="str">
        <f t="shared" si="27"/>
        <v>импл_</v>
      </c>
      <c r="H110" t="str">
        <f>VLOOKUP(B110,audio_list_stym!$A$3:$AJ$18,16,FALSE)</f>
        <v>Finger</v>
      </c>
      <c r="I110" t="s">
        <v>692</v>
      </c>
      <c r="J110" t="str">
        <f t="shared" si="28"/>
        <v>Finger_5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245</v>
      </c>
      <c r="Q110" t="str">
        <f>IF(G110="экспл",0,IF(G110="импл_",VLOOKUP(J110,quest_импл!$A$1:$J$129,8,FALSE),0))</f>
        <v>sound\\Vizhatiy_li.wav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2051</v>
      </c>
      <c r="AD110" t="str">
        <f t="shared" ca="1" si="38"/>
        <v>pics\\Redis_3.jpg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9"/>
        <v>pics\\Redis_3.jpg</v>
      </c>
      <c r="AI110" t="s">
        <v>120</v>
      </c>
      <c r="AO110">
        <f t="shared" ca="1" si="34"/>
        <v>0.34257852862068039</v>
      </c>
      <c r="AP110" t="str">
        <f t="shared" ca="1" si="35"/>
        <v>pics\\Redis_3.jpg</v>
      </c>
      <c r="AR110" t="str">
        <f t="shared" si="42"/>
        <v/>
      </c>
      <c r="AS110" t="str">
        <f t="shared" ca="1" si="41"/>
        <v>pics\\Redis_3.jpg</v>
      </c>
      <c r="AT110">
        <f t="shared" ca="1" si="30"/>
        <v>0.59300471660538545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_Выжатый_ли_</v>
      </c>
      <c r="BB110" t="str">
        <f t="shared" si="32"/>
        <v>_Выжатый_ли_ГОНИК?</v>
      </c>
      <c r="BD110" cm="1">
        <f t="array" aca="1" ref="BD110" ca="1">INDEX($L$106:$L$113,(RANK(AT6,$AT$2:$AT$9)))</f>
        <v>2084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VLOOKUP(B111,audio_list_stym!$A$3:$BP$18,48,FALSE)</f>
        <v>14</v>
      </c>
      <c r="F111" t="str">
        <f>VLOOKUP(E111,metki!$A$2:$B$9,2,FALSE)</f>
        <v>импл_новые_с_названием</v>
      </c>
      <c r="G111" t="str">
        <f t="shared" si="27"/>
        <v>импл_</v>
      </c>
      <c r="H111" t="str">
        <f>VLOOKUP(B111,audio_list_stym!$A$3:$AJ$18,16,FALSE)</f>
        <v>Finger</v>
      </c>
      <c r="I111" t="s">
        <v>693</v>
      </c>
      <c r="J111" t="str">
        <f t="shared" si="28"/>
        <v>Finger_6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246</v>
      </c>
      <c r="Q111" t="str">
        <f>IF(G111="экспл",0,IF(G111="импл_",VLOOKUP(J111,quest_импл!$A$1:$J$129,8,FALSE),0))</f>
        <v>sound\\Obemniy_li.wav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2015</v>
      </c>
      <c r="AD111" t="str">
        <f t="shared" ca="1" si="38"/>
        <v>pics\\Finik_7.jpg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9"/>
        <v>pics\\Finik_7.jpg</v>
      </c>
      <c r="AI111" t="s">
        <v>121</v>
      </c>
      <c r="AO111">
        <f t="shared" ca="1" si="34"/>
        <v>0.83148480553420057</v>
      </c>
      <c r="AP111" t="str">
        <f t="shared" ca="1" si="35"/>
        <v>pics\\Finik_7.jpg</v>
      </c>
      <c r="AR111" t="str">
        <f t="shared" si="42"/>
        <v/>
      </c>
      <c r="AS111" t="str">
        <f t="shared" ca="1" si="41"/>
        <v>pics\\Finik_7.jpg</v>
      </c>
      <c r="AT111">
        <f t="shared" ca="1" si="30"/>
        <v>0.31617418426360711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_Объемный_ли_</v>
      </c>
      <c r="BB111" t="str">
        <f t="shared" si="32"/>
        <v>_Объемный_ли_ГОНИК?</v>
      </c>
      <c r="BD111" cm="1">
        <f t="array" aca="1" ref="BD111" ca="1">INDEX($L$106:$L$113,(RANK(AT7,$AT$2:$AT$9)))</f>
        <v>2081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VLOOKUP(B112,audio_list_stym!$A$3:$BP$18,48,FALSE)</f>
        <v>14</v>
      </c>
      <c r="F112" t="str">
        <f>VLOOKUP(E112,metki!$A$2:$B$9,2,FALSE)</f>
        <v>импл_новые_с_названием</v>
      </c>
      <c r="G112" t="str">
        <f t="shared" si="27"/>
        <v>импл_</v>
      </c>
      <c r="H112" t="str">
        <f>VLOOKUP(B112,audio_list_stym!$A$3:$AJ$18,16,FALSE)</f>
        <v>Finger</v>
      </c>
      <c r="I112" t="s">
        <v>694</v>
      </c>
      <c r="J112" t="str">
        <f t="shared" si="28"/>
        <v>Finger_7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247</v>
      </c>
      <c r="Q112" t="str">
        <f>IF(G112="экспл",0,IF(G112="импл_",VLOOKUP(J112,quest_импл!$A$1:$J$129,8,FALSE),0))</f>
        <v>sound\\Pustoy_li.wav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2044</v>
      </c>
      <c r="AD112" t="str">
        <f t="shared" ca="1" si="38"/>
        <v>pics\\Peper_4.jpg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9"/>
        <v>pics\\Peper_4.jpg</v>
      </c>
      <c r="AI112" t="s">
        <v>122</v>
      </c>
      <c r="AO112">
        <f t="shared" ca="1" si="34"/>
        <v>0.45816577447868323</v>
      </c>
      <c r="AP112" t="str">
        <f t="shared" ca="1" si="35"/>
        <v>pics\\Peper_4.jpg</v>
      </c>
      <c r="AR112" t="str">
        <f t="shared" si="42"/>
        <v/>
      </c>
      <c r="AS112" t="str">
        <f t="shared" ca="1" si="41"/>
        <v>pics\\Peper_4.jpg</v>
      </c>
      <c r="AT112">
        <f t="shared" ca="1" si="30"/>
        <v>4.9185687086003682E-2</v>
      </c>
      <c r="AU112" t="s">
        <v>697</v>
      </c>
      <c r="AV112" t="str">
        <f t="shared" ca="1" si="31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_Пустой_ли_</v>
      </c>
      <c r="BB112" t="str">
        <f t="shared" si="32"/>
        <v>_Пустой_ли_ГОНИК?</v>
      </c>
      <c r="BD112" cm="1">
        <f t="array" aca="1" ref="BD112" ca="1">INDEX($L$106:$L$113,(RANK(AT8,$AT$2:$AT$9)))</f>
        <v>2086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VLOOKUP(B113,audio_list_stym!$A$3:$BP$18,48,FALSE)</f>
        <v>14</v>
      </c>
      <c r="F113" t="str">
        <f>VLOOKUP(E113,metki!$A$2:$B$9,2,FALSE)</f>
        <v>импл_новые_с_названием</v>
      </c>
      <c r="G113" t="str">
        <f t="shared" si="27"/>
        <v>импл_</v>
      </c>
      <c r="H113" t="str">
        <f>VLOOKUP(B113,audio_list_stym!$A$3:$AJ$18,16,FALSE)</f>
        <v>Finger</v>
      </c>
      <c r="I113" t="s">
        <v>695</v>
      </c>
      <c r="J113" t="str">
        <f t="shared" si="28"/>
        <v>Finger_8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248</v>
      </c>
      <c r="Q113" t="str">
        <f>IF(G113="экспл",0,IF(G113="импл_",VLOOKUP(J113,quest_импл!$A$1:$J$129,8,FALSE),0))</f>
        <v>sound\\Beliy_li.wav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2043</v>
      </c>
      <c r="AD113" t="str">
        <f t="shared" ca="1" si="38"/>
        <v>pics\\Peper_3.jpg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9"/>
        <v>pics\\Peper_3.jpg</v>
      </c>
      <c r="AI113" t="s">
        <v>123</v>
      </c>
      <c r="AO113">
        <f t="shared" ca="1" si="34"/>
        <v>0.46811531075712443</v>
      </c>
      <c r="AP113" t="str">
        <f t="shared" ca="1" si="35"/>
        <v>pics\\Peper_3.jpg</v>
      </c>
      <c r="AR113" t="str">
        <f t="shared" si="42"/>
        <v/>
      </c>
      <c r="AS113" t="str">
        <f t="shared" ca="1" si="41"/>
        <v>pics\\Peper_3.jpg</v>
      </c>
      <c r="AT113">
        <f t="shared" ca="1" si="30"/>
        <v>0.53695477904200795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_Белый_ли_</v>
      </c>
      <c r="BB113" t="str">
        <f t="shared" si="32"/>
        <v>_Белый_ли_ГОНИК?</v>
      </c>
      <c r="BD113" cm="1">
        <f t="array" aca="1" ref="BD113" ca="1">INDEX($L$106:$L$113,(RANK(AT9,$AT$2:$AT$9)))</f>
        <v>2087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VLOOKUP(B114,audio_list_stym!$A$3:$BP$18,48,FALSE)</f>
        <v>15</v>
      </c>
      <c r="F114" t="str">
        <f>VLOOKUP(E114,metki!$A$2:$B$9,2,FALSE)</f>
        <v>экспл_новые_с_названием</v>
      </c>
      <c r="G114" t="str">
        <f t="shared" si="27"/>
        <v>экспл</v>
      </c>
      <c r="H114" t="str">
        <f>VLOOKUP(B114,audio_list_stym!$A$3:$AJ$18,16,FALSE)</f>
        <v>Gac</v>
      </c>
      <c r="I114" t="s">
        <v>688</v>
      </c>
      <c r="J114" t="str">
        <f t="shared" si="28"/>
        <v>Gac_1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121</v>
      </c>
      <c r="Z114" t="str">
        <f>IF(G114="экспл",VLOOKUP(J114,quest_экспл!$A$1:$N$129,12,FALSE),IF(G114="импл_",0,0))</f>
        <v>sound\\Ispachkan_li_on.wav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8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39"/>
        <v/>
      </c>
      <c r="AI114" t="s">
        <v>86</v>
      </c>
      <c r="AO114">
        <f t="shared" ca="1" si="34"/>
        <v>0.75231032558524202</v>
      </c>
      <c r="AP114" t="str">
        <f t="shared" ca="1" si="35"/>
        <v>pics\\Kokos_2.jpg</v>
      </c>
      <c r="AR114" t="str">
        <f t="shared" si="42"/>
        <v/>
      </c>
      <c r="AS114" t="str">
        <f t="shared" si="41"/>
        <v/>
      </c>
      <c r="AT114">
        <f t="shared" ca="1" si="30"/>
        <v>0.38626506890243617</v>
      </c>
      <c r="AU114" t="s">
        <v>697</v>
      </c>
      <c r="AV114" t="str">
        <f t="shared" ca="1" si="31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_Испачкан_ли_он?</v>
      </c>
      <c r="BA114" t="e">
        <f>VLOOKUP(Q114,audio_list_stym!$B$2:$BQ$299,68,FALSE)</f>
        <v>#N/A</v>
      </c>
      <c r="BB114" t="str">
        <f t="shared" si="32"/>
        <v>На_экране_ТОДИС._Испачкан_ли_он?</v>
      </c>
      <c r="BC114">
        <f>A114</f>
        <v>1215</v>
      </c>
      <c r="BD114" cm="1">
        <f t="array" aca="1" ref="BD114" ca="1">INDEX($L$114:$L$121,(RANK(AT2,$AT$2:$AT$9)))</f>
        <v>2096</v>
      </c>
      <c r="BE114" cm="1">
        <f t="array" aca="1" ref="BE114" ca="1">INDEX(BD66:BD81,(RANK(AT8,$AT$2:$AT$17)))</f>
        <v>2137</v>
      </c>
      <c r="BF114" cm="1">
        <f t="array" aca="1" ref="BF114" ca="1">INDEX(BD82:BD97,(RANK(AT8,$AT$2:$AT$9)))</f>
        <v>2145</v>
      </c>
      <c r="BG114" cm="1">
        <f t="array" aca="1" ref="BG114" ca="1">INDEX(BD98:BD113,(RANK(AT8,$AT$2:$AT$9)))</f>
        <v>2073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VLOOKUP(B115,audio_list_stym!$A$3:$BP$18,48,FALSE)</f>
        <v>15</v>
      </c>
      <c r="F115" t="str">
        <f>VLOOKUP(E115,metki!$A$2:$B$9,2,FALSE)</f>
        <v>экспл_новые_с_названием</v>
      </c>
      <c r="G115" t="str">
        <f t="shared" si="27"/>
        <v>экспл</v>
      </c>
      <c r="H115" t="str">
        <f>VLOOKUP(B115,audio_list_stym!$A$3:$AJ$18,16,FALSE)</f>
        <v>Gac</v>
      </c>
      <c r="I115" t="s">
        <v>689</v>
      </c>
      <c r="J115" t="str">
        <f t="shared" si="28"/>
        <v>Gac_2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122</v>
      </c>
      <c r="Z115" t="str">
        <f>IF(G115="экспл",VLOOKUP(J115,quest_экспл!$A$1:$N$129,12,FALSE),IF(G115="импл_",0,0))</f>
        <v>sound\\On_farshirovanniy.wav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8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39"/>
        <v/>
      </c>
      <c r="AI115" t="s">
        <v>87</v>
      </c>
      <c r="AO115">
        <f t="shared" ca="1" si="34"/>
        <v>0.54155265802905106</v>
      </c>
      <c r="AP115" t="str">
        <f t="shared" ca="1" si="35"/>
        <v>pics\\Peper_1.jpg</v>
      </c>
      <c r="AR115" t="str">
        <f t="shared" si="42"/>
        <v/>
      </c>
      <c r="AS115" t="str">
        <f t="shared" si="41"/>
        <v/>
      </c>
      <c r="AT115">
        <f t="shared" ca="1" si="30"/>
        <v>0.74422867159141648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_Он_фаршированный?</v>
      </c>
      <c r="BA115" t="e">
        <f>VLOOKUP(Q115,audio_list_stym!$B$2:$BQ$299,68,FALSE)</f>
        <v>#N/A</v>
      </c>
      <c r="BB115" t="str">
        <f t="shared" si="32"/>
        <v>Посмотрите,_вот_ТОДИС._Он_фаршированный?</v>
      </c>
      <c r="BD115" cm="1">
        <f t="array" aca="1" ref="BD115" ca="1">INDEX($L$114:$L$121,(RANK(AT3,$AT$2:$AT$9)))</f>
        <v>2090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VLOOKUP(B116,audio_list_stym!$A$3:$BP$18,48,FALSE)</f>
        <v>15</v>
      </c>
      <c r="F116" t="str">
        <f>VLOOKUP(E116,metki!$A$2:$B$9,2,FALSE)</f>
        <v>экспл_новые_с_названием</v>
      </c>
      <c r="G116" t="str">
        <f t="shared" si="27"/>
        <v>экспл</v>
      </c>
      <c r="H116" t="str">
        <f>VLOOKUP(B116,audio_list_stym!$A$3:$AJ$18,16,FALSE)</f>
        <v>Gac</v>
      </c>
      <c r="I116" t="s">
        <v>690</v>
      </c>
      <c r="J116" t="str">
        <f t="shared" si="28"/>
        <v>Gac_3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123</v>
      </c>
      <c r="Z116" t="str">
        <f>IF(G116="экспл",VLOOKUP(J116,quest_экспл!$A$1:$N$129,12,FALSE),IF(G116="импл_",0,0))</f>
        <v>sound\\On_razrezanniy.wav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8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39"/>
        <v/>
      </c>
      <c r="AI116" t="s">
        <v>88</v>
      </c>
      <c r="AO116">
        <f t="shared" ca="1" si="34"/>
        <v>0.60008981154759766</v>
      </c>
      <c r="AP116" t="str">
        <f t="shared" ca="1" si="35"/>
        <v>pics\\Limon_2.jpg</v>
      </c>
      <c r="AR116" t="str">
        <f t="shared" si="42"/>
        <v/>
      </c>
      <c r="AS116" t="str">
        <f t="shared" si="41"/>
        <v/>
      </c>
      <c r="AT116">
        <f t="shared" ca="1" si="30"/>
        <v>0.4440242226589427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_Он_разрезанный?</v>
      </c>
      <c r="BA116" t="e">
        <f>VLOOKUP(Q116,audio_list_stym!$B$2:$BQ$299,68,FALSE)</f>
        <v>#N/A</v>
      </c>
      <c r="BB116" t="str">
        <f t="shared" si="32"/>
        <v>Вот_ТОДИС._Он_разрезанный?</v>
      </c>
      <c r="BD116" cm="1">
        <f t="array" aca="1" ref="BD116" ca="1">INDEX($L$114:$L$121,(RANK(AT4,$AT$2:$AT$9)))</f>
        <v>2091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VLOOKUP(B117,audio_list_stym!$A$3:$BP$18,48,FALSE)</f>
        <v>15</v>
      </c>
      <c r="F117" t="str">
        <f>VLOOKUP(E117,metki!$A$2:$B$9,2,FALSE)</f>
        <v>экспл_новые_с_названием</v>
      </c>
      <c r="G117" t="str">
        <f t="shared" si="27"/>
        <v>экспл</v>
      </c>
      <c r="H117" t="str">
        <f>VLOOKUP(B117,audio_list_stym!$A$3:$AJ$18,16,FALSE)</f>
        <v>Gac</v>
      </c>
      <c r="I117" t="s">
        <v>691</v>
      </c>
      <c r="J117" t="str">
        <f t="shared" si="28"/>
        <v>Gac_4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124</v>
      </c>
      <c r="Z117" t="str">
        <f>IF(G117="экспл",VLOOKUP(J117,quest_экспл!$A$1:$N$129,12,FALSE),IF(G117="импл_",0,0))</f>
        <v>sound\\On_s_lepestkami.wav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8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39"/>
        <v/>
      </c>
      <c r="AI117" t="s">
        <v>89</v>
      </c>
      <c r="AO117">
        <f t="shared" ca="1" si="34"/>
        <v>0.79722941773845235</v>
      </c>
      <c r="AP117" t="str">
        <f t="shared" ca="1" si="35"/>
        <v>pics\\Goroh_2.jpg</v>
      </c>
      <c r="AR117" t="str">
        <f t="shared" si="42"/>
        <v/>
      </c>
      <c r="AS117" t="str">
        <f t="shared" si="41"/>
        <v/>
      </c>
      <c r="AT117">
        <f t="shared" ca="1" si="30"/>
        <v>0.32677525291127141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_Он_с_лепестками?</v>
      </c>
      <c r="BA117" t="e">
        <f>VLOOKUP(Q117,audio_list_stym!$B$2:$BQ$299,68,FALSE)</f>
        <v>#N/A</v>
      </c>
      <c r="BB117" t="str">
        <f t="shared" si="32"/>
        <v>Это_ТОДИС._Он_с_лепестками?</v>
      </c>
      <c r="BD117" cm="1">
        <f t="array" aca="1" ref="BD117" ca="1">INDEX($L$114:$L$121,(RANK(AT5,$AT$2:$AT$9)))</f>
        <v>2093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VLOOKUP(B118,audio_list_stym!$A$3:$BP$18,48,FALSE)</f>
        <v>15</v>
      </c>
      <c r="F118" t="str">
        <f>VLOOKUP(E118,metki!$A$2:$B$9,2,FALSE)</f>
        <v>экспл_новые_с_названием</v>
      </c>
      <c r="G118" t="str">
        <f t="shared" si="27"/>
        <v>экспл</v>
      </c>
      <c r="H118" t="str">
        <f>VLOOKUP(B118,audio_list_stym!$A$3:$AJ$18,16,FALSE)</f>
        <v>Gac</v>
      </c>
      <c r="I118" t="s">
        <v>692</v>
      </c>
      <c r="J118" t="str">
        <f t="shared" si="28"/>
        <v>Gac_5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125</v>
      </c>
      <c r="Z118" t="str">
        <f>IF(G118="экспл",VLOOKUP(J118,quest_экспл!$A$1:$N$129,12,FALSE),IF(G118="импл_",0,0))</f>
        <v>sound\\Kolyuchiy_li_on.wav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8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39"/>
        <v/>
      </c>
      <c r="AI118" t="s">
        <v>90</v>
      </c>
      <c r="AO118">
        <f t="shared" ca="1" si="34"/>
        <v>0.22022788886551004</v>
      </c>
      <c r="AP118" t="str">
        <f t="shared" ca="1" si="35"/>
        <v>pics\\Tomat_4.jpg</v>
      </c>
      <c r="AR118" t="str">
        <f t="shared" si="42"/>
        <v/>
      </c>
      <c r="AS118" t="str">
        <f t="shared" si="41"/>
        <v/>
      </c>
      <c r="AT118">
        <f t="shared" ca="1" si="30"/>
        <v>0.42915202176062117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_Колючий_ли_он?</v>
      </c>
      <c r="BA118" t="e">
        <f>VLOOKUP(Q118,audio_list_stym!$B$2:$BQ$299,68,FALSE)</f>
        <v>#N/A</v>
      </c>
      <c r="BB118" t="str">
        <f t="shared" si="32"/>
        <v>На_картинке_ТОДИС._Колючий_ли_он?</v>
      </c>
      <c r="BD118" cm="1">
        <f t="array" aca="1" ref="BD118" ca="1">INDEX($L$114:$L$121,(RANK(AT6,$AT$2:$AT$9)))</f>
        <v>2092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VLOOKUP(B119,audio_list_stym!$A$3:$BP$18,48,FALSE)</f>
        <v>15</v>
      </c>
      <c r="F119" t="str">
        <f>VLOOKUP(E119,metki!$A$2:$B$9,2,FALSE)</f>
        <v>экспл_новые_с_названием</v>
      </c>
      <c r="G119" t="str">
        <f t="shared" si="27"/>
        <v>экспл</v>
      </c>
      <c r="H119" t="str">
        <f>VLOOKUP(B119,audio_list_stym!$A$3:$AJ$18,16,FALSE)</f>
        <v>Gac</v>
      </c>
      <c r="I119" t="s">
        <v>693</v>
      </c>
      <c r="J119" t="str">
        <f t="shared" si="28"/>
        <v>Gac_6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126</v>
      </c>
      <c r="Z119" t="str">
        <f>IF(G119="экспл",VLOOKUP(J119,quest_экспл!$A$1:$N$129,12,FALSE),IF(G119="импл_",0,0))</f>
        <v>sound\\Oranzheviy_li_on.wav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8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39"/>
        <v/>
      </c>
      <c r="AI119" t="s">
        <v>91</v>
      </c>
      <c r="AO119">
        <f t="shared" ca="1" si="34"/>
        <v>0.79703668824366092</v>
      </c>
      <c r="AP119" t="str">
        <f t="shared" ca="1" si="35"/>
        <v>pics\\Goroh_3.jpg</v>
      </c>
      <c r="AR119" t="str">
        <f t="shared" si="42"/>
        <v/>
      </c>
      <c r="AS119" t="str">
        <f t="shared" si="41"/>
        <v/>
      </c>
      <c r="AT119">
        <f t="shared" ca="1" si="30"/>
        <v>0.35439215210055908</v>
      </c>
      <c r="AU119" t="s">
        <v>697</v>
      </c>
      <c r="AV119" t="str">
        <f t="shared" ca="1" si="31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_Оранжевый_ли_он?</v>
      </c>
      <c r="BA119" t="e">
        <f>VLOOKUP(Q119,audio_list_stym!$B$2:$BQ$299,68,FALSE)</f>
        <v>#N/A</v>
      </c>
      <c r="BB119" t="str">
        <f t="shared" si="32"/>
        <v>На_мониторе_ТОДИС._Оранжевый_ли_он?</v>
      </c>
      <c r="BD119" cm="1">
        <f t="array" aca="1" ref="BD119" ca="1">INDEX($L$114:$L$121,(RANK(AT7,$AT$2:$AT$9)))</f>
        <v>2089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VLOOKUP(B120,audio_list_stym!$A$3:$BP$18,48,FALSE)</f>
        <v>15</v>
      </c>
      <c r="F120" t="str">
        <f>VLOOKUP(E120,metki!$A$2:$B$9,2,FALSE)</f>
        <v>экспл_новые_с_названием</v>
      </c>
      <c r="G120" t="str">
        <f t="shared" si="27"/>
        <v>экспл</v>
      </c>
      <c r="H120" t="str">
        <f>VLOOKUP(B120,audio_list_stym!$A$3:$AJ$18,16,FALSE)</f>
        <v>Gac</v>
      </c>
      <c r="I120" t="s">
        <v>694</v>
      </c>
      <c r="J120" t="str">
        <f t="shared" si="28"/>
        <v>Gac_7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127</v>
      </c>
      <c r="Z120" t="str">
        <f>IF(G120="экспл",VLOOKUP(J120,quest_экспл!$A$1:$N$129,12,FALSE),IF(G120="импл_",0,0))</f>
        <v>sound\\On_zernistiy.wav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8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39"/>
        <v/>
      </c>
      <c r="AI120" t="s">
        <v>92</v>
      </c>
      <c r="AO120">
        <f t="shared" ca="1" si="34"/>
        <v>0.75745798014525922</v>
      </c>
      <c r="AP120" t="str">
        <f t="shared" ca="1" si="35"/>
        <v>pics\\Kokos_1.jpg</v>
      </c>
      <c r="AR120" t="str">
        <f t="shared" si="42"/>
        <v/>
      </c>
      <c r="AS120" t="str">
        <f t="shared" si="41"/>
        <v/>
      </c>
      <c r="AT120">
        <f t="shared" ca="1" si="30"/>
        <v>6.4177993556156387E-2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_Он_зернистый?</v>
      </c>
      <c r="BA120" t="e">
        <f>VLOOKUP(Q120,audio_list_stym!$B$2:$BQ$299,68,FALSE)</f>
        <v>#N/A</v>
      </c>
      <c r="BB120" t="str">
        <f t="shared" si="32"/>
        <v>Перед_Вами_ТОДИС._Он_зернистый?</v>
      </c>
      <c r="BD120" cm="1">
        <f t="array" aca="1" ref="BD120" ca="1">INDEX($L$114:$L$121,(RANK(AT8,$AT$2:$AT$9)))</f>
        <v>2094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VLOOKUP(B121,audio_list_stym!$A$3:$BP$18,48,FALSE)</f>
        <v>15</v>
      </c>
      <c r="F121" t="str">
        <f>VLOOKUP(E121,metki!$A$2:$B$9,2,FALSE)</f>
        <v>экспл_новые_с_названием</v>
      </c>
      <c r="G121" t="str">
        <f t="shared" si="27"/>
        <v>экспл</v>
      </c>
      <c r="H121" t="str">
        <f>VLOOKUP(B121,audio_list_stym!$A$3:$AJ$18,16,FALSE)</f>
        <v>Gac</v>
      </c>
      <c r="I121" t="s">
        <v>695</v>
      </c>
      <c r="J121" t="str">
        <f t="shared" si="28"/>
        <v>Gac_8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128</v>
      </c>
      <c r="Z121" t="str">
        <f>IF(G121="экспл",VLOOKUP(J121,quest_экспл!$A$1:$N$129,12,FALSE),IF(G121="импл_",0,0))</f>
        <v>sound\\Okruglya_li_on.wav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8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39"/>
        <v/>
      </c>
      <c r="AI121" t="s">
        <v>93</v>
      </c>
      <c r="AO121">
        <f t="shared" ca="1" si="34"/>
        <v>0.77685576571364934</v>
      </c>
      <c r="AP121" t="str">
        <f t="shared" ca="1" si="35"/>
        <v>pics\\Goroh_6.jpg</v>
      </c>
      <c r="AR121" t="str">
        <f>IF(AH121="sound\\Ogorod",AP49,"")</f>
        <v/>
      </c>
      <c r="AS121" t="str">
        <f t="shared" si="41"/>
        <v/>
      </c>
      <c r="AT121">
        <f t="shared" ca="1" si="30"/>
        <v>0.58575898218849842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_Округлый_ли_он?</v>
      </c>
      <c r="BA121" t="e">
        <f>VLOOKUP(Q121,audio_list_stym!$B$2:$BQ$299,68,FALSE)</f>
        <v>#N/A</v>
      </c>
      <c r="BB121" t="str">
        <f t="shared" si="32"/>
        <v>Вы_видите_ТОДИС._Округлый_ли_он?</v>
      </c>
      <c r="BD121" cm="1">
        <f t="array" aca="1" ref="BD121" ca="1">INDEX($L$114:$L$121,(RANK(AT9,$AT$2:$AT$9)))</f>
        <v>2095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VLOOKUP(B122,audio_list_stym!$A$3:$BP$18,48,FALSE)</f>
        <v>16</v>
      </c>
      <c r="F122" t="str">
        <f>VLOOKUP(E122,metki!$A$2:$B$9,2,FALSE)</f>
        <v>импл_новые_без_названия</v>
      </c>
      <c r="G122" t="str">
        <f t="shared" si="27"/>
        <v>импл_</v>
      </c>
      <c r="H122" t="str">
        <f>VLOOKUP(B122,audio_list_stym!$A$3:$AJ$18,16,FALSE)</f>
        <v>Noni</v>
      </c>
      <c r="I122" t="s">
        <v>688</v>
      </c>
      <c r="J122" t="str">
        <f t="shared" si="28"/>
        <v>Noni_1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257</v>
      </c>
      <c r="Q122" t="str">
        <f>IF(G122="экспл",0,IF(G122="импл_",VLOOKUP(J122,quest_импл!$A$1:$J$129,8,FALSE),0))</f>
        <v>sound\\Beliy_li_vnutri.wav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2002</v>
      </c>
      <c r="AD122" t="str">
        <f t="shared" ca="1" si="38"/>
        <v>pics\\Banan_2.jpg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9"/>
        <v>pics\\Banan_2.jpg</v>
      </c>
      <c r="AI122" t="s">
        <v>124</v>
      </c>
      <c r="AO122">
        <f t="shared" ca="1" si="34"/>
        <v>0.99148206429850672</v>
      </c>
      <c r="AP122" t="str">
        <f t="shared" ca="1" si="35"/>
        <v>pics\\Banan_2.jpg</v>
      </c>
      <c r="AR122" t="str">
        <f t="shared" ref="AR122:AR129" si="43">IF(AH122="sound\\Ogorod",AP50,"")</f>
        <v/>
      </c>
      <c r="AS122" t="str">
        <f t="shared" ca="1" si="41"/>
        <v>pics\\Banan_2.jpg</v>
      </c>
      <c r="AT122">
        <f t="shared" ca="1" si="30"/>
        <v>0.38643007924915551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_Белый_ли_внутри_</v>
      </c>
      <c r="BB122" t="str">
        <f t="shared" si="32"/>
        <v>_Белый_ли_внутри_XXXXX?</v>
      </c>
      <c r="BC122">
        <f>A122</f>
        <v>1216</v>
      </c>
      <c r="BD122" cm="1">
        <f t="array" aca="1" ref="BD122" ca="1">INDEX($L$122:$L$129,(RANK(AT2,$AT$2:$AT$9)))</f>
        <v>2120</v>
      </c>
      <c r="BE122" cm="1">
        <f t="array" aca="1" ref="BE122" ca="1">INDEX(BD66:BD81,(RANK(AT9,$AT$2:$AT$17)))</f>
        <v>2142</v>
      </c>
      <c r="BF122" cm="1">
        <f t="array" aca="1" ref="BF122" ca="1">INDEX(BD90:BD105,(RANK(AT9,$AT$2:$AT$17)))</f>
        <v>2078</v>
      </c>
      <c r="BG122" cm="1">
        <f t="array" aca="1" ref="BG122" ca="1">INDEX(BD106:BD121,(RANK(AT9,$AT$2:$AT$17)))</f>
        <v>2094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VLOOKUP(B123,audio_list_stym!$A$3:$BP$18,48,FALSE)</f>
        <v>16</v>
      </c>
      <c r="F123" t="str">
        <f>VLOOKUP(E123,metki!$A$2:$B$9,2,FALSE)</f>
        <v>импл_новые_без_названия</v>
      </c>
      <c r="G123" t="str">
        <f t="shared" si="27"/>
        <v>импл_</v>
      </c>
      <c r="H123" t="str">
        <f>VLOOKUP(B123,audio_list_stym!$A$3:$AJ$18,16,FALSE)</f>
        <v>Noni</v>
      </c>
      <c r="I123" t="s">
        <v>689</v>
      </c>
      <c r="J123" t="str">
        <f t="shared" si="28"/>
        <v>Noni_2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258</v>
      </c>
      <c r="Q123" t="str">
        <f>IF(G123="экспл",0,IF(G123="импл_",VLOOKUP(J123,quest_импл!$A$1:$J$129,8,FALSE),0))</f>
        <v>sound\\Rebristiy_li.wav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2047</v>
      </c>
      <c r="AD123" t="str">
        <f t="shared" ca="1" si="38"/>
        <v>pics\\Peper_7.jpg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9"/>
        <v>pics\\Peper_7.jpg</v>
      </c>
      <c r="AI123" t="s">
        <v>125</v>
      </c>
      <c r="AO123">
        <f t="shared" ca="1" si="34"/>
        <v>0.4224580242152417</v>
      </c>
      <c r="AP123" t="str">
        <f t="shared" ca="1" si="35"/>
        <v>pics\\Peper_7.jpg</v>
      </c>
      <c r="AR123" t="str">
        <f t="shared" si="43"/>
        <v/>
      </c>
      <c r="AS123" t="str">
        <f t="shared" ca="1" si="41"/>
        <v>pics\\Peper_7.jpg</v>
      </c>
      <c r="AT123">
        <f t="shared" ca="1" si="30"/>
        <v>0.66248059398044912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_Ребристый_ли_</v>
      </c>
      <c r="BB123" t="str">
        <f t="shared" si="32"/>
        <v>_Ребристый_ли_XXXXX?</v>
      </c>
      <c r="BD123" cm="1">
        <f t="array" aca="1" ref="BD123" ca="1">INDEX($L$122:$L$129,(RANK(AT3,$AT$2:$AT$9)))</f>
        <v>2114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VLOOKUP(B124,audio_list_stym!$A$3:$BP$18,48,FALSE)</f>
        <v>16</v>
      </c>
      <c r="F124" t="str">
        <f>VLOOKUP(E124,metki!$A$2:$B$9,2,FALSE)</f>
        <v>импл_новые_без_названия</v>
      </c>
      <c r="G124" t="str">
        <f t="shared" si="27"/>
        <v>импл_</v>
      </c>
      <c r="H124" t="str">
        <f>VLOOKUP(B124,audio_list_stym!$A$3:$AJ$18,16,FALSE)</f>
        <v>Noni</v>
      </c>
      <c r="I124" t="s">
        <v>690</v>
      </c>
      <c r="J124" t="str">
        <f t="shared" si="28"/>
        <v>Noni_3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259</v>
      </c>
      <c r="Q124" t="str">
        <f>IF(G124="экспл",0,IF(G124="импл_",VLOOKUP(J124,quest_импл!$A$1:$J$129,8,FALSE),0))</f>
        <v>sound\\Goluboy_li.wav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2058</v>
      </c>
      <c r="AD124" t="str">
        <f t="shared" ca="1" si="38"/>
        <v>pics\\Tomat_2.jpg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9"/>
        <v>pics\\Tomat_2.jpg</v>
      </c>
      <c r="AI124" t="s">
        <v>126</v>
      </c>
      <c r="AO124">
        <f t="shared" ca="1" si="34"/>
        <v>0.23753513046562325</v>
      </c>
      <c r="AP124" t="str">
        <f t="shared" ca="1" si="35"/>
        <v>pics\\Tomat_2.jpg</v>
      </c>
      <c r="AR124" t="str">
        <f t="shared" si="43"/>
        <v/>
      </c>
      <c r="AS124" t="str">
        <f t="shared" ca="1" si="41"/>
        <v>pics\\Tomat_2.jpg</v>
      </c>
      <c r="AT124">
        <f t="shared" ca="1" si="30"/>
        <v>0.8196712236364645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_Голубой_ли_</v>
      </c>
      <c r="BB124" t="str">
        <f t="shared" si="32"/>
        <v>_Голубой_ли_XXXXX?</v>
      </c>
      <c r="BD124" cm="1">
        <f t="array" aca="1" ref="BD124" ca="1">INDEX($L$122:$L$129,(RANK(AT4,$AT$2:$AT$9)))</f>
        <v>2115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VLOOKUP(B125,audio_list_stym!$A$3:$BP$18,48,FALSE)</f>
        <v>16</v>
      </c>
      <c r="F125" t="str">
        <f>VLOOKUP(E125,metki!$A$2:$B$9,2,FALSE)</f>
        <v>импл_новые_без_названия</v>
      </c>
      <c r="G125" t="str">
        <f t="shared" si="27"/>
        <v>импл_</v>
      </c>
      <c r="H125" t="str">
        <f>VLOOKUP(B125,audio_list_stym!$A$3:$AJ$18,16,FALSE)</f>
        <v>Noni</v>
      </c>
      <c r="I125" t="s">
        <v>691</v>
      </c>
      <c r="J125" t="str">
        <f t="shared" si="28"/>
        <v>Noni_4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260</v>
      </c>
      <c r="Q125" t="str">
        <f>IF(G125="экспл",0,IF(G125="импл_",VLOOKUP(J125,quest_импл!$A$1:$J$129,8,FALSE),0))</f>
        <v>sound\\S_bugorkami_li.wav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2027</v>
      </c>
      <c r="AD125" t="str">
        <f t="shared" ca="1" si="38"/>
        <v>pics\\Kokos_3.jpg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9"/>
        <v>pics\\Kokos_3.jpg</v>
      </c>
      <c r="AI125" t="s">
        <v>127</v>
      </c>
      <c r="AO125">
        <f t="shared" ca="1" si="34"/>
        <v>0.70704048253932594</v>
      </c>
      <c r="AP125" t="str">
        <f t="shared" ca="1" si="35"/>
        <v>pics\\Kokos_3.jpg</v>
      </c>
      <c r="AR125" t="str">
        <f t="shared" si="43"/>
        <v/>
      </c>
      <c r="AS125" t="str">
        <f t="shared" ca="1" si="41"/>
        <v>pics\\Kokos_3.jpg</v>
      </c>
      <c r="AT125">
        <f t="shared" ca="1" si="30"/>
        <v>0.71699403760566938</v>
      </c>
      <c r="AU125" t="s">
        <v>697</v>
      </c>
      <c r="AV125" t="str">
        <f t="shared" ca="1" si="31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_С_бугорками_ли_</v>
      </c>
      <c r="BB125" t="str">
        <f t="shared" si="32"/>
        <v>_С_бугорками_ли_XXXXX?</v>
      </c>
      <c r="BD125" cm="1">
        <f t="array" aca="1" ref="BD125" ca="1">INDEX($L$122:$L$129,(RANK(AT5,$AT$2:$AT$9)))</f>
        <v>2117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VLOOKUP(B126,audio_list_stym!$A$3:$BP$18,48,FALSE)</f>
        <v>16</v>
      </c>
      <c r="F126" t="str">
        <f>VLOOKUP(E126,metki!$A$2:$B$9,2,FALSE)</f>
        <v>импл_новые_без_названия</v>
      </c>
      <c r="G126" t="str">
        <f t="shared" si="27"/>
        <v>импл_</v>
      </c>
      <c r="H126" t="str">
        <f>VLOOKUP(B126,audio_list_stym!$A$3:$AJ$18,16,FALSE)</f>
        <v>Noni</v>
      </c>
      <c r="I126" t="s">
        <v>692</v>
      </c>
      <c r="J126" t="str">
        <f t="shared" si="28"/>
        <v>Noni_5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261</v>
      </c>
      <c r="Q126" t="str">
        <f>IF(G126="экспл",0,IF(G126="импл_",VLOOKUP(J126,quest_импл!$A$1:$J$129,8,FALSE),0))</f>
        <v>sound\\Ovalniy_li.wav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2003</v>
      </c>
      <c r="AD126" t="str">
        <f t="shared" ca="1" si="38"/>
        <v>pics\\Banan_3.jpg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9"/>
        <v>pics\\Banan_3.jpg</v>
      </c>
      <c r="AI126" t="s">
        <v>128</v>
      </c>
      <c r="AO126">
        <f t="shared" ca="1" si="34"/>
        <v>0.98024640549194009</v>
      </c>
      <c r="AP126" t="str">
        <f t="shared" ca="1" si="35"/>
        <v>pics\\Banan_3.jpg</v>
      </c>
      <c r="AR126" t="str">
        <f t="shared" si="43"/>
        <v/>
      </c>
      <c r="AS126" t="str">
        <f t="shared" ca="1" si="41"/>
        <v>pics\\Banan_3.jpg</v>
      </c>
      <c r="AT126">
        <f t="shared" ca="1" si="30"/>
        <v>0.95263515202717586</v>
      </c>
      <c r="AU126" t="s">
        <v>697</v>
      </c>
      <c r="AV126" t="str">
        <f t="shared" ca="1" si="31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_Овальный_ли_</v>
      </c>
      <c r="BB126" t="str">
        <f t="shared" si="32"/>
        <v>_Овальный_ли_XXXXX?</v>
      </c>
      <c r="BD126" cm="1">
        <f t="array" aca="1" ref="BD126" ca="1">INDEX($L$122:$L$129,(RANK(AT6,$AT$2:$AT$9)))</f>
        <v>2116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VLOOKUP(B127,audio_list_stym!$A$3:$BP$18,48,FALSE)</f>
        <v>16</v>
      </c>
      <c r="F127" t="str">
        <f>VLOOKUP(E127,metki!$A$2:$B$9,2,FALSE)</f>
        <v>импл_новые_без_названия</v>
      </c>
      <c r="G127" t="str">
        <f t="shared" si="27"/>
        <v>импл_</v>
      </c>
      <c r="H127" t="str">
        <f>VLOOKUP(B127,audio_list_stym!$A$3:$AJ$18,16,FALSE)</f>
        <v>Noni</v>
      </c>
      <c r="I127" t="s">
        <v>693</v>
      </c>
      <c r="J127" t="str">
        <f t="shared" si="28"/>
        <v>Noni_6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262</v>
      </c>
      <c r="Q127" t="str">
        <f>IF(G127="экспл",0,IF(G127="импл_",VLOOKUP(J127,quest_импл!$A$1:$J$129,8,FALSE),0))</f>
        <v>sound\\Zhidkiy_li.wav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2046</v>
      </c>
      <c r="AD127" t="str">
        <f t="shared" ca="1" si="38"/>
        <v>pics\\Peper_6.jpg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9"/>
        <v>pics\\Peper_6.jpg</v>
      </c>
      <c r="AI127" t="s">
        <v>129</v>
      </c>
      <c r="AO127">
        <f t="shared" ca="1" si="34"/>
        <v>0.44515231693006729</v>
      </c>
      <c r="AP127" t="str">
        <f t="shared" ca="1" si="35"/>
        <v>pics\\Peper_6.jpg</v>
      </c>
      <c r="AR127" t="str">
        <f t="shared" si="43"/>
        <v/>
      </c>
      <c r="AS127" t="str">
        <f t="shared" ca="1" si="41"/>
        <v>pics\\Peper_6.jpg</v>
      </c>
      <c r="AT127">
        <f t="shared" ca="1" si="30"/>
        <v>0.78243714808243858</v>
      </c>
      <c r="AU127" t="s">
        <v>697</v>
      </c>
      <c r="AV127" t="str">
        <f t="shared" ca="1" si="31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_Жидкий_ли_</v>
      </c>
      <c r="BB127" t="str">
        <f t="shared" si="32"/>
        <v>_Жидкий_ли_XXXXX?</v>
      </c>
      <c r="BD127" cm="1">
        <f t="array" aca="1" ref="BD127" ca="1">INDEX($L$122:$L$129,(RANK(AT7,$AT$2:$AT$9)))</f>
        <v>2113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VLOOKUP(B128,audio_list_stym!$A$3:$BP$18,48,FALSE)</f>
        <v>16</v>
      </c>
      <c r="F128" t="str">
        <f>VLOOKUP(E128,metki!$A$2:$B$9,2,FALSE)</f>
        <v>импл_новые_без_названия</v>
      </c>
      <c r="G128" t="str">
        <f t="shared" si="27"/>
        <v>импл_</v>
      </c>
      <c r="H128" t="str">
        <f>VLOOKUP(B128,audio_list_stym!$A$3:$AJ$18,16,FALSE)</f>
        <v>Noni</v>
      </c>
      <c r="I128" t="s">
        <v>694</v>
      </c>
      <c r="J128" t="str">
        <f t="shared" si="28"/>
        <v>Noni_7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263</v>
      </c>
      <c r="Q128" t="str">
        <f>IF(G128="экспл",0,IF(G128="импл_",VLOOKUP(J128,quest_импл!$A$1:$J$129,8,FALSE),0))</f>
        <v>sound\\Lohmatiy_li.wav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2007</v>
      </c>
      <c r="AD128" t="str">
        <f t="shared" ca="1" si="38"/>
        <v>pics\\Banan_7.jpg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9"/>
        <v>pics\\Banan_7.jpg</v>
      </c>
      <c r="AI128" t="s">
        <v>130</v>
      </c>
      <c r="AO128">
        <f t="shared" ca="1" si="34"/>
        <v>0.94856412569247051</v>
      </c>
      <c r="AP128" t="str">
        <f t="shared" ca="1" si="35"/>
        <v>pics\\Banan_7.jpg</v>
      </c>
      <c r="AR128" t="str">
        <f t="shared" si="43"/>
        <v/>
      </c>
      <c r="AS128" t="str">
        <f t="shared" ca="1" si="41"/>
        <v>pics\\Banan_7.jpg</v>
      </c>
      <c r="AT128">
        <f t="shared" ca="1" si="30"/>
        <v>0.48909561977940674</v>
      </c>
      <c r="AU128" t="s">
        <v>697</v>
      </c>
      <c r="AV128" t="str">
        <f t="shared" ca="1" si="31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_Лохматый_ли_</v>
      </c>
      <c r="BB128" t="str">
        <f t="shared" si="32"/>
        <v>_Лохматый_ли_XXXXX?</v>
      </c>
      <c r="BD128" cm="1">
        <f t="array" aca="1" ref="BD128" ca="1">INDEX($L$122:$L$129,(RANK(AT8,$AT$2:$AT$9)))</f>
        <v>2118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VLOOKUP(B129,audio_list_stym!$A$3:$BP$18,48,FALSE)</f>
        <v>16</v>
      </c>
      <c r="F129" t="str">
        <f>VLOOKUP(E129,metki!$A$2:$B$9,2,FALSE)</f>
        <v>импл_новые_без_названия</v>
      </c>
      <c r="G129" t="str">
        <f t="shared" si="27"/>
        <v>импл_</v>
      </c>
      <c r="H129" t="str">
        <f>VLOOKUP(B129,audio_list_stym!$A$3:$AJ$18,16,FALSE)</f>
        <v>Noni</v>
      </c>
      <c r="I129" t="s">
        <v>695</v>
      </c>
      <c r="J129" t="str">
        <f t="shared" si="28"/>
        <v>Noni_8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264</v>
      </c>
      <c r="Q129" t="str">
        <f>IF(G129="экспл",0,IF(G129="импл_",VLOOKUP(J129,quest_импл!$A$1:$J$129,8,FALSE),0))</f>
        <v>sound\\Zolotistiy_li.wav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2004</v>
      </c>
      <c r="AD129" t="str">
        <f t="shared" ca="1" si="38"/>
        <v>pics\\Banan_4.jpg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9"/>
        <v>pics\\Banan_4.jpg</v>
      </c>
      <c r="AI129" t="s">
        <v>131</v>
      </c>
      <c r="AO129">
        <f t="shared" ca="1" si="34"/>
        <v>0.96987630267035319</v>
      </c>
      <c r="AP129" t="str">
        <f t="shared" ca="1" si="35"/>
        <v>pics\\Banan_4.jpg</v>
      </c>
      <c r="AR129" t="str">
        <f t="shared" si="43"/>
        <v/>
      </c>
      <c r="AS129" t="str">
        <f t="shared" ca="1" si="41"/>
        <v>pics\\Banan_4.jpg</v>
      </c>
      <c r="AT129">
        <f t="shared" ca="1" si="30"/>
        <v>0.81904295964842899</v>
      </c>
      <c r="AU129" t="s">
        <v>697</v>
      </c>
      <c r="AV129" t="str">
        <f t="shared" ca="1" si="31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_Золотистый_ли_</v>
      </c>
      <c r="BB129" t="str">
        <f t="shared" si="32"/>
        <v>_Золотистый_ли_XXXXX?</v>
      </c>
      <c r="BD129" cm="1">
        <f t="array" aca="1" ref="BD129" ca="1">INDEX($L$122:$L$129,(RANK(AT9,$AT$2:$AT$9)))</f>
        <v>2119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C00-000000000000}"/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H161"/>
  <sheetViews>
    <sheetView topLeftCell="BA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VLOOKUP(B2,audio_list_stym!$A$3:$BP$18,49,FALSE)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VLOOKUP(B2,audio_list_stym!$A$3:$AJ$18,17,FALSE)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pics\\Injir_8.jpg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3.9613004310373068E-2</v>
      </c>
      <c r="AP2" t="str">
        <f t="shared" ref="AP2:AP25" ca="1" si="6">INDEX($AM$2:$AM$25,(RANK(AO2,$AO$2:$AO$25)))</f>
        <v>pics\\Injir_8.jpg</v>
      </c>
      <c r="AQ2" t="str">
        <f ca="1">INDEX($AN$2:$AN$25,(RANK(AO2,$AO$2:$AO$25)))</f>
        <v>pics\\Tikva_8.jpg</v>
      </c>
      <c r="AR2" t="str">
        <f t="shared" ref="AR2:AR9" ca="1" si="7">IF(AH2="sound\\Ogorod",AP2,"")</f>
        <v>pics\\Injir_8.jpg</v>
      </c>
      <c r="AT2">
        <f t="shared" ref="AT2:AT65" ca="1" si="8">RAND()</f>
        <v>0.34643726933839436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2060</v>
      </c>
      <c r="BE2" cm="1">
        <f t="array" aca="1" ref="BE2" ca="1">INDEX(BD10:BD25,(RANK(AT2,$AT$2:$AT$16)))</f>
        <v>2028</v>
      </c>
      <c r="BF2" cm="1">
        <f t="array" aca="1" ref="BF2" ca="1">INDEX(BD26:BD49,(RANK(AT2,$AT$2:$AT$16)))</f>
        <v>2044</v>
      </c>
      <c r="BG2" cm="1">
        <f t="array" aca="1" ref="BG2" ca="1">INDEX(BD50:BD65,(RANK(AT2,$AT$2:$AT$16)))</f>
        <v>2020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VLOOKUP(B3,audio_list_stym!$A$3:$BP$18,49,FALSE)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VLOOKUP(B3,audio_list_stym!$A$3:$AJ$18,17,FALSE)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2001</v>
      </c>
      <c r="AD3" t="str">
        <f t="shared" ref="AD3:AD66" ca="1" si="11">IF(ISTEXT(AE3),AE3,IF(ISTEXT(AF3),AF3,""))</f>
        <v>pics\\Banan_1.jpg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pics\\Banan_1.jpg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0.60785975111238877</v>
      </c>
      <c r="AP3" t="str">
        <f t="shared" ca="1" si="6"/>
        <v>pics\\Banan_1.jpg</v>
      </c>
      <c r="AQ3" t="str">
        <f t="shared" ref="AQ3:AQ25" ca="1" si="13">INDEX($AN$2:$AN$25,(RANK(AO3,$AO$2:$AO$25)))</f>
        <v>pics\\Goroh_1.jpg</v>
      </c>
      <c r="AR3" t="str">
        <f t="shared" ca="1" si="7"/>
        <v>pics\\Banan_1.jpg</v>
      </c>
      <c r="AT3">
        <f t="shared" ca="1" si="8"/>
        <v>0.71105194035288488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VLOOKUP(B4,audio_list_stym!$A$3:$BP$18,49,FALSE)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VLOOKUP(B4,audio_list_stym!$A$3:$AJ$18,17,FALSE)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2040</v>
      </c>
      <c r="AD4" t="str">
        <f t="shared" ca="1" si="11"/>
        <v>pics\\Limon_8.jpg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pics\\Limon_8.jpg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0.62627609932855166</v>
      </c>
      <c r="AP4" t="str">
        <f t="shared" ca="1" si="6"/>
        <v>pics\\Limon_8.jpg</v>
      </c>
      <c r="AQ4" t="str">
        <f t="shared" ca="1" si="13"/>
        <v>pics\\Redis_8.jpg</v>
      </c>
      <c r="AR4" t="str">
        <f t="shared" ca="1" si="7"/>
        <v>pics\\Limon_8.jpg</v>
      </c>
      <c r="AT4">
        <f t="shared" ca="1" si="8"/>
        <v>0.18399743345703357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2062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VLOOKUP(B5,audio_list_stym!$A$3:$BP$18,49,FALSE)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VLOOKUP(B5,audio_list_stym!$A$3:$AJ$18,17,FALSE)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2038</v>
      </c>
      <c r="AD5" t="str">
        <f t="shared" ca="1" si="11"/>
        <v>pics\\Limon_6.jpg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0.81278563651513691</v>
      </c>
      <c r="AP5" t="str">
        <f t="shared" ca="1" si="6"/>
        <v>pics\\Limon_6.jpg</v>
      </c>
      <c r="AQ5" t="str">
        <f t="shared" ca="1" si="13"/>
        <v>pics\\Redis_6.jpg</v>
      </c>
      <c r="AR5" t="str">
        <f t="shared" ca="1" si="7"/>
        <v>pics\\Limon_6.jpg</v>
      </c>
      <c r="AT5">
        <f t="shared" ca="1" si="8"/>
        <v>0.72221082367786149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2057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VLOOKUP(B6,audio_list_stym!$A$3:$BP$18,49,FALSE)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VLOOKUP(B6,audio_list_stym!$A$3:$AJ$18,17,FALSE)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2153</v>
      </c>
      <c r="AD6" t="str">
        <f t="shared" ca="1" si="11"/>
        <v>pics\\Injir_1.jpg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pics\\Injir_1.jpg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0.25178000324672922</v>
      </c>
      <c r="AP6" t="str">
        <f t="shared" ca="1" si="6"/>
        <v>pics\\Injir_1.jpg</v>
      </c>
      <c r="AQ6" t="str">
        <f t="shared" ca="1" si="13"/>
        <v>pics\\Tikva_1.jpg</v>
      </c>
      <c r="AR6" t="str">
        <f t="shared" ca="1" si="7"/>
        <v>pics\\Injir_1.jpg</v>
      </c>
      <c r="AT6">
        <f t="shared" ca="1" si="8"/>
        <v>0.32553823429068618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VLOOKUP(B7,audio_list_stym!$A$3:$BP$18,49,FALSE)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VLOOKUP(B7,audio_list_stym!$A$3:$AJ$18,17,FALSE)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2158</v>
      </c>
      <c r="AD7" t="str">
        <f t="shared" ca="1" si="11"/>
        <v>pics\\Injir_6.jpg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pics\\Injir_6.jpg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5.6050452997223998E-2</v>
      </c>
      <c r="AP7" t="str">
        <f t="shared" ca="1" si="6"/>
        <v>pics\\Injir_6.jpg</v>
      </c>
      <c r="AQ7" t="str">
        <f t="shared" ca="1" si="13"/>
        <v>pics\\Tikva_6.jpg</v>
      </c>
      <c r="AR7" t="str">
        <f t="shared" ca="1" si="7"/>
        <v>pics\\Injir_6.jpg</v>
      </c>
      <c r="AT7">
        <f t="shared" ca="1" si="8"/>
        <v>0.5469298871662418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2059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VLOOKUP(B8,audio_list_stym!$A$3:$BP$18,49,FALSE)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VLOOKUP(B8,audio_list_stym!$A$3:$AJ$18,17,FALSE)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2156</v>
      </c>
      <c r="AD8" t="str">
        <f t="shared" ca="1" si="11"/>
        <v>pics\\Injir_4.jpg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pics\\Injir_4.jpg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0.1226466758647442</v>
      </c>
      <c r="AP8" t="str">
        <f t="shared" ca="1" si="6"/>
        <v>pics\\Injir_4.jpg</v>
      </c>
      <c r="AQ8" t="str">
        <f t="shared" ca="1" si="13"/>
        <v>pics\\Tikva_4.jpg</v>
      </c>
      <c r="AR8" t="str">
        <f t="shared" ca="1" si="7"/>
        <v>pics\\Injir_4.jpg</v>
      </c>
      <c r="AT8">
        <f t="shared" ca="1" si="8"/>
        <v>0.16192792561914648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VLOOKUP(B9,audio_list_stym!$A$3:$BP$18,49,FALSE)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VLOOKUP(B9,audio_list_stym!$A$3:$AJ$18,17,FALSE)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2036</v>
      </c>
      <c r="AD9" t="str">
        <f t="shared" ca="1" si="11"/>
        <v>pics\\Limon_4.jpg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pics\\Limon_4.jpg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0.92002352024902523</v>
      </c>
      <c r="AP9" t="str">
        <f t="shared" ca="1" si="6"/>
        <v>pics\\Limon_4.jpg</v>
      </c>
      <c r="AQ9" t="str">
        <f t="shared" ca="1" si="13"/>
        <v>pics\\Redis_4.jpg</v>
      </c>
      <c r="AR9" t="str">
        <f t="shared" ca="1" si="7"/>
        <v>pics\\Limon_4.jpg</v>
      </c>
      <c r="AT9">
        <f t="shared" ca="1" si="8"/>
        <v>2.2858050190678214E-2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2064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VLOOKUP(B10,audio_list_stym!$A$3:$BP$18,49,FALSE)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VLOOKUP(B10,audio_list_stym!$A$3:$AJ$18,17,FALSE)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11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0.94902101197140121</v>
      </c>
      <c r="AP10" t="str">
        <f t="shared" ca="1" si="6"/>
        <v>pics\\Limon_2.jpg</v>
      </c>
      <c r="AQ10" t="str">
        <f t="shared" ca="1" si="13"/>
        <v>pics\\Redis_2.jpg</v>
      </c>
      <c r="AT10">
        <f t="shared" ca="1" si="8"/>
        <v>0.1212217524284489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2036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2029</v>
      </c>
      <c r="BG10" cm="1">
        <f t="array" aca="1" ref="BG10" ca="1">INDEX(BD34:BD65,(RANK(AT3,$AT$2:$AT$16)))</f>
        <v>2045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VLOOKUP(B11,audio_list_stym!$A$3:$BP$18,49,FALSE)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VLOOKUP(B11,audio_list_stym!$A$3:$AJ$18,17,FALSE)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11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0.8954832775012862</v>
      </c>
      <c r="AP11" t="str">
        <f t="shared" ca="1" si="6"/>
        <v>pics\\Limon_5.jpg</v>
      </c>
      <c r="AQ11" t="str">
        <f t="shared" ca="1" si="13"/>
        <v>pics\\Redis_5.jpg</v>
      </c>
      <c r="AT11">
        <f t="shared" ca="1" si="8"/>
        <v>0.63897344225673447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VLOOKUP(B12,audio_list_stym!$A$3:$BP$18,49,FALSE)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VLOOKUP(B12,audio_list_stym!$A$3:$AJ$18,17,FALSE)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11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0.67502484809820895</v>
      </c>
      <c r="AP12" t="str">
        <f t="shared" ca="1" si="6"/>
        <v>pics\\Limon_7.jpg</v>
      </c>
      <c r="AQ12" t="str">
        <f t="shared" ca="1" si="13"/>
        <v>pics\\Redis_7.jpg</v>
      </c>
      <c r="AT12">
        <f t="shared" ca="1" si="8"/>
        <v>0.96108281062972656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2038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VLOOKUP(B13,audio_list_stym!$A$3:$BP$18,49,FALSE)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VLOOKUP(B13,audio_list_stym!$A$3:$AJ$18,17,FALSE)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11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5.7025923437907799E-2</v>
      </c>
      <c r="AP13" t="str">
        <f t="shared" ca="1" si="6"/>
        <v>pics\\Injir_5.jpg</v>
      </c>
      <c r="AQ13" t="str">
        <f t="shared" ca="1" si="13"/>
        <v>pics\\Tikva_5.jpg</v>
      </c>
      <c r="AT13">
        <f t="shared" ca="1" si="8"/>
        <v>0.61527400906359009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2033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VLOOKUP(B14,audio_list_stym!$A$3:$BP$18,49,FALSE)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VLOOKUP(B14,audio_list_stym!$A$3:$AJ$18,17,FALSE)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11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0.53437777684324783</v>
      </c>
      <c r="AP14" t="str">
        <f t="shared" ca="1" si="6"/>
        <v>pics\\Banan_5.jpg</v>
      </c>
      <c r="AQ14" t="str">
        <f t="shared" ca="1" si="13"/>
        <v>pics\\Goroh_5.jpg</v>
      </c>
      <c r="AT14">
        <f t="shared" ca="1" si="8"/>
        <v>0.99892153162294361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VLOOKUP(B15,audio_list_stym!$A$3:$BP$18,49,FALSE)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VLOOKUP(B15,audio_list_stym!$A$3:$AJ$18,17,FALSE)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11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0.33143733053203461</v>
      </c>
      <c r="AP15" t="str">
        <f t="shared" ca="1" si="6"/>
        <v>pics\\Banan_8.jpg</v>
      </c>
      <c r="AQ15" t="str">
        <f t="shared" ca="1" si="13"/>
        <v>pics\\Goroh_8.jpg</v>
      </c>
      <c r="AT15">
        <f t="shared" ca="1" si="8"/>
        <v>0.8011542012210312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2035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VLOOKUP(B16,audio_list_stym!$A$3:$BP$18,49,FALSE)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VLOOKUP(B16,audio_list_stym!$A$3:$AJ$18,17,FALSE)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11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0.23294260246434717</v>
      </c>
      <c r="AP16" t="str">
        <f t="shared" ca="1" si="6"/>
        <v>pics\\Injir_3.jpg</v>
      </c>
      <c r="AQ16" t="str">
        <f t="shared" ca="1" si="13"/>
        <v>pics\\Tikva_3.jpg</v>
      </c>
      <c r="AT16">
        <f t="shared" ca="1" si="8"/>
        <v>0.17944150373988299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VLOOKUP(B17,audio_list_stym!$A$3:$BP$18,49,FALSE)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VLOOKUP(B17,audio_list_stym!$A$3:$AJ$18,17,FALSE)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11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0.92246873538823848</v>
      </c>
      <c r="AP17" t="str">
        <f t="shared" ca="1" si="6"/>
        <v>pics\\Limon_3.jpg</v>
      </c>
      <c r="AQ17" t="str">
        <f t="shared" ca="1" si="13"/>
        <v>pics\\Redis_3.jpg</v>
      </c>
      <c r="AT17">
        <f t="shared" ca="1" si="8"/>
        <v>0.10281487550145274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2040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VLOOKUP(B18,audio_list_stym!$A$3:$BP$18,49,FALSE)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VLOOKUP(B18,audio_list_stym!$A$3:$AJ$18,17,FALSE)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2023</v>
      </c>
      <c r="AD18" t="str">
        <f t="shared" ca="1" si="11"/>
        <v>pics\\Goroh_7.jpg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pics\\Goroh_7.jpg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0.34533443335675162</v>
      </c>
      <c r="AP18" t="str">
        <f t="shared" ca="1" si="6"/>
        <v>pics\\Banan_7.jpg</v>
      </c>
      <c r="AQ18" t="str">
        <f t="shared" ca="1" si="13"/>
        <v>pics\\Goroh_7.jpg</v>
      </c>
      <c r="AS18" t="str">
        <f t="shared" ref="AS18:AS25" ca="1" si="16">IF(AH18="sound\\Tropic",AQ18,"")</f>
        <v>pics\\Goroh_7.jpg</v>
      </c>
      <c r="AT18">
        <f t="shared" ca="1" si="8"/>
        <v>0.15897250645985039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2028</v>
      </c>
      <c r="BE18" cm="1">
        <f t="array" aca="1" ref="BE18" ca="1">INDEX(BD2:BD17,(RANK(AT4,$AT$2:$AT$16)))</f>
        <v>2038</v>
      </c>
      <c r="BF18" cm="1">
        <f t="array" aca="1" ref="BF18" ca="1">INDEX(BD26:BD49,(RANK(AT4,$AT$2:$AT$16)))</f>
        <v>2046</v>
      </c>
      <c r="BG18" cm="1">
        <f t="array" aca="1" ref="BG18" ca="1">INDEX(BD50:BD65,(RANK(AT4,$AT$2:$AT$16)))</f>
        <v>2022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VLOOKUP(B19,audio_list_stym!$A$3:$BP$18,49,FALSE)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VLOOKUP(B19,audio_list_stym!$A$3:$AJ$18,17,FALSE)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2019</v>
      </c>
      <c r="AD19" t="str">
        <f t="shared" ca="1" si="11"/>
        <v>pics\\Goroh_3.jpg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pics\\Goroh_3.jpg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0.55057814126600479</v>
      </c>
      <c r="AP19" t="str">
        <f t="shared" ca="1" si="6"/>
        <v>pics\\Banan_3.jpg</v>
      </c>
      <c r="AQ19" t="str">
        <f t="shared" ca="1" si="13"/>
        <v>pics\\Goroh_3.jpg</v>
      </c>
      <c r="AS19" t="str">
        <f t="shared" ca="1" si="16"/>
        <v>pics\\Goroh_3.jpg</v>
      </c>
      <c r="AT19">
        <f t="shared" ca="1" si="8"/>
        <v>0.35250033250658053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VLOOKUP(B20,audio_list_stym!$A$3:$BP$18,49,FALSE)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VLOOKUP(B20,audio_list_stym!$A$3:$AJ$18,17,FALSE)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2049</v>
      </c>
      <c r="AD20" t="str">
        <f t="shared" ca="1" si="11"/>
        <v>pics\\Redis_1.jpg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pics\\Redis_1.jpg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0.95684756718790676</v>
      </c>
      <c r="AP20" t="str">
        <f t="shared" ca="1" si="6"/>
        <v>pics\\Limon_1.jpg</v>
      </c>
      <c r="AQ20" t="str">
        <f t="shared" ca="1" si="13"/>
        <v>pics\\Redis_1.jpg</v>
      </c>
      <c r="AS20" t="str">
        <f t="shared" ca="1" si="16"/>
        <v>pics\\Redis_1.jpg</v>
      </c>
      <c r="AT20">
        <f t="shared" ca="1" si="8"/>
        <v>0.37781779285319672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2030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VLOOKUP(B21,audio_list_stym!$A$3:$BP$18,49,FALSE)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VLOOKUP(B21,audio_list_stym!$A$3:$AJ$18,17,FALSE)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2022</v>
      </c>
      <c r="AD21" t="str">
        <f t="shared" ca="1" si="11"/>
        <v>pics\\Goroh_6.jpg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pics\\Goroh_6.jpg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0.48304414741299262</v>
      </c>
      <c r="AP21" t="str">
        <f t="shared" ca="1" si="6"/>
        <v>pics\\Banan_6.jpg</v>
      </c>
      <c r="AQ21" t="str">
        <f t="shared" ca="1" si="13"/>
        <v>pics\\Goroh_6.jpg</v>
      </c>
      <c r="AS21" t="str">
        <f t="shared" ca="1" si="16"/>
        <v>pics\\Goroh_6.jpg</v>
      </c>
      <c r="AT21">
        <f t="shared" ca="1" si="8"/>
        <v>0.12299465015256328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2025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VLOOKUP(B22,audio_list_stym!$A$3:$BP$18,49,FALSE)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VLOOKUP(B22,audio_list_stym!$A$3:$AJ$18,17,FALSE)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2167</v>
      </c>
      <c r="AD22" t="str">
        <f t="shared" ca="1" si="11"/>
        <v>pics\\Tikva_7.jpg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pics\\Tikva_7.jpg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4.8597607251227526E-2</v>
      </c>
      <c r="AP22" t="str">
        <f t="shared" ca="1" si="6"/>
        <v>pics\\Injir_7.jpg</v>
      </c>
      <c r="AQ22" t="str">
        <f t="shared" ca="1" si="13"/>
        <v>pics\\Tikva_7.jpg</v>
      </c>
      <c r="AS22" t="str">
        <f t="shared" ca="1" si="16"/>
        <v>pics\\Tikva_7.jpg</v>
      </c>
      <c r="AT22">
        <f t="shared" ca="1" si="8"/>
        <v>0.28898772303250508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VLOOKUP(B23,audio_list_stym!$A$3:$BP$18,49,FALSE)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VLOOKUP(B23,audio_list_stym!$A$3:$AJ$18,17,FALSE)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2162</v>
      </c>
      <c r="AD23" t="str">
        <f t="shared" ca="1" si="11"/>
        <v>pics\\Tikva_2.jpg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pics\\Tikva_2.jpg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0.24353614193014583</v>
      </c>
      <c r="AP23" t="str">
        <f t="shared" ca="1" si="6"/>
        <v>pics\\Injir_2.jpg</v>
      </c>
      <c r="AQ23" t="str">
        <f t="shared" ca="1" si="13"/>
        <v>pics\\Tikva_2.jpg</v>
      </c>
      <c r="AS23" t="str">
        <f t="shared" ca="1" si="16"/>
        <v>pics\\Tikva_2.jpg</v>
      </c>
      <c r="AT23">
        <f t="shared" ca="1" si="8"/>
        <v>0.72407923098548843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2027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VLOOKUP(B24,audio_list_stym!$A$3:$BP$18,49,FALSE)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VLOOKUP(B24,audio_list_stym!$A$3:$AJ$18,17,FALSE)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2018</v>
      </c>
      <c r="AD24" t="str">
        <f t="shared" ca="1" si="11"/>
        <v>pics\\Goroh_2.jpg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pics\\Goroh_2.jpg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0.56241622020785242</v>
      </c>
      <c r="AP24" t="str">
        <f t="shared" ca="1" si="6"/>
        <v>pics\\Banan_2.jpg</v>
      </c>
      <c r="AQ24" t="str">
        <f t="shared" ca="1" si="13"/>
        <v>pics\\Goroh_2.jpg</v>
      </c>
      <c r="AS24" t="str">
        <f t="shared" ca="1" si="16"/>
        <v>pics\\Goroh_2.jpg</v>
      </c>
      <c r="AT24">
        <f t="shared" ca="1" si="8"/>
        <v>0.57097505349045607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VLOOKUP(B25,audio_list_stym!$A$3:$BP$18,49,FALSE)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VLOOKUP(B25,audio_list_stym!$A$3:$AJ$18,17,FALSE)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2020</v>
      </c>
      <c r="AD25" t="str">
        <f t="shared" ca="1" si="11"/>
        <v>pics\\Goroh_4.jpg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pics\\Goroh_4.jpg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0.54417146888571266</v>
      </c>
      <c r="AP25" t="str">
        <f t="shared" ca="1" si="6"/>
        <v>pics\\Banan_4.jpg</v>
      </c>
      <c r="AQ25" t="str">
        <f t="shared" ca="1" si="13"/>
        <v>pics\\Goroh_4.jpg</v>
      </c>
      <c r="AS25" t="str">
        <f t="shared" ca="1" si="16"/>
        <v>pics\\Goroh_4.jpg</v>
      </c>
      <c r="AT25">
        <f t="shared" ca="1" si="8"/>
        <v>0.58002823947218318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2032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VLOOKUP(B26,audio_list_stym!$A$3:$BP$18,49,FALSE)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VLOOKUP(B26,audio_list_stym!$A$3:$AJ$18,17,FALSE)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1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0.92007284867848937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2052</v>
      </c>
      <c r="BE26" cm="1">
        <f t="array" aca="1" ref="BE26" ca="1">INDEX(BD2:BD25,(RANK(AT5,$AT$2:$AT$16)))</f>
        <v>2057</v>
      </c>
      <c r="BF26" cm="1">
        <f t="array" aca="1" ref="BF26" ca="1">INDEX(BD34:BD49,(RANK(AT5,$AT$2:$AT$16)))</f>
        <v>2041</v>
      </c>
      <c r="BG26" cm="1">
        <f t="array" aca="1" ref="BG26" ca="1">INDEX(BD50:BD65,(RANK(AT5,$AT$2:$AT$16)))</f>
        <v>2009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VLOOKUP(B27,audio_list_stym!$A$3:$BP$18,49,FALSE)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VLOOKUP(B27,audio_list_stym!$A$3:$AJ$18,17,FALSE)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11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0.5369761120661326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VLOOKUP(B28,audio_list_stym!$A$3:$BP$18,49,FALSE)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VLOOKUP(B28,audio_list_stym!$A$3:$AJ$18,17,FALSE)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11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0.29930285265286116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2054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VLOOKUP(B29,audio_list_stym!$A$3:$BP$18,49,FALSE)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VLOOKUP(B29,audio_list_stym!$A$3:$AJ$18,17,FALSE)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11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0.22335183553616011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2049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VLOOKUP(B30,audio_list_stym!$A$3:$BP$18,49,FALSE)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VLOOKUP(B30,audio_list_stym!$A$3:$AJ$18,17,FALSE)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11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0.38103362194669976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VLOOKUP(B31,audio_list_stym!$A$3:$BP$18,49,FALSE)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VLOOKUP(B31,audio_list_stym!$A$3:$AJ$18,17,FALSE)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11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0.57500044505352532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2051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VLOOKUP(B32,audio_list_stym!$A$3:$BP$18,49,FALSE)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VLOOKUP(B32,audio_list_stym!$A$3:$AJ$18,17,FALSE)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11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0.50977813334866617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VLOOKUP(B33,audio_list_stym!$A$3:$BP$18,49,FALSE)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VLOOKUP(B33,audio_list_stym!$A$3:$AJ$18,17,FALSE)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11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0.77628910076184443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2056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VLOOKUP(B34,audio_list_stym!$A$3:$BP$18,49,FALSE)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VLOOKUP(B34,audio_list_stym!$A$3:$AJ$18,17,FALSE)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2034</v>
      </c>
      <c r="AD34" t="str">
        <f t="shared" ca="1" si="11"/>
        <v>pics\\Limon_2.jpg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pics\\Limon_2.jpg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pics\\Limon_2.jpg</v>
      </c>
      <c r="AT34">
        <f t="shared" ca="1" si="8"/>
        <v>0.81557962741744594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2044</v>
      </c>
      <c r="BE34" cm="1">
        <f t="array" aca="1" ref="BE34" ca="1">INDEX(BD2:BD17,(RANK(AT5,$AT$2:$AT$17)))</f>
        <v>2057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2001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VLOOKUP(B35,audio_list_stym!$A$3:$BP$18,49,FALSE)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VLOOKUP(B35,audio_list_stym!$A$3:$AJ$18,17,FALSE)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2037</v>
      </c>
      <c r="AD35" t="str">
        <f t="shared" ca="1" si="11"/>
        <v>pics\\Limon_5.jpg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pics\\Limon_5.jpg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pics\\Limon_5.jpg</v>
      </c>
      <c r="AT35">
        <f t="shared" ca="1" si="8"/>
        <v>0.73759014530898193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VLOOKUP(B36,audio_list_stym!$A$3:$BP$18,49,FALSE)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VLOOKUP(B36,audio_list_stym!$A$3:$AJ$18,17,FALSE)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2039</v>
      </c>
      <c r="AD36" t="str">
        <f t="shared" ca="1" si="11"/>
        <v>pics\\Limon_7.jpg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pics\\Limon_7.jpg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pics\\Limon_7.jpg</v>
      </c>
      <c r="AT36">
        <f t="shared" ca="1" si="8"/>
        <v>0.17024937681054442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2046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VLOOKUP(B37,audio_list_stym!$A$3:$BP$18,49,FALSE)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VLOOKUP(B37,audio_list_stym!$A$3:$AJ$18,17,FALSE)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2157</v>
      </c>
      <c r="AD37" t="str">
        <f t="shared" ca="1" si="11"/>
        <v>pics\\Injir_5.jpg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pics\\Injir_5.jpg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pics\\Injir_5.jpg</v>
      </c>
      <c r="AT37">
        <f t="shared" ca="1" si="8"/>
        <v>0.71228389061197861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2041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VLOOKUP(B38,audio_list_stym!$A$3:$BP$18,49,FALSE)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VLOOKUP(B38,audio_list_stym!$A$3:$AJ$18,17,FALSE)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2005</v>
      </c>
      <c r="AD38" t="str">
        <f t="shared" ca="1" si="11"/>
        <v>pics\\Banan_5.jpg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pics\\Banan_5.jpg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pics\\Banan_5.jpg</v>
      </c>
      <c r="AT38">
        <f t="shared" ca="1" si="8"/>
        <v>0.41141937090727521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VLOOKUP(B39,audio_list_stym!$A$3:$BP$18,49,FALSE)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VLOOKUP(B39,audio_list_stym!$A$3:$AJ$18,17,FALSE)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2008</v>
      </c>
      <c r="AD39" t="str">
        <f t="shared" ca="1" si="11"/>
        <v>pics\\Banan_8.jpg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pics\\Banan_8.jpg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pics\\Banan_8.jpg</v>
      </c>
      <c r="AT39">
        <f t="shared" ca="1" si="8"/>
        <v>0.42094457504554805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2043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VLOOKUP(B40,audio_list_stym!$A$3:$BP$18,49,FALSE)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VLOOKUP(B40,audio_list_stym!$A$3:$AJ$18,17,FALSE)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2155</v>
      </c>
      <c r="AD40" t="str">
        <f t="shared" ca="1" si="11"/>
        <v>pics\\Injir_3.jpg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pics\\Injir_3.jpg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pics\\Injir_3.jpg</v>
      </c>
      <c r="AT40">
        <f t="shared" ca="1" si="8"/>
        <v>0.67380846173435183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VLOOKUP(B41,audio_list_stym!$A$3:$BP$18,49,FALSE)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VLOOKUP(B41,audio_list_stym!$A$3:$AJ$18,17,FALSE)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2035</v>
      </c>
      <c r="AD41" t="str">
        <f t="shared" ca="1" si="11"/>
        <v>pics\\Limon_3.jpg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pics\\Limon_3.jpg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pics\\Limon_3.jpg</v>
      </c>
      <c r="AT41">
        <f t="shared" ca="1" si="8"/>
        <v>0.34393966554569677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2048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VLOOKUP(B42,audio_list_stym!$A$3:$BP$18,49,FALSE)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VLOOKUP(B42,audio_list_stym!$A$3:$AJ$18,17,FALSE)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11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0.73726494806540355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2004</v>
      </c>
      <c r="BE42" cm="1">
        <f t="array" aca="1" ref="BE42" ca="1">INDEX(BD2:BD17,(RANK(AT6,$AT$2:$AT17)))</f>
        <v>2034</v>
      </c>
      <c r="BF42" cm="1">
        <f t="array" aca="1" ref="BF42" ca="1">INDEX(BD26:BD41,(RANK(AT6,$AT$2:$AT$17)))</f>
        <v>2042</v>
      </c>
      <c r="BG42" cm="1">
        <f t="array" aca="1" ref="BG42" ca="1">INDEX(BD50:BD65,(RANK(AT6,$AT$2:$AT$17)))</f>
        <v>2018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VLOOKUP(B43,audio_list_stym!$A$3:$BP$18,49,FALSE)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VLOOKUP(B43,audio_list_stym!$A$3:$AJ$18,17,FALSE)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11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0.8072029781427903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VLOOKUP(B44,audio_list_stym!$A$3:$BP$18,49,FALSE)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VLOOKUP(B44,audio_list_stym!$A$3:$AJ$18,17,FALSE)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11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0.81597370948768488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2006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VLOOKUP(B45,audio_list_stym!$A$3:$BP$18,49,FALSE)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VLOOKUP(B45,audio_list_stym!$A$3:$AJ$18,17,FALSE)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11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0.915891084717112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2001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VLOOKUP(B46,audio_list_stym!$A$3:$BP$18,49,FALSE)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VLOOKUP(B46,audio_list_stym!$A$3:$AJ$18,17,FALSE)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11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0.52349767404876824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VLOOKUP(B47,audio_list_stym!$A$3:$BP$18,49,FALSE)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VLOOKUP(B47,audio_list_stym!$A$3:$AJ$18,17,FALSE)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11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0.67159605715343085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2003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VLOOKUP(B48,audio_list_stym!$A$3:$BP$18,49,FALSE)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VLOOKUP(B48,audio_list_stym!$A$3:$AJ$18,17,FALSE)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11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0.46442349131491167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VLOOKUP(B49,audio_list_stym!$A$3:$BP$18,49,FALSE)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VLOOKUP(B49,audio_list_stym!$A$3:$AJ$18,17,FALSE)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11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0.32530603273597458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2008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VLOOKUP(B50,audio_list_stym!$A$3:$BP$18,49,FALSE)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VLOOKUP(B50,audio_list_stym!$A$3:$AJ$18,17,FALSE)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2168</v>
      </c>
      <c r="AD50" t="str">
        <f t="shared" ca="1" si="11"/>
        <v>pics\\Tikva_8.jpg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pics\\Tikva_8.jpg</v>
      </c>
      <c r="AH50" t="str">
        <f t="shared" si="3"/>
        <v>sound\\Tropic</v>
      </c>
      <c r="AS50" t="str">
        <f ca="1">IF(AH50="sound\\Tropic",AQ2,"")</f>
        <v>pics\\Tikva_8.jpg</v>
      </c>
      <c r="AT50">
        <f t="shared" ca="1" si="8"/>
        <v>0.2424462459639849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2012</v>
      </c>
      <c r="BE50" cm="1">
        <f t="array" aca="1" ref="BE50" ca="1">INDEX(BD2:BD17,(RANK(AT7,$AT$2:$AT$17)))</f>
        <v>2064</v>
      </c>
      <c r="BF50" cm="1">
        <f t="array" aca="1" ref="BF50" ca="1">INDEX(BD18:BD49,(RANK(AT7,$AT$2:$AT$17)))</f>
        <v>2032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VLOOKUP(B51,audio_list_stym!$A$3:$BP$18,49,FALSE)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VLOOKUP(B51,audio_list_stym!$A$3:$AJ$18,17,FALSE)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2017</v>
      </c>
      <c r="AD51" t="str">
        <f t="shared" ca="1" si="11"/>
        <v>pics\\Goroh_1.jpg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pics\\Goroh_1.jpg</v>
      </c>
      <c r="AH51" t="str">
        <f t="shared" si="3"/>
        <v>sound\\Tropic</v>
      </c>
      <c r="AS51" t="str">
        <f t="shared" ref="AS51:AS57" ca="1" si="23">IF(AH51="sound\\Tropic",AQ3,"")</f>
        <v>pics\\Goroh_1.jpg</v>
      </c>
      <c r="AT51">
        <f t="shared" ca="1" si="8"/>
        <v>0.60717501779572436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VLOOKUP(B52,audio_list_stym!$A$3:$BP$18,49,FALSE)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VLOOKUP(B52,audio_list_stym!$A$3:$AJ$18,17,FALSE)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2056</v>
      </c>
      <c r="AD52" t="str">
        <f t="shared" ca="1" si="11"/>
        <v>pics\\Redis_8.jpg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pics\\Redis_8.jpg</v>
      </c>
      <c r="AH52" t="str">
        <f t="shared" si="3"/>
        <v>sound\\Tropic</v>
      </c>
      <c r="AS52" t="str">
        <f t="shared" ca="1" si="23"/>
        <v>pics\\Redis_8.jpg</v>
      </c>
      <c r="AT52">
        <f t="shared" ca="1" si="8"/>
        <v>8.9907599552541462E-2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2014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VLOOKUP(B53,audio_list_stym!$A$3:$BP$18,49,FALSE)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VLOOKUP(B53,audio_list_stym!$A$3:$AJ$18,17,FALSE)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2054</v>
      </c>
      <c r="AD53" t="str">
        <f t="shared" ca="1" si="11"/>
        <v>pics\\Redis_6.jpg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pics\\Redis_6.jpg</v>
      </c>
      <c r="AH53" t="str">
        <f t="shared" si="3"/>
        <v>sound\\Tropic</v>
      </c>
      <c r="AS53" t="str">
        <f t="shared" ca="1" si="23"/>
        <v>pics\\Redis_6.jpg</v>
      </c>
      <c r="AT53">
        <f t="shared" ca="1" si="8"/>
        <v>6.7631270055126369E-2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2009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VLOOKUP(B54,audio_list_stym!$A$3:$BP$18,49,FALSE)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VLOOKUP(B54,audio_list_stym!$A$3:$AJ$18,17,FALSE)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2161</v>
      </c>
      <c r="AD54" t="str">
        <f t="shared" ca="1" si="11"/>
        <v>pics\\Tikva_1.jpg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pics\\Tikva_1.jpg</v>
      </c>
      <c r="AH54" t="str">
        <f t="shared" si="3"/>
        <v>sound\\Tropic</v>
      </c>
      <c r="AI54" s="11"/>
      <c r="AS54" t="str">
        <f t="shared" ca="1" si="23"/>
        <v>pics\\Tikva_1.jpg</v>
      </c>
      <c r="AT54">
        <f t="shared" ca="1" si="8"/>
        <v>0.31455286044347253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VLOOKUP(B55,audio_list_stym!$A$3:$BP$18,49,FALSE)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VLOOKUP(B55,audio_list_stym!$A$3:$AJ$18,17,FALSE)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2166</v>
      </c>
      <c r="AD55" t="str">
        <f t="shared" ca="1" si="11"/>
        <v>pics\\Tikva_6.jpg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pics\\Tikva_6.jpg</v>
      </c>
      <c r="AH55" t="str">
        <f t="shared" si="3"/>
        <v>sound\\Tropic</v>
      </c>
      <c r="AS55" t="str">
        <f t="shared" ca="1" si="23"/>
        <v>pics\\Tikva_6.jpg</v>
      </c>
      <c r="AT55">
        <f t="shared" ca="1" si="8"/>
        <v>0.61793992225313032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2011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VLOOKUP(B56,audio_list_stym!$A$3:$BP$18,49,FALSE)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VLOOKUP(B56,audio_list_stym!$A$3:$AJ$18,17,FALSE)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2164</v>
      </c>
      <c r="AD56" t="str">
        <f t="shared" ca="1" si="11"/>
        <v>pics\\Tikva_4.jpg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pics\\Tikva_4.jpg</v>
      </c>
      <c r="AH56" t="str">
        <f t="shared" si="3"/>
        <v>sound\\Tropic</v>
      </c>
      <c r="AS56" t="str">
        <f t="shared" ca="1" si="23"/>
        <v>pics\\Tikva_4.jpg</v>
      </c>
      <c r="AT56">
        <f t="shared" ca="1" si="8"/>
        <v>0.22937870265973381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VLOOKUP(B57,audio_list_stym!$A$3:$BP$18,49,FALSE)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VLOOKUP(B57,audio_list_stym!$A$3:$AJ$18,17,FALSE)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2052</v>
      </c>
      <c r="AD57" t="str">
        <f t="shared" ca="1" si="11"/>
        <v>pics\\Redis_4.jpg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pics\\Redis_4.jpg</v>
      </c>
      <c r="AH57" t="str">
        <f t="shared" si="3"/>
        <v>sound\\Tropic</v>
      </c>
      <c r="AI57" s="11"/>
      <c r="AS57" t="str">
        <f t="shared" ca="1" si="23"/>
        <v>pics\\Redis_4.jpg</v>
      </c>
      <c r="AT57">
        <f t="shared" ca="1" si="8"/>
        <v>0.13473551822967023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2016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VLOOKUP(B58,audio_list_stym!$A$3:$BP$18,49,FALSE)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VLOOKUP(B58,audio_list_stym!$A$3:$AJ$18,17,FALSE)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11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2.0727268053847059E-2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2020</v>
      </c>
      <c r="BE58" cm="1">
        <f t="array" aca="1" ref="BE58" ca="1">INDEX(BD2:BD17,(RANK(AT8,$AT$2:$AT$17)))</f>
        <v>2037</v>
      </c>
      <c r="BF58" cm="1">
        <f t="array" aca="1" ref="BF58" ca="1">INDEX(BD18:BD33,(RANK(AT8,$AT$2:$AT$17)))</f>
        <v>2053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VLOOKUP(B59,audio_list_stym!$A$3:$BP$18,49,FALSE)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VLOOKUP(B59,audio_list_stym!$A$3:$AJ$18,17,FALSE)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11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8"/>
        <v>0.94054017540779189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VLOOKUP(B60,audio_list_stym!$A$3:$BP$18,49,FALSE)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VLOOKUP(B60,audio_list_stym!$A$3:$AJ$18,17,FALSE)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11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8"/>
        <v>0.33270616708470069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2022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VLOOKUP(B61,audio_list_stym!$A$3:$BP$18,49,FALSE)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VLOOKUP(B61,audio_list_stym!$A$3:$AJ$18,17,FALSE)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11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8"/>
        <v>0.80562913948630266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2017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VLOOKUP(B62,audio_list_stym!$A$3:$BP$18,49,FALSE)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VLOOKUP(B62,audio_list_stym!$A$3:$AJ$18,17,FALSE)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11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8"/>
        <v>0.50861069061048192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VLOOKUP(B63,audio_list_stym!$A$3:$BP$18,49,FALSE)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VLOOKUP(B63,audio_list_stym!$A$3:$AJ$18,17,FALSE)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1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8"/>
        <v>0.83164162755614501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2019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VLOOKUP(B64,audio_list_stym!$A$3:$BP$18,49,FALSE)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VLOOKUP(B64,audio_list_stym!$A$3:$AJ$18,17,FALSE)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11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0.91039397967806868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VLOOKUP(B65,audio_list_stym!$A$3:$BP$18,49,FALSE)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VLOOKUP(B65,audio_list_stym!$A$3:$AJ$18,17,FALSE)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1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8"/>
        <v>0.55596639225188293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2024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VLOOKUP(B66,audio_list_stym!$A$3:$BP$18,49,FALSE)</f>
        <v>14</v>
      </c>
      <c r="F66" t="str">
        <f>VLOOKUP(E66,metki!$A$2:$B$9,2,FALSE)</f>
        <v>импл_новые_с_названием</v>
      </c>
      <c r="G66" t="str">
        <f t="shared" ref="G66:G129" si="25">LEFT(F66,5)</f>
        <v>импл_</v>
      </c>
      <c r="H66" t="str">
        <f>VLOOKUP(B66,audio_list_stym!$A$3:$AJ$18,17,FALSE)</f>
        <v>Tamanid</v>
      </c>
      <c r="I66" t="s">
        <v>688</v>
      </c>
      <c r="J66" t="str">
        <f t="shared" ref="J66:J129" si="26">H66&amp;I66</f>
        <v>Tamanid_1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273</v>
      </c>
      <c r="Q66" t="str">
        <f>IF(G66="экспл",0,IF(G66="импл_",VLOOKUP(J66,quest_импл!$A$1:$J$129,8,FALSE),0))</f>
        <v>sound\\Krasnovatiy_li.wav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2012</v>
      </c>
      <c r="AD66" t="str">
        <f t="shared" ca="1" si="11"/>
        <v>pics\\Finik_4.jpg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7">AS66</f>
        <v>pics\\Finik_4.jpg</v>
      </c>
      <c r="AI66" t="s">
        <v>67</v>
      </c>
      <c r="AO66">
        <f ca="1">RAND()</f>
        <v>0.81735684285654187</v>
      </c>
      <c r="AP66" t="str">
        <f ca="1">INDEX($AI$66:$AI$129,(RANK(AO66,$AO$66:$AO$129)))</f>
        <v>pics\\Finik_4.jpg</v>
      </c>
      <c r="AS66" t="str">
        <f ca="1">IF(G66="импл_",AP66,"")</f>
        <v>pics\\Finik_4.jpg</v>
      </c>
      <c r="AT66">
        <f t="shared" ref="AT66:AT129" ca="1" si="28">RAND()</f>
        <v>0.14378185135217947</v>
      </c>
      <c r="AU66" t="s">
        <v>697</v>
      </c>
      <c r="AV66" t="str">
        <f t="shared" ref="AV66:AV129" ca="1" si="29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_Красноватый_ли_</v>
      </c>
      <c r="BB66" t="str">
        <f t="shared" ref="BB66:BB129" si="30">IF(G66="экспл",AY66&amp;AX66&amp;"."&amp;AZ66,IF(G66="импл_",BA66&amp;AX66&amp;"?"))</f>
        <v>_Красноватый_ли_РЕНАН?</v>
      </c>
      <c r="BC66">
        <f>A66</f>
        <v>1209</v>
      </c>
      <c r="BD66" cm="1">
        <f t="array" aca="1" ref="BD66" ca="1">INDEX(L66:L73,(RANK(AT2,$AT$2:$AT$9)))</f>
        <v>2140</v>
      </c>
      <c r="BE66" cm="1">
        <f t="array" aca="1" ref="BE66" ca="1">INDEX(BD74:BD89,(RANK(AT2,$AT$2:$AT$7)))</f>
        <v>2145</v>
      </c>
      <c r="BF66" cm="1">
        <f t="array" aca="1" ref="BF66" ca="1">INDEX(BD90:BD113,(RANK(AT2,$AT$2:$AT$17)))</f>
        <v>2084</v>
      </c>
      <c r="BG66" cm="1">
        <f t="array" aca="1" ref="BG66" ca="1">INDEX(BD114:BD129,(RANK(AT2,$AT$2:$AT$17)))</f>
        <v>2132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VLOOKUP(B67,audio_list_stym!$A$3:$BP$18,49,FALSE)</f>
        <v>14</v>
      </c>
      <c r="F67" t="str">
        <f>VLOOKUP(E67,metki!$A$2:$B$9,2,FALSE)</f>
        <v>импл_новые_с_названием</v>
      </c>
      <c r="G67" t="str">
        <f t="shared" si="25"/>
        <v>импл_</v>
      </c>
      <c r="H67" t="str">
        <f>VLOOKUP(B67,audio_list_stym!$A$3:$AJ$18,17,FALSE)</f>
        <v>Tamanid</v>
      </c>
      <c r="I67" t="s">
        <v>689</v>
      </c>
      <c r="J67" t="str">
        <f t="shared" si="26"/>
        <v>Tamanid_2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274</v>
      </c>
      <c r="Q67" t="str">
        <f>IF(G67="экспл",0,IF(G67="импл_",VLOOKUP(J67,quest_импл!$A$1:$J$129,8,FALSE),0))</f>
        <v>sound\\Izognut_li.wav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2040</v>
      </c>
      <c r="AD67" t="str">
        <f t="shared" ref="AD67:AD74" ca="1" si="31">IF(ISTEXT(AE67),AE67,IF(ISTEXT(AF67),AF67,""))</f>
        <v>pics\\Limon_8.jpg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pics\\Limon_8.jpg</v>
      </c>
      <c r="AI67" t="s">
        <v>68</v>
      </c>
      <c r="AO67">
        <f t="shared" ref="AO67:AO129" ca="1" si="32">RAND()</f>
        <v>0.32696496234755612</v>
      </c>
      <c r="AP67" t="str">
        <f t="shared" ref="AP67:AP129" ca="1" si="33">INDEX($AI$66:$AI$129,(RANK(AO67,$AO$66:$AO$129)))</f>
        <v>pics\\Limon_8.jpg</v>
      </c>
      <c r="AR67" t="str">
        <f t="shared" ref="AR67:AR73" si="34">IF(AH67="sound\\Ogorod",AP19,"")</f>
        <v/>
      </c>
      <c r="AS67" t="str">
        <f t="shared" ref="AS67:AS73" ca="1" si="35">IF(G67="импл_",AP67,"")</f>
        <v>pics\\Limon_8.jpg</v>
      </c>
      <c r="AT67">
        <f t="shared" ca="1" si="28"/>
        <v>0.11840443545258306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_Изогнут_ли_</v>
      </c>
      <c r="BB67" t="str">
        <f t="shared" si="30"/>
        <v>_Изогнут_ли_РЕНАН?</v>
      </c>
      <c r="BD67" cm="1">
        <f t="array" aca="1" ref="BD67" ca="1">INDEX(L67:L74,(RANK(AT3,$AT$2:$AT$9)))</f>
        <v>2139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VLOOKUP(B68,audio_list_stym!$A$3:$BP$18,49,FALSE)</f>
        <v>14</v>
      </c>
      <c r="F68" t="str">
        <f>VLOOKUP(E68,metki!$A$2:$B$9,2,FALSE)</f>
        <v>импл_новые_с_названием</v>
      </c>
      <c r="G68" t="str">
        <f t="shared" si="25"/>
        <v>импл_</v>
      </c>
      <c r="H68" t="str">
        <f>VLOOKUP(B68,audio_list_stym!$A$3:$AJ$18,17,FALSE)</f>
        <v>Tamanid</v>
      </c>
      <c r="I68" t="s">
        <v>690</v>
      </c>
      <c r="J68" t="str">
        <f t="shared" si="26"/>
        <v>Tamanid_3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275</v>
      </c>
      <c r="Q68" t="str">
        <f>IF(G68="экспл",0,IF(G68="импл_",VLOOKUP(J68,quest_импл!$A$1:$J$129,8,FALSE),0))</f>
        <v>sound\\Barhatistiy_li.wav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2011</v>
      </c>
      <c r="AD68" t="str">
        <f t="shared" ca="1" si="31"/>
        <v>pics\\Finik_3.jpg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pics\\Finik_3.jpg</v>
      </c>
      <c r="AI68" t="s">
        <v>69</v>
      </c>
      <c r="AO68">
        <f t="shared" ca="1" si="32"/>
        <v>0.82000767491772297</v>
      </c>
      <c r="AP68" t="str">
        <f t="shared" ca="1" si="33"/>
        <v>pics\\Finik_3.jpg</v>
      </c>
      <c r="AR68" t="str">
        <f t="shared" si="34"/>
        <v/>
      </c>
      <c r="AS68" t="str">
        <f t="shared" ca="1" si="35"/>
        <v>pics\\Finik_3.jpg</v>
      </c>
      <c r="AT68">
        <f t="shared" ca="1" si="28"/>
        <v>0.68466766231579923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_Бархатистый_ли_</v>
      </c>
      <c r="BB68" t="str">
        <f t="shared" si="30"/>
        <v>_Бархатистый_ли_РЕНАН?</v>
      </c>
      <c r="BD68" cm="1">
        <f t="array" aca="1" ref="BD68" ca="1">INDEX(L68:L75,(RANK(AT4,$AT$2:$AT$9)))</f>
        <v>2144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VLOOKUP(B69,audio_list_stym!$A$3:$BP$18,49,FALSE)</f>
        <v>14</v>
      </c>
      <c r="F69" t="str">
        <f>VLOOKUP(E69,metki!$A$2:$B$9,2,FALSE)</f>
        <v>импл_новые_с_названием</v>
      </c>
      <c r="G69" t="str">
        <f t="shared" si="25"/>
        <v>импл_</v>
      </c>
      <c r="H69" t="str">
        <f>VLOOKUP(B69,audio_list_stym!$A$3:$AJ$18,17,FALSE)</f>
        <v>Tamanid</v>
      </c>
      <c r="I69" t="s">
        <v>691</v>
      </c>
      <c r="J69" t="str">
        <f t="shared" si="26"/>
        <v>Tamanid_4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276</v>
      </c>
      <c r="Q69" t="str">
        <f>IF(G69="экспл",0,IF(G69="импл_",VLOOKUP(J69,quest_импл!$A$1:$J$129,8,FALSE),0))</f>
        <v>sound\\Odnotonniy_li.wav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2042</v>
      </c>
      <c r="AD69" t="str">
        <f t="shared" ca="1" si="31"/>
        <v>pics\\Peper_2.jpg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pics\\Peper_2.jpg</v>
      </c>
      <c r="AI69" t="s">
        <v>70</v>
      </c>
      <c r="AO69">
        <f t="shared" ca="1" si="32"/>
        <v>0.30466715111034592</v>
      </c>
      <c r="AP69" t="str">
        <f t="shared" ca="1" si="33"/>
        <v>pics\\Peper_2.jpg</v>
      </c>
      <c r="AR69" t="str">
        <f t="shared" si="34"/>
        <v/>
      </c>
      <c r="AS69" t="str">
        <f t="shared" ca="1" si="35"/>
        <v>pics\\Peper_2.jpg</v>
      </c>
      <c r="AT69">
        <f t="shared" ca="1" si="28"/>
        <v>0.49037624941667224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_Однотонный_ли_</v>
      </c>
      <c r="BB69" t="str">
        <f t="shared" si="30"/>
        <v>_Однотонный_ли_РЕНАН?</v>
      </c>
      <c r="BD69" cm="1">
        <f t="array" aca="1" ref="BD69" ca="1">INDEX(L69:L76,(RANK(AT5,$AT$2:$AT$9)))</f>
        <v>2140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VLOOKUP(B70,audio_list_stym!$A$3:$BP$18,49,FALSE)</f>
        <v>14</v>
      </c>
      <c r="F70" t="str">
        <f>VLOOKUP(E70,metki!$A$2:$B$9,2,FALSE)</f>
        <v>импл_новые_с_названием</v>
      </c>
      <c r="G70" t="str">
        <f t="shared" si="25"/>
        <v>импл_</v>
      </c>
      <c r="H70" t="str">
        <f>VLOOKUP(B70,audio_list_stym!$A$3:$AJ$18,17,FALSE)</f>
        <v>Tamanid</v>
      </c>
      <c r="I70" t="s">
        <v>692</v>
      </c>
      <c r="J70" t="str">
        <f t="shared" si="26"/>
        <v>Tamanid_5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277</v>
      </c>
      <c r="Q70" t="str">
        <f>IF(G70="экспл",0,IF(G70="импл_",VLOOKUP(J70,quest_импл!$A$1:$J$129,8,FALSE),0))</f>
        <v>sound\\Prozrachniy_li.wav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2003</v>
      </c>
      <c r="AD70" t="str">
        <f t="shared" ca="1" si="31"/>
        <v>pics\\Banan_3.jpg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pics\\Banan_3.jpg</v>
      </c>
      <c r="AI70" t="s">
        <v>71</v>
      </c>
      <c r="AO70">
        <f t="shared" ca="1" si="32"/>
        <v>0.94256712327392589</v>
      </c>
      <c r="AP70" t="str">
        <f t="shared" ca="1" si="33"/>
        <v>pics\\Banan_3.jpg</v>
      </c>
      <c r="AR70" t="str">
        <f t="shared" si="34"/>
        <v/>
      </c>
      <c r="AS70" t="str">
        <f t="shared" ca="1" si="35"/>
        <v>pics\\Banan_3.jpg</v>
      </c>
      <c r="AT70">
        <f t="shared" ca="1" si="28"/>
        <v>0.69379660737043014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_Прозрачный_ли_</v>
      </c>
      <c r="BB70" t="str">
        <f t="shared" si="30"/>
        <v>_Прозрачный_ли_РЕНАН?</v>
      </c>
      <c r="BD70" cm="1">
        <f t="array" aca="1" ref="BD70" ca="1">INDEX(L70:L77,(RANK(AT6,$AT$2:$AT$9)))</f>
        <v>2145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VLOOKUP(B71,audio_list_stym!$A$3:$BP$18,49,FALSE)</f>
        <v>14</v>
      </c>
      <c r="F71" t="str">
        <f>VLOOKUP(E71,metki!$A$2:$B$9,2,FALSE)</f>
        <v>импл_новые_с_названием</v>
      </c>
      <c r="G71" t="str">
        <f t="shared" si="25"/>
        <v>импл_</v>
      </c>
      <c r="H71" t="str">
        <f>VLOOKUP(B71,audio_list_stym!$A$3:$AJ$18,17,FALSE)</f>
        <v>Tamanid</v>
      </c>
      <c r="I71" t="s">
        <v>693</v>
      </c>
      <c r="J71" t="str">
        <f t="shared" si="26"/>
        <v>Tamanid_6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278</v>
      </c>
      <c r="Q71" t="str">
        <f>IF(G71="экспл",0,IF(G71="импл_",VLOOKUP(J71,quest_импл!$A$1:$J$129,8,FALSE),0))</f>
        <v>sound\\Izmelchen_li.wav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2045</v>
      </c>
      <c r="AD71" t="str">
        <f t="shared" ca="1" si="31"/>
        <v>pics\\Peper_5.jpg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pics\\Peper_5.jpg</v>
      </c>
      <c r="AI71" t="s">
        <v>72</v>
      </c>
      <c r="AO71">
        <f t="shared" ca="1" si="32"/>
        <v>0.23324831272359914</v>
      </c>
      <c r="AP71" t="str">
        <f t="shared" ca="1" si="33"/>
        <v>pics\\Peper_5.jpg</v>
      </c>
      <c r="AR71" t="str">
        <f t="shared" si="34"/>
        <v/>
      </c>
      <c r="AS71" t="str">
        <f t="shared" ca="1" si="35"/>
        <v>pics\\Peper_5.jpg</v>
      </c>
      <c r="AT71">
        <f t="shared" ca="1" si="28"/>
        <v>0.66857470521801721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_Измельчен_ли_</v>
      </c>
      <c r="BB71" t="str">
        <f t="shared" si="30"/>
        <v>_Измельчен_ли_РЕНАН?</v>
      </c>
      <c r="BD71" cm="1">
        <f t="array" aca="1" ref="BD71" ca="1">INDEX(L71:L78,(RANK(AT7,$AT$2:$AT$9)))</f>
        <v>2144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VLOOKUP(B72,audio_list_stym!$A$3:$BP$18,49,FALSE)</f>
        <v>14</v>
      </c>
      <c r="F72" t="str">
        <f>VLOOKUP(E72,metki!$A$2:$B$9,2,FALSE)</f>
        <v>импл_новые_с_названием</v>
      </c>
      <c r="G72" t="str">
        <f t="shared" si="25"/>
        <v>импл_</v>
      </c>
      <c r="H72" t="str">
        <f>VLOOKUP(B72,audio_list_stym!$A$3:$AJ$18,17,FALSE)</f>
        <v>Tamanid</v>
      </c>
      <c r="I72" t="s">
        <v>694</v>
      </c>
      <c r="J72" t="str">
        <f t="shared" si="26"/>
        <v>Tamanid_7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279</v>
      </c>
      <c r="Q72" t="str">
        <f>IF(G72="экспл",0,IF(G72="импл_",VLOOKUP(J72,quest_импл!$A$1:$J$129,8,FALSE),0))</f>
        <v>sound\\Cvetushiy_li.wav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2058</v>
      </c>
      <c r="AD72" t="str">
        <f t="shared" ca="1" si="31"/>
        <v>pics\\Tomat_2.jpg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pics\\Tomat_2.jpg</v>
      </c>
      <c r="AI72" t="s">
        <v>73</v>
      </c>
      <c r="AO72">
        <f t="shared" ca="1" si="32"/>
        <v>6.4205326704607435E-2</v>
      </c>
      <c r="AP72" t="str">
        <f t="shared" ca="1" si="33"/>
        <v>pics\\Tomat_2.jpg</v>
      </c>
      <c r="AR72" t="str">
        <f t="shared" si="34"/>
        <v/>
      </c>
      <c r="AS72" t="str">
        <f t="shared" ca="1" si="35"/>
        <v>pics\\Tomat_2.jpg</v>
      </c>
      <c r="AT72">
        <f t="shared" ca="1" si="28"/>
        <v>0.65469417036771504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_Цветущий_ли_</v>
      </c>
      <c r="BB72" t="str">
        <f t="shared" si="30"/>
        <v>_Цветущий_ли_РЕНАН?</v>
      </c>
      <c r="BD72" cm="1">
        <f t="array" aca="1" ref="BD72" ca="1">INDEX(L72:L79,(RANK(AT8,$AT$2:$AT$9)))</f>
        <v>2149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VLOOKUP(B73,audio_list_stym!$A$3:$BP$18,49,FALSE)</f>
        <v>14</v>
      </c>
      <c r="F73" t="str">
        <f>VLOOKUP(E73,metki!$A$2:$B$9,2,FALSE)</f>
        <v>импл_новые_с_названием</v>
      </c>
      <c r="G73" t="str">
        <f t="shared" si="25"/>
        <v>импл_</v>
      </c>
      <c r="H73" t="str">
        <f>VLOOKUP(B73,audio_list_stym!$A$3:$AJ$18,17,FALSE)</f>
        <v>Tamanid</v>
      </c>
      <c r="I73" t="s">
        <v>695</v>
      </c>
      <c r="J73" t="str">
        <f t="shared" si="26"/>
        <v>Tamanid_8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280</v>
      </c>
      <c r="Q73" t="str">
        <f>IF(G73="экспл",0,IF(G73="импл_",VLOOKUP(J73,quest_импл!$A$1:$J$129,8,FALSE),0))</f>
        <v>sound\\Skruchen_li.wav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2047</v>
      </c>
      <c r="AD73" t="str">
        <f t="shared" ca="1" si="31"/>
        <v>pics\\Peper_7.jpg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pics\\Peper_7.jpg</v>
      </c>
      <c r="AI73" t="s">
        <v>74</v>
      </c>
      <c r="AO73">
        <f t="shared" ca="1" si="32"/>
        <v>0.22332172993657762</v>
      </c>
      <c r="AP73" t="str">
        <f t="shared" ca="1" si="33"/>
        <v>pics\\Peper_7.jpg</v>
      </c>
      <c r="AR73" t="str">
        <f t="shared" si="34"/>
        <v/>
      </c>
      <c r="AS73" t="str">
        <f t="shared" ca="1" si="35"/>
        <v>pics\\Peper_7.jpg</v>
      </c>
      <c r="AT73">
        <f t="shared" ca="1" si="28"/>
        <v>0.77946605345162001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_Скручен_ли_</v>
      </c>
      <c r="BB73" t="str">
        <f t="shared" si="30"/>
        <v>_Скручен_ли_РЕНАН?</v>
      </c>
      <c r="BD73" cm="1">
        <f t="array" aca="1" ref="BD73" ca="1">INDEX(L73:L80,(RANK(AT9,$AT$2:$AT$9)))</f>
        <v>2151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VLOOKUP(B74,audio_list_stym!$A$3:$BP$18,49,FALSE)</f>
        <v>15</v>
      </c>
      <c r="F74" t="str">
        <f>VLOOKUP(E74,metki!$A$2:$B$9,2,FALSE)</f>
        <v>экспл_новые_с_названием</v>
      </c>
      <c r="G74" t="str">
        <f t="shared" si="25"/>
        <v>экспл</v>
      </c>
      <c r="H74" t="str">
        <f>VLOOKUP(B74,audio_list_stym!$A$3:$AJ$18,17,FALSE)</f>
        <v>ZF</v>
      </c>
      <c r="I74" t="s">
        <v>688</v>
      </c>
      <c r="J74" t="str">
        <f t="shared" si="26"/>
        <v>ZF_1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153</v>
      </c>
      <c r="Z74" t="str">
        <f>IF(G74="экспл",VLOOKUP(J74,quest_экспл!$A$1:$N$129,12,FALSE),IF(G74="импл_",0,0))</f>
        <v>sound\\On_s_chashuykami.wav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31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27"/>
        <v/>
      </c>
      <c r="AI74" t="s">
        <v>76</v>
      </c>
      <c r="AO74">
        <f t="shared" ca="1" si="32"/>
        <v>0.53094793052826061</v>
      </c>
      <c r="AP74" t="str">
        <f t="shared" ca="1" si="33"/>
        <v>pics\\Kokos_2.jpg</v>
      </c>
      <c r="AR74" t="str">
        <f>IF(AH74="sound\\Ogorod",AP2,"")</f>
        <v/>
      </c>
      <c r="AS74" t="str">
        <f>IF(G74="импл_",AP74,"")</f>
        <v/>
      </c>
      <c r="AT74">
        <f t="shared" ca="1" si="28"/>
        <v>0.3774401721154208</v>
      </c>
      <c r="AU74" t="s">
        <v>697</v>
      </c>
      <c r="AV74" t="str">
        <f t="shared" ca="1" si="29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_Он_с_чешуйками?</v>
      </c>
      <c r="BA74" t="e">
        <f>VLOOKUP(Q74,audio_list_stym!$B$2:$BQ$299,68,FALSE)</f>
        <v>#N/A</v>
      </c>
      <c r="BB74" t="str">
        <f t="shared" si="30"/>
        <v>На_экране_БАРОХ._Он_с_чешуйками?</v>
      </c>
      <c r="BC74">
        <f>A74</f>
        <v>1210</v>
      </c>
      <c r="BD74" cm="1">
        <f t="array" aca="1" ref="BD74" ca="1">INDEX($L$74:$L$81,(RANK(AT2,$AT$2:$AT$9)))</f>
        <v>2148</v>
      </c>
      <c r="BE74" cm="1">
        <f t="array" aca="1" ref="BE74" ca="1">INDEX(BD66:BD73,(RANK(AT3,$AT$2:$AT$9)))</f>
        <v>2139</v>
      </c>
      <c r="BF74" cm="1">
        <f t="array" aca="1" ref="BF74" ca="1">INDEX(BD82:BD105,(RANK(AT3,$AT$2:$AT$17)))</f>
        <v>2069</v>
      </c>
      <c r="BG74" cm="1">
        <f t="array" aca="1" ref="BG74" ca="1">INDEX(BD106:BD129,(RANK(AT3,$AT$2:$AT$9)))</f>
        <v>2090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VLOOKUP(B75,audio_list_stym!$A$3:$BP$18,49,FALSE)</f>
        <v>15</v>
      </c>
      <c r="F75" t="str">
        <f>VLOOKUP(E75,metki!$A$2:$B$9,2,FALSE)</f>
        <v>экспл_новые_с_названием</v>
      </c>
      <c r="G75" t="str">
        <f t="shared" si="25"/>
        <v>экспл</v>
      </c>
      <c r="H75" t="str">
        <f>VLOOKUP(B75,audio_list_stym!$A$3:$AJ$18,17,FALSE)</f>
        <v>ZF</v>
      </c>
      <c r="I75" t="s">
        <v>689</v>
      </c>
      <c r="J75" t="str">
        <f t="shared" si="26"/>
        <v>ZF_2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154</v>
      </c>
      <c r="Z75" t="str">
        <f>IF(G75="экспл",VLOOKUP(J75,quest_экспл!$A$1:$N$129,12,FALSE),IF(G75="импл_",0,0))</f>
        <v>sound\\On_rozoviy.wav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ref="AD75:AD129" ca="1" si="36">IF(ISTEXT(AE75),AE75,IF(ISTEXT(AF75),AF75,""))</f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ref="AF75:AF129" si="37">AS75</f>
        <v/>
      </c>
      <c r="AI75" t="s">
        <v>77</v>
      </c>
      <c r="AO75">
        <f t="shared" ca="1" si="32"/>
        <v>0.84550521348570173</v>
      </c>
      <c r="AP75" t="str">
        <f t="shared" ca="1" si="33"/>
        <v>pics\\Banan_8.jpg</v>
      </c>
      <c r="AR75" t="str">
        <f t="shared" ref="AR75:AR97" si="38">IF(AH75="sound\\Ogorod",AP3,"")</f>
        <v/>
      </c>
      <c r="AS75" t="str">
        <f t="shared" ref="AS75:AS129" si="39">IF(G75="импл_",AP75,"")</f>
        <v/>
      </c>
      <c r="AT75">
        <f t="shared" ca="1" si="28"/>
        <v>0.10385791195248739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_Он_розовый?</v>
      </c>
      <c r="BA75" t="e">
        <f>VLOOKUP(Q75,audio_list_stym!$B$2:$BQ$299,68,FALSE)</f>
        <v>#N/A</v>
      </c>
      <c r="BB75" t="str">
        <f t="shared" si="30"/>
        <v>Посмотрите,_вот_БАРОХ._Он_розовый?</v>
      </c>
      <c r="BD75" cm="1">
        <f t="array" aca="1" ref="BD75" ca="1">INDEX($L$74:$L$81,(RANK(AT3,$AT$2:$AT$9)))</f>
        <v>2146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VLOOKUP(B76,audio_list_stym!$A$3:$BP$18,49,FALSE)</f>
        <v>15</v>
      </c>
      <c r="F76" t="str">
        <f>VLOOKUP(E76,metki!$A$2:$B$9,2,FALSE)</f>
        <v>экспл_новые_с_названием</v>
      </c>
      <c r="G76" t="str">
        <f t="shared" si="25"/>
        <v>экспл</v>
      </c>
      <c r="H76" t="str">
        <f>VLOOKUP(B76,audio_list_stym!$A$3:$AJ$18,17,FALSE)</f>
        <v>ZF</v>
      </c>
      <c r="I76" t="s">
        <v>690</v>
      </c>
      <c r="J76" t="str">
        <f t="shared" si="26"/>
        <v>ZF_3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155</v>
      </c>
      <c r="Z76" t="str">
        <f>IF(G76="экспл",VLOOKUP(J76,quest_экспл!$A$1:$N$129,12,FALSE),IF(G76="импл_",0,0))</f>
        <v>sound\\Tonkiy_li_on.wav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6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37"/>
        <v/>
      </c>
      <c r="AI76" t="s">
        <v>78</v>
      </c>
      <c r="AO76">
        <f t="shared" ca="1" si="32"/>
        <v>0.45582244688163687</v>
      </c>
      <c r="AP76" t="str">
        <f t="shared" ca="1" si="33"/>
        <v>pics\\Kokos_7.jpg</v>
      </c>
      <c r="AR76" t="str">
        <f t="shared" si="38"/>
        <v/>
      </c>
      <c r="AS76" t="str">
        <f t="shared" si="39"/>
        <v/>
      </c>
      <c r="AT76">
        <f t="shared" ca="1" si="28"/>
        <v>0.42452117601247874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_Тонкий_ли_он?</v>
      </c>
      <c r="BA76" t="e">
        <f>VLOOKUP(Q76,audio_list_stym!$B$2:$BQ$299,68,FALSE)</f>
        <v>#N/A</v>
      </c>
      <c r="BB76" t="str">
        <f t="shared" si="30"/>
        <v>Вот_БАРОХ._Тонкий_ли_он?</v>
      </c>
      <c r="BD76" cm="1">
        <f t="array" aca="1" ref="BD76" ca="1">INDEX($L$74:$L$81,(RANK(AT4,$AT$2:$AT$9)))</f>
        <v>2150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VLOOKUP(B77,audio_list_stym!$A$3:$BP$18,49,FALSE)</f>
        <v>15</v>
      </c>
      <c r="F77" t="str">
        <f>VLOOKUP(E77,metki!$A$2:$B$9,2,FALSE)</f>
        <v>экспл_новые_с_названием</v>
      </c>
      <c r="G77" t="str">
        <f t="shared" si="25"/>
        <v>экспл</v>
      </c>
      <c r="H77" t="str">
        <f>VLOOKUP(B77,audio_list_stym!$A$3:$AJ$18,17,FALSE)</f>
        <v>ZF</v>
      </c>
      <c r="I77" t="s">
        <v>691</v>
      </c>
      <c r="J77" t="str">
        <f t="shared" si="26"/>
        <v>ZF_4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156</v>
      </c>
      <c r="Z77" t="str">
        <f>IF(G77="экспл",VLOOKUP(J77,quest_экспл!$A$1:$N$129,12,FALSE),IF(G77="импл_",0,0))</f>
        <v>sound\\Celniy_li_on.wav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6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37"/>
        <v/>
      </c>
      <c r="AI77" t="s">
        <v>79</v>
      </c>
      <c r="AO77">
        <f t="shared" ca="1" si="32"/>
        <v>5.0255327207702316E-2</v>
      </c>
      <c r="AP77" t="str">
        <f t="shared" ca="1" si="33"/>
        <v>pics\\Tomat_4.jpg</v>
      </c>
      <c r="AR77" t="str">
        <f t="shared" si="38"/>
        <v/>
      </c>
      <c r="AS77" t="str">
        <f t="shared" si="39"/>
        <v/>
      </c>
      <c r="AT77">
        <f t="shared" ca="1" si="28"/>
        <v>0.64700905322854763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_Цельный_ли_он?</v>
      </c>
      <c r="BA77" t="e">
        <f>VLOOKUP(Q77,audio_list_stym!$B$2:$BQ$299,68,FALSE)</f>
        <v>#N/A</v>
      </c>
      <c r="BB77" t="str">
        <f t="shared" si="30"/>
        <v>Это_БАРОХ._Цельный_ли_он?</v>
      </c>
      <c r="BD77" cm="1">
        <f t="array" aca="1" ref="BD77" ca="1">INDEX($L$74:$L$81,(RANK(AT5,$AT$2:$AT$9)))</f>
        <v>2145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VLOOKUP(B78,audio_list_stym!$A$3:$BP$18,49,FALSE)</f>
        <v>15</v>
      </c>
      <c r="F78" t="str">
        <f>VLOOKUP(E78,metki!$A$2:$B$9,2,FALSE)</f>
        <v>экспл_новые_с_названием</v>
      </c>
      <c r="G78" t="str">
        <f t="shared" si="25"/>
        <v>экспл</v>
      </c>
      <c r="H78" t="str">
        <f>VLOOKUP(B78,audio_list_stym!$A$3:$AJ$18,17,FALSE)</f>
        <v>ZF</v>
      </c>
      <c r="I78" t="s">
        <v>692</v>
      </c>
      <c r="J78" t="str">
        <f t="shared" si="26"/>
        <v>ZF_5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157</v>
      </c>
      <c r="Z78" t="str">
        <f>IF(G78="экспл",VLOOKUP(J78,quest_экспл!$A$1:$N$129,12,FALSE),IF(G78="импл_",0,0))</f>
        <v>sound\\On_shershaviy.wav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6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37"/>
        <v/>
      </c>
      <c r="AI78" t="s">
        <v>80</v>
      </c>
      <c r="AO78">
        <f t="shared" ca="1" si="32"/>
        <v>0.55169297103800607</v>
      </c>
      <c r="AP78" t="str">
        <f t="shared" ca="1" si="33"/>
        <v>pics\\Goroh_7.jpg</v>
      </c>
      <c r="AR78" t="str">
        <f t="shared" si="38"/>
        <v/>
      </c>
      <c r="AS78" t="str">
        <f t="shared" si="39"/>
        <v/>
      </c>
      <c r="AT78">
        <f t="shared" ca="1" si="28"/>
        <v>0.53963601534570282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_Он_шершавый?</v>
      </c>
      <c r="BA78" t="e">
        <f>VLOOKUP(Q78,audio_list_stym!$B$2:$BQ$299,68,FALSE)</f>
        <v>#N/A</v>
      </c>
      <c r="BB78" t="str">
        <f t="shared" si="30"/>
        <v>На_картинке_БАРОХ._Он_шершавый?</v>
      </c>
      <c r="BD78" cm="1">
        <f t="array" aca="1" ref="BD78" ca="1">INDEX($L$74:$L$81,(RANK(AT6,$AT$2:$AT$9)))</f>
        <v>2149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VLOOKUP(B79,audio_list_stym!$A$3:$BP$18,49,FALSE)</f>
        <v>15</v>
      </c>
      <c r="F79" t="str">
        <f>VLOOKUP(E79,metki!$A$2:$B$9,2,FALSE)</f>
        <v>экспл_новые_с_названием</v>
      </c>
      <c r="G79" t="str">
        <f t="shared" si="25"/>
        <v>экспл</v>
      </c>
      <c r="H79" t="str">
        <f>VLOOKUP(B79,audio_list_stym!$A$3:$AJ$18,17,FALSE)</f>
        <v>ZF</v>
      </c>
      <c r="I79" t="s">
        <v>693</v>
      </c>
      <c r="J79" t="str">
        <f t="shared" si="26"/>
        <v>ZF_6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158</v>
      </c>
      <c r="Z79" t="str">
        <f>IF(G79="экспл",VLOOKUP(J79,quest_экспл!$A$1:$N$129,12,FALSE),IF(G79="импл_",0,0))</f>
        <v>sound\\Zaostrin_li_on.wav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6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37"/>
        <v/>
      </c>
      <c r="AI79" t="s">
        <v>81</v>
      </c>
      <c r="AO79">
        <f t="shared" ca="1" si="32"/>
        <v>4.0244764597397897E-2</v>
      </c>
      <c r="AP79" t="str">
        <f t="shared" ca="1" si="33"/>
        <v>pics\\Tomat_5.jpg</v>
      </c>
      <c r="AR79" t="str">
        <f t="shared" si="38"/>
        <v/>
      </c>
      <c r="AS79" t="str">
        <f t="shared" si="39"/>
        <v/>
      </c>
      <c r="AT79">
        <f t="shared" ca="1" si="28"/>
        <v>0.30929810863894991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_Заострен_ли_он?</v>
      </c>
      <c r="BA79" t="e">
        <f>VLOOKUP(Q79,audio_list_stym!$B$2:$BQ$299,68,FALSE)</f>
        <v>#N/A</v>
      </c>
      <c r="BB79" t="str">
        <f t="shared" si="30"/>
        <v>На_мониторе_БАРОХ._Заострен_ли_он?</v>
      </c>
      <c r="BD79" cm="1">
        <f t="array" aca="1" ref="BD79" ca="1">INDEX($L$74:$L$81,(RANK(AT7,$AT$2:$AT$9)))</f>
        <v>2147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VLOOKUP(B80,audio_list_stym!$A$3:$BP$18,49,FALSE)</f>
        <v>15</v>
      </c>
      <c r="F80" t="str">
        <f>VLOOKUP(E80,metki!$A$2:$B$9,2,FALSE)</f>
        <v>экспл_новые_с_названием</v>
      </c>
      <c r="G80" t="str">
        <f t="shared" si="25"/>
        <v>экспл</v>
      </c>
      <c r="H80" t="str">
        <f>VLOOKUP(B80,audio_list_stym!$A$3:$AJ$18,17,FALSE)</f>
        <v>ZF</v>
      </c>
      <c r="I80" t="s">
        <v>694</v>
      </c>
      <c r="J80" t="str">
        <f t="shared" si="26"/>
        <v>ZF_7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159</v>
      </c>
      <c r="Z80" t="str">
        <f>IF(G80="экспл",VLOOKUP(J80,quest_экспл!$A$1:$N$129,12,FALSE),IF(G80="импл_",0,0))</f>
        <v>sound\\On_rassipchatiy.wav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6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37"/>
        <v/>
      </c>
      <c r="AI80" t="s">
        <v>82</v>
      </c>
      <c r="AO80">
        <f t="shared" ca="1" si="32"/>
        <v>0.14842409876165352</v>
      </c>
      <c r="AP80" t="str">
        <f t="shared" ca="1" si="33"/>
        <v>pics\\Redis_4.jpg</v>
      </c>
      <c r="AR80" t="str">
        <f t="shared" si="38"/>
        <v/>
      </c>
      <c r="AS80" t="str">
        <f t="shared" si="39"/>
        <v/>
      </c>
      <c r="AT80">
        <f t="shared" ca="1" si="28"/>
        <v>0.71746011049846381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_Он_рассыпчатый?</v>
      </c>
      <c r="BA80" t="e">
        <f>VLOOKUP(Q80,audio_list_stym!$B$2:$BQ$299,68,FALSE)</f>
        <v>#N/A</v>
      </c>
      <c r="BB80" t="str">
        <f t="shared" si="30"/>
        <v>Перед_Вами_БАРОХ._Он_рассыпчатый?</v>
      </c>
      <c r="BD80" cm="1">
        <f t="array" aca="1" ref="BD80" ca="1">INDEX($L$74:$L$81,(RANK(AT8,$AT$2:$AT$9)))</f>
        <v>2151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VLOOKUP(B81,audio_list_stym!$A$3:$BP$18,49,FALSE)</f>
        <v>15</v>
      </c>
      <c r="F81" t="str">
        <f>VLOOKUP(E81,metki!$A$2:$B$9,2,FALSE)</f>
        <v>экспл_новые_с_названием</v>
      </c>
      <c r="G81" t="str">
        <f t="shared" si="25"/>
        <v>экспл</v>
      </c>
      <c r="H81" t="str">
        <f>VLOOKUP(B81,audio_list_stym!$A$3:$AJ$18,17,FALSE)</f>
        <v>ZF</v>
      </c>
      <c r="I81" t="s">
        <v>695</v>
      </c>
      <c r="J81" t="str">
        <f t="shared" si="26"/>
        <v>ZF_8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160</v>
      </c>
      <c r="Z81" t="str">
        <f>IF(G81="экспл",VLOOKUP(J81,quest_экспл!$A$1:$N$129,12,FALSE),IF(G81="импл_",0,0))</f>
        <v>sound\\Ochishen_li_on.wav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6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37"/>
        <v/>
      </c>
      <c r="AI81" t="s">
        <v>83</v>
      </c>
      <c r="AO81">
        <f t="shared" ca="1" si="32"/>
        <v>0.98317697953700567</v>
      </c>
      <c r="AP81" t="str">
        <f t="shared" ca="1" si="33"/>
        <v>pics\\Banan_1.jpg</v>
      </c>
      <c r="AR81" t="str">
        <f t="shared" si="38"/>
        <v/>
      </c>
      <c r="AS81" t="str">
        <f t="shared" si="39"/>
        <v/>
      </c>
      <c r="AT81">
        <f t="shared" ca="1" si="28"/>
        <v>0.92149656904915789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_Очищен_ли_он?</v>
      </c>
      <c r="BA81" t="e">
        <f>VLOOKUP(Q81,audio_list_stym!$B$2:$BQ$299,68,FALSE)</f>
        <v>#N/A</v>
      </c>
      <c r="BB81" t="str">
        <f t="shared" si="30"/>
        <v>Вы_видите_БАРОХ._Очищен_ли_он?</v>
      </c>
      <c r="BD81" cm="1">
        <f t="array" aca="1" ref="BD81" ca="1">INDEX($L$74:$L$81,(RANK(AT9,$AT$2:$AT$9)))</f>
        <v>2152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VLOOKUP(B82,audio_list_stym!$A$3:$BP$18,49,FALSE)</f>
        <v>16</v>
      </c>
      <c r="F82" t="str">
        <f>VLOOKUP(E82,metki!$A$2:$B$9,2,FALSE)</f>
        <v>импл_новые_без_названия</v>
      </c>
      <c r="G82" t="str">
        <f t="shared" si="25"/>
        <v>импл_</v>
      </c>
      <c r="H82" t="str">
        <f>VLOOKUP(B82,audio_list_stym!$A$3:$AJ$18,17,FALSE)</f>
        <v>Ackee</v>
      </c>
      <c r="I82" t="s">
        <v>688</v>
      </c>
      <c r="J82" t="str">
        <f t="shared" si="26"/>
        <v>Ackee_1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225</v>
      </c>
      <c r="Q82" t="str">
        <f>IF(G82="экспл",0,IF(G82="импл_",VLOOKUP(J82,quest_импл!$A$1:$J$129,8,FALSE),0))</f>
        <v>sound\\Sushenniy_li.wav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2041</v>
      </c>
      <c r="AD82" t="str">
        <f t="shared" ca="1" si="36"/>
        <v>pics\\Peper_1.jpg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7"/>
        <v>pics\\Peper_1.jpg</v>
      </c>
      <c r="AI82" t="s">
        <v>84</v>
      </c>
      <c r="AO82">
        <f t="shared" ca="1" si="32"/>
        <v>0.31340840893746258</v>
      </c>
      <c r="AP82" t="str">
        <f t="shared" ca="1" si="33"/>
        <v>pics\\Peper_1.jpg</v>
      </c>
      <c r="AR82" t="str">
        <f t="shared" si="38"/>
        <v/>
      </c>
      <c r="AS82" t="str">
        <f t="shared" ca="1" si="39"/>
        <v>pics\\Peper_1.jpg</v>
      </c>
      <c r="AT82">
        <f t="shared" ca="1" si="28"/>
        <v>0.24283930778235985</v>
      </c>
      <c r="AU82" t="s">
        <v>697</v>
      </c>
      <c r="AV82" t="str">
        <f t="shared" ca="1" si="29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_Сушеный_ли_</v>
      </c>
      <c r="BB82" t="str">
        <f t="shared" si="30"/>
        <v>_Сушеный_ли_XXXXX?</v>
      </c>
      <c r="BC82">
        <f>A82</f>
        <v>1211</v>
      </c>
      <c r="BD82" cm="1">
        <f t="array" aca="1" ref="BD82" ca="1">INDEX($L$82:$L$89,(RANK(AT2,$AT$2:$AT$9)))</f>
        <v>2068</v>
      </c>
      <c r="BE82" cm="1">
        <f t="array" aca="1" ref="BE82" ca="1">INDEX(BD66:BD81,(RANK(AT4,$AT$2:$AT$17)))</f>
        <v>2150</v>
      </c>
      <c r="BF82" cm="1">
        <f t="array" aca="1" ref="BF82" ca="1">INDEX(BD90:BD105,(RANK(AT4,$AT$2:$AT$17)))</f>
        <v>2086</v>
      </c>
      <c r="BG82" cm="1">
        <f t="array" aca="1" ref="BG82" ca="1">INDEX(BD106:BD129,(RANK(AT4,$AT$2:$AT$9)))</f>
        <v>2091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VLOOKUP(B83,audio_list_stym!$A$3:$BP$18,49,FALSE)</f>
        <v>16</v>
      </c>
      <c r="F83" t="str">
        <f>VLOOKUP(E83,metki!$A$2:$B$9,2,FALSE)</f>
        <v>импл_новые_без_названия</v>
      </c>
      <c r="G83" t="str">
        <f t="shared" si="25"/>
        <v>импл_</v>
      </c>
      <c r="H83" t="str">
        <f>VLOOKUP(B83,audio_list_stym!$A$3:$AJ$18,17,FALSE)</f>
        <v>Ackee</v>
      </c>
      <c r="I83" t="s">
        <v>689</v>
      </c>
      <c r="J83" t="str">
        <f t="shared" si="26"/>
        <v>Ackee_2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226</v>
      </c>
      <c r="Q83" t="str">
        <f>IF(G83="экспл",0,IF(G83="импл_",VLOOKUP(J83,quest_импл!$A$1:$J$129,8,FALSE),0))</f>
        <v>sound\\S_vetochkoy_li.wav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2054</v>
      </c>
      <c r="AD83" t="str">
        <f t="shared" ca="1" si="36"/>
        <v>pics\\Redis_6.jpg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7"/>
        <v>pics\\Redis_6.jpg</v>
      </c>
      <c r="AI83" t="s">
        <v>85</v>
      </c>
      <c r="AO83">
        <f t="shared" ca="1" si="32"/>
        <v>0.13860826580041341</v>
      </c>
      <c r="AP83" t="str">
        <f t="shared" ca="1" si="33"/>
        <v>pics\\Redis_6.jpg</v>
      </c>
      <c r="AR83" t="str">
        <f t="shared" si="38"/>
        <v/>
      </c>
      <c r="AS83" t="str">
        <f t="shared" ca="1" si="39"/>
        <v>pics\\Redis_6.jpg</v>
      </c>
      <c r="AT83">
        <f t="shared" ca="1" si="28"/>
        <v>0.7711148909900577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_С_веточкой_ли_</v>
      </c>
      <c r="BB83" t="str">
        <f t="shared" si="30"/>
        <v>_С_веточкой_ли_XXXXX?</v>
      </c>
      <c r="BD83" cm="1">
        <f t="array" aca="1" ref="BD83" ca="1">INDEX($L$82:$L$89,(RANK(AT3,$AT$2:$AT$9)))</f>
        <v>2066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VLOOKUP(B84,audio_list_stym!$A$3:$BP$18,49,FALSE)</f>
        <v>16</v>
      </c>
      <c r="F84" t="str">
        <f>VLOOKUP(E84,metki!$A$2:$B$9,2,FALSE)</f>
        <v>импл_новые_без_названия</v>
      </c>
      <c r="G84" t="str">
        <f t="shared" si="25"/>
        <v>импл_</v>
      </c>
      <c r="H84" t="str">
        <f>VLOOKUP(B84,audio_list_stym!$A$3:$AJ$18,17,FALSE)</f>
        <v>Ackee</v>
      </c>
      <c r="I84" t="s">
        <v>690</v>
      </c>
      <c r="J84" t="str">
        <f t="shared" si="26"/>
        <v>Ackee_3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227</v>
      </c>
      <c r="Q84" t="str">
        <f>IF(G84="экспл",0,IF(G84="импл_",VLOOKUP(J84,quest_импл!$A$1:$J$129,8,FALSE),0))</f>
        <v>sound\\Rasskrit_li.wav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2063</v>
      </c>
      <c r="AD84" t="str">
        <f t="shared" ca="1" si="36"/>
        <v>pics\\Tomat_7.jpg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7"/>
        <v>pics\\Tomat_7.jpg</v>
      </c>
      <c r="AI84" t="s">
        <v>94</v>
      </c>
      <c r="AO84">
        <f t="shared" ca="1" si="32"/>
        <v>3.6464278612984846E-2</v>
      </c>
      <c r="AP84" t="str">
        <f t="shared" ca="1" si="33"/>
        <v>pics\\Tomat_7.jpg</v>
      </c>
      <c r="AR84" t="str">
        <f t="shared" si="38"/>
        <v/>
      </c>
      <c r="AS84" t="str">
        <f t="shared" ca="1" si="39"/>
        <v>pics\\Tomat_7.jpg</v>
      </c>
      <c r="AT84">
        <f t="shared" ca="1" si="28"/>
        <v>0.43777665016021206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_Раскрыт_ли_</v>
      </c>
      <c r="BB84" t="str">
        <f t="shared" si="30"/>
        <v>_Раскрыт_ли_XXXXX?</v>
      </c>
      <c r="BD84" cm="1">
        <f t="array" aca="1" ref="BD84" ca="1">INDEX($L$82:$L$89,(RANK(AT4,$AT$2:$AT$9)))</f>
        <v>2070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VLOOKUP(B85,audio_list_stym!$A$3:$BP$18,49,FALSE)</f>
        <v>16</v>
      </c>
      <c r="F85" t="str">
        <f>VLOOKUP(E85,metki!$A$2:$B$9,2,FALSE)</f>
        <v>импл_новые_без_названия</v>
      </c>
      <c r="G85" t="str">
        <f t="shared" si="25"/>
        <v>импл_</v>
      </c>
      <c r="H85" t="str">
        <f>VLOOKUP(B85,audio_list_stym!$A$3:$AJ$18,17,FALSE)</f>
        <v>Ackee</v>
      </c>
      <c r="I85" t="s">
        <v>691</v>
      </c>
      <c r="J85" t="str">
        <f t="shared" si="26"/>
        <v>Ackee_4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228</v>
      </c>
      <c r="Q85" t="str">
        <f>IF(G85="экспл",0,IF(G85="импл_",VLOOKUP(J85,quest_импл!$A$1:$J$129,8,FALSE),0))</f>
        <v>sound\\Pushistiy_li.wav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2017</v>
      </c>
      <c r="AD85" t="str">
        <f t="shared" ca="1" si="36"/>
        <v>pics\\Goroh_1.jpg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7"/>
        <v>pics\\Goroh_1.jpg</v>
      </c>
      <c r="AI85" t="s">
        <v>95</v>
      </c>
      <c r="AO85">
        <f t="shared" ca="1" si="32"/>
        <v>0.72827062812343701</v>
      </c>
      <c r="AP85" t="str">
        <f t="shared" ca="1" si="33"/>
        <v>pics\\Goroh_1.jpg</v>
      </c>
      <c r="AR85" t="str">
        <f t="shared" si="38"/>
        <v/>
      </c>
      <c r="AS85" t="str">
        <f t="shared" ca="1" si="39"/>
        <v>pics\\Goroh_1.jpg</v>
      </c>
      <c r="AT85">
        <f t="shared" ca="1" si="28"/>
        <v>0.41938428576906006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_Пушистый_ли_</v>
      </c>
      <c r="BB85" t="str">
        <f t="shared" si="30"/>
        <v>_Пушистый_ли_XXXXX?</v>
      </c>
      <c r="BD85" cm="1">
        <f t="array" aca="1" ref="BD85" ca="1">INDEX($L$82:$L$89,(RANK(AT5,$AT$2:$AT$9)))</f>
        <v>2065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VLOOKUP(B86,audio_list_stym!$A$3:$BP$18,49,FALSE)</f>
        <v>16</v>
      </c>
      <c r="F86" t="str">
        <f>VLOOKUP(E86,metki!$A$2:$B$9,2,FALSE)</f>
        <v>импл_новые_без_названия</v>
      </c>
      <c r="G86" t="str">
        <f t="shared" si="25"/>
        <v>импл_</v>
      </c>
      <c r="H86" t="str">
        <f>VLOOKUP(B86,audio_list_stym!$A$3:$AJ$18,17,FALSE)</f>
        <v>Ackee</v>
      </c>
      <c r="I86" t="s">
        <v>692</v>
      </c>
      <c r="J86" t="str">
        <f t="shared" si="26"/>
        <v>Ackee_5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229</v>
      </c>
      <c r="Q86" t="str">
        <f>IF(G86="экспл",0,IF(G86="импл_",VLOOKUP(J86,quest_импл!$A$1:$J$129,8,FALSE),0))</f>
        <v>sound\\Kvadratniy_li.wav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2050</v>
      </c>
      <c r="AD86" t="str">
        <f t="shared" ca="1" si="36"/>
        <v>pics\\Redis_2.jpg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7"/>
        <v>pics\\Redis_2.jpg</v>
      </c>
      <c r="AI86" t="s">
        <v>96</v>
      </c>
      <c r="AO86">
        <f t="shared" ca="1" si="32"/>
        <v>0.15910469269274796</v>
      </c>
      <c r="AP86" t="str">
        <f t="shared" ca="1" si="33"/>
        <v>pics\\Redis_2.jpg</v>
      </c>
      <c r="AR86" t="str">
        <f t="shared" si="38"/>
        <v/>
      </c>
      <c r="AS86" t="str">
        <f t="shared" ca="1" si="39"/>
        <v>pics\\Redis_2.jpg</v>
      </c>
      <c r="AT86">
        <f t="shared" ca="1" si="28"/>
        <v>0.45918880636294335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_Квадратный_ли_</v>
      </c>
      <c r="BB86" t="str">
        <f t="shared" si="30"/>
        <v>_Квадратный_ли_XXXXX?</v>
      </c>
      <c r="BD86" cm="1">
        <f t="array" aca="1" ref="BD86" ca="1">INDEX($L$82:$L$89,(RANK(AT6,$AT$2:$AT$9)))</f>
        <v>2069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VLOOKUP(B87,audio_list_stym!$A$3:$BP$18,49,FALSE)</f>
        <v>16</v>
      </c>
      <c r="F87" t="str">
        <f>VLOOKUP(E87,metki!$A$2:$B$9,2,FALSE)</f>
        <v>импл_новые_без_названия</v>
      </c>
      <c r="G87" t="str">
        <f t="shared" si="25"/>
        <v>импл_</v>
      </c>
      <c r="H87" t="str">
        <f>VLOOKUP(B87,audio_list_stym!$A$3:$AJ$18,17,FALSE)</f>
        <v>Ackee</v>
      </c>
      <c r="I87" t="s">
        <v>693</v>
      </c>
      <c r="J87" t="str">
        <f t="shared" si="26"/>
        <v>Ackee_6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230</v>
      </c>
      <c r="Q87" t="str">
        <f>IF(G87="экспл",0,IF(G87="импл_",VLOOKUP(J87,quest_импл!$A$1:$J$129,8,FALSE),0))</f>
        <v>sound\\Sklizskiy_li.wav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2055</v>
      </c>
      <c r="AD87" t="str">
        <f t="shared" ca="1" si="36"/>
        <v>pics\\Redis_7.jpg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7"/>
        <v>pics\\Redis_7.jpg</v>
      </c>
      <c r="AI87" t="s">
        <v>97</v>
      </c>
      <c r="AO87">
        <f t="shared" ca="1" si="32"/>
        <v>0.12889307473763945</v>
      </c>
      <c r="AP87" t="str">
        <f t="shared" ca="1" si="33"/>
        <v>pics\\Redis_7.jpg</v>
      </c>
      <c r="AR87" t="str">
        <f t="shared" si="38"/>
        <v/>
      </c>
      <c r="AS87" t="str">
        <f t="shared" ca="1" si="39"/>
        <v>pics\\Redis_7.jpg</v>
      </c>
      <c r="AT87">
        <f t="shared" ca="1" si="28"/>
        <v>0.68339167180714067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_Склизкий_ли_</v>
      </c>
      <c r="BB87" t="str">
        <f t="shared" si="30"/>
        <v>_Склизкий_ли_XXXXX?</v>
      </c>
      <c r="BD87" cm="1">
        <f t="array" aca="1" ref="BD87" ca="1">INDEX($L$82:$L$89,(RANK(AT7,$AT$2:$AT$9)))</f>
        <v>2067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VLOOKUP(B88,audio_list_stym!$A$3:$BP$18,49,FALSE)</f>
        <v>16</v>
      </c>
      <c r="F88" t="str">
        <f>VLOOKUP(E88,metki!$A$2:$B$9,2,FALSE)</f>
        <v>импл_новые_без_названия</v>
      </c>
      <c r="G88" t="str">
        <f t="shared" si="25"/>
        <v>импл_</v>
      </c>
      <c r="H88" t="str">
        <f>VLOOKUP(B88,audio_list_stym!$A$3:$AJ$18,17,FALSE)</f>
        <v>Ackee</v>
      </c>
      <c r="I88" t="s">
        <v>694</v>
      </c>
      <c r="J88" t="str">
        <f t="shared" si="26"/>
        <v>Ackee_7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231</v>
      </c>
      <c r="Q88" t="str">
        <f>IF(G88="экспл",0,IF(G88="импл_",VLOOKUP(J88,quest_импл!$A$1:$J$129,8,FALSE),0))</f>
        <v>sound\\Uvyadshiy_li.wav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2016</v>
      </c>
      <c r="AD88" t="str">
        <f t="shared" ca="1" si="36"/>
        <v>pics\\Finik_8.jpg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7"/>
        <v>pics\\Finik_8.jpg</v>
      </c>
      <c r="AI88" t="s">
        <v>98</v>
      </c>
      <c r="AO88">
        <f t="shared" ca="1" si="32"/>
        <v>0.74223823912417375</v>
      </c>
      <c r="AP88" t="str">
        <f t="shared" ca="1" si="33"/>
        <v>pics\\Finik_8.jpg</v>
      </c>
      <c r="AR88" t="str">
        <f t="shared" si="38"/>
        <v/>
      </c>
      <c r="AS88" t="str">
        <f t="shared" ca="1" si="39"/>
        <v>pics\\Finik_8.jpg</v>
      </c>
      <c r="AT88">
        <f t="shared" ca="1" si="28"/>
        <v>5.9124969031376651E-2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_Увядший_ли_</v>
      </c>
      <c r="BB88" t="str">
        <f t="shared" si="30"/>
        <v>_Увядший_ли_XXXXX?</v>
      </c>
      <c r="BD88" cm="1">
        <f t="array" aca="1" ref="BD88" ca="1">INDEX($L$82:$L$89,(RANK(AT8,$AT$2:$AT$9)))</f>
        <v>2071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VLOOKUP(B89,audio_list_stym!$A$3:$BP$18,49,FALSE)</f>
        <v>16</v>
      </c>
      <c r="F89" t="str">
        <f>VLOOKUP(E89,metki!$A$2:$B$9,2,FALSE)</f>
        <v>импл_новые_без_названия</v>
      </c>
      <c r="G89" t="str">
        <f t="shared" si="25"/>
        <v>импл_</v>
      </c>
      <c r="H89" t="str">
        <f>VLOOKUP(B89,audio_list_stym!$A$3:$AJ$18,17,FALSE)</f>
        <v>Ackee</v>
      </c>
      <c r="I89" t="s">
        <v>695</v>
      </c>
      <c r="J89" t="str">
        <f t="shared" si="26"/>
        <v>Ackee_8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232</v>
      </c>
      <c r="Q89" t="str">
        <f>IF(G89="экспл",0,IF(G89="импл_",VLOOKUP(J89,quest_импл!$A$1:$J$129,8,FALSE),0))</f>
        <v>sound\\Raznocvetniy_li.wav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2021</v>
      </c>
      <c r="AD89" t="str">
        <f t="shared" ca="1" si="36"/>
        <v>pics\\Goroh_5.jpg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7"/>
        <v>pics\\Goroh_5.jpg</v>
      </c>
      <c r="AI89" t="s">
        <v>99</v>
      </c>
      <c r="AO89">
        <f t="shared" ca="1" si="32"/>
        <v>0.61809935668619975</v>
      </c>
      <c r="AP89" t="str">
        <f t="shared" ca="1" si="33"/>
        <v>pics\\Goroh_5.jpg</v>
      </c>
      <c r="AR89" t="str">
        <f t="shared" si="38"/>
        <v/>
      </c>
      <c r="AS89" t="str">
        <f t="shared" ca="1" si="39"/>
        <v>pics\\Goroh_5.jpg</v>
      </c>
      <c r="AT89">
        <f t="shared" ca="1" si="28"/>
        <v>0.93768603008208762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_Разноцветный_ли_</v>
      </c>
      <c r="BB89" t="str">
        <f t="shared" si="30"/>
        <v>_Разноцветный_ли_XXXXX?</v>
      </c>
      <c r="BD89" cm="1">
        <f t="array" aca="1" ref="BD89" ca="1">INDEX($L$82:$L$89,(RANK(AT9,$AT$2:$AT$9)))</f>
        <v>2072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VLOOKUP(B90,audio_list_stym!$A$3:$BP$18,49,FALSE)</f>
        <v>17</v>
      </c>
      <c r="F90" t="str">
        <f>VLOOKUP(E90,metki!$A$2:$B$9,2,FALSE)</f>
        <v>экспл_новые_без_названия</v>
      </c>
      <c r="G90" t="str">
        <f t="shared" si="25"/>
        <v>экспл</v>
      </c>
      <c r="H90" t="str">
        <f>VLOOKUP(B90,audio_list_stym!$A$3:$AJ$18,17,FALSE)</f>
        <v>Ake</v>
      </c>
      <c r="I90" t="s">
        <v>688</v>
      </c>
      <c r="J90" t="str">
        <f t="shared" si="26"/>
        <v>Ake_1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105</v>
      </c>
      <c r="Z90" t="str">
        <f>IF(G90="экспл",VLOOKUP(J90,quest_экспл!$A$1:$N$129,12,FALSE),IF(G90="импл_",0,0))</f>
        <v>sound\\On_imeet_myakot.wav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6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7"/>
        <v/>
      </c>
      <c r="AI90" t="s">
        <v>100</v>
      </c>
      <c r="AO90">
        <f t="shared" ca="1" si="32"/>
        <v>0.37441092951555499</v>
      </c>
      <c r="AP90" t="str">
        <f t="shared" ca="1" si="33"/>
        <v>pics\\Limon_7.jpg</v>
      </c>
      <c r="AR90" t="str">
        <f t="shared" si="38"/>
        <v/>
      </c>
      <c r="AS90" t="str">
        <f t="shared" si="39"/>
        <v/>
      </c>
      <c r="AT90">
        <f t="shared" ca="1" si="28"/>
        <v>0.14397568151627282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_Он_имеет_мякоть?</v>
      </c>
      <c r="BA90" t="e">
        <f>VLOOKUP(Q90,audio_list_stym!$B$2:$BQ$299,68,FALSE)</f>
        <v>#N/A</v>
      </c>
      <c r="BB90" t="str">
        <f t="shared" si="30"/>
        <v>На_экране_XXXXX._Он_имеет_мякоть?</v>
      </c>
      <c r="BC90">
        <f>A90</f>
        <v>1212</v>
      </c>
      <c r="BD90" cm="1">
        <f t="array" aca="1" ref="BD90" ca="1">INDEX($L$90:$L$97,(RANK(AT2,$AT$2:$AT$9)))</f>
        <v>2076</v>
      </c>
      <c r="BE90" cm="1">
        <f t="array" aca="1" ref="BE90" ca="1">INDEX(BD66:BD81,(RANK(AT5,$AT$2:$AT$17)))</f>
        <v>2140</v>
      </c>
      <c r="BF90" cm="1">
        <f t="array" aca="1" ref="BF90" ca="1">INDEX(BD98:BD113,(RANK(AT5,$AT$2:$AT$17)))</f>
        <v>2081</v>
      </c>
      <c r="BG90" cm="1">
        <f t="array" aca="1" ref="BG90" ca="1">INDEX(BD114:BD129,(RANK(AT5,$AT$2:$AT$9)))</f>
        <v>2116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VLOOKUP(B91,audio_list_stym!$A$3:$BP$18,49,FALSE)</f>
        <v>17</v>
      </c>
      <c r="F91" t="str">
        <f>VLOOKUP(E91,metki!$A$2:$B$9,2,FALSE)</f>
        <v>экспл_новые_без_названия</v>
      </c>
      <c r="G91" t="str">
        <f t="shared" si="25"/>
        <v>экспл</v>
      </c>
      <c r="H91" t="str">
        <f>VLOOKUP(B91,audio_list_stym!$A$3:$AJ$18,17,FALSE)</f>
        <v>Ake</v>
      </c>
      <c r="I91" t="s">
        <v>689</v>
      </c>
      <c r="J91" t="str">
        <f t="shared" si="26"/>
        <v>Ake_2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106</v>
      </c>
      <c r="Z91" t="str">
        <f>IF(G91="экспл",VLOOKUP(J91,quest_экспл!$A$1:$N$129,12,FALSE),IF(G91="импл_",0,0))</f>
        <v>sound\\Prodolgovatiy_li_on.wav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6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37"/>
        <v/>
      </c>
      <c r="AI91" t="s">
        <v>101</v>
      </c>
      <c r="AO91">
        <f t="shared" ca="1" si="32"/>
        <v>0.66010181082738417</v>
      </c>
      <c r="AP91" t="str">
        <f t="shared" ca="1" si="33"/>
        <v>pics\\Goroh_4.jpg</v>
      </c>
      <c r="AR91" t="str">
        <f t="shared" si="38"/>
        <v/>
      </c>
      <c r="AS91" t="str">
        <f t="shared" si="39"/>
        <v/>
      </c>
      <c r="AT91">
        <f t="shared" ca="1" si="28"/>
        <v>0.13031228658217842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_Продолговатый_ли_он?</v>
      </c>
      <c r="BA91" t="e">
        <f>VLOOKUP(Q91,audio_list_stym!$B$2:$BQ$299,68,FALSE)</f>
        <v>#N/A</v>
      </c>
      <c r="BB91" t="str">
        <f t="shared" si="30"/>
        <v>Посмотрите,_вот_XXXXX._Продолговатый_ли_он?</v>
      </c>
      <c r="BD91" cm="1">
        <f t="array" aca="1" ref="BD91" ca="1">INDEX($L$90:$L$97,(RANK(AT3,$AT$2:$AT$9)))</f>
        <v>2074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VLOOKUP(B92,audio_list_stym!$A$3:$BP$18,49,FALSE)</f>
        <v>17</v>
      </c>
      <c r="F92" t="str">
        <f>VLOOKUP(E92,metki!$A$2:$B$9,2,FALSE)</f>
        <v>экспл_новые_без_названия</v>
      </c>
      <c r="G92" t="str">
        <f t="shared" si="25"/>
        <v>экспл</v>
      </c>
      <c r="H92" t="str">
        <f>VLOOKUP(B92,audio_list_stym!$A$3:$AJ$18,17,FALSE)</f>
        <v>Ake</v>
      </c>
      <c r="I92" t="s">
        <v>690</v>
      </c>
      <c r="J92" t="str">
        <f t="shared" si="26"/>
        <v>Ake_3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107</v>
      </c>
      <c r="Z92" t="str">
        <f>IF(G92="экспл",VLOOKUP(J92,quest_экспл!$A$1:$N$129,12,FALSE),IF(G92="импл_",0,0))</f>
        <v>sound\\Pyatnistiy_li_on.wav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6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37"/>
        <v/>
      </c>
      <c r="AI92" t="s">
        <v>102</v>
      </c>
      <c r="AO92">
        <f t="shared" ca="1" si="32"/>
        <v>0.56475355704368735</v>
      </c>
      <c r="AP92" t="str">
        <f t="shared" ca="1" si="33"/>
        <v>pics\\Goroh_6.jpg</v>
      </c>
      <c r="AR92" t="str">
        <f t="shared" si="38"/>
        <v/>
      </c>
      <c r="AS92" t="str">
        <f t="shared" si="39"/>
        <v/>
      </c>
      <c r="AT92">
        <f t="shared" ca="1" si="28"/>
        <v>0.68800545823506365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_Пятнистый_ли_он?</v>
      </c>
      <c r="BA92" t="e">
        <f>VLOOKUP(Q92,audio_list_stym!$B$2:$BQ$299,68,FALSE)</f>
        <v>#N/A</v>
      </c>
      <c r="BB92" t="str">
        <f t="shared" si="30"/>
        <v>Вот_XXXXX._Пятнистый_ли_он?</v>
      </c>
      <c r="BD92" cm="1">
        <f t="array" aca="1" ref="BD92" ca="1">INDEX($L$90:$L$97,(RANK(AT4,$AT$2:$AT$9)))</f>
        <v>2078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VLOOKUP(B93,audio_list_stym!$A$3:$BP$18,49,FALSE)</f>
        <v>17</v>
      </c>
      <c r="F93" t="str">
        <f>VLOOKUP(E93,metki!$A$2:$B$9,2,FALSE)</f>
        <v>экспл_новые_без_названия</v>
      </c>
      <c r="G93" t="str">
        <f t="shared" si="25"/>
        <v>экспл</v>
      </c>
      <c r="H93" t="str">
        <f>VLOOKUP(B93,audio_list_stym!$A$3:$AJ$18,17,FALSE)</f>
        <v>Ake</v>
      </c>
      <c r="I93" t="s">
        <v>691</v>
      </c>
      <c r="J93" t="str">
        <f t="shared" si="26"/>
        <v>Ake_4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108</v>
      </c>
      <c r="Z93" t="str">
        <f>IF(G93="экспл",VLOOKUP(J93,quest_экспл!$A$1:$N$129,12,FALSE),IF(G93="импл_",0,0))</f>
        <v>sound\\On_s_kozhuroy.wav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6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37"/>
        <v/>
      </c>
      <c r="AI93" t="s">
        <v>103</v>
      </c>
      <c r="AO93">
        <f t="shared" ca="1" si="32"/>
        <v>0.68017916237493736</v>
      </c>
      <c r="AP93" t="str">
        <f t="shared" ca="1" si="33"/>
        <v>pics\\Goroh_2.jpg</v>
      </c>
      <c r="AR93" t="str">
        <f t="shared" si="38"/>
        <v/>
      </c>
      <c r="AS93" t="str">
        <f t="shared" si="39"/>
        <v/>
      </c>
      <c r="AT93">
        <f t="shared" ca="1" si="28"/>
        <v>0.47503938427455217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_Он_с_кожурой?</v>
      </c>
      <c r="BA93" t="e">
        <f>VLOOKUP(Q93,audio_list_stym!$B$2:$BQ$299,68,FALSE)</f>
        <v>#N/A</v>
      </c>
      <c r="BB93" t="str">
        <f t="shared" si="30"/>
        <v>Это_XXXXX._Он_с_кожурой?</v>
      </c>
      <c r="BD93" cm="1">
        <f t="array" aca="1" ref="BD93" ca="1">INDEX($L$90:$L$97,(RANK(AT5,$AT$2:$AT$9)))</f>
        <v>2073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VLOOKUP(B94,audio_list_stym!$A$3:$BP$18,49,FALSE)</f>
        <v>17</v>
      </c>
      <c r="F94" t="str">
        <f>VLOOKUP(E94,metki!$A$2:$B$9,2,FALSE)</f>
        <v>экспл_новые_без_названия</v>
      </c>
      <c r="G94" t="str">
        <f t="shared" si="25"/>
        <v>экспл</v>
      </c>
      <c r="H94" t="str">
        <f>VLOOKUP(B94,audio_list_stym!$A$3:$AJ$18,17,FALSE)</f>
        <v>Ake</v>
      </c>
      <c r="I94" t="s">
        <v>692</v>
      </c>
      <c r="J94" t="str">
        <f t="shared" si="26"/>
        <v>Ake_5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109</v>
      </c>
      <c r="Z94" t="str">
        <f>IF(G94="экспл",VLOOKUP(J94,quest_экспл!$A$1:$N$129,12,FALSE),IF(G94="импл_",0,0))</f>
        <v>sound\\Fioletoviy_li_on.wav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6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37"/>
        <v/>
      </c>
      <c r="AI94" t="s">
        <v>104</v>
      </c>
      <c r="AO94">
        <f t="shared" ca="1" si="32"/>
        <v>0.53766203081500308</v>
      </c>
      <c r="AP94" t="str">
        <f t="shared" ca="1" si="33"/>
        <v>pics\\Kokos_1.jpg</v>
      </c>
      <c r="AR94" t="str">
        <f t="shared" si="38"/>
        <v/>
      </c>
      <c r="AS94" t="str">
        <f t="shared" si="39"/>
        <v/>
      </c>
      <c r="AT94">
        <f t="shared" ca="1" si="28"/>
        <v>0.99931604874699653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_Синий_ли_он?</v>
      </c>
      <c r="BA94" t="e">
        <f>VLOOKUP(Q94,audio_list_stym!$B$2:$BQ$299,68,FALSE)</f>
        <v>#N/A</v>
      </c>
      <c r="BB94" t="str">
        <f t="shared" si="30"/>
        <v>На_картинке_XXXXX._Синий_ли_он?</v>
      </c>
      <c r="BD94" cm="1">
        <f t="array" aca="1" ref="BD94" ca="1">INDEX($L$90:$L$97,(RANK(AT6,$AT$2:$AT$9)))</f>
        <v>2077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VLOOKUP(B95,audio_list_stym!$A$3:$BP$18,49,FALSE)</f>
        <v>17</v>
      </c>
      <c r="F95" t="str">
        <f>VLOOKUP(E95,metki!$A$2:$B$9,2,FALSE)</f>
        <v>экспл_новые_без_названия</v>
      </c>
      <c r="G95" t="str">
        <f t="shared" si="25"/>
        <v>экспл</v>
      </c>
      <c r="H95" t="str">
        <f>VLOOKUP(B95,audio_list_stym!$A$3:$AJ$18,17,FALSE)</f>
        <v>Ake</v>
      </c>
      <c r="I95" t="s">
        <v>693</v>
      </c>
      <c r="J95" t="str">
        <f t="shared" si="26"/>
        <v>Ake_6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110</v>
      </c>
      <c r="Z95" t="str">
        <f>IF(G95="экспл",VLOOKUP(J95,quest_экспл!$A$1:$N$129,12,FALSE),IF(G95="импл_",0,0))</f>
        <v>sound\\On_s_dolkami.wav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6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37"/>
        <v/>
      </c>
      <c r="AI95" t="s">
        <v>105</v>
      </c>
      <c r="AO95">
        <f t="shared" ca="1" si="32"/>
        <v>0.51714864526675097</v>
      </c>
      <c r="AP95" t="str">
        <f t="shared" ca="1" si="33"/>
        <v>pics\\Kokos_3.jpg</v>
      </c>
      <c r="AR95" t="str">
        <f t="shared" si="38"/>
        <v/>
      </c>
      <c r="AS95" t="str">
        <f t="shared" si="39"/>
        <v/>
      </c>
      <c r="AT95">
        <f t="shared" ca="1" si="28"/>
        <v>0.74832900770107436</v>
      </c>
      <c r="AU95" t="s">
        <v>697</v>
      </c>
      <c r="AV95" t="str">
        <f t="shared" ca="1" si="29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_Он_с_дольками?</v>
      </c>
      <c r="BA95" t="e">
        <f>VLOOKUP(Q95,audio_list_stym!$B$2:$BQ$299,68,FALSE)</f>
        <v>#N/A</v>
      </c>
      <c r="BB95" t="str">
        <f t="shared" si="30"/>
        <v>На_мониторе_XXXXX._Он_с_дольками?</v>
      </c>
      <c r="BD95" cm="1">
        <f t="array" aca="1" ref="BD95" ca="1">INDEX($L$90:$L$97,(RANK(AT7,$AT$2:$AT$9)))</f>
        <v>2075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VLOOKUP(B96,audio_list_stym!$A$3:$BP$18,49,FALSE)</f>
        <v>17</v>
      </c>
      <c r="F96" t="str">
        <f>VLOOKUP(E96,metki!$A$2:$B$9,2,FALSE)</f>
        <v>экспл_новые_без_названия</v>
      </c>
      <c r="G96" t="str">
        <f t="shared" si="25"/>
        <v>экспл</v>
      </c>
      <c r="H96" t="str">
        <f>VLOOKUP(B96,audio_list_stym!$A$3:$AJ$18,17,FALSE)</f>
        <v>Ake</v>
      </c>
      <c r="I96" t="s">
        <v>694</v>
      </c>
      <c r="J96" t="str">
        <f t="shared" si="26"/>
        <v>Ake_7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111</v>
      </c>
      <c r="Z96" t="str">
        <f>IF(G96="экспл",VLOOKUP(J96,quest_экспл!$A$1:$N$129,12,FALSE),IF(G96="импл_",0,0))</f>
        <v>sound\\On_visushenniy.wav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6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37"/>
        <v/>
      </c>
      <c r="AI96" t="s">
        <v>106</v>
      </c>
      <c r="AO96">
        <f t="shared" ca="1" si="32"/>
        <v>0.41688872592419601</v>
      </c>
      <c r="AP96" t="str">
        <f t="shared" ca="1" si="33"/>
        <v>pics\\Limon_4.jpg</v>
      </c>
      <c r="AR96" t="str">
        <f t="shared" si="38"/>
        <v/>
      </c>
      <c r="AS96" t="str">
        <f t="shared" si="39"/>
        <v/>
      </c>
      <c r="AT96">
        <f t="shared" ca="1" si="28"/>
        <v>0.40835683589024974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_Он_высушенный?</v>
      </c>
      <c r="BA96" t="e">
        <f>VLOOKUP(Q96,audio_list_stym!$B$2:$BQ$299,68,FALSE)</f>
        <v>#N/A</v>
      </c>
      <c r="BB96" t="str">
        <f t="shared" si="30"/>
        <v>Перед_Вами_XXXXX._Он_высушенный?</v>
      </c>
      <c r="BD96" cm="1">
        <f t="array" aca="1" ref="BD96" ca="1">INDEX($L$90:$L$97,(RANK(AT8,$AT$2:$AT$9)))</f>
        <v>2079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VLOOKUP(B97,audio_list_stym!$A$3:$BP$18,49,FALSE)</f>
        <v>17</v>
      </c>
      <c r="F97" t="str">
        <f>VLOOKUP(E97,metki!$A$2:$B$9,2,FALSE)</f>
        <v>экспл_новые_без_названия</v>
      </c>
      <c r="G97" t="str">
        <f t="shared" si="25"/>
        <v>экспл</v>
      </c>
      <c r="H97" t="str">
        <f>VLOOKUP(B97,audio_list_stym!$A$3:$AJ$18,17,FALSE)</f>
        <v>Ake</v>
      </c>
      <c r="I97" t="s">
        <v>695</v>
      </c>
      <c r="J97" t="str">
        <f t="shared" si="26"/>
        <v>Ake_8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112</v>
      </c>
      <c r="Z97" t="str">
        <f>IF(G97="экспл",VLOOKUP(J97,quest_экспл!$A$1:$N$129,12,FALSE),IF(G97="импл_",0,0))</f>
        <v>sound\\Myatiy_li_on.wav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6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37"/>
        <v/>
      </c>
      <c r="AI97" t="s">
        <v>107</v>
      </c>
      <c r="AO97">
        <f t="shared" ca="1" si="32"/>
        <v>0.96047120359334548</v>
      </c>
      <c r="AP97" t="str">
        <f t="shared" ca="1" si="33"/>
        <v>pics\\Banan_2.jpg</v>
      </c>
      <c r="AR97" t="str">
        <f t="shared" si="38"/>
        <v/>
      </c>
      <c r="AS97" t="str">
        <f t="shared" si="39"/>
        <v/>
      </c>
      <c r="AT97">
        <f t="shared" ca="1" si="28"/>
        <v>0.80062936215791947</v>
      </c>
      <c r="AU97" t="s">
        <v>697</v>
      </c>
      <c r="AV97" t="str">
        <f t="shared" ca="1" si="29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_Мятый_ли_он?</v>
      </c>
      <c r="BA97" t="e">
        <f>VLOOKUP(Q97,audio_list_stym!$B$2:$BQ$299,68,FALSE)</f>
        <v>#N/A</v>
      </c>
      <c r="BB97" t="str">
        <f t="shared" si="30"/>
        <v>Вы_видите_XXXXX._Мятый_ли_он?</v>
      </c>
      <c r="BD97" cm="1">
        <f t="array" aca="1" ref="BD97" ca="1">INDEX($L$90:$L$97,(RANK(AT9,$AT$2:$AT$9)))</f>
        <v>2080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VLOOKUP(B98,audio_list_stym!$A$3:$BP$18,49,FALSE)</f>
        <v>14</v>
      </c>
      <c r="F98" t="str">
        <f>VLOOKUP(E98,metki!$A$2:$B$9,2,FALSE)</f>
        <v>импл_новые_с_названием</v>
      </c>
      <c r="G98" t="str">
        <f t="shared" si="25"/>
        <v>импл_</v>
      </c>
      <c r="H98" t="str">
        <f>VLOOKUP(B98,audio_list_stym!$A$3:$AJ$18,17,FALSE)</f>
        <v>Finger</v>
      </c>
      <c r="I98" t="s">
        <v>688</v>
      </c>
      <c r="J98" t="str">
        <f t="shared" si="26"/>
        <v>Finger_1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241</v>
      </c>
      <c r="Q98" t="str">
        <f>IF(G98="экспл",0,IF(G98="импл_",VLOOKUP(J98,quest_импл!$A$1:$J$129,8,FALSE),0))</f>
        <v>sound\\Vityanut_li.wav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2056</v>
      </c>
      <c r="AD98" t="str">
        <f t="shared" ca="1" si="36"/>
        <v>pics\\Redis_8.jpg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7"/>
        <v>pics\\Redis_8.jpg</v>
      </c>
      <c r="AI98" t="s">
        <v>108</v>
      </c>
      <c r="AO98">
        <f t="shared" ca="1" si="32"/>
        <v>0.12114331729745742</v>
      </c>
      <c r="AP98" t="str">
        <f t="shared" ca="1" si="33"/>
        <v>pics\\Redis_8.jpg</v>
      </c>
      <c r="AR98" t="str">
        <f>IF(AH98="sound\\Ogorod",AP26,"")</f>
        <v/>
      </c>
      <c r="AS98" t="str">
        <f t="shared" ca="1" si="39"/>
        <v>pics\\Redis_8.jpg</v>
      </c>
      <c r="AT98">
        <f t="shared" ca="1" si="28"/>
        <v>0.25762998148405047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_Вытянут_ли_</v>
      </c>
      <c r="BB98" t="str">
        <f t="shared" si="30"/>
        <v>_Вытянут_ли_КОДИС?</v>
      </c>
      <c r="BC98">
        <f>A98</f>
        <v>1213</v>
      </c>
      <c r="BD98" cm="1">
        <f t="array" aca="1" ref="BD98" ca="1">INDEX($L$98:$L$105,(RANK(AT2,$AT$2:$AT$9)))</f>
        <v>2084</v>
      </c>
      <c r="BE98" cm="1">
        <f t="array" aca="1" ref="BE98" ca="1">INDEX(BD66:BD81,(RANK(AT6,$AT$2:$AT$9)))</f>
        <v>2145</v>
      </c>
      <c r="BF98" cm="1">
        <f t="array" aca="1" ref="BF98" ca="1">INDEX(BD82:BD97,(RANK(AT6,$AT$2:$AT$9)))</f>
        <v>2069</v>
      </c>
      <c r="BG98" cm="1">
        <f t="array" aca="1" ref="BG98" ca="1">INDEX(BD106:BD129,(RANK(AT6,$AT$2:$AT$17)))</f>
        <v>2114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VLOOKUP(B99,audio_list_stym!$A$3:$BP$18,49,FALSE)</f>
        <v>14</v>
      </c>
      <c r="F99" t="str">
        <f>VLOOKUP(E99,metki!$A$2:$B$9,2,FALSE)</f>
        <v>импл_новые_с_названием</v>
      </c>
      <c r="G99" t="str">
        <f t="shared" si="25"/>
        <v>импл_</v>
      </c>
      <c r="H99" t="str">
        <f>VLOOKUP(B99,audio_list_stym!$A$3:$AJ$18,17,FALSE)</f>
        <v>Finger</v>
      </c>
      <c r="I99" t="s">
        <v>689</v>
      </c>
      <c r="J99" t="str">
        <f t="shared" si="26"/>
        <v>Finger_2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242</v>
      </c>
      <c r="Q99" t="str">
        <f>IF(G99="экспл",0,IF(G99="импл_",VLOOKUP(J99,quest_импл!$A$1:$J$129,8,FALSE),0))</f>
        <v>sound\\Nadloman_li.wav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2005</v>
      </c>
      <c r="AD99" t="str">
        <f t="shared" ca="1" si="36"/>
        <v>pics\\Banan_5.jpg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7"/>
        <v>pics\\Banan_5.jpg</v>
      </c>
      <c r="AI99" t="s">
        <v>109</v>
      </c>
      <c r="AO99">
        <f t="shared" ca="1" si="32"/>
        <v>0.92113367397953583</v>
      </c>
      <c r="AP99" t="str">
        <f t="shared" ca="1" si="33"/>
        <v>pics\\Banan_5.jpg</v>
      </c>
      <c r="AR99" t="str">
        <f t="shared" ref="AR99:AR120" si="40">IF(AH99="sound\\Ogorod",AP27,"")</f>
        <v/>
      </c>
      <c r="AS99" t="str">
        <f t="shared" ca="1" si="39"/>
        <v>pics\\Banan_5.jpg</v>
      </c>
      <c r="AT99">
        <f t="shared" ca="1" si="28"/>
        <v>7.6238094422124369E-2</v>
      </c>
      <c r="AU99" t="s">
        <v>697</v>
      </c>
      <c r="AV99" t="str">
        <f t="shared" ca="1" si="29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_Надломан_ли_</v>
      </c>
      <c r="BB99" t="str">
        <f t="shared" si="30"/>
        <v>_Надломан_ли_КОДИС?</v>
      </c>
      <c r="BD99" cm="1">
        <f t="array" aca="1" ref="BD99" ca="1">INDEX($L$98:$L$105,(RANK(AT3,$AT$2:$AT$9)))</f>
        <v>2082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VLOOKUP(B100,audio_list_stym!$A$3:$BP$18,49,FALSE)</f>
        <v>14</v>
      </c>
      <c r="F100" t="str">
        <f>VLOOKUP(E100,metki!$A$2:$B$9,2,FALSE)</f>
        <v>импл_новые_с_названием</v>
      </c>
      <c r="G100" t="str">
        <f t="shared" si="25"/>
        <v>импл_</v>
      </c>
      <c r="H100" t="str">
        <f>VLOOKUP(B100,audio_list_stym!$A$3:$AJ$18,17,FALSE)</f>
        <v>Finger</v>
      </c>
      <c r="I100" t="s">
        <v>690</v>
      </c>
      <c r="J100" t="str">
        <f t="shared" si="26"/>
        <v>Finger_3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243</v>
      </c>
      <c r="Q100" t="str">
        <f>IF(G100="экспл",0,IF(G100="импл_",VLOOKUP(J100,quest_импл!$A$1:$J$129,8,FALSE),0))</f>
        <v>sound\\Volnistiy_li.wav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2029</v>
      </c>
      <c r="AD100" t="str">
        <f t="shared" ca="1" si="36"/>
        <v>pics\\Kokos_5.jpg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7"/>
        <v>pics\\Kokos_5.jpg</v>
      </c>
      <c r="AI100" t="s">
        <v>110</v>
      </c>
      <c r="AO100">
        <f t="shared" ca="1" si="32"/>
        <v>0.46959503662364188</v>
      </c>
      <c r="AP100" t="str">
        <f t="shared" ca="1" si="33"/>
        <v>pics\\Kokos_5.jpg</v>
      </c>
      <c r="AR100" t="str">
        <f t="shared" si="40"/>
        <v/>
      </c>
      <c r="AS100" t="str">
        <f t="shared" ca="1" si="39"/>
        <v>pics\\Kokos_5.jpg</v>
      </c>
      <c r="AT100">
        <f t="shared" ca="1" si="28"/>
        <v>0.4653908480723552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_Волнистый_ли_</v>
      </c>
      <c r="BB100" t="str">
        <f t="shared" si="30"/>
        <v>_Волнистый_ли_КОДИС?</v>
      </c>
      <c r="BD100" cm="1">
        <f t="array" aca="1" ref="BD100" ca="1">INDEX($L$98:$L$105,(RANK(AT4,$AT$2:$AT$9)))</f>
        <v>2086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VLOOKUP(B101,audio_list_stym!$A$3:$BP$18,49,FALSE)</f>
        <v>14</v>
      </c>
      <c r="F101" t="str">
        <f>VLOOKUP(E101,metki!$A$2:$B$9,2,FALSE)</f>
        <v>импл_новые_с_названием</v>
      </c>
      <c r="G101" t="str">
        <f t="shared" si="25"/>
        <v>импл_</v>
      </c>
      <c r="H101" t="str">
        <f>VLOOKUP(B101,audio_list_stym!$A$3:$AJ$18,17,FALSE)</f>
        <v>Finger</v>
      </c>
      <c r="I101" t="s">
        <v>691</v>
      </c>
      <c r="J101" t="str">
        <f t="shared" si="26"/>
        <v>Finger_4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244</v>
      </c>
      <c r="Q101" t="str">
        <f>IF(G101="экспл",0,IF(G101="импл_",VLOOKUP(J101,quest_импл!$A$1:$J$129,8,FALSE),0))</f>
        <v>sound\\Buriy_li.wav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2028</v>
      </c>
      <c r="AD101" t="str">
        <f t="shared" ca="1" si="36"/>
        <v>pics\\Kokos_4.jpg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7"/>
        <v>pics\\Kokos_4.jpg</v>
      </c>
      <c r="AI101" t="s">
        <v>111</v>
      </c>
      <c r="AO101">
        <f t="shared" ca="1" si="32"/>
        <v>0.47576810062301855</v>
      </c>
      <c r="AP101" t="str">
        <f t="shared" ca="1" si="33"/>
        <v>pics\\Kokos_4.jpg</v>
      </c>
      <c r="AR101" t="str">
        <f t="shared" si="40"/>
        <v/>
      </c>
      <c r="AS101" t="str">
        <f t="shared" ca="1" si="39"/>
        <v>pics\\Kokos_4.jpg</v>
      </c>
      <c r="AT101">
        <f t="shared" ca="1" si="28"/>
        <v>0.27269310876050645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_Бурый_ли_</v>
      </c>
      <c r="BB101" t="str">
        <f t="shared" si="30"/>
        <v>_Бурый_ли_КОДИС?</v>
      </c>
      <c r="BD101" cm="1">
        <f t="array" aca="1" ref="BD101" ca="1">INDEX($L$98:$L$105,(RANK(AT5,$AT$2:$AT$9)))</f>
        <v>2081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VLOOKUP(B102,audio_list_stym!$A$3:$BP$18,49,FALSE)</f>
        <v>14</v>
      </c>
      <c r="F102" t="str">
        <f>VLOOKUP(E102,metki!$A$2:$B$9,2,FALSE)</f>
        <v>импл_новые_с_названием</v>
      </c>
      <c r="G102" t="str">
        <f t="shared" si="25"/>
        <v>импл_</v>
      </c>
      <c r="H102" t="str">
        <f>VLOOKUP(B102,audio_list_stym!$A$3:$AJ$18,17,FALSE)</f>
        <v>Finger</v>
      </c>
      <c r="I102" t="s">
        <v>692</v>
      </c>
      <c r="J102" t="str">
        <f t="shared" si="26"/>
        <v>Finger_5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245</v>
      </c>
      <c r="Q102" t="str">
        <f>IF(G102="экспл",0,IF(G102="импл_",VLOOKUP(J102,quest_импл!$A$1:$J$129,8,FALSE),0))</f>
        <v>sound\\Vizhatiy_li.wav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2010</v>
      </c>
      <c r="AD102" t="str">
        <f t="shared" ca="1" si="36"/>
        <v>pics\\Finik_2.jpg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7"/>
        <v>pics\\Finik_2.jpg</v>
      </c>
      <c r="AI102" t="s">
        <v>112</v>
      </c>
      <c r="AO102">
        <f t="shared" ca="1" si="32"/>
        <v>0.82879826897527253</v>
      </c>
      <c r="AP102" t="str">
        <f t="shared" ca="1" si="33"/>
        <v>pics\\Finik_2.jpg</v>
      </c>
      <c r="AR102" t="str">
        <f t="shared" si="40"/>
        <v/>
      </c>
      <c r="AS102" t="str">
        <f t="shared" ca="1" si="39"/>
        <v>pics\\Finik_2.jpg</v>
      </c>
      <c r="AT102">
        <f t="shared" ca="1" si="28"/>
        <v>0.14485697586860558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_Выжатый_ли_</v>
      </c>
      <c r="BB102" t="str">
        <f t="shared" si="30"/>
        <v>_Выжатый_ли_КОДИС?</v>
      </c>
      <c r="BD102" cm="1">
        <f t="array" aca="1" ref="BD102" ca="1">INDEX($L$98:$L$105,(RANK(AT6,$AT$2:$AT$9)))</f>
        <v>2085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VLOOKUP(B103,audio_list_stym!$A$3:$BP$18,49,FALSE)</f>
        <v>14</v>
      </c>
      <c r="F103" t="str">
        <f>VLOOKUP(E103,metki!$A$2:$B$9,2,FALSE)</f>
        <v>импл_новые_с_названием</v>
      </c>
      <c r="G103" t="str">
        <f t="shared" si="25"/>
        <v>импл_</v>
      </c>
      <c r="H103" t="str">
        <f>VLOOKUP(B103,audio_list_stym!$A$3:$AJ$18,17,FALSE)</f>
        <v>Finger</v>
      </c>
      <c r="I103" t="s">
        <v>693</v>
      </c>
      <c r="J103" t="str">
        <f t="shared" si="26"/>
        <v>Finger_6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246</v>
      </c>
      <c r="Q103" t="str">
        <f>IF(G103="экспл",0,IF(G103="импл_",VLOOKUP(J103,quest_импл!$A$1:$J$129,8,FALSE),0))</f>
        <v>sound\\Obemniy_li.wav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2034</v>
      </c>
      <c r="AD103" t="str">
        <f t="shared" ca="1" si="36"/>
        <v>pics\\Limon_2.jpg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7"/>
        <v>pics\\Limon_2.jpg</v>
      </c>
      <c r="AI103" t="s">
        <v>113</v>
      </c>
      <c r="AO103">
        <f t="shared" ca="1" si="32"/>
        <v>0.42925467925033323</v>
      </c>
      <c r="AP103" t="str">
        <f t="shared" ca="1" si="33"/>
        <v>pics\\Limon_2.jpg</v>
      </c>
      <c r="AR103" t="str">
        <f t="shared" si="40"/>
        <v/>
      </c>
      <c r="AS103" t="str">
        <f t="shared" ca="1" si="39"/>
        <v>pics\\Limon_2.jpg</v>
      </c>
      <c r="AT103">
        <f t="shared" ca="1" si="28"/>
        <v>0.4584607638398116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_Объемный_ли_</v>
      </c>
      <c r="BB103" t="str">
        <f t="shared" si="30"/>
        <v>_Объемный_ли_КОДИС?</v>
      </c>
      <c r="BD103" cm="1">
        <f t="array" aca="1" ref="BD103" ca="1">INDEX($L$98:$L$105,(RANK(AT7,$AT$2:$AT$9)))</f>
        <v>2083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VLOOKUP(B104,audio_list_stym!$A$3:$BP$18,49,FALSE)</f>
        <v>14</v>
      </c>
      <c r="F104" t="str">
        <f>VLOOKUP(E104,metki!$A$2:$B$9,2,FALSE)</f>
        <v>импл_новые_с_названием</v>
      </c>
      <c r="G104" t="str">
        <f t="shared" si="25"/>
        <v>импл_</v>
      </c>
      <c r="H104" t="str">
        <f>VLOOKUP(B104,audio_list_stym!$A$3:$AJ$18,17,FALSE)</f>
        <v>Finger</v>
      </c>
      <c r="I104" t="s">
        <v>694</v>
      </c>
      <c r="J104" t="str">
        <f t="shared" si="26"/>
        <v>Finger_7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247</v>
      </c>
      <c r="Q104" t="str">
        <f>IF(G104="экспл",0,IF(G104="импл_",VLOOKUP(J104,quest_импл!$A$1:$J$129,8,FALSE),0))</f>
        <v>sound\\Pustoy_li.wav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2057</v>
      </c>
      <c r="AD104" t="str">
        <f t="shared" ca="1" si="36"/>
        <v>pics\\Tomat_1.jpg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7"/>
        <v>pics\\Tomat_1.jpg</v>
      </c>
      <c r="AI104" t="s">
        <v>114</v>
      </c>
      <c r="AO104">
        <f t="shared" ca="1" si="32"/>
        <v>9.3618667074591877E-2</v>
      </c>
      <c r="AP104" t="str">
        <f t="shared" ca="1" si="33"/>
        <v>pics\\Tomat_1.jpg</v>
      </c>
      <c r="AR104" t="str">
        <f t="shared" si="40"/>
        <v/>
      </c>
      <c r="AS104" t="str">
        <f t="shared" ca="1" si="39"/>
        <v>pics\\Tomat_1.jpg</v>
      </c>
      <c r="AT104">
        <f t="shared" ca="1" si="28"/>
        <v>0.83241841933055227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_Пустой_ли_</v>
      </c>
      <c r="BB104" t="str">
        <f t="shared" si="30"/>
        <v>_Пустой_ли_КОДИС?</v>
      </c>
      <c r="BD104" cm="1">
        <f t="array" aca="1" ref="BD104" ca="1">INDEX($L$98:$L$105,(RANK(AT8,$AT$2:$AT$9)))</f>
        <v>2087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VLOOKUP(B105,audio_list_stym!$A$3:$BP$18,49,FALSE)</f>
        <v>14</v>
      </c>
      <c r="F105" t="str">
        <f>VLOOKUP(E105,metki!$A$2:$B$9,2,FALSE)</f>
        <v>импл_новые_с_названием</v>
      </c>
      <c r="G105" t="str">
        <f t="shared" si="25"/>
        <v>импл_</v>
      </c>
      <c r="H105" t="str">
        <f>VLOOKUP(B105,audio_list_stym!$A$3:$AJ$18,17,FALSE)</f>
        <v>Finger</v>
      </c>
      <c r="I105" t="s">
        <v>695</v>
      </c>
      <c r="J105" t="str">
        <f t="shared" si="26"/>
        <v>Finger_8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248</v>
      </c>
      <c r="Q105" t="str">
        <f>IF(G105="экспл",0,IF(G105="импл_",VLOOKUP(J105,quest_импл!$A$1:$J$129,8,FALSE),0))</f>
        <v>sound\\Beliy_li.wav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2043</v>
      </c>
      <c r="AD105" t="str">
        <f t="shared" ca="1" si="36"/>
        <v>pics\\Peper_3.jpg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7"/>
        <v>pics\\Peper_3.jpg</v>
      </c>
      <c r="AI105" t="s">
        <v>115</v>
      </c>
      <c r="AO105">
        <f t="shared" ca="1" si="32"/>
        <v>0.26083069697625494</v>
      </c>
      <c r="AP105" t="str">
        <f t="shared" ca="1" si="33"/>
        <v>pics\\Peper_3.jpg</v>
      </c>
      <c r="AR105" t="str">
        <f t="shared" si="40"/>
        <v/>
      </c>
      <c r="AS105" t="str">
        <f t="shared" ca="1" si="39"/>
        <v>pics\\Peper_3.jpg</v>
      </c>
      <c r="AT105">
        <f t="shared" ca="1" si="28"/>
        <v>0.73573225765492989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_Белый_ли_</v>
      </c>
      <c r="BB105" t="str">
        <f t="shared" si="30"/>
        <v>_Белый_ли_КОДИС?</v>
      </c>
      <c r="BD105" cm="1">
        <f t="array" aca="1" ref="BD105" ca="1">INDEX($L$98:$L$105,(RANK(AT9,$AT$2:$AT$9)))</f>
        <v>2088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VLOOKUP(B106,audio_list_stym!$A$3:$BP$18,49,FALSE)</f>
        <v>15</v>
      </c>
      <c r="F106" t="str">
        <f>VLOOKUP(E106,metki!$A$2:$B$9,2,FALSE)</f>
        <v>экспл_новые_с_названием</v>
      </c>
      <c r="G106" t="str">
        <f t="shared" si="25"/>
        <v>экспл</v>
      </c>
      <c r="H106" t="str">
        <f>VLOOKUP(B106,audio_list_stym!$A$3:$AJ$18,17,FALSE)</f>
        <v>Gac</v>
      </c>
      <c r="I106" t="s">
        <v>688</v>
      </c>
      <c r="J106" t="str">
        <f t="shared" si="26"/>
        <v>Gac_1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121</v>
      </c>
      <c r="Z106" t="str">
        <f>IF(G106="экспл",VLOOKUP(J106,quest_экспл!$A$1:$N$129,12,FALSE),IF(G106="импл_",0,0))</f>
        <v>sound\\Ispachkan_li_on.wav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36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37"/>
        <v/>
      </c>
      <c r="AI106" t="s">
        <v>116</v>
      </c>
      <c r="AO106">
        <f t="shared" ca="1" si="32"/>
        <v>0.83280202296246819</v>
      </c>
      <c r="AP106" t="str">
        <f t="shared" ca="1" si="33"/>
        <v>pics\\Finik_1.jpg</v>
      </c>
      <c r="AR106" t="str">
        <f t="shared" si="40"/>
        <v/>
      </c>
      <c r="AS106" t="str">
        <f t="shared" si="39"/>
        <v/>
      </c>
      <c r="AT106">
        <f t="shared" ca="1" si="28"/>
        <v>0.39482620306596949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_Испачкан_ли_он?</v>
      </c>
      <c r="BA106" t="e">
        <f>VLOOKUP(Q106,audio_list_stym!$B$2:$BQ$299,68,FALSE)</f>
        <v>#N/A</v>
      </c>
      <c r="BB106" t="str">
        <f t="shared" si="30"/>
        <v>На_экране_ГОНИК._Испачкан_ли_он?</v>
      </c>
      <c r="BC106">
        <f>A106</f>
        <v>1214</v>
      </c>
      <c r="BD106" cm="1">
        <f t="array" aca="1" ref="BD106" ca="1">INDEX($L$106:$L$113,(RANK(AT2,$AT$2:$AT$9)))</f>
        <v>2092</v>
      </c>
      <c r="BE106" cm="1">
        <f t="array" aca="1" ref="BE106" ca="1">INDEX(BD66:BD81,(RANK(AT7,$AT$2:$AT$17)))</f>
        <v>2151</v>
      </c>
      <c r="BF106" cm="1">
        <f t="array" aca="1" ref="BF106" ca="1">INDEX(BD90:BD105,(RANK(AT7,$AT$2:$AT$17)))</f>
        <v>2080</v>
      </c>
      <c r="BG106" cm="1">
        <f t="array" aca="1" ref="BG106" ca="1">INDEX(BD114:BD129,(RANK(AT7,$AT$2:$AT$9)))</f>
        <v>2118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VLOOKUP(B107,audio_list_stym!$A$3:$BP$18,49,FALSE)</f>
        <v>15</v>
      </c>
      <c r="F107" t="str">
        <f>VLOOKUP(E107,metki!$A$2:$B$9,2,FALSE)</f>
        <v>экспл_новые_с_названием</v>
      </c>
      <c r="G107" t="str">
        <f t="shared" si="25"/>
        <v>экспл</v>
      </c>
      <c r="H107" t="str">
        <f>VLOOKUP(B107,audio_list_stym!$A$3:$AJ$18,17,FALSE)</f>
        <v>Gac</v>
      </c>
      <c r="I107" t="s">
        <v>689</v>
      </c>
      <c r="J107" t="str">
        <f t="shared" si="26"/>
        <v>Gac_2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122</v>
      </c>
      <c r="Z107" t="str">
        <f>IF(G107="экспл",VLOOKUP(J107,quest_экспл!$A$1:$N$129,12,FALSE),IF(G107="импл_",0,0))</f>
        <v>sound\\On_farshirovanniy.wav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6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37"/>
        <v/>
      </c>
      <c r="AI107" t="s">
        <v>117</v>
      </c>
      <c r="AO107">
        <f t="shared" ca="1" si="32"/>
        <v>0.44067076800095295</v>
      </c>
      <c r="AP107" t="str">
        <f t="shared" ca="1" si="33"/>
        <v>pics\\Kokos_8.jpg</v>
      </c>
      <c r="AR107" t="str">
        <f t="shared" si="40"/>
        <v/>
      </c>
      <c r="AS107" t="str">
        <f t="shared" si="39"/>
        <v/>
      </c>
      <c r="AT107">
        <f t="shared" ca="1" si="28"/>
        <v>0.14255327664858242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_Он_фаршированный?</v>
      </c>
      <c r="BA107" t="e">
        <f>VLOOKUP(Q107,audio_list_stym!$B$2:$BQ$299,68,FALSE)</f>
        <v>#N/A</v>
      </c>
      <c r="BB107" t="str">
        <f t="shared" si="30"/>
        <v>Посмотрите,_вот_ГОНИК._Он_фаршированный?</v>
      </c>
      <c r="BD107" cm="1">
        <f t="array" aca="1" ref="BD107" ca="1">INDEX($L$106:$L$113,(RANK(AT3,$AT$2:$AT$9)))</f>
        <v>2090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VLOOKUP(B108,audio_list_stym!$A$3:$BP$18,49,FALSE)</f>
        <v>15</v>
      </c>
      <c r="F108" t="str">
        <f>VLOOKUP(E108,metki!$A$2:$B$9,2,FALSE)</f>
        <v>экспл_новые_с_названием</v>
      </c>
      <c r="G108" t="str">
        <f t="shared" si="25"/>
        <v>экспл</v>
      </c>
      <c r="H108" t="str">
        <f>VLOOKUP(B108,audio_list_stym!$A$3:$AJ$18,17,FALSE)</f>
        <v>Gac</v>
      </c>
      <c r="I108" t="s">
        <v>690</v>
      </c>
      <c r="J108" t="str">
        <f t="shared" si="26"/>
        <v>Gac_3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123</v>
      </c>
      <c r="Z108" t="str">
        <f>IF(G108="экспл",VLOOKUP(J108,quest_экспл!$A$1:$N$129,12,FALSE),IF(G108="импл_",0,0))</f>
        <v>sound\\On_razrezanniy.wav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6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37"/>
        <v/>
      </c>
      <c r="AI108" t="s">
        <v>118</v>
      </c>
      <c r="AO108">
        <f t="shared" ca="1" si="32"/>
        <v>3.9502971105979778E-2</v>
      </c>
      <c r="AP108" t="str">
        <f t="shared" ca="1" si="33"/>
        <v>pics\\Tomat_6.jpg</v>
      </c>
      <c r="AR108" t="str">
        <f t="shared" si="40"/>
        <v/>
      </c>
      <c r="AS108" t="str">
        <f t="shared" si="39"/>
        <v/>
      </c>
      <c r="AT108">
        <f t="shared" ca="1" si="28"/>
        <v>0.67060153643336817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_Он_разрезанный?</v>
      </c>
      <c r="BA108" t="e">
        <f>VLOOKUP(Q108,audio_list_stym!$B$2:$BQ$299,68,FALSE)</f>
        <v>#N/A</v>
      </c>
      <c r="BB108" t="str">
        <f t="shared" si="30"/>
        <v>Вот_ГОНИК._Он_разрезанный?</v>
      </c>
      <c r="BD108" cm="1">
        <f t="array" aca="1" ref="BD108" ca="1">INDEX($L$106:$L$113,(RANK(AT4,$AT$2:$AT$9)))</f>
        <v>2094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VLOOKUP(B109,audio_list_stym!$A$3:$BP$18,49,FALSE)</f>
        <v>15</v>
      </c>
      <c r="F109" t="str">
        <f>VLOOKUP(E109,metki!$A$2:$B$9,2,FALSE)</f>
        <v>экспл_новые_с_названием</v>
      </c>
      <c r="G109" t="str">
        <f t="shared" si="25"/>
        <v>экспл</v>
      </c>
      <c r="H109" t="str">
        <f>VLOOKUP(B109,audio_list_stym!$A$3:$AJ$18,17,FALSE)</f>
        <v>Gac</v>
      </c>
      <c r="I109" t="s">
        <v>691</v>
      </c>
      <c r="J109" t="str">
        <f t="shared" si="26"/>
        <v>Gac_4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124</v>
      </c>
      <c r="Z109" t="str">
        <f>IF(G109="экспл",VLOOKUP(J109,quest_экспл!$A$1:$N$129,12,FALSE),IF(G109="импл_",0,0))</f>
        <v>sound\\On_s_lepestkami.wav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6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37"/>
        <v/>
      </c>
      <c r="AI109" t="s">
        <v>119</v>
      </c>
      <c r="AO109">
        <f t="shared" ca="1" si="32"/>
        <v>0.77770925125392021</v>
      </c>
      <c r="AP109" t="str">
        <f t="shared" ca="1" si="33"/>
        <v>pics\\Finik_6.jpg</v>
      </c>
      <c r="AR109" t="str">
        <f t="shared" si="40"/>
        <v/>
      </c>
      <c r="AS109" t="str">
        <f t="shared" si="39"/>
        <v/>
      </c>
      <c r="AT109">
        <f t="shared" ca="1" si="28"/>
        <v>9.7696123514788402E-2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_Он_с_лепестками?</v>
      </c>
      <c r="BA109" t="e">
        <f>VLOOKUP(Q109,audio_list_stym!$B$2:$BQ$299,68,FALSE)</f>
        <v>#N/A</v>
      </c>
      <c r="BB109" t="str">
        <f t="shared" si="30"/>
        <v>Это_ГОНИК._Он_с_лепестками?</v>
      </c>
      <c r="BD109" cm="1">
        <f t="array" aca="1" ref="BD109" ca="1">INDEX($L$106:$L$113,(RANK(AT5,$AT$2:$AT$9)))</f>
        <v>2089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VLOOKUP(B110,audio_list_stym!$A$3:$BP$18,49,FALSE)</f>
        <v>15</v>
      </c>
      <c r="F110" t="str">
        <f>VLOOKUP(E110,metki!$A$2:$B$9,2,FALSE)</f>
        <v>экспл_новые_с_названием</v>
      </c>
      <c r="G110" t="str">
        <f t="shared" si="25"/>
        <v>экспл</v>
      </c>
      <c r="H110" t="str">
        <f>VLOOKUP(B110,audio_list_stym!$A$3:$AJ$18,17,FALSE)</f>
        <v>Gac</v>
      </c>
      <c r="I110" t="s">
        <v>692</v>
      </c>
      <c r="J110" t="str">
        <f t="shared" si="26"/>
        <v>Gac_5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125</v>
      </c>
      <c r="Z110" t="str">
        <f>IF(G110="экспл",VLOOKUP(J110,quest_экспл!$A$1:$N$129,12,FALSE),IF(G110="импл_",0,0))</f>
        <v>sound\\Kolyuchiy_li_on.wav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6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37"/>
        <v/>
      </c>
      <c r="AI110" t="s">
        <v>120</v>
      </c>
      <c r="AO110">
        <f t="shared" ca="1" si="32"/>
        <v>0.22947723311831247</v>
      </c>
      <c r="AP110" t="str">
        <f t="shared" ca="1" si="33"/>
        <v>pics\\Peper_6.jpg</v>
      </c>
      <c r="AR110" t="str">
        <f t="shared" si="40"/>
        <v/>
      </c>
      <c r="AS110" t="str">
        <f t="shared" si="39"/>
        <v/>
      </c>
      <c r="AT110">
        <f t="shared" ca="1" si="28"/>
        <v>0.62324912863673354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_Колючий_ли_он?</v>
      </c>
      <c r="BA110" t="e">
        <f>VLOOKUP(Q110,audio_list_stym!$B$2:$BQ$299,68,FALSE)</f>
        <v>#N/A</v>
      </c>
      <c r="BB110" t="str">
        <f t="shared" si="30"/>
        <v>На_картинке_ГОНИК._Колючий_ли_он?</v>
      </c>
      <c r="BD110" cm="1">
        <f t="array" aca="1" ref="BD110" ca="1">INDEX($L$106:$L$113,(RANK(AT6,$AT$2:$AT$9)))</f>
        <v>2093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VLOOKUP(B111,audio_list_stym!$A$3:$BP$18,49,FALSE)</f>
        <v>15</v>
      </c>
      <c r="F111" t="str">
        <f>VLOOKUP(E111,metki!$A$2:$B$9,2,FALSE)</f>
        <v>экспл_новые_с_названием</v>
      </c>
      <c r="G111" t="str">
        <f t="shared" si="25"/>
        <v>экспл</v>
      </c>
      <c r="H111" t="str">
        <f>VLOOKUP(B111,audio_list_stym!$A$3:$AJ$18,17,FALSE)</f>
        <v>Gac</v>
      </c>
      <c r="I111" t="s">
        <v>693</v>
      </c>
      <c r="J111" t="str">
        <f t="shared" si="26"/>
        <v>Gac_6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126</v>
      </c>
      <c r="Z111" t="str">
        <f>IF(G111="экспл",VLOOKUP(J111,quest_экспл!$A$1:$N$129,12,FALSE),IF(G111="импл_",0,0))</f>
        <v>sound\\Oranzheviy_li_on.wav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6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37"/>
        <v/>
      </c>
      <c r="AI111" t="s">
        <v>121</v>
      </c>
      <c r="AO111">
        <f t="shared" ca="1" si="32"/>
        <v>6.3087293380290621E-2</v>
      </c>
      <c r="AP111" t="str">
        <f t="shared" ca="1" si="33"/>
        <v>pics\\Tomat_3.jpg</v>
      </c>
      <c r="AR111" t="str">
        <f t="shared" si="40"/>
        <v/>
      </c>
      <c r="AS111" t="str">
        <f t="shared" si="39"/>
        <v/>
      </c>
      <c r="AT111">
        <f t="shared" ca="1" si="28"/>
        <v>0.72770794523948978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_Оранжевый_ли_он?</v>
      </c>
      <c r="BA111" t="e">
        <f>VLOOKUP(Q111,audio_list_stym!$B$2:$BQ$299,68,FALSE)</f>
        <v>#N/A</v>
      </c>
      <c r="BB111" t="str">
        <f t="shared" si="30"/>
        <v>На_мониторе_ГОНИК._Оранжевый_ли_он?</v>
      </c>
      <c r="BD111" cm="1">
        <f t="array" aca="1" ref="BD111" ca="1">INDEX($L$106:$L$113,(RANK(AT7,$AT$2:$AT$9)))</f>
        <v>2091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VLOOKUP(B112,audio_list_stym!$A$3:$BP$18,49,FALSE)</f>
        <v>15</v>
      </c>
      <c r="F112" t="str">
        <f>VLOOKUP(E112,metki!$A$2:$B$9,2,FALSE)</f>
        <v>экспл_новые_с_названием</v>
      </c>
      <c r="G112" t="str">
        <f t="shared" si="25"/>
        <v>экспл</v>
      </c>
      <c r="H112" t="str">
        <f>VLOOKUP(B112,audio_list_stym!$A$3:$AJ$18,17,FALSE)</f>
        <v>Gac</v>
      </c>
      <c r="I112" t="s">
        <v>694</v>
      </c>
      <c r="J112" t="str">
        <f t="shared" si="26"/>
        <v>Gac_7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127</v>
      </c>
      <c r="Z112" t="str">
        <f>IF(G112="экспл",VLOOKUP(J112,quest_экспл!$A$1:$N$129,12,FALSE),IF(G112="импл_",0,0))</f>
        <v>sound\\On_zernistiy.wav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6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37"/>
        <v/>
      </c>
      <c r="AI112" t="s">
        <v>122</v>
      </c>
      <c r="AO112">
        <f t="shared" ca="1" si="32"/>
        <v>0.23392393732915173</v>
      </c>
      <c r="AP112" t="str">
        <f t="shared" ca="1" si="33"/>
        <v>pics\\Peper_4.jpg</v>
      </c>
      <c r="AR112" t="str">
        <f t="shared" si="40"/>
        <v/>
      </c>
      <c r="AS112" t="str">
        <f t="shared" si="39"/>
        <v/>
      </c>
      <c r="AT112">
        <f t="shared" ca="1" si="28"/>
        <v>0.8470750181122304</v>
      </c>
      <c r="AU112" t="s">
        <v>697</v>
      </c>
      <c r="AV112" t="str">
        <f t="shared" ca="1" si="29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_Он_зернистый?</v>
      </c>
      <c r="BA112" t="e">
        <f>VLOOKUP(Q112,audio_list_stym!$B$2:$BQ$299,68,FALSE)</f>
        <v>#N/A</v>
      </c>
      <c r="BB112" t="str">
        <f t="shared" si="30"/>
        <v>Перед_Вами_ГОНИК._Он_зернистый?</v>
      </c>
      <c r="BD112" cm="1">
        <f t="array" aca="1" ref="BD112" ca="1">INDEX($L$106:$L$113,(RANK(AT8,$AT$2:$AT$9)))</f>
        <v>2095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VLOOKUP(B113,audio_list_stym!$A$3:$BP$18,49,FALSE)</f>
        <v>15</v>
      </c>
      <c r="F113" t="str">
        <f>VLOOKUP(E113,metki!$A$2:$B$9,2,FALSE)</f>
        <v>экспл_новые_с_названием</v>
      </c>
      <c r="G113" t="str">
        <f t="shared" si="25"/>
        <v>экспл</v>
      </c>
      <c r="H113" t="str">
        <f>VLOOKUP(B113,audio_list_stym!$A$3:$AJ$18,17,FALSE)</f>
        <v>Gac</v>
      </c>
      <c r="I113" t="s">
        <v>695</v>
      </c>
      <c r="J113" t="str">
        <f t="shared" si="26"/>
        <v>Gac_8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128</v>
      </c>
      <c r="Z113" t="str">
        <f>IF(G113="экспл",VLOOKUP(J113,quest_экспл!$A$1:$N$129,12,FALSE),IF(G113="импл_",0,0))</f>
        <v>sound\\Okruglya_li_on.wav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6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37"/>
        <v/>
      </c>
      <c r="AI113" t="s">
        <v>123</v>
      </c>
      <c r="AO113">
        <f t="shared" ca="1" si="32"/>
        <v>0.14174926164852886</v>
      </c>
      <c r="AP113" t="str">
        <f t="shared" ca="1" si="33"/>
        <v>pics\\Redis_5.jpg</v>
      </c>
      <c r="AR113" t="str">
        <f t="shared" si="40"/>
        <v/>
      </c>
      <c r="AS113" t="str">
        <f t="shared" si="39"/>
        <v/>
      </c>
      <c r="AT113">
        <f t="shared" ca="1" si="28"/>
        <v>0.2214083987159513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_Округлый_ли_он?</v>
      </c>
      <c r="BA113" t="e">
        <f>VLOOKUP(Q113,audio_list_stym!$B$2:$BQ$299,68,FALSE)</f>
        <v>#N/A</v>
      </c>
      <c r="BB113" t="str">
        <f t="shared" si="30"/>
        <v>Вы_видите_ГОНИК._Округлый_ли_он?</v>
      </c>
      <c r="BD113" cm="1">
        <f t="array" aca="1" ref="BD113" ca="1">INDEX($L$106:$L$113,(RANK(AT9,$AT$2:$AT$9)))</f>
        <v>2096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VLOOKUP(B114,audio_list_stym!$A$3:$BP$18,49,FALSE)</f>
        <v>16</v>
      </c>
      <c r="F114" t="str">
        <f>VLOOKUP(E114,metki!$A$2:$B$9,2,FALSE)</f>
        <v>импл_новые_без_названия</v>
      </c>
      <c r="G114" t="str">
        <f t="shared" si="25"/>
        <v>импл_</v>
      </c>
      <c r="H114" t="str">
        <f>VLOOKUP(B114,audio_list_stym!$A$3:$AJ$18,17,FALSE)</f>
        <v>Noni</v>
      </c>
      <c r="I114" t="s">
        <v>688</v>
      </c>
      <c r="J114" t="str">
        <f t="shared" si="26"/>
        <v>Noni_1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257</v>
      </c>
      <c r="Q114" t="str">
        <f>IF(G114="экспл",0,IF(G114="импл_",VLOOKUP(J114,quest_импл!$A$1:$J$129,8,FALSE),0))</f>
        <v>sound\\Beliy_li_vnutri.wav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2019</v>
      </c>
      <c r="AD114" t="str">
        <f t="shared" ca="1" si="36"/>
        <v>pics\\Goroh_3.jpg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7"/>
        <v>pics\\Goroh_3.jpg</v>
      </c>
      <c r="AI114" t="s">
        <v>86</v>
      </c>
      <c r="AO114">
        <f t="shared" ca="1" si="32"/>
        <v>0.66690284422149959</v>
      </c>
      <c r="AP114" t="str">
        <f t="shared" ca="1" si="33"/>
        <v>pics\\Goroh_3.jpg</v>
      </c>
      <c r="AR114" t="str">
        <f t="shared" si="40"/>
        <v/>
      </c>
      <c r="AS114" t="str">
        <f t="shared" ca="1" si="39"/>
        <v>pics\\Goroh_3.jpg</v>
      </c>
      <c r="AT114">
        <f t="shared" ca="1" si="28"/>
        <v>0.79792190496634552</v>
      </c>
      <c r="AU114" t="s">
        <v>697</v>
      </c>
      <c r="AV114" t="str">
        <f t="shared" ca="1" si="29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_Белый_ли_внутри_</v>
      </c>
      <c r="BB114" t="str">
        <f t="shared" si="30"/>
        <v>_Белый_ли_внутри_XXXXX?</v>
      </c>
      <c r="BC114">
        <f>A114</f>
        <v>1215</v>
      </c>
      <c r="BD114" cm="1">
        <f t="array" aca="1" ref="BD114" ca="1">INDEX($L$114:$L$121,(RANK(AT2,$AT$2:$AT$9)))</f>
        <v>2116</v>
      </c>
      <c r="BE114" cm="1">
        <f t="array" aca="1" ref="BE114" ca="1">INDEX(BD66:BD81,(RANK(AT8,$AT$2:$AT$17)))</f>
        <v>2149</v>
      </c>
      <c r="BF114" cm="1">
        <f t="array" aca="1" ref="BF114" ca="1">INDEX(BD82:BD97,(RANK(AT8,$AT$2:$AT$9)))</f>
        <v>2071</v>
      </c>
      <c r="BG114" cm="1">
        <f t="array" aca="1" ref="BG114" ca="1">INDEX(BD98:BD113,(RANK(AT8,$AT$2:$AT$9)))</f>
        <v>2087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VLOOKUP(B115,audio_list_stym!$A$3:$BP$18,49,FALSE)</f>
        <v>16</v>
      </c>
      <c r="F115" t="str">
        <f>VLOOKUP(E115,metki!$A$2:$B$9,2,FALSE)</f>
        <v>импл_новые_без_названия</v>
      </c>
      <c r="G115" t="str">
        <f t="shared" si="25"/>
        <v>импл_</v>
      </c>
      <c r="H115" t="str">
        <f>VLOOKUP(B115,audio_list_stym!$A$3:$AJ$18,17,FALSE)</f>
        <v>Noni</v>
      </c>
      <c r="I115" t="s">
        <v>689</v>
      </c>
      <c r="J115" t="str">
        <f t="shared" si="26"/>
        <v>Noni_2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258</v>
      </c>
      <c r="Q115" t="str">
        <f>IF(G115="экспл",0,IF(G115="импл_",VLOOKUP(J115,quest_импл!$A$1:$J$129,8,FALSE),0))</f>
        <v>sound\\Rebristiy_li.wav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2038</v>
      </c>
      <c r="AD115" t="str">
        <f t="shared" ca="1" si="36"/>
        <v>pics\\Limon_6.jpg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7"/>
        <v>pics\\Limon_6.jpg</v>
      </c>
      <c r="AI115" t="s">
        <v>87</v>
      </c>
      <c r="AO115">
        <f t="shared" ca="1" si="32"/>
        <v>0.38347777962400531</v>
      </c>
      <c r="AP115" t="str">
        <f t="shared" ca="1" si="33"/>
        <v>pics\\Limon_6.jpg</v>
      </c>
      <c r="AR115" t="str">
        <f t="shared" si="40"/>
        <v/>
      </c>
      <c r="AS115" t="str">
        <f t="shared" ca="1" si="39"/>
        <v>pics\\Limon_6.jpg</v>
      </c>
      <c r="AT115">
        <f t="shared" ca="1" si="28"/>
        <v>0.42757074333356826</v>
      </c>
      <c r="AU115" t="s">
        <v>697</v>
      </c>
      <c r="AV115" t="str">
        <f t="shared" ca="1" si="29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_Ребристый_ли_</v>
      </c>
      <c r="BB115" t="str">
        <f t="shared" si="30"/>
        <v>_Ребристый_ли_XXXXX?</v>
      </c>
      <c r="BD115" cm="1">
        <f t="array" aca="1" ref="BD115" ca="1">INDEX($L$114:$L$121,(RANK(AT3,$AT$2:$AT$9)))</f>
        <v>2114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VLOOKUP(B116,audio_list_stym!$A$3:$BP$18,49,FALSE)</f>
        <v>16</v>
      </c>
      <c r="F116" t="str">
        <f>VLOOKUP(E116,metki!$A$2:$B$9,2,FALSE)</f>
        <v>импл_новые_без_названия</v>
      </c>
      <c r="G116" t="str">
        <f t="shared" si="25"/>
        <v>импл_</v>
      </c>
      <c r="H116" t="str">
        <f>VLOOKUP(B116,audio_list_stym!$A$3:$AJ$18,17,FALSE)</f>
        <v>Noni</v>
      </c>
      <c r="I116" t="s">
        <v>690</v>
      </c>
      <c r="J116" t="str">
        <f t="shared" si="26"/>
        <v>Noni_3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259</v>
      </c>
      <c r="Q116" t="str">
        <f>IF(G116="экспл",0,IF(G116="импл_",VLOOKUP(J116,quest_импл!$A$1:$J$129,8,FALSE),0))</f>
        <v>sound\\Goluboy_li.wav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2035</v>
      </c>
      <c r="AD116" t="str">
        <f t="shared" ca="1" si="36"/>
        <v>pics\\Limon_3.jpg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7"/>
        <v>pics\\Limon_3.jpg</v>
      </c>
      <c r="AI116" t="s">
        <v>88</v>
      </c>
      <c r="AO116">
        <f t="shared" ca="1" si="32"/>
        <v>0.4249762796809391</v>
      </c>
      <c r="AP116" t="str">
        <f t="shared" ca="1" si="33"/>
        <v>pics\\Limon_3.jpg</v>
      </c>
      <c r="AR116" t="str">
        <f t="shared" si="40"/>
        <v/>
      </c>
      <c r="AS116" t="str">
        <f t="shared" ca="1" si="39"/>
        <v>pics\\Limon_3.jpg</v>
      </c>
      <c r="AT116">
        <f t="shared" ca="1" si="28"/>
        <v>0.10028627006520285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_Голубой_ли_</v>
      </c>
      <c r="BB116" t="str">
        <f t="shared" si="30"/>
        <v>_Голубой_ли_XXXXX?</v>
      </c>
      <c r="BD116" cm="1">
        <f t="array" aca="1" ref="BD116" ca="1">INDEX($L$114:$L$121,(RANK(AT4,$AT$2:$AT$9)))</f>
        <v>2118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VLOOKUP(B117,audio_list_stym!$A$3:$BP$18,49,FALSE)</f>
        <v>16</v>
      </c>
      <c r="F117" t="str">
        <f>VLOOKUP(E117,metki!$A$2:$B$9,2,FALSE)</f>
        <v>импл_новые_без_названия</v>
      </c>
      <c r="G117" t="str">
        <f t="shared" si="25"/>
        <v>импл_</v>
      </c>
      <c r="H117" t="str">
        <f>VLOOKUP(B117,audio_list_stym!$A$3:$AJ$18,17,FALSE)</f>
        <v>Noni</v>
      </c>
      <c r="I117" t="s">
        <v>691</v>
      </c>
      <c r="J117" t="str">
        <f t="shared" si="26"/>
        <v>Noni_4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260</v>
      </c>
      <c r="Q117" t="str">
        <f>IF(G117="экспл",0,IF(G117="импл_",VLOOKUP(J117,quest_импл!$A$1:$J$129,8,FALSE),0))</f>
        <v>sound\\S_bugorkami_li.wav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2030</v>
      </c>
      <c r="AD117" t="str">
        <f t="shared" ca="1" si="36"/>
        <v>pics\\Kokos_6.jpg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7"/>
        <v>pics\\Kokos_6.jpg</v>
      </c>
      <c r="AI117" t="s">
        <v>89</v>
      </c>
      <c r="AO117">
        <f t="shared" ca="1" si="32"/>
        <v>0.46419691647310257</v>
      </c>
      <c r="AP117" t="str">
        <f t="shared" ca="1" si="33"/>
        <v>pics\\Kokos_6.jpg</v>
      </c>
      <c r="AR117" t="str">
        <f t="shared" si="40"/>
        <v/>
      </c>
      <c r="AS117" t="str">
        <f t="shared" ca="1" si="39"/>
        <v>pics\\Kokos_6.jpg</v>
      </c>
      <c r="AT117">
        <f t="shared" ca="1" si="28"/>
        <v>0.77071282060671231</v>
      </c>
      <c r="AU117" t="s">
        <v>697</v>
      </c>
      <c r="AV117" t="str">
        <f t="shared" ca="1" si="29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_С_бугорками_ли_</v>
      </c>
      <c r="BB117" t="str">
        <f t="shared" si="30"/>
        <v>_С_бугорками_ли_XXXXX?</v>
      </c>
      <c r="BD117" cm="1">
        <f t="array" aca="1" ref="BD117" ca="1">INDEX($L$114:$L$121,(RANK(AT5,$AT$2:$AT$9)))</f>
        <v>2113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VLOOKUP(B118,audio_list_stym!$A$3:$BP$18,49,FALSE)</f>
        <v>16</v>
      </c>
      <c r="F118" t="str">
        <f>VLOOKUP(E118,metki!$A$2:$B$9,2,FALSE)</f>
        <v>импл_новые_без_названия</v>
      </c>
      <c r="G118" t="str">
        <f t="shared" si="25"/>
        <v>импл_</v>
      </c>
      <c r="H118" t="str">
        <f>VLOOKUP(B118,audio_list_stym!$A$3:$AJ$18,17,FALSE)</f>
        <v>Noni</v>
      </c>
      <c r="I118" t="s">
        <v>692</v>
      </c>
      <c r="J118" t="str">
        <f t="shared" si="26"/>
        <v>Noni_5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261</v>
      </c>
      <c r="Q118" t="str">
        <f>IF(G118="экспл",0,IF(G118="импл_",VLOOKUP(J118,quest_импл!$A$1:$J$129,8,FALSE),0))</f>
        <v>sound\\Ovalniy_li.wav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2004</v>
      </c>
      <c r="AD118" t="str">
        <f t="shared" ca="1" si="36"/>
        <v>pics\\Banan_4.jpg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7"/>
        <v>pics\\Banan_4.jpg</v>
      </c>
      <c r="AI118" t="s">
        <v>90</v>
      </c>
      <c r="AO118">
        <f t="shared" ca="1" si="32"/>
        <v>0.93984965953882671</v>
      </c>
      <c r="AP118" t="str">
        <f t="shared" ca="1" si="33"/>
        <v>pics\\Banan_4.jpg</v>
      </c>
      <c r="AR118" t="str">
        <f t="shared" si="40"/>
        <v/>
      </c>
      <c r="AS118" t="str">
        <f t="shared" ca="1" si="39"/>
        <v>pics\\Banan_4.jpg</v>
      </c>
      <c r="AT118">
        <f t="shared" ca="1" si="28"/>
        <v>0.29191924323941854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_Овальный_ли_</v>
      </c>
      <c r="BB118" t="str">
        <f t="shared" si="30"/>
        <v>_Овальный_ли_XXXXX?</v>
      </c>
      <c r="BD118" cm="1">
        <f t="array" aca="1" ref="BD118" ca="1">INDEX($L$114:$L$121,(RANK(AT6,$AT$2:$AT$9)))</f>
        <v>2117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VLOOKUP(B119,audio_list_stym!$A$3:$BP$18,49,FALSE)</f>
        <v>16</v>
      </c>
      <c r="F119" t="str">
        <f>VLOOKUP(E119,metki!$A$2:$B$9,2,FALSE)</f>
        <v>импл_новые_без_названия</v>
      </c>
      <c r="G119" t="str">
        <f t="shared" si="25"/>
        <v>импл_</v>
      </c>
      <c r="H119" t="str">
        <f>VLOOKUP(B119,audio_list_stym!$A$3:$AJ$18,17,FALSE)</f>
        <v>Noni</v>
      </c>
      <c r="I119" t="s">
        <v>693</v>
      </c>
      <c r="J119" t="str">
        <f t="shared" si="26"/>
        <v>Noni_6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262</v>
      </c>
      <c r="Q119" t="str">
        <f>IF(G119="экспл",0,IF(G119="импл_",VLOOKUP(J119,quest_импл!$A$1:$J$129,8,FALSE),0))</f>
        <v>sound\\Zhidkiy_li.wav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2007</v>
      </c>
      <c r="AD119" t="str">
        <f t="shared" ca="1" si="36"/>
        <v>pics\\Banan_7.jpg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7"/>
        <v>pics\\Banan_7.jpg</v>
      </c>
      <c r="AI119" t="s">
        <v>91</v>
      </c>
      <c r="AO119">
        <f t="shared" ca="1" si="32"/>
        <v>0.86383309324702673</v>
      </c>
      <c r="AP119" t="str">
        <f t="shared" ca="1" si="33"/>
        <v>pics\\Banan_7.jpg</v>
      </c>
      <c r="AR119" t="str">
        <f t="shared" si="40"/>
        <v/>
      </c>
      <c r="AS119" t="str">
        <f t="shared" ca="1" si="39"/>
        <v>pics\\Banan_7.jpg</v>
      </c>
      <c r="AT119">
        <f t="shared" ca="1" si="28"/>
        <v>0.15033894636358336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_Жидкий_ли_</v>
      </c>
      <c r="BB119" t="str">
        <f t="shared" si="30"/>
        <v>_Жидкий_ли_XXXXX?</v>
      </c>
      <c r="BD119" cm="1">
        <f t="array" aca="1" ref="BD119" ca="1">INDEX($L$114:$L$121,(RANK(AT7,$AT$2:$AT$9)))</f>
        <v>2115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VLOOKUP(B120,audio_list_stym!$A$3:$BP$18,49,FALSE)</f>
        <v>16</v>
      </c>
      <c r="F120" t="str">
        <f>VLOOKUP(E120,metki!$A$2:$B$9,2,FALSE)</f>
        <v>импл_новые_без_названия</v>
      </c>
      <c r="G120" t="str">
        <f t="shared" si="25"/>
        <v>импл_</v>
      </c>
      <c r="H120" t="str">
        <f>VLOOKUP(B120,audio_list_stym!$A$3:$AJ$18,17,FALSE)</f>
        <v>Noni</v>
      </c>
      <c r="I120" t="s">
        <v>694</v>
      </c>
      <c r="J120" t="str">
        <f t="shared" si="26"/>
        <v>Noni_7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263</v>
      </c>
      <c r="Q120" t="str">
        <f>IF(G120="экспл",0,IF(G120="импл_",VLOOKUP(J120,quest_импл!$A$1:$J$129,8,FALSE),0))</f>
        <v>sound\\Lohmatiy_li.wav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2006</v>
      </c>
      <c r="AD120" t="str">
        <f t="shared" ca="1" si="36"/>
        <v>pics\\Banan_6.jpg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7"/>
        <v>pics\\Banan_6.jpg</v>
      </c>
      <c r="AI120" t="s">
        <v>92</v>
      </c>
      <c r="AO120">
        <f t="shared" ca="1" si="32"/>
        <v>0.86859515346294047</v>
      </c>
      <c r="AP120" t="str">
        <f t="shared" ca="1" si="33"/>
        <v>pics\\Banan_6.jpg</v>
      </c>
      <c r="AR120" t="str">
        <f t="shared" si="40"/>
        <v/>
      </c>
      <c r="AS120" t="str">
        <f t="shared" ca="1" si="39"/>
        <v>pics\\Banan_6.jpg</v>
      </c>
      <c r="AT120">
        <f t="shared" ca="1" si="28"/>
        <v>0.39549313245843798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_Лохматый_ли_</v>
      </c>
      <c r="BB120" t="str">
        <f t="shared" si="30"/>
        <v>_Лохматый_ли_XXXXX?</v>
      </c>
      <c r="BD120" cm="1">
        <f t="array" aca="1" ref="BD120" ca="1">INDEX($L$114:$L$121,(RANK(AT8,$AT$2:$AT$9)))</f>
        <v>2119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VLOOKUP(B121,audio_list_stym!$A$3:$BP$18,49,FALSE)</f>
        <v>16</v>
      </c>
      <c r="F121" t="str">
        <f>VLOOKUP(E121,metki!$A$2:$B$9,2,FALSE)</f>
        <v>импл_новые_без_названия</v>
      </c>
      <c r="G121" t="str">
        <f t="shared" si="25"/>
        <v>импл_</v>
      </c>
      <c r="H121" t="str">
        <f>VLOOKUP(B121,audio_list_stym!$A$3:$AJ$18,17,FALSE)</f>
        <v>Noni</v>
      </c>
      <c r="I121" t="s">
        <v>695</v>
      </c>
      <c r="J121" t="str">
        <f t="shared" si="26"/>
        <v>Noni_8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264</v>
      </c>
      <c r="Q121" t="str">
        <f>IF(G121="экспл",0,IF(G121="импл_",VLOOKUP(J121,quest_импл!$A$1:$J$129,8,FALSE),0))</f>
        <v>sound\\Zolotistiy_li.wav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2064</v>
      </c>
      <c r="AD121" t="str">
        <f t="shared" ca="1" si="36"/>
        <v>pics\\Tomat_8.jpg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7"/>
        <v>pics\\Tomat_8.jpg</v>
      </c>
      <c r="AI121" t="s">
        <v>93</v>
      </c>
      <c r="AO121">
        <f t="shared" ca="1" si="32"/>
        <v>1.8163102811814325E-2</v>
      </c>
      <c r="AP121" t="str">
        <f t="shared" ca="1" si="33"/>
        <v>pics\\Tomat_8.jpg</v>
      </c>
      <c r="AR121" t="str">
        <f>IF(AH121="sound\\Ogorod",AP49,"")</f>
        <v/>
      </c>
      <c r="AS121" t="str">
        <f t="shared" ca="1" si="39"/>
        <v>pics\\Tomat_8.jpg</v>
      </c>
      <c r="AT121">
        <f t="shared" ca="1" si="28"/>
        <v>0.74548573254735595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_Золотистый_ли_</v>
      </c>
      <c r="BB121" t="str">
        <f t="shared" si="30"/>
        <v>_Золотистый_ли_XXXXX?</v>
      </c>
      <c r="BD121" cm="1">
        <f t="array" aca="1" ref="BD121" ca="1">INDEX($L$114:$L$121,(RANK(AT9,$AT$2:$AT$9)))</f>
        <v>2120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VLOOKUP(B122,audio_list_stym!$A$3:$BP$18,49,FALSE)</f>
        <v>17</v>
      </c>
      <c r="F122" t="str">
        <f>VLOOKUP(E122,metki!$A$2:$B$9,2,FALSE)</f>
        <v>экспл_новые_без_названия</v>
      </c>
      <c r="G122" t="str">
        <f t="shared" si="25"/>
        <v>экспл</v>
      </c>
      <c r="H122" t="str">
        <f>VLOOKUP(B122,audio_list_stym!$A$3:$AJ$18,17,FALSE)</f>
        <v>Sapota</v>
      </c>
      <c r="I122" t="s">
        <v>688</v>
      </c>
      <c r="J122" t="str">
        <f t="shared" si="26"/>
        <v>Sapota_1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137</v>
      </c>
      <c r="Z122" t="str">
        <f>IF(G122="экспл",VLOOKUP(J122,quest_экспл!$A$1:$N$129,12,FALSE),IF(G122="импл_",0,0))</f>
        <v>sound\\On_sharoobraxniy.wav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36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37"/>
        <v/>
      </c>
      <c r="AI122" t="s">
        <v>124</v>
      </c>
      <c r="AO122">
        <f t="shared" ca="1" si="32"/>
        <v>0.54999994513282424</v>
      </c>
      <c r="AP122" t="str">
        <f t="shared" ca="1" si="33"/>
        <v>pics\\Goroh_8.jpg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28"/>
        <v>0.9791128572232094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_Он_шарообразный?</v>
      </c>
      <c r="BA122" t="e">
        <f>VLOOKUP(Q122,audio_list_stym!$B$2:$BQ$299,68,FALSE)</f>
        <v>#N/A</v>
      </c>
      <c r="BB122" t="str">
        <f t="shared" si="30"/>
        <v>На_экране_XXXXX._Он_шарообразный?</v>
      </c>
      <c r="BC122">
        <f>A122</f>
        <v>1216</v>
      </c>
      <c r="BD122" cm="1">
        <f t="array" aca="1" ref="BD122" ca="1">INDEX($L$122:$L$129,(RANK(AT2,$AT$2:$AT$9)))</f>
        <v>2132</v>
      </c>
      <c r="BE122" cm="1">
        <f t="array" aca="1" ref="BE122" ca="1">INDEX(BD66:BD81,(RANK(AT9,$AT$2:$AT$17)))</f>
        <v>2152</v>
      </c>
      <c r="BF122" cm="1">
        <f t="array" aca="1" ref="BF122" ca="1">INDEX(BD90:BD105,(RANK(AT9,$AT$2:$AT$17)))</f>
        <v>2088</v>
      </c>
      <c r="BG122" cm="1">
        <f t="array" aca="1" ref="BG122" ca="1">INDEX(BD106:BD121,(RANK(AT9,$AT$2:$AT$17)))</f>
        <v>2120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VLOOKUP(B123,audio_list_stym!$A$3:$BP$18,49,FALSE)</f>
        <v>17</v>
      </c>
      <c r="F123" t="str">
        <f>VLOOKUP(E123,metki!$A$2:$B$9,2,FALSE)</f>
        <v>экспл_новые_без_названия</v>
      </c>
      <c r="G123" t="str">
        <f t="shared" si="25"/>
        <v>экспл</v>
      </c>
      <c r="H123" t="str">
        <f>VLOOKUP(B123,audio_list_stym!$A$3:$AJ$18,17,FALSE)</f>
        <v>Sapota</v>
      </c>
      <c r="I123" t="s">
        <v>689</v>
      </c>
      <c r="J123" t="str">
        <f t="shared" si="26"/>
        <v>Sapota_2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138</v>
      </c>
      <c r="Z123" t="str">
        <f>IF(G123="экспл",VLOOKUP(J123,quest_экспл!$A$1:$N$129,12,FALSE),IF(G123="импл_",0,0))</f>
        <v>sound\\On_nadrezan.wav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6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37"/>
        <v/>
      </c>
      <c r="AI123" t="s">
        <v>125</v>
      </c>
      <c r="AO123">
        <f t="shared" ca="1" si="32"/>
        <v>0.43974043716964972</v>
      </c>
      <c r="AP123" t="str">
        <f t="shared" ca="1" si="33"/>
        <v>pics\\Limon_1.jpg</v>
      </c>
      <c r="AR123" t="str">
        <f t="shared" si="41"/>
        <v/>
      </c>
      <c r="AS123" t="str">
        <f t="shared" si="39"/>
        <v/>
      </c>
      <c r="AT123">
        <f t="shared" ca="1" si="28"/>
        <v>0.11647444597106937</v>
      </c>
      <c r="AU123" t="s">
        <v>697</v>
      </c>
      <c r="AV123" t="str">
        <f t="shared" ca="1" si="29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_Он_надрезан?</v>
      </c>
      <c r="BA123" t="e">
        <f>VLOOKUP(Q123,audio_list_stym!$B$2:$BQ$299,68,FALSE)</f>
        <v>#N/A</v>
      </c>
      <c r="BB123" t="str">
        <f t="shared" si="30"/>
        <v>Посмотрите,_вот_XXXXX._Он_надрезан?</v>
      </c>
      <c r="BD123" cm="1">
        <f t="array" aca="1" ref="BD123" ca="1">INDEX($L$122:$L$129,(RANK(AT3,$AT$2:$AT$9)))</f>
        <v>2130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VLOOKUP(B124,audio_list_stym!$A$3:$BP$18,49,FALSE)</f>
        <v>17</v>
      </c>
      <c r="F124" t="str">
        <f>VLOOKUP(E124,metki!$A$2:$B$9,2,FALSE)</f>
        <v>экспл_новые_без_названия</v>
      </c>
      <c r="G124" t="str">
        <f t="shared" si="25"/>
        <v>экспл</v>
      </c>
      <c r="H124" t="str">
        <f>VLOOKUP(B124,audio_list_stym!$A$3:$AJ$18,17,FALSE)</f>
        <v>Sapota</v>
      </c>
      <c r="I124" t="s">
        <v>690</v>
      </c>
      <c r="J124" t="str">
        <f t="shared" si="26"/>
        <v>Sapota_3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139</v>
      </c>
      <c r="Z124" t="str">
        <f>IF(G124="экспл",VLOOKUP(J124,quest_экспл!$A$1:$N$129,12,FALSE),IF(G124="импл_",0,0))</f>
        <v>sound\\On_perekruchen.wav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6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37"/>
        <v/>
      </c>
      <c r="AI124" t="s">
        <v>126</v>
      </c>
      <c r="AO124">
        <f t="shared" ca="1" si="32"/>
        <v>0.39223667358704117</v>
      </c>
      <c r="AP124" t="str">
        <f t="shared" ca="1" si="33"/>
        <v>pics\\Limon_5.jpg</v>
      </c>
      <c r="AR124" t="str">
        <f t="shared" si="41"/>
        <v/>
      </c>
      <c r="AS124" t="str">
        <f t="shared" si="39"/>
        <v/>
      </c>
      <c r="AT124">
        <f t="shared" ca="1" si="28"/>
        <v>0.29055722861330702</v>
      </c>
      <c r="AU124" t="s">
        <v>697</v>
      </c>
      <c r="AV124" t="str">
        <f t="shared" ca="1" si="29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_Он_перекручен?</v>
      </c>
      <c r="BA124" t="e">
        <f>VLOOKUP(Q124,audio_list_stym!$B$2:$BQ$299,68,FALSE)</f>
        <v>#N/A</v>
      </c>
      <c r="BB124" t="str">
        <f t="shared" si="30"/>
        <v>Вот_XXXXX._Он_перекручен?</v>
      </c>
      <c r="BD124" cm="1">
        <f t="array" aca="1" ref="BD124" ca="1">INDEX($L$122:$L$129,(RANK(AT4,$AT$2:$AT$9)))</f>
        <v>2134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VLOOKUP(B125,audio_list_stym!$A$3:$BP$18,49,FALSE)</f>
        <v>17</v>
      </c>
      <c r="F125" t="str">
        <f>VLOOKUP(E125,metki!$A$2:$B$9,2,FALSE)</f>
        <v>экспл_новые_без_названия</v>
      </c>
      <c r="G125" t="str">
        <f t="shared" si="25"/>
        <v>экспл</v>
      </c>
      <c r="H125" t="str">
        <f>VLOOKUP(B125,audio_list_stym!$A$3:$AJ$18,17,FALSE)</f>
        <v>Sapota</v>
      </c>
      <c r="I125" t="s">
        <v>691</v>
      </c>
      <c r="J125" t="str">
        <f t="shared" si="26"/>
        <v>Sapota_4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140</v>
      </c>
      <c r="Z125" t="str">
        <f>IF(G125="экспл",VLOOKUP(J125,quest_экспл!$A$1:$N$129,12,FALSE),IF(G125="импл_",0,0))</f>
        <v>sound\\Sorvan_li_on.wav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6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37"/>
        <v/>
      </c>
      <c r="AI125" t="s">
        <v>127</v>
      </c>
      <c r="AO125">
        <f t="shared" ca="1" si="32"/>
        <v>0.16443157840768474</v>
      </c>
      <c r="AP125" t="str">
        <f t="shared" ca="1" si="33"/>
        <v>pics\\Redis_1.jpg</v>
      </c>
      <c r="AR125" t="str">
        <f t="shared" si="41"/>
        <v/>
      </c>
      <c r="AS125" t="str">
        <f t="shared" si="39"/>
        <v/>
      </c>
      <c r="AT125">
        <f t="shared" ca="1" si="28"/>
        <v>0.80754369244663537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_Сорван_ли_он?</v>
      </c>
      <c r="BA125" t="e">
        <f>VLOOKUP(Q125,audio_list_stym!$B$2:$BQ$299,68,FALSE)</f>
        <v>#N/A</v>
      </c>
      <c r="BB125" t="str">
        <f t="shared" si="30"/>
        <v>Это_XXXXX._Сорван_ли_он?</v>
      </c>
      <c r="BD125" cm="1">
        <f t="array" aca="1" ref="BD125" ca="1">INDEX($L$122:$L$129,(RANK(AT5,$AT$2:$AT$9)))</f>
        <v>2129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VLOOKUP(B126,audio_list_stym!$A$3:$BP$18,49,FALSE)</f>
        <v>17</v>
      </c>
      <c r="F126" t="str">
        <f>VLOOKUP(E126,metki!$A$2:$B$9,2,FALSE)</f>
        <v>экспл_новые_без_названия</v>
      </c>
      <c r="G126" t="str">
        <f t="shared" si="25"/>
        <v>экспл</v>
      </c>
      <c r="H126" t="str">
        <f>VLOOKUP(B126,audio_list_stym!$A$3:$AJ$18,17,FALSE)</f>
        <v>Sapota</v>
      </c>
      <c r="I126" t="s">
        <v>692</v>
      </c>
      <c r="J126" t="str">
        <f t="shared" si="26"/>
        <v>Sapota_5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141</v>
      </c>
      <c r="Z126" t="str">
        <f>IF(G126="экспл",VLOOKUP(J126,quest_экспл!$A$1:$N$129,12,FALSE),IF(G126="импл_",0,0))</f>
        <v>sound\\Spressovan_li_on.wav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6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37"/>
        <v/>
      </c>
      <c r="AI126" t="s">
        <v>128</v>
      </c>
      <c r="AO126">
        <f t="shared" ca="1" si="32"/>
        <v>0.78469447546576288</v>
      </c>
      <c r="AP126" t="str">
        <f t="shared" ca="1" si="33"/>
        <v>pics\\Finik_5.jpg</v>
      </c>
      <c r="AR126" t="str">
        <f t="shared" si="41"/>
        <v/>
      </c>
      <c r="AS126" t="str">
        <f t="shared" si="39"/>
        <v/>
      </c>
      <c r="AT126">
        <f t="shared" ca="1" si="28"/>
        <v>0.62269866060694101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_Спрессован_ли_он?</v>
      </c>
      <c r="BA126" t="e">
        <f>VLOOKUP(Q126,audio_list_stym!$B$2:$BQ$299,68,FALSE)</f>
        <v>#N/A</v>
      </c>
      <c r="BB126" t="str">
        <f t="shared" si="30"/>
        <v>На_картинке_XXXXX._Спрессован_ли_он?</v>
      </c>
      <c r="BD126" cm="1">
        <f t="array" aca="1" ref="BD126" ca="1">INDEX($L$122:$L$129,(RANK(AT6,$AT$2:$AT$9)))</f>
        <v>2133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VLOOKUP(B127,audio_list_stym!$A$3:$BP$18,49,FALSE)</f>
        <v>17</v>
      </c>
      <c r="F127" t="str">
        <f>VLOOKUP(E127,metki!$A$2:$B$9,2,FALSE)</f>
        <v>экспл_новые_без_названия</v>
      </c>
      <c r="G127" t="str">
        <f t="shared" si="25"/>
        <v>экспл</v>
      </c>
      <c r="H127" t="str">
        <f>VLOOKUP(B127,audio_list_stym!$A$3:$AJ$18,17,FALSE)</f>
        <v>Sapota</v>
      </c>
      <c r="I127" t="s">
        <v>693</v>
      </c>
      <c r="J127" t="str">
        <f t="shared" si="26"/>
        <v>Sapota_6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142</v>
      </c>
      <c r="Z127" t="str">
        <f>IF(G127="экспл",VLOOKUP(J127,quest_экспл!$A$1:$N$129,12,FALSE),IF(G127="импл_",0,0))</f>
        <v>sound\\Zheltiy_li_on.wav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6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7"/>
        <v/>
      </c>
      <c r="AI127" t="s">
        <v>129</v>
      </c>
      <c r="AO127">
        <f t="shared" ca="1" si="32"/>
        <v>0.74316218338369155</v>
      </c>
      <c r="AP127" t="str">
        <f t="shared" ca="1" si="33"/>
        <v>pics\\Finik_7.jpg</v>
      </c>
      <c r="AR127" t="str">
        <f t="shared" si="41"/>
        <v/>
      </c>
      <c r="AS127" t="str">
        <f t="shared" si="39"/>
        <v/>
      </c>
      <c r="AT127">
        <f t="shared" ca="1" si="28"/>
        <v>0.3539624555698434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_Желтый_ли_он?</v>
      </c>
      <c r="BA127" t="e">
        <f>VLOOKUP(Q127,audio_list_stym!$B$2:$BQ$299,68,FALSE)</f>
        <v>#N/A</v>
      </c>
      <c r="BB127" t="str">
        <f t="shared" si="30"/>
        <v>На_мониторе_XXXXX._Желтый_ли_он?</v>
      </c>
      <c r="BD127" cm="1">
        <f t="array" aca="1" ref="BD127" ca="1">INDEX($L$122:$L$129,(RANK(AT7,$AT$2:$AT$9)))</f>
        <v>2131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VLOOKUP(B128,audio_list_stym!$A$3:$BP$18,49,FALSE)</f>
        <v>17</v>
      </c>
      <c r="F128" t="str">
        <f>VLOOKUP(E128,metki!$A$2:$B$9,2,FALSE)</f>
        <v>экспл_новые_без_названия</v>
      </c>
      <c r="G128" t="str">
        <f t="shared" si="25"/>
        <v>экспл</v>
      </c>
      <c r="H128" t="str">
        <f>VLOOKUP(B128,audio_list_stym!$A$3:$AJ$18,17,FALSE)</f>
        <v>Sapota</v>
      </c>
      <c r="I128" t="s">
        <v>694</v>
      </c>
      <c r="J128" t="str">
        <f t="shared" si="26"/>
        <v>Sapota_7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143</v>
      </c>
      <c r="Z128" t="str">
        <f>IF(G128="экспл",VLOOKUP(J128,quest_экспл!$A$1:$N$129,12,FALSE),IF(G128="импл_",0,0))</f>
        <v>sound\\Rovniy_li_on.wav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6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37"/>
        <v/>
      </c>
      <c r="AI128" t="s">
        <v>130</v>
      </c>
      <c r="AO128">
        <f t="shared" ca="1" si="32"/>
        <v>0.1757839626507457</v>
      </c>
      <c r="AP128" t="str">
        <f t="shared" ca="1" si="33"/>
        <v>pics\\Peper_8.jpg</v>
      </c>
      <c r="AR128" t="str">
        <f t="shared" si="41"/>
        <v/>
      </c>
      <c r="AS128" t="str">
        <f t="shared" si="39"/>
        <v/>
      </c>
      <c r="AT128">
        <f t="shared" ca="1" si="28"/>
        <v>0.38624400837726858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_Ровный_ли_он?</v>
      </c>
      <c r="BA128" t="e">
        <f>VLOOKUP(Q128,audio_list_stym!$B$2:$BQ$299,68,FALSE)</f>
        <v>#N/A</v>
      </c>
      <c r="BB128" t="str">
        <f t="shared" si="30"/>
        <v>Перед_Вами_XXXXX._Ровный_ли_он?</v>
      </c>
      <c r="BD128" cm="1">
        <f t="array" aca="1" ref="BD128" ca="1">INDEX($L$122:$L$129,(RANK(AT8,$AT$2:$AT$9)))</f>
        <v>2135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VLOOKUP(B129,audio_list_stym!$A$3:$BP$18,49,FALSE)</f>
        <v>17</v>
      </c>
      <c r="F129" t="str">
        <f>VLOOKUP(E129,metki!$A$2:$B$9,2,FALSE)</f>
        <v>экспл_новые_без_названия</v>
      </c>
      <c r="G129" t="str">
        <f t="shared" si="25"/>
        <v>экспл</v>
      </c>
      <c r="H129" t="str">
        <f>VLOOKUP(B129,audio_list_stym!$A$3:$AJ$18,17,FALSE)</f>
        <v>Sapota</v>
      </c>
      <c r="I129" t="s">
        <v>695</v>
      </c>
      <c r="J129" t="str">
        <f t="shared" si="26"/>
        <v>Sapota_8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144</v>
      </c>
      <c r="Z129" t="str">
        <f>IF(G129="экспл",VLOOKUP(J129,quest_экспл!$A$1:$N$129,12,FALSE),IF(G129="импл_",0,0))</f>
        <v>sound\\On_imeet_shipi.wav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6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7"/>
        <v/>
      </c>
      <c r="AI129" t="s">
        <v>131</v>
      </c>
      <c r="AO129">
        <f t="shared" ca="1" si="32"/>
        <v>0.14903092582605215</v>
      </c>
      <c r="AP129" t="str">
        <f t="shared" ca="1" si="33"/>
        <v>pics\\Redis_3.jpg</v>
      </c>
      <c r="AR129" t="str">
        <f t="shared" si="41"/>
        <v/>
      </c>
      <c r="AS129" t="str">
        <f t="shared" si="39"/>
        <v/>
      </c>
      <c r="AT129">
        <f t="shared" ca="1" si="28"/>
        <v>0.37165472592401916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_Он_имеет_шипы?</v>
      </c>
      <c r="BA129" t="e">
        <f>VLOOKUP(Q129,audio_list_stym!$B$2:$BQ$299,68,FALSE)</f>
        <v>#N/A</v>
      </c>
      <c r="BB129" t="str">
        <f t="shared" si="30"/>
        <v>Вы_видите_XXXXX._Он_имеет_шипы?</v>
      </c>
      <c r="BD129" cm="1">
        <f t="array" aca="1" ref="BD129" ca="1">INDEX($L$122:$L$129,(RANK(AT9,$AT$2:$AT$9)))</f>
        <v>2136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D00-000000000000}"/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VLOOKUP(B2,audio_list_stym!$A$3:$BP$18,50,FALSE)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VLOOKUP(B2,audio_list_stym!$A$3:$AJ$18,18,FALSE)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0.19252170309232641</v>
      </c>
      <c r="AP2" t="str">
        <f ca="1">INDEX($AM$2:$AM$25,(RANK(AO2,$AO$2:$AO$25)))</f>
        <v>pics\\Finik_8.jpg</v>
      </c>
      <c r="AQ2" t="str">
        <f ca="1">INDEX($AN$2:$AN$25,(RANK(AO2,$AO$2:$AO$25)))</f>
        <v>pics\\Peper_8.jpg</v>
      </c>
      <c r="AT2">
        <f t="shared" ref="AT2:AT65" ca="1" si="7">RAND()</f>
        <v>0.37248109503736482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2025</v>
      </c>
      <c r="BF2" cm="1">
        <f t="array" aca="1" ref="BF2" ca="1">INDEX(BD26:BD49,(RANK(AT2,$AT$2:$AT$16)))</f>
        <v>2041</v>
      </c>
      <c r="BG2" cm="1">
        <f t="array" aca="1" ref="BG2" ca="1">INDEX(BD50:BD65,(RANK(AT2,$AT$2:$AT$16)))</f>
        <v>2017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VLOOKUP(B3,audio_list_stym!$A$3:$BP$18,50,FALSE)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VLOOKUP(B3,audio_list_stym!$A$3:$AJ$18,18,FALSE)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0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0.73661432402613791</v>
      </c>
      <c r="AP3" t="str">
        <f t="shared" ref="AP3:AP25" ca="1" si="12">INDEX($AM$2:$AM$25,(RANK(AO3,$AO$2:$AO$25)))</f>
        <v>pics\\Kokos_6.jpg</v>
      </c>
      <c r="AQ3" t="str">
        <f t="shared" ref="AQ3:AQ25" ca="1" si="13">INDEX($AN$2:$AN$25,(RANK(AO3,$AO$2:$AO$25)))</f>
        <v>pics\\Tomat_6.jpg</v>
      </c>
      <c r="AT3">
        <f t="shared" ca="1" si="7"/>
        <v>0.64985043859723435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VLOOKUP(B4,audio_list_stym!$A$3:$BP$18,50,FALSE)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VLOOKUP(B4,audio_list_stym!$A$3:$AJ$18,18,FALSE)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0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0.9921274216556244</v>
      </c>
      <c r="AP4" t="str">
        <f t="shared" ca="1" si="12"/>
        <v>pics\\Kokos_1.jpg</v>
      </c>
      <c r="AQ4" t="str">
        <f t="shared" ca="1" si="13"/>
        <v>pics\\Tomat_1.jpg</v>
      </c>
      <c r="AT4">
        <f t="shared" ca="1" si="7"/>
        <v>0.61035155147899456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2061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VLOOKUP(B5,audio_list_stym!$A$3:$BP$18,50,FALSE)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VLOOKUP(B5,audio_list_stym!$A$3:$AJ$18,18,FALSE)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0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0.85512914995711753</v>
      </c>
      <c r="AP5" t="str">
        <f t="shared" ca="1" si="12"/>
        <v>pics\\Kokos_2.jpg</v>
      </c>
      <c r="AQ5" t="str">
        <f t="shared" ca="1" si="13"/>
        <v>pics\\Tomat_2.jpg</v>
      </c>
      <c r="AT5">
        <f t="shared" ca="1" si="7"/>
        <v>0.55125617511478819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2062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VLOOKUP(B6,audio_list_stym!$A$3:$BP$18,50,FALSE)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VLOOKUP(B6,audio_list_stym!$A$3:$AJ$18,18,FALSE)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0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0.11519875161409499</v>
      </c>
      <c r="AP6" t="str">
        <f t="shared" ca="1" si="12"/>
        <v>pics\\Injir_5.jpg</v>
      </c>
      <c r="AQ6" t="str">
        <f t="shared" ca="1" si="13"/>
        <v>pics\\Tikva_5.jpg</v>
      </c>
      <c r="AT6">
        <f t="shared" ca="1" si="7"/>
        <v>0.92881093493978539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2057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VLOOKUP(B7,audio_list_stym!$A$3:$BP$18,50,FALSE)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VLOOKUP(B7,audio_list_stym!$A$3:$AJ$18,18,FALSE)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0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0.11603306059998142</v>
      </c>
      <c r="AP7" t="str">
        <f t="shared" ca="1" si="12"/>
        <v>pics\\Injir_4.jpg</v>
      </c>
      <c r="AQ7" t="str">
        <f t="shared" ca="1" si="13"/>
        <v>pics\\Tikva_4.jpg</v>
      </c>
      <c r="AT7">
        <f t="shared" ca="1" si="7"/>
        <v>0.8503180382697515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2058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VLOOKUP(B8,audio_list_stym!$A$3:$BP$18,50,FALSE)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VLOOKUP(B8,audio_list_stym!$A$3:$AJ$18,18,FALSE)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0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0.15872290098498876</v>
      </c>
      <c r="AP8" t="str">
        <f t="shared" ca="1" si="12"/>
        <v>pics\\Injir_3.jpg</v>
      </c>
      <c r="AQ8" t="str">
        <f t="shared" ca="1" si="13"/>
        <v>pics\\Tikva_3.jpg</v>
      </c>
      <c r="AT8">
        <f t="shared" ca="1" si="7"/>
        <v>0.10684345467110035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2064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VLOOKUP(B9,audio_list_stym!$A$3:$BP$18,50,FALSE)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VLOOKUP(B9,audio_list_stym!$A$3:$AJ$18,18,FALSE)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0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0.7914702878027684</v>
      </c>
      <c r="AP9" t="str">
        <f t="shared" ca="1" si="12"/>
        <v>pics\\Kokos_4.jpg</v>
      </c>
      <c r="AQ9" t="str">
        <f t="shared" ca="1" si="13"/>
        <v>pics\\Tomat_4.jpg</v>
      </c>
      <c r="AT9">
        <f t="shared" ca="1" si="7"/>
        <v>0.64297927108080932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VLOOKUP(B10,audio_list_stym!$A$3:$BP$18,50,FALSE)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VLOOKUP(B10,audio_list_stym!$A$3:$AJ$18,18,FALSE)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2167</v>
      </c>
      <c r="AD10" t="str">
        <f t="shared" ca="1" si="10"/>
        <v>pics\\Tikva_7.jpg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pics\\Tikva_7.jpg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6.0585522874579634E-2</v>
      </c>
      <c r="AP10" t="str">
        <f t="shared" ca="1" si="12"/>
        <v>pics\\Injir_7.jpg</v>
      </c>
      <c r="AQ10" t="str">
        <f t="shared" ca="1" si="13"/>
        <v>pics\\Tikva_7.jpg</v>
      </c>
      <c r="AS10" t="str">
        <f t="shared" ref="AS10:AS17" ca="1" si="15">IF(AH10="sound\\Tropic",AQ10,"")</f>
        <v>pics\\Tikva_7.jpg</v>
      </c>
      <c r="AT10">
        <f t="shared" ca="1" si="7"/>
        <v>0.44158530088448722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VLOOKUP(B11,audio_list_stym!$A$3:$BP$18,50,FALSE)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VLOOKUP(B11,audio_list_stym!$A$3:$AJ$18,18,FALSE)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2046</v>
      </c>
      <c r="AD11" t="str">
        <f t="shared" ca="1" si="10"/>
        <v>pics\\Peper_6.jpg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pics\\Peper_6.jpg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0.29160586381087328</v>
      </c>
      <c r="AP11" t="str">
        <f t="shared" ca="1" si="12"/>
        <v>pics\\Finik_6.jpg</v>
      </c>
      <c r="AQ11" t="str">
        <f t="shared" ca="1" si="13"/>
        <v>pics\\Peper_6.jpg</v>
      </c>
      <c r="AS11" t="str">
        <f t="shared" ca="1" si="15"/>
        <v>pics\\Peper_6.jpg</v>
      </c>
      <c r="AT11">
        <f t="shared" ca="1" si="7"/>
        <v>0.93738997125551149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VLOOKUP(B12,audio_list_stym!$A$3:$BP$18,50,FALSE)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VLOOKUP(B12,audio_list_stym!$A$3:$AJ$18,18,FALSE)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2166</v>
      </c>
      <c r="AD12" t="str">
        <f t="shared" ca="1" si="10"/>
        <v>pics\\Tikva_6.jpg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pics\\Tikva_6.jpg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8.7855685915994908E-2</v>
      </c>
      <c r="AP12" t="str">
        <f t="shared" ca="1" si="12"/>
        <v>pics\\Injir_6.jpg</v>
      </c>
      <c r="AQ12" t="str">
        <f t="shared" ca="1" si="13"/>
        <v>pics\\Tikva_6.jpg</v>
      </c>
      <c r="AS12" t="str">
        <f t="shared" ca="1" si="15"/>
        <v>pics\\Tikva_6.jpg</v>
      </c>
      <c r="AT12">
        <f t="shared" ca="1" si="7"/>
        <v>0.94472314156137238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2037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VLOOKUP(B13,audio_list_stym!$A$3:$BP$18,50,FALSE)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VLOOKUP(B13,audio_list_stym!$A$3:$AJ$18,18,FALSE)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2162</v>
      </c>
      <c r="AD13" t="str">
        <f t="shared" ca="1" si="10"/>
        <v>pics\\Tikva_2.jpg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pics\\Tikva_2.jpg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0.15872819986615239</v>
      </c>
      <c r="AP13" t="str">
        <f t="shared" ca="1" si="12"/>
        <v>pics\\Injir_2.jpg</v>
      </c>
      <c r="AQ13" t="str">
        <f t="shared" ca="1" si="13"/>
        <v>pics\\Tikva_2.jpg</v>
      </c>
      <c r="AS13" t="str">
        <f t="shared" ca="1" si="15"/>
        <v>pics\\Tikva_2.jpg</v>
      </c>
      <c r="AT13">
        <f t="shared" ca="1" si="7"/>
        <v>0.9796567793280091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2038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VLOOKUP(B14,audio_list_stym!$A$3:$BP$18,50,FALSE)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VLOOKUP(B14,audio_list_stym!$A$3:$AJ$18,18,FALSE)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2063</v>
      </c>
      <c r="AD14" t="str">
        <f t="shared" ca="1" si="10"/>
        <v>pics\\Tomat_7.jpg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0.73040606138013642</v>
      </c>
      <c r="AP14" t="str">
        <f t="shared" ca="1" si="12"/>
        <v>pics\\Kokos_7.jpg</v>
      </c>
      <c r="AQ14" t="str">
        <f t="shared" ca="1" si="13"/>
        <v>pics\\Tomat_7.jpg</v>
      </c>
      <c r="AS14" t="str">
        <f t="shared" ca="1" si="15"/>
        <v>pics\\Tomat_7.jpg</v>
      </c>
      <c r="AT14">
        <f t="shared" ca="1" si="7"/>
        <v>0.51326981091146917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2033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VLOOKUP(B15,audio_list_stym!$A$3:$BP$18,50,FALSE)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VLOOKUP(B15,audio_list_stym!$A$3:$AJ$18,18,FALSE)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2042</v>
      </c>
      <c r="AD15" t="str">
        <f t="shared" ca="1" si="10"/>
        <v>pics\\Peper_2.jpg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pics\\Peper_2.jpg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0.54631436473891704</v>
      </c>
      <c r="AP15" t="str">
        <f t="shared" ca="1" si="12"/>
        <v>pics\\Finik_2.jpg</v>
      </c>
      <c r="AQ15" t="str">
        <f t="shared" ca="1" si="13"/>
        <v>pics\\Peper_2.jpg</v>
      </c>
      <c r="AS15" t="str">
        <f t="shared" ca="1" si="15"/>
        <v>pics\\Peper_2.jpg</v>
      </c>
      <c r="AT15">
        <f t="shared" ca="1" si="7"/>
        <v>0.29025601006548574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2034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VLOOKUP(B16,audio_list_stym!$A$3:$BP$18,50,FALSE)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VLOOKUP(B16,audio_list_stym!$A$3:$AJ$18,18,FALSE)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2061</v>
      </c>
      <c r="AD16" t="str">
        <f t="shared" ca="1" si="10"/>
        <v>pics\\Tomat_5.jpg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pics\\Tomat_5.jpg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0.78726901813276129</v>
      </c>
      <c r="AP16" t="str">
        <f t="shared" ca="1" si="12"/>
        <v>pics\\Kokos_5.jpg</v>
      </c>
      <c r="AQ16" t="str">
        <f t="shared" ca="1" si="13"/>
        <v>pics\\Tomat_5.jpg</v>
      </c>
      <c r="AS16" t="str">
        <f t="shared" ca="1" si="15"/>
        <v>pics\\Tomat_5.jpg</v>
      </c>
      <c r="AT16">
        <f t="shared" ca="1" si="7"/>
        <v>0.73843226073476165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2040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VLOOKUP(B17,audio_list_stym!$A$3:$BP$18,50,FALSE)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VLOOKUP(B17,audio_list_stym!$A$3:$AJ$18,18,FALSE)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2059</v>
      </c>
      <c r="AD17" t="str">
        <f t="shared" ca="1" si="10"/>
        <v>pics\\Tomat_3.jpg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pics\\Tomat_3.jpg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0.81373020896021186</v>
      </c>
      <c r="AP17" t="str">
        <f ca="1">INDEX($AM$2:$AM$25,(RANK(AO17,$AO$2:$AO$25)))</f>
        <v>pics\\Kokos_3.jpg</v>
      </c>
      <c r="AQ17" t="str">
        <f t="shared" ca="1" si="13"/>
        <v>pics\\Tomat_3.jpg</v>
      </c>
      <c r="AS17" t="str">
        <f t="shared" ca="1" si="15"/>
        <v>pics\\Tomat_3.jpg</v>
      </c>
      <c r="AT17">
        <f t="shared" ca="1" si="7"/>
        <v>0.16220476040743426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VLOOKUP(B18,audio_list_stym!$A$3:$BP$18,50,FALSE)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VLOOKUP(B18,audio_list_stym!$A$3:$AJ$18,18,FALSE)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0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0.68881548441747675</v>
      </c>
      <c r="AP18" t="str">
        <f t="shared" ca="1" si="12"/>
        <v>pics\\Finik_1.jpg</v>
      </c>
      <c r="AQ18" t="str">
        <f t="shared" ca="1" si="13"/>
        <v>pics\\Peper_1.jpg</v>
      </c>
      <c r="AT18">
        <f t="shared" ca="1" si="7"/>
        <v>0.91958015179020169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2039</v>
      </c>
      <c r="BF18" cm="1">
        <f t="array" aca="1" ref="BF18" ca="1">INDEX(BD26:BD49,(RANK(AT4,$AT$2:$AT$16)))</f>
        <v>2047</v>
      </c>
      <c r="BG18" cm="1">
        <f t="array" aca="1" ref="BG18" ca="1">INDEX(BD50:BD65,(RANK(AT4,$AT$2:$AT$16)))</f>
        <v>2023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VLOOKUP(B19,audio_list_stym!$A$3:$BP$18,50,FALSE)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VLOOKUP(B19,audio_list_stym!$A$3:$AJ$18,18,FALSE)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0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0.49435143214825161</v>
      </c>
      <c r="AP19" t="str">
        <f t="shared" ca="1" si="12"/>
        <v>pics\\Finik_3.jpg</v>
      </c>
      <c r="AQ19" t="str">
        <f t="shared" ca="1" si="13"/>
        <v>pics\\Peper_3.jpg</v>
      </c>
      <c r="AT19">
        <f t="shared" ca="1" si="7"/>
        <v>0.99544241598906513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VLOOKUP(B20,audio_list_stym!$A$3:$BP$18,50,FALSE)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VLOOKUP(B20,audio_list_stym!$A$3:$AJ$18,18,FALSE)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0.38159324358497904</v>
      </c>
      <c r="AP20" t="str">
        <f t="shared" ca="1" si="12"/>
        <v>pics\\Finik_4.jpg</v>
      </c>
      <c r="AQ20" t="str">
        <f t="shared" ca="1" si="13"/>
        <v>pics\\Peper_4.jpg</v>
      </c>
      <c r="AT20">
        <f t="shared" ca="1" si="7"/>
        <v>0.36163858817242467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2029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VLOOKUP(B21,audio_list_stym!$A$3:$BP$18,50,FALSE)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VLOOKUP(B21,audio_list_stym!$A$3:$AJ$18,18,FALSE)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0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0.72208924358630455</v>
      </c>
      <c r="AP21" t="str">
        <f t="shared" ca="1" si="12"/>
        <v>pics\\Kokos_8.jpg</v>
      </c>
      <c r="AQ21" t="str">
        <f t="shared" ca="1" si="13"/>
        <v>pics\\Tomat_8.jpg</v>
      </c>
      <c r="AT21">
        <f t="shared" ca="1" si="7"/>
        <v>0.31814134258508275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2030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VLOOKUP(B22,audio_list_stym!$A$3:$BP$18,50,FALSE)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VLOOKUP(B22,audio_list_stym!$A$3:$AJ$18,18,FALSE)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0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0.308929117043798</v>
      </c>
      <c r="AP22" t="str">
        <f t="shared" ca="1" si="12"/>
        <v>pics\\Finik_5.jpg</v>
      </c>
      <c r="AQ22" t="str">
        <f t="shared" ca="1" si="13"/>
        <v>pics\\Peper_5.jpg</v>
      </c>
      <c r="AT22">
        <f t="shared" ca="1" si="7"/>
        <v>0.81732876639936447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2025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VLOOKUP(B23,audio_list_stym!$A$3:$BP$18,50,FALSE)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VLOOKUP(B23,audio_list_stym!$A$3:$AJ$18,18,FALSE)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0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5.8614179133950839E-2</v>
      </c>
      <c r="AP23" t="str">
        <f t="shared" ca="1" si="12"/>
        <v>pics\\Injir_8.jpg</v>
      </c>
      <c r="AQ23" t="str">
        <f t="shared" ca="1" si="13"/>
        <v>pics\\Tikva_8.jpg</v>
      </c>
      <c r="AT23">
        <f t="shared" ca="1" si="7"/>
        <v>0.87142397246098746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2026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VLOOKUP(B24,audio_list_stym!$A$3:$BP$18,50,FALSE)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VLOOKUP(B24,audio_list_stym!$A$3:$AJ$18,18,FALSE)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0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0.18097969860585084</v>
      </c>
      <c r="AP24" t="str">
        <f t="shared" ca="1" si="12"/>
        <v>pics\\Injir_1.jpg</v>
      </c>
      <c r="AQ24" t="str">
        <f t="shared" ca="1" si="13"/>
        <v>pics\\Tikva_1.jpg</v>
      </c>
      <c r="AT24">
        <f t="shared" ca="1" si="7"/>
        <v>0.94913541531895318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2032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VLOOKUP(B25,audio_list_stym!$A$3:$BP$18,50,FALSE)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VLOOKUP(B25,audio_list_stym!$A$3:$AJ$18,18,FALSE)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0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0.26795547790126606</v>
      </c>
      <c r="AP25" t="str">
        <f t="shared" ca="1" si="12"/>
        <v>pics\\Finik_7.jpg</v>
      </c>
      <c r="AQ25" t="str">
        <f t="shared" ca="1" si="13"/>
        <v>pics\\Peper_7.jpg</v>
      </c>
      <c r="AT25">
        <f t="shared" ca="1" si="7"/>
        <v>5.585212966358577E-2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VLOOKUP(B26,audio_list_stym!$A$3:$BP$18,50,FALSE)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VLOOKUP(B26,audio_list_stym!$A$3:$AJ$18,18,FALSE)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2016</v>
      </c>
      <c r="AD26" t="str">
        <f t="shared" ca="1" si="10"/>
        <v>pics\\Finik_8.jpg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pics\\Finik_8.jpg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pics\\Finik_8.jpg</v>
      </c>
      <c r="AT26">
        <f t="shared" ca="1" si="7"/>
        <v>4.484924874535523E-2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2035</v>
      </c>
      <c r="BF26" cm="1">
        <f t="array" aca="1" ref="BF26" ca="1">INDEX(BD34:BD49,(RANK(AT5,$AT$2:$AT$16)))</f>
        <v>2003</v>
      </c>
      <c r="BG26" cm="1">
        <f t="array" aca="1" ref="BG26" ca="1">INDEX(BD50:BD65,(RANK(AT5,$AT$2:$AT$16)))</f>
        <v>2019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VLOOKUP(B27,audio_list_stym!$A$3:$BP$18,50,FALSE)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VLOOKUP(B27,audio_list_stym!$A$3:$AJ$18,18,FALSE)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2030</v>
      </c>
      <c r="AD27" t="str">
        <f t="shared" ca="1" si="10"/>
        <v>pics\\Kokos_6.jpg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pics\\Kokos_6.jpg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pics\\Kokos_6.jpg</v>
      </c>
      <c r="AT27">
        <f t="shared" ca="1" si="7"/>
        <v>0.39538321736065829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VLOOKUP(B28,audio_list_stym!$A$3:$BP$18,50,FALSE)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VLOOKUP(B28,audio_list_stym!$A$3:$AJ$18,18,FALSE)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2025</v>
      </c>
      <c r="AD28" t="str">
        <f t="shared" ca="1" si="10"/>
        <v>pics\\Kokos_1.jpg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pics\\Kokos_1.jpg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pics\\Kokos_1.jpg</v>
      </c>
      <c r="AT28">
        <f t="shared" ca="1" si="7"/>
        <v>0.99586297403136859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2053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VLOOKUP(B29,audio_list_stym!$A$3:$BP$18,50,FALSE)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VLOOKUP(B29,audio_list_stym!$A$3:$AJ$18,18,FALSE)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2026</v>
      </c>
      <c r="AD29" t="str">
        <f t="shared" ca="1" si="10"/>
        <v>pics\\Kokos_2.jpg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pics\\Kokos_2.jpg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pics\\Kokos_2.jpg</v>
      </c>
      <c r="AT29">
        <f t="shared" ca="1" si="7"/>
        <v>0.58059412623281803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2054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VLOOKUP(B30,audio_list_stym!$A$3:$BP$18,50,FALSE)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VLOOKUP(B30,audio_list_stym!$A$3:$AJ$18,18,FALSE)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2157</v>
      </c>
      <c r="AD30" t="str">
        <f t="shared" ca="1" si="10"/>
        <v>pics\\Injir_5.jpg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pics\\Injir_5.jpg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pics\\Injir_5.jpg</v>
      </c>
      <c r="AT30">
        <f t="shared" ca="1" si="7"/>
        <v>0.86913253365441145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2049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VLOOKUP(B31,audio_list_stym!$A$3:$BP$18,50,FALSE)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VLOOKUP(B31,audio_list_stym!$A$3:$AJ$18,18,FALSE)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2156</v>
      </c>
      <c r="AD31" t="str">
        <f t="shared" ca="1" si="10"/>
        <v>pics\\Injir_4.jpg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pics\\Injir_4.jpg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pics\\Injir_4.jpg</v>
      </c>
      <c r="AT31">
        <f t="shared" ca="1" si="7"/>
        <v>0.34085753659149021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2050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VLOOKUP(B32,audio_list_stym!$A$3:$BP$18,50,FALSE)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VLOOKUP(B32,audio_list_stym!$A$3:$AJ$18,18,FALSE)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2155</v>
      </c>
      <c r="AD32" t="str">
        <f t="shared" ca="1" si="10"/>
        <v>pics\\Injir_3.jpg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pics\\Injir_3.jpg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pics\\Injir_3.jpg</v>
      </c>
      <c r="AT32">
        <f t="shared" ca="1" si="7"/>
        <v>0.55764502240950042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2056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VLOOKUP(B33,audio_list_stym!$A$3:$BP$18,50,FALSE)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VLOOKUP(B33,audio_list_stym!$A$3:$AJ$18,18,FALSE)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2028</v>
      </c>
      <c r="AD33" t="str">
        <f t="shared" ca="1" si="10"/>
        <v>pics\\Kokos_4.jpg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pics\\Kokos_4.jpg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pics\\Kokos_4.jpg</v>
      </c>
      <c r="AT33">
        <f t="shared" ca="1" si="7"/>
        <v>0.27988468937664512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VLOOKUP(B34,audio_list_stym!$A$3:$BP$18,50,FALSE)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VLOOKUP(B34,audio_list_stym!$A$3:$AJ$18,18,FALSE)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0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0.48852172291717844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2035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2011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VLOOKUP(B35,audio_list_stym!$A$3:$BP$18,50,FALSE)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VLOOKUP(B35,audio_list_stym!$A$3:$AJ$18,18,FALSE)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0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0.62488680473120806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VLOOKUP(B36,audio_list_stym!$A$3:$BP$18,50,FALSE)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VLOOKUP(B36,audio_list_stym!$A$3:$AJ$18,18,FALSE)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0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0.10207101747493497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2045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VLOOKUP(B37,audio_list_stym!$A$3:$BP$18,50,FALSE)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VLOOKUP(B37,audio_list_stym!$A$3:$AJ$18,18,FALSE)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0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0.49790968323385143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2046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VLOOKUP(B38,audio_list_stym!$A$3:$BP$18,50,FALSE)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VLOOKUP(B38,audio_list_stym!$A$3:$AJ$18,18,FALSE)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0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0.74308855720334988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2041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VLOOKUP(B39,audio_list_stym!$A$3:$BP$18,50,FALSE)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VLOOKUP(B39,audio_list_stym!$A$3:$AJ$18,18,FALSE)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0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0.50415281119577737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2042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VLOOKUP(B40,audio_list_stym!$A$3:$BP$18,50,FALSE)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VLOOKUP(B40,audio_list_stym!$A$3:$AJ$18,18,FALSE)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0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4.1708288402530047E-2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2048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VLOOKUP(B41,audio_list_stym!$A$3:$BP$18,50,FALSE)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VLOOKUP(B41,audio_list_stym!$A$3:$AJ$18,18,FALSE)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0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0.55175011435498755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VLOOKUP(B42,audio_list_stym!$A$3:$BP$18,50,FALSE)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VLOOKUP(B42,audio_list_stym!$A$3:$AJ$18,18,FALSE)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2041</v>
      </c>
      <c r="AD42" t="str">
        <f t="shared" ca="1" si="10"/>
        <v>pics\\Peper_1.jpg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pics\\Peper_1.jpg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pics\\Peper_1.jpg</v>
      </c>
      <c r="AT42">
        <f t="shared" ca="1" si="7"/>
        <v>0.935643465815862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2062</v>
      </c>
      <c r="BF42" cm="1">
        <f t="array" aca="1" ref="BF42" ca="1">INDEX(BD26:BD41,(RANK(AT6,$AT$2:$AT$17)))</f>
        <v>2054</v>
      </c>
      <c r="BG42" cm="1">
        <f t="array" aca="1" ref="BG42" ca="1">INDEX(BD50:BD65,(RANK(AT6,$AT$2:$AT$17)))</f>
        <v>2014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VLOOKUP(B43,audio_list_stym!$A$3:$BP$18,50,FALSE)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VLOOKUP(B43,audio_list_stym!$A$3:$AJ$18,18,FALSE)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2043</v>
      </c>
      <c r="AD43" t="str">
        <f t="shared" ca="1" si="10"/>
        <v>pics\\Peper_3.jpg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pics\\Peper_3.jpg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pics\\Peper_3.jpg</v>
      </c>
      <c r="AT43">
        <f t="shared" ca="1" si="7"/>
        <v>0.53496007391782641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VLOOKUP(B44,audio_list_stym!$A$3:$BP$18,50,FALSE)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VLOOKUP(B44,audio_list_stym!$A$3:$AJ$18,18,FALSE)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2044</v>
      </c>
      <c r="AD44" t="str">
        <f t="shared" ca="1" si="10"/>
        <v>pics\\Peper_4.jpg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pics\\Peper_4.jpg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pics\\Peper_4.jpg</v>
      </c>
      <c r="AT44">
        <f t="shared" ca="1" si="7"/>
        <v>0.39312041092021277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2005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VLOOKUP(B45,audio_list_stym!$A$3:$BP$18,50,FALSE)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VLOOKUP(B45,audio_list_stym!$A$3:$AJ$18,18,FALSE)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2064</v>
      </c>
      <c r="AD45" t="str">
        <f t="shared" ca="1" si="10"/>
        <v>pics\\Tomat_8.jpg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pics\\Tomat_8.jpg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pics\\Tomat_8.jpg</v>
      </c>
      <c r="AT45">
        <f t="shared" ca="1" si="7"/>
        <v>0.25805137558741242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2006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VLOOKUP(B46,audio_list_stym!$A$3:$BP$18,50,FALSE)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VLOOKUP(B46,audio_list_stym!$A$3:$AJ$18,18,FALSE)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2045</v>
      </c>
      <c r="AD46" t="str">
        <f t="shared" ca="1" si="10"/>
        <v>pics\\Peper_5.jpg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pics\\Peper_5.jpg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pics\\Peper_5.jpg</v>
      </c>
      <c r="AT46">
        <f t="shared" ca="1" si="7"/>
        <v>0.68045828837919908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2001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VLOOKUP(B47,audio_list_stym!$A$3:$BP$18,50,FALSE)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VLOOKUP(B47,audio_list_stym!$A$3:$AJ$18,18,FALSE)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2168</v>
      </c>
      <c r="AD47" t="str">
        <f t="shared" ca="1" si="10"/>
        <v>pics\\Tikva_8.jpg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pics\\Tikva_8.jpg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pics\\Tikva_8.jpg</v>
      </c>
      <c r="AT47">
        <f t="shared" ca="1" si="7"/>
        <v>0.65818613998611808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2002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VLOOKUP(B48,audio_list_stym!$A$3:$BP$18,50,FALSE)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VLOOKUP(B48,audio_list_stym!$A$3:$AJ$18,18,FALSE)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2161</v>
      </c>
      <c r="AD48" t="str">
        <f t="shared" ca="1" si="10"/>
        <v>pics\\Tikva_1.jpg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pics\\Tikva_1.jpg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pics\\Tikva_1.jpg</v>
      </c>
      <c r="AT48">
        <f t="shared" ca="1" si="7"/>
        <v>0.75530768632160794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2008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VLOOKUP(B49,audio_list_stym!$A$3:$BP$18,50,FALSE)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VLOOKUP(B49,audio_list_stym!$A$3:$AJ$18,18,FALSE)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2047</v>
      </c>
      <c r="AD49" t="str">
        <f t="shared" ca="1" si="10"/>
        <v>pics\\Peper_7.jpg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pics\\Peper_7.jpg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pics\\Peper_7.jpg</v>
      </c>
      <c r="AT49">
        <f t="shared" ca="1" si="7"/>
        <v>0.83134108064895496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VLOOKUP(B50,audio_list_stym!$A$3:$BP$18,50,FALSE)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VLOOKUP(B50,audio_list_stym!$A$3:$AJ$18,18,FALSE)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7"/>
        <v>0.7933253228643361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2057</v>
      </c>
      <c r="BF50" cm="1">
        <f t="array" aca="1" ref="BF50" ca="1">INDEX(BD18:BD49,(RANK(AT7,$AT$2:$AT$17)))</f>
        <v>2025</v>
      </c>
      <c r="BG50" cm="1">
        <f t="array" aca="1" ref="BG50" ca="1">INDEX(BD58:BD65,(RANK(AT7,$AT$2:$AT$9)))</f>
        <v>2019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VLOOKUP(B51,audio_list_stym!$A$3:$BP$18,50,FALSE)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VLOOKUP(B51,audio_list_stym!$A$3:$AJ$18,18,FALSE)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7"/>
        <v>0.94548982837856876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VLOOKUP(B52,audio_list_stym!$A$3:$BP$18,50,FALSE)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VLOOKUP(B52,audio_list_stym!$A$3:$AJ$18,18,FALSE)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0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7"/>
        <v>0.61172623332616816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2013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VLOOKUP(B53,audio_list_stym!$A$3:$BP$18,50,FALSE)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VLOOKUP(B53,audio_list_stym!$A$3:$AJ$18,18,FALSE)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7"/>
        <v>0.20795346740190168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2014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VLOOKUP(B54,audio_list_stym!$A$3:$BP$18,50,FALSE)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VLOOKUP(B54,audio_list_stym!$A$3:$AJ$18,18,FALSE)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0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7"/>
        <v>0.89957349452743107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2009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VLOOKUP(B55,audio_list_stym!$A$3:$BP$18,50,FALSE)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VLOOKUP(B55,audio_list_stym!$A$3:$AJ$18,18,FALSE)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0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7"/>
        <v>0.30831535481700678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2010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VLOOKUP(B56,audio_list_stym!$A$3:$BP$18,50,FALSE)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VLOOKUP(B56,audio_list_stym!$A$3:$AJ$18,18,FALSE)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0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7"/>
        <v>0.3096049996014234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2016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VLOOKUP(B57,audio_list_stym!$A$3:$BP$18,50,FALSE)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VLOOKUP(B57,audio_list_stym!$A$3:$AJ$18,18,FALSE)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0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7"/>
        <v>0.99715120809151947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VLOOKUP(B58,audio_list_stym!$A$3:$BP$18,50,FALSE)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VLOOKUP(B58,audio_list_stym!$A$3:$AJ$18,18,FALSE)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2159</v>
      </c>
      <c r="AD58" t="str">
        <f t="shared" ca="1" si="10"/>
        <v>pics\\Injir_7.jpg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pics\\Injir_7.jpg</v>
      </c>
      <c r="AH58" t="str">
        <f t="shared" si="4"/>
        <v>sound\\Ogorod</v>
      </c>
      <c r="AI58" s="11"/>
      <c r="AR58" t="str">
        <f t="shared" ref="AR58:AR65" ca="1" si="27">IF(AH58="sound\\Ogorod",AP10,"")</f>
        <v>pics\\Injir_7.jpg</v>
      </c>
      <c r="AT58">
        <f t="shared" ca="1" si="7"/>
        <v>0.43592419057439491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2036</v>
      </c>
      <c r="BF58" cm="1">
        <f t="array" aca="1" ref="BF58" ca="1">INDEX(BD18:BD33,(RANK(AT8,$AT$2:$AT$17)))</f>
        <v>2052</v>
      </c>
      <c r="BG58" cm="1">
        <f t="array" aca="1" ref="BG58" ca="1">INDEX(BD42:BD57,(RANK(AT8,$AT$2:$AT$9)))</f>
        <v>2004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VLOOKUP(B59,audio_list_stym!$A$3:$BP$18,50,FALSE)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VLOOKUP(B59,audio_list_stym!$A$3:$AJ$18,18,FALSE)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2014</v>
      </c>
      <c r="AD59" t="str">
        <f t="shared" ca="1" si="10"/>
        <v>pics\\Finik_6.jpg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pics\\Finik_6.jpg</v>
      </c>
      <c r="AH59" t="str">
        <f t="shared" si="4"/>
        <v>sound\\Ogorod</v>
      </c>
      <c r="AR59" t="str">
        <f t="shared" ca="1" si="27"/>
        <v>pics\\Finik_6.jpg</v>
      </c>
      <c r="AT59">
        <f t="shared" ca="1" si="7"/>
        <v>0.46723710704749533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VLOOKUP(B60,audio_list_stym!$A$3:$BP$18,50,FALSE)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VLOOKUP(B60,audio_list_stym!$A$3:$AJ$18,18,FALSE)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2158</v>
      </c>
      <c r="AD60" t="str">
        <f t="shared" ca="1" si="10"/>
        <v>pics\\Injir_6.jpg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pics\\Injir_6.jpg</v>
      </c>
      <c r="AH60" t="str">
        <f t="shared" si="4"/>
        <v>sound\\Ogorod</v>
      </c>
      <c r="AR60" t="str">
        <f t="shared" ca="1" si="27"/>
        <v>pics\\Injir_6.jpg</v>
      </c>
      <c r="AT60">
        <f t="shared" ca="1" si="7"/>
        <v>0.45075681819922431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2021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VLOOKUP(B61,audio_list_stym!$A$3:$BP$18,50,FALSE)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VLOOKUP(B61,audio_list_stym!$A$3:$AJ$18,18,FALSE)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2154</v>
      </c>
      <c r="AD61" t="str">
        <f t="shared" ca="1" si="10"/>
        <v>pics\\Injir_2.jpg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pics\\Injir_2.jpg</v>
      </c>
      <c r="AH61" t="str">
        <f t="shared" si="4"/>
        <v>sound\\Ogorod</v>
      </c>
      <c r="AR61" t="str">
        <f t="shared" ca="1" si="27"/>
        <v>pics\\Injir_2.jpg</v>
      </c>
      <c r="AT61">
        <f t="shared" ca="1" si="7"/>
        <v>0.84120370560577173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2022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VLOOKUP(B62,audio_list_stym!$A$3:$BP$18,50,FALSE)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VLOOKUP(B62,audio_list_stym!$A$3:$AJ$18,18,FALSE)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2031</v>
      </c>
      <c r="AD62" t="str">
        <f t="shared" ca="1" si="10"/>
        <v>pics\\Kokos_7.jpg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pics\\Kokos_7.jpg</v>
      </c>
      <c r="AH62" t="str">
        <f t="shared" si="4"/>
        <v>sound\\Ogorod</v>
      </c>
      <c r="AR62" t="str">
        <f t="shared" ca="1" si="27"/>
        <v>pics\\Kokos_7.jpg</v>
      </c>
      <c r="AT62">
        <f t="shared" ca="1" si="7"/>
        <v>0.29061850575032733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2017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VLOOKUP(B63,audio_list_stym!$A$3:$BP$18,50,FALSE)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VLOOKUP(B63,audio_list_stym!$A$3:$AJ$18,18,FALSE)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2010</v>
      </c>
      <c r="AD63" t="str">
        <f t="shared" ca="1" si="10"/>
        <v>pics\\Finik_2.jpg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pics\\Finik_2.jpg</v>
      </c>
      <c r="AH63" t="str">
        <f t="shared" si="4"/>
        <v>sound\\Ogorod</v>
      </c>
      <c r="AR63" t="str">
        <f t="shared" ca="1" si="27"/>
        <v>pics\\Finik_2.jpg</v>
      </c>
      <c r="AT63">
        <f t="shared" ca="1" si="7"/>
        <v>0.29348172039628495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2018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VLOOKUP(B64,audio_list_stym!$A$3:$BP$18,50,FALSE)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VLOOKUP(B64,audio_list_stym!$A$3:$AJ$18,18,FALSE)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2029</v>
      </c>
      <c r="AD64" t="str">
        <f t="shared" ca="1" si="10"/>
        <v>pics\\Kokos_5.jpg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pics\\Kokos_5.jpg</v>
      </c>
      <c r="AH64" t="str">
        <f t="shared" si="4"/>
        <v>sound\\Ogorod</v>
      </c>
      <c r="AI64" s="11"/>
      <c r="AR64" t="str">
        <f t="shared" ca="1" si="27"/>
        <v>pics\\Kokos_5.jpg</v>
      </c>
      <c r="AT64">
        <f t="shared" ca="1" si="7"/>
        <v>0.42155080134014133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2024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VLOOKUP(B65,audio_list_stym!$A$3:$BP$18,50,FALSE)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VLOOKUP(B65,audio_list_stym!$A$3:$AJ$18,18,FALSE)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2027</v>
      </c>
      <c r="AD65" t="str">
        <f t="shared" ca="1" si="10"/>
        <v>pics\\Kokos_3.jpg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pics\\Kokos_3.jpg</v>
      </c>
      <c r="AH65" t="str">
        <f t="shared" si="4"/>
        <v>sound\\Ogorod</v>
      </c>
      <c r="AR65" t="str">
        <f t="shared" ca="1" si="27"/>
        <v>pics\\Kokos_3.jpg</v>
      </c>
      <c r="AT65">
        <f t="shared" ca="1" si="7"/>
        <v>0.22552769516989668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VLOOKUP(B66,audio_list_stym!$A$3:$BP$18,50,FALSE)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VLOOKUP(B66,audio_list_stym!$A$3:$AJ$18,18,FALSE)</f>
        <v>Tamanid</v>
      </c>
      <c r="I66" t="s">
        <v>688</v>
      </c>
      <c r="J66" t="str">
        <f t="shared" ref="J66:J129" si="29">H66&amp;I66</f>
        <v>Tamanid_1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145</v>
      </c>
      <c r="Z66" t="str">
        <f>IF(G66="экспл",VLOOKUP(J66,quest_экспл!$A$1:$N$129,12,FALSE),IF(G66="импл_",0,0))</f>
        <v>sound\\On_krasnovatiy.wav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0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 t="str">
        <f t="shared" ref="AF66:AF74" si="30">AS66</f>
        <v/>
      </c>
      <c r="AI66" t="s">
        <v>67</v>
      </c>
      <c r="AO66">
        <f ca="1">RAND()</f>
        <v>0.43940390785619354</v>
      </c>
      <c r="AP66" t="str">
        <f ca="1">INDEX($AI$66:$AI$129,(RANK(AO66,$AO$66:$AO$129)))</f>
        <v>pics\\Limon_6.jpg</v>
      </c>
      <c r="AS66" t="str">
        <f>IF(G66="импл_",AP66,"")</f>
        <v/>
      </c>
      <c r="AT66">
        <f t="shared" ref="AT66:AT129" ca="1" si="31">RAND()</f>
        <v>0.67873852870630058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_Он_красноватый?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На_экране_РЕНАН._Он_красноватый?</v>
      </c>
      <c r="BC66">
        <f>A66</f>
        <v>1209</v>
      </c>
      <c r="BD66" cm="1">
        <f t="array" aca="1" ref="BD66" ca="1">INDEX(L66:L73,(RANK(AT2,$AT$2:$AT$9)))</f>
        <v>2143</v>
      </c>
      <c r="BE66" cm="1">
        <f t="array" aca="1" ref="BE66" ca="1">INDEX(BD74:BD89,(RANK(AT2,$AT$2:$AT$7)))</f>
        <v>2146</v>
      </c>
      <c r="BF66" cm="1">
        <f t="array" aca="1" ref="BF66" ca="1">INDEX(BD90:BD113,(RANK(AT2,$AT$2:$AT$17)))</f>
        <v>2081</v>
      </c>
      <c r="BG66" cm="1">
        <f t="array" aca="1" ref="BG66" ca="1">INDEX(BD114:BD129,(RANK(AT2,$AT$2:$AT$17)))</f>
        <v>2129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VLOOKUP(B67,audio_list_stym!$A$3:$BP$18,50,FALSE)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VLOOKUP(B67,audio_list_stym!$A$3:$AJ$18,18,FALSE)</f>
        <v>Tamanid</v>
      </c>
      <c r="I67" t="s">
        <v>689</v>
      </c>
      <c r="J67" t="str">
        <f t="shared" si="29"/>
        <v>Tamanid_2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146</v>
      </c>
      <c r="Z67" t="str">
        <f>IF(G67="экспл",VLOOKUP(J67,quest_экспл!$A$1:$N$129,12,FALSE),IF(G67="импл_",0,0))</f>
        <v>sound\\Izognut_li_on.wav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74" ca="1" si="34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si="30"/>
        <v/>
      </c>
      <c r="AI67" t="s">
        <v>68</v>
      </c>
      <c r="AO67">
        <f t="shared" ref="AO67:AO129" ca="1" si="35">RAND()</f>
        <v>0.45205481049774399</v>
      </c>
      <c r="AP67" t="str">
        <f t="shared" ref="AP67:AP129" ca="1" si="36">INDEX($AI$66:$AI$129,(RANK(AO67,$AO$66:$AO$129)))</f>
        <v>pics\\Limon_5.jpg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0.29188731421415415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_Изогнут_ли_он?</v>
      </c>
      <c r="BA67" t="e">
        <f>VLOOKUP(Q67,audio_list_stym!$B$2:$BQ$299,68,FALSE)</f>
        <v>#N/A</v>
      </c>
      <c r="BB67" t="str">
        <f t="shared" si="33"/>
        <v>Посмотрите,_вот_РЕНАН._Изогнут_ли_он?</v>
      </c>
      <c r="BD67" cm="1">
        <f t="array" aca="1" ref="BD67" ca="1">INDEX(L67:L74,(RANK(AT3,$AT$2:$AT$9)))</f>
        <v>2140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VLOOKUP(B68,audio_list_stym!$A$3:$BP$18,50,FALSE)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VLOOKUP(B68,audio_list_stym!$A$3:$AJ$18,18,FALSE)</f>
        <v>Tamanid</v>
      </c>
      <c r="I68" t="s">
        <v>690</v>
      </c>
      <c r="J68" t="str">
        <f t="shared" si="29"/>
        <v>Tamanid_3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147</v>
      </c>
      <c r="Z68" t="str">
        <f>IF(G68="экспл",VLOOKUP(J68,quest_экспл!$A$1:$N$129,12,FALSE),IF(G68="импл_",0,0))</f>
        <v>sound\\On_barhatistiy.wav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4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si="30"/>
        <v/>
      </c>
      <c r="AI68" t="s">
        <v>69</v>
      </c>
      <c r="AO68">
        <f t="shared" ca="1" si="35"/>
        <v>0.11272640531327027</v>
      </c>
      <c r="AP68" t="str">
        <f t="shared" ca="1" si="36"/>
        <v>pics\\Tomat_4.jpg</v>
      </c>
      <c r="AR68" t="str">
        <f t="shared" si="37"/>
        <v/>
      </c>
      <c r="AS68" t="str">
        <f t="shared" si="38"/>
        <v/>
      </c>
      <c r="AT68">
        <f t="shared" ca="1" si="31"/>
        <v>0.42397873044521039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_Он_бархатистый?</v>
      </c>
      <c r="BA68" t="e">
        <f>VLOOKUP(Q68,audio_list_stym!$B$2:$BQ$299,68,FALSE)</f>
        <v>#N/A</v>
      </c>
      <c r="BB68" t="str">
        <f t="shared" si="33"/>
        <v>Вот_РЕНАН._Он_бархатистый?</v>
      </c>
      <c r="BD68" cm="1">
        <f t="array" aca="1" ref="BD68" ca="1">INDEX(L68:L75,(RANK(AT4,$AT$2:$AT$9)))</f>
        <v>2143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VLOOKUP(B69,audio_list_stym!$A$3:$BP$18,50,FALSE)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VLOOKUP(B69,audio_list_stym!$A$3:$AJ$18,18,FALSE)</f>
        <v>Tamanid</v>
      </c>
      <c r="I69" t="s">
        <v>691</v>
      </c>
      <c r="J69" t="str">
        <f t="shared" si="29"/>
        <v>Tamanid_4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148</v>
      </c>
      <c r="Z69" t="str">
        <f>IF(G69="экспл",VLOOKUP(J69,quest_экспл!$A$1:$N$129,12,FALSE),IF(G69="импл_",0,0))</f>
        <v>sound\\Odnotonniy_li_on.wav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4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si="30"/>
        <v/>
      </c>
      <c r="AI69" t="s">
        <v>70</v>
      </c>
      <c r="AO69">
        <f t="shared" ca="1" si="35"/>
        <v>0.82181010815035171</v>
      </c>
      <c r="AP69" t="str">
        <f t="shared" ca="1" si="36"/>
        <v>pics\\Finik_5.jpg</v>
      </c>
      <c r="AR69" t="str">
        <f t="shared" si="37"/>
        <v/>
      </c>
      <c r="AS69" t="str">
        <f t="shared" si="38"/>
        <v/>
      </c>
      <c r="AT69">
        <f t="shared" ca="1" si="31"/>
        <v>0.29655541317865974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_Однотонный_ли_он?</v>
      </c>
      <c r="BA69" t="e">
        <f>VLOOKUP(Q69,audio_list_stym!$B$2:$BQ$299,68,FALSE)</f>
        <v>#N/A</v>
      </c>
      <c r="BB69" t="str">
        <f t="shared" si="33"/>
        <v>Это_РЕНАН._Однотонный_ли_он?</v>
      </c>
      <c r="BD69" cm="1">
        <f t="array" aca="1" ref="BD69" ca="1">INDEX(L69:L76,(RANK(AT5,$AT$2:$AT$9)))</f>
        <v>2145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VLOOKUP(B70,audio_list_stym!$A$3:$BP$18,50,FALSE)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VLOOKUP(B70,audio_list_stym!$A$3:$AJ$18,18,FALSE)</f>
        <v>Tamanid</v>
      </c>
      <c r="I70" t="s">
        <v>692</v>
      </c>
      <c r="J70" t="str">
        <f t="shared" si="29"/>
        <v>Tamanid_5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149</v>
      </c>
      <c r="Z70" t="str">
        <f>IF(G70="экспл",VLOOKUP(J70,quest_экспл!$A$1:$N$129,12,FALSE),IF(G70="импл_",0,0))</f>
        <v>sound\\On_prozrachniy.wav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4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si="30"/>
        <v/>
      </c>
      <c r="AI70" t="s">
        <v>71</v>
      </c>
      <c r="AO70">
        <f t="shared" ca="1" si="35"/>
        <v>0.53937042233259802</v>
      </c>
      <c r="AP70" t="str">
        <f t="shared" ca="1" si="36"/>
        <v>pics\\Limon_1.jpg</v>
      </c>
      <c r="AR70" t="str">
        <f t="shared" si="37"/>
        <v/>
      </c>
      <c r="AS70" t="str">
        <f t="shared" si="38"/>
        <v/>
      </c>
      <c r="AT70">
        <f t="shared" ca="1" si="31"/>
        <v>0.64308024530814301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_Он_прозрачный?</v>
      </c>
      <c r="BA70" t="e">
        <f>VLOOKUP(Q70,audio_list_stym!$B$2:$BQ$299,68,FALSE)</f>
        <v>#N/A</v>
      </c>
      <c r="BB70" t="str">
        <f t="shared" si="33"/>
        <v>На_картинке_РЕНАН._Он_прозрачный?</v>
      </c>
      <c r="BD70" cm="1">
        <f t="array" aca="1" ref="BD70" ca="1">INDEX(L70:L77,(RANK(AT6,$AT$2:$AT$9)))</f>
        <v>2141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VLOOKUP(B71,audio_list_stym!$A$3:$BP$18,50,FALSE)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VLOOKUP(B71,audio_list_stym!$A$3:$AJ$18,18,FALSE)</f>
        <v>Tamanid</v>
      </c>
      <c r="I71" t="s">
        <v>693</v>
      </c>
      <c r="J71" t="str">
        <f t="shared" si="29"/>
        <v>Tamanid_6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150</v>
      </c>
      <c r="Z71" t="str">
        <f>IF(G71="экспл",VLOOKUP(J71,quest_экспл!$A$1:$N$129,12,FALSE),IF(G71="импл_",0,0))</f>
        <v>sound\\On_izmelchen.wav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4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si="30"/>
        <v/>
      </c>
      <c r="AI71" t="s">
        <v>72</v>
      </c>
      <c r="AO71">
        <f t="shared" ca="1" si="35"/>
        <v>0.6105937595214106</v>
      </c>
      <c r="AP71" t="str">
        <f t="shared" ca="1" si="36"/>
        <v>pics\\Kokos_1.jpg</v>
      </c>
      <c r="AR71" t="str">
        <f t="shared" si="37"/>
        <v/>
      </c>
      <c r="AS71" t="str">
        <f t="shared" si="38"/>
        <v/>
      </c>
      <c r="AT71">
        <f t="shared" ca="1" si="31"/>
        <v>0.91170302961415262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_Он_измельчен?</v>
      </c>
      <c r="BA71" t="e">
        <f>VLOOKUP(Q71,audio_list_stym!$B$2:$BQ$299,68,FALSE)</f>
        <v>#N/A</v>
      </c>
      <c r="BB71" t="str">
        <f t="shared" si="33"/>
        <v>На_мониторе_РЕНАН._Он_измельчен?</v>
      </c>
      <c r="BD71" cm="1">
        <f t="array" aca="1" ref="BD71" ca="1">INDEX(L71:L78,(RANK(AT7,$AT$2:$AT$9)))</f>
        <v>2143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VLOOKUP(B72,audio_list_stym!$A$3:$BP$18,50,FALSE)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VLOOKUP(B72,audio_list_stym!$A$3:$AJ$18,18,FALSE)</f>
        <v>Tamanid</v>
      </c>
      <c r="I72" t="s">
        <v>694</v>
      </c>
      <c r="J72" t="str">
        <f t="shared" si="29"/>
        <v>Tamanid_7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151</v>
      </c>
      <c r="Z72" t="str">
        <f>IF(G72="экспл",VLOOKUP(J72,quest_экспл!$A$1:$N$129,12,FALSE),IF(G72="импл_",0,0))</f>
        <v>sound\\Cvetushiy_li_on.wav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4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si="30"/>
        <v/>
      </c>
      <c r="AI72" t="s">
        <v>73</v>
      </c>
      <c r="AO72">
        <f t="shared" ca="1" si="35"/>
        <v>0.738860588171667</v>
      </c>
      <c r="AP72" t="str">
        <f t="shared" ca="1" si="36"/>
        <v>pics\\Goroh_2.jpg</v>
      </c>
      <c r="AR72" t="str">
        <f t="shared" si="37"/>
        <v/>
      </c>
      <c r="AS72" t="str">
        <f t="shared" si="38"/>
        <v/>
      </c>
      <c r="AT72">
        <f t="shared" ca="1" si="31"/>
        <v>0.39079797655478432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_Цветущий_ли_он?</v>
      </c>
      <c r="BA72" t="e">
        <f>VLOOKUP(Q72,audio_list_stym!$B$2:$BQ$299,68,FALSE)</f>
        <v>#N/A</v>
      </c>
      <c r="BB72" t="str">
        <f t="shared" si="33"/>
        <v>Перед_Вами_РЕНАН._Цветущий_ли_он?</v>
      </c>
      <c r="BD72" cm="1">
        <f t="array" aca="1" ref="BD72" ca="1">INDEX(L72:L79,(RANK(AT8,$AT$2:$AT$9)))</f>
        <v>2150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VLOOKUP(B73,audio_list_stym!$A$3:$BP$18,50,FALSE)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VLOOKUP(B73,audio_list_stym!$A$3:$AJ$18,18,FALSE)</f>
        <v>Tamanid</v>
      </c>
      <c r="I73" t="s">
        <v>695</v>
      </c>
      <c r="J73" t="str">
        <f t="shared" si="29"/>
        <v>Tamanid_8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152</v>
      </c>
      <c r="Z73" t="str">
        <f>IF(G73="экспл",VLOOKUP(J73,quest_экспл!$A$1:$N$129,12,FALSE),IF(G73="импл_",0,0))</f>
        <v>sound\\Skruchen_li_on.wav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4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si="30"/>
        <v/>
      </c>
      <c r="AI73" t="s">
        <v>74</v>
      </c>
      <c r="AO73">
        <f t="shared" ca="1" si="35"/>
        <v>0.59467501381535259</v>
      </c>
      <c r="AP73" t="str">
        <f t="shared" ca="1" si="36"/>
        <v>pics\\Kokos_4.jpg</v>
      </c>
      <c r="AR73" t="str">
        <f t="shared" si="37"/>
        <v/>
      </c>
      <c r="AS73" t="str">
        <f t="shared" si="38"/>
        <v/>
      </c>
      <c r="AT73">
        <f t="shared" ca="1" si="31"/>
        <v>0.9249281013577022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_Скручен_ли_он?</v>
      </c>
      <c r="BA73" t="e">
        <f>VLOOKUP(Q73,audio_list_stym!$B$2:$BQ$299,68,FALSE)</f>
        <v>#N/A</v>
      </c>
      <c r="BB73" t="str">
        <f t="shared" si="33"/>
        <v>Вы_видите_РЕНАН._Скручен_ли_он?</v>
      </c>
      <c r="BD73" cm="1">
        <f t="array" aca="1" ref="BD73" ca="1">INDEX(L73:L80,(RANK(AT9,$AT$2:$AT$9)))</f>
        <v>2147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VLOOKUP(B74,audio_list_stym!$A$3:$BP$18,50,FALSE)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VLOOKUP(B74,audio_list_stym!$A$3:$AJ$18,18,FALSE)</f>
        <v>ZF</v>
      </c>
      <c r="I74" t="s">
        <v>688</v>
      </c>
      <c r="J74" t="str">
        <f t="shared" si="29"/>
        <v>ZF_1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281</v>
      </c>
      <c r="Q74" t="str">
        <f>IF(G74="экспл",0,IF(G74="импл_",VLOOKUP(J74,quest_импл!$A$1:$J$129,8,FALSE),0))</f>
        <v>sound\\S_chashuykami_li.wav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2003</v>
      </c>
      <c r="AD74" t="str">
        <f t="shared" ca="1" si="34"/>
        <v>pics\\Banan_3.jpg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pics\\Banan_3.jpg</v>
      </c>
      <c r="AI74" t="s">
        <v>76</v>
      </c>
      <c r="AO74">
        <f t="shared" ca="1" si="35"/>
        <v>0.97131073715459371</v>
      </c>
      <c r="AP74" t="str">
        <f t="shared" ca="1" si="36"/>
        <v>pics\\Banan_3.jpg</v>
      </c>
      <c r="AR74" t="str">
        <f>IF(AH74="sound\\Ogorod",AP2,"")</f>
        <v/>
      </c>
      <c r="AS74" t="str">
        <f ca="1">IF(G74="импл_",AP74,"")</f>
        <v>pics\\Banan_3.jpg</v>
      </c>
      <c r="AT74">
        <f t="shared" ca="1" si="31"/>
        <v>0.83268205706886245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_С_чешуйками_ли_</v>
      </c>
      <c r="BB74" t="str">
        <f t="shared" si="33"/>
        <v>_С_чешуйками_ли_XXXXX?</v>
      </c>
      <c r="BC74">
        <f>A74</f>
        <v>1210</v>
      </c>
      <c r="BD74" cm="1">
        <f t="array" aca="1" ref="BD74" ca="1">INDEX($L$74:$L$81,(RANK(AT2,$AT$2:$AT$9)))</f>
        <v>2151</v>
      </c>
      <c r="BE74" cm="1">
        <f t="array" aca="1" ref="BE74" ca="1">INDEX(BD66:BD73,(RANK(AT3,$AT$2:$AT$9)))</f>
        <v>2143</v>
      </c>
      <c r="BF74" cm="1">
        <f t="array" aca="1" ref="BF74" ca="1">INDEX(BD82:BD105,(RANK(AT3,$AT$2:$AT$17)))</f>
        <v>2072</v>
      </c>
      <c r="BG74" cm="1">
        <f t="array" aca="1" ref="BG74" ca="1">INDEX(BD106:BD129,(RANK(AT3,$AT$2:$AT$9)))</f>
        <v>2093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VLOOKUP(B75,audio_list_stym!$A$3:$BP$18,50,FALSE)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VLOOKUP(B75,audio_list_stym!$A$3:$AJ$18,18,FALSE)</f>
        <v>ZF</v>
      </c>
      <c r="I75" t="s">
        <v>689</v>
      </c>
      <c r="J75" t="str">
        <f t="shared" si="29"/>
        <v>ZF_2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282</v>
      </c>
      <c r="Q75" t="str">
        <f>IF(G75="экспл",0,IF(G75="импл_",VLOOKUP(J75,quest_импл!$A$1:$J$129,8,FALSE),0))</f>
        <v>sound\\Rozoviy_li.wav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2011</v>
      </c>
      <c r="AD75" t="str">
        <f t="shared" ref="AD75:AD129" ca="1" si="39">IF(ISTEXT(AE75),AE75,IF(ISTEXT(AF75),AF75,""))</f>
        <v>pics\\Finik_3.jpg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pics\\Finik_3.jpg</v>
      </c>
      <c r="AI75" t="s">
        <v>77</v>
      </c>
      <c r="AO75">
        <f t="shared" ca="1" si="35"/>
        <v>0.84064869497287609</v>
      </c>
      <c r="AP75" t="str">
        <f t="shared" ca="1" si="36"/>
        <v>pics\\Finik_3.jpg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pics\\Finik_3.jpg</v>
      </c>
      <c r="AT75">
        <f t="shared" ca="1" si="31"/>
        <v>0.24625832790858382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_Розовый_ли_</v>
      </c>
      <c r="BB75" t="str">
        <f t="shared" si="33"/>
        <v>_Розовый_ли_XXXXX?</v>
      </c>
      <c r="BD75" cm="1">
        <f t="array" aca="1" ref="BD75" ca="1">INDEX($L$74:$L$81,(RANK(AT3,$AT$2:$AT$9)))</f>
        <v>2147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VLOOKUP(B76,audio_list_stym!$A$3:$BP$18,50,FALSE)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VLOOKUP(B76,audio_list_stym!$A$3:$AJ$18,18,FALSE)</f>
        <v>ZF</v>
      </c>
      <c r="I76" t="s">
        <v>690</v>
      </c>
      <c r="J76" t="str">
        <f t="shared" si="29"/>
        <v>ZF_3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283</v>
      </c>
      <c r="Q76" t="str">
        <f>IF(G76="экспл",0,IF(G76="импл_",VLOOKUP(J76,quest_импл!$A$1:$J$129,8,FALSE),0))</f>
        <v>sound\\Tonkiy_li.wav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2050</v>
      </c>
      <c r="AD76" t="str">
        <f t="shared" ca="1" si="39"/>
        <v>pics\\Redis_2.jpg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pics\\Redis_2.jpg</v>
      </c>
      <c r="AI76" t="s">
        <v>78</v>
      </c>
      <c r="AO76">
        <f t="shared" ca="1" si="35"/>
        <v>0.28312426489384723</v>
      </c>
      <c r="AP76" t="str">
        <f t="shared" ca="1" si="36"/>
        <v>pics\\Redis_2.jpg</v>
      </c>
      <c r="AR76" t="str">
        <f t="shared" si="41"/>
        <v/>
      </c>
      <c r="AS76" t="str">
        <f t="shared" ca="1" si="42"/>
        <v>pics\\Redis_2.jpg</v>
      </c>
      <c r="AT76">
        <f t="shared" ca="1" si="31"/>
        <v>0.45852426960162096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_Тонкий_ли_</v>
      </c>
      <c r="BB76" t="str">
        <f t="shared" si="33"/>
        <v>_Тонкий_ли_XXXXX?</v>
      </c>
      <c r="BD76" cm="1">
        <f t="array" aca="1" ref="BD76" ca="1">INDEX($L$74:$L$81,(RANK(AT4,$AT$2:$AT$9)))</f>
        <v>2149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VLOOKUP(B77,audio_list_stym!$A$3:$BP$18,50,FALSE)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VLOOKUP(B77,audio_list_stym!$A$3:$AJ$18,18,FALSE)</f>
        <v>ZF</v>
      </c>
      <c r="I77" t="s">
        <v>691</v>
      </c>
      <c r="J77" t="str">
        <f t="shared" si="29"/>
        <v>ZF_4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284</v>
      </c>
      <c r="Q77" t="str">
        <f>IF(G77="экспл",0,IF(G77="импл_",VLOOKUP(J77,quest_импл!$A$1:$J$129,8,FALSE),0))</f>
        <v>sound\\Celniy_li.wav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2017</v>
      </c>
      <c r="AD77" t="str">
        <f t="shared" ca="1" si="39"/>
        <v>pics\\Goroh_1.jpg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pics\\Goroh_1.jpg</v>
      </c>
      <c r="AI77" t="s">
        <v>79</v>
      </c>
      <c r="AO77">
        <f t="shared" ca="1" si="35"/>
        <v>0.77715383321060816</v>
      </c>
      <c r="AP77" t="str">
        <f t="shared" ca="1" si="36"/>
        <v>pics\\Goroh_1.jpg</v>
      </c>
      <c r="AR77" t="str">
        <f t="shared" si="41"/>
        <v/>
      </c>
      <c r="AS77" t="str">
        <f t="shared" ca="1" si="42"/>
        <v>pics\\Goroh_1.jpg</v>
      </c>
      <c r="AT77">
        <f t="shared" ca="1" si="31"/>
        <v>0.32790951852997963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_Цельный_ли_</v>
      </c>
      <c r="BB77" t="str">
        <f t="shared" si="33"/>
        <v>_Цельный_ли_XXXXX?</v>
      </c>
      <c r="BD77" cm="1">
        <f t="array" aca="1" ref="BD77" ca="1">INDEX($L$74:$L$81,(RANK(AT5,$AT$2:$AT$9)))</f>
        <v>2150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VLOOKUP(B78,audio_list_stym!$A$3:$BP$18,50,FALSE)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VLOOKUP(B78,audio_list_stym!$A$3:$AJ$18,18,FALSE)</f>
        <v>ZF</v>
      </c>
      <c r="I78" t="s">
        <v>692</v>
      </c>
      <c r="J78" t="str">
        <f t="shared" si="29"/>
        <v>ZF_5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285</v>
      </c>
      <c r="Q78" t="str">
        <f>IF(G78="экспл",0,IF(G78="импл_",VLOOKUP(J78,quest_импл!$A$1:$J$129,8,FALSE),0))</f>
        <v>sound\\Shershaviy_li.wav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2056</v>
      </c>
      <c r="AD78" t="str">
        <f t="shared" ca="1" si="39"/>
        <v>pics\\Redis_8.jpg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pics\\Redis_8.jpg</v>
      </c>
      <c r="AI78" t="s">
        <v>80</v>
      </c>
      <c r="AO78">
        <f t="shared" ca="1" si="35"/>
        <v>0.1616038314352134</v>
      </c>
      <c r="AP78" t="str">
        <f t="shared" ca="1" si="36"/>
        <v>pics\\Redis_8.jpg</v>
      </c>
      <c r="AR78" t="str">
        <f t="shared" si="41"/>
        <v/>
      </c>
      <c r="AS78" t="str">
        <f t="shared" ca="1" si="42"/>
        <v>pics\\Redis_8.jpg</v>
      </c>
      <c r="AT78">
        <f t="shared" ca="1" si="31"/>
        <v>0.50586189404816995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_Шершавый_ли_</v>
      </c>
      <c r="BB78" t="str">
        <f t="shared" si="33"/>
        <v>_Шершавый_ли_XXXXX?</v>
      </c>
      <c r="BD78" cm="1">
        <f t="array" aca="1" ref="BD78" ca="1">INDEX($L$74:$L$81,(RANK(AT6,$AT$2:$AT$9)))</f>
        <v>2145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VLOOKUP(B79,audio_list_stym!$A$3:$BP$18,50,FALSE)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VLOOKUP(B79,audio_list_stym!$A$3:$AJ$18,18,FALSE)</f>
        <v>ZF</v>
      </c>
      <c r="I79" t="s">
        <v>693</v>
      </c>
      <c r="J79" t="str">
        <f t="shared" si="29"/>
        <v>ZF_6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286</v>
      </c>
      <c r="Q79" t="str">
        <f>IF(G79="экспл",0,IF(G79="импл_",VLOOKUP(J79,quest_импл!$A$1:$J$129,8,FALSE),0))</f>
        <v>sound\\Zaostryen_li.wav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2052</v>
      </c>
      <c r="AD79" t="str">
        <f t="shared" ca="1" si="39"/>
        <v>pics\\Redis_4.jpg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pics\\Redis_4.jpg</v>
      </c>
      <c r="AI79" t="s">
        <v>81</v>
      </c>
      <c r="AO79">
        <f t="shared" ca="1" si="35"/>
        <v>0.27925059820906828</v>
      </c>
      <c r="AP79" t="str">
        <f t="shared" ca="1" si="36"/>
        <v>pics\\Redis_4.jpg</v>
      </c>
      <c r="AR79" t="str">
        <f t="shared" si="41"/>
        <v/>
      </c>
      <c r="AS79" t="str">
        <f t="shared" ca="1" si="42"/>
        <v>pics\\Redis_4.jpg</v>
      </c>
      <c r="AT79">
        <f t="shared" ca="1" si="31"/>
        <v>0.9381916134084608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_Заострен_ли_</v>
      </c>
      <c r="BB79" t="str">
        <f t="shared" si="33"/>
        <v>_Заострен_ли_XXXXX?</v>
      </c>
      <c r="BD79" cm="1">
        <f t="array" aca="1" ref="BD79" ca="1">INDEX($L$74:$L$81,(RANK(AT7,$AT$2:$AT$9)))</f>
        <v>2146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VLOOKUP(B80,audio_list_stym!$A$3:$BP$18,50,FALSE)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VLOOKUP(B80,audio_list_stym!$A$3:$AJ$18,18,FALSE)</f>
        <v>ZF</v>
      </c>
      <c r="I80" t="s">
        <v>694</v>
      </c>
      <c r="J80" t="str">
        <f t="shared" si="29"/>
        <v>ZF_7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287</v>
      </c>
      <c r="Q80" t="str">
        <f>IF(G80="экспл",0,IF(G80="импл_",VLOOKUP(J80,quest_импл!$A$1:$J$129,8,FALSE),0))</f>
        <v>sound\\Rassipchatiy_li.wav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2009</v>
      </c>
      <c r="AD80" t="str">
        <f t="shared" ca="1" si="39"/>
        <v>pics\\Finik_1.jpg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pics\\Finik_1.jpg</v>
      </c>
      <c r="AI80" t="s">
        <v>82</v>
      </c>
      <c r="AO80">
        <f t="shared" ca="1" si="35"/>
        <v>0.8808367167209088</v>
      </c>
      <c r="AP80" t="str">
        <f t="shared" ca="1" si="36"/>
        <v>pics\\Finik_1.jpg</v>
      </c>
      <c r="AR80" t="str">
        <f t="shared" si="41"/>
        <v/>
      </c>
      <c r="AS80" t="str">
        <f t="shared" ca="1" si="42"/>
        <v>pics\\Finik_1.jpg</v>
      </c>
      <c r="AT80">
        <f t="shared" ca="1" si="31"/>
        <v>0.32124155055231807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_Рассыпчатый_ли_</v>
      </c>
      <c r="BB80" t="str">
        <f t="shared" si="33"/>
        <v>_Рассыпчатый_ли_XXXXX?</v>
      </c>
      <c r="BD80" cm="1">
        <f t="array" aca="1" ref="BD80" ca="1">INDEX($L$74:$L$81,(RANK(AT8,$AT$2:$AT$9)))</f>
        <v>2152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VLOOKUP(B81,audio_list_stym!$A$3:$BP$18,50,FALSE)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VLOOKUP(B81,audio_list_stym!$A$3:$AJ$18,18,FALSE)</f>
        <v>ZF</v>
      </c>
      <c r="I81" t="s">
        <v>695</v>
      </c>
      <c r="J81" t="str">
        <f t="shared" si="29"/>
        <v>ZF_8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288</v>
      </c>
      <c r="Q81" t="str">
        <f>IF(G81="экспл",0,IF(G81="импл_",VLOOKUP(J81,quest_импл!$A$1:$J$129,8,FALSE),0))</f>
        <v>sound\\Ochishen_li.wav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2026</v>
      </c>
      <c r="AD81" t="str">
        <f t="shared" ca="1" si="39"/>
        <v>pics\\Kokos_2.jpg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pics\\Kokos_2.jpg</v>
      </c>
      <c r="AI81" t="s">
        <v>83</v>
      </c>
      <c r="AO81">
        <f t="shared" ca="1" si="35"/>
        <v>0.59959791357830738</v>
      </c>
      <c r="AP81" t="str">
        <f t="shared" ca="1" si="36"/>
        <v>pics\\Kokos_2.jpg</v>
      </c>
      <c r="AR81" t="str">
        <f t="shared" si="41"/>
        <v/>
      </c>
      <c r="AS81" t="str">
        <f t="shared" ca="1" si="42"/>
        <v>pics\\Kokos_2.jpg</v>
      </c>
      <c r="AT81">
        <f t="shared" ca="1" si="31"/>
        <v>0.63195026861553616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_Очищен_ли_</v>
      </c>
      <c r="BB81" t="str">
        <f t="shared" si="33"/>
        <v>_Очищен_ли_XXXXX?</v>
      </c>
      <c r="BD81" cm="1">
        <f t="array" aca="1" ref="BD81" ca="1">INDEX($L$74:$L$81,(RANK(AT9,$AT$2:$AT$9)))</f>
        <v>2148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VLOOKUP(B82,audio_list_stym!$A$3:$BP$18,50,FALSE)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VLOOKUP(B82,audio_list_stym!$A$3:$AJ$18,18,FALSE)</f>
        <v>Ackee</v>
      </c>
      <c r="I82" t="s">
        <v>688</v>
      </c>
      <c r="J82" t="str">
        <f t="shared" si="29"/>
        <v>Ackee_1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97</v>
      </c>
      <c r="Z82" t="str">
        <f>IF(G82="экспл",VLOOKUP(J82,quest_экспл!$A$1:$N$129,12,FALSE),IF(G82="импл_",0,0))</f>
        <v>sound\\Sushenniy_li_on.wav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9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40"/>
        <v/>
      </c>
      <c r="AI82" t="s">
        <v>84</v>
      </c>
      <c r="AO82">
        <f t="shared" ca="1" si="35"/>
        <v>0.20373050677803495</v>
      </c>
      <c r="AP82" t="str">
        <f t="shared" ca="1" si="36"/>
        <v>pics\\Redis_6.jpg</v>
      </c>
      <c r="AR82" t="str">
        <f t="shared" si="41"/>
        <v/>
      </c>
      <c r="AS82" t="str">
        <f t="shared" si="42"/>
        <v/>
      </c>
      <c r="AT82">
        <f t="shared" ca="1" si="31"/>
        <v>0.86743661872298639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_Сушеный_ли_он?</v>
      </c>
      <c r="BA82" t="e">
        <f>VLOOKUP(Q82,audio_list_stym!$B$2:$BQ$299,68,FALSE)</f>
        <v>#N/A</v>
      </c>
      <c r="BB82" t="str">
        <f t="shared" si="33"/>
        <v>На_экране_XXXXX._Сушеный_ли_он?</v>
      </c>
      <c r="BC82">
        <f>A82</f>
        <v>1211</v>
      </c>
      <c r="BD82" cm="1">
        <f t="array" aca="1" ref="BD82" ca="1">INDEX($L$82:$L$89,(RANK(AT2,$AT$2:$AT$9)))</f>
        <v>2071</v>
      </c>
      <c r="BE82" cm="1">
        <f t="array" aca="1" ref="BE82" ca="1">INDEX(BD66:BD81,(RANK(AT4,$AT$2:$AT$17)))</f>
        <v>2151</v>
      </c>
      <c r="BF82" cm="1">
        <f t="array" aca="1" ref="BF82" ca="1">INDEX(BD90:BD105,(RANK(AT4,$AT$2:$AT$17)))</f>
        <v>2087</v>
      </c>
      <c r="BG82" cm="1">
        <f t="array" aca="1" ref="BG82" ca="1">INDEX(BD106:BD129,(RANK(AT4,$AT$2:$AT$9)))</f>
        <v>2089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VLOOKUP(B83,audio_list_stym!$A$3:$BP$18,50,FALSE)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VLOOKUP(B83,audio_list_stym!$A$3:$AJ$18,18,FALSE)</f>
        <v>Ackee</v>
      </c>
      <c r="I83" t="s">
        <v>689</v>
      </c>
      <c r="J83" t="str">
        <f t="shared" si="29"/>
        <v>Ackee_2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98</v>
      </c>
      <c r="Z83" t="str">
        <f>IF(G83="экспл",VLOOKUP(J83,quest_экспл!$A$1:$N$129,12,FALSE),IF(G83="импл_",0,0))</f>
        <v>sound\\On_s_vetochkoy.wav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9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40"/>
        <v/>
      </c>
      <c r="AI83" t="s">
        <v>85</v>
      </c>
      <c r="AO83">
        <f t="shared" ca="1" si="35"/>
        <v>0.12271308141250259</v>
      </c>
      <c r="AP83" t="str">
        <f t="shared" ca="1" si="36"/>
        <v>pics\\Tomat_3.jpg</v>
      </c>
      <c r="AR83" t="str">
        <f t="shared" si="41"/>
        <v/>
      </c>
      <c r="AS83" t="str">
        <f t="shared" si="42"/>
        <v/>
      </c>
      <c r="AT83">
        <f t="shared" ca="1" si="31"/>
        <v>0.69243081083337099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_Он_с_веточкой?</v>
      </c>
      <c r="BA83" t="e">
        <f>VLOOKUP(Q83,audio_list_stym!$B$2:$BQ$299,68,FALSE)</f>
        <v>#N/A</v>
      </c>
      <c r="BB83" t="str">
        <f t="shared" si="33"/>
        <v>Посмотрите,_вот_XXXXX._Он_с_веточкой?</v>
      </c>
      <c r="BD83" cm="1">
        <f t="array" aca="1" ref="BD83" ca="1">INDEX($L$82:$L$89,(RANK(AT3,$AT$2:$AT$9)))</f>
        <v>2067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VLOOKUP(B84,audio_list_stym!$A$3:$BP$18,50,FALSE)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VLOOKUP(B84,audio_list_stym!$A$3:$AJ$18,18,FALSE)</f>
        <v>Ackee</v>
      </c>
      <c r="I84" t="s">
        <v>690</v>
      </c>
      <c r="J84" t="str">
        <f t="shared" si="29"/>
        <v>Ackee_3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99</v>
      </c>
      <c r="Z84" t="str">
        <f>IF(G84="экспл",VLOOKUP(J84,quest_экспл!$A$1:$N$129,12,FALSE),IF(G84="импл_",0,0))</f>
        <v>sound\\On_rasskrit.wav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9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40"/>
        <v/>
      </c>
      <c r="AI84" t="s">
        <v>94</v>
      </c>
      <c r="AO84">
        <f t="shared" ca="1" si="35"/>
        <v>0.84850045945877561</v>
      </c>
      <c r="AP84" t="str">
        <f t="shared" ca="1" si="36"/>
        <v>pics\\Finik_2.jpg</v>
      </c>
      <c r="AR84" t="str">
        <f t="shared" si="41"/>
        <v/>
      </c>
      <c r="AS84" t="str">
        <f t="shared" si="42"/>
        <v/>
      </c>
      <c r="AT84">
        <f t="shared" ca="1" si="31"/>
        <v>0.1257777177081878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_Он_раскрыт?</v>
      </c>
      <c r="BA84" t="e">
        <f>VLOOKUP(Q84,audio_list_stym!$B$2:$BQ$299,68,FALSE)</f>
        <v>#N/A</v>
      </c>
      <c r="BB84" t="str">
        <f t="shared" si="33"/>
        <v>Вот_XXXXX._Он_раскрыт?</v>
      </c>
      <c r="BD84" cm="1">
        <f t="array" aca="1" ref="BD84" ca="1">INDEX($L$82:$L$89,(RANK(AT4,$AT$2:$AT$9)))</f>
        <v>2069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VLOOKUP(B85,audio_list_stym!$A$3:$BP$18,50,FALSE)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VLOOKUP(B85,audio_list_stym!$A$3:$AJ$18,18,FALSE)</f>
        <v>Ackee</v>
      </c>
      <c r="I85" t="s">
        <v>691</v>
      </c>
      <c r="J85" t="str">
        <f t="shared" si="29"/>
        <v>Ackee_4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100</v>
      </c>
      <c r="Z85" t="str">
        <f>IF(G85="экспл",VLOOKUP(J85,quest_экспл!$A$1:$N$129,12,FALSE),IF(G85="импл_",0,0))</f>
        <v>sound\\Pushistiy_li_on.wav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9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40"/>
        <v/>
      </c>
      <c r="AI85" t="s">
        <v>95</v>
      </c>
      <c r="AO85">
        <f t="shared" ca="1" si="35"/>
        <v>0.29017432316954672</v>
      </c>
      <c r="AP85" t="str">
        <f t="shared" ca="1" si="36"/>
        <v>pics\\Peper_8.jpg</v>
      </c>
      <c r="AR85" t="str">
        <f t="shared" si="41"/>
        <v/>
      </c>
      <c r="AS85" t="str">
        <f t="shared" si="42"/>
        <v/>
      </c>
      <c r="AT85">
        <f t="shared" ca="1" si="31"/>
        <v>6.3403887237666767E-2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_Пушистый_ли_он?</v>
      </c>
      <c r="BA85" t="e">
        <f>VLOOKUP(Q85,audio_list_stym!$B$2:$BQ$299,68,FALSE)</f>
        <v>#N/A</v>
      </c>
      <c r="BB85" t="str">
        <f t="shared" si="33"/>
        <v>Это_XXXXX._Пушистый_ли_он?</v>
      </c>
      <c r="BD85" cm="1">
        <f t="array" aca="1" ref="BD85" ca="1">INDEX($L$82:$L$89,(RANK(AT5,$AT$2:$AT$9)))</f>
        <v>2070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VLOOKUP(B86,audio_list_stym!$A$3:$BP$18,50,FALSE)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VLOOKUP(B86,audio_list_stym!$A$3:$AJ$18,18,FALSE)</f>
        <v>Ackee</v>
      </c>
      <c r="I86" t="s">
        <v>692</v>
      </c>
      <c r="J86" t="str">
        <f t="shared" si="29"/>
        <v>Ackee_5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101</v>
      </c>
      <c r="Z86" t="str">
        <f>IF(G86="экспл",VLOOKUP(J86,quest_экспл!$A$1:$N$129,12,FALSE),IF(G86="импл_",0,0))</f>
        <v>sound\\On_kvadratniy.wav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9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40"/>
        <v/>
      </c>
      <c r="AI86" t="s">
        <v>96</v>
      </c>
      <c r="AO86">
        <f t="shared" ca="1" si="35"/>
        <v>0.79882050864098642</v>
      </c>
      <c r="AP86" t="str">
        <f t="shared" ca="1" si="36"/>
        <v>pics\\Finik_8.jpg</v>
      </c>
      <c r="AR86" t="str">
        <f t="shared" si="41"/>
        <v/>
      </c>
      <c r="AS86" t="str">
        <f t="shared" si="42"/>
        <v/>
      </c>
      <c r="AT86">
        <f t="shared" ca="1" si="31"/>
        <v>0.16196783736607911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_Он_квадратный?</v>
      </c>
      <c r="BA86" t="e">
        <f>VLOOKUP(Q86,audio_list_stym!$B$2:$BQ$299,68,FALSE)</f>
        <v>#N/A</v>
      </c>
      <c r="BB86" t="str">
        <f t="shared" si="33"/>
        <v>На_картинке_XXXXX._Он_квадратный?</v>
      </c>
      <c r="BD86" cm="1">
        <f t="array" aca="1" ref="BD86" ca="1">INDEX($L$82:$L$89,(RANK(AT6,$AT$2:$AT$9)))</f>
        <v>2065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VLOOKUP(B87,audio_list_stym!$A$3:$BP$18,50,FALSE)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VLOOKUP(B87,audio_list_stym!$A$3:$AJ$18,18,FALSE)</f>
        <v>Ackee</v>
      </c>
      <c r="I87" t="s">
        <v>693</v>
      </c>
      <c r="J87" t="str">
        <f t="shared" si="29"/>
        <v>Ackee_6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102</v>
      </c>
      <c r="Z87" t="str">
        <f>IF(G87="экспл",VLOOKUP(J87,quest_экспл!$A$1:$N$129,12,FALSE),IF(G87="импл_",0,0))</f>
        <v>sound\\Raznocvetniy_li_on.wav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9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40"/>
        <v/>
      </c>
      <c r="AI87" t="s">
        <v>97</v>
      </c>
      <c r="AO87">
        <f t="shared" ca="1" si="35"/>
        <v>0.47704232456516116</v>
      </c>
      <c r="AP87" t="str">
        <f t="shared" ca="1" si="36"/>
        <v>pics\\Limon_4.jpg</v>
      </c>
      <c r="AR87" t="str">
        <f t="shared" si="41"/>
        <v/>
      </c>
      <c r="AS87" t="str">
        <f t="shared" si="42"/>
        <v/>
      </c>
      <c r="AT87">
        <f t="shared" ca="1" si="31"/>
        <v>0.5027653148818485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_Разноцветный_ли_он?</v>
      </c>
      <c r="BA87" t="e">
        <f>VLOOKUP(Q87,audio_list_stym!$B$2:$BQ$299,68,FALSE)</f>
        <v>#N/A</v>
      </c>
      <c r="BB87" t="str">
        <f t="shared" si="33"/>
        <v>На_мониторе_XXXXX._Разноцветный_ли_он?</v>
      </c>
      <c r="BD87" cm="1">
        <f t="array" aca="1" ref="BD87" ca="1">INDEX($L$82:$L$89,(RANK(AT7,$AT$2:$AT$9)))</f>
        <v>2066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VLOOKUP(B88,audio_list_stym!$A$3:$BP$18,50,FALSE)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VLOOKUP(B88,audio_list_stym!$A$3:$AJ$18,18,FALSE)</f>
        <v>Ackee</v>
      </c>
      <c r="I88" t="s">
        <v>694</v>
      </c>
      <c r="J88" t="str">
        <f t="shared" si="29"/>
        <v>Ackee_7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103</v>
      </c>
      <c r="Z88" t="str">
        <f>IF(G88="экспл",VLOOKUP(J88,quest_экспл!$A$1:$N$129,12,FALSE),IF(G88="импл_",0,0))</f>
        <v>sound\\Uvyadshiy_li_on.wav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9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40"/>
        <v/>
      </c>
      <c r="AI88" t="s">
        <v>98</v>
      </c>
      <c r="AO88">
        <f t="shared" ca="1" si="35"/>
        <v>0.39000484084061404</v>
      </c>
      <c r="AP88" t="str">
        <f t="shared" ca="1" si="36"/>
        <v>pics\\Peper_1.jpg</v>
      </c>
      <c r="AR88" t="str">
        <f t="shared" si="41"/>
        <v/>
      </c>
      <c r="AS88" t="str">
        <f t="shared" si="42"/>
        <v/>
      </c>
      <c r="AT88">
        <f t="shared" ca="1" si="31"/>
        <v>0.14610608344236253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_Увядший_ли_он?</v>
      </c>
      <c r="BA88" t="e">
        <f>VLOOKUP(Q88,audio_list_stym!$B$2:$BQ$299,68,FALSE)</f>
        <v>#N/A</v>
      </c>
      <c r="BB88" t="str">
        <f t="shared" si="33"/>
        <v>Перед_Вами_XXXXX._Увядший_ли_он?</v>
      </c>
      <c r="BD88" cm="1">
        <f t="array" aca="1" ref="BD88" ca="1">INDEX($L$82:$L$89,(RANK(AT8,$AT$2:$AT$9)))</f>
        <v>2072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VLOOKUP(B89,audio_list_stym!$A$3:$BP$18,50,FALSE)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VLOOKUP(B89,audio_list_stym!$A$3:$AJ$18,18,FALSE)</f>
        <v>Ackee</v>
      </c>
      <c r="I89" t="s">
        <v>695</v>
      </c>
      <c r="J89" t="str">
        <f t="shared" si="29"/>
        <v>Ackee_8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104</v>
      </c>
      <c r="Z89" t="str">
        <f>IF(G89="экспл",VLOOKUP(J89,quest_экспл!$A$1:$N$129,12,FALSE),IF(G89="импл_",0,0))</f>
        <v>sound\\On_sklizskiy.wav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9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40"/>
        <v/>
      </c>
      <c r="AI89" t="s">
        <v>99</v>
      </c>
      <c r="AO89">
        <f t="shared" ca="1" si="35"/>
        <v>0.28874076278200744</v>
      </c>
      <c r="AP89" t="str">
        <f t="shared" ca="1" si="36"/>
        <v>pics\\Redis_1.jpg</v>
      </c>
      <c r="AR89" t="str">
        <f t="shared" si="41"/>
        <v/>
      </c>
      <c r="AS89" t="str">
        <f t="shared" si="42"/>
        <v/>
      </c>
      <c r="AT89">
        <f t="shared" ca="1" si="31"/>
        <v>0.81526178394420223</v>
      </c>
      <c r="AU89" t="s">
        <v>697</v>
      </c>
      <c r="AV89" t="str">
        <f t="shared" ca="1" si="32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_Он_склизкий?</v>
      </c>
      <c r="BA89" t="e">
        <f>VLOOKUP(Q89,audio_list_stym!$B$2:$BQ$299,68,FALSE)</f>
        <v>#N/A</v>
      </c>
      <c r="BB89" t="str">
        <f t="shared" si="33"/>
        <v>Вы_видите_XXXXX._Он_склизкий?</v>
      </c>
      <c r="BD89" cm="1">
        <f t="array" aca="1" ref="BD89" ca="1">INDEX($L$82:$L$89,(RANK(AT9,$AT$2:$AT$9)))</f>
        <v>2068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VLOOKUP(B90,audio_list_stym!$A$3:$BP$18,50,FALSE)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VLOOKUP(B90,audio_list_stym!$A$3:$AJ$18,18,FALSE)</f>
        <v>Ake</v>
      </c>
      <c r="I90" t="s">
        <v>688</v>
      </c>
      <c r="J90" t="str">
        <f t="shared" si="29"/>
        <v>Ake_1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233</v>
      </c>
      <c r="Q90" t="str">
        <f>IF(G90="экспл",0,IF(G90="импл_",VLOOKUP(J90,quest_импл!$A$1:$J$129,8,FALSE),0))</f>
        <v>sound\\Imeet_li_myakot.wav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2020</v>
      </c>
      <c r="AD90" t="str">
        <f t="shared" ca="1" si="39"/>
        <v>pics\\Goroh_4.jpg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pics\\Goroh_4.jpg</v>
      </c>
      <c r="AI90" t="s">
        <v>100</v>
      </c>
      <c r="AO90">
        <f t="shared" ca="1" si="35"/>
        <v>0.71767346500530305</v>
      </c>
      <c r="AP90" t="str">
        <f t="shared" ca="1" si="36"/>
        <v>pics\\Goroh_4.jpg</v>
      </c>
      <c r="AR90" t="str">
        <f t="shared" si="41"/>
        <v/>
      </c>
      <c r="AS90" t="str">
        <f t="shared" ca="1" si="42"/>
        <v>pics\\Goroh_4.jpg</v>
      </c>
      <c r="AT90">
        <f t="shared" ca="1" si="31"/>
        <v>0.92898156616696748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_Имеет_ли_мякоть_</v>
      </c>
      <c r="BB90" t="str">
        <f t="shared" si="33"/>
        <v>_Имеет_ли_мякоть_ФИМОН?</v>
      </c>
      <c r="BC90">
        <f>A90</f>
        <v>1212</v>
      </c>
      <c r="BD90" cm="1">
        <f t="array" aca="1" ref="BD90" ca="1">INDEX($L$90:$L$97,(RANK(AT2,$AT$2:$AT$9)))</f>
        <v>2079</v>
      </c>
      <c r="BE90" cm="1">
        <f t="array" aca="1" ref="BE90" ca="1">INDEX(BD66:BD81,(RANK(AT5,$AT$2:$AT$17)))</f>
        <v>2147</v>
      </c>
      <c r="BF90" cm="1">
        <f t="array" aca="1" ref="BF90" ca="1">INDEX(BD98:BD113,(RANK(AT5,$AT$2:$AT$17)))</f>
        <v>2091</v>
      </c>
      <c r="BG90" cm="1">
        <f t="array" aca="1" ref="BG90" ca="1">INDEX(BD114:BD129,(RANK(AT5,$AT$2:$AT$9)))</f>
        <v>2114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VLOOKUP(B91,audio_list_stym!$A$3:$BP$18,50,FALSE)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VLOOKUP(B91,audio_list_stym!$A$3:$AJ$18,18,FALSE)</f>
        <v>Ake</v>
      </c>
      <c r="I91" t="s">
        <v>689</v>
      </c>
      <c r="J91" t="str">
        <f t="shared" si="29"/>
        <v>Ake_2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234</v>
      </c>
      <c r="Q91" t="str">
        <f>IF(G91="экспл",0,IF(G91="импл_",VLOOKUP(J91,quest_импл!$A$1:$J$129,8,FALSE),0))</f>
        <v>sound\\Prodolgovatiy_li.wav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2029</v>
      </c>
      <c r="AD91" t="str">
        <f t="shared" ca="1" si="39"/>
        <v>pics\\Kokos_5.jpg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pics\\Kokos_5.jpg</v>
      </c>
      <c r="AI91" t="s">
        <v>101</v>
      </c>
      <c r="AO91">
        <f t="shared" ca="1" si="35"/>
        <v>0.5903133533891235</v>
      </c>
      <c r="AP91" t="str">
        <f t="shared" ca="1" si="36"/>
        <v>pics\\Kokos_5.jpg</v>
      </c>
      <c r="AR91" t="str">
        <f t="shared" si="41"/>
        <v/>
      </c>
      <c r="AS91" t="str">
        <f t="shared" ca="1" si="42"/>
        <v>pics\\Kokos_5.jpg</v>
      </c>
      <c r="AT91">
        <f t="shared" ca="1" si="31"/>
        <v>0.11258446992033966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_Продолговатый_ли_</v>
      </c>
      <c r="BB91" t="str">
        <f t="shared" si="33"/>
        <v>_Продолговатый_ли_ФИМОН?</v>
      </c>
      <c r="BD91" cm="1">
        <f t="array" aca="1" ref="BD91" ca="1">INDEX($L$90:$L$97,(RANK(AT3,$AT$2:$AT$9)))</f>
        <v>2075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VLOOKUP(B92,audio_list_stym!$A$3:$BP$18,50,FALSE)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VLOOKUP(B92,audio_list_stym!$A$3:$AJ$18,18,FALSE)</f>
        <v>Ake</v>
      </c>
      <c r="I92" t="s">
        <v>690</v>
      </c>
      <c r="J92" t="str">
        <f t="shared" si="29"/>
        <v>Ake_3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235</v>
      </c>
      <c r="Q92" t="str">
        <f>IF(G92="экспл",0,IF(G92="импл_",VLOOKUP(J92,quest_импл!$A$1:$J$129,8,FALSE),0))</f>
        <v>sound\\Pyatnistyi_li.wav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2006</v>
      </c>
      <c r="AD92" t="str">
        <f t="shared" ca="1" si="39"/>
        <v>pics\\Banan_6.jpg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pics\\Banan_6.jpg</v>
      </c>
      <c r="AI92" t="s">
        <v>102</v>
      </c>
      <c r="AO92">
        <f t="shared" ca="1" si="35"/>
        <v>0.95471988685976483</v>
      </c>
      <c r="AP92" t="str">
        <f t="shared" ca="1" si="36"/>
        <v>pics\\Banan_6.jpg</v>
      </c>
      <c r="AR92" t="str">
        <f t="shared" si="41"/>
        <v/>
      </c>
      <c r="AS92" t="str">
        <f t="shared" ca="1" si="42"/>
        <v>pics\\Banan_6.jpg</v>
      </c>
      <c r="AT92">
        <f t="shared" ca="1" si="31"/>
        <v>0.39135790933264603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_Пятнистый_ли_</v>
      </c>
      <c r="BB92" t="str">
        <f t="shared" si="33"/>
        <v>_Пятнистый_ли_ФИМОН?</v>
      </c>
      <c r="BD92" cm="1">
        <f t="array" aca="1" ref="BD92" ca="1">INDEX($L$90:$L$97,(RANK(AT4,$AT$2:$AT$9)))</f>
        <v>2077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VLOOKUP(B93,audio_list_stym!$A$3:$BP$18,50,FALSE)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VLOOKUP(B93,audio_list_stym!$A$3:$AJ$18,18,FALSE)</f>
        <v>Ake</v>
      </c>
      <c r="I93" t="s">
        <v>691</v>
      </c>
      <c r="J93" t="str">
        <f t="shared" si="29"/>
        <v>Ake_4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236</v>
      </c>
      <c r="Q93" t="str">
        <f>IF(G93="экспл",0,IF(G93="импл_",VLOOKUP(J93,quest_импл!$A$1:$J$129,8,FALSE),0))</f>
        <v>sound\\S_kochuroy_li.wav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2007</v>
      </c>
      <c r="AD93" t="str">
        <f t="shared" ca="1" si="39"/>
        <v>pics\\Banan_7.jpg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pics\\Banan_7.jpg</v>
      </c>
      <c r="AI93" t="s">
        <v>103</v>
      </c>
      <c r="AO93">
        <f t="shared" ca="1" si="35"/>
        <v>0.9028889008142188</v>
      </c>
      <c r="AP93" t="str">
        <f t="shared" ca="1" si="36"/>
        <v>pics\\Banan_7.jpg</v>
      </c>
      <c r="AR93" t="str">
        <f t="shared" si="41"/>
        <v/>
      </c>
      <c r="AS93" t="str">
        <f t="shared" ca="1" si="42"/>
        <v>pics\\Banan_7.jpg</v>
      </c>
      <c r="AT93">
        <f t="shared" ca="1" si="31"/>
        <v>0.51107264654618512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_С_косточкой_ли_</v>
      </c>
      <c r="BB93" t="str">
        <f t="shared" si="33"/>
        <v>_С_косточкой_ли_ФИМОН?</v>
      </c>
      <c r="BD93" cm="1">
        <f t="array" aca="1" ref="BD93" ca="1">INDEX($L$90:$L$97,(RANK(AT5,$AT$2:$AT$9)))</f>
        <v>2078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VLOOKUP(B94,audio_list_stym!$A$3:$BP$18,50,FALSE)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VLOOKUP(B94,audio_list_stym!$A$3:$AJ$18,18,FALSE)</f>
        <v>Ake</v>
      </c>
      <c r="I94" t="s">
        <v>692</v>
      </c>
      <c r="J94" t="str">
        <f t="shared" si="29"/>
        <v>Ake_5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237</v>
      </c>
      <c r="Q94" t="str">
        <f>IF(G94="экспл",0,IF(G94="импл_",VLOOKUP(J94,quest_импл!$A$1:$J$129,8,FALSE),0))</f>
        <v>sound\\Fioletoviy_li.wav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2014</v>
      </c>
      <c r="AD94" t="str">
        <f t="shared" ca="1" si="39"/>
        <v>pics\\Finik_6.jpg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pics\\Finik_6.jpg</v>
      </c>
      <c r="AI94" t="s">
        <v>104</v>
      </c>
      <c r="AO94">
        <f t="shared" ca="1" si="35"/>
        <v>0.81680401715594442</v>
      </c>
      <c r="AP94" t="str">
        <f t="shared" ca="1" si="36"/>
        <v>pics\\Finik_6.jpg</v>
      </c>
      <c r="AR94" t="str">
        <f t="shared" si="41"/>
        <v/>
      </c>
      <c r="AS94" t="str">
        <f t="shared" ca="1" si="42"/>
        <v>pics\\Finik_6.jpg</v>
      </c>
      <c r="AT94">
        <f t="shared" ca="1" si="31"/>
        <v>0.64487611551362689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_Синий_ли_</v>
      </c>
      <c r="BB94" t="str">
        <f t="shared" si="33"/>
        <v>_Синий_ли_ФИМОН?</v>
      </c>
      <c r="BD94" cm="1">
        <f t="array" aca="1" ref="BD94" ca="1">INDEX($L$90:$L$97,(RANK(AT6,$AT$2:$AT$9)))</f>
        <v>2073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VLOOKUP(B95,audio_list_stym!$A$3:$BP$18,50,FALSE)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VLOOKUP(B95,audio_list_stym!$A$3:$AJ$18,18,FALSE)</f>
        <v>Ake</v>
      </c>
      <c r="I95" t="s">
        <v>693</v>
      </c>
      <c r="J95" t="str">
        <f t="shared" si="29"/>
        <v>Ake_6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238</v>
      </c>
      <c r="Q95" t="str">
        <f>IF(G95="экспл",0,IF(G95="импл_",VLOOKUP(J95,quest_импл!$A$1:$J$129,8,FALSE),0))</f>
        <v>sound\\S_dolkami_li.wav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2031</v>
      </c>
      <c r="AD95" t="str">
        <f t="shared" ca="1" si="39"/>
        <v>pics\\Kokos_7.jpg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pics\\Kokos_7.jpg</v>
      </c>
      <c r="AI95" t="s">
        <v>105</v>
      </c>
      <c r="AO95">
        <f t="shared" ca="1" si="35"/>
        <v>0.57355762034787905</v>
      </c>
      <c r="AP95" t="str">
        <f t="shared" ca="1" si="36"/>
        <v>pics\\Kokos_7.jpg</v>
      </c>
      <c r="AR95" t="str">
        <f t="shared" si="41"/>
        <v/>
      </c>
      <c r="AS95" t="str">
        <f t="shared" ca="1" si="42"/>
        <v>pics\\Kokos_7.jpg</v>
      </c>
      <c r="AT95">
        <f t="shared" ca="1" si="31"/>
        <v>0.18727896076818418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_С_дольками_ли_</v>
      </c>
      <c r="BB95" t="str">
        <f t="shared" si="33"/>
        <v>_С_дольками_ли_ФИМОН?</v>
      </c>
      <c r="BD95" cm="1">
        <f t="array" aca="1" ref="BD95" ca="1">INDEX($L$90:$L$97,(RANK(AT7,$AT$2:$AT$9)))</f>
        <v>2074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VLOOKUP(B96,audio_list_stym!$A$3:$BP$18,50,FALSE)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VLOOKUP(B96,audio_list_stym!$A$3:$AJ$18,18,FALSE)</f>
        <v>Ake</v>
      </c>
      <c r="I96" t="s">
        <v>694</v>
      </c>
      <c r="J96" t="str">
        <f t="shared" si="29"/>
        <v>Ake_7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239</v>
      </c>
      <c r="Q96" t="str">
        <f>IF(G96="экспл",0,IF(G96="импл_",VLOOKUP(J96,quest_импл!$A$1:$J$129,8,FALSE),0))</f>
        <v>sound\\Visushenniy_li.wav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2042</v>
      </c>
      <c r="AD96" t="str">
        <f t="shared" ca="1" si="39"/>
        <v>pics\\Peper_2.jpg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pics\\Peper_2.jpg</v>
      </c>
      <c r="AI96" t="s">
        <v>106</v>
      </c>
      <c r="AO96">
        <f t="shared" ca="1" si="35"/>
        <v>0.36112628944127689</v>
      </c>
      <c r="AP96" t="str">
        <f t="shared" ca="1" si="36"/>
        <v>pics\\Peper_2.jpg</v>
      </c>
      <c r="AR96" t="str">
        <f t="shared" si="41"/>
        <v/>
      </c>
      <c r="AS96" t="str">
        <f t="shared" ca="1" si="42"/>
        <v>pics\\Peper_2.jpg</v>
      </c>
      <c r="AT96">
        <f t="shared" ca="1" si="31"/>
        <v>0.249231571132003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_Высушенный_ли_</v>
      </c>
      <c r="BB96" t="str">
        <f t="shared" si="33"/>
        <v>_Высушенный_ли_ФИМОН?</v>
      </c>
      <c r="BD96" cm="1">
        <f t="array" aca="1" ref="BD96" ca="1">INDEX($L$90:$L$97,(RANK(AT8,$AT$2:$AT$9)))</f>
        <v>2080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VLOOKUP(B97,audio_list_stym!$A$3:$BP$18,50,FALSE)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VLOOKUP(B97,audio_list_stym!$A$3:$AJ$18,18,FALSE)</f>
        <v>Ake</v>
      </c>
      <c r="I97" t="s">
        <v>695</v>
      </c>
      <c r="J97" t="str">
        <f t="shared" si="29"/>
        <v>Ake_8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240</v>
      </c>
      <c r="Q97" t="str">
        <f>IF(G97="экспл",0,IF(G97="импл_",VLOOKUP(J97,quest_импл!$A$1:$J$129,8,FALSE),0))</f>
        <v>sound\\Myatiy_li.wav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2024</v>
      </c>
      <c r="AD97" t="str">
        <f t="shared" ca="1" si="39"/>
        <v>pics\\Goroh_8.jpg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pics\\Goroh_8.jpg</v>
      </c>
      <c r="AI97" t="s">
        <v>107</v>
      </c>
      <c r="AO97">
        <f t="shared" ca="1" si="35"/>
        <v>0.64922592452756256</v>
      </c>
      <c r="AP97" t="str">
        <f t="shared" ca="1" si="36"/>
        <v>pics\\Goroh_8.jpg</v>
      </c>
      <c r="AR97" t="str">
        <f t="shared" si="41"/>
        <v/>
      </c>
      <c r="AS97" t="str">
        <f t="shared" ca="1" si="42"/>
        <v>pics\\Goroh_8.jpg</v>
      </c>
      <c r="AT97">
        <f t="shared" ca="1" si="31"/>
        <v>0.74687097525424795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_Мятый_ли_</v>
      </c>
      <c r="BB97" t="str">
        <f t="shared" si="33"/>
        <v>_Мятый_ли_ФИМОН?</v>
      </c>
      <c r="BD97" cm="1">
        <f t="array" aca="1" ref="BD97" ca="1">INDEX($L$90:$L$97,(RANK(AT9,$AT$2:$AT$9)))</f>
        <v>2076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VLOOKUP(B98,audio_list_stym!$A$3:$BP$18,50,FALSE)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VLOOKUP(B98,audio_list_stym!$A$3:$AJ$18,18,FALSE)</f>
        <v>Finger</v>
      </c>
      <c r="I98" t="s">
        <v>688</v>
      </c>
      <c r="J98" t="str">
        <f t="shared" si="29"/>
        <v>Finger_1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113</v>
      </c>
      <c r="Z98" t="str">
        <f>IF(G98="экспл",VLOOKUP(J98,quest_экспл!$A$1:$N$129,12,FALSE),IF(G98="импл_",0,0))</f>
        <v>sound\\On_vizhatiy.wav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9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40"/>
        <v/>
      </c>
      <c r="AI98" t="s">
        <v>108</v>
      </c>
      <c r="AO98">
        <f t="shared" ca="1" si="35"/>
        <v>0.8082255882190561</v>
      </c>
      <c r="AP98" t="str">
        <f t="shared" ca="1" si="36"/>
        <v>pics\\Finik_7.jpg</v>
      </c>
      <c r="AR98" t="str">
        <f>IF(AH98="sound\\Ogorod",AP26,"")</f>
        <v/>
      </c>
      <c r="AS98" t="str">
        <f t="shared" si="42"/>
        <v/>
      </c>
      <c r="AT98">
        <f t="shared" ca="1" si="31"/>
        <v>0.23081373228225777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_Он_выжатый?</v>
      </c>
      <c r="BA98" t="e">
        <f>VLOOKUP(Q98,audio_list_stym!$B$2:$BQ$299,68,FALSE)</f>
        <v>#N/A</v>
      </c>
      <c r="BB98" t="str">
        <f t="shared" si="33"/>
        <v>На_экране_КОДИС._Он_выжатый?</v>
      </c>
      <c r="BC98">
        <f>A98</f>
        <v>1213</v>
      </c>
      <c r="BD98" cm="1">
        <f t="array" aca="1" ref="BD98" ca="1">INDEX($L$98:$L$105,(RANK(AT2,$AT$2:$AT$9)))</f>
        <v>2087</v>
      </c>
      <c r="BE98" cm="1">
        <f t="array" aca="1" ref="BE98" ca="1">INDEX(BD66:BD81,(RANK(AT6,$AT$2:$AT$9)))</f>
        <v>2143</v>
      </c>
      <c r="BF98" cm="1">
        <f t="array" aca="1" ref="BF98" ca="1">INDEX(BD82:BD97,(RANK(AT6,$AT$2:$AT$9)))</f>
        <v>2071</v>
      </c>
      <c r="BG98" cm="1">
        <f t="array" aca="1" ref="BG98" ca="1">INDEX(BD106:BD129,(RANK(AT6,$AT$2:$AT$17)))</f>
        <v>2094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VLOOKUP(B99,audio_list_stym!$A$3:$BP$18,50,FALSE)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VLOOKUP(B99,audio_list_stym!$A$3:$AJ$18,18,FALSE)</f>
        <v>Finger</v>
      </c>
      <c r="I99" t="s">
        <v>689</v>
      </c>
      <c r="J99" t="str">
        <f t="shared" si="29"/>
        <v>Finger_2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114</v>
      </c>
      <c r="Z99" t="str">
        <f>IF(G99="экспл",VLOOKUP(J99,quest_экспл!$A$1:$N$129,12,FALSE),IF(G99="импл_",0,0))</f>
        <v>sound\\On_nadloman.wav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9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40"/>
        <v/>
      </c>
      <c r="AI99" t="s">
        <v>109</v>
      </c>
      <c r="AO99">
        <f t="shared" ca="1" si="35"/>
        <v>0.65805101863473026</v>
      </c>
      <c r="AP99" t="str">
        <f t="shared" ca="1" si="36"/>
        <v>pics\\Goroh_7.jpg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0.46439956619200862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_Он_надломан?</v>
      </c>
      <c r="BA99" t="e">
        <f>VLOOKUP(Q99,audio_list_stym!$B$2:$BQ$299,68,FALSE)</f>
        <v>#N/A</v>
      </c>
      <c r="BB99" t="str">
        <f t="shared" si="33"/>
        <v>Посмотрите,_вот_КОДИС._Он_надломан?</v>
      </c>
      <c r="BD99" cm="1">
        <f t="array" aca="1" ref="BD99" ca="1">INDEX($L$98:$L$105,(RANK(AT3,$AT$2:$AT$9)))</f>
        <v>2083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VLOOKUP(B100,audio_list_stym!$A$3:$BP$18,50,FALSE)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VLOOKUP(B100,audio_list_stym!$A$3:$AJ$18,18,FALSE)</f>
        <v>Finger</v>
      </c>
      <c r="I100" t="s">
        <v>690</v>
      </c>
      <c r="J100" t="str">
        <f t="shared" si="29"/>
        <v>Finger_3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115</v>
      </c>
      <c r="Z100" t="str">
        <f>IF(G100="экспл",VLOOKUP(J100,quest_экспл!$A$1:$N$129,12,FALSE),IF(G100="импл_",0,0))</f>
        <v>sound\\On_volnistiy.wav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9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40"/>
        <v/>
      </c>
      <c r="AI100" t="s">
        <v>110</v>
      </c>
      <c r="AO100">
        <f t="shared" ca="1" si="35"/>
        <v>0.9932396734873975</v>
      </c>
      <c r="AP100" t="str">
        <f t="shared" ca="1" si="36"/>
        <v>pics\\Banan_1.jpg</v>
      </c>
      <c r="AR100" t="str">
        <f t="shared" si="43"/>
        <v/>
      </c>
      <c r="AS100" t="str">
        <f t="shared" si="42"/>
        <v/>
      </c>
      <c r="AT100">
        <f t="shared" ca="1" si="31"/>
        <v>0.16082789177871626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_Он_волнистый?</v>
      </c>
      <c r="BA100" t="e">
        <f>VLOOKUP(Q100,audio_list_stym!$B$2:$BQ$299,68,FALSE)</f>
        <v>#N/A</v>
      </c>
      <c r="BB100" t="str">
        <f t="shared" si="33"/>
        <v>Вот_КОДИС._Он_волнистый?</v>
      </c>
      <c r="BD100" cm="1">
        <f t="array" aca="1" ref="BD100" ca="1">INDEX($L$98:$L$105,(RANK(AT4,$AT$2:$AT$9)))</f>
        <v>2085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VLOOKUP(B101,audio_list_stym!$A$3:$BP$18,50,FALSE)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VLOOKUP(B101,audio_list_stym!$A$3:$AJ$18,18,FALSE)</f>
        <v>Finger</v>
      </c>
      <c r="I101" t="s">
        <v>691</v>
      </c>
      <c r="J101" t="str">
        <f t="shared" si="29"/>
        <v>Finger_4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116</v>
      </c>
      <c r="Z101" t="str">
        <f>IF(G101="экспл",VLOOKUP(J101,quest_экспл!$A$1:$N$129,12,FALSE),IF(G101="импл_",0,0))</f>
        <v>sound\\On_buriy.wav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9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40"/>
        <v/>
      </c>
      <c r="AI101" t="s">
        <v>111</v>
      </c>
      <c r="AO101">
        <f t="shared" ca="1" si="35"/>
        <v>0.88847028190375299</v>
      </c>
      <c r="AP101" t="str">
        <f t="shared" ca="1" si="36"/>
        <v>pics\\Banan_8.jpg</v>
      </c>
      <c r="AR101" t="str">
        <f t="shared" si="43"/>
        <v/>
      </c>
      <c r="AS101" t="str">
        <f t="shared" si="42"/>
        <v/>
      </c>
      <c r="AT101">
        <f t="shared" ca="1" si="31"/>
        <v>0.80050437262452789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_Он_бурый?</v>
      </c>
      <c r="BA101" t="e">
        <f>VLOOKUP(Q101,audio_list_stym!$B$2:$BQ$299,68,FALSE)</f>
        <v>#N/A</v>
      </c>
      <c r="BB101" t="str">
        <f t="shared" si="33"/>
        <v>Это_КОДИС._Он_бурый?</v>
      </c>
      <c r="BD101" cm="1">
        <f t="array" aca="1" ref="BD101" ca="1">INDEX($L$98:$L$105,(RANK(AT5,$AT$2:$AT$9)))</f>
        <v>2086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VLOOKUP(B102,audio_list_stym!$A$3:$BP$18,50,FALSE)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VLOOKUP(B102,audio_list_stym!$A$3:$AJ$18,18,FALSE)</f>
        <v>Finger</v>
      </c>
      <c r="I102" t="s">
        <v>692</v>
      </c>
      <c r="J102" t="str">
        <f t="shared" si="29"/>
        <v>Finger_5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117</v>
      </c>
      <c r="Z102" t="str">
        <f>IF(G102="экспл",VLOOKUP(J102,quest_экспл!$A$1:$N$129,12,FALSE),IF(G102="импл_",0,0))</f>
        <v>sound\\Vityanut_li_on.wav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9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40"/>
        <v/>
      </c>
      <c r="AI102" t="s">
        <v>112</v>
      </c>
      <c r="AO102">
        <f t="shared" ca="1" si="35"/>
        <v>0.43735049263974934</v>
      </c>
      <c r="AP102" t="str">
        <f t="shared" ca="1" si="36"/>
        <v>pics\\Limon_7.jpg</v>
      </c>
      <c r="AR102" t="str">
        <f t="shared" si="43"/>
        <v/>
      </c>
      <c r="AS102" t="str">
        <f t="shared" si="42"/>
        <v/>
      </c>
      <c r="AT102">
        <f t="shared" ca="1" si="31"/>
        <v>0.47828751144287274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_Вытянут_ли_он?</v>
      </c>
      <c r="BA102" t="e">
        <f>VLOOKUP(Q102,audio_list_stym!$B$2:$BQ$299,68,FALSE)</f>
        <v>#N/A</v>
      </c>
      <c r="BB102" t="str">
        <f t="shared" si="33"/>
        <v>На_картинке_КОДИС._Вытянут_ли_он?</v>
      </c>
      <c r="BD102" cm="1">
        <f t="array" aca="1" ref="BD102" ca="1">INDEX($L$98:$L$105,(RANK(AT6,$AT$2:$AT$9)))</f>
        <v>2081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VLOOKUP(B103,audio_list_stym!$A$3:$BP$18,50,FALSE)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VLOOKUP(B103,audio_list_stym!$A$3:$AJ$18,18,FALSE)</f>
        <v>Finger</v>
      </c>
      <c r="I103" t="s">
        <v>693</v>
      </c>
      <c r="J103" t="str">
        <f t="shared" si="29"/>
        <v>Finger_6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118</v>
      </c>
      <c r="Z103" t="str">
        <f>IF(G103="экспл",VLOOKUP(J103,quest_экспл!$A$1:$N$129,12,FALSE),IF(G103="импл_",0,0))</f>
        <v>sound\\Obyemniy_li_on.wav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9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40"/>
        <v/>
      </c>
      <c r="AI103" t="s">
        <v>113</v>
      </c>
      <c r="AO103">
        <f t="shared" ca="1" si="35"/>
        <v>6.4690238102901754E-2</v>
      </c>
      <c r="AP103" t="str">
        <f t="shared" ca="1" si="36"/>
        <v>pics\\Tomat_6.jpg</v>
      </c>
      <c r="AR103" t="str">
        <f t="shared" si="43"/>
        <v/>
      </c>
      <c r="AS103" t="str">
        <f t="shared" si="42"/>
        <v/>
      </c>
      <c r="AT103">
        <f t="shared" ca="1" si="31"/>
        <v>0.61056398477775631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_Объемный_ли_он?</v>
      </c>
      <c r="BA103" t="e">
        <f>VLOOKUP(Q103,audio_list_stym!$B$2:$BQ$299,68,FALSE)</f>
        <v>#N/A</v>
      </c>
      <c r="BB103" t="str">
        <f t="shared" si="33"/>
        <v>На_мониторе_КОДИС._Объемный_ли_он?</v>
      </c>
      <c r="BD103" cm="1">
        <f t="array" aca="1" ref="BD103" ca="1">INDEX($L$98:$L$105,(RANK(AT7,$AT$2:$AT$9)))</f>
        <v>2082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VLOOKUP(B104,audio_list_stym!$A$3:$BP$18,50,FALSE)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VLOOKUP(B104,audio_list_stym!$A$3:$AJ$18,18,FALSE)</f>
        <v>Finger</v>
      </c>
      <c r="I104" t="s">
        <v>694</v>
      </c>
      <c r="J104" t="str">
        <f t="shared" si="29"/>
        <v>Finger_7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119</v>
      </c>
      <c r="Z104" t="str">
        <f>IF(G104="экспл",VLOOKUP(J104,quest_экспл!$A$1:$N$129,12,FALSE),IF(G104="импл_",0,0))</f>
        <v>sound\\Pustoy_li_on.wav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9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40"/>
        <v/>
      </c>
      <c r="AI104" t="s">
        <v>114</v>
      </c>
      <c r="AO104">
        <f t="shared" ca="1" si="35"/>
        <v>0.68721560506521451</v>
      </c>
      <c r="AP104" t="str">
        <f t="shared" ca="1" si="36"/>
        <v>pics\\Goroh_5.jpg</v>
      </c>
      <c r="AR104" t="str">
        <f t="shared" si="43"/>
        <v/>
      </c>
      <c r="AS104" t="str">
        <f t="shared" si="42"/>
        <v/>
      </c>
      <c r="AT104">
        <f t="shared" ca="1" si="31"/>
        <v>0.77255355429596106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_Пустой_ли_он?</v>
      </c>
      <c r="BA104" t="e">
        <f>VLOOKUP(Q104,audio_list_stym!$B$2:$BQ$299,68,FALSE)</f>
        <v>#N/A</v>
      </c>
      <c r="BB104" t="str">
        <f t="shared" si="33"/>
        <v>Перед_Вами_КОДИС._Пустой_ли_он?</v>
      </c>
      <c r="BD104" cm="1">
        <f t="array" aca="1" ref="BD104" ca="1">INDEX($L$98:$L$105,(RANK(AT8,$AT$2:$AT$9)))</f>
        <v>2088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VLOOKUP(B105,audio_list_stym!$A$3:$BP$18,50,FALSE)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VLOOKUP(B105,audio_list_stym!$A$3:$AJ$18,18,FALSE)</f>
        <v>Finger</v>
      </c>
      <c r="I105" t="s">
        <v>695</v>
      </c>
      <c r="J105" t="str">
        <f t="shared" si="29"/>
        <v>Finger_8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120</v>
      </c>
      <c r="Z105" t="str">
        <f>IF(G105="экспл",VLOOKUP(J105,quest_экспл!$A$1:$N$129,12,FALSE),IF(G105="импл_",0,0))</f>
        <v>sound\\Belyi_li_on.wav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9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40"/>
        <v/>
      </c>
      <c r="AI105" t="s">
        <v>115</v>
      </c>
      <c r="AO105">
        <f t="shared" ca="1" si="35"/>
        <v>0.3985975761773356</v>
      </c>
      <c r="AP105" t="str">
        <f t="shared" ca="1" si="36"/>
        <v>pics\\Limon_8.jpg</v>
      </c>
      <c r="AR105" t="str">
        <f t="shared" si="43"/>
        <v/>
      </c>
      <c r="AS105" t="str">
        <f t="shared" si="42"/>
        <v/>
      </c>
      <c r="AT105">
        <f t="shared" ca="1" si="31"/>
        <v>0.37117866987978909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_Белый_ли_он?</v>
      </c>
      <c r="BA105" t="e">
        <f>VLOOKUP(Q105,audio_list_stym!$B$2:$BQ$299,68,FALSE)</f>
        <v>#N/A</v>
      </c>
      <c r="BB105" t="str">
        <f t="shared" si="33"/>
        <v>Вы_видите_КОДИС._Белый_ли_он?</v>
      </c>
      <c r="BD105" cm="1">
        <f t="array" aca="1" ref="BD105" ca="1">INDEX($L$98:$L$105,(RANK(AT9,$AT$2:$AT$9)))</f>
        <v>2084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VLOOKUP(B106,audio_list_stym!$A$3:$BP$18,50,FALSE)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VLOOKUP(B106,audio_list_stym!$A$3:$AJ$18,18,FALSE)</f>
        <v>Gac</v>
      </c>
      <c r="I106" t="s">
        <v>688</v>
      </c>
      <c r="J106" t="str">
        <f t="shared" si="29"/>
        <v>Gac_1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249</v>
      </c>
      <c r="Q106" t="str">
        <f>IF(G106="экспл",0,IF(G106="импл_",VLOOKUP(J106,quest_импл!$A$1:$J$129,8,FALSE),0))</f>
        <v>sound\\Ispachkan_li.wav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2030</v>
      </c>
      <c r="AD106" t="str">
        <f t="shared" ca="1" si="39"/>
        <v>pics\\Kokos_6.jpg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pics\\Kokos_6.jpg</v>
      </c>
      <c r="AI106" t="s">
        <v>116</v>
      </c>
      <c r="AO106">
        <f t="shared" ca="1" si="35"/>
        <v>0.58452837879162023</v>
      </c>
      <c r="AP106" t="str">
        <f t="shared" ca="1" si="36"/>
        <v>pics\\Kokos_6.jpg</v>
      </c>
      <c r="AR106" t="str">
        <f t="shared" si="43"/>
        <v/>
      </c>
      <c r="AS106" t="str">
        <f t="shared" ca="1" si="42"/>
        <v>pics\\Kokos_6.jpg</v>
      </c>
      <c r="AT106">
        <f t="shared" ca="1" si="31"/>
        <v>0.8850111316753817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_Испачкан_ли_</v>
      </c>
      <c r="BB106" t="str">
        <f t="shared" si="33"/>
        <v>_Испачкан_ли_XXXXX?</v>
      </c>
      <c r="BC106">
        <f>A106</f>
        <v>1214</v>
      </c>
      <c r="BD106" cm="1">
        <f t="array" aca="1" ref="BD106" ca="1">INDEX($L$106:$L$113,(RANK(AT2,$AT$2:$AT$9)))</f>
        <v>2095</v>
      </c>
      <c r="BE106" cm="1">
        <f t="array" aca="1" ref="BE106" ca="1">INDEX(BD66:BD81,(RANK(AT7,$AT$2:$AT$17)))</f>
        <v>2141</v>
      </c>
      <c r="BF106" cm="1">
        <f t="array" aca="1" ref="BF106" ca="1">INDEX(BD90:BD105,(RANK(AT7,$AT$2:$AT$17)))</f>
        <v>2073</v>
      </c>
      <c r="BG106" cm="1">
        <f t="array" aca="1" ref="BG106" ca="1">INDEX(BD114:BD129,(RANK(AT7,$AT$2:$AT$9)))</f>
        <v>2115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VLOOKUP(B107,audio_list_stym!$A$3:$BP$18,50,FALSE)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VLOOKUP(B107,audio_list_stym!$A$3:$AJ$18,18,FALSE)</f>
        <v>Gac</v>
      </c>
      <c r="I107" t="s">
        <v>689</v>
      </c>
      <c r="J107" t="str">
        <f t="shared" si="29"/>
        <v>Gac_2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250</v>
      </c>
      <c r="Q107" t="str">
        <f>IF(G107="экспл",0,IF(G107="импл_",VLOOKUP(J107,quest_импл!$A$1:$J$129,8,FALSE),0))</f>
        <v>sound\\Farshirovanniy_li.wav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2063</v>
      </c>
      <c r="AD107" t="str">
        <f t="shared" ca="1" si="39"/>
        <v>pics\\Tomat_7.jpg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pics\\Tomat_7.jpg</v>
      </c>
      <c r="AI107" t="s">
        <v>117</v>
      </c>
      <c r="AO107">
        <f t="shared" ca="1" si="35"/>
        <v>1.3847921107125627E-2</v>
      </c>
      <c r="AP107" t="str">
        <f t="shared" ca="1" si="36"/>
        <v>pics\\Tomat_7.jpg</v>
      </c>
      <c r="AR107" t="str">
        <f t="shared" si="43"/>
        <v/>
      </c>
      <c r="AS107" t="str">
        <f t="shared" ca="1" si="42"/>
        <v>pics\\Tomat_7.jpg</v>
      </c>
      <c r="AT107">
        <f t="shared" ca="1" si="31"/>
        <v>0.42996855075543283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_Фаршированный_ли_</v>
      </c>
      <c r="BB107" t="str">
        <f t="shared" si="33"/>
        <v>_Фаршированный_ли_XXXXX?</v>
      </c>
      <c r="BD107" cm="1">
        <f t="array" aca="1" ref="BD107" ca="1">INDEX($L$106:$L$113,(RANK(AT3,$AT$2:$AT$9)))</f>
        <v>2091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VLOOKUP(B108,audio_list_stym!$A$3:$BP$18,50,FALSE)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VLOOKUP(B108,audio_list_stym!$A$3:$AJ$18,18,FALSE)</f>
        <v>Gac</v>
      </c>
      <c r="I108" t="s">
        <v>690</v>
      </c>
      <c r="J108" t="str">
        <f t="shared" si="29"/>
        <v>Gac_3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251</v>
      </c>
      <c r="Q108" t="str">
        <f>IF(G108="экспл",0,IF(G108="импл_",VLOOKUP(J108,quest_импл!$A$1:$J$129,8,FALSE),0))</f>
        <v>sound\\Razrezan_li.wav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2043</v>
      </c>
      <c r="AD108" t="str">
        <f t="shared" ca="1" si="39"/>
        <v>pics\\Peper_3.jpg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pics\\Peper_3.jpg</v>
      </c>
      <c r="AI108" t="s">
        <v>118</v>
      </c>
      <c r="AO108">
        <f t="shared" ca="1" si="35"/>
        <v>0.3332342914475892</v>
      </c>
      <c r="AP108" t="str">
        <f t="shared" ca="1" si="36"/>
        <v>pics\\Peper_3.jpg</v>
      </c>
      <c r="AR108" t="str">
        <f t="shared" si="43"/>
        <v/>
      </c>
      <c r="AS108" t="str">
        <f t="shared" ca="1" si="42"/>
        <v>pics\\Peper_3.jpg</v>
      </c>
      <c r="AT108">
        <f t="shared" ca="1" si="31"/>
        <v>0.83553912114244044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_Разрезан_ли_</v>
      </c>
      <c r="BB108" t="str">
        <f t="shared" si="33"/>
        <v>_Разрезан_ли_XXXXX?</v>
      </c>
      <c r="BD108" cm="1">
        <f t="array" aca="1" ref="BD108" ca="1">INDEX($L$106:$L$113,(RANK(AT4,$AT$2:$AT$9)))</f>
        <v>2093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VLOOKUP(B109,audio_list_stym!$A$3:$BP$18,50,FALSE)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VLOOKUP(B109,audio_list_stym!$A$3:$AJ$18,18,FALSE)</f>
        <v>Gac</v>
      </c>
      <c r="I109" t="s">
        <v>691</v>
      </c>
      <c r="J109" t="str">
        <f t="shared" si="29"/>
        <v>Gac_4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252</v>
      </c>
      <c r="Q109" t="str">
        <f>IF(G109="экспл",0,IF(G109="импл_",VLOOKUP(J109,quest_импл!$A$1:$J$129,8,FALSE),0))</f>
        <v>sound\\S_lepestkami_li.wav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2047</v>
      </c>
      <c r="AD109" t="str">
        <f t="shared" ca="1" si="39"/>
        <v>pics\\Peper_7.jpg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pics\\Peper_7.jpg</v>
      </c>
      <c r="AI109" t="s">
        <v>119</v>
      </c>
      <c r="AO109">
        <f t="shared" ca="1" si="35"/>
        <v>0.30387480467886485</v>
      </c>
      <c r="AP109" t="str">
        <f t="shared" ca="1" si="36"/>
        <v>pics\\Peper_7.jpg</v>
      </c>
      <c r="AR109" t="str">
        <f t="shared" si="43"/>
        <v/>
      </c>
      <c r="AS109" t="str">
        <f t="shared" ca="1" si="42"/>
        <v>pics\\Peper_7.jpg</v>
      </c>
      <c r="AT109">
        <f t="shared" ca="1" si="31"/>
        <v>0.60912724144053954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_С_лепестками_ли_</v>
      </c>
      <c r="BB109" t="str">
        <f t="shared" si="33"/>
        <v>_С_лепестками_ли_XXXXX?</v>
      </c>
      <c r="BD109" cm="1">
        <f t="array" aca="1" ref="BD109" ca="1">INDEX($L$106:$L$113,(RANK(AT5,$AT$2:$AT$9)))</f>
        <v>2094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VLOOKUP(B110,audio_list_stym!$A$3:$BP$18,50,FALSE)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VLOOKUP(B110,audio_list_stym!$A$3:$AJ$18,18,FALSE)</f>
        <v>Gac</v>
      </c>
      <c r="I110" t="s">
        <v>692</v>
      </c>
      <c r="J110" t="str">
        <f t="shared" si="29"/>
        <v>Gac_5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253</v>
      </c>
      <c r="Q110" t="str">
        <f>IF(G110="экспл",0,IF(G110="импл_",VLOOKUP(J110,quest_импл!$A$1:$J$129,8,FALSE),0))</f>
        <v>sound\\Kolyuchiy_li.wav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2022</v>
      </c>
      <c r="AD110" t="str">
        <f t="shared" ca="1" si="39"/>
        <v>pics\\Goroh_6.jpg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pics\\Goroh_6.jpg</v>
      </c>
      <c r="AI110" t="s">
        <v>120</v>
      </c>
      <c r="AO110">
        <f t="shared" ca="1" si="35"/>
        <v>0.66814393098567626</v>
      </c>
      <c r="AP110" t="str">
        <f t="shared" ca="1" si="36"/>
        <v>pics\\Goroh_6.jpg</v>
      </c>
      <c r="AR110" t="str">
        <f t="shared" si="43"/>
        <v/>
      </c>
      <c r="AS110" t="str">
        <f t="shared" ca="1" si="42"/>
        <v>pics\\Goroh_6.jpg</v>
      </c>
      <c r="AT110">
        <f t="shared" ca="1" si="31"/>
        <v>0.21359776675998299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_Колючий_ли_</v>
      </c>
      <c r="BB110" t="str">
        <f t="shared" si="33"/>
        <v>_Колючий_ли_XXXXX?</v>
      </c>
      <c r="BD110" cm="1">
        <f t="array" aca="1" ref="BD110" ca="1">INDEX($L$106:$L$113,(RANK(AT6,$AT$2:$AT$9)))</f>
        <v>2089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VLOOKUP(B111,audio_list_stym!$A$3:$BP$18,50,FALSE)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VLOOKUP(B111,audio_list_stym!$A$3:$AJ$18,18,FALSE)</f>
        <v>Gac</v>
      </c>
      <c r="I111" t="s">
        <v>693</v>
      </c>
      <c r="J111" t="str">
        <f t="shared" si="29"/>
        <v>Gac_6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254</v>
      </c>
      <c r="Q111" t="str">
        <f>IF(G111="экспл",0,IF(G111="импл_",VLOOKUP(J111,quest_импл!$A$1:$J$129,8,FALSE),0))</f>
        <v>sound\\Oranzhrviy_li.wav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2055</v>
      </c>
      <c r="AD111" t="str">
        <f t="shared" ca="1" si="39"/>
        <v>pics\\Redis_7.jpg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pics\\Redis_7.jpg</v>
      </c>
      <c r="AI111" t="s">
        <v>121</v>
      </c>
      <c r="AO111">
        <f t="shared" ca="1" si="35"/>
        <v>0.16816370982294149</v>
      </c>
      <c r="AP111" t="str">
        <f t="shared" ca="1" si="36"/>
        <v>pics\\Redis_7.jpg</v>
      </c>
      <c r="AR111" t="str">
        <f t="shared" si="43"/>
        <v/>
      </c>
      <c r="AS111" t="str">
        <f t="shared" ca="1" si="42"/>
        <v>pics\\Redis_7.jpg</v>
      </c>
      <c r="AT111">
        <f t="shared" ca="1" si="31"/>
        <v>0.53813443199773225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_Оранжевый_ли_</v>
      </c>
      <c r="BB111" t="str">
        <f t="shared" si="33"/>
        <v>_Оранжевый_ли_XXXXX?</v>
      </c>
      <c r="BD111" cm="1">
        <f t="array" aca="1" ref="BD111" ca="1">INDEX($L$106:$L$113,(RANK(AT7,$AT$2:$AT$9)))</f>
        <v>2090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VLOOKUP(B112,audio_list_stym!$A$3:$BP$18,50,FALSE)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VLOOKUP(B112,audio_list_stym!$A$3:$AJ$18,18,FALSE)</f>
        <v>Gac</v>
      </c>
      <c r="I112" t="s">
        <v>694</v>
      </c>
      <c r="J112" t="str">
        <f t="shared" si="29"/>
        <v>Gac_7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255</v>
      </c>
      <c r="Q112" t="str">
        <f>IF(G112="экспл",0,IF(G112="импл_",VLOOKUP(J112,quest_импл!$A$1:$J$129,8,FALSE),0))</f>
        <v>sound\\Zernistiy_li.wav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2019</v>
      </c>
      <c r="AD112" t="str">
        <f t="shared" ca="1" si="39"/>
        <v>pics\\Goroh_3.jpg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pics\\Goroh_3.jpg</v>
      </c>
      <c r="AI112" t="s">
        <v>122</v>
      </c>
      <c r="AO112">
        <f t="shared" ca="1" si="35"/>
        <v>0.72443819116245511</v>
      </c>
      <c r="AP112" t="str">
        <f t="shared" ca="1" si="36"/>
        <v>pics\\Goroh_3.jpg</v>
      </c>
      <c r="AR112" t="str">
        <f t="shared" si="43"/>
        <v/>
      </c>
      <c r="AS112" t="str">
        <f t="shared" ca="1" si="42"/>
        <v>pics\\Goroh_3.jpg</v>
      </c>
      <c r="AT112">
        <f t="shared" ca="1" si="31"/>
        <v>0.37361089532976854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_Зернистый_ли_</v>
      </c>
      <c r="BB112" t="str">
        <f t="shared" si="33"/>
        <v>_Зернистый_ли_XXXXX?</v>
      </c>
      <c r="BD112" cm="1">
        <f t="array" aca="1" ref="BD112" ca="1">INDEX($L$106:$L$113,(RANK(AT8,$AT$2:$AT$9)))</f>
        <v>2096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VLOOKUP(B113,audio_list_stym!$A$3:$BP$18,50,FALSE)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VLOOKUP(B113,audio_list_stym!$A$3:$AJ$18,18,FALSE)</f>
        <v>Gac</v>
      </c>
      <c r="I113" t="s">
        <v>695</v>
      </c>
      <c r="J113" t="str">
        <f t="shared" si="29"/>
        <v>Gac_8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256</v>
      </c>
      <c r="Q113" t="str">
        <f>IF(G113="экспл",0,IF(G113="импл_",VLOOKUP(J113,quest_импл!$A$1:$J$129,8,FALSE),0))</f>
        <v>sound\\Okrugliy_li.wav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2061</v>
      </c>
      <c r="AD113" t="str">
        <f t="shared" ca="1" si="39"/>
        <v>pics\\Tomat_5.jpg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pics\\Tomat_5.jpg</v>
      </c>
      <c r="AI113" t="s">
        <v>123</v>
      </c>
      <c r="AO113">
        <f t="shared" ca="1" si="35"/>
        <v>8.2570897055231463E-2</v>
      </c>
      <c r="AP113" t="str">
        <f t="shared" ca="1" si="36"/>
        <v>pics\\Tomat_5.jpg</v>
      </c>
      <c r="AR113" t="str">
        <f t="shared" si="43"/>
        <v/>
      </c>
      <c r="AS113" t="str">
        <f t="shared" ca="1" si="42"/>
        <v>pics\\Tomat_5.jpg</v>
      </c>
      <c r="AT113">
        <f t="shared" ca="1" si="31"/>
        <v>0.40381651489933479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_Округлый_ли_</v>
      </c>
      <c r="BB113" t="str">
        <f t="shared" si="33"/>
        <v>_Округлый_ли_XXXXX?</v>
      </c>
      <c r="BD113" cm="1">
        <f t="array" aca="1" ref="BD113" ca="1">INDEX($L$106:$L$113,(RANK(AT9,$AT$2:$AT$9)))</f>
        <v>2092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VLOOKUP(B114,audio_list_stym!$A$3:$BP$18,50,FALSE)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VLOOKUP(B114,audio_list_stym!$A$3:$AJ$18,18,FALSE)</f>
        <v>Noni</v>
      </c>
      <c r="I114" t="s">
        <v>688</v>
      </c>
      <c r="J114" t="str">
        <f t="shared" si="29"/>
        <v>Noni_1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129</v>
      </c>
      <c r="Z114" t="str">
        <f>IF(G114="экспл",VLOOKUP(J114,quest_экспл!$A$1:$N$129,12,FALSE),IF(G114="импл_",0,0))</f>
        <v>sound\\On_beliy_vnutri.wav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9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40"/>
        <v/>
      </c>
      <c r="AI114" t="s">
        <v>86</v>
      </c>
      <c r="AO114">
        <f t="shared" ca="1" si="35"/>
        <v>0.27164463762351421</v>
      </c>
      <c r="AP114" t="str">
        <f t="shared" ca="1" si="36"/>
        <v>pics\\Redis_5.jpg</v>
      </c>
      <c r="AR114" t="str">
        <f t="shared" si="43"/>
        <v/>
      </c>
      <c r="AS114" t="str">
        <f t="shared" si="42"/>
        <v/>
      </c>
      <c r="AT114">
        <f t="shared" ca="1" si="31"/>
        <v>8.2409484072400452E-2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_Он_белый_внутри?</v>
      </c>
      <c r="BA114" t="e">
        <f>VLOOKUP(Q114,audio_list_stym!$B$2:$BQ$299,68,FALSE)</f>
        <v>#N/A</v>
      </c>
      <c r="BB114" t="str">
        <f t="shared" si="33"/>
        <v>На_экране_XXXXX._Он_белый_внутри?</v>
      </c>
      <c r="BC114">
        <f>A114</f>
        <v>1215</v>
      </c>
      <c r="BD114" cm="1">
        <f t="array" aca="1" ref="BD114" ca="1">INDEX($L$114:$L$121,(RANK(AT2,$AT$2:$AT$9)))</f>
        <v>2119</v>
      </c>
      <c r="BE114" cm="1">
        <f t="array" aca="1" ref="BE114" ca="1">INDEX(BD66:BD81,(RANK(AT8,$AT$2:$AT$17)))</f>
        <v>2148</v>
      </c>
      <c r="BF114" cm="1">
        <f t="array" aca="1" ref="BF114" ca="1">INDEX(BD82:BD97,(RANK(AT8,$AT$2:$AT$9)))</f>
        <v>2068</v>
      </c>
      <c r="BG114" cm="1">
        <f t="array" aca="1" ref="BG114" ca="1">INDEX(BD98:BD113,(RANK(AT8,$AT$2:$AT$9)))</f>
        <v>2084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VLOOKUP(B115,audio_list_stym!$A$3:$BP$18,50,FALSE)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VLOOKUP(B115,audio_list_stym!$A$3:$AJ$18,18,FALSE)</f>
        <v>Noni</v>
      </c>
      <c r="I115" t="s">
        <v>689</v>
      </c>
      <c r="J115" t="str">
        <f t="shared" si="29"/>
        <v>Noni_2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130</v>
      </c>
      <c r="Z115" t="str">
        <f>IF(G115="экспл",VLOOKUP(J115,quest_экспл!$A$1:$N$129,12,FALSE),IF(G115="импл_",0,0))</f>
        <v>sound\\Rebristiy_li_on.wav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9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40"/>
        <v/>
      </c>
      <c r="AI115" t="s">
        <v>87</v>
      </c>
      <c r="AO115">
        <f t="shared" ca="1" si="35"/>
        <v>0.9848444983006801</v>
      </c>
      <c r="AP115" t="str">
        <f t="shared" ca="1" si="36"/>
        <v>pics\\Banan_2.jpg</v>
      </c>
      <c r="AR115" t="str">
        <f t="shared" si="43"/>
        <v/>
      </c>
      <c r="AS115" t="str">
        <f t="shared" si="42"/>
        <v/>
      </c>
      <c r="AT115">
        <f t="shared" ca="1" si="31"/>
        <v>2.0140793604022433E-2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_Ребристый_ли_он?</v>
      </c>
      <c r="BA115" t="e">
        <f>VLOOKUP(Q115,audio_list_stym!$B$2:$BQ$299,68,FALSE)</f>
        <v>#N/A</v>
      </c>
      <c r="BB115" t="str">
        <f t="shared" si="33"/>
        <v>Посмотрите,_вот_XXXXX._Ребристый_ли_он?</v>
      </c>
      <c r="BD115" cm="1">
        <f t="array" aca="1" ref="BD115" ca="1">INDEX($L$114:$L$121,(RANK(AT3,$AT$2:$AT$9)))</f>
        <v>2115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VLOOKUP(B116,audio_list_stym!$A$3:$BP$18,50,FALSE)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VLOOKUP(B116,audio_list_stym!$A$3:$AJ$18,18,FALSE)</f>
        <v>Noni</v>
      </c>
      <c r="I116" t="s">
        <v>690</v>
      </c>
      <c r="J116" t="str">
        <f t="shared" si="29"/>
        <v>Noni_3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131</v>
      </c>
      <c r="Z116" t="str">
        <f>IF(G116="экспл",VLOOKUP(J116,quest_экспл!$A$1:$N$129,12,FALSE),IF(G116="импл_",0,0))</f>
        <v>sound\\Goluboy_li_on.wav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9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40"/>
        <v/>
      </c>
      <c r="AI116" t="s">
        <v>88</v>
      </c>
      <c r="AO116">
        <f t="shared" ca="1" si="35"/>
        <v>0.3097288418568962</v>
      </c>
      <c r="AP116" t="str">
        <f t="shared" ca="1" si="36"/>
        <v>pics\\Peper_6.jpg</v>
      </c>
      <c r="AR116" t="str">
        <f t="shared" si="43"/>
        <v/>
      </c>
      <c r="AS116" t="str">
        <f t="shared" si="42"/>
        <v/>
      </c>
      <c r="AT116">
        <f t="shared" ca="1" si="31"/>
        <v>0.21013425664671703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_Голубой_ли_он?</v>
      </c>
      <c r="BA116" t="e">
        <f>VLOOKUP(Q116,audio_list_stym!$B$2:$BQ$299,68,FALSE)</f>
        <v>#N/A</v>
      </c>
      <c r="BB116" t="str">
        <f t="shared" si="33"/>
        <v>Вот_XXXXX._Голубой_ли_он?</v>
      </c>
      <c r="BD116" cm="1">
        <f t="array" aca="1" ref="BD116" ca="1">INDEX($L$114:$L$121,(RANK(AT4,$AT$2:$AT$9)))</f>
        <v>2117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VLOOKUP(B117,audio_list_stym!$A$3:$BP$18,50,FALSE)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VLOOKUP(B117,audio_list_stym!$A$3:$AJ$18,18,FALSE)</f>
        <v>Noni</v>
      </c>
      <c r="I117" t="s">
        <v>691</v>
      </c>
      <c r="J117" t="str">
        <f t="shared" si="29"/>
        <v>Noni_4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132</v>
      </c>
      <c r="Z117" t="str">
        <f>IF(G117="экспл",VLOOKUP(J117,quest_экспл!$A$1:$N$129,12,FALSE),IF(G117="импл_",0,0))</f>
        <v>sound\\On_s_bugorkami.wav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9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40"/>
        <v/>
      </c>
      <c r="AI117" t="s">
        <v>89</v>
      </c>
      <c r="AO117">
        <f t="shared" ca="1" si="35"/>
        <v>0.51098850467287715</v>
      </c>
      <c r="AP117" t="str">
        <f t="shared" ca="1" si="36"/>
        <v>pics\\Limon_2.jpg</v>
      </c>
      <c r="AR117" t="str">
        <f t="shared" si="43"/>
        <v/>
      </c>
      <c r="AS117" t="str">
        <f t="shared" si="42"/>
        <v/>
      </c>
      <c r="AT117">
        <f t="shared" ca="1" si="31"/>
        <v>0.24517208779000921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_Он_с_бугорками?</v>
      </c>
      <c r="BA117" t="e">
        <f>VLOOKUP(Q117,audio_list_stym!$B$2:$BQ$299,68,FALSE)</f>
        <v>#N/A</v>
      </c>
      <c r="BB117" t="str">
        <f t="shared" si="33"/>
        <v>Это_XXXXX._Он_с_бугорками?</v>
      </c>
      <c r="BD117" cm="1">
        <f t="array" aca="1" ref="BD117" ca="1">INDEX($L$114:$L$121,(RANK(AT5,$AT$2:$AT$9)))</f>
        <v>2118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VLOOKUP(B118,audio_list_stym!$A$3:$BP$18,50,FALSE)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VLOOKUP(B118,audio_list_stym!$A$3:$AJ$18,18,FALSE)</f>
        <v>Noni</v>
      </c>
      <c r="I118" t="s">
        <v>692</v>
      </c>
      <c r="J118" t="str">
        <f t="shared" si="29"/>
        <v>Noni_5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133</v>
      </c>
      <c r="Z118" t="str">
        <f>IF(G118="экспл",VLOOKUP(J118,quest_экспл!$A$1:$N$129,12,FALSE),IF(G118="импл_",0,0))</f>
        <v>sound\\Ovalniy_li_on.wav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9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40"/>
        <v/>
      </c>
      <c r="AI118" t="s">
        <v>90</v>
      </c>
      <c r="AO118">
        <f t="shared" ca="1" si="35"/>
        <v>0.59921370214821268</v>
      </c>
      <c r="AP118" t="str">
        <f t="shared" ca="1" si="36"/>
        <v>pics\\Kokos_3.jpg</v>
      </c>
      <c r="AR118" t="str">
        <f t="shared" si="43"/>
        <v/>
      </c>
      <c r="AS118" t="str">
        <f t="shared" si="42"/>
        <v/>
      </c>
      <c r="AT118">
        <f t="shared" ca="1" si="31"/>
        <v>6.0003411055294831E-2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_Овальный_ли_он?</v>
      </c>
      <c r="BA118" t="e">
        <f>VLOOKUP(Q118,audio_list_stym!$B$2:$BQ$299,68,FALSE)</f>
        <v>#N/A</v>
      </c>
      <c r="BB118" t="str">
        <f t="shared" si="33"/>
        <v>На_картинке_XXXXX._Овальный_ли_он?</v>
      </c>
      <c r="BD118" cm="1">
        <f t="array" aca="1" ref="BD118" ca="1">INDEX($L$114:$L$121,(RANK(AT6,$AT$2:$AT$9)))</f>
        <v>2113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VLOOKUP(B119,audio_list_stym!$A$3:$BP$18,50,FALSE)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VLOOKUP(B119,audio_list_stym!$A$3:$AJ$18,18,FALSE)</f>
        <v>Noni</v>
      </c>
      <c r="I119" t="s">
        <v>693</v>
      </c>
      <c r="J119" t="str">
        <f t="shared" si="29"/>
        <v>Noni_6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134</v>
      </c>
      <c r="Z119" t="str">
        <f>IF(G119="экспл",VLOOKUP(J119,quest_экспл!$A$1:$N$129,12,FALSE),IF(G119="импл_",0,0))</f>
        <v>sound\\Zhidkiy_li_on.wav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9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40"/>
        <v/>
      </c>
      <c r="AI119" t="s">
        <v>91</v>
      </c>
      <c r="AO119">
        <f t="shared" ca="1" si="35"/>
        <v>0.95698914075702801</v>
      </c>
      <c r="AP119" t="str">
        <f t="shared" ca="1" si="36"/>
        <v>pics\\Banan_5.jpg</v>
      </c>
      <c r="AR119" t="str">
        <f t="shared" si="43"/>
        <v/>
      </c>
      <c r="AS119" t="str">
        <f t="shared" si="42"/>
        <v/>
      </c>
      <c r="AT119">
        <f t="shared" ca="1" si="31"/>
        <v>0.66790627395336055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_Жидкий_ли_он?</v>
      </c>
      <c r="BA119" t="e">
        <f>VLOOKUP(Q119,audio_list_stym!$B$2:$BQ$299,68,FALSE)</f>
        <v>#N/A</v>
      </c>
      <c r="BB119" t="str">
        <f t="shared" si="33"/>
        <v>На_мониторе_XXXXX._Жидкий_ли_он?</v>
      </c>
      <c r="BD119" cm="1">
        <f t="array" aca="1" ref="BD119" ca="1">INDEX($L$114:$L$121,(RANK(AT7,$AT$2:$AT$9)))</f>
        <v>2114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VLOOKUP(B120,audio_list_stym!$A$3:$BP$18,50,FALSE)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VLOOKUP(B120,audio_list_stym!$A$3:$AJ$18,18,FALSE)</f>
        <v>Noni</v>
      </c>
      <c r="I120" t="s">
        <v>694</v>
      </c>
      <c r="J120" t="str">
        <f t="shared" si="29"/>
        <v>Noni_7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135</v>
      </c>
      <c r="Z120" t="str">
        <f>IF(G120="экспл",VLOOKUP(J120,quest_экспл!$A$1:$N$129,12,FALSE),IF(G120="импл_",0,0))</f>
        <v>sound\\On_lohmatiy.wav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9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40"/>
        <v/>
      </c>
      <c r="AI120" t="s">
        <v>92</v>
      </c>
      <c r="AO120">
        <f t="shared" ca="1" si="35"/>
        <v>0.96579871168274645</v>
      </c>
      <c r="AP120" t="str">
        <f t="shared" ca="1" si="36"/>
        <v>pics\\Banan_4.jpg</v>
      </c>
      <c r="AR120" t="str">
        <f t="shared" si="43"/>
        <v/>
      </c>
      <c r="AS120" t="str">
        <f t="shared" si="42"/>
        <v/>
      </c>
      <c r="AT120">
        <f t="shared" ca="1" si="31"/>
        <v>6.7883896688998302E-2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_Он_лохматый?</v>
      </c>
      <c r="BA120" t="e">
        <f>VLOOKUP(Q120,audio_list_stym!$B$2:$BQ$299,68,FALSE)</f>
        <v>#N/A</v>
      </c>
      <c r="BB120" t="str">
        <f t="shared" si="33"/>
        <v>Перед_Вами_XXXXX._Он_лохматый?</v>
      </c>
      <c r="BD120" cm="1">
        <f t="array" aca="1" ref="BD120" ca="1">INDEX($L$114:$L$121,(RANK(AT8,$AT$2:$AT$9)))</f>
        <v>2120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VLOOKUP(B121,audio_list_stym!$A$3:$BP$18,50,FALSE)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VLOOKUP(B121,audio_list_stym!$A$3:$AJ$18,18,FALSE)</f>
        <v>Noni</v>
      </c>
      <c r="I121" t="s">
        <v>695</v>
      </c>
      <c r="J121" t="str">
        <f t="shared" si="29"/>
        <v>Noni_8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136</v>
      </c>
      <c r="Z121" t="str">
        <f>IF(G121="экспл",VLOOKUP(J121,quest_экспл!$A$1:$N$129,12,FALSE),IF(G121="импл_",0,0))</f>
        <v>sound\\On_zolotistiy.wav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9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40"/>
        <v/>
      </c>
      <c r="AI121" t="s">
        <v>93</v>
      </c>
      <c r="AO121">
        <f t="shared" ca="1" si="35"/>
        <v>0.27993685025202275</v>
      </c>
      <c r="AP121" t="str">
        <f t="shared" ca="1" si="36"/>
        <v>pics\\Redis_3.jpg</v>
      </c>
      <c r="AR121" t="str">
        <f>IF(AH121="sound\\Ogorod",AP49,"")</f>
        <v/>
      </c>
      <c r="AS121" t="str">
        <f t="shared" si="42"/>
        <v/>
      </c>
      <c r="AT121">
        <f t="shared" ca="1" si="31"/>
        <v>0.45002564600529693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_Он_золотистый?</v>
      </c>
      <c r="BA121" t="e">
        <f>VLOOKUP(Q121,audio_list_stym!$B$2:$BQ$299,68,FALSE)</f>
        <v>#N/A</v>
      </c>
      <c r="BB121" t="str">
        <f t="shared" si="33"/>
        <v>Вы_видите_XXXXX._Он_золотистый?</v>
      </c>
      <c r="BD121" cm="1">
        <f t="array" aca="1" ref="BD121" ca="1">INDEX($L$114:$L$121,(RANK(AT9,$AT$2:$AT$9)))</f>
        <v>2116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VLOOKUP(B122,audio_list_stym!$A$3:$BP$18,50,FALSE)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VLOOKUP(B122,audio_list_stym!$A$3:$AJ$18,18,FALSE)</f>
        <v>Sapota</v>
      </c>
      <c r="I122" t="s">
        <v>688</v>
      </c>
      <c r="J122" t="str">
        <f t="shared" si="29"/>
        <v>Sapota_1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265</v>
      </c>
      <c r="Q122" t="str">
        <f>IF(G122="экспл",0,IF(G122="импл_",VLOOKUP(J122,quest_импл!$A$1:$J$129,8,FALSE),0))</f>
        <v>sound\\Sharoobrazniy_li.wav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2044</v>
      </c>
      <c r="AD122" t="str">
        <f t="shared" ca="1" si="39"/>
        <v>pics\\Peper_4.jpg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pics\\Peper_4.jpg</v>
      </c>
      <c r="AI122" t="s">
        <v>124</v>
      </c>
      <c r="AO122">
        <f t="shared" ca="1" si="35"/>
        <v>0.33075437239214467</v>
      </c>
      <c r="AP122" t="str">
        <f t="shared" ca="1" si="36"/>
        <v>pics\\Peper_4.jpg</v>
      </c>
      <c r="AR122" t="str">
        <f t="shared" ref="AR122:AR129" si="44">IF(AH122="sound\\Ogorod",AP50,"")</f>
        <v/>
      </c>
      <c r="AS122" t="str">
        <f t="shared" ca="1" si="42"/>
        <v>pics\\Peper_4.jpg</v>
      </c>
      <c r="AT122">
        <f t="shared" ca="1" si="31"/>
        <v>0.75824329193370543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_Шарообразный_ли_</v>
      </c>
      <c r="BB122" t="str">
        <f t="shared" si="33"/>
        <v>_Шарообразный_ли_ПЕМАТ?</v>
      </c>
      <c r="BC122">
        <f>A122</f>
        <v>1216</v>
      </c>
      <c r="BD122" cm="1">
        <f t="array" aca="1" ref="BD122" ca="1">INDEX($L$122:$L$129,(RANK(AT2,$AT$2:$AT$9)))</f>
        <v>2135</v>
      </c>
      <c r="BE122" cm="1">
        <f t="array" aca="1" ref="BE122" ca="1">INDEX(BD66:BD81,(RANK(AT9,$AT$2:$AT$17)))</f>
        <v>2147</v>
      </c>
      <c r="BF122" cm="1">
        <f t="array" aca="1" ref="BF122" ca="1">INDEX(BD90:BD105,(RANK(AT9,$AT$2:$AT$17)))</f>
        <v>2076</v>
      </c>
      <c r="BG122" cm="1">
        <f t="array" aca="1" ref="BG122" ca="1">INDEX(BD106:BD121,(RANK(AT9,$AT$2:$AT$17)))</f>
        <v>2092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VLOOKUP(B123,audio_list_stym!$A$3:$BP$18,50,FALSE)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VLOOKUP(B123,audio_list_stym!$A$3:$AJ$18,18,FALSE)</f>
        <v>Sapota</v>
      </c>
      <c r="I123" t="s">
        <v>689</v>
      </c>
      <c r="J123" t="str">
        <f t="shared" si="29"/>
        <v>Sapota_2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266</v>
      </c>
      <c r="Q123" t="str">
        <f>IF(G123="экспл",0,IF(G123="импл_",VLOOKUP(J123,quest_импл!$A$1:$J$129,8,FALSE),0))</f>
        <v>sound\\Nadrezan_li.wav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2035</v>
      </c>
      <c r="AD123" t="str">
        <f t="shared" ca="1" si="39"/>
        <v>pics\\Limon_3.jpg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pics\\Limon_3.jpg</v>
      </c>
      <c r="AI123" t="s">
        <v>125</v>
      </c>
      <c r="AO123">
        <f t="shared" ca="1" si="35"/>
        <v>0.50142207965245456</v>
      </c>
      <c r="AP123" t="str">
        <f t="shared" ca="1" si="36"/>
        <v>pics\\Limon_3.jpg</v>
      </c>
      <c r="AR123" t="str">
        <f t="shared" si="44"/>
        <v/>
      </c>
      <c r="AS123" t="str">
        <f t="shared" ca="1" si="42"/>
        <v>pics\\Limon_3.jpg</v>
      </c>
      <c r="AT123">
        <f t="shared" ca="1" si="31"/>
        <v>0.55967926455339412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_Надрезан_ли_</v>
      </c>
      <c r="BB123" t="str">
        <f t="shared" si="33"/>
        <v>_Надрезан_ли_ПЕМАТ?</v>
      </c>
      <c r="BD123" cm="1">
        <f t="array" aca="1" ref="BD123" ca="1">INDEX($L$122:$L$129,(RANK(AT3,$AT$2:$AT$9)))</f>
        <v>2131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VLOOKUP(B124,audio_list_stym!$A$3:$BP$18,50,FALSE)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VLOOKUP(B124,audio_list_stym!$A$3:$AJ$18,18,FALSE)</f>
        <v>Sapota</v>
      </c>
      <c r="I124" t="s">
        <v>690</v>
      </c>
      <c r="J124" t="str">
        <f t="shared" si="29"/>
        <v>Sapota_3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267</v>
      </c>
      <c r="Q124" t="str">
        <f>IF(G124="экспл",0,IF(G124="импл_",VLOOKUP(J124,quest_импл!$A$1:$J$129,8,FALSE),0))</f>
        <v>sound\\Perekruchen_li.wav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2064</v>
      </c>
      <c r="AD124" t="str">
        <f t="shared" ca="1" si="39"/>
        <v>pics\\Tomat_8.jpg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pics\\Tomat_8.jpg</v>
      </c>
      <c r="AI124" t="s">
        <v>126</v>
      </c>
      <c r="AO124">
        <f t="shared" ca="1" si="35"/>
        <v>6.643704549280649E-5</v>
      </c>
      <c r="AP124" t="str">
        <f t="shared" ca="1" si="36"/>
        <v>pics\\Tomat_8.jpg</v>
      </c>
      <c r="AR124" t="str">
        <f t="shared" si="44"/>
        <v/>
      </c>
      <c r="AS124" t="str">
        <f t="shared" ca="1" si="42"/>
        <v>pics\\Tomat_8.jpg</v>
      </c>
      <c r="AT124">
        <f t="shared" ca="1" si="31"/>
        <v>5.6883347252601912E-2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_Перекручен_ли_</v>
      </c>
      <c r="BB124" t="str">
        <f t="shared" si="33"/>
        <v>_Перекручен_ли_ПЕМАТ?</v>
      </c>
      <c r="BD124" cm="1">
        <f t="array" aca="1" ref="BD124" ca="1">INDEX($L$122:$L$129,(RANK(AT4,$AT$2:$AT$9)))</f>
        <v>2133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VLOOKUP(B125,audio_list_stym!$A$3:$BP$18,50,FALSE)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VLOOKUP(B125,audio_list_stym!$A$3:$AJ$18,18,FALSE)</f>
        <v>Sapota</v>
      </c>
      <c r="I125" t="s">
        <v>691</v>
      </c>
      <c r="J125" t="str">
        <f t="shared" si="29"/>
        <v>Sapota_4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268</v>
      </c>
      <c r="Q125" t="str">
        <f>IF(G125="экспл",0,IF(G125="импл_",VLOOKUP(J125,quest_импл!$A$1:$J$129,8,FALSE),0))</f>
        <v>sound\\Sorvan_li.wav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2057</v>
      </c>
      <c r="AD125" t="str">
        <f t="shared" ca="1" si="39"/>
        <v>pics\\Tomat_1.jpg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pics\\Tomat_1.jpg</v>
      </c>
      <c r="AI125" t="s">
        <v>127</v>
      </c>
      <c r="AO125">
        <f t="shared" ca="1" si="35"/>
        <v>0.16012271473305395</v>
      </c>
      <c r="AP125" t="str">
        <f t="shared" ca="1" si="36"/>
        <v>pics\\Tomat_1.jpg</v>
      </c>
      <c r="AR125" t="str">
        <f t="shared" si="44"/>
        <v/>
      </c>
      <c r="AS125" t="str">
        <f t="shared" ca="1" si="42"/>
        <v>pics\\Tomat_1.jpg</v>
      </c>
      <c r="AT125">
        <f t="shared" ca="1" si="31"/>
        <v>0.46444956400966031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_Сорван_ли_</v>
      </c>
      <c r="BB125" t="str">
        <f t="shared" si="33"/>
        <v>_Сорван_ли_ПЕМАТ?</v>
      </c>
      <c r="BD125" cm="1">
        <f t="array" aca="1" ref="BD125" ca="1">INDEX($L$122:$L$129,(RANK(AT5,$AT$2:$AT$9)))</f>
        <v>2134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VLOOKUP(B126,audio_list_stym!$A$3:$BP$18,50,FALSE)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VLOOKUP(B126,audio_list_stym!$A$3:$AJ$18,18,FALSE)</f>
        <v>Sapota</v>
      </c>
      <c r="I126" t="s">
        <v>692</v>
      </c>
      <c r="J126" t="str">
        <f t="shared" si="29"/>
        <v>Sapota_5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269</v>
      </c>
      <c r="Q126" t="str">
        <f>IF(G126="экспл",0,IF(G126="импл_",VLOOKUP(J126,quest_импл!$A$1:$J$129,8,FALSE),0))</f>
        <v>sound\\Spresovan_li.wav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2058</v>
      </c>
      <c r="AD126" t="str">
        <f t="shared" ca="1" si="39"/>
        <v>pics\\Tomat_2.jpg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pics\\Tomat_2.jpg</v>
      </c>
      <c r="AI126" t="s">
        <v>128</v>
      </c>
      <c r="AO126">
        <f t="shared" ca="1" si="35"/>
        <v>0.15881999439674099</v>
      </c>
      <c r="AP126" t="str">
        <f t="shared" ca="1" si="36"/>
        <v>pics\\Tomat_2.jpg</v>
      </c>
      <c r="AR126" t="str">
        <f t="shared" si="44"/>
        <v/>
      </c>
      <c r="AS126" t="str">
        <f t="shared" ca="1" si="42"/>
        <v>pics\\Tomat_2.jpg</v>
      </c>
      <c r="AT126">
        <f t="shared" ca="1" si="31"/>
        <v>0.83563761440230266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_Спрессован_ли_</v>
      </c>
      <c r="BB126" t="str">
        <f t="shared" si="33"/>
        <v>_Спрессован_ли_ПЕМАТ?</v>
      </c>
      <c r="BD126" cm="1">
        <f t="array" aca="1" ref="BD126" ca="1">INDEX($L$122:$L$129,(RANK(AT6,$AT$2:$AT$9)))</f>
        <v>2129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VLOOKUP(B127,audio_list_stym!$A$3:$BP$18,50,FALSE)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VLOOKUP(B127,audio_list_stym!$A$3:$AJ$18,18,FALSE)</f>
        <v>Sapota</v>
      </c>
      <c r="I127" t="s">
        <v>693</v>
      </c>
      <c r="J127" t="str">
        <f t="shared" si="29"/>
        <v>Sapota_6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270</v>
      </c>
      <c r="Q127" t="str">
        <f>IF(G127="экспл",0,IF(G127="импл_",VLOOKUP(J127,quest_импл!$A$1:$J$129,8,FALSE),0))</f>
        <v>sound\\Zheltiy_li.wav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2012</v>
      </c>
      <c r="AD127" t="str">
        <f t="shared" ca="1" si="39"/>
        <v>pics\\Finik_4.jpg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pics\\Finik_4.jpg</v>
      </c>
      <c r="AI127" t="s">
        <v>129</v>
      </c>
      <c r="AO127">
        <f t="shared" ca="1" si="35"/>
        <v>0.84063448428784671</v>
      </c>
      <c r="AP127" t="str">
        <f t="shared" ca="1" si="36"/>
        <v>pics\\Finik_4.jpg</v>
      </c>
      <c r="AR127" t="str">
        <f t="shared" si="44"/>
        <v/>
      </c>
      <c r="AS127" t="str">
        <f t="shared" ca="1" si="42"/>
        <v>pics\\Finik_4.jpg</v>
      </c>
      <c r="AT127">
        <f t="shared" ca="1" si="31"/>
        <v>9.1754910748566232E-2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_Желтый_ли_</v>
      </c>
      <c r="BB127" t="str">
        <f t="shared" si="33"/>
        <v>_Желтый_ли_ПЕМАТ?</v>
      </c>
      <c r="BD127" cm="1">
        <f t="array" aca="1" ref="BD127" ca="1">INDEX($L$122:$L$129,(RANK(AT7,$AT$2:$AT$9)))</f>
        <v>2130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VLOOKUP(B128,audio_list_stym!$A$3:$BP$18,50,FALSE)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VLOOKUP(B128,audio_list_stym!$A$3:$AJ$18,18,FALSE)</f>
        <v>Sapota</v>
      </c>
      <c r="I128" t="s">
        <v>694</v>
      </c>
      <c r="J128" t="str">
        <f t="shared" si="29"/>
        <v>Sapota_7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271</v>
      </c>
      <c r="Q128" t="str">
        <f>IF(G128="экспл",0,IF(G128="импл_",VLOOKUP(J128,quest_импл!$A$1:$J$129,8,FALSE),0))</f>
        <v>sound\\Rovniy_li.wav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2045</v>
      </c>
      <c r="AD128" t="str">
        <f t="shared" ca="1" si="39"/>
        <v>pics\\Peper_5.jpg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pics\\Peper_5.jpg</v>
      </c>
      <c r="AI128" t="s">
        <v>130</v>
      </c>
      <c r="AO128">
        <f t="shared" ca="1" si="35"/>
        <v>0.32146279964539737</v>
      </c>
      <c r="AP128" t="str">
        <f t="shared" ca="1" si="36"/>
        <v>pics\\Peper_5.jpg</v>
      </c>
      <c r="AR128" t="str">
        <f t="shared" si="44"/>
        <v/>
      </c>
      <c r="AS128" t="str">
        <f t="shared" ca="1" si="42"/>
        <v>pics\\Peper_5.jpg</v>
      </c>
      <c r="AT128">
        <f t="shared" ca="1" si="31"/>
        <v>0.97191278730283115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_Ровный_ли_</v>
      </c>
      <c r="BB128" t="str">
        <f t="shared" si="33"/>
        <v>_Ровный_ли_ПЕМАТ?</v>
      </c>
      <c r="BD128" cm="1">
        <f t="array" aca="1" ref="BD128" ca="1">INDEX($L$122:$L$129,(RANK(AT8,$AT$2:$AT$9)))</f>
        <v>2136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VLOOKUP(B129,audio_list_stym!$A$3:$BP$18,50,FALSE)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VLOOKUP(B129,audio_list_stym!$A$3:$AJ$18,18,FALSE)</f>
        <v>Sapota</v>
      </c>
      <c r="I129" t="s">
        <v>695</v>
      </c>
      <c r="J129" t="str">
        <f t="shared" si="29"/>
        <v>Sapota_8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272</v>
      </c>
      <c r="Q129" t="str">
        <f>IF(G129="экспл",0,IF(G129="импл_",VLOOKUP(J129,quest_импл!$A$1:$J$129,8,FALSE),0))</f>
        <v>sound\\Imeet_li_shipi.wav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2032</v>
      </c>
      <c r="AD129" t="str">
        <f t="shared" ca="1" si="39"/>
        <v>pics\\Kokos_8.jpg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pics\\Kokos_8.jpg</v>
      </c>
      <c r="AI129" t="s">
        <v>131</v>
      </c>
      <c r="AO129">
        <f t="shared" ca="1" si="35"/>
        <v>0.55559116319130908</v>
      </c>
      <c r="AP129" t="str">
        <f t="shared" ca="1" si="36"/>
        <v>pics\\Kokos_8.jpg</v>
      </c>
      <c r="AR129" t="str">
        <f t="shared" si="44"/>
        <v/>
      </c>
      <c r="AS129" t="str">
        <f t="shared" ca="1" si="42"/>
        <v>pics\\Kokos_8.jpg</v>
      </c>
      <c r="AT129">
        <f t="shared" ca="1" si="31"/>
        <v>0.19075765802616929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_Имеет_ли_шипы_</v>
      </c>
      <c r="BB129" t="str">
        <f t="shared" si="33"/>
        <v>_Имеет_ли_шипы_ПЕМАТ?</v>
      </c>
      <c r="BD129" cm="1">
        <f t="array" aca="1" ref="BD129" ca="1">INDEX($L$122:$L$129,(RANK(AT9,$AT$2:$AT$9)))</f>
        <v>2132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E00-000000000000}"/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H161"/>
  <sheetViews>
    <sheetView topLeftCell="AS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VLOOKUP(B2,audio_list_stym!$A$3:$BP$18,51,FALSE)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VLOOKUP(B2,audio_list_stym!$A$3:$AJ$18,19,FALSE)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pics\\Injir_8.jpg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2.5329030392051699E-3</v>
      </c>
      <c r="AP2" t="str">
        <f ca="1">INDEX($AM$2:$AM$25,(RANK(AO2,$AO$2:$AO$25)))</f>
        <v>pics\\Injir_8.jpg</v>
      </c>
      <c r="AQ2" t="str">
        <f ca="1">INDEX($AN$2:$AN$25,(RANK(AO2,$AO$2:$AO$25)))</f>
        <v>pics\\Tikva_8.jpg</v>
      </c>
      <c r="AR2" t="str">
        <f t="shared" ref="AR2:AR9" ca="1" si="6">IF(AH2="sound\\Ogorod",AP2,"")</f>
        <v>pics\\Injir_8.jpg</v>
      </c>
      <c r="AT2">
        <f t="shared" ref="AT2:AT65" ca="1" si="7">RAND()</f>
        <v>0.60227887355089393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2040</v>
      </c>
      <c r="BF2" cm="1">
        <f t="array" aca="1" ref="BF2" ca="1">INDEX(BD26:BD49,(RANK(AT2,$AT$2:$AT$16)))</f>
        <v>2056</v>
      </c>
      <c r="BG2" cm="1">
        <f t="array" aca="1" ref="BG2" ca="1">INDEX(BD50:BD65,(RANK(AT2,$AT$2:$AT$16)))</f>
        <v>2016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VLOOKUP(B3,audio_list_stym!$A$3:$BP$18,51,FALSE)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VLOOKUP(B3,audio_list_stym!$A$3:$AJ$18,19,FALSE)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2002</v>
      </c>
      <c r="AD3" t="str">
        <f t="shared" ref="AD3:AD66" ca="1" si="10">IF(ISTEXT(AE3),AE3,IF(ISTEXT(AF3),AF3,""))</f>
        <v>pics\\Banan_2.jpg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pics\\Banan_2.jpg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0.59242691686198179</v>
      </c>
      <c r="AP3" t="str">
        <f t="shared" ref="AP3:AP25" ca="1" si="12">INDEX($AM$2:$AM$25,(RANK(AO3,$AO$2:$AO$25)))</f>
        <v>pics\\Banan_2.jpg</v>
      </c>
      <c r="AQ3" t="str">
        <f t="shared" ref="AQ3:AQ25" ca="1" si="13">INDEX($AN$2:$AN$25,(RANK(AO3,$AO$2:$AO$25)))</f>
        <v>pics\\Goroh_2.jpg</v>
      </c>
      <c r="AR3" t="str">
        <f t="shared" ca="1" si="6"/>
        <v>pics\\Banan_2.jpg</v>
      </c>
      <c r="AT3">
        <f t="shared" ca="1" si="7"/>
        <v>0.10498479981111619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VLOOKUP(B4,audio_list_stym!$A$3:$BP$18,51,FALSE)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VLOOKUP(B4,audio_list_stym!$A$3:$AJ$18,19,FALSE)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2155</v>
      </c>
      <c r="AD4" t="str">
        <f t="shared" ca="1" si="10"/>
        <v>pics\\Injir_3.jpg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0.28506211071085386</v>
      </c>
      <c r="AP4" t="str">
        <f t="shared" ca="1" si="12"/>
        <v>pics\\Injir_3.jpg</v>
      </c>
      <c r="AQ4" t="str">
        <f t="shared" ca="1" si="13"/>
        <v>pics\\Tikva_3.jpg</v>
      </c>
      <c r="AR4" t="str">
        <f t="shared" ca="1" si="6"/>
        <v>pics\\Injir_3.jpg</v>
      </c>
      <c r="AT4">
        <f t="shared" ca="1" si="7"/>
        <v>0.94240412700437004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VLOOKUP(B5,audio_list_stym!$A$3:$BP$18,51,FALSE)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VLOOKUP(B5,audio_list_stym!$A$3:$AJ$18,19,FALSE)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2036</v>
      </c>
      <c r="AD5" t="str">
        <f t="shared" ca="1" si="10"/>
        <v>pics\\Limon_4.jpg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pics\\Limon_4.jpg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0.8270301635156827</v>
      </c>
      <c r="AP5" t="str">
        <f t="shared" ca="1" si="12"/>
        <v>pics\\Limon_4.jpg</v>
      </c>
      <c r="AQ5" t="str">
        <f t="shared" ca="1" si="13"/>
        <v>pics\\Redis_4.jpg</v>
      </c>
      <c r="AR5" t="str">
        <f t="shared" ca="1" si="6"/>
        <v>pics\\Limon_4.jpg</v>
      </c>
      <c r="AT5">
        <f t="shared" ca="1" si="7"/>
        <v>0.37448758520153136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2060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VLOOKUP(B6,audio_list_stym!$A$3:$BP$18,51,FALSE)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VLOOKUP(B6,audio_list_stym!$A$3:$AJ$18,19,FALSE)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2037</v>
      </c>
      <c r="AD6" t="str">
        <f t="shared" ca="1" si="10"/>
        <v>pics\\Limon_5.jpg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0.79962103712478749</v>
      </c>
      <c r="AP6" t="str">
        <f t="shared" ca="1" si="12"/>
        <v>pics\\Limon_5.jpg</v>
      </c>
      <c r="AQ6" t="str">
        <f t="shared" ca="1" si="13"/>
        <v>pics\\Redis_5.jpg</v>
      </c>
      <c r="AR6" t="str">
        <f t="shared" ca="1" si="6"/>
        <v>pics\\Limon_5.jpg</v>
      </c>
      <c r="AT6">
        <f t="shared" ca="1" si="7"/>
        <v>0.3401524564894608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VLOOKUP(B7,audio_list_stym!$A$3:$BP$18,51,FALSE)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VLOOKUP(B7,audio_list_stym!$A$3:$AJ$18,19,FALSE)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2159</v>
      </c>
      <c r="AD7" t="str">
        <f t="shared" ca="1" si="10"/>
        <v>pics\\Injir_7.jpg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pics\\Injir_7.jpg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4.7966356629469686E-2</v>
      </c>
      <c r="AP7" t="str">
        <f t="shared" ca="1" si="12"/>
        <v>pics\\Injir_7.jpg</v>
      </c>
      <c r="AQ7" t="str">
        <f t="shared" ca="1" si="13"/>
        <v>pics\\Tikva_7.jpg</v>
      </c>
      <c r="AR7" t="str">
        <f t="shared" ca="1" si="6"/>
        <v>pics\\Injir_7.jpg</v>
      </c>
      <c r="AT7">
        <f t="shared" ca="1" si="7"/>
        <v>8.0145269636280325E-3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VLOOKUP(B8,audio_list_stym!$A$3:$BP$18,51,FALSE)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VLOOKUP(B8,audio_list_stym!$A$3:$AJ$18,19,FALSE)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2158</v>
      </c>
      <c r="AD8" t="str">
        <f t="shared" ca="1" si="10"/>
        <v>pics\\Injir_6.jpg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pics\\Injir_6.jpg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5.4221826734219047E-2</v>
      </c>
      <c r="AP8" t="str">
        <f t="shared" ca="1" si="12"/>
        <v>pics\\Injir_6.jpg</v>
      </c>
      <c r="AQ8" t="str">
        <f t="shared" ca="1" si="13"/>
        <v>pics\\Tikva_6.jpg</v>
      </c>
      <c r="AR8" t="str">
        <f t="shared" ca="1" si="6"/>
        <v>pics\\Injir_6.jpg</v>
      </c>
      <c r="AT8">
        <f t="shared" ca="1" si="7"/>
        <v>0.93844522231024796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2058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VLOOKUP(B9,audio_list_stym!$A$3:$BP$18,51,FALSE)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VLOOKUP(B9,audio_list_stym!$A$3:$AJ$18,19,FALSE)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2156</v>
      </c>
      <c r="AD9" t="str">
        <f t="shared" ca="1" si="10"/>
        <v>pics\\Injir_4.jpg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pics\\Injir_4.jpg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0.22983224695760007</v>
      </c>
      <c r="AP9" t="str">
        <f t="shared" ca="1" si="12"/>
        <v>pics\\Injir_4.jpg</v>
      </c>
      <c r="AQ9" t="str">
        <f t="shared" ca="1" si="13"/>
        <v>pics\\Tikva_4.jpg</v>
      </c>
      <c r="AR9" t="str">
        <f t="shared" ca="1" si="6"/>
        <v>pics\\Injir_4.jpg</v>
      </c>
      <c r="AT9">
        <f t="shared" ca="1" si="7"/>
        <v>0.13482654916549508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2062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VLOOKUP(B10,audio_list_stym!$A$3:$BP$18,51,FALSE)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VLOOKUP(B10,audio_list_stym!$A$3:$AJ$18,19,FALSE)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10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0.55764950248405099</v>
      </c>
      <c r="AP10" t="str">
        <f t="shared" ca="1" si="12"/>
        <v>pics\\Banan_3.jpg</v>
      </c>
      <c r="AQ10" t="str">
        <f t="shared" ca="1" si="13"/>
        <v>pics\\Goroh_3.jpg</v>
      </c>
      <c r="AT10">
        <f t="shared" ca="1" si="7"/>
        <v>0.88725426297158749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2056</v>
      </c>
      <c r="BG10" cm="1">
        <f t="array" aca="1" ref="BG10" ca="1">INDEX(BD34:BD65,(RANK(AT3,$AT$2:$AT$16)))</f>
        <v>2008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VLOOKUP(B11,audio_list_stym!$A$3:$BP$18,51,FALSE)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VLOOKUP(B11,audio_list_stym!$A$3:$AJ$18,19,FALSE)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10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0.44024129537487133</v>
      </c>
      <c r="AP11" t="str">
        <f t="shared" ca="1" si="12"/>
        <v>pics\\Banan_8.jpg</v>
      </c>
      <c r="AQ11" t="str">
        <f t="shared" ca="1" si="13"/>
        <v>pics\\Goroh_8.jpg</v>
      </c>
      <c r="AT11">
        <f t="shared" ca="1" si="7"/>
        <v>0.62501549317652039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VLOOKUP(B12,audio_list_stym!$A$3:$BP$18,51,FALSE)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VLOOKUP(B12,audio_list_stym!$A$3:$AJ$18,19,FALSE)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10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0.33589474641330996</v>
      </c>
      <c r="AP12" t="str">
        <f t="shared" ca="1" si="12"/>
        <v>pics\\Injir_1.jpg</v>
      </c>
      <c r="AQ12" t="str">
        <f t="shared" ca="1" si="13"/>
        <v>pics\\Tikva_1.jpg</v>
      </c>
      <c r="AT12">
        <f t="shared" ca="1" si="7"/>
        <v>0.39349488915892228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VLOOKUP(B13,audio_list_stym!$A$3:$BP$18,51,FALSE)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VLOOKUP(B13,audio_list_stym!$A$3:$AJ$18,19,FALSE)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10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0.93430832341330239</v>
      </c>
      <c r="AP13" t="str">
        <f t="shared" ca="1" si="12"/>
        <v>pics\\Limon_2.jpg</v>
      </c>
      <c r="AQ13" t="str">
        <f t="shared" ca="1" si="13"/>
        <v>pics\\Redis_2.jpg</v>
      </c>
      <c r="AT13">
        <f t="shared" ca="1" si="7"/>
        <v>0.57633056876366051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2036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VLOOKUP(B14,audio_list_stym!$A$3:$BP$18,51,FALSE)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VLOOKUP(B14,audio_list_stym!$A$3:$AJ$18,19,FALSE)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10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0.28841905578891991</v>
      </c>
      <c r="AP14" t="str">
        <f t="shared" ca="1" si="12"/>
        <v>pics\\Injir_2.jpg</v>
      </c>
      <c r="AQ14" t="str">
        <f t="shared" ca="1" si="13"/>
        <v>pics\\Tikva_2.jpg</v>
      </c>
      <c r="AT14">
        <f t="shared" ca="1" si="7"/>
        <v>0.48580471496637045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VLOOKUP(B15,audio_list_stym!$A$3:$BP$18,51,FALSE)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VLOOKUP(B15,audio_list_stym!$A$3:$AJ$18,19,FALSE)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10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0.6776188687579644</v>
      </c>
      <c r="AP15" t="str">
        <f t="shared" ca="1" si="12"/>
        <v>pics\\Limon_8.jpg</v>
      </c>
      <c r="AQ15" t="str">
        <f t="shared" ca="1" si="13"/>
        <v>pics\\Redis_8.jpg</v>
      </c>
      <c r="AT15">
        <f t="shared" ca="1" si="7"/>
        <v>0.87585562491885738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VLOOKUP(B16,audio_list_stym!$A$3:$BP$18,51,FALSE)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VLOOKUP(B16,audio_list_stym!$A$3:$AJ$18,19,FALSE)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10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0.51972663490379645</v>
      </c>
      <c r="AP16" t="str">
        <f t="shared" ca="1" si="12"/>
        <v>pics\\Banan_5.jpg</v>
      </c>
      <c r="AQ16" t="str">
        <f t="shared" ca="1" si="13"/>
        <v>pics\\Goroh_5.jpg</v>
      </c>
      <c r="AT16">
        <f t="shared" ca="1" si="7"/>
        <v>0.20026500202326125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2034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VLOOKUP(B17,audio_list_stym!$A$3:$BP$18,51,FALSE)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VLOOKUP(B17,audio_list_stym!$A$3:$AJ$18,19,FALSE)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10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0.90823656334489045</v>
      </c>
      <c r="AP17" t="str">
        <f t="shared" ca="1" si="12"/>
        <v>pics\\Limon_3.jpg</v>
      </c>
      <c r="AQ17" t="str">
        <f t="shared" ca="1" si="13"/>
        <v>pics\\Redis_3.jpg</v>
      </c>
      <c r="AT17">
        <f t="shared" ca="1" si="7"/>
        <v>0.52857095430511047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2038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VLOOKUP(B18,audio_list_stym!$A$3:$BP$18,51,FALSE)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VLOOKUP(B18,audio_list_stym!$A$3:$AJ$18,19,FALSE)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2165</v>
      </c>
      <c r="AD18" t="str">
        <f t="shared" ca="1" si="10"/>
        <v>pics\\Tikva_5.jpg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pics\\Tikva_5.jpg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0.21265676069123962</v>
      </c>
      <c r="AP18" t="str">
        <f t="shared" ca="1" si="12"/>
        <v>pics\\Injir_5.jpg</v>
      </c>
      <c r="AQ18" t="str">
        <f t="shared" ca="1" si="13"/>
        <v>pics\\Tikva_5.jpg</v>
      </c>
      <c r="AS18" t="str">
        <f t="shared" ref="AS18:AS25" ca="1" si="16">IF(AH18="sound\\Tropic",AQ18,"")</f>
        <v>pics\\Tikva_5.jpg</v>
      </c>
      <c r="AT18">
        <f t="shared" ca="1" si="7"/>
        <v>0.52004093542043162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2059</v>
      </c>
      <c r="BF18" cm="1">
        <f t="array" aca="1" ref="BF18" ca="1">INDEX(BD26:BD49,(RANK(AT4,$AT$2:$AT$16)))</f>
        <v>2051</v>
      </c>
      <c r="BG18" cm="1">
        <f t="array" aca="1" ref="BG18" ca="1">INDEX(BD50:BD65,(RANK(AT4,$AT$2:$AT$16)))</f>
        <v>2011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VLOOKUP(B19,audio_list_stym!$A$3:$BP$18,51,FALSE)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VLOOKUP(B19,audio_list_stym!$A$3:$AJ$18,19,FALSE)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2054</v>
      </c>
      <c r="AD19" t="str">
        <f t="shared" ca="1" si="10"/>
        <v>pics\\Redis_6.jpg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pics\\Redis_6.jpg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0.79199468406336082</v>
      </c>
      <c r="AP19" t="str">
        <f t="shared" ca="1" si="12"/>
        <v>pics\\Limon_6.jpg</v>
      </c>
      <c r="AQ19" t="str">
        <f t="shared" ca="1" si="13"/>
        <v>pics\\Redis_6.jpg</v>
      </c>
      <c r="AS19" t="str">
        <f t="shared" ca="1" si="16"/>
        <v>pics\\Redis_6.jpg</v>
      </c>
      <c r="AT19">
        <f t="shared" ca="1" si="7"/>
        <v>0.87105215703792627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VLOOKUP(B20,audio_list_stym!$A$3:$BP$18,51,FALSE)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VLOOKUP(B20,audio_list_stym!$A$3:$AJ$18,19,FALSE)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2022</v>
      </c>
      <c r="AD20" t="str">
        <f t="shared" ca="1" si="10"/>
        <v>pics\\Goroh_6.jpg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pics\\Goroh_6.jpg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0.47989307569862671</v>
      </c>
      <c r="AP20" t="str">
        <f t="shared" ca="1" si="12"/>
        <v>pics\\Banan_6.jpg</v>
      </c>
      <c r="AQ20" t="str">
        <f t="shared" ca="1" si="13"/>
        <v>pics\\Goroh_6.jpg</v>
      </c>
      <c r="AS20" t="str">
        <f t="shared" ca="1" si="16"/>
        <v>pics\\Goroh_6.jpg</v>
      </c>
      <c r="AT20">
        <f t="shared" ca="1" si="7"/>
        <v>0.33858445263207293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VLOOKUP(B21,audio_list_stym!$A$3:$BP$18,51,FALSE)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VLOOKUP(B21,audio_list_stym!$A$3:$AJ$18,19,FALSE)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2055</v>
      </c>
      <c r="AD21" t="str">
        <f t="shared" ca="1" si="10"/>
        <v>pics\\Redis_7.jpg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pics\\Redis_7.jpg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0.77102342797879087</v>
      </c>
      <c r="AP21" t="str">
        <f t="shared" ca="1" si="12"/>
        <v>pics\\Limon_7.jpg</v>
      </c>
      <c r="AQ21" t="str">
        <f t="shared" ca="1" si="13"/>
        <v>pics\\Redis_7.jpg</v>
      </c>
      <c r="AS21" t="str">
        <f t="shared" ca="1" si="16"/>
        <v>pics\\Redis_7.jpg</v>
      </c>
      <c r="AT21">
        <f t="shared" ca="1" si="7"/>
        <v>0.95466899260625548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2028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VLOOKUP(B22,audio_list_stym!$A$3:$BP$18,51,FALSE)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VLOOKUP(B22,audio_list_stym!$A$3:$AJ$18,19,FALSE)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2020</v>
      </c>
      <c r="AD22" t="str">
        <f t="shared" ca="1" si="10"/>
        <v>pics\\Goroh_4.jpg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pics\\Goroh_4.jpg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0.53775317158245539</v>
      </c>
      <c r="AP22" t="str">
        <f t="shared" ca="1" si="12"/>
        <v>pics\\Banan_4.jpg</v>
      </c>
      <c r="AQ22" t="str">
        <f t="shared" ca="1" si="13"/>
        <v>pics\\Goroh_4.jpg</v>
      </c>
      <c r="AS22" t="str">
        <f t="shared" ca="1" si="16"/>
        <v>pics\\Goroh_4.jpg</v>
      </c>
      <c r="AT22">
        <f t="shared" ca="1" si="7"/>
        <v>0.74277429309158205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VLOOKUP(B23,audio_list_stym!$A$3:$BP$18,51,FALSE)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VLOOKUP(B23,audio_list_stym!$A$3:$AJ$18,19,FALSE)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2023</v>
      </c>
      <c r="AD23" t="str">
        <f t="shared" ca="1" si="10"/>
        <v>pics\\Goroh_7.jpg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pics\\Goroh_7.jpg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0.45494181668658651</v>
      </c>
      <c r="AP23" t="str">
        <f t="shared" ca="1" si="12"/>
        <v>pics\\Banan_7.jpg</v>
      </c>
      <c r="AQ23" t="str">
        <f t="shared" ca="1" si="13"/>
        <v>pics\\Goroh_7.jpg</v>
      </c>
      <c r="AS23" t="str">
        <f t="shared" ca="1" si="16"/>
        <v>pics\\Goroh_7.jpg</v>
      </c>
      <c r="AT23">
        <f t="shared" ca="1" si="7"/>
        <v>0.62993551807545922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VLOOKUP(B24,audio_list_stym!$A$3:$BP$18,51,FALSE)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VLOOKUP(B24,audio_list_stym!$A$3:$AJ$18,19,FALSE)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2049</v>
      </c>
      <c r="AD24" t="str">
        <f t="shared" ca="1" si="10"/>
        <v>pics\\Redis_1.jpg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pics\\Redis_1.jpg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0.95018685033880923</v>
      </c>
      <c r="AP24" t="str">
        <f t="shared" ca="1" si="12"/>
        <v>pics\\Limon_1.jpg</v>
      </c>
      <c r="AQ24" t="str">
        <f t="shared" ca="1" si="13"/>
        <v>pics\\Redis_1.jpg</v>
      </c>
      <c r="AS24" t="str">
        <f t="shared" ca="1" si="16"/>
        <v>pics\\Redis_1.jpg</v>
      </c>
      <c r="AT24">
        <f t="shared" ca="1" si="7"/>
        <v>0.92835627516609043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2026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VLOOKUP(B25,audio_list_stym!$A$3:$BP$18,51,FALSE)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VLOOKUP(B25,audio_list_stym!$A$3:$AJ$18,19,FALSE)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2017</v>
      </c>
      <c r="AD25" t="str">
        <f t="shared" ca="1" si="10"/>
        <v>pics\\Goroh_1.jpg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pics\\Goroh_1.jpg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0.6479878569066051</v>
      </c>
      <c r="AP25" t="str">
        <f t="shared" ca="1" si="12"/>
        <v>pics\\Banan_1.jpg</v>
      </c>
      <c r="AQ25" t="str">
        <f t="shared" ca="1" si="13"/>
        <v>pics\\Goroh_1.jpg</v>
      </c>
      <c r="AS25" t="str">
        <f t="shared" ca="1" si="16"/>
        <v>pics\\Goroh_1.jpg</v>
      </c>
      <c r="AT25">
        <f t="shared" ca="1" si="7"/>
        <v>0.8917762538727928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2030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VLOOKUP(B26,audio_list_stym!$A$3:$BP$18,51,FALSE)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VLOOKUP(B26,audio_list_stym!$A$3:$AJ$18,19,FALSE)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0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0.62405453764750252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2039</v>
      </c>
      <c r="BF26" cm="1">
        <f t="array" aca="1" ref="BF26" ca="1">INDEX(BD34:BD49,(RANK(AT5,$AT$2:$AT$16)))</f>
        <v>2007</v>
      </c>
      <c r="BG26" cm="1">
        <f t="array" aca="1" ref="BG26" ca="1">INDEX(BD50:BD65,(RANK(AT5,$AT$2:$AT$16)))</f>
        <v>2023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VLOOKUP(B27,audio_list_stym!$A$3:$BP$18,51,FALSE)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VLOOKUP(B27,audio_list_stym!$A$3:$AJ$18,19,FALSE)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10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0.309836710448818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VLOOKUP(B28,audio_list_stym!$A$3:$BP$18,51,FALSE)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VLOOKUP(B28,audio_list_stym!$A$3:$AJ$18,19,FALSE)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10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0.75046663442906947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VLOOKUP(B29,audio_list_stym!$A$3:$BP$18,51,FALSE)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VLOOKUP(B29,audio_list_stym!$A$3:$AJ$18,19,FALSE)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10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0.90859653430960552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2052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VLOOKUP(B30,audio_list_stym!$A$3:$BP$18,51,FALSE)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VLOOKUP(B30,audio_list_stym!$A$3:$AJ$18,19,FALSE)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10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0.83982581181996296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VLOOKUP(B31,audio_list_stym!$A$3:$BP$18,51,FALSE)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VLOOKUP(B31,audio_list_stym!$A$3:$AJ$18,19,FALSE)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10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1.6767087481762255E-2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VLOOKUP(B32,audio_list_stym!$A$3:$BP$18,51,FALSE)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VLOOKUP(B32,audio_list_stym!$A$3:$AJ$18,19,FALSE)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10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0.60773243276356748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2050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VLOOKUP(B33,audio_list_stym!$A$3:$BP$18,51,FALSE)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VLOOKUP(B33,audio_list_stym!$A$3:$AJ$18,19,FALSE)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10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0.65473126382517743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2054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VLOOKUP(B34,audio_list_stym!$A$3:$BP$18,51,FALSE)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VLOOKUP(B34,audio_list_stym!$A$3:$AJ$18,19,FALSE)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2003</v>
      </c>
      <c r="AD34" t="str">
        <f t="shared" ca="1" si="10"/>
        <v>pics\\Banan_3.jpg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pics\\Banan_3.jpg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pics\\Banan_3.jpg</v>
      </c>
      <c r="AT34">
        <f t="shared" ca="1" si="7"/>
        <v>0.79017123245439347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2033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2009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VLOOKUP(B35,audio_list_stym!$A$3:$BP$18,51,FALSE)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VLOOKUP(B35,audio_list_stym!$A$3:$AJ$18,19,FALSE)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2008</v>
      </c>
      <c r="AD35" t="str">
        <f t="shared" ca="1" si="10"/>
        <v>pics\\Banan_8.jpg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pics\\Banan_8.jpg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pics\\Banan_8.jpg</v>
      </c>
      <c r="AT35">
        <f t="shared" ca="1" si="7"/>
        <v>0.33187638892598115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VLOOKUP(B36,audio_list_stym!$A$3:$BP$18,51,FALSE)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VLOOKUP(B36,audio_list_stym!$A$3:$AJ$18,19,FALSE)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2153</v>
      </c>
      <c r="AD36" t="str">
        <f t="shared" ca="1" si="10"/>
        <v>pics\\Injir_1.jpg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pics\\Injir_1.jpg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pics\\Injir_1.jpg</v>
      </c>
      <c r="AT36">
        <f t="shared" ca="1" si="7"/>
        <v>0.44751130757797564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VLOOKUP(B37,audio_list_stym!$A$3:$BP$18,51,FALSE)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VLOOKUP(B37,audio_list_stym!$A$3:$AJ$18,19,FALSE)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2034</v>
      </c>
      <c r="AD37" t="str">
        <f t="shared" ca="1" si="10"/>
        <v>pics\\Limon_2.jpg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pics\\Limon_2.jpg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pics\\Limon_2.jpg</v>
      </c>
      <c r="AT37">
        <f t="shared" ca="1" si="7"/>
        <v>0.53464980816029173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2044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VLOOKUP(B38,audio_list_stym!$A$3:$BP$18,51,FALSE)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VLOOKUP(B38,audio_list_stym!$A$3:$AJ$18,19,FALSE)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2154</v>
      </c>
      <c r="AD38" t="str">
        <f t="shared" ca="1" si="10"/>
        <v>pics\\Injir_2.jpg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pics\\Injir_2.jpg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pics\\Injir_2.jpg</v>
      </c>
      <c r="AT38">
        <f t="shared" ca="1" si="7"/>
        <v>0.5964282576029315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VLOOKUP(B39,audio_list_stym!$A$3:$BP$18,51,FALSE)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VLOOKUP(B39,audio_list_stym!$A$3:$AJ$18,19,FALSE)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2040</v>
      </c>
      <c r="AD39" t="str">
        <f t="shared" ca="1" si="10"/>
        <v>pics\\Limon_8.jpg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pics\\Limon_8.jpg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pics\\Limon_8.jpg</v>
      </c>
      <c r="AT39">
        <f t="shared" ca="1" si="7"/>
        <v>0.94549778381940508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VLOOKUP(B40,audio_list_stym!$A$3:$BP$18,51,FALSE)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VLOOKUP(B40,audio_list_stym!$A$3:$AJ$18,19,FALSE)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2005</v>
      </c>
      <c r="AD40" t="str">
        <f t="shared" ca="1" si="10"/>
        <v>pics\\Banan_5.jpg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pics\\Banan_5.jpg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pics\\Banan_5.jpg</v>
      </c>
      <c r="AT40">
        <f t="shared" ca="1" si="7"/>
        <v>3.7194420814292806E-2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2042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VLOOKUP(B41,audio_list_stym!$A$3:$BP$18,51,FALSE)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VLOOKUP(B41,audio_list_stym!$A$3:$AJ$18,19,FALSE)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2035</v>
      </c>
      <c r="AD41" t="str">
        <f t="shared" ca="1" si="10"/>
        <v>pics\\Limon_3.jpg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pics\\Limon_3.jpg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pics\\Limon_3.jpg</v>
      </c>
      <c r="AT41">
        <f t="shared" ca="1" si="7"/>
        <v>0.95822278855763132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2046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VLOOKUP(B42,audio_list_stym!$A$3:$BP$18,51,FALSE)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VLOOKUP(B42,audio_list_stym!$A$3:$AJ$18,19,FALSE)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10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0.85003648136060606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2036</v>
      </c>
      <c r="BF42" cm="1">
        <f t="array" aca="1" ref="BF42" ca="1">INDEX(BD26:BD41,(RANK(AT6,$AT$2:$AT$17)))</f>
        <v>2044</v>
      </c>
      <c r="BG42" cm="1">
        <f t="array" aca="1" ref="BG42" ca="1">INDEX(BD50:BD65,(RANK(AT6,$AT$2:$AT$17)))</f>
        <v>2020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VLOOKUP(B43,audio_list_stym!$A$3:$BP$18,51,FALSE)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VLOOKUP(B43,audio_list_stym!$A$3:$AJ$18,19,FALSE)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10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0.83599547730001422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VLOOKUP(B44,audio_list_stym!$A$3:$BP$18,51,FALSE)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VLOOKUP(B44,audio_list_stym!$A$3:$AJ$18,19,FALSE)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10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0.59325479098513778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VLOOKUP(B45,audio_list_stym!$A$3:$BP$18,51,FALSE)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VLOOKUP(B45,audio_list_stym!$A$3:$AJ$18,19,FALSE)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10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0.39847494608707967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2004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VLOOKUP(B46,audio_list_stym!$A$3:$BP$18,51,FALSE)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VLOOKUP(B46,audio_list_stym!$A$3:$AJ$18,19,FALSE)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10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0.96108733487289411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VLOOKUP(B47,audio_list_stym!$A$3:$BP$18,51,FALSE)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VLOOKUP(B47,audio_list_stym!$A$3:$AJ$18,19,FALSE)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10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5.408159824556602E-2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VLOOKUP(B48,audio_list_stym!$A$3:$BP$18,51,FALSE)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VLOOKUP(B48,audio_list_stym!$A$3:$AJ$18,19,FALSE)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10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0.35406687406474024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2002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VLOOKUP(B49,audio_list_stym!$A$3:$BP$18,51,FALSE)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VLOOKUP(B49,audio_list_stym!$A$3:$AJ$18,19,FALSE)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10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0.31397276266037422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2006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VLOOKUP(B50,audio_list_stym!$A$3:$BP$18,51,FALSE)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VLOOKUP(B50,audio_list_stym!$A$3:$AJ$18,19,FALSE)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2168</v>
      </c>
      <c r="AD50" t="str">
        <f t="shared" ca="1" si="10"/>
        <v>pics\\Tikva_8.jpg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pics\\Tikva_8.jpg</v>
      </c>
      <c r="AH50" t="str">
        <f t="shared" si="3"/>
        <v>sound\\Tropic</v>
      </c>
      <c r="AS50" t="str">
        <f ca="1">IF(AH50="sound\\Tropic",AQ2,"")</f>
        <v>pics\\Tikva_8.jpg</v>
      </c>
      <c r="AT50">
        <f t="shared" ca="1" si="7"/>
        <v>3.2384098968632036E-2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2038</v>
      </c>
      <c r="BF50" cm="1">
        <f t="array" aca="1" ref="BF50" ca="1">INDEX(BD18:BD49,(RANK(AT7,$AT$2:$AT$17)))</f>
        <v>2054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VLOOKUP(B51,audio_list_stym!$A$3:$BP$18,51,FALSE)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VLOOKUP(B51,audio_list_stym!$A$3:$AJ$18,19,FALSE)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2018</v>
      </c>
      <c r="AD51" t="str">
        <f t="shared" ca="1" si="10"/>
        <v>pics\\Goroh_2.jpg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pics\\Goroh_2.jpg</v>
      </c>
      <c r="AH51" t="str">
        <f t="shared" si="3"/>
        <v>sound\\Tropic</v>
      </c>
      <c r="AS51" t="str">
        <f t="shared" ref="AS51:AS57" ca="1" si="23">IF(AH51="sound\\Tropic",AQ3,"")</f>
        <v>pics\\Goroh_2.jpg</v>
      </c>
      <c r="AT51">
        <f t="shared" ca="1" si="7"/>
        <v>0.23882737685227529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VLOOKUP(B52,audio_list_stym!$A$3:$BP$18,51,FALSE)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VLOOKUP(B52,audio_list_stym!$A$3:$AJ$18,19,FALSE)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2163</v>
      </c>
      <c r="AD52" t="str">
        <f t="shared" ca="1" si="10"/>
        <v>pics\\Tikva_3.jpg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pics\\Tikva_3.jpg</v>
      </c>
      <c r="AH52" t="str">
        <f t="shared" si="3"/>
        <v>sound\\Tropic</v>
      </c>
      <c r="AS52" t="str">
        <f t="shared" ca="1" si="23"/>
        <v>pics\\Tikva_3.jpg</v>
      </c>
      <c r="AT52">
        <f t="shared" ca="1" si="7"/>
        <v>0.72190630053084526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VLOOKUP(B53,audio_list_stym!$A$3:$BP$18,51,FALSE)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VLOOKUP(B53,audio_list_stym!$A$3:$AJ$18,19,FALSE)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2052</v>
      </c>
      <c r="AD53" t="str">
        <f t="shared" ca="1" si="10"/>
        <v>pics\\Redis_4.jpg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pics\\Redis_4.jpg</v>
      </c>
      <c r="AH53" t="str">
        <f t="shared" si="3"/>
        <v>sound\\Tropic</v>
      </c>
      <c r="AS53" t="str">
        <f t="shared" ca="1" si="23"/>
        <v>pics\\Redis_4.jpg</v>
      </c>
      <c r="AT53">
        <f t="shared" ca="1" si="7"/>
        <v>0.16485518372796293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2012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VLOOKUP(B54,audio_list_stym!$A$3:$BP$18,51,FALSE)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VLOOKUP(B54,audio_list_stym!$A$3:$AJ$18,19,FALSE)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2053</v>
      </c>
      <c r="AD54" t="str">
        <f t="shared" ca="1" si="10"/>
        <v>pics\\Redis_5.jpg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pics\\Redis_5.jpg</v>
      </c>
      <c r="AH54" t="str">
        <f t="shared" si="3"/>
        <v>sound\\Tropic</v>
      </c>
      <c r="AI54" s="11"/>
      <c r="AS54" t="str">
        <f t="shared" ca="1" si="23"/>
        <v>pics\\Redis_5.jpg</v>
      </c>
      <c r="AT54">
        <f t="shared" ca="1" si="7"/>
        <v>0.43756330057755022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VLOOKUP(B55,audio_list_stym!$A$3:$BP$18,51,FALSE)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VLOOKUP(B55,audio_list_stym!$A$3:$AJ$18,19,FALSE)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2167</v>
      </c>
      <c r="AD55" t="str">
        <f t="shared" ca="1" si="10"/>
        <v>pics\\Tikva_7.jpg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pics\\Tikva_7.jpg</v>
      </c>
      <c r="AH55" t="str">
        <f t="shared" si="3"/>
        <v>sound\\Tropic</v>
      </c>
      <c r="AS55" t="str">
        <f t="shared" ca="1" si="23"/>
        <v>pics\\Tikva_7.jpg</v>
      </c>
      <c r="AT55">
        <f t="shared" ca="1" si="7"/>
        <v>0.61021914970158975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VLOOKUP(B56,audio_list_stym!$A$3:$BP$18,51,FALSE)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VLOOKUP(B56,audio_list_stym!$A$3:$AJ$18,19,FALSE)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2166</v>
      </c>
      <c r="AD56" t="str">
        <f t="shared" ca="1" si="10"/>
        <v>pics\\Tikva_6.jpg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pics\\Tikva_6.jpg</v>
      </c>
      <c r="AH56" t="str">
        <f t="shared" si="3"/>
        <v>sound\\Tropic</v>
      </c>
      <c r="AS56" t="str">
        <f t="shared" ca="1" si="23"/>
        <v>pics\\Tikva_6.jpg</v>
      </c>
      <c r="AT56">
        <f t="shared" ca="1" si="7"/>
        <v>0.39035364756890945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2010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VLOOKUP(B57,audio_list_stym!$A$3:$BP$18,51,FALSE)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VLOOKUP(B57,audio_list_stym!$A$3:$AJ$18,19,FALSE)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2164</v>
      </c>
      <c r="AD57" t="str">
        <f t="shared" ca="1" si="10"/>
        <v>pics\\Tikva_4.jpg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pics\\Tikva_4.jpg</v>
      </c>
      <c r="AH57" t="str">
        <f t="shared" si="3"/>
        <v>sound\\Tropic</v>
      </c>
      <c r="AI57" s="11"/>
      <c r="AS57" t="str">
        <f t="shared" ca="1" si="23"/>
        <v>pics\\Tikva_4.jpg</v>
      </c>
      <c r="AT57">
        <f t="shared" ca="1" si="7"/>
        <v>0.95841689716501255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2014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VLOOKUP(B58,audio_list_stym!$A$3:$BP$18,51,FALSE)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VLOOKUP(B58,audio_list_stym!$A$3:$AJ$18,19,FALSE)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10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8.8279567528747105E-2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2063</v>
      </c>
      <c r="BF58" cm="1">
        <f t="array" aca="1" ref="BF58" ca="1">INDEX(BD18:BD33,(RANK(AT8,$AT$2:$AT$17)))</f>
        <v>2031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VLOOKUP(B59,audio_list_stym!$A$3:$BP$18,51,FALSE)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VLOOKUP(B59,audio_list_stym!$A$3:$AJ$18,19,FALSE)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10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7"/>
        <v>0.18779722991291115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VLOOKUP(B60,audio_list_stym!$A$3:$BP$18,51,FALSE)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VLOOKUP(B60,audio_list_stym!$A$3:$AJ$18,19,FALSE)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10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7"/>
        <v>0.93206038373367051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VLOOKUP(B61,audio_list_stym!$A$3:$BP$18,51,FALSE)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VLOOKUP(B61,audio_list_stym!$A$3:$AJ$18,19,FALSE)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10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7"/>
        <v>0.44466432209734386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2020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VLOOKUP(B62,audio_list_stym!$A$3:$BP$18,51,FALSE)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VLOOKUP(B62,audio_list_stym!$A$3:$AJ$18,19,FALSE)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10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7"/>
        <v>0.97940045376012042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VLOOKUP(B63,audio_list_stym!$A$3:$BP$18,51,FALSE)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VLOOKUP(B63,audio_list_stym!$A$3:$AJ$18,19,FALSE)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0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7"/>
        <v>0.70691205534763757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VLOOKUP(B64,audio_list_stym!$A$3:$BP$18,51,FALSE)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VLOOKUP(B64,audio_list_stym!$A$3:$AJ$18,19,FALSE)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10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0.92978393687132288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2018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VLOOKUP(B65,audio_list_stym!$A$3:$BP$18,51,FALSE)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VLOOKUP(B65,audio_list_stym!$A$3:$AJ$18,19,FALSE)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0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7"/>
        <v>0.66292986772831342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2022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VLOOKUP(B66,audio_list_stym!$A$3:$BP$18,51,FALSE)</f>
        <v>16</v>
      </c>
      <c r="F66" t="str">
        <f>VLOOKUP(E66,metki!$A$2:$B$9,2,FALSE)</f>
        <v>импл_новые_без_названия</v>
      </c>
      <c r="G66" t="str">
        <f t="shared" ref="G66:G129" si="25">LEFT(F66,5)</f>
        <v>импл_</v>
      </c>
      <c r="H66" t="str">
        <f>VLOOKUP(B66,audio_list_stym!$A$3:$AJ$18,19,FALSE)</f>
        <v>ZF</v>
      </c>
      <c r="I66" t="s">
        <v>688</v>
      </c>
      <c r="J66" t="str">
        <f t="shared" ref="J66:J129" si="26">H66&amp;I66</f>
        <v>ZF_1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281</v>
      </c>
      <c r="Q66" t="str">
        <f>IF(G66="экспл",0,IF(G66="импл_",VLOOKUP(J66,quest_импл!$A$1:$J$129,8,FALSE),0))</f>
        <v>sound\\S_chashuykami_li.wav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2048</v>
      </c>
      <c r="AD66" t="str">
        <f t="shared" ca="1" si="10"/>
        <v>pics\\Peper_8.jpg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7">AS66</f>
        <v>pics\\Peper_8.jpg</v>
      </c>
      <c r="AG66" t="str">
        <f>IF(OR(E66=11,E66=13),M66,"")</f>
        <v/>
      </c>
      <c r="AI66" t="s">
        <v>67</v>
      </c>
      <c r="AO66">
        <f ca="1">RAND()</f>
        <v>0.27368810360228102</v>
      </c>
      <c r="AP66" t="str">
        <f ca="1">INDEX($AI$66:$AI$129,(RANK(AO66,$AO$66:$AO$129)))</f>
        <v>pics\\Peper_8.jpg</v>
      </c>
      <c r="AS66" t="str">
        <f ca="1">IF(G66="импл_",AP66,"")</f>
        <v>pics\\Peper_8.jpg</v>
      </c>
      <c r="AT66">
        <f t="shared" ref="AT66:AT129" ca="1" si="28">RAND()</f>
        <v>0.65866606093976587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_С_чешуйками_ли_</v>
      </c>
      <c r="BB66" t="str">
        <f t="shared" ref="BB66:BB129" si="30">IF(G66="экспл",AY66&amp;AX66&amp;"."&amp;AZ66,IF(G66="импл_",BA66&amp;AX66&amp;"?"))</f>
        <v>_С_чешуйками_ли_XXXXX?</v>
      </c>
      <c r="BC66">
        <f>A66</f>
        <v>1209</v>
      </c>
      <c r="BD66" cm="1">
        <f t="array" aca="1" ref="BD66" ca="1">INDEX(L66:L73,(RANK(AT2,$AT$2:$AT$9)))</f>
        <v>2147</v>
      </c>
      <c r="BE66" cm="1">
        <f t="array" aca="1" ref="BE66" ca="1">INDEX(BD74:BD89,(RANK(AT2,$AT$2:$AT$7)))</f>
        <v>2071</v>
      </c>
      <c r="BF66" cm="1">
        <f t="array" aca="1" ref="BF66" ca="1">INDEX(BD90:BD113,(RANK(AT2,$AT$2:$AT$17)))</f>
        <v>2088</v>
      </c>
      <c r="BG66" cm="1">
        <f t="array" aca="1" ref="BG66" ca="1">INDEX(BD114:BD129,(RANK(AT2,$AT$2:$AT$17)))</f>
        <v>2136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VLOOKUP(B67,audio_list_stym!$A$3:$BP$18,51,FALSE)</f>
        <v>16</v>
      </c>
      <c r="F67" t="str">
        <f>VLOOKUP(E67,metki!$A$2:$B$9,2,FALSE)</f>
        <v>импл_новые_без_названия</v>
      </c>
      <c r="G67" t="str">
        <f t="shared" si="25"/>
        <v>импл_</v>
      </c>
      <c r="H67" t="str">
        <f>VLOOKUP(B67,audio_list_stym!$A$3:$AJ$18,19,FALSE)</f>
        <v>ZF</v>
      </c>
      <c r="I67" t="s">
        <v>689</v>
      </c>
      <c r="J67" t="str">
        <f t="shared" si="26"/>
        <v>ZF_2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282</v>
      </c>
      <c r="Q67" t="str">
        <f>IF(G67="экспл",0,IF(G67="импл_",VLOOKUP(J67,quest_импл!$A$1:$J$129,8,FALSE),0))</f>
        <v>sound\\Rozoviy_li.wav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2055</v>
      </c>
      <c r="AD67" t="str">
        <f t="shared" ref="AD67:AD74" ca="1" si="31">IF(ISTEXT(AE67),AE67,IF(ISTEXT(AF67),AF67,""))</f>
        <v>pics\\Redis_7.jpg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pics\\Redis_7.jpg</v>
      </c>
      <c r="AI67" t="s">
        <v>68</v>
      </c>
      <c r="AO67">
        <f t="shared" ref="AO67:AO129" ca="1" si="32">RAND()</f>
        <v>0.15571598112849128</v>
      </c>
      <c r="AP67" t="str">
        <f t="shared" ref="AP67:AP129" ca="1" si="33">INDEX($AI$66:$AI$129,(RANK(AO67,$AO$66:$AO$129)))</f>
        <v>pics\\Redis_7.jpg</v>
      </c>
      <c r="AR67" t="str">
        <f t="shared" ref="AR67:AR73" si="34">IF(AH67="sound\\Ogorod",AP19,"")</f>
        <v/>
      </c>
      <c r="AS67" t="str">
        <f t="shared" ref="AS67:AS73" ca="1" si="35">IF(G67="импл_",AP67,"")</f>
        <v>pics\\Redis_7.jpg</v>
      </c>
      <c r="AT67">
        <f t="shared" ca="1" si="28"/>
        <v>0.90470752428896262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_Розовый_ли_</v>
      </c>
      <c r="BB67" t="str">
        <f t="shared" si="30"/>
        <v>_Розовый_ли_XXXXX?</v>
      </c>
      <c r="BD67" cm="1">
        <f t="array" aca="1" ref="BD67" ca="1">INDEX(L67:L74,(RANK(AT3,$AT$2:$AT$9)))</f>
        <v>2152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VLOOKUP(B68,audio_list_stym!$A$3:$BP$18,51,FALSE)</f>
        <v>16</v>
      </c>
      <c r="F68" t="str">
        <f>VLOOKUP(E68,metki!$A$2:$B$9,2,FALSE)</f>
        <v>импл_новые_без_названия</v>
      </c>
      <c r="G68" t="str">
        <f t="shared" si="25"/>
        <v>импл_</v>
      </c>
      <c r="H68" t="str">
        <f>VLOOKUP(B68,audio_list_stym!$A$3:$AJ$18,19,FALSE)</f>
        <v>ZF</v>
      </c>
      <c r="I68" t="s">
        <v>690</v>
      </c>
      <c r="J68" t="str">
        <f t="shared" si="26"/>
        <v>ZF_3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283</v>
      </c>
      <c r="Q68" t="str">
        <f>IF(G68="экспл",0,IF(G68="импл_",VLOOKUP(J68,quest_импл!$A$1:$J$129,8,FALSE),0))</f>
        <v>sound\\Tonkiy_li.wav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2038</v>
      </c>
      <c r="AD68" t="str">
        <f t="shared" ca="1" si="31"/>
        <v>pics\\Limon_6.jpg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pics\\Limon_6.jpg</v>
      </c>
      <c r="AI68" t="s">
        <v>69</v>
      </c>
      <c r="AO68">
        <f t="shared" ca="1" si="32"/>
        <v>0.51393999185484629</v>
      </c>
      <c r="AP68" t="str">
        <f t="shared" ca="1" si="33"/>
        <v>pics\\Limon_6.jpg</v>
      </c>
      <c r="AR68" t="str">
        <f t="shared" si="34"/>
        <v/>
      </c>
      <c r="AS68" t="str">
        <f t="shared" ca="1" si="35"/>
        <v>pics\\Limon_6.jpg</v>
      </c>
      <c r="AT68">
        <f t="shared" ca="1" si="28"/>
        <v>0.37304285719275121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_Тонкий_ли_</v>
      </c>
      <c r="BB68" t="str">
        <f t="shared" si="30"/>
        <v>_Тонкий_ли_XXXXX?</v>
      </c>
      <c r="BD68" cm="1">
        <f t="array" aca="1" ref="BD68" ca="1">INDEX(L68:L75,(RANK(AT4,$AT$2:$AT$9)))</f>
        <v>2147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VLOOKUP(B69,audio_list_stym!$A$3:$BP$18,51,FALSE)</f>
        <v>16</v>
      </c>
      <c r="F69" t="str">
        <f>VLOOKUP(E69,metki!$A$2:$B$9,2,FALSE)</f>
        <v>импл_новые_без_названия</v>
      </c>
      <c r="G69" t="str">
        <f t="shared" si="25"/>
        <v>импл_</v>
      </c>
      <c r="H69" t="str">
        <f>VLOOKUP(B69,audio_list_stym!$A$3:$AJ$18,19,FALSE)</f>
        <v>ZF</v>
      </c>
      <c r="I69" t="s">
        <v>691</v>
      </c>
      <c r="J69" t="str">
        <f t="shared" si="26"/>
        <v>ZF_4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284</v>
      </c>
      <c r="Q69" t="str">
        <f>IF(G69="экспл",0,IF(G69="импл_",VLOOKUP(J69,quest_импл!$A$1:$J$129,8,FALSE),0))</f>
        <v>sound\\Celniy_li.wav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2064</v>
      </c>
      <c r="AD69" t="str">
        <f t="shared" ca="1" si="31"/>
        <v>pics\\Tomat_8.jpg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pics\\Tomat_8.jpg</v>
      </c>
      <c r="AI69" t="s">
        <v>70</v>
      </c>
      <c r="AO69">
        <f t="shared" ca="1" si="32"/>
        <v>1.3292005154338926E-2</v>
      </c>
      <c r="AP69" t="str">
        <f t="shared" ca="1" si="33"/>
        <v>pics\\Tomat_8.jpg</v>
      </c>
      <c r="AR69" t="str">
        <f t="shared" si="34"/>
        <v/>
      </c>
      <c r="AS69" t="str">
        <f t="shared" ca="1" si="35"/>
        <v>pics\\Tomat_8.jpg</v>
      </c>
      <c r="AT69">
        <f t="shared" ca="1" si="28"/>
        <v>0.31907265586239875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_Цельный_ли_</v>
      </c>
      <c r="BB69" t="str">
        <f t="shared" si="30"/>
        <v>_Цельный_ли_XXXXX?</v>
      </c>
      <c r="BD69" cm="1">
        <f t="array" aca="1" ref="BD69" ca="1">INDEX(L69:L76,(RANK(AT5,$AT$2:$AT$9)))</f>
        <v>2151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VLOOKUP(B70,audio_list_stym!$A$3:$BP$18,51,FALSE)</f>
        <v>16</v>
      </c>
      <c r="F70" t="str">
        <f>VLOOKUP(E70,metki!$A$2:$B$9,2,FALSE)</f>
        <v>импл_новые_без_названия</v>
      </c>
      <c r="G70" t="str">
        <f t="shared" si="25"/>
        <v>импл_</v>
      </c>
      <c r="H70" t="str">
        <f>VLOOKUP(B70,audio_list_stym!$A$3:$AJ$18,19,FALSE)</f>
        <v>ZF</v>
      </c>
      <c r="I70" t="s">
        <v>692</v>
      </c>
      <c r="J70" t="str">
        <f t="shared" si="26"/>
        <v>ZF_5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285</v>
      </c>
      <c r="Q70" t="str">
        <f>IF(G70="экспл",0,IF(G70="импл_",VLOOKUP(J70,quest_импл!$A$1:$J$129,8,FALSE),0))</f>
        <v>sound\\Shershaviy_li.wav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2046</v>
      </c>
      <c r="AD70" t="str">
        <f t="shared" ca="1" si="31"/>
        <v>pics\\Peper_6.jpg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pics\\Peper_6.jpg</v>
      </c>
      <c r="AI70" t="s">
        <v>71</v>
      </c>
      <c r="AO70">
        <f t="shared" ca="1" si="32"/>
        <v>0.29797028314220797</v>
      </c>
      <c r="AP70" t="str">
        <f t="shared" ca="1" si="33"/>
        <v>pics\\Peper_6.jpg</v>
      </c>
      <c r="AR70" t="str">
        <f t="shared" si="34"/>
        <v/>
      </c>
      <c r="AS70" t="str">
        <f t="shared" ca="1" si="35"/>
        <v>pics\\Peper_6.jpg</v>
      </c>
      <c r="AT70">
        <f t="shared" ca="1" si="28"/>
        <v>0.11050356565979702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_Шершавый_ли_</v>
      </c>
      <c r="BB70" t="str">
        <f t="shared" si="30"/>
        <v>_Шершавый_ли_XXXXX?</v>
      </c>
      <c r="BD70" cm="1">
        <f t="array" aca="1" ref="BD70" ca="1">INDEX(L70:L77,(RANK(AT6,$AT$2:$AT$9)))</f>
        <v>2065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VLOOKUP(B71,audio_list_stym!$A$3:$BP$18,51,FALSE)</f>
        <v>16</v>
      </c>
      <c r="F71" t="str">
        <f>VLOOKUP(E71,metki!$A$2:$B$9,2,FALSE)</f>
        <v>импл_новые_без_названия</v>
      </c>
      <c r="G71" t="str">
        <f t="shared" si="25"/>
        <v>импл_</v>
      </c>
      <c r="H71" t="str">
        <f>VLOOKUP(B71,audio_list_stym!$A$3:$AJ$18,19,FALSE)</f>
        <v>ZF</v>
      </c>
      <c r="I71" t="s">
        <v>693</v>
      </c>
      <c r="J71" t="str">
        <f t="shared" si="26"/>
        <v>ZF_6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286</v>
      </c>
      <c r="Q71" t="str">
        <f>IF(G71="экспл",0,IF(G71="импл_",VLOOKUP(J71,quest_импл!$A$1:$J$129,8,FALSE),0))</f>
        <v>sound\\Zaostryen_li.wav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2034</v>
      </c>
      <c r="AD71" t="str">
        <f t="shared" ca="1" si="31"/>
        <v>pics\\Limon_2.jpg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pics\\Limon_2.jpg</v>
      </c>
      <c r="AI71" t="s">
        <v>72</v>
      </c>
      <c r="AO71">
        <f t="shared" ca="1" si="32"/>
        <v>0.56317373855509412</v>
      </c>
      <c r="AP71" t="str">
        <f t="shared" ca="1" si="33"/>
        <v>pics\\Limon_2.jpg</v>
      </c>
      <c r="AR71" t="str">
        <f t="shared" si="34"/>
        <v/>
      </c>
      <c r="AS71" t="str">
        <f t="shared" ca="1" si="35"/>
        <v>pics\\Limon_2.jpg</v>
      </c>
      <c r="AT71">
        <f t="shared" ca="1" si="28"/>
        <v>0.12358148341486352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_Заострен_ли_</v>
      </c>
      <c r="BB71" t="str">
        <f t="shared" si="30"/>
        <v>_Заострен_ли_XXXXX?</v>
      </c>
      <c r="BD71" cm="1">
        <f t="array" aca="1" ref="BD71" ca="1">INDEX(L71:L78,(RANK(AT7,$AT$2:$AT$9)))</f>
        <v>2069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VLOOKUP(B72,audio_list_stym!$A$3:$BP$18,51,FALSE)</f>
        <v>16</v>
      </c>
      <c r="F72" t="str">
        <f>VLOOKUP(E72,metki!$A$2:$B$9,2,FALSE)</f>
        <v>импл_новые_без_названия</v>
      </c>
      <c r="G72" t="str">
        <f t="shared" si="25"/>
        <v>импл_</v>
      </c>
      <c r="H72" t="str">
        <f>VLOOKUP(B72,audio_list_stym!$A$3:$AJ$18,19,FALSE)</f>
        <v>ZF</v>
      </c>
      <c r="I72" t="s">
        <v>694</v>
      </c>
      <c r="J72" t="str">
        <f t="shared" si="26"/>
        <v>ZF_7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287</v>
      </c>
      <c r="Q72" t="str">
        <f>IF(G72="экспл",0,IF(G72="импл_",VLOOKUP(J72,quest_импл!$A$1:$J$129,8,FALSE),0))</f>
        <v>sound\\Rassipchatiy_li.wav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2037</v>
      </c>
      <c r="AD72" t="str">
        <f t="shared" ca="1" si="31"/>
        <v>pics\\Limon_5.jpg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pics\\Limon_5.jpg</v>
      </c>
      <c r="AI72" t="s">
        <v>73</v>
      </c>
      <c r="AO72">
        <f t="shared" ca="1" si="32"/>
        <v>0.5233177928459487</v>
      </c>
      <c r="AP72" t="str">
        <f t="shared" ca="1" si="33"/>
        <v>pics\\Limon_5.jpg</v>
      </c>
      <c r="AR72" t="str">
        <f t="shared" si="34"/>
        <v/>
      </c>
      <c r="AS72" t="str">
        <f t="shared" ca="1" si="35"/>
        <v>pics\\Limon_5.jpg</v>
      </c>
      <c r="AT72">
        <f t="shared" ca="1" si="28"/>
        <v>0.58606212877121489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_Рассыпчатый_ли_</v>
      </c>
      <c r="BB72" t="str">
        <f t="shared" si="30"/>
        <v>_Рассыпчатый_ли_XXXXX?</v>
      </c>
      <c r="BD72" cm="1">
        <f t="array" aca="1" ref="BD72" ca="1">INDEX(L72:L79,(RANK(AT8,$AT$2:$AT$9)))</f>
        <v>2152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VLOOKUP(B73,audio_list_stym!$A$3:$BP$18,51,FALSE)</f>
        <v>16</v>
      </c>
      <c r="F73" t="str">
        <f>VLOOKUP(E73,metki!$A$2:$B$9,2,FALSE)</f>
        <v>импл_новые_без_названия</v>
      </c>
      <c r="G73" t="str">
        <f t="shared" si="25"/>
        <v>импл_</v>
      </c>
      <c r="H73" t="str">
        <f>VLOOKUP(B73,audio_list_stym!$A$3:$AJ$18,19,FALSE)</f>
        <v>ZF</v>
      </c>
      <c r="I73" t="s">
        <v>695</v>
      </c>
      <c r="J73" t="str">
        <f t="shared" si="26"/>
        <v>ZF_8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288</v>
      </c>
      <c r="Q73" t="str">
        <f>IF(G73="экспл",0,IF(G73="импл_",VLOOKUP(J73,quest_импл!$A$1:$J$129,8,FALSE),0))</f>
        <v>sound\\Ochishen_li.wav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2005</v>
      </c>
      <c r="AD73" t="str">
        <f t="shared" ca="1" si="31"/>
        <v>pics\\Banan_5.jpg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pics\\Banan_5.jpg</v>
      </c>
      <c r="AI73" t="s">
        <v>74</v>
      </c>
      <c r="AO73">
        <f t="shared" ca="1" si="32"/>
        <v>0.85387762526385136</v>
      </c>
      <c r="AP73" t="str">
        <f t="shared" ca="1" si="33"/>
        <v>pics\\Banan_5.jpg</v>
      </c>
      <c r="AR73" t="str">
        <f t="shared" si="34"/>
        <v/>
      </c>
      <c r="AS73" t="str">
        <f t="shared" ca="1" si="35"/>
        <v>pics\\Banan_5.jpg</v>
      </c>
      <c r="AT73">
        <f t="shared" ca="1" si="28"/>
        <v>0.42164379278901454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_Очищен_ли_</v>
      </c>
      <c r="BB73" t="str">
        <f t="shared" si="30"/>
        <v>_Очищен_ли_XXXXX?</v>
      </c>
      <c r="BD73" cm="1">
        <f t="array" aca="1" ref="BD73" ca="1">INDEX(L73:L80,(RANK(AT9,$AT$2:$AT$9)))</f>
        <v>2069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VLOOKUP(B74,audio_list_stym!$A$3:$BP$18,51,FALSE)</f>
        <v>17</v>
      </c>
      <c r="F74" t="str">
        <f>VLOOKUP(E74,metki!$A$2:$B$9,2,FALSE)</f>
        <v>экспл_новые_без_названия</v>
      </c>
      <c r="G74" t="str">
        <f t="shared" si="25"/>
        <v>экспл</v>
      </c>
      <c r="H74" t="str">
        <f>VLOOKUP(B74,audio_list_stym!$A$3:$AJ$18,19,FALSE)</f>
        <v>Ackee</v>
      </c>
      <c r="I74" t="s">
        <v>688</v>
      </c>
      <c r="J74" t="str">
        <f t="shared" si="26"/>
        <v>Ackee_1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97</v>
      </c>
      <c r="Z74" t="str">
        <f>IF(G74="экспл",VLOOKUP(J74,quest_экспл!$A$1:$N$129,12,FALSE),IF(G74="импл_",0,0))</f>
        <v>sound\\Sushenniy_li_on.wav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31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27"/>
        <v/>
      </c>
      <c r="AI74" t="s">
        <v>76</v>
      </c>
      <c r="AO74">
        <f t="shared" ca="1" si="32"/>
        <v>0.2653352387622665</v>
      </c>
      <c r="AP74" t="str">
        <f t="shared" ca="1" si="33"/>
        <v>pics\\Redis_1.jpg</v>
      </c>
      <c r="AR74" t="str">
        <f>IF(AH74="sound\\Ogorod",AP2,"")</f>
        <v/>
      </c>
      <c r="AS74" t="str">
        <f>IF(G74="импл_",AP74,"")</f>
        <v/>
      </c>
      <c r="AT74">
        <f t="shared" ca="1" si="28"/>
        <v>0.1829324194205908</v>
      </c>
      <c r="AU74" t="s">
        <v>697</v>
      </c>
      <c r="AV74" t="str">
        <f t="shared" ca="1" si="29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_Сушеный_ли_он?</v>
      </c>
      <c r="BA74" t="e">
        <f>VLOOKUP(Q74,audio_list_stym!$B$2:$BQ$299,68,FALSE)</f>
        <v>#N/A</v>
      </c>
      <c r="BB74" t="str">
        <f t="shared" si="30"/>
        <v>На_экране_XXXXX._Сушеный_ли_он?</v>
      </c>
      <c r="BC74">
        <f>A74</f>
        <v>1210</v>
      </c>
      <c r="BD74" cm="1">
        <f t="array" aca="1" ref="BD74" ca="1">INDEX($L$74:$L$81,(RANK(AT2,$AT$2:$AT$9)))</f>
        <v>2067</v>
      </c>
      <c r="BE74" cm="1">
        <f t="array" aca="1" ref="BE74" ca="1">INDEX(BD66:BD73,(RANK(AT3,$AT$2:$AT$9)))</f>
        <v>2152</v>
      </c>
      <c r="BF74" cm="1">
        <f t="array" aca="1" ref="BF74" ca="1">INDEX(BD82:BD105,(RANK(AT3,$AT$2:$AT$17)))</f>
        <v>2082</v>
      </c>
      <c r="BG74" cm="1">
        <f t="array" aca="1" ref="BG74" ca="1">INDEX(BD106:BD129,(RANK(AT3,$AT$2:$AT$9)))</f>
        <v>2114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VLOOKUP(B75,audio_list_stym!$A$3:$BP$18,51,FALSE)</f>
        <v>17</v>
      </c>
      <c r="F75" t="str">
        <f>VLOOKUP(E75,metki!$A$2:$B$9,2,FALSE)</f>
        <v>экспл_новые_без_названия</v>
      </c>
      <c r="G75" t="str">
        <f t="shared" si="25"/>
        <v>экспл</v>
      </c>
      <c r="H75" t="str">
        <f>VLOOKUP(B75,audio_list_stym!$A$3:$AJ$18,19,FALSE)</f>
        <v>Ackee</v>
      </c>
      <c r="I75" t="s">
        <v>689</v>
      </c>
      <c r="J75" t="str">
        <f t="shared" si="26"/>
        <v>Ackee_2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98</v>
      </c>
      <c r="Z75" t="str">
        <f>IF(G75="экспл",VLOOKUP(J75,quest_экспл!$A$1:$N$129,12,FALSE),IF(G75="импл_",0,0))</f>
        <v>sound\\On_s_vetochkoy.wav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ref="AD75:AD129" ca="1" si="36">IF(ISTEXT(AE75),AE75,IF(ISTEXT(AF75),AF75,""))</f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ref="AF75:AF129" si="37">AS75</f>
        <v/>
      </c>
      <c r="AI75" t="s">
        <v>77</v>
      </c>
      <c r="AO75">
        <f t="shared" ca="1" si="32"/>
        <v>0.77194786272653093</v>
      </c>
      <c r="AP75" t="str">
        <f t="shared" ca="1" si="33"/>
        <v>pics\\Finik_3.jpg</v>
      </c>
      <c r="AR75" t="str">
        <f t="shared" ref="AR75:AR97" si="38">IF(AH75="sound\\Ogorod",AP3,"")</f>
        <v/>
      </c>
      <c r="AS75" t="str">
        <f t="shared" ref="AS75:AS129" si="39">IF(G75="импл_",AP75,"")</f>
        <v/>
      </c>
      <c r="AT75">
        <f t="shared" ca="1" si="28"/>
        <v>0.66626168147840803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_Он_с_веточкой?</v>
      </c>
      <c r="BA75" t="e">
        <f>VLOOKUP(Q75,audio_list_stym!$B$2:$BQ$299,68,FALSE)</f>
        <v>#N/A</v>
      </c>
      <c r="BB75" t="str">
        <f t="shared" si="30"/>
        <v>Посмотрите,_вот_XXXXX._Он_с_веточкой?</v>
      </c>
      <c r="BD75" cm="1">
        <f t="array" aca="1" ref="BD75" ca="1">INDEX($L$74:$L$81,(RANK(AT3,$AT$2:$AT$9)))</f>
        <v>2071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VLOOKUP(B76,audio_list_stym!$A$3:$BP$18,51,FALSE)</f>
        <v>17</v>
      </c>
      <c r="F76" t="str">
        <f>VLOOKUP(E76,metki!$A$2:$B$9,2,FALSE)</f>
        <v>экспл_новые_без_названия</v>
      </c>
      <c r="G76" t="str">
        <f t="shared" si="25"/>
        <v>экспл</v>
      </c>
      <c r="H76" t="str">
        <f>VLOOKUP(B76,audio_list_stym!$A$3:$AJ$18,19,FALSE)</f>
        <v>Ackee</v>
      </c>
      <c r="I76" t="s">
        <v>690</v>
      </c>
      <c r="J76" t="str">
        <f t="shared" si="26"/>
        <v>Ackee_3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99</v>
      </c>
      <c r="Z76" t="str">
        <f>IF(G76="экспл",VLOOKUP(J76,quest_экспл!$A$1:$N$129,12,FALSE),IF(G76="импл_",0,0))</f>
        <v>sound\\On_rasskrit.wav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6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37"/>
        <v/>
      </c>
      <c r="AI76" t="s">
        <v>78</v>
      </c>
      <c r="AO76">
        <f t="shared" ca="1" si="32"/>
        <v>0.6947799297470767</v>
      </c>
      <c r="AP76" t="str">
        <f t="shared" ca="1" si="33"/>
        <v>pics\\Goroh_6.jpg</v>
      </c>
      <c r="AR76" t="str">
        <f t="shared" si="38"/>
        <v/>
      </c>
      <c r="AS76" t="str">
        <f t="shared" si="39"/>
        <v/>
      </c>
      <c r="AT76">
        <f t="shared" ca="1" si="28"/>
        <v>0.33475075426239176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_Он_раскрыт?</v>
      </c>
      <c r="BA76" t="e">
        <f>VLOOKUP(Q76,audio_list_stym!$B$2:$BQ$299,68,FALSE)</f>
        <v>#N/A</v>
      </c>
      <c r="BB76" t="str">
        <f t="shared" si="30"/>
        <v>Вот_XXXXX._Он_раскрыт?</v>
      </c>
      <c r="BD76" cm="1">
        <f t="array" aca="1" ref="BD76" ca="1">INDEX($L$74:$L$81,(RANK(AT4,$AT$2:$AT$9)))</f>
        <v>2065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VLOOKUP(B77,audio_list_stym!$A$3:$BP$18,51,FALSE)</f>
        <v>17</v>
      </c>
      <c r="F77" t="str">
        <f>VLOOKUP(E77,metki!$A$2:$B$9,2,FALSE)</f>
        <v>экспл_новые_без_названия</v>
      </c>
      <c r="G77" t="str">
        <f t="shared" si="25"/>
        <v>экспл</v>
      </c>
      <c r="H77" t="str">
        <f>VLOOKUP(B77,audio_list_stym!$A$3:$AJ$18,19,FALSE)</f>
        <v>Ackee</v>
      </c>
      <c r="I77" t="s">
        <v>691</v>
      </c>
      <c r="J77" t="str">
        <f t="shared" si="26"/>
        <v>Ackee_4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100</v>
      </c>
      <c r="Z77" t="str">
        <f>IF(G77="экспл",VLOOKUP(J77,quest_экспл!$A$1:$N$129,12,FALSE),IF(G77="импл_",0,0))</f>
        <v>sound\\Pushistiy_li_on.wav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6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37"/>
        <v/>
      </c>
      <c r="AI77" t="s">
        <v>79</v>
      </c>
      <c r="AO77">
        <f t="shared" ca="1" si="32"/>
        <v>0.74234018461643825</v>
      </c>
      <c r="AP77" t="str">
        <f t="shared" ca="1" si="33"/>
        <v>pics\\Finik_8.jpg</v>
      </c>
      <c r="AR77" t="str">
        <f t="shared" si="38"/>
        <v/>
      </c>
      <c r="AS77" t="str">
        <f t="shared" si="39"/>
        <v/>
      </c>
      <c r="AT77">
        <f t="shared" ca="1" si="28"/>
        <v>0.94894565623155835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_Пушистый_ли_он?</v>
      </c>
      <c r="BA77" t="e">
        <f>VLOOKUP(Q77,audio_list_stym!$B$2:$BQ$299,68,FALSE)</f>
        <v>#N/A</v>
      </c>
      <c r="BB77" t="str">
        <f t="shared" si="30"/>
        <v>Это_XXXXX._Пушистый_ли_он?</v>
      </c>
      <c r="BD77" cm="1">
        <f t="array" aca="1" ref="BD77" ca="1">INDEX($L$74:$L$81,(RANK(AT5,$AT$2:$AT$9)))</f>
        <v>2068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VLOOKUP(B78,audio_list_stym!$A$3:$BP$18,51,FALSE)</f>
        <v>17</v>
      </c>
      <c r="F78" t="str">
        <f>VLOOKUP(E78,metki!$A$2:$B$9,2,FALSE)</f>
        <v>экспл_новые_без_названия</v>
      </c>
      <c r="G78" t="str">
        <f t="shared" si="25"/>
        <v>экспл</v>
      </c>
      <c r="H78" t="str">
        <f>VLOOKUP(B78,audio_list_stym!$A$3:$AJ$18,19,FALSE)</f>
        <v>Ackee</v>
      </c>
      <c r="I78" t="s">
        <v>692</v>
      </c>
      <c r="J78" t="str">
        <f t="shared" si="26"/>
        <v>Ackee_5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101</v>
      </c>
      <c r="Z78" t="str">
        <f>IF(G78="экспл",VLOOKUP(J78,quest_экспл!$A$1:$N$129,12,FALSE),IF(G78="импл_",0,0))</f>
        <v>sound\\On_kvadratniy.wav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6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37"/>
        <v/>
      </c>
      <c r="AI78" t="s">
        <v>80</v>
      </c>
      <c r="AO78">
        <f t="shared" ca="1" si="32"/>
        <v>0.30856404040848451</v>
      </c>
      <c r="AP78" t="str">
        <f t="shared" ca="1" si="33"/>
        <v>pics\\Peper_4.jpg</v>
      </c>
      <c r="AR78" t="str">
        <f t="shared" si="38"/>
        <v/>
      </c>
      <c r="AS78" t="str">
        <f t="shared" si="39"/>
        <v/>
      </c>
      <c r="AT78">
        <f t="shared" ca="1" si="28"/>
        <v>0.43603754792488869</v>
      </c>
      <c r="AU78" t="s">
        <v>697</v>
      </c>
      <c r="AV78" t="str">
        <f t="shared" ca="1" si="29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_Он_квадратный?</v>
      </c>
      <c r="BA78" t="e">
        <f>VLOOKUP(Q78,audio_list_stym!$B$2:$BQ$299,68,FALSE)</f>
        <v>#N/A</v>
      </c>
      <c r="BB78" t="str">
        <f t="shared" si="30"/>
        <v>На_картинке_XXXXX._Он_квадратный?</v>
      </c>
      <c r="BD78" cm="1">
        <f t="array" aca="1" ref="BD78" ca="1">INDEX($L$74:$L$81,(RANK(AT6,$AT$2:$AT$9)))</f>
        <v>2069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VLOOKUP(B79,audio_list_stym!$A$3:$BP$18,51,FALSE)</f>
        <v>17</v>
      </c>
      <c r="F79" t="str">
        <f>VLOOKUP(E79,metki!$A$2:$B$9,2,FALSE)</f>
        <v>экспл_новые_без_названия</v>
      </c>
      <c r="G79" t="str">
        <f t="shared" si="25"/>
        <v>экспл</v>
      </c>
      <c r="H79" t="str">
        <f>VLOOKUP(B79,audio_list_stym!$A$3:$AJ$18,19,FALSE)</f>
        <v>Ackee</v>
      </c>
      <c r="I79" t="s">
        <v>693</v>
      </c>
      <c r="J79" t="str">
        <f t="shared" si="26"/>
        <v>Ackee_6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102</v>
      </c>
      <c r="Z79" t="str">
        <f>IF(G79="экспл",VLOOKUP(J79,quest_экспл!$A$1:$N$129,12,FALSE),IF(G79="импл_",0,0))</f>
        <v>sound\\Raznocvetniy_li_on.wav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6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37"/>
        <v/>
      </c>
      <c r="AI79" t="s">
        <v>81</v>
      </c>
      <c r="AO79">
        <f t="shared" ca="1" si="32"/>
        <v>0.63676053468462757</v>
      </c>
      <c r="AP79" t="str">
        <f t="shared" ca="1" si="33"/>
        <v>pics\\Kokos_5.jpg</v>
      </c>
      <c r="AR79" t="str">
        <f t="shared" si="38"/>
        <v/>
      </c>
      <c r="AS79" t="str">
        <f t="shared" si="39"/>
        <v/>
      </c>
      <c r="AT79">
        <f t="shared" ca="1" si="28"/>
        <v>0.60837368690896576</v>
      </c>
      <c r="AU79" t="s">
        <v>697</v>
      </c>
      <c r="AV79" t="str">
        <f t="shared" ca="1" si="29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_Разноцветный_ли_он?</v>
      </c>
      <c r="BA79" t="e">
        <f>VLOOKUP(Q79,audio_list_stym!$B$2:$BQ$299,68,FALSE)</f>
        <v>#N/A</v>
      </c>
      <c r="BB79" t="str">
        <f t="shared" si="30"/>
        <v>На_мониторе_XXXXX._Разноцветный_ли_он?</v>
      </c>
      <c r="BD79" cm="1">
        <f t="array" aca="1" ref="BD79" ca="1">INDEX($L$74:$L$81,(RANK(AT7,$AT$2:$AT$9)))</f>
        <v>2072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VLOOKUP(B80,audio_list_stym!$A$3:$BP$18,51,FALSE)</f>
        <v>17</v>
      </c>
      <c r="F80" t="str">
        <f>VLOOKUP(E80,metki!$A$2:$B$9,2,FALSE)</f>
        <v>экспл_новые_без_названия</v>
      </c>
      <c r="G80" t="str">
        <f t="shared" si="25"/>
        <v>экспл</v>
      </c>
      <c r="H80" t="str">
        <f>VLOOKUP(B80,audio_list_stym!$A$3:$AJ$18,19,FALSE)</f>
        <v>Ackee</v>
      </c>
      <c r="I80" t="s">
        <v>694</v>
      </c>
      <c r="J80" t="str">
        <f t="shared" si="26"/>
        <v>Ackee_7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103</v>
      </c>
      <c r="Z80" t="str">
        <f>IF(G80="экспл",VLOOKUP(J80,quest_экспл!$A$1:$N$129,12,FALSE),IF(G80="импл_",0,0))</f>
        <v>sound\\Uvyadshiy_li_on.wav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6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37"/>
        <v/>
      </c>
      <c r="AI80" t="s">
        <v>82</v>
      </c>
      <c r="AO80">
        <f t="shared" ca="1" si="32"/>
        <v>0.53333828466974209</v>
      </c>
      <c r="AP80" t="str">
        <f t="shared" ca="1" si="33"/>
        <v>pics\\Limon_3.jpg</v>
      </c>
      <c r="AR80" t="str">
        <f t="shared" si="38"/>
        <v/>
      </c>
      <c r="AS80" t="str">
        <f t="shared" si="39"/>
        <v/>
      </c>
      <c r="AT80">
        <f t="shared" ca="1" si="28"/>
        <v>3.2602541805467955E-2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_Увядший_ли_он?</v>
      </c>
      <c r="BA80" t="e">
        <f>VLOOKUP(Q80,audio_list_stym!$B$2:$BQ$299,68,FALSE)</f>
        <v>#N/A</v>
      </c>
      <c r="BB80" t="str">
        <f t="shared" si="30"/>
        <v>Перед_Вами_XXXXX._Увядший_ли_он?</v>
      </c>
      <c r="BD80" cm="1">
        <f t="array" aca="1" ref="BD80" ca="1">INDEX($L$74:$L$81,(RANK(AT8,$AT$2:$AT$9)))</f>
        <v>2066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VLOOKUP(B81,audio_list_stym!$A$3:$BP$18,51,FALSE)</f>
        <v>17</v>
      </c>
      <c r="F81" t="str">
        <f>VLOOKUP(E81,metki!$A$2:$B$9,2,FALSE)</f>
        <v>экспл_новые_без_названия</v>
      </c>
      <c r="G81" t="str">
        <f t="shared" si="25"/>
        <v>экспл</v>
      </c>
      <c r="H81" t="str">
        <f>VLOOKUP(B81,audio_list_stym!$A$3:$AJ$18,19,FALSE)</f>
        <v>Ackee</v>
      </c>
      <c r="I81" t="s">
        <v>695</v>
      </c>
      <c r="J81" t="str">
        <f t="shared" si="26"/>
        <v>Ackee_8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104</v>
      </c>
      <c r="Z81" t="str">
        <f>IF(G81="экспл",VLOOKUP(J81,quest_экспл!$A$1:$N$129,12,FALSE),IF(G81="импл_",0,0))</f>
        <v>sound\\On_sklizskiy.wav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6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37"/>
        <v/>
      </c>
      <c r="AI81" t="s">
        <v>83</v>
      </c>
      <c r="AO81">
        <f t="shared" ca="1" si="32"/>
        <v>0.24910920772900136</v>
      </c>
      <c r="AP81" t="str">
        <f t="shared" ca="1" si="33"/>
        <v>pics\\Redis_3.jpg</v>
      </c>
      <c r="AR81" t="str">
        <f t="shared" si="38"/>
        <v/>
      </c>
      <c r="AS81" t="str">
        <f t="shared" si="39"/>
        <v/>
      </c>
      <c r="AT81">
        <f t="shared" ca="1" si="28"/>
        <v>0.77245541111658578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_Он_склизкий?</v>
      </c>
      <c r="BA81" t="e">
        <f>VLOOKUP(Q81,audio_list_stym!$B$2:$BQ$299,68,FALSE)</f>
        <v>#N/A</v>
      </c>
      <c r="BB81" t="str">
        <f t="shared" si="30"/>
        <v>Вы_видите_XXXXX._Он_склизкий?</v>
      </c>
      <c r="BD81" cm="1">
        <f t="array" aca="1" ref="BD81" ca="1">INDEX($L$74:$L$81,(RANK(AT9,$AT$2:$AT$9)))</f>
        <v>2070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VLOOKUP(B82,audio_list_stym!$A$3:$BP$18,51,FALSE)</f>
        <v>14</v>
      </c>
      <c r="F82" t="str">
        <f>VLOOKUP(E82,metki!$A$2:$B$9,2,FALSE)</f>
        <v>импл_новые_с_названием</v>
      </c>
      <c r="G82" t="str">
        <f t="shared" si="25"/>
        <v>импл_</v>
      </c>
      <c r="H82" t="str">
        <f>VLOOKUP(B82,audio_list_stym!$A$3:$AJ$18,19,FALSE)</f>
        <v>Ake</v>
      </c>
      <c r="I82" t="s">
        <v>688</v>
      </c>
      <c r="J82" t="str">
        <f t="shared" si="26"/>
        <v>Ake_1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233</v>
      </c>
      <c r="Q82" t="str">
        <f>IF(G82="экспл",0,IF(G82="импл_",VLOOKUP(J82,quest_импл!$A$1:$J$129,8,FALSE),0))</f>
        <v>sound\\Imeet_li_myakot.wav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2028</v>
      </c>
      <c r="AD82" t="str">
        <f t="shared" ca="1" si="36"/>
        <v>pics\\Kokos_4.jpg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7"/>
        <v>pics\\Kokos_4.jpg</v>
      </c>
      <c r="AI82" t="s">
        <v>84</v>
      </c>
      <c r="AO82">
        <f t="shared" ca="1" si="32"/>
        <v>0.64387038389485707</v>
      </c>
      <c r="AP82" t="str">
        <f t="shared" ca="1" si="33"/>
        <v>pics\\Kokos_4.jpg</v>
      </c>
      <c r="AR82" t="str">
        <f t="shared" si="38"/>
        <v/>
      </c>
      <c r="AS82" t="str">
        <f t="shared" ca="1" si="39"/>
        <v>pics\\Kokos_4.jpg</v>
      </c>
      <c r="AT82">
        <f t="shared" ca="1" si="28"/>
        <v>0.31757845892960812</v>
      </c>
      <c r="AU82" t="s">
        <v>697</v>
      </c>
      <c r="AV82" t="str">
        <f t="shared" ca="1" si="29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_Имеет_ли_мякоть_</v>
      </c>
      <c r="BB82" t="str">
        <f t="shared" si="30"/>
        <v>_Имеет_ли_мякоть_ЛИРОХ?</v>
      </c>
      <c r="BC82">
        <f>A82</f>
        <v>1211</v>
      </c>
      <c r="BD82" cm="1">
        <f t="array" aca="1" ref="BD82" ca="1">INDEX($L$82:$L$89,(RANK(AT2,$AT$2:$AT$9)))</f>
        <v>2075</v>
      </c>
      <c r="BE82" cm="1">
        <f t="array" aca="1" ref="BE82" ca="1">INDEX(BD66:BD81,(RANK(AT4,$AT$2:$AT$17)))</f>
        <v>2147</v>
      </c>
      <c r="BF82" cm="1">
        <f t="array" aca="1" ref="BF82" ca="1">INDEX(BD90:BD105,(RANK(AT4,$AT$2:$AT$17)))</f>
        <v>2083</v>
      </c>
      <c r="BG82" cm="1">
        <f t="array" aca="1" ref="BG82" ca="1">INDEX(BD106:BD129,(RANK(AT4,$AT$2:$AT$9)))</f>
        <v>2115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VLOOKUP(B83,audio_list_stym!$A$3:$BP$18,51,FALSE)</f>
        <v>14</v>
      </c>
      <c r="F83" t="str">
        <f>VLOOKUP(E83,metki!$A$2:$B$9,2,FALSE)</f>
        <v>импл_новые_с_названием</v>
      </c>
      <c r="G83" t="str">
        <f t="shared" si="25"/>
        <v>импл_</v>
      </c>
      <c r="H83" t="str">
        <f>VLOOKUP(B83,audio_list_stym!$A$3:$AJ$18,19,FALSE)</f>
        <v>Ake</v>
      </c>
      <c r="I83" t="s">
        <v>689</v>
      </c>
      <c r="J83" t="str">
        <f t="shared" si="26"/>
        <v>Ake_2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234</v>
      </c>
      <c r="Q83" t="str">
        <f>IF(G83="экспл",0,IF(G83="импл_",VLOOKUP(J83,quest_импл!$A$1:$J$129,8,FALSE),0))</f>
        <v>sound\\Prodolgovatiy_li.wav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2026</v>
      </c>
      <c r="AD83" t="str">
        <f t="shared" ca="1" si="36"/>
        <v>pics\\Kokos_2.jpg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7"/>
        <v>pics\\Kokos_2.jpg</v>
      </c>
      <c r="AI83" t="s">
        <v>85</v>
      </c>
      <c r="AO83">
        <f t="shared" ca="1" si="32"/>
        <v>0.65460714896654237</v>
      </c>
      <c r="AP83" t="str">
        <f t="shared" ca="1" si="33"/>
        <v>pics\\Kokos_2.jpg</v>
      </c>
      <c r="AR83" t="str">
        <f t="shared" si="38"/>
        <v/>
      </c>
      <c r="AS83" t="str">
        <f t="shared" ca="1" si="39"/>
        <v>pics\\Kokos_2.jpg</v>
      </c>
      <c r="AT83">
        <f t="shared" ca="1" si="28"/>
        <v>0.22819231229141779</v>
      </c>
      <c r="AU83" t="s">
        <v>697</v>
      </c>
      <c r="AV83" t="str">
        <f t="shared" ca="1" si="29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_Продолговатый_ли_</v>
      </c>
      <c r="BB83" t="str">
        <f t="shared" si="30"/>
        <v>_Продолговатый_ли_ЛИРОХ?</v>
      </c>
      <c r="BD83" cm="1">
        <f t="array" aca="1" ref="BD83" ca="1">INDEX($L$82:$L$89,(RANK(AT3,$AT$2:$AT$9)))</f>
        <v>2079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VLOOKUP(B84,audio_list_stym!$A$3:$BP$18,51,FALSE)</f>
        <v>14</v>
      </c>
      <c r="F84" t="str">
        <f>VLOOKUP(E84,metki!$A$2:$B$9,2,FALSE)</f>
        <v>импл_новые_с_названием</v>
      </c>
      <c r="G84" t="str">
        <f t="shared" si="25"/>
        <v>импл_</v>
      </c>
      <c r="H84" t="str">
        <f>VLOOKUP(B84,audio_list_stym!$A$3:$AJ$18,19,FALSE)</f>
        <v>Ake</v>
      </c>
      <c r="I84" t="s">
        <v>690</v>
      </c>
      <c r="J84" t="str">
        <f t="shared" si="26"/>
        <v>Ake_3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235</v>
      </c>
      <c r="Q84" t="str">
        <f>IF(G84="экспл",0,IF(G84="импл_",VLOOKUP(J84,quest_импл!$A$1:$J$129,8,FALSE),0))</f>
        <v>sound\\Pyatnistyi_li.wav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2040</v>
      </c>
      <c r="AD84" t="str">
        <f t="shared" ca="1" si="36"/>
        <v>pics\\Limon_8.jpg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7"/>
        <v>pics\\Limon_8.jpg</v>
      </c>
      <c r="AI84" t="s">
        <v>94</v>
      </c>
      <c r="AO84">
        <f t="shared" ca="1" si="32"/>
        <v>0.45150930985962989</v>
      </c>
      <c r="AP84" t="str">
        <f t="shared" ca="1" si="33"/>
        <v>pics\\Limon_8.jpg</v>
      </c>
      <c r="AR84" t="str">
        <f t="shared" si="38"/>
        <v/>
      </c>
      <c r="AS84" t="str">
        <f t="shared" ca="1" si="39"/>
        <v>pics\\Limon_8.jpg</v>
      </c>
      <c r="AT84">
        <f t="shared" ca="1" si="28"/>
        <v>0.17436462826805088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_Пятнистый_ли_</v>
      </c>
      <c r="BB84" t="str">
        <f t="shared" si="30"/>
        <v>_Пятнистый_ли_ЛИРОХ?</v>
      </c>
      <c r="BD84" cm="1">
        <f t="array" aca="1" ref="BD84" ca="1">INDEX($L$82:$L$89,(RANK(AT4,$AT$2:$AT$9)))</f>
        <v>2073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VLOOKUP(B85,audio_list_stym!$A$3:$BP$18,51,FALSE)</f>
        <v>14</v>
      </c>
      <c r="F85" t="str">
        <f>VLOOKUP(E85,metki!$A$2:$B$9,2,FALSE)</f>
        <v>импл_новые_с_названием</v>
      </c>
      <c r="G85" t="str">
        <f t="shared" si="25"/>
        <v>импл_</v>
      </c>
      <c r="H85" t="str">
        <f>VLOOKUP(B85,audio_list_stym!$A$3:$AJ$18,19,FALSE)</f>
        <v>Ake</v>
      </c>
      <c r="I85" t="s">
        <v>691</v>
      </c>
      <c r="J85" t="str">
        <f t="shared" si="26"/>
        <v>Ake_4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236</v>
      </c>
      <c r="Q85" t="str">
        <f>IF(G85="экспл",0,IF(G85="импл_",VLOOKUP(J85,quest_импл!$A$1:$J$129,8,FALSE),0))</f>
        <v>sound\\S_kochuroy_li.wav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2014</v>
      </c>
      <c r="AD85" t="str">
        <f t="shared" ca="1" si="36"/>
        <v>pics\\Finik_6.jpg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7"/>
        <v>pics\\Finik_6.jpg</v>
      </c>
      <c r="AI85" t="s">
        <v>95</v>
      </c>
      <c r="AO85">
        <f t="shared" ca="1" si="32"/>
        <v>0.75982991725449578</v>
      </c>
      <c r="AP85" t="str">
        <f t="shared" ca="1" si="33"/>
        <v>pics\\Finik_6.jpg</v>
      </c>
      <c r="AR85" t="str">
        <f t="shared" si="38"/>
        <v/>
      </c>
      <c r="AS85" t="str">
        <f t="shared" ca="1" si="39"/>
        <v>pics\\Finik_6.jpg</v>
      </c>
      <c r="AT85">
        <f t="shared" ca="1" si="28"/>
        <v>0.96662012657365226</v>
      </c>
      <c r="AU85" t="s">
        <v>697</v>
      </c>
      <c r="AV85" t="str">
        <f t="shared" ca="1" si="29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_С_косточкой_ли_</v>
      </c>
      <c r="BB85" t="str">
        <f t="shared" si="30"/>
        <v>_С_косточкой_ли_ЛИРОХ?</v>
      </c>
      <c r="BD85" cm="1">
        <f t="array" aca="1" ref="BD85" ca="1">INDEX($L$82:$L$89,(RANK(AT5,$AT$2:$AT$9)))</f>
        <v>2076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VLOOKUP(B86,audio_list_stym!$A$3:$BP$18,51,FALSE)</f>
        <v>14</v>
      </c>
      <c r="F86" t="str">
        <f>VLOOKUP(E86,metki!$A$2:$B$9,2,FALSE)</f>
        <v>импл_новые_с_названием</v>
      </c>
      <c r="G86" t="str">
        <f t="shared" si="25"/>
        <v>импл_</v>
      </c>
      <c r="H86" t="str">
        <f>VLOOKUP(B86,audio_list_stym!$A$3:$AJ$18,19,FALSE)</f>
        <v>Ake</v>
      </c>
      <c r="I86" t="s">
        <v>692</v>
      </c>
      <c r="J86" t="str">
        <f t="shared" si="26"/>
        <v>Ake_5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237</v>
      </c>
      <c r="Q86" t="str">
        <f>IF(G86="экспл",0,IF(G86="импл_",VLOOKUP(J86,quest_импл!$A$1:$J$129,8,FALSE),0))</f>
        <v>sound\\Fioletoviy_li.wav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2047</v>
      </c>
      <c r="AD86" t="str">
        <f t="shared" ca="1" si="36"/>
        <v>pics\\Peper_7.jpg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7"/>
        <v>pics\\Peper_7.jpg</v>
      </c>
      <c r="AI86" t="s">
        <v>96</v>
      </c>
      <c r="AO86">
        <f t="shared" ca="1" si="32"/>
        <v>0.28404629751150867</v>
      </c>
      <c r="AP86" t="str">
        <f t="shared" ca="1" si="33"/>
        <v>pics\\Peper_7.jpg</v>
      </c>
      <c r="AR86" t="str">
        <f t="shared" si="38"/>
        <v/>
      </c>
      <c r="AS86" t="str">
        <f t="shared" ca="1" si="39"/>
        <v>pics\\Peper_7.jpg</v>
      </c>
      <c r="AT86">
        <f t="shared" ca="1" si="28"/>
        <v>0.39691214090059657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_Синий_ли_</v>
      </c>
      <c r="BB86" t="str">
        <f t="shared" si="30"/>
        <v>_Синий_ли_ЛИРОХ?</v>
      </c>
      <c r="BD86" cm="1">
        <f t="array" aca="1" ref="BD86" ca="1">INDEX($L$82:$L$89,(RANK(AT6,$AT$2:$AT$9)))</f>
        <v>2077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VLOOKUP(B87,audio_list_stym!$A$3:$BP$18,51,FALSE)</f>
        <v>14</v>
      </c>
      <c r="F87" t="str">
        <f>VLOOKUP(E87,metki!$A$2:$B$9,2,FALSE)</f>
        <v>импл_новые_с_названием</v>
      </c>
      <c r="G87" t="str">
        <f t="shared" si="25"/>
        <v>импл_</v>
      </c>
      <c r="H87" t="str">
        <f>VLOOKUP(B87,audio_list_stym!$A$3:$AJ$18,19,FALSE)</f>
        <v>Ake</v>
      </c>
      <c r="I87" t="s">
        <v>693</v>
      </c>
      <c r="J87" t="str">
        <f t="shared" si="26"/>
        <v>Ake_6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238</v>
      </c>
      <c r="Q87" t="str">
        <f>IF(G87="экспл",0,IF(G87="импл_",VLOOKUP(J87,quest_импл!$A$1:$J$129,8,FALSE),0))</f>
        <v>sound\\S_dolkami_li.wav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2062</v>
      </c>
      <c r="AD87" t="str">
        <f t="shared" ca="1" si="36"/>
        <v>pics\\Tomat_6.jpg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7"/>
        <v>pics\\Tomat_6.jpg</v>
      </c>
      <c r="AI87" t="s">
        <v>97</v>
      </c>
      <c r="AO87">
        <f t="shared" ca="1" si="32"/>
        <v>4.7182947734099923E-2</v>
      </c>
      <c r="AP87" t="str">
        <f t="shared" ca="1" si="33"/>
        <v>pics\\Tomat_6.jpg</v>
      </c>
      <c r="AR87" t="str">
        <f t="shared" si="38"/>
        <v/>
      </c>
      <c r="AS87" t="str">
        <f t="shared" ca="1" si="39"/>
        <v>pics\\Tomat_6.jpg</v>
      </c>
      <c r="AT87">
        <f t="shared" ca="1" si="28"/>
        <v>0.53388202646158789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_С_дольками_ли_</v>
      </c>
      <c r="BB87" t="str">
        <f t="shared" si="30"/>
        <v>_С_дольками_ли_ЛИРОХ?</v>
      </c>
      <c r="BD87" cm="1">
        <f t="array" aca="1" ref="BD87" ca="1">INDEX($L$82:$L$89,(RANK(AT7,$AT$2:$AT$9)))</f>
        <v>2080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VLOOKUP(B88,audio_list_stym!$A$3:$BP$18,51,FALSE)</f>
        <v>14</v>
      </c>
      <c r="F88" t="str">
        <f>VLOOKUP(E88,metki!$A$2:$B$9,2,FALSE)</f>
        <v>импл_новые_с_названием</v>
      </c>
      <c r="G88" t="str">
        <f t="shared" si="25"/>
        <v>импл_</v>
      </c>
      <c r="H88" t="str">
        <f>VLOOKUP(B88,audio_list_stym!$A$3:$AJ$18,19,FALSE)</f>
        <v>Ake</v>
      </c>
      <c r="I88" t="s">
        <v>694</v>
      </c>
      <c r="J88" t="str">
        <f t="shared" si="26"/>
        <v>Ake_7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239</v>
      </c>
      <c r="Q88" t="str">
        <f>IF(G88="экспл",0,IF(G88="импл_",VLOOKUP(J88,quest_импл!$A$1:$J$129,8,FALSE),0))</f>
        <v>sound\\Visushenniy_li.wav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2054</v>
      </c>
      <c r="AD88" t="str">
        <f t="shared" ca="1" si="36"/>
        <v>pics\\Redis_6.jpg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7"/>
        <v>pics\\Redis_6.jpg</v>
      </c>
      <c r="AI88" t="s">
        <v>98</v>
      </c>
      <c r="AO88">
        <f t="shared" ca="1" si="32"/>
        <v>0.18499322735760149</v>
      </c>
      <c r="AP88" t="str">
        <f t="shared" ca="1" si="33"/>
        <v>pics\\Redis_6.jpg</v>
      </c>
      <c r="AR88" t="str">
        <f t="shared" si="38"/>
        <v/>
      </c>
      <c r="AS88" t="str">
        <f t="shared" ca="1" si="39"/>
        <v>pics\\Redis_6.jpg</v>
      </c>
      <c r="AT88">
        <f t="shared" ca="1" si="28"/>
        <v>0.9628802887327903</v>
      </c>
      <c r="AU88" t="s">
        <v>697</v>
      </c>
      <c r="AV88" t="str">
        <f t="shared" ca="1" si="29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_Высушенный_ли_</v>
      </c>
      <c r="BB88" t="str">
        <f t="shared" si="30"/>
        <v>_Высушенный_ли_ЛИРОХ?</v>
      </c>
      <c r="BD88" cm="1">
        <f t="array" aca="1" ref="BD88" ca="1">INDEX($L$82:$L$89,(RANK(AT8,$AT$2:$AT$9)))</f>
        <v>2074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VLOOKUP(B89,audio_list_stym!$A$3:$BP$18,51,FALSE)</f>
        <v>14</v>
      </c>
      <c r="F89" t="str">
        <f>VLOOKUP(E89,metki!$A$2:$B$9,2,FALSE)</f>
        <v>импл_новые_с_названием</v>
      </c>
      <c r="G89" t="str">
        <f t="shared" si="25"/>
        <v>импл_</v>
      </c>
      <c r="H89" t="str">
        <f>VLOOKUP(B89,audio_list_stym!$A$3:$AJ$18,19,FALSE)</f>
        <v>Ake</v>
      </c>
      <c r="I89" t="s">
        <v>695</v>
      </c>
      <c r="J89" t="str">
        <f t="shared" si="26"/>
        <v>Ake_8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240</v>
      </c>
      <c r="Q89" t="str">
        <f>IF(G89="экспл",0,IF(G89="импл_",VLOOKUP(J89,quest_импл!$A$1:$J$129,8,FALSE),0))</f>
        <v>sound\\Myatiy_li.wav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2001</v>
      </c>
      <c r="AD89" t="str">
        <f t="shared" ca="1" si="36"/>
        <v>pics\\Banan_1.jpg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7"/>
        <v>pics\\Banan_1.jpg</v>
      </c>
      <c r="AI89" t="s">
        <v>99</v>
      </c>
      <c r="AO89">
        <f t="shared" ca="1" si="32"/>
        <v>0.93876638375068111</v>
      </c>
      <c r="AP89" t="str">
        <f t="shared" ca="1" si="33"/>
        <v>pics\\Banan_1.jpg</v>
      </c>
      <c r="AR89" t="str">
        <f t="shared" si="38"/>
        <v/>
      </c>
      <c r="AS89" t="str">
        <f t="shared" ca="1" si="39"/>
        <v>pics\\Banan_1.jpg</v>
      </c>
      <c r="AT89">
        <f t="shared" ca="1" si="28"/>
        <v>0.77787525639602828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_Мятый_ли_</v>
      </c>
      <c r="BB89" t="str">
        <f t="shared" si="30"/>
        <v>_Мятый_ли_ЛИРОХ?</v>
      </c>
      <c r="BD89" cm="1">
        <f t="array" aca="1" ref="BD89" ca="1">INDEX($L$82:$L$89,(RANK(AT9,$AT$2:$AT$9)))</f>
        <v>2078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VLOOKUP(B90,audio_list_stym!$A$3:$BP$18,51,FALSE)</f>
        <v>15</v>
      </c>
      <c r="F90" t="str">
        <f>VLOOKUP(E90,metki!$A$2:$B$9,2,FALSE)</f>
        <v>экспл_новые_с_названием</v>
      </c>
      <c r="G90" t="str">
        <f t="shared" si="25"/>
        <v>экспл</v>
      </c>
      <c r="H90" t="str">
        <f>VLOOKUP(B90,audio_list_stym!$A$3:$AJ$18,19,FALSE)</f>
        <v>Finger</v>
      </c>
      <c r="I90" t="s">
        <v>688</v>
      </c>
      <c r="J90" t="str">
        <f t="shared" si="26"/>
        <v>Finger_1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113</v>
      </c>
      <c r="Z90" t="str">
        <f>IF(G90="экспл",VLOOKUP(J90,quest_экспл!$A$1:$N$129,12,FALSE),IF(G90="импл_",0,0))</f>
        <v>sound\\On_vizhatiy.wav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6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7"/>
        <v/>
      </c>
      <c r="AI90" t="s">
        <v>100</v>
      </c>
      <c r="AO90">
        <f t="shared" ca="1" si="32"/>
        <v>0.75633337554285607</v>
      </c>
      <c r="AP90" t="str">
        <f t="shared" ca="1" si="33"/>
        <v>pics\\Finik_7.jpg</v>
      </c>
      <c r="AR90" t="str">
        <f t="shared" si="38"/>
        <v/>
      </c>
      <c r="AS90" t="str">
        <f t="shared" si="39"/>
        <v/>
      </c>
      <c r="AT90">
        <f t="shared" ca="1" si="28"/>
        <v>0.25383492221067072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_Он_выжатый?</v>
      </c>
      <c r="BA90" t="e">
        <f>VLOOKUP(Q90,audio_list_stym!$B$2:$BQ$299,68,FALSE)</f>
        <v>#N/A</v>
      </c>
      <c r="BB90" t="str">
        <f t="shared" si="30"/>
        <v>На_экране_ФИМОН._Он_выжатый?</v>
      </c>
      <c r="BC90">
        <f>A90</f>
        <v>1212</v>
      </c>
      <c r="BD90" cm="1">
        <f t="array" aca="1" ref="BD90" ca="1">INDEX($L$90:$L$97,(RANK(AT2,$AT$2:$AT$9)))</f>
        <v>2083</v>
      </c>
      <c r="BE90" cm="1">
        <f t="array" aca="1" ref="BE90" ca="1">INDEX(BD66:BD81,(RANK(AT5,$AT$2:$AT$17)))</f>
        <v>2065</v>
      </c>
      <c r="BF90" cm="1">
        <f t="array" aca="1" ref="BF90" ca="1">INDEX(BD98:BD113,(RANK(AT5,$AT$2:$AT$17)))</f>
        <v>2113</v>
      </c>
      <c r="BG90" cm="1">
        <f t="array" aca="1" ref="BG90" ca="1">INDEX(BD114:BD129,(RANK(AT5,$AT$2:$AT$9)))</f>
        <v>2132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VLOOKUP(B91,audio_list_stym!$A$3:$BP$18,51,FALSE)</f>
        <v>15</v>
      </c>
      <c r="F91" t="str">
        <f>VLOOKUP(E91,metki!$A$2:$B$9,2,FALSE)</f>
        <v>экспл_новые_с_названием</v>
      </c>
      <c r="G91" t="str">
        <f t="shared" si="25"/>
        <v>экспл</v>
      </c>
      <c r="H91" t="str">
        <f>VLOOKUP(B91,audio_list_stym!$A$3:$AJ$18,19,FALSE)</f>
        <v>Finger</v>
      </c>
      <c r="I91" t="s">
        <v>689</v>
      </c>
      <c r="J91" t="str">
        <f t="shared" si="26"/>
        <v>Finger_2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114</v>
      </c>
      <c r="Z91" t="str">
        <f>IF(G91="экспл",VLOOKUP(J91,quest_экспл!$A$1:$N$129,12,FALSE),IF(G91="импл_",0,0))</f>
        <v>sound\\On_nadloman.wav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6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37"/>
        <v/>
      </c>
      <c r="AI91" t="s">
        <v>101</v>
      </c>
      <c r="AO91">
        <f t="shared" ca="1" si="32"/>
        <v>0.89035964390802325</v>
      </c>
      <c r="AP91" t="str">
        <f t="shared" ca="1" si="33"/>
        <v>pics\\Banan_3.jpg</v>
      </c>
      <c r="AR91" t="str">
        <f t="shared" si="38"/>
        <v/>
      </c>
      <c r="AS91" t="str">
        <f t="shared" si="39"/>
        <v/>
      </c>
      <c r="AT91">
        <f t="shared" ca="1" si="28"/>
        <v>0.1555599268927319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_Он_надломан?</v>
      </c>
      <c r="BA91" t="e">
        <f>VLOOKUP(Q91,audio_list_stym!$B$2:$BQ$299,68,FALSE)</f>
        <v>#N/A</v>
      </c>
      <c r="BB91" t="str">
        <f t="shared" si="30"/>
        <v>Посмотрите,_вот_ФИМОН._Он_надломан?</v>
      </c>
      <c r="BD91" cm="1">
        <f t="array" aca="1" ref="BD91" ca="1">INDEX($L$90:$L$97,(RANK(AT3,$AT$2:$AT$9)))</f>
        <v>2087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VLOOKUP(B92,audio_list_stym!$A$3:$BP$18,51,FALSE)</f>
        <v>15</v>
      </c>
      <c r="F92" t="str">
        <f>VLOOKUP(E92,metki!$A$2:$B$9,2,FALSE)</f>
        <v>экспл_новые_с_названием</v>
      </c>
      <c r="G92" t="str">
        <f t="shared" si="25"/>
        <v>экспл</v>
      </c>
      <c r="H92" t="str">
        <f>VLOOKUP(B92,audio_list_stym!$A$3:$AJ$18,19,FALSE)</f>
        <v>Finger</v>
      </c>
      <c r="I92" t="s">
        <v>690</v>
      </c>
      <c r="J92" t="str">
        <f t="shared" si="26"/>
        <v>Finger_3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115</v>
      </c>
      <c r="Z92" t="str">
        <f>IF(G92="экспл",VLOOKUP(J92,quest_экспл!$A$1:$N$129,12,FALSE),IF(G92="импл_",0,0))</f>
        <v>sound\\On_volnistiy.wav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6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37"/>
        <v/>
      </c>
      <c r="AI92" t="s">
        <v>102</v>
      </c>
      <c r="AO92">
        <f t="shared" ca="1" si="32"/>
        <v>0.86211302794026379</v>
      </c>
      <c r="AP92" t="str">
        <f t="shared" ca="1" si="33"/>
        <v>pics\\Banan_4.jpg</v>
      </c>
      <c r="AR92" t="str">
        <f t="shared" si="38"/>
        <v/>
      </c>
      <c r="AS92" t="str">
        <f t="shared" si="39"/>
        <v/>
      </c>
      <c r="AT92">
        <f t="shared" ca="1" si="28"/>
        <v>5.9055663057839491E-2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_Он_волнистый?</v>
      </c>
      <c r="BA92" t="e">
        <f>VLOOKUP(Q92,audio_list_stym!$B$2:$BQ$299,68,FALSE)</f>
        <v>#N/A</v>
      </c>
      <c r="BB92" t="str">
        <f t="shared" si="30"/>
        <v>Вот_ФИМОН._Он_волнистый?</v>
      </c>
      <c r="BD92" cm="1">
        <f t="array" aca="1" ref="BD92" ca="1">INDEX($L$90:$L$97,(RANK(AT4,$AT$2:$AT$9)))</f>
        <v>2081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VLOOKUP(B93,audio_list_stym!$A$3:$BP$18,51,FALSE)</f>
        <v>15</v>
      </c>
      <c r="F93" t="str">
        <f>VLOOKUP(E93,metki!$A$2:$B$9,2,FALSE)</f>
        <v>экспл_новые_с_названием</v>
      </c>
      <c r="G93" t="str">
        <f t="shared" si="25"/>
        <v>экспл</v>
      </c>
      <c r="H93" t="str">
        <f>VLOOKUP(B93,audio_list_stym!$A$3:$AJ$18,19,FALSE)</f>
        <v>Finger</v>
      </c>
      <c r="I93" t="s">
        <v>691</v>
      </c>
      <c r="J93" t="str">
        <f t="shared" si="26"/>
        <v>Finger_4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116</v>
      </c>
      <c r="Z93" t="str">
        <f>IF(G93="экспл",VLOOKUP(J93,quest_экспл!$A$1:$N$129,12,FALSE),IF(G93="импл_",0,0))</f>
        <v>sound\\On_buriy.wav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6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37"/>
        <v/>
      </c>
      <c r="AI93" t="s">
        <v>103</v>
      </c>
      <c r="AO93">
        <f t="shared" ca="1" si="32"/>
        <v>0.76006775702866813</v>
      </c>
      <c r="AP93" t="str">
        <f t="shared" ca="1" si="33"/>
        <v>pics\\Finik_5.jpg</v>
      </c>
      <c r="AR93" t="str">
        <f t="shared" si="38"/>
        <v/>
      </c>
      <c r="AS93" t="str">
        <f t="shared" si="39"/>
        <v/>
      </c>
      <c r="AT93">
        <f t="shared" ca="1" si="28"/>
        <v>0.59000632132469466</v>
      </c>
      <c r="AU93" t="s">
        <v>697</v>
      </c>
      <c r="AV93" t="str">
        <f t="shared" ca="1" si="29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_Он_бурый?</v>
      </c>
      <c r="BA93" t="e">
        <f>VLOOKUP(Q93,audio_list_stym!$B$2:$BQ$299,68,FALSE)</f>
        <v>#N/A</v>
      </c>
      <c r="BB93" t="str">
        <f t="shared" si="30"/>
        <v>Это_ФИМОН._Он_бурый?</v>
      </c>
      <c r="BD93" cm="1">
        <f t="array" aca="1" ref="BD93" ca="1">INDEX($L$90:$L$97,(RANK(AT5,$AT$2:$AT$9)))</f>
        <v>2084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VLOOKUP(B94,audio_list_stym!$A$3:$BP$18,51,FALSE)</f>
        <v>15</v>
      </c>
      <c r="F94" t="str">
        <f>VLOOKUP(E94,metki!$A$2:$B$9,2,FALSE)</f>
        <v>экспл_новые_с_названием</v>
      </c>
      <c r="G94" t="str">
        <f t="shared" si="25"/>
        <v>экспл</v>
      </c>
      <c r="H94" t="str">
        <f>VLOOKUP(B94,audio_list_stym!$A$3:$AJ$18,19,FALSE)</f>
        <v>Finger</v>
      </c>
      <c r="I94" t="s">
        <v>692</v>
      </c>
      <c r="J94" t="str">
        <f t="shared" si="26"/>
        <v>Finger_5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117</v>
      </c>
      <c r="Z94" t="str">
        <f>IF(G94="экспл",VLOOKUP(J94,quest_экспл!$A$1:$N$129,12,FALSE),IF(G94="импл_",0,0))</f>
        <v>sound\\Vityanut_li_on.wav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6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37"/>
        <v/>
      </c>
      <c r="AI94" t="s">
        <v>104</v>
      </c>
      <c r="AO94">
        <f t="shared" ca="1" si="32"/>
        <v>0.83120290608635783</v>
      </c>
      <c r="AP94" t="str">
        <f t="shared" ca="1" si="33"/>
        <v>pics\\Banan_7.jpg</v>
      </c>
      <c r="AR94" t="str">
        <f t="shared" si="38"/>
        <v/>
      </c>
      <c r="AS94" t="str">
        <f t="shared" si="39"/>
        <v/>
      </c>
      <c r="AT94">
        <f t="shared" ca="1" si="28"/>
        <v>0.22299223670367363</v>
      </c>
      <c r="AU94" t="s">
        <v>697</v>
      </c>
      <c r="AV94" t="str">
        <f t="shared" ca="1" si="29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_Вытянут_ли_он?</v>
      </c>
      <c r="BA94" t="e">
        <f>VLOOKUP(Q94,audio_list_stym!$B$2:$BQ$299,68,FALSE)</f>
        <v>#N/A</v>
      </c>
      <c r="BB94" t="str">
        <f t="shared" si="30"/>
        <v>На_картинке_ФИМОН._Вытянут_ли_он?</v>
      </c>
      <c r="BD94" cm="1">
        <f t="array" aca="1" ref="BD94" ca="1">INDEX($L$90:$L$97,(RANK(AT6,$AT$2:$AT$9)))</f>
        <v>2085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VLOOKUP(B95,audio_list_stym!$A$3:$BP$18,51,FALSE)</f>
        <v>15</v>
      </c>
      <c r="F95" t="str">
        <f>VLOOKUP(E95,metki!$A$2:$B$9,2,FALSE)</f>
        <v>экспл_новые_с_названием</v>
      </c>
      <c r="G95" t="str">
        <f t="shared" si="25"/>
        <v>экспл</v>
      </c>
      <c r="H95" t="str">
        <f>VLOOKUP(B95,audio_list_stym!$A$3:$AJ$18,19,FALSE)</f>
        <v>Finger</v>
      </c>
      <c r="I95" t="s">
        <v>693</v>
      </c>
      <c r="J95" t="str">
        <f t="shared" si="26"/>
        <v>Finger_6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118</v>
      </c>
      <c r="Z95" t="str">
        <f>IF(G95="экспл",VLOOKUP(J95,quest_экспл!$A$1:$N$129,12,FALSE),IF(G95="импл_",0,0))</f>
        <v>sound\\Obyemniy_li_on.wav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6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37"/>
        <v/>
      </c>
      <c r="AI95" t="s">
        <v>105</v>
      </c>
      <c r="AO95">
        <f t="shared" ca="1" si="32"/>
        <v>0.8117013278145484</v>
      </c>
      <c r="AP95" t="str">
        <f t="shared" ca="1" si="33"/>
        <v>pics\\Finik_1.jpg</v>
      </c>
      <c r="AR95" t="str">
        <f t="shared" si="38"/>
        <v/>
      </c>
      <c r="AS95" t="str">
        <f t="shared" si="39"/>
        <v/>
      </c>
      <c r="AT95">
        <f t="shared" ca="1" si="28"/>
        <v>0.49497336650350743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_Объемный_ли_он?</v>
      </c>
      <c r="BA95" t="e">
        <f>VLOOKUP(Q95,audio_list_stym!$B$2:$BQ$299,68,FALSE)</f>
        <v>#N/A</v>
      </c>
      <c r="BB95" t="str">
        <f t="shared" si="30"/>
        <v>На_мониторе_ФИМОН._Объемный_ли_он?</v>
      </c>
      <c r="BD95" cm="1">
        <f t="array" aca="1" ref="BD95" ca="1">INDEX($L$90:$L$97,(RANK(AT7,$AT$2:$AT$9)))</f>
        <v>2088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VLOOKUP(B96,audio_list_stym!$A$3:$BP$18,51,FALSE)</f>
        <v>15</v>
      </c>
      <c r="F96" t="str">
        <f>VLOOKUP(E96,metki!$A$2:$B$9,2,FALSE)</f>
        <v>экспл_новые_с_названием</v>
      </c>
      <c r="G96" t="str">
        <f t="shared" si="25"/>
        <v>экспл</v>
      </c>
      <c r="H96" t="str">
        <f>VLOOKUP(B96,audio_list_stym!$A$3:$AJ$18,19,FALSE)</f>
        <v>Finger</v>
      </c>
      <c r="I96" t="s">
        <v>694</v>
      </c>
      <c r="J96" t="str">
        <f t="shared" si="26"/>
        <v>Finger_7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119</v>
      </c>
      <c r="Z96" t="str">
        <f>IF(G96="экспл",VLOOKUP(J96,quest_экспл!$A$1:$N$129,12,FALSE),IF(G96="импл_",0,0))</f>
        <v>sound\\Pustoy_li_on.wav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6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37"/>
        <v/>
      </c>
      <c r="AI96" t="s">
        <v>106</v>
      </c>
      <c r="AO96">
        <f t="shared" ca="1" si="32"/>
        <v>0.26089690139818167</v>
      </c>
      <c r="AP96" t="str">
        <f t="shared" ca="1" si="33"/>
        <v>pics\\Redis_2.jpg</v>
      </c>
      <c r="AR96" t="str">
        <f t="shared" si="38"/>
        <v/>
      </c>
      <c r="AS96" t="str">
        <f t="shared" si="39"/>
        <v/>
      </c>
      <c r="AT96">
        <f t="shared" ca="1" si="28"/>
        <v>3.856509792022178E-2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_Пустой_ли_он?</v>
      </c>
      <c r="BA96" t="e">
        <f>VLOOKUP(Q96,audio_list_stym!$B$2:$BQ$299,68,FALSE)</f>
        <v>#N/A</v>
      </c>
      <c r="BB96" t="str">
        <f t="shared" si="30"/>
        <v>Перед_Вами_ФИМОН._Пустой_ли_он?</v>
      </c>
      <c r="BD96" cm="1">
        <f t="array" aca="1" ref="BD96" ca="1">INDEX($L$90:$L$97,(RANK(AT8,$AT$2:$AT$9)))</f>
        <v>2082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VLOOKUP(B97,audio_list_stym!$A$3:$BP$18,51,FALSE)</f>
        <v>15</v>
      </c>
      <c r="F97" t="str">
        <f>VLOOKUP(E97,metki!$A$2:$B$9,2,FALSE)</f>
        <v>экспл_новые_с_названием</v>
      </c>
      <c r="G97" t="str">
        <f t="shared" si="25"/>
        <v>экспл</v>
      </c>
      <c r="H97" t="str">
        <f>VLOOKUP(B97,audio_list_stym!$A$3:$AJ$18,19,FALSE)</f>
        <v>Finger</v>
      </c>
      <c r="I97" t="s">
        <v>695</v>
      </c>
      <c r="J97" t="str">
        <f t="shared" si="26"/>
        <v>Finger_8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120</v>
      </c>
      <c r="Z97" t="str">
        <f>IF(G97="экспл",VLOOKUP(J97,quest_экспл!$A$1:$N$129,12,FALSE),IF(G97="импл_",0,0))</f>
        <v>sound\\Belyi_li_on.wav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6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37"/>
        <v/>
      </c>
      <c r="AI97" t="s">
        <v>107</v>
      </c>
      <c r="AO97">
        <f t="shared" ca="1" si="32"/>
        <v>0.78409001304259529</v>
      </c>
      <c r="AP97" t="str">
        <f t="shared" ca="1" si="33"/>
        <v>pics\\Finik_2.jpg</v>
      </c>
      <c r="AR97" t="str">
        <f t="shared" si="38"/>
        <v/>
      </c>
      <c r="AS97" t="str">
        <f t="shared" si="39"/>
        <v/>
      </c>
      <c r="AT97">
        <f t="shared" ca="1" si="28"/>
        <v>0.69068236432064589</v>
      </c>
      <c r="AU97" t="s">
        <v>697</v>
      </c>
      <c r="AV97" t="str">
        <f t="shared" ca="1" si="29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_Белый_ли_он?</v>
      </c>
      <c r="BA97" t="e">
        <f>VLOOKUP(Q97,audio_list_stym!$B$2:$BQ$299,68,FALSE)</f>
        <v>#N/A</v>
      </c>
      <c r="BB97" t="str">
        <f t="shared" si="30"/>
        <v>Вы_видите_ФИМОН._Белый_ли_он?</v>
      </c>
      <c r="BD97" cm="1">
        <f t="array" aca="1" ref="BD97" ca="1">INDEX($L$90:$L$97,(RANK(AT9,$AT$2:$AT$9)))</f>
        <v>2086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VLOOKUP(B98,audio_list_stym!$A$3:$BP$18,51,FALSE)</f>
        <v>16</v>
      </c>
      <c r="F98" t="str">
        <f>VLOOKUP(E98,metki!$A$2:$B$9,2,FALSE)</f>
        <v>импл_новые_без_названия</v>
      </c>
      <c r="G98" t="str">
        <f t="shared" si="25"/>
        <v>импл_</v>
      </c>
      <c r="H98" t="str">
        <f>VLOOKUP(B98,audio_list_stym!$A$3:$AJ$18,19,FALSE)</f>
        <v>Gac</v>
      </c>
      <c r="I98" t="s">
        <v>688</v>
      </c>
      <c r="J98" t="str">
        <f t="shared" si="26"/>
        <v>Gac_1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249</v>
      </c>
      <c r="Q98" t="str">
        <f>IF(G98="экспл",0,IF(G98="импл_",VLOOKUP(J98,quest_импл!$A$1:$J$129,8,FALSE),0))</f>
        <v>sound\\Ispachkan_li.wav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2032</v>
      </c>
      <c r="AD98" t="str">
        <f t="shared" ca="1" si="36"/>
        <v>pics\\Kokos_8.jpg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7"/>
        <v>pics\\Kokos_8.jpg</v>
      </c>
      <c r="AI98" t="s">
        <v>108</v>
      </c>
      <c r="AO98">
        <f t="shared" ca="1" si="32"/>
        <v>0.61531007616267497</v>
      </c>
      <c r="AP98" t="str">
        <f t="shared" ca="1" si="33"/>
        <v>pics\\Kokos_8.jpg</v>
      </c>
      <c r="AR98" t="str">
        <f>IF(AH98="sound\\Ogorod",AP26,"")</f>
        <v/>
      </c>
      <c r="AS98" t="str">
        <f t="shared" ca="1" si="39"/>
        <v>pics\\Kokos_8.jpg</v>
      </c>
      <c r="AT98">
        <f t="shared" ca="1" si="28"/>
        <v>0.51381684309166953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_Испачкан_ли_</v>
      </c>
      <c r="BB98" t="str">
        <f t="shared" si="30"/>
        <v>_Испачкан_ли_XXXXX?</v>
      </c>
      <c r="BC98">
        <f>A98</f>
        <v>1213</v>
      </c>
      <c r="BD98" cm="1">
        <f t="array" aca="1" ref="BD98" ca="1">INDEX($L$98:$L$105,(RANK(AT2,$AT$2:$AT$9)))</f>
        <v>2091</v>
      </c>
      <c r="BE98" cm="1">
        <f t="array" aca="1" ref="BE98" ca="1">INDEX(BD66:BD81,(RANK(AT6,$AT$2:$AT$9)))</f>
        <v>2065</v>
      </c>
      <c r="BF98" cm="1">
        <f t="array" aca="1" ref="BF98" ca="1">INDEX(BD82:BD97,(RANK(AT6,$AT$2:$AT$9)))</f>
        <v>2077</v>
      </c>
      <c r="BG98" cm="1">
        <f t="array" aca="1" ref="BG98" ca="1">INDEX(BD106:BD129,(RANK(AT6,$AT$2:$AT$17)))</f>
        <v>2132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VLOOKUP(B99,audio_list_stym!$A$3:$BP$18,51,FALSE)</f>
        <v>16</v>
      </c>
      <c r="F99" t="str">
        <f>VLOOKUP(E99,metki!$A$2:$B$9,2,FALSE)</f>
        <v>импл_новые_без_названия</v>
      </c>
      <c r="G99" t="str">
        <f t="shared" si="25"/>
        <v>импл_</v>
      </c>
      <c r="H99" t="str">
        <f>VLOOKUP(B99,audio_list_stym!$A$3:$AJ$18,19,FALSE)</f>
        <v>Gac</v>
      </c>
      <c r="I99" t="s">
        <v>689</v>
      </c>
      <c r="J99" t="str">
        <f t="shared" si="26"/>
        <v>Gac_2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250</v>
      </c>
      <c r="Q99" t="str">
        <f>IF(G99="экспл",0,IF(G99="импл_",VLOOKUP(J99,quest_импл!$A$1:$J$129,8,FALSE),0))</f>
        <v>sound\\Farshirovanniy_li.wav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2023</v>
      </c>
      <c r="AD99" t="str">
        <f t="shared" ca="1" si="36"/>
        <v>pics\\Goroh_7.jpg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7"/>
        <v>pics\\Goroh_7.jpg</v>
      </c>
      <c r="AI99" t="s">
        <v>109</v>
      </c>
      <c r="AO99">
        <f t="shared" ca="1" si="32"/>
        <v>0.6710230824769825</v>
      </c>
      <c r="AP99" t="str">
        <f t="shared" ca="1" si="33"/>
        <v>pics\\Goroh_7.jpg</v>
      </c>
      <c r="AR99" t="str">
        <f t="shared" ref="AR99:AR120" si="40">IF(AH99="sound\\Ogorod",AP27,"")</f>
        <v/>
      </c>
      <c r="AS99" t="str">
        <f t="shared" ca="1" si="39"/>
        <v>pics\\Goroh_7.jpg</v>
      </c>
      <c r="AT99">
        <f t="shared" ca="1" si="28"/>
        <v>0.65352596498141713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_Фаршированный_ли_</v>
      </c>
      <c r="BB99" t="str">
        <f t="shared" si="30"/>
        <v>_Фаршированный_ли_XXXXX?</v>
      </c>
      <c r="BD99" cm="1">
        <f t="array" aca="1" ref="BD99" ca="1">INDEX($L$98:$L$105,(RANK(AT3,$AT$2:$AT$9)))</f>
        <v>2095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VLOOKUP(B100,audio_list_stym!$A$3:$BP$18,51,FALSE)</f>
        <v>16</v>
      </c>
      <c r="F100" t="str">
        <f>VLOOKUP(E100,metki!$A$2:$B$9,2,FALSE)</f>
        <v>импл_новые_без_названия</v>
      </c>
      <c r="G100" t="str">
        <f t="shared" si="25"/>
        <v>импл_</v>
      </c>
      <c r="H100" t="str">
        <f>VLOOKUP(B100,audio_list_stym!$A$3:$AJ$18,19,FALSE)</f>
        <v>Gac</v>
      </c>
      <c r="I100" t="s">
        <v>690</v>
      </c>
      <c r="J100" t="str">
        <f t="shared" si="26"/>
        <v>Gac_3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251</v>
      </c>
      <c r="Q100" t="str">
        <f>IF(G100="экспл",0,IF(G100="импл_",VLOOKUP(J100,quest_импл!$A$1:$J$129,8,FALSE),0))</f>
        <v>sound\\Razrezan_li.wav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2060</v>
      </c>
      <c r="AD100" t="str">
        <f t="shared" ca="1" si="36"/>
        <v>pics\\Tomat_4.jpg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7"/>
        <v>pics\\Tomat_4.jpg</v>
      </c>
      <c r="AI100" t="s">
        <v>110</v>
      </c>
      <c r="AO100">
        <f t="shared" ca="1" si="32"/>
        <v>6.5901231672617855E-2</v>
      </c>
      <c r="AP100" t="str">
        <f t="shared" ca="1" si="33"/>
        <v>pics\\Tomat_4.jpg</v>
      </c>
      <c r="AR100" t="str">
        <f t="shared" si="40"/>
        <v/>
      </c>
      <c r="AS100" t="str">
        <f t="shared" ca="1" si="39"/>
        <v>pics\\Tomat_4.jpg</v>
      </c>
      <c r="AT100">
        <f t="shared" ca="1" si="28"/>
        <v>0.70490957447014224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_Разрезан_ли_</v>
      </c>
      <c r="BB100" t="str">
        <f t="shared" si="30"/>
        <v>_Разрезан_ли_XXXXX?</v>
      </c>
      <c r="BD100" cm="1">
        <f t="array" aca="1" ref="BD100" ca="1">INDEX($L$98:$L$105,(RANK(AT4,$AT$2:$AT$9)))</f>
        <v>2089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VLOOKUP(B101,audio_list_stym!$A$3:$BP$18,51,FALSE)</f>
        <v>16</v>
      </c>
      <c r="F101" t="str">
        <f>VLOOKUP(E101,metki!$A$2:$B$9,2,FALSE)</f>
        <v>импл_новые_без_названия</v>
      </c>
      <c r="G101" t="str">
        <f t="shared" si="25"/>
        <v>импл_</v>
      </c>
      <c r="H101" t="str">
        <f>VLOOKUP(B101,audio_list_stym!$A$3:$AJ$18,19,FALSE)</f>
        <v>Gac</v>
      </c>
      <c r="I101" t="s">
        <v>691</v>
      </c>
      <c r="J101" t="str">
        <f t="shared" si="26"/>
        <v>Gac_4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252</v>
      </c>
      <c r="Q101" t="str">
        <f>IF(G101="экспл",0,IF(G101="импл_",VLOOKUP(J101,quest_импл!$A$1:$J$129,8,FALSE),0))</f>
        <v>sound\\S_lepestkami_li.wav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2056</v>
      </c>
      <c r="AD101" t="str">
        <f t="shared" ca="1" si="36"/>
        <v>pics\\Redis_8.jpg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7"/>
        <v>pics\\Redis_8.jpg</v>
      </c>
      <c r="AI101" t="s">
        <v>111</v>
      </c>
      <c r="AO101">
        <f t="shared" ca="1" si="32"/>
        <v>0.13661210847364091</v>
      </c>
      <c r="AP101" t="str">
        <f t="shared" ca="1" si="33"/>
        <v>pics\\Redis_8.jpg</v>
      </c>
      <c r="AR101" t="str">
        <f t="shared" si="40"/>
        <v/>
      </c>
      <c r="AS101" t="str">
        <f t="shared" ca="1" si="39"/>
        <v>pics\\Redis_8.jpg</v>
      </c>
      <c r="AT101">
        <f t="shared" ca="1" si="28"/>
        <v>0.16519225934391457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_С_лепестками_ли_</v>
      </c>
      <c r="BB101" t="str">
        <f t="shared" si="30"/>
        <v>_С_лепестками_ли_XXXXX?</v>
      </c>
      <c r="BD101" cm="1">
        <f t="array" aca="1" ref="BD101" ca="1">INDEX($L$98:$L$105,(RANK(AT5,$AT$2:$AT$9)))</f>
        <v>2092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VLOOKUP(B102,audio_list_stym!$A$3:$BP$18,51,FALSE)</f>
        <v>16</v>
      </c>
      <c r="F102" t="str">
        <f>VLOOKUP(E102,metki!$A$2:$B$9,2,FALSE)</f>
        <v>импл_новые_без_названия</v>
      </c>
      <c r="G102" t="str">
        <f t="shared" si="25"/>
        <v>импл_</v>
      </c>
      <c r="H102" t="str">
        <f>VLOOKUP(B102,audio_list_stym!$A$3:$AJ$18,19,FALSE)</f>
        <v>Gac</v>
      </c>
      <c r="I102" t="s">
        <v>692</v>
      </c>
      <c r="J102" t="str">
        <f t="shared" si="26"/>
        <v>Gac_5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253</v>
      </c>
      <c r="Q102" t="str">
        <f>IF(G102="экспл",0,IF(G102="импл_",VLOOKUP(J102,quest_импл!$A$1:$J$129,8,FALSE),0))</f>
        <v>sound\\Kolyuchiy_li.wav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2027</v>
      </c>
      <c r="AD102" t="str">
        <f t="shared" ca="1" si="36"/>
        <v>pics\\Kokos_3.jpg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7"/>
        <v>pics\\Kokos_3.jpg</v>
      </c>
      <c r="AI102" t="s">
        <v>112</v>
      </c>
      <c r="AO102">
        <f t="shared" ca="1" si="32"/>
        <v>0.64585079519456723</v>
      </c>
      <c r="AP102" t="str">
        <f t="shared" ca="1" si="33"/>
        <v>pics\\Kokos_3.jpg</v>
      </c>
      <c r="AR102" t="str">
        <f t="shared" si="40"/>
        <v/>
      </c>
      <c r="AS102" t="str">
        <f t="shared" ca="1" si="39"/>
        <v>pics\\Kokos_3.jpg</v>
      </c>
      <c r="AT102">
        <f t="shared" ca="1" si="28"/>
        <v>0.76974739281751181</v>
      </c>
      <c r="AU102" t="s">
        <v>697</v>
      </c>
      <c r="AV102" t="str">
        <f t="shared" ca="1" si="29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_Колючий_ли_</v>
      </c>
      <c r="BB102" t="str">
        <f t="shared" si="30"/>
        <v>_Колючий_ли_XXXXX?</v>
      </c>
      <c r="BD102" cm="1">
        <f t="array" aca="1" ref="BD102" ca="1">INDEX($L$98:$L$105,(RANK(AT6,$AT$2:$AT$9)))</f>
        <v>2093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VLOOKUP(B103,audio_list_stym!$A$3:$BP$18,51,FALSE)</f>
        <v>16</v>
      </c>
      <c r="F103" t="str">
        <f>VLOOKUP(E103,metki!$A$2:$B$9,2,FALSE)</f>
        <v>импл_новые_без_названия</v>
      </c>
      <c r="G103" t="str">
        <f t="shared" si="25"/>
        <v>импл_</v>
      </c>
      <c r="H103" t="str">
        <f>VLOOKUP(B103,audio_list_stym!$A$3:$AJ$18,19,FALSE)</f>
        <v>Gac</v>
      </c>
      <c r="I103" t="s">
        <v>693</v>
      </c>
      <c r="J103" t="str">
        <f t="shared" si="26"/>
        <v>Gac_6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254</v>
      </c>
      <c r="Q103" t="str">
        <f>IF(G103="экспл",0,IF(G103="импл_",VLOOKUP(J103,quest_импл!$A$1:$J$129,8,FALSE),0))</f>
        <v>sound\\Oranzhrviy_li.wav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2031</v>
      </c>
      <c r="AD103" t="str">
        <f t="shared" ca="1" si="36"/>
        <v>pics\\Kokos_7.jpg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7"/>
        <v>pics\\Kokos_7.jpg</v>
      </c>
      <c r="AI103" t="s">
        <v>113</v>
      </c>
      <c r="AO103">
        <f t="shared" ca="1" si="32"/>
        <v>0.63163699574039156</v>
      </c>
      <c r="AP103" t="str">
        <f t="shared" ca="1" si="33"/>
        <v>pics\\Kokos_7.jpg</v>
      </c>
      <c r="AR103" t="str">
        <f t="shared" si="40"/>
        <v/>
      </c>
      <c r="AS103" t="str">
        <f t="shared" ca="1" si="39"/>
        <v>pics\\Kokos_7.jpg</v>
      </c>
      <c r="AT103">
        <f t="shared" ca="1" si="28"/>
        <v>0.29457241961041813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_Оранжевый_ли_</v>
      </c>
      <c r="BB103" t="str">
        <f t="shared" si="30"/>
        <v>_Оранжевый_ли_XXXXX?</v>
      </c>
      <c r="BD103" cm="1">
        <f t="array" aca="1" ref="BD103" ca="1">INDEX($L$98:$L$105,(RANK(AT7,$AT$2:$AT$9)))</f>
        <v>2096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VLOOKUP(B104,audio_list_stym!$A$3:$BP$18,51,FALSE)</f>
        <v>16</v>
      </c>
      <c r="F104" t="str">
        <f>VLOOKUP(E104,metki!$A$2:$B$9,2,FALSE)</f>
        <v>импл_новые_без_названия</v>
      </c>
      <c r="G104" t="str">
        <f t="shared" si="25"/>
        <v>импл_</v>
      </c>
      <c r="H104" t="str">
        <f>VLOOKUP(B104,audio_list_stym!$A$3:$AJ$18,19,FALSE)</f>
        <v>Gac</v>
      </c>
      <c r="I104" t="s">
        <v>694</v>
      </c>
      <c r="J104" t="str">
        <f t="shared" si="26"/>
        <v>Gac_7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255</v>
      </c>
      <c r="Q104" t="str">
        <f>IF(G104="экспл",0,IF(G104="импл_",VLOOKUP(J104,quest_импл!$A$1:$J$129,8,FALSE),0))</f>
        <v>sound\\Zernistiy_li.wav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2053</v>
      </c>
      <c r="AD104" t="str">
        <f t="shared" ca="1" si="36"/>
        <v>pics\\Redis_5.jpg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7"/>
        <v>pics\\Redis_5.jpg</v>
      </c>
      <c r="AI104" t="s">
        <v>114</v>
      </c>
      <c r="AO104">
        <f t="shared" ca="1" si="32"/>
        <v>0.21674147419270462</v>
      </c>
      <c r="AP104" t="str">
        <f t="shared" ca="1" si="33"/>
        <v>pics\\Redis_5.jpg</v>
      </c>
      <c r="AR104" t="str">
        <f t="shared" si="40"/>
        <v/>
      </c>
      <c r="AS104" t="str">
        <f t="shared" ca="1" si="39"/>
        <v>pics\\Redis_5.jpg</v>
      </c>
      <c r="AT104">
        <f t="shared" ca="1" si="28"/>
        <v>0.78300305249642665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_Зернистый_ли_</v>
      </c>
      <c r="BB104" t="str">
        <f t="shared" si="30"/>
        <v>_Зернистый_ли_XXXXX?</v>
      </c>
      <c r="BD104" cm="1">
        <f t="array" aca="1" ref="BD104" ca="1">INDEX($L$98:$L$105,(RANK(AT8,$AT$2:$AT$9)))</f>
        <v>2090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VLOOKUP(B105,audio_list_stym!$A$3:$BP$18,51,FALSE)</f>
        <v>16</v>
      </c>
      <c r="F105" t="str">
        <f>VLOOKUP(E105,metki!$A$2:$B$9,2,FALSE)</f>
        <v>импл_новые_без_названия</v>
      </c>
      <c r="G105" t="str">
        <f t="shared" si="25"/>
        <v>импл_</v>
      </c>
      <c r="H105" t="str">
        <f>VLOOKUP(B105,audio_list_stym!$A$3:$AJ$18,19,FALSE)</f>
        <v>Gac</v>
      </c>
      <c r="I105" t="s">
        <v>695</v>
      </c>
      <c r="J105" t="str">
        <f t="shared" si="26"/>
        <v>Gac_8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256</v>
      </c>
      <c r="Q105" t="str">
        <f>IF(G105="экспл",0,IF(G105="импл_",VLOOKUP(J105,quest_импл!$A$1:$J$129,8,FALSE),0))</f>
        <v>sound\\Okrugliy_li.wav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2021</v>
      </c>
      <c r="AD105" t="str">
        <f t="shared" ca="1" si="36"/>
        <v>pics\\Goroh_5.jpg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7"/>
        <v>pics\\Goroh_5.jpg</v>
      </c>
      <c r="AI105" t="s">
        <v>115</v>
      </c>
      <c r="AO105">
        <f t="shared" ca="1" si="32"/>
        <v>0.69898094698677715</v>
      </c>
      <c r="AP105" t="str">
        <f t="shared" ca="1" si="33"/>
        <v>pics\\Goroh_5.jpg</v>
      </c>
      <c r="AR105" t="str">
        <f t="shared" si="40"/>
        <v/>
      </c>
      <c r="AS105" t="str">
        <f t="shared" ca="1" si="39"/>
        <v>pics\\Goroh_5.jpg</v>
      </c>
      <c r="AT105">
        <f t="shared" ca="1" si="28"/>
        <v>0.41119105150707302</v>
      </c>
      <c r="AU105" t="s">
        <v>697</v>
      </c>
      <c r="AV105" t="str">
        <f t="shared" ca="1" si="29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_Округлый_ли_</v>
      </c>
      <c r="BB105" t="str">
        <f t="shared" si="30"/>
        <v>_Округлый_ли_XXXXX?</v>
      </c>
      <c r="BD105" cm="1">
        <f t="array" aca="1" ref="BD105" ca="1">INDEX($L$98:$L$105,(RANK(AT9,$AT$2:$AT$9)))</f>
        <v>2094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VLOOKUP(B106,audio_list_stym!$A$3:$BP$18,51,FALSE)</f>
        <v>17</v>
      </c>
      <c r="F106" t="str">
        <f>VLOOKUP(E106,metki!$A$2:$B$9,2,FALSE)</f>
        <v>экспл_новые_без_названия</v>
      </c>
      <c r="G106" t="str">
        <f t="shared" si="25"/>
        <v>экспл</v>
      </c>
      <c r="H106" t="str">
        <f>VLOOKUP(B106,audio_list_stym!$A$3:$AJ$18,19,FALSE)</f>
        <v>Noni</v>
      </c>
      <c r="I106" t="s">
        <v>688</v>
      </c>
      <c r="J106" t="str">
        <f t="shared" si="26"/>
        <v>Noni_1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129</v>
      </c>
      <c r="Z106" t="str">
        <f>IF(G106="экспл",VLOOKUP(J106,quest_экспл!$A$1:$N$129,12,FALSE),IF(G106="импл_",0,0))</f>
        <v>sound\\On_beliy_vnutri.wav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36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37"/>
        <v/>
      </c>
      <c r="AI106" t="s">
        <v>116</v>
      </c>
      <c r="AO106">
        <f t="shared" ca="1" si="32"/>
        <v>0.82232842118981087</v>
      </c>
      <c r="AP106" t="str">
        <f t="shared" ca="1" si="33"/>
        <v>pics\\Banan_8.jpg</v>
      </c>
      <c r="AR106" t="str">
        <f t="shared" si="40"/>
        <v/>
      </c>
      <c r="AS106" t="str">
        <f t="shared" si="39"/>
        <v/>
      </c>
      <c r="AT106">
        <f t="shared" ca="1" si="28"/>
        <v>0.30467128286018219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_Он_белый_внутри?</v>
      </c>
      <c r="BA106" t="e">
        <f>VLOOKUP(Q106,audio_list_stym!$B$2:$BQ$299,68,FALSE)</f>
        <v>#N/A</v>
      </c>
      <c r="BB106" t="str">
        <f t="shared" si="30"/>
        <v>На_экране_XXXXX._Он_белый_внутри?</v>
      </c>
      <c r="BC106">
        <f>A106</f>
        <v>1214</v>
      </c>
      <c r="BD106" cm="1">
        <f t="array" aca="1" ref="BD106" ca="1">INDEX($L$106:$L$113,(RANK(AT2,$AT$2:$AT$9)))</f>
        <v>2115</v>
      </c>
      <c r="BE106" cm="1">
        <f t="array" aca="1" ref="BE106" ca="1">INDEX(BD66:BD81,(RANK(AT7,$AT$2:$AT$17)))</f>
        <v>2070</v>
      </c>
      <c r="BF106" cm="1">
        <f t="array" aca="1" ref="BF106" ca="1">INDEX(BD90:BD105,(RANK(AT7,$AT$2:$AT$17)))</f>
        <v>2094</v>
      </c>
      <c r="BG106" cm="1">
        <f t="array" aca="1" ref="BG106" ca="1">INDEX(BD114:BD129,(RANK(AT7,$AT$2:$AT$9)))</f>
        <v>2134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VLOOKUP(B107,audio_list_stym!$A$3:$BP$18,51,FALSE)</f>
        <v>17</v>
      </c>
      <c r="F107" t="str">
        <f>VLOOKUP(E107,metki!$A$2:$B$9,2,FALSE)</f>
        <v>экспл_новые_без_названия</v>
      </c>
      <c r="G107" t="str">
        <f t="shared" si="25"/>
        <v>экспл</v>
      </c>
      <c r="H107" t="str">
        <f>VLOOKUP(B107,audio_list_stym!$A$3:$AJ$18,19,FALSE)</f>
        <v>Noni</v>
      </c>
      <c r="I107" t="s">
        <v>689</v>
      </c>
      <c r="J107" t="str">
        <f t="shared" si="26"/>
        <v>Noni_2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130</v>
      </c>
      <c r="Z107" t="str">
        <f>IF(G107="экспл",VLOOKUP(J107,quest_экспл!$A$1:$N$129,12,FALSE),IF(G107="импл_",0,0))</f>
        <v>sound\\Rebristiy_li_on.wav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6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37"/>
        <v/>
      </c>
      <c r="AI107" t="s">
        <v>117</v>
      </c>
      <c r="AO107">
        <f t="shared" ca="1" si="32"/>
        <v>0.72917891920121913</v>
      </c>
      <c r="AP107" t="str">
        <f t="shared" ca="1" si="33"/>
        <v>pics\\Goroh_2.jpg</v>
      </c>
      <c r="AR107" t="str">
        <f t="shared" si="40"/>
        <v/>
      </c>
      <c r="AS107" t="str">
        <f t="shared" si="39"/>
        <v/>
      </c>
      <c r="AT107">
        <f t="shared" ca="1" si="28"/>
        <v>0.714048068565031</v>
      </c>
      <c r="AU107" t="s">
        <v>697</v>
      </c>
      <c r="AV107" t="str">
        <f t="shared" ca="1" si="29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_Ребристый_ли_он?</v>
      </c>
      <c r="BA107" t="e">
        <f>VLOOKUP(Q107,audio_list_stym!$B$2:$BQ$299,68,FALSE)</f>
        <v>#N/A</v>
      </c>
      <c r="BB107" t="str">
        <f t="shared" si="30"/>
        <v>Посмотрите,_вот_XXXXX._Ребристый_ли_он?</v>
      </c>
      <c r="BD107" cm="1">
        <f t="array" aca="1" ref="BD107" ca="1">INDEX($L$106:$L$113,(RANK(AT3,$AT$2:$AT$9)))</f>
        <v>2119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VLOOKUP(B108,audio_list_stym!$A$3:$BP$18,51,FALSE)</f>
        <v>17</v>
      </c>
      <c r="F108" t="str">
        <f>VLOOKUP(E108,metki!$A$2:$B$9,2,FALSE)</f>
        <v>экспл_новые_без_названия</v>
      </c>
      <c r="G108" t="str">
        <f t="shared" si="25"/>
        <v>экспл</v>
      </c>
      <c r="H108" t="str">
        <f>VLOOKUP(B108,audio_list_stym!$A$3:$AJ$18,19,FALSE)</f>
        <v>Noni</v>
      </c>
      <c r="I108" t="s">
        <v>690</v>
      </c>
      <c r="J108" t="str">
        <f t="shared" si="26"/>
        <v>Noni_3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131</v>
      </c>
      <c r="Z108" t="str">
        <f>IF(G108="экспл",VLOOKUP(J108,quest_экспл!$A$1:$N$129,12,FALSE),IF(G108="импл_",0,0))</f>
        <v>sound\\Goluboy_li_on.wav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6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37"/>
        <v/>
      </c>
      <c r="AI108" t="s">
        <v>118</v>
      </c>
      <c r="AO108">
        <f t="shared" ca="1" si="32"/>
        <v>0.76693413030026614</v>
      </c>
      <c r="AP108" t="str">
        <f t="shared" ca="1" si="33"/>
        <v>pics\\Finik_4.jpg</v>
      </c>
      <c r="AR108" t="str">
        <f t="shared" si="40"/>
        <v/>
      </c>
      <c r="AS108" t="str">
        <f t="shared" si="39"/>
        <v/>
      </c>
      <c r="AT108">
        <f t="shared" ca="1" si="28"/>
        <v>0.44450007969195027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_Голубой_ли_он?</v>
      </c>
      <c r="BA108" t="e">
        <f>VLOOKUP(Q108,audio_list_stym!$B$2:$BQ$299,68,FALSE)</f>
        <v>#N/A</v>
      </c>
      <c r="BB108" t="str">
        <f t="shared" si="30"/>
        <v>Вот_XXXXX._Голубой_ли_он?</v>
      </c>
      <c r="BD108" cm="1">
        <f t="array" aca="1" ref="BD108" ca="1">INDEX($L$106:$L$113,(RANK(AT4,$AT$2:$AT$9)))</f>
        <v>2113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VLOOKUP(B109,audio_list_stym!$A$3:$BP$18,51,FALSE)</f>
        <v>17</v>
      </c>
      <c r="F109" t="str">
        <f>VLOOKUP(E109,metki!$A$2:$B$9,2,FALSE)</f>
        <v>экспл_новые_без_названия</v>
      </c>
      <c r="G109" t="str">
        <f t="shared" si="25"/>
        <v>экспл</v>
      </c>
      <c r="H109" t="str">
        <f>VLOOKUP(B109,audio_list_stym!$A$3:$AJ$18,19,FALSE)</f>
        <v>Noni</v>
      </c>
      <c r="I109" t="s">
        <v>691</v>
      </c>
      <c r="J109" t="str">
        <f t="shared" si="26"/>
        <v>Noni_4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132</v>
      </c>
      <c r="Z109" t="str">
        <f>IF(G109="экспл",VLOOKUP(J109,quest_экспл!$A$1:$N$129,12,FALSE),IF(G109="импл_",0,0))</f>
        <v>sound\\On_s_bugorkami.wav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6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37"/>
        <v/>
      </c>
      <c r="AI109" t="s">
        <v>119</v>
      </c>
      <c r="AO109">
        <f t="shared" ca="1" si="32"/>
        <v>0.65468422659057868</v>
      </c>
      <c r="AP109" t="str">
        <f t="shared" ca="1" si="33"/>
        <v>pics\\Kokos_1.jpg</v>
      </c>
      <c r="AR109" t="str">
        <f t="shared" si="40"/>
        <v/>
      </c>
      <c r="AS109" t="str">
        <f t="shared" si="39"/>
        <v/>
      </c>
      <c r="AT109">
        <f t="shared" ca="1" si="28"/>
        <v>0.3130619661709837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_Он_с_бугорками?</v>
      </c>
      <c r="BA109" t="e">
        <f>VLOOKUP(Q109,audio_list_stym!$B$2:$BQ$299,68,FALSE)</f>
        <v>#N/A</v>
      </c>
      <c r="BB109" t="str">
        <f t="shared" si="30"/>
        <v>Это_XXXXX._Он_с_бугорками?</v>
      </c>
      <c r="BD109" cm="1">
        <f t="array" aca="1" ref="BD109" ca="1">INDEX($L$106:$L$113,(RANK(AT5,$AT$2:$AT$9)))</f>
        <v>2116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VLOOKUP(B110,audio_list_stym!$A$3:$BP$18,51,FALSE)</f>
        <v>17</v>
      </c>
      <c r="F110" t="str">
        <f>VLOOKUP(E110,metki!$A$2:$B$9,2,FALSE)</f>
        <v>экспл_новые_без_названия</v>
      </c>
      <c r="G110" t="str">
        <f t="shared" si="25"/>
        <v>экспл</v>
      </c>
      <c r="H110" t="str">
        <f>VLOOKUP(B110,audio_list_stym!$A$3:$AJ$18,19,FALSE)</f>
        <v>Noni</v>
      </c>
      <c r="I110" t="s">
        <v>692</v>
      </c>
      <c r="J110" t="str">
        <f t="shared" si="26"/>
        <v>Noni_5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133</v>
      </c>
      <c r="Z110" t="str">
        <f>IF(G110="экспл",VLOOKUP(J110,quest_экспл!$A$1:$N$129,12,FALSE),IF(G110="импл_",0,0))</f>
        <v>sound\\Ovalniy_li_on.wav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6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37"/>
        <v/>
      </c>
      <c r="AI110" t="s">
        <v>120</v>
      </c>
      <c r="AO110">
        <f t="shared" ca="1" si="32"/>
        <v>0.73567455851139474</v>
      </c>
      <c r="AP110" t="str">
        <f t="shared" ca="1" si="33"/>
        <v>pics\\Goroh_1.jpg</v>
      </c>
      <c r="AR110" t="str">
        <f t="shared" si="40"/>
        <v/>
      </c>
      <c r="AS110" t="str">
        <f t="shared" si="39"/>
        <v/>
      </c>
      <c r="AT110">
        <f t="shared" ca="1" si="28"/>
        <v>0.48746944603999098</v>
      </c>
      <c r="AU110" t="s">
        <v>697</v>
      </c>
      <c r="AV110" t="str">
        <f t="shared" ca="1" si="29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_Овальный_ли_он?</v>
      </c>
      <c r="BA110" t="e">
        <f>VLOOKUP(Q110,audio_list_stym!$B$2:$BQ$299,68,FALSE)</f>
        <v>#N/A</v>
      </c>
      <c r="BB110" t="str">
        <f t="shared" si="30"/>
        <v>На_картинке_XXXXX._Овальный_ли_он?</v>
      </c>
      <c r="BD110" cm="1">
        <f t="array" aca="1" ref="BD110" ca="1">INDEX($L$106:$L$113,(RANK(AT6,$AT$2:$AT$9)))</f>
        <v>2117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VLOOKUP(B111,audio_list_stym!$A$3:$BP$18,51,FALSE)</f>
        <v>17</v>
      </c>
      <c r="F111" t="str">
        <f>VLOOKUP(E111,metki!$A$2:$B$9,2,FALSE)</f>
        <v>экспл_новые_без_названия</v>
      </c>
      <c r="G111" t="str">
        <f t="shared" si="25"/>
        <v>экспл</v>
      </c>
      <c r="H111" t="str">
        <f>VLOOKUP(B111,audio_list_stym!$A$3:$AJ$18,19,FALSE)</f>
        <v>Noni</v>
      </c>
      <c r="I111" t="s">
        <v>693</v>
      </c>
      <c r="J111" t="str">
        <f t="shared" si="26"/>
        <v>Noni_6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134</v>
      </c>
      <c r="Z111" t="str">
        <f>IF(G111="экспл",VLOOKUP(J111,quest_экспл!$A$1:$N$129,12,FALSE),IF(G111="импл_",0,0))</f>
        <v>sound\\Zhidkiy_li_on.wav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6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37"/>
        <v/>
      </c>
      <c r="AI111" t="s">
        <v>121</v>
      </c>
      <c r="AO111">
        <f t="shared" ca="1" si="32"/>
        <v>0.49932377035305542</v>
      </c>
      <c r="AP111" t="str">
        <f t="shared" ca="1" si="33"/>
        <v>pics\\Limon_7.jpg</v>
      </c>
      <c r="AR111" t="str">
        <f t="shared" si="40"/>
        <v/>
      </c>
      <c r="AS111" t="str">
        <f t="shared" si="39"/>
        <v/>
      </c>
      <c r="AT111">
        <f t="shared" ca="1" si="28"/>
        <v>0.47647242469115669</v>
      </c>
      <c r="AU111" t="s">
        <v>697</v>
      </c>
      <c r="AV111" t="str">
        <f t="shared" ca="1" si="29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_Жидкий_ли_он?</v>
      </c>
      <c r="BA111" t="e">
        <f>VLOOKUP(Q111,audio_list_stym!$B$2:$BQ$299,68,FALSE)</f>
        <v>#N/A</v>
      </c>
      <c r="BB111" t="str">
        <f t="shared" si="30"/>
        <v>На_мониторе_XXXXX._Жидкий_ли_он?</v>
      </c>
      <c r="BD111" cm="1">
        <f t="array" aca="1" ref="BD111" ca="1">INDEX($L$106:$L$113,(RANK(AT7,$AT$2:$AT$9)))</f>
        <v>2120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VLOOKUP(B112,audio_list_stym!$A$3:$BP$18,51,FALSE)</f>
        <v>17</v>
      </c>
      <c r="F112" t="str">
        <f>VLOOKUP(E112,metki!$A$2:$B$9,2,FALSE)</f>
        <v>экспл_новые_без_названия</v>
      </c>
      <c r="G112" t="str">
        <f t="shared" si="25"/>
        <v>экспл</v>
      </c>
      <c r="H112" t="str">
        <f>VLOOKUP(B112,audio_list_stym!$A$3:$AJ$18,19,FALSE)</f>
        <v>Noni</v>
      </c>
      <c r="I112" t="s">
        <v>694</v>
      </c>
      <c r="J112" t="str">
        <f t="shared" si="26"/>
        <v>Noni_7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135</v>
      </c>
      <c r="Z112" t="str">
        <f>IF(G112="экспл",VLOOKUP(J112,quest_экспл!$A$1:$N$129,12,FALSE),IF(G112="импл_",0,0))</f>
        <v>sound\\On_lohmatiy.wav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6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37"/>
        <v/>
      </c>
      <c r="AI112" t="s">
        <v>122</v>
      </c>
      <c r="AO112">
        <f t="shared" ca="1" si="32"/>
        <v>0.70464919855688624</v>
      </c>
      <c r="AP112" t="str">
        <f t="shared" ca="1" si="33"/>
        <v>pics\\Goroh_4.jpg</v>
      </c>
      <c r="AR112" t="str">
        <f t="shared" si="40"/>
        <v/>
      </c>
      <c r="AS112" t="str">
        <f t="shared" si="39"/>
        <v/>
      </c>
      <c r="AT112">
        <f t="shared" ca="1" si="28"/>
        <v>0.35326257249750725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_Он_лохматый?</v>
      </c>
      <c r="BA112" t="e">
        <f>VLOOKUP(Q112,audio_list_stym!$B$2:$BQ$299,68,FALSE)</f>
        <v>#N/A</v>
      </c>
      <c r="BB112" t="str">
        <f t="shared" si="30"/>
        <v>Перед_Вами_XXXXX._Он_лохматый?</v>
      </c>
      <c r="BD112" cm="1">
        <f t="array" aca="1" ref="BD112" ca="1">INDEX($L$106:$L$113,(RANK(AT8,$AT$2:$AT$9)))</f>
        <v>2114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VLOOKUP(B113,audio_list_stym!$A$3:$BP$18,51,FALSE)</f>
        <v>17</v>
      </c>
      <c r="F113" t="str">
        <f>VLOOKUP(E113,metki!$A$2:$B$9,2,FALSE)</f>
        <v>экспл_новые_без_названия</v>
      </c>
      <c r="G113" t="str">
        <f t="shared" si="25"/>
        <v>экспл</v>
      </c>
      <c r="H113" t="str">
        <f>VLOOKUP(B113,audio_list_stym!$A$3:$AJ$18,19,FALSE)</f>
        <v>Noni</v>
      </c>
      <c r="I113" t="s">
        <v>695</v>
      </c>
      <c r="J113" t="str">
        <f t="shared" si="26"/>
        <v>Noni_8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136</v>
      </c>
      <c r="Z113" t="str">
        <f>IF(G113="экспл",VLOOKUP(J113,quest_экспл!$A$1:$N$129,12,FALSE),IF(G113="импл_",0,0))</f>
        <v>sound\\On_zolotistiy.wav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6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37"/>
        <v/>
      </c>
      <c r="AI113" t="s">
        <v>123</v>
      </c>
      <c r="AO113">
        <f t="shared" ca="1" si="32"/>
        <v>3.9672983580648746E-2</v>
      </c>
      <c r="AP113" t="str">
        <f t="shared" ca="1" si="33"/>
        <v>pics\\Tomat_7.jpg</v>
      </c>
      <c r="AR113" t="str">
        <f t="shared" si="40"/>
        <v/>
      </c>
      <c r="AS113" t="str">
        <f t="shared" si="39"/>
        <v/>
      </c>
      <c r="AT113">
        <f t="shared" ca="1" si="28"/>
        <v>0.43772894544728458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_Он_золотистый?</v>
      </c>
      <c r="BA113" t="e">
        <f>VLOOKUP(Q113,audio_list_stym!$B$2:$BQ$299,68,FALSE)</f>
        <v>#N/A</v>
      </c>
      <c r="BB113" t="str">
        <f t="shared" si="30"/>
        <v>Вы_видите_XXXXX._Он_золотистый?</v>
      </c>
      <c r="BD113" cm="1">
        <f t="array" aca="1" ref="BD113" ca="1">INDEX($L$106:$L$113,(RANK(AT9,$AT$2:$AT$9)))</f>
        <v>2118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VLOOKUP(B114,audio_list_stym!$A$3:$BP$18,51,FALSE)</f>
        <v>14</v>
      </c>
      <c r="F114" t="str">
        <f>VLOOKUP(E114,metki!$A$2:$B$9,2,FALSE)</f>
        <v>импл_новые_с_названием</v>
      </c>
      <c r="G114" t="str">
        <f t="shared" si="25"/>
        <v>импл_</v>
      </c>
      <c r="H114" t="str">
        <f>VLOOKUP(B114,audio_list_stym!$A$3:$AJ$18,19,FALSE)</f>
        <v>Sapota</v>
      </c>
      <c r="I114" t="s">
        <v>688</v>
      </c>
      <c r="J114" t="str">
        <f t="shared" si="26"/>
        <v>Sapota_1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265</v>
      </c>
      <c r="Q114" t="str">
        <f>IF(G114="экспл",0,IF(G114="импл_",VLOOKUP(J114,quest_импл!$A$1:$J$129,8,FALSE),0))</f>
        <v>sound\\Sharoobrazniy_li.wav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2057</v>
      </c>
      <c r="AD114" t="str">
        <f t="shared" ca="1" si="36"/>
        <v>pics\\Tomat_1.jpg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7"/>
        <v>pics\\Tomat_1.jpg</v>
      </c>
      <c r="AI114" t="s">
        <v>86</v>
      </c>
      <c r="AO114">
        <f t="shared" ca="1" si="32"/>
        <v>0.11839528399352295</v>
      </c>
      <c r="AP114" t="str">
        <f t="shared" ca="1" si="33"/>
        <v>pics\\Tomat_1.jpg</v>
      </c>
      <c r="AR114" t="str">
        <f t="shared" si="40"/>
        <v/>
      </c>
      <c r="AS114" t="str">
        <f t="shared" ca="1" si="39"/>
        <v>pics\\Tomat_1.jpg</v>
      </c>
      <c r="AT114">
        <f t="shared" ca="1" si="28"/>
        <v>1.9853586640758647E-2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_Шарообразный_ли_</v>
      </c>
      <c r="BB114" t="str">
        <f t="shared" si="30"/>
        <v>_Шарообразный_ли_ТОДИС?</v>
      </c>
      <c r="BC114">
        <f>A114</f>
        <v>1215</v>
      </c>
      <c r="BD114" cm="1">
        <f t="array" aca="1" ref="BD114" ca="1">INDEX($L$114:$L$121,(RANK(AT2,$AT$2:$AT$9)))</f>
        <v>2131</v>
      </c>
      <c r="BE114" cm="1">
        <f t="array" aca="1" ref="BE114" ca="1">INDEX(BD66:BD81,(RANK(AT8,$AT$2:$AT$17)))</f>
        <v>2152</v>
      </c>
      <c r="BF114" cm="1">
        <f t="array" aca="1" ref="BF114" ca="1">INDEX(BD82:BD97,(RANK(AT8,$AT$2:$AT$9)))</f>
        <v>2079</v>
      </c>
      <c r="BG114" cm="1">
        <f t="array" aca="1" ref="BG114" ca="1">INDEX(BD98:BD113,(RANK(AT8,$AT$2:$AT$9)))</f>
        <v>2095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VLOOKUP(B115,audio_list_stym!$A$3:$BP$18,51,FALSE)</f>
        <v>14</v>
      </c>
      <c r="F115" t="str">
        <f>VLOOKUP(E115,metki!$A$2:$B$9,2,FALSE)</f>
        <v>импл_новые_с_названием</v>
      </c>
      <c r="G115" t="str">
        <f t="shared" si="25"/>
        <v>импл_</v>
      </c>
      <c r="H115" t="str">
        <f>VLOOKUP(B115,audio_list_stym!$A$3:$AJ$18,19,FALSE)</f>
        <v>Sapota</v>
      </c>
      <c r="I115" t="s">
        <v>689</v>
      </c>
      <c r="J115" t="str">
        <f t="shared" si="26"/>
        <v>Sapota_2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266</v>
      </c>
      <c r="Q115" t="str">
        <f>IF(G115="экспл",0,IF(G115="импл_",VLOOKUP(J115,quest_импл!$A$1:$J$129,8,FALSE),0))</f>
        <v>sound\\Nadrezan_li.wav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2006</v>
      </c>
      <c r="AD115" t="str">
        <f t="shared" ca="1" si="36"/>
        <v>pics\\Banan_6.jpg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7"/>
        <v>pics\\Banan_6.jpg</v>
      </c>
      <c r="AI115" t="s">
        <v>87</v>
      </c>
      <c r="AO115">
        <f t="shared" ca="1" si="32"/>
        <v>0.85350740731737784</v>
      </c>
      <c r="AP115" t="str">
        <f t="shared" ca="1" si="33"/>
        <v>pics\\Banan_6.jpg</v>
      </c>
      <c r="AR115" t="str">
        <f t="shared" si="40"/>
        <v/>
      </c>
      <c r="AS115" t="str">
        <f t="shared" ca="1" si="39"/>
        <v>pics\\Banan_6.jpg</v>
      </c>
      <c r="AT115">
        <f t="shared" ca="1" si="28"/>
        <v>0.92320058599932331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_Надрезан_ли_</v>
      </c>
      <c r="BB115" t="str">
        <f t="shared" si="30"/>
        <v>_Надрезан_ли_ТОДИС?</v>
      </c>
      <c r="BD115" cm="1">
        <f t="array" aca="1" ref="BD115" ca="1">INDEX($L$114:$L$121,(RANK(AT3,$AT$2:$AT$9)))</f>
        <v>2135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VLOOKUP(B116,audio_list_stym!$A$3:$BP$18,51,FALSE)</f>
        <v>14</v>
      </c>
      <c r="F116" t="str">
        <f>VLOOKUP(E116,metki!$A$2:$B$9,2,FALSE)</f>
        <v>импл_новые_с_названием</v>
      </c>
      <c r="G116" t="str">
        <f t="shared" si="25"/>
        <v>импл_</v>
      </c>
      <c r="H116" t="str">
        <f>VLOOKUP(B116,audio_list_stym!$A$3:$AJ$18,19,FALSE)</f>
        <v>Sapota</v>
      </c>
      <c r="I116" t="s">
        <v>690</v>
      </c>
      <c r="J116" t="str">
        <f t="shared" si="26"/>
        <v>Sapota_3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267</v>
      </c>
      <c r="Q116" t="str">
        <f>IF(G116="экспл",0,IF(G116="импл_",VLOOKUP(J116,quest_импл!$A$1:$J$129,8,FALSE),0))</f>
        <v>sound\\Perekruchen_li.wav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2033</v>
      </c>
      <c r="AD116" t="str">
        <f t="shared" ca="1" si="36"/>
        <v>pics\\Limon_1.jpg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7"/>
        <v>pics\\Limon_1.jpg</v>
      </c>
      <c r="AI116" t="s">
        <v>88</v>
      </c>
      <c r="AO116">
        <f t="shared" ca="1" si="32"/>
        <v>0.57491222484313109</v>
      </c>
      <c r="AP116" t="str">
        <f t="shared" ca="1" si="33"/>
        <v>pics\\Limon_1.jpg</v>
      </c>
      <c r="AR116" t="str">
        <f t="shared" si="40"/>
        <v/>
      </c>
      <c r="AS116" t="str">
        <f t="shared" ca="1" si="39"/>
        <v>pics\\Limon_1.jpg</v>
      </c>
      <c r="AT116">
        <f t="shared" ca="1" si="28"/>
        <v>6.3666854100234427E-2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_Перекручен_ли_</v>
      </c>
      <c r="BB116" t="str">
        <f t="shared" si="30"/>
        <v>_Перекручен_ли_ТОДИС?</v>
      </c>
      <c r="BD116" cm="1">
        <f t="array" aca="1" ref="BD116" ca="1">INDEX($L$114:$L$121,(RANK(AT4,$AT$2:$AT$9)))</f>
        <v>2129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VLOOKUP(B117,audio_list_stym!$A$3:$BP$18,51,FALSE)</f>
        <v>14</v>
      </c>
      <c r="F117" t="str">
        <f>VLOOKUP(E117,metki!$A$2:$B$9,2,FALSE)</f>
        <v>импл_новые_с_названием</v>
      </c>
      <c r="G117" t="str">
        <f t="shared" si="25"/>
        <v>импл_</v>
      </c>
      <c r="H117" t="str">
        <f>VLOOKUP(B117,audio_list_stym!$A$3:$AJ$18,19,FALSE)</f>
        <v>Sapota</v>
      </c>
      <c r="I117" t="s">
        <v>691</v>
      </c>
      <c r="J117" t="str">
        <f t="shared" si="26"/>
        <v>Sapota_4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268</v>
      </c>
      <c r="Q117" t="str">
        <f>IF(G117="экспл",0,IF(G117="импл_",VLOOKUP(J117,quest_импл!$A$1:$J$129,8,FALSE),0))</f>
        <v>sound\\Sorvan_li.wav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2059</v>
      </c>
      <c r="AD117" t="str">
        <f t="shared" ca="1" si="36"/>
        <v>pics\\Tomat_3.jpg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7"/>
        <v>pics\\Tomat_3.jpg</v>
      </c>
      <c r="AI117" t="s">
        <v>89</v>
      </c>
      <c r="AO117">
        <f t="shared" ca="1" si="32"/>
        <v>9.0059457366274631E-2</v>
      </c>
      <c r="AP117" t="str">
        <f t="shared" ca="1" si="33"/>
        <v>pics\\Tomat_3.jpg</v>
      </c>
      <c r="AR117" t="str">
        <f t="shared" si="40"/>
        <v/>
      </c>
      <c r="AS117" t="str">
        <f t="shared" ca="1" si="39"/>
        <v>pics\\Tomat_3.jpg</v>
      </c>
      <c r="AT117">
        <f t="shared" ca="1" si="28"/>
        <v>0.37377438364148008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_Сорван_ли_</v>
      </c>
      <c r="BB117" t="str">
        <f t="shared" si="30"/>
        <v>_Сорван_ли_ТОДИС?</v>
      </c>
      <c r="BD117" cm="1">
        <f t="array" aca="1" ref="BD117" ca="1">INDEX($L$114:$L$121,(RANK(AT5,$AT$2:$AT$9)))</f>
        <v>2132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VLOOKUP(B118,audio_list_stym!$A$3:$BP$18,51,FALSE)</f>
        <v>14</v>
      </c>
      <c r="F118" t="str">
        <f>VLOOKUP(E118,metki!$A$2:$B$9,2,FALSE)</f>
        <v>импл_новые_с_названием</v>
      </c>
      <c r="G118" t="str">
        <f t="shared" si="25"/>
        <v>импл_</v>
      </c>
      <c r="H118" t="str">
        <f>VLOOKUP(B118,audio_list_stym!$A$3:$AJ$18,19,FALSE)</f>
        <v>Sapota</v>
      </c>
      <c r="I118" t="s">
        <v>692</v>
      </c>
      <c r="J118" t="str">
        <f t="shared" si="26"/>
        <v>Sapota_5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269</v>
      </c>
      <c r="Q118" t="str">
        <f>IF(G118="экспл",0,IF(G118="импл_",VLOOKUP(J118,quest_импл!$A$1:$J$129,8,FALSE),0))</f>
        <v>sound\\Spresovan_li.wav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2058</v>
      </c>
      <c r="AD118" t="str">
        <f t="shared" ca="1" si="36"/>
        <v>pics\\Tomat_2.jpg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7"/>
        <v>pics\\Tomat_2.jpg</v>
      </c>
      <c r="AI118" t="s">
        <v>90</v>
      </c>
      <c r="AO118">
        <f t="shared" ca="1" si="32"/>
        <v>0.10207733971423683</v>
      </c>
      <c r="AP118" t="str">
        <f t="shared" ca="1" si="33"/>
        <v>pics\\Tomat_2.jpg</v>
      </c>
      <c r="AR118" t="str">
        <f t="shared" si="40"/>
        <v/>
      </c>
      <c r="AS118" t="str">
        <f t="shared" ca="1" si="39"/>
        <v>pics\\Tomat_2.jpg</v>
      </c>
      <c r="AT118">
        <f t="shared" ca="1" si="28"/>
        <v>0.45046328578759331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_Спрессован_ли_</v>
      </c>
      <c r="BB118" t="str">
        <f t="shared" si="30"/>
        <v>_Спрессован_ли_ТОДИС?</v>
      </c>
      <c r="BD118" cm="1">
        <f t="array" aca="1" ref="BD118" ca="1">INDEX($L$114:$L$121,(RANK(AT6,$AT$2:$AT$9)))</f>
        <v>2133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VLOOKUP(B119,audio_list_stym!$A$3:$BP$18,51,FALSE)</f>
        <v>14</v>
      </c>
      <c r="F119" t="str">
        <f>VLOOKUP(E119,metki!$A$2:$B$9,2,FALSE)</f>
        <v>импл_новые_с_названием</v>
      </c>
      <c r="G119" t="str">
        <f t="shared" si="25"/>
        <v>импл_</v>
      </c>
      <c r="H119" t="str">
        <f>VLOOKUP(B119,audio_list_stym!$A$3:$AJ$18,19,FALSE)</f>
        <v>Sapota</v>
      </c>
      <c r="I119" t="s">
        <v>693</v>
      </c>
      <c r="J119" t="str">
        <f t="shared" si="26"/>
        <v>Sapota_6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270</v>
      </c>
      <c r="Q119" t="str">
        <f>IF(G119="экспл",0,IF(G119="импл_",VLOOKUP(J119,quest_импл!$A$1:$J$129,8,FALSE),0))</f>
        <v>sound\\Zheltiy_li.wav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2045</v>
      </c>
      <c r="AD119" t="str">
        <f t="shared" ca="1" si="36"/>
        <v>pics\\Peper_5.jpg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7"/>
        <v>pics\\Peper_5.jpg</v>
      </c>
      <c r="AI119" t="s">
        <v>91</v>
      </c>
      <c r="AO119">
        <f t="shared" ca="1" si="32"/>
        <v>0.30486399243437146</v>
      </c>
      <c r="AP119" t="str">
        <f t="shared" ca="1" si="33"/>
        <v>pics\\Peper_5.jpg</v>
      </c>
      <c r="AR119" t="str">
        <f t="shared" si="40"/>
        <v/>
      </c>
      <c r="AS119" t="str">
        <f t="shared" ca="1" si="39"/>
        <v>pics\\Peper_5.jpg</v>
      </c>
      <c r="AT119">
        <f t="shared" ca="1" si="28"/>
        <v>0.84795169862074871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_Желтый_ли_</v>
      </c>
      <c r="BB119" t="str">
        <f t="shared" si="30"/>
        <v>_Желтый_ли_ТОДИС?</v>
      </c>
      <c r="BD119" cm="1">
        <f t="array" aca="1" ref="BD119" ca="1">INDEX($L$114:$L$121,(RANK(AT7,$AT$2:$AT$9)))</f>
        <v>2136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VLOOKUP(B120,audio_list_stym!$A$3:$BP$18,51,FALSE)</f>
        <v>14</v>
      </c>
      <c r="F120" t="str">
        <f>VLOOKUP(E120,metki!$A$2:$B$9,2,FALSE)</f>
        <v>импл_новые_с_названием</v>
      </c>
      <c r="G120" t="str">
        <f t="shared" si="25"/>
        <v>импл_</v>
      </c>
      <c r="H120" t="str">
        <f>VLOOKUP(B120,audio_list_stym!$A$3:$AJ$18,19,FALSE)</f>
        <v>Sapota</v>
      </c>
      <c r="I120" t="s">
        <v>694</v>
      </c>
      <c r="J120" t="str">
        <f t="shared" si="26"/>
        <v>Sapota_7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271</v>
      </c>
      <c r="Q120" t="str">
        <f>IF(G120="экспл",0,IF(G120="импл_",VLOOKUP(J120,quest_импл!$A$1:$J$129,8,FALSE),0))</f>
        <v>sound\\Rovniy_li.wav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2019</v>
      </c>
      <c r="AD120" t="str">
        <f t="shared" ca="1" si="36"/>
        <v>pics\\Goroh_3.jpg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7"/>
        <v>pics\\Goroh_3.jpg</v>
      </c>
      <c r="AI120" t="s">
        <v>92</v>
      </c>
      <c r="AO120">
        <f t="shared" ca="1" si="32"/>
        <v>0.72814617803591919</v>
      </c>
      <c r="AP120" t="str">
        <f t="shared" ca="1" si="33"/>
        <v>pics\\Goroh_3.jpg</v>
      </c>
      <c r="AR120" t="str">
        <f t="shared" si="40"/>
        <v/>
      </c>
      <c r="AS120" t="str">
        <f t="shared" ca="1" si="39"/>
        <v>pics\\Goroh_3.jpg</v>
      </c>
      <c r="AT120">
        <f t="shared" ca="1" si="28"/>
        <v>0.63823133413237498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_Ровный_ли_</v>
      </c>
      <c r="BB120" t="str">
        <f t="shared" si="30"/>
        <v>_Ровный_ли_ТОДИС?</v>
      </c>
      <c r="BD120" cm="1">
        <f t="array" aca="1" ref="BD120" ca="1">INDEX($L$114:$L$121,(RANK(AT8,$AT$2:$AT$9)))</f>
        <v>2130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VLOOKUP(B121,audio_list_stym!$A$3:$BP$18,51,FALSE)</f>
        <v>14</v>
      </c>
      <c r="F121" t="str">
        <f>VLOOKUP(E121,metki!$A$2:$B$9,2,FALSE)</f>
        <v>импл_новые_с_названием</v>
      </c>
      <c r="G121" t="str">
        <f t="shared" si="25"/>
        <v>импл_</v>
      </c>
      <c r="H121" t="str">
        <f>VLOOKUP(B121,audio_list_stym!$A$3:$AJ$18,19,FALSE)</f>
        <v>Sapota</v>
      </c>
      <c r="I121" t="s">
        <v>695</v>
      </c>
      <c r="J121" t="str">
        <f t="shared" si="26"/>
        <v>Sapota_8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272</v>
      </c>
      <c r="Q121" t="str">
        <f>IF(G121="экспл",0,IF(G121="импл_",VLOOKUP(J121,quest_импл!$A$1:$J$129,8,FALSE),0))</f>
        <v>sound\\Imeet_li_shipi.wav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2052</v>
      </c>
      <c r="AD121" t="str">
        <f t="shared" ca="1" si="36"/>
        <v>pics\\Redis_4.jpg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7"/>
        <v>pics\\Redis_4.jpg</v>
      </c>
      <c r="AI121" t="s">
        <v>93</v>
      </c>
      <c r="AO121">
        <f t="shared" ca="1" si="32"/>
        <v>0.22199795761896624</v>
      </c>
      <c r="AP121" t="str">
        <f t="shared" ca="1" si="33"/>
        <v>pics\\Redis_4.jpg</v>
      </c>
      <c r="AR121" t="str">
        <f>IF(AH121="sound\\Ogorod",AP49,"")</f>
        <v/>
      </c>
      <c r="AS121" t="str">
        <f t="shared" ca="1" si="39"/>
        <v>pics\\Redis_4.jpg</v>
      </c>
      <c r="AT121">
        <f t="shared" ca="1" si="28"/>
        <v>0.67577619384930554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_Имеет_ли_шипы_</v>
      </c>
      <c r="BB121" t="str">
        <f t="shared" si="30"/>
        <v>_Имеет_ли_шипы_ТОДИС?</v>
      </c>
      <c r="BD121" cm="1">
        <f t="array" aca="1" ref="BD121" ca="1">INDEX($L$114:$L$121,(RANK(AT9,$AT$2:$AT$9)))</f>
        <v>2134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VLOOKUP(B122,audio_list_stym!$A$3:$BP$18,51,FALSE)</f>
        <v>15</v>
      </c>
      <c r="F122" t="str">
        <f>VLOOKUP(E122,metki!$A$2:$B$9,2,FALSE)</f>
        <v>экспл_новые_с_названием</v>
      </c>
      <c r="G122" t="str">
        <f t="shared" si="25"/>
        <v>экспл</v>
      </c>
      <c r="H122" t="str">
        <f>VLOOKUP(B122,audio_list_stym!$A$3:$AJ$18,19,FALSE)</f>
        <v>Tamanid</v>
      </c>
      <c r="I122" t="s">
        <v>688</v>
      </c>
      <c r="J122" t="str">
        <f t="shared" si="26"/>
        <v>Tamanid_1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145</v>
      </c>
      <c r="Z122" t="str">
        <f>IF(G122="экспл",VLOOKUP(J122,quest_экспл!$A$1:$N$129,12,FALSE),IF(G122="импл_",0,0))</f>
        <v>sound\\On_krasnovatiy.wav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36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37"/>
        <v/>
      </c>
      <c r="AI122" t="s">
        <v>124</v>
      </c>
      <c r="AO122">
        <f t="shared" ca="1" si="32"/>
        <v>0.36877617883091662</v>
      </c>
      <c r="AP122" t="str">
        <f t="shared" ca="1" si="33"/>
        <v>pics\\Peper_2.jpg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28"/>
        <v>0.58566466874045697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_Он_красноватый?</v>
      </c>
      <c r="BA122" t="e">
        <f>VLOOKUP(Q122,audio_list_stym!$B$2:$BQ$299,68,FALSE)</f>
        <v>#N/A</v>
      </c>
      <c r="BB122" t="str">
        <f t="shared" si="30"/>
        <v>На_экране_ПЕМАТ._Он_красноватый?</v>
      </c>
      <c r="BC122">
        <f>A122</f>
        <v>1216</v>
      </c>
      <c r="BD122" cm="1">
        <f t="array" aca="1" ref="BD122" ca="1">INDEX($L$122:$L$129,(RANK(AT2,$AT$2:$AT$9)))</f>
        <v>2139</v>
      </c>
      <c r="BE122" cm="1">
        <f t="array" aca="1" ref="BE122" ca="1">INDEX(BD66:BD81,(RANK(AT9,$AT$2:$AT$17)))</f>
        <v>2072</v>
      </c>
      <c r="BF122" cm="1">
        <f t="array" aca="1" ref="BF122" ca="1">INDEX(BD90:BD105,(RANK(AT9,$AT$2:$AT$17)))</f>
        <v>2096</v>
      </c>
      <c r="BG122" cm="1">
        <f t="array" aca="1" ref="BG122" ca="1">INDEX(BD106:BD121,(RANK(AT9,$AT$2:$AT$17)))</f>
        <v>2136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VLOOKUP(B123,audio_list_stym!$A$3:$BP$18,51,FALSE)</f>
        <v>15</v>
      </c>
      <c r="F123" t="str">
        <f>VLOOKUP(E123,metki!$A$2:$B$9,2,FALSE)</f>
        <v>экспл_новые_с_названием</v>
      </c>
      <c r="G123" t="str">
        <f t="shared" si="25"/>
        <v>экспл</v>
      </c>
      <c r="H123" t="str">
        <f>VLOOKUP(B123,audio_list_stym!$A$3:$AJ$18,19,FALSE)</f>
        <v>Tamanid</v>
      </c>
      <c r="I123" t="s">
        <v>689</v>
      </c>
      <c r="J123" t="str">
        <f t="shared" si="26"/>
        <v>Tamanid_2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146</v>
      </c>
      <c r="Z123" t="str">
        <f>IF(G123="экспл",VLOOKUP(J123,quest_экспл!$A$1:$N$129,12,FALSE),IF(G123="импл_",0,0))</f>
        <v>sound\\Izognut_li_on.wav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6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37"/>
        <v/>
      </c>
      <c r="AI123" t="s">
        <v>125</v>
      </c>
      <c r="AO123">
        <f t="shared" ca="1" si="32"/>
        <v>0.89418988347291217</v>
      </c>
      <c r="AP123" t="str">
        <f t="shared" ca="1" si="33"/>
        <v>pics\\Banan_2.jpg</v>
      </c>
      <c r="AR123" t="str">
        <f t="shared" si="41"/>
        <v/>
      </c>
      <c r="AS123" t="str">
        <f t="shared" si="39"/>
        <v/>
      </c>
      <c r="AT123">
        <f t="shared" ca="1" si="28"/>
        <v>0.23164642307190597</v>
      </c>
      <c r="AU123" t="s">
        <v>697</v>
      </c>
      <c r="AV123" t="str">
        <f t="shared" ca="1" si="29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_Изогнут_ли_он?</v>
      </c>
      <c r="BA123" t="e">
        <f>VLOOKUP(Q123,audio_list_stym!$B$2:$BQ$299,68,FALSE)</f>
        <v>#N/A</v>
      </c>
      <c r="BB123" t="str">
        <f t="shared" si="30"/>
        <v>Посмотрите,_вот_ПЕМАТ._Изогнут_ли_он?</v>
      </c>
      <c r="BD123" cm="1">
        <f t="array" aca="1" ref="BD123" ca="1">INDEX($L$122:$L$129,(RANK(AT3,$AT$2:$AT$9)))</f>
        <v>2143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VLOOKUP(B124,audio_list_stym!$A$3:$BP$18,51,FALSE)</f>
        <v>15</v>
      </c>
      <c r="F124" t="str">
        <f>VLOOKUP(E124,metki!$A$2:$B$9,2,FALSE)</f>
        <v>экспл_новые_с_названием</v>
      </c>
      <c r="G124" t="str">
        <f t="shared" si="25"/>
        <v>экспл</v>
      </c>
      <c r="H124" t="str">
        <f>VLOOKUP(B124,audio_list_stym!$A$3:$AJ$18,19,FALSE)</f>
        <v>Tamanid</v>
      </c>
      <c r="I124" t="s">
        <v>690</v>
      </c>
      <c r="J124" t="str">
        <f t="shared" si="26"/>
        <v>Tamanid_3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147</v>
      </c>
      <c r="Z124" t="str">
        <f>IF(G124="экспл",VLOOKUP(J124,quest_экспл!$A$1:$N$129,12,FALSE),IF(G124="импл_",0,0))</f>
        <v>sound\\On_barhatistiy.wav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6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37"/>
        <v/>
      </c>
      <c r="AI124" t="s">
        <v>126</v>
      </c>
      <c r="AO124">
        <f t="shared" ca="1" si="32"/>
        <v>0.52412289068890427</v>
      </c>
      <c r="AP124" t="str">
        <f t="shared" ca="1" si="33"/>
        <v>pics\\Limon_4.jpg</v>
      </c>
      <c r="AR124" t="str">
        <f t="shared" si="41"/>
        <v/>
      </c>
      <c r="AS124" t="str">
        <f t="shared" si="39"/>
        <v/>
      </c>
      <c r="AT124">
        <f t="shared" ca="1" si="28"/>
        <v>0.84123754127553385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_Он_бархатистый?</v>
      </c>
      <c r="BA124" t="e">
        <f>VLOOKUP(Q124,audio_list_stym!$B$2:$BQ$299,68,FALSE)</f>
        <v>#N/A</v>
      </c>
      <c r="BB124" t="str">
        <f t="shared" si="30"/>
        <v>Вот_ПЕМАТ._Он_бархатистый?</v>
      </c>
      <c r="BD124" cm="1">
        <f t="array" aca="1" ref="BD124" ca="1">INDEX($L$122:$L$129,(RANK(AT4,$AT$2:$AT$9)))</f>
        <v>2137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VLOOKUP(B125,audio_list_stym!$A$3:$BP$18,51,FALSE)</f>
        <v>15</v>
      </c>
      <c r="F125" t="str">
        <f>VLOOKUP(E125,metki!$A$2:$B$9,2,FALSE)</f>
        <v>экспл_новые_с_названием</v>
      </c>
      <c r="G125" t="str">
        <f t="shared" si="25"/>
        <v>экспл</v>
      </c>
      <c r="H125" t="str">
        <f>VLOOKUP(B125,audio_list_stym!$A$3:$AJ$18,19,FALSE)</f>
        <v>Tamanid</v>
      </c>
      <c r="I125" t="s">
        <v>691</v>
      </c>
      <c r="J125" t="str">
        <f t="shared" si="26"/>
        <v>Tamanid_4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148</v>
      </c>
      <c r="Z125" t="str">
        <f>IF(G125="экспл",VLOOKUP(J125,quest_экспл!$A$1:$N$129,12,FALSE),IF(G125="импл_",0,0))</f>
        <v>sound\\Odnotonniy_li_on.wav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6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37"/>
        <v/>
      </c>
      <c r="AI125" t="s">
        <v>127</v>
      </c>
      <c r="AO125">
        <f t="shared" ca="1" si="32"/>
        <v>0.40731552775154545</v>
      </c>
      <c r="AP125" t="str">
        <f t="shared" ca="1" si="33"/>
        <v>pics\\Peper_1.jpg</v>
      </c>
      <c r="AR125" t="str">
        <f t="shared" si="41"/>
        <v/>
      </c>
      <c r="AS125" t="str">
        <f t="shared" si="39"/>
        <v/>
      </c>
      <c r="AT125">
        <f t="shared" ca="1" si="28"/>
        <v>0.23195550257152064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_Однотонный_ли_он?</v>
      </c>
      <c r="BA125" t="e">
        <f>VLOOKUP(Q125,audio_list_stym!$B$2:$BQ$299,68,FALSE)</f>
        <v>#N/A</v>
      </c>
      <c r="BB125" t="str">
        <f t="shared" si="30"/>
        <v>Это_ПЕМАТ._Однотонный_ли_он?</v>
      </c>
      <c r="BD125" cm="1">
        <f t="array" aca="1" ref="BD125" ca="1">INDEX($L$122:$L$129,(RANK(AT5,$AT$2:$AT$9)))</f>
        <v>2140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VLOOKUP(B126,audio_list_stym!$A$3:$BP$18,51,FALSE)</f>
        <v>15</v>
      </c>
      <c r="F126" t="str">
        <f>VLOOKUP(E126,metki!$A$2:$B$9,2,FALSE)</f>
        <v>экспл_новые_с_названием</v>
      </c>
      <c r="G126" t="str">
        <f t="shared" si="25"/>
        <v>экспл</v>
      </c>
      <c r="H126" t="str">
        <f>VLOOKUP(B126,audio_list_stym!$A$3:$AJ$18,19,FALSE)</f>
        <v>Tamanid</v>
      </c>
      <c r="I126" t="s">
        <v>692</v>
      </c>
      <c r="J126" t="str">
        <f t="shared" si="26"/>
        <v>Tamanid_5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149</v>
      </c>
      <c r="Z126" t="str">
        <f>IF(G126="экспл",VLOOKUP(J126,quest_экспл!$A$1:$N$129,12,FALSE),IF(G126="импл_",0,0))</f>
        <v>sound\\On_prozrachniy.wav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6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37"/>
        <v/>
      </c>
      <c r="AI126" t="s">
        <v>128</v>
      </c>
      <c r="AO126">
        <f t="shared" ca="1" si="32"/>
        <v>5.3170630699055144E-2</v>
      </c>
      <c r="AP126" t="str">
        <f t="shared" ca="1" si="33"/>
        <v>pics\\Tomat_5.jpg</v>
      </c>
      <c r="AR126" t="str">
        <f t="shared" si="41"/>
        <v/>
      </c>
      <c r="AS126" t="str">
        <f t="shared" si="39"/>
        <v/>
      </c>
      <c r="AT126">
        <f t="shared" ca="1" si="28"/>
        <v>0.93623878637649061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_Он_прозрачный?</v>
      </c>
      <c r="BA126" t="e">
        <f>VLOOKUP(Q126,audio_list_stym!$B$2:$BQ$299,68,FALSE)</f>
        <v>#N/A</v>
      </c>
      <c r="BB126" t="str">
        <f t="shared" si="30"/>
        <v>На_картинке_ПЕМАТ._Он_прозрачный?</v>
      </c>
      <c r="BD126" cm="1">
        <f t="array" aca="1" ref="BD126" ca="1">INDEX($L$122:$L$129,(RANK(AT6,$AT$2:$AT$9)))</f>
        <v>2141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VLOOKUP(B127,audio_list_stym!$A$3:$BP$18,51,FALSE)</f>
        <v>15</v>
      </c>
      <c r="F127" t="str">
        <f>VLOOKUP(E127,metki!$A$2:$B$9,2,FALSE)</f>
        <v>экспл_новые_с_названием</v>
      </c>
      <c r="G127" t="str">
        <f t="shared" si="25"/>
        <v>экспл</v>
      </c>
      <c r="H127" t="str">
        <f>VLOOKUP(B127,audio_list_stym!$A$3:$AJ$18,19,FALSE)</f>
        <v>Tamanid</v>
      </c>
      <c r="I127" t="s">
        <v>693</v>
      </c>
      <c r="J127" t="str">
        <f t="shared" si="26"/>
        <v>Tamanid_6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150</v>
      </c>
      <c r="Z127" t="str">
        <f>IF(G127="экспл",VLOOKUP(J127,quest_экспл!$A$1:$N$129,12,FALSE),IF(G127="импл_",0,0))</f>
        <v>sound\\On_izmelchen.wav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6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7"/>
        <v/>
      </c>
      <c r="AI127" t="s">
        <v>129</v>
      </c>
      <c r="AO127">
        <f t="shared" ca="1" si="32"/>
        <v>0.34649397928756998</v>
      </c>
      <c r="AP127" t="str">
        <f t="shared" ca="1" si="33"/>
        <v>pics\\Peper_3.jpg</v>
      </c>
      <c r="AR127" t="str">
        <f t="shared" si="41"/>
        <v/>
      </c>
      <c r="AS127" t="str">
        <f t="shared" si="39"/>
        <v/>
      </c>
      <c r="AT127">
        <f t="shared" ca="1" si="28"/>
        <v>0.92549314491413803</v>
      </c>
      <c r="AU127" t="s">
        <v>697</v>
      </c>
      <c r="AV127" t="str">
        <f t="shared" ca="1" si="29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_Он_измельчен?</v>
      </c>
      <c r="BA127" t="e">
        <f>VLOOKUP(Q127,audio_list_stym!$B$2:$BQ$299,68,FALSE)</f>
        <v>#N/A</v>
      </c>
      <c r="BB127" t="str">
        <f t="shared" si="30"/>
        <v>На_мониторе_ПЕМАТ._Он_измельчен?</v>
      </c>
      <c r="BD127" cm="1">
        <f t="array" aca="1" ref="BD127" ca="1">INDEX($L$122:$L$129,(RANK(AT7,$AT$2:$AT$9)))</f>
        <v>2144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VLOOKUP(B128,audio_list_stym!$A$3:$BP$18,51,FALSE)</f>
        <v>15</v>
      </c>
      <c r="F128" t="str">
        <f>VLOOKUP(E128,metki!$A$2:$B$9,2,FALSE)</f>
        <v>экспл_новые_с_названием</v>
      </c>
      <c r="G128" t="str">
        <f t="shared" si="25"/>
        <v>экспл</v>
      </c>
      <c r="H128" t="str">
        <f>VLOOKUP(B128,audio_list_stym!$A$3:$AJ$18,19,FALSE)</f>
        <v>Tamanid</v>
      </c>
      <c r="I128" t="s">
        <v>694</v>
      </c>
      <c r="J128" t="str">
        <f t="shared" si="26"/>
        <v>Tamanid_7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151</v>
      </c>
      <c r="Z128" t="str">
        <f>IF(G128="экспл",VLOOKUP(J128,quest_экспл!$A$1:$N$129,12,FALSE),IF(G128="импл_",0,0))</f>
        <v>sound\\Cvetushiy_li_on.wav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6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37"/>
        <v/>
      </c>
      <c r="AI128" t="s">
        <v>130</v>
      </c>
      <c r="AO128">
        <f t="shared" ca="1" si="32"/>
        <v>0.65833733483869505</v>
      </c>
      <c r="AP128" t="str">
        <f t="shared" ca="1" si="33"/>
        <v>pics\\Goroh_8.jpg</v>
      </c>
      <c r="AR128" t="str">
        <f t="shared" si="41"/>
        <v/>
      </c>
      <c r="AS128" t="str">
        <f t="shared" si="39"/>
        <v/>
      </c>
      <c r="AT128">
        <f t="shared" ca="1" si="28"/>
        <v>8.3705907804647151E-2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_Цветущий_ли_он?</v>
      </c>
      <c r="BA128" t="e">
        <f>VLOOKUP(Q128,audio_list_stym!$B$2:$BQ$299,68,FALSE)</f>
        <v>#N/A</v>
      </c>
      <c r="BB128" t="str">
        <f t="shared" si="30"/>
        <v>Перед_Вами_ПЕМАТ._Цветущий_ли_он?</v>
      </c>
      <c r="BD128" cm="1">
        <f t="array" aca="1" ref="BD128" ca="1">INDEX($L$122:$L$129,(RANK(AT8,$AT$2:$AT$9)))</f>
        <v>2138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VLOOKUP(B129,audio_list_stym!$A$3:$BP$18,51,FALSE)</f>
        <v>15</v>
      </c>
      <c r="F129" t="str">
        <f>VLOOKUP(E129,metki!$A$2:$B$9,2,FALSE)</f>
        <v>экспл_новые_с_названием</v>
      </c>
      <c r="G129" t="str">
        <f t="shared" si="25"/>
        <v>экспл</v>
      </c>
      <c r="H129" t="str">
        <f>VLOOKUP(B129,audio_list_stym!$A$3:$AJ$18,19,FALSE)</f>
        <v>Tamanid</v>
      </c>
      <c r="I129" t="s">
        <v>695</v>
      </c>
      <c r="J129" t="str">
        <f t="shared" si="26"/>
        <v>Tamanid_8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152</v>
      </c>
      <c r="Z129" t="str">
        <f>IF(G129="экспл",VLOOKUP(J129,quest_экспл!$A$1:$N$129,12,FALSE),IF(G129="импл_",0,0))</f>
        <v>sound\\Skruchen_li_on.wav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6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7"/>
        <v/>
      </c>
      <c r="AI129" t="s">
        <v>131</v>
      </c>
      <c r="AO129">
        <f t="shared" ca="1" si="32"/>
        <v>0.63249406819359866</v>
      </c>
      <c r="AP129" t="str">
        <f t="shared" ca="1" si="33"/>
        <v>pics\\Kokos_6.jpg</v>
      </c>
      <c r="AR129" t="str">
        <f t="shared" si="41"/>
        <v/>
      </c>
      <c r="AS129" t="str">
        <f t="shared" si="39"/>
        <v/>
      </c>
      <c r="AT129">
        <f t="shared" ca="1" si="28"/>
        <v>0.71490728463403941</v>
      </c>
      <c r="AU129" t="s">
        <v>697</v>
      </c>
      <c r="AV129" t="str">
        <f t="shared" ca="1" si="29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_Скручен_ли_он?</v>
      </c>
      <c r="BA129" t="e">
        <f>VLOOKUP(Q129,audio_list_stym!$B$2:$BQ$299,68,FALSE)</f>
        <v>#N/A</v>
      </c>
      <c r="BB129" t="str">
        <f t="shared" si="30"/>
        <v>Вы_видите_ПЕМАТ._Скручен_ли_он?</v>
      </c>
      <c r="BD129" cm="1">
        <f t="array" aca="1" ref="BD129" ca="1">INDEX($L$122:$L$129,(RANK(AT9,$AT$2:$AT$9)))</f>
        <v>2142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F00-000000000000}"/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VLOOKUP(B2,audio_list_stym!$A$3:$BP$18,52,FALSE)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VLOOKUP(B2,audio_list_stym!$A$3:$AJ$18,20,FALSE)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0.93608503169347268</v>
      </c>
      <c r="AP2" t="str">
        <f ca="1">INDEX($AM$2:$AM$25,(RANK(AO2,$AO$2:$AO$25)))</f>
        <v>pics\\Kokos_4.jpg</v>
      </c>
      <c r="AQ2" t="str">
        <f ca="1">INDEX($AN$2:$AN$25,(RANK(AO2,$AO$2:$AO$25)))</f>
        <v>pics\\Tomat_4.jpg</v>
      </c>
      <c r="AT2">
        <f t="shared" ref="AT2:AT65" ca="1" si="7">RAND()</f>
        <v>0.11716905302181857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2026</v>
      </c>
      <c r="BF2" cm="1">
        <f t="array" aca="1" ref="BF2" ca="1">INDEX(BD26:BD49,(RANK(AT2,$AT$2:$AT$16)))</f>
        <v>2042</v>
      </c>
      <c r="BG2" cm="1">
        <f t="array" aca="1" ref="BG2" ca="1">INDEX(BD50:BD65,(RANK(AT2,$AT$2:$AT$16)))</f>
        <v>2018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VLOOKUP(B3,audio_list_stym!$A$3:$BP$18,52,FALSE)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VLOOKUP(B3,audio_list_stym!$A$3:$AJ$18,20,FALSE)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0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0.56390156137312319</v>
      </c>
      <c r="AP3" t="str">
        <f t="shared" ref="AP3:AP25" ca="1" si="12">INDEX($AM$2:$AM$25,(RANK(AO3,$AO$2:$AO$25)))</f>
        <v>pics\\Finik_7.jpg</v>
      </c>
      <c r="AQ3" t="str">
        <f t="shared" ref="AQ3:AQ25" ca="1" si="13">INDEX($AN$2:$AN$25,(RANK(AO3,$AO$2:$AO$25)))</f>
        <v>pics\\Peper_7.jpg</v>
      </c>
      <c r="AT3">
        <f t="shared" ca="1" si="7"/>
        <v>0.20051966457957449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VLOOKUP(B4,audio_list_stym!$A$3:$BP$18,52,FALSE)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VLOOKUP(B4,audio_list_stym!$A$3:$AJ$18,20,FALSE)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0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0.73692594688235524</v>
      </c>
      <c r="AP4" t="str">
        <f t="shared" ca="1" si="12"/>
        <v>pics\\Finik_1.jpg</v>
      </c>
      <c r="AQ4" t="str">
        <f t="shared" ca="1" si="13"/>
        <v>pics\\Peper_1.jpg</v>
      </c>
      <c r="AT4">
        <f t="shared" ca="1" si="7"/>
        <v>0.53824230393103978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2060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VLOOKUP(B5,audio_list_stym!$A$3:$BP$18,52,FALSE)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VLOOKUP(B5,audio_list_stym!$A$3:$AJ$18,20,FALSE)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0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0.96307863450781628</v>
      </c>
      <c r="AP5" t="str">
        <f t="shared" ca="1" si="12"/>
        <v>pics\\Kokos_3.jpg</v>
      </c>
      <c r="AQ5" t="str">
        <f t="shared" ca="1" si="13"/>
        <v>pics\\Tomat_3.jpg</v>
      </c>
      <c r="AT5">
        <f t="shared" ca="1" si="7"/>
        <v>0.80429141380632041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2057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VLOOKUP(B6,audio_list_stym!$A$3:$BP$18,52,FALSE)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VLOOKUP(B6,audio_list_stym!$A$3:$AJ$18,20,FALSE)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0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0.13895448241350372</v>
      </c>
      <c r="AP6" t="str">
        <f t="shared" ca="1" si="12"/>
        <v>pics\\Injir_5.jpg</v>
      </c>
      <c r="AQ6" t="str">
        <f t="shared" ca="1" si="13"/>
        <v>pics\\Tikva_5.jpg</v>
      </c>
      <c r="AT6">
        <f t="shared" ca="1" si="7"/>
        <v>0.54723604214807131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2059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VLOOKUP(B7,audio_list_stym!$A$3:$BP$18,52,FALSE)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VLOOKUP(B7,audio_list_stym!$A$3:$AJ$18,20,FALSE)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0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0.6171494323263742</v>
      </c>
      <c r="AP7" t="str">
        <f t="shared" ca="1" si="12"/>
        <v>pics\\Finik_5.jpg</v>
      </c>
      <c r="AQ7" t="str">
        <f t="shared" ca="1" si="13"/>
        <v>pics\\Peper_5.jpg</v>
      </c>
      <c r="AT7">
        <f t="shared" ca="1" si="7"/>
        <v>0.61039776673195689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2058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VLOOKUP(B8,audio_list_stym!$A$3:$BP$18,52,FALSE)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VLOOKUP(B8,audio_list_stym!$A$3:$AJ$18,20,FALSE)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0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0.92134072984132731</v>
      </c>
      <c r="AP8" t="str">
        <f t="shared" ca="1" si="12"/>
        <v>pics\\Kokos_5.jpg</v>
      </c>
      <c r="AQ8" t="str">
        <f t="shared" ca="1" si="13"/>
        <v>pics\\Tomat_5.jpg</v>
      </c>
      <c r="AT8">
        <f t="shared" ca="1" si="7"/>
        <v>0.46839247626382807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2061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VLOOKUP(B9,audio_list_stym!$A$3:$BP$18,52,FALSE)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VLOOKUP(B9,audio_list_stym!$A$3:$AJ$18,20,FALSE)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0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9.5437743982682344E-2</v>
      </c>
      <c r="AP9" t="str">
        <f t="shared" ca="1" si="12"/>
        <v>pics\\Injir_6.jpg</v>
      </c>
      <c r="AQ9" t="str">
        <f t="shared" ca="1" si="13"/>
        <v>pics\\Tikva_6.jpg</v>
      </c>
      <c r="AT9">
        <f t="shared" ca="1" si="7"/>
        <v>0.35133020779951873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2062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VLOOKUP(B10,audio_list_stym!$A$3:$BP$18,52,FALSE)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VLOOKUP(B10,audio_list_stym!$A$3:$AJ$18,20,FALSE)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2062</v>
      </c>
      <c r="AD10" t="str">
        <f t="shared" ca="1" si="10"/>
        <v>pics\\Tomat_6.jpg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pics\\Tomat_6.jpg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40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0.89827681356689126</v>
      </c>
      <c r="AP10" t="str">
        <f t="shared" ca="1" si="12"/>
        <v>pics\\Kokos_6.jpg</v>
      </c>
      <c r="AQ10" t="str">
        <f t="shared" ca="1" si="13"/>
        <v>pics\\Tomat_6.jpg</v>
      </c>
      <c r="AS10" t="str">
        <f t="shared" ref="AS10:AS17" ca="1" si="15">IF(AH10="sound\\Tropic",AQ10,"")</f>
        <v>pics\\Tomat_6.jpg</v>
      </c>
      <c r="AT10">
        <f t="shared" ca="1" si="7"/>
        <v>0.91760019299199302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2051</v>
      </c>
      <c r="BG10" cm="1">
        <f t="array" aca="1" ref="BG10" ca="1">INDEX(BD34:BD65,(RANK(AT3,$AT$2:$AT$16)))</f>
        <v>2003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VLOOKUP(B11,audio_list_stym!$A$3:$BP$18,52,FALSE)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VLOOKUP(B11,audio_list_stym!$A$3:$AJ$18,20,FALSE)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2058</v>
      </c>
      <c r="AD11" t="str">
        <f t="shared" ca="1" si="10"/>
        <v>pics\\Tomat_2.jpg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pics\\Tomat_2.jpg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0.97406484811199501</v>
      </c>
      <c r="AP11" t="str">
        <f t="shared" ca="1" si="12"/>
        <v>pics\\Kokos_2.jpg</v>
      </c>
      <c r="AQ11" t="str">
        <f t="shared" ca="1" si="13"/>
        <v>pics\\Tomat_2.jpg</v>
      </c>
      <c r="AS11" t="str">
        <f t="shared" ca="1" si="15"/>
        <v>pics\\Tomat_2.jpg</v>
      </c>
      <c r="AT11">
        <f t="shared" ca="1" si="7"/>
        <v>0.33636509420796168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VLOOKUP(B12,audio_list_stym!$A$3:$BP$18,52,FALSE)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VLOOKUP(B12,audio_list_stym!$A$3:$AJ$18,20,FALSE)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2042</v>
      </c>
      <c r="AD12" t="str">
        <f t="shared" ca="1" si="10"/>
        <v>pics\\Peper_2.jpg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pics\\Peper_2.jpg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0.71596142275053087</v>
      </c>
      <c r="AP12" t="str">
        <f t="shared" ca="1" si="12"/>
        <v>pics\\Finik_2.jpg</v>
      </c>
      <c r="AQ12" t="str">
        <f t="shared" ca="1" si="13"/>
        <v>pics\\Peper_2.jpg</v>
      </c>
      <c r="AS12" t="str">
        <f t="shared" ca="1" si="15"/>
        <v>pics\\Peper_2.jpg</v>
      </c>
      <c r="AT12">
        <f t="shared" ca="1" si="7"/>
        <v>0.23231649194000459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2036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VLOOKUP(B13,audio_list_stym!$A$3:$BP$18,52,FALSE)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VLOOKUP(B13,audio_list_stym!$A$3:$AJ$18,20,FALSE)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2063</v>
      </c>
      <c r="AD13" t="str">
        <f t="shared" ca="1" si="10"/>
        <v>pics\\Tomat_7.jpg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pics\\Tomat_7.jpg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0.89129789248874025</v>
      </c>
      <c r="AP13" t="str">
        <f t="shared" ca="1" si="12"/>
        <v>pics\\Kokos_7.jpg</v>
      </c>
      <c r="AQ13" t="str">
        <f t="shared" ca="1" si="13"/>
        <v>pics\\Tomat_7.jpg</v>
      </c>
      <c r="AS13" t="str">
        <f t="shared" ca="1" si="15"/>
        <v>pics\\Tomat_7.jpg</v>
      </c>
      <c r="AT13">
        <f t="shared" ca="1" si="7"/>
        <v>3.6823377343737307E-2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2033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VLOOKUP(B14,audio_list_stym!$A$3:$BP$18,52,FALSE)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VLOOKUP(B14,audio_list_stym!$A$3:$AJ$18,20,FALSE)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2161</v>
      </c>
      <c r="AD14" t="str">
        <f t="shared" ca="1" si="10"/>
        <v>pics\\Tikva_1.jpg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pics\\Tikva_1.jpg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0.49144185402803597</v>
      </c>
      <c r="AP14" t="str">
        <f t="shared" ca="1" si="12"/>
        <v>pics\\Injir_1.jpg</v>
      </c>
      <c r="AQ14" t="str">
        <f t="shared" ca="1" si="13"/>
        <v>pics\\Tikva_1.jpg</v>
      </c>
      <c r="AS14" t="str">
        <f t="shared" ca="1" si="15"/>
        <v>pics\\Tikva_1.jpg</v>
      </c>
      <c r="AT14">
        <f t="shared" ca="1" si="7"/>
        <v>0.62464462056870562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2035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VLOOKUP(B15,audio_list_stym!$A$3:$BP$18,52,FALSE)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VLOOKUP(B15,audio_list_stym!$A$3:$AJ$18,20,FALSE)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2162</v>
      </c>
      <c r="AD15" t="str">
        <f t="shared" ca="1" si="10"/>
        <v>pics\\Tikva_2.jpg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pics\\Tikva_2.jpg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0.40526453113042982</v>
      </c>
      <c r="AP15" t="str">
        <f t="shared" ca="1" si="12"/>
        <v>pics\\Injir_2.jpg</v>
      </c>
      <c r="AQ15" t="str">
        <f t="shared" ca="1" si="13"/>
        <v>pics\\Tikva_2.jpg</v>
      </c>
      <c r="AS15" t="str">
        <f t="shared" ca="1" si="15"/>
        <v>pics\\Tikva_2.jpg</v>
      </c>
      <c r="AT15">
        <f t="shared" ca="1" si="7"/>
        <v>0.57144939334009204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2034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VLOOKUP(B16,audio_list_stym!$A$3:$BP$18,52,FALSE)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VLOOKUP(B16,audio_list_stym!$A$3:$AJ$18,20,FALSE)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2163</v>
      </c>
      <c r="AD16" t="str">
        <f t="shared" ca="1" si="10"/>
        <v>pics\\Tikva_3.jpg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pics\\Tikva_3.jpg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0.38376243287815648</v>
      </c>
      <c r="AP16" t="str">
        <f t="shared" ca="1" si="12"/>
        <v>pics\\Injir_3.jpg</v>
      </c>
      <c r="AQ16" t="str">
        <f t="shared" ca="1" si="13"/>
        <v>pics\\Tikva_3.jpg</v>
      </c>
      <c r="AS16" t="str">
        <f t="shared" ca="1" si="15"/>
        <v>pics\\Tikva_3.jpg</v>
      </c>
      <c r="AT16">
        <f t="shared" ca="1" si="7"/>
        <v>0.52308879672486686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2037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VLOOKUP(B17,audio_list_stym!$A$3:$BP$18,52,FALSE)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VLOOKUP(B17,audio_list_stym!$A$3:$AJ$18,20,FALSE)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2164</v>
      </c>
      <c r="AD17" t="str">
        <f t="shared" ca="1" si="10"/>
        <v>pics\\Tikva_4.jpg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pics\\Tikva_4.jpg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0.16570234455220789</v>
      </c>
      <c r="AP17" t="str">
        <f t="shared" ca="1" si="12"/>
        <v>pics\\Injir_4.jpg</v>
      </c>
      <c r="AQ17" t="str">
        <f t="shared" ca="1" si="13"/>
        <v>pics\\Tikva_4.jpg</v>
      </c>
      <c r="AS17" t="str">
        <f t="shared" ca="1" si="15"/>
        <v>pics\\Tikva_4.jpg</v>
      </c>
      <c r="AT17">
        <f t="shared" ca="1" si="7"/>
        <v>0.74605575982131511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2038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VLOOKUP(B18,audio_list_stym!$A$3:$BP$18,52,FALSE)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VLOOKUP(B18,audio_list_stym!$A$3:$AJ$18,20,FALSE)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0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ref="AG18:AG6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0.54277777583636944</v>
      </c>
      <c r="AP18" t="str">
        <f t="shared" ca="1" si="12"/>
        <v>pics\\Finik_8.jpg</v>
      </c>
      <c r="AQ18" t="str">
        <f t="shared" ca="1" si="13"/>
        <v>pics\\Peper_8.jpg</v>
      </c>
      <c r="AT18">
        <f t="shared" ca="1" si="7"/>
        <v>0.48892938409432418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2061</v>
      </c>
      <c r="BF18" cm="1">
        <f t="array" aca="1" ref="BF18" ca="1">INDEX(BD26:BD49,(RANK(AT4,$AT$2:$AT$16)))</f>
        <v>2053</v>
      </c>
      <c r="BG18" cm="1">
        <f t="array" aca="1" ref="BG18" ca="1">INDEX(BD50:BD65,(RANK(AT4,$AT$2:$AT$16)))</f>
        <v>2013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VLOOKUP(B19,audio_list_stym!$A$3:$BP$18,52,FALSE)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VLOOKUP(B19,audio_list_stym!$A$3:$AJ$18,20,FALSE)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0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0.60919716655127176</v>
      </c>
      <c r="AP19" t="str">
        <f t="shared" ca="1" si="12"/>
        <v>pics\\Finik_6.jpg</v>
      </c>
      <c r="AQ19" t="str">
        <f t="shared" ca="1" si="13"/>
        <v>pics\\Peper_6.jpg</v>
      </c>
      <c r="AT19">
        <f t="shared" ca="1" si="7"/>
        <v>0.4743133874224017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VLOOKUP(B20,audio_list_stym!$A$3:$BP$18,52,FALSE)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VLOOKUP(B20,audio_list_stym!$A$3:$AJ$18,20,FALSE)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0.79126343064074633</v>
      </c>
      <c r="AP20" t="str">
        <f t="shared" ca="1" si="12"/>
        <v>pics\\Kokos_8.jpg</v>
      </c>
      <c r="AQ20" t="str">
        <f t="shared" ca="1" si="13"/>
        <v>pics\\Tomat_8.jpg</v>
      </c>
      <c r="AT20">
        <f t="shared" ca="1" si="7"/>
        <v>0.88546255899132764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2028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VLOOKUP(B21,audio_list_stym!$A$3:$BP$18,52,FALSE)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VLOOKUP(B21,audio_list_stym!$A$3:$AJ$18,20,FALSE)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0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8.7736081260964771E-2</v>
      </c>
      <c r="AP21" t="str">
        <f t="shared" ca="1" si="12"/>
        <v>pics\\Injir_7.jpg</v>
      </c>
      <c r="AQ21" t="str">
        <f t="shared" ca="1" si="13"/>
        <v>pics\\Tikva_7.jpg</v>
      </c>
      <c r="AT21">
        <f t="shared" ca="1" si="7"/>
        <v>2.4435397060288078E-2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2025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VLOOKUP(B22,audio_list_stym!$A$3:$BP$18,52,FALSE)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VLOOKUP(B22,audio_list_stym!$A$3:$AJ$18,20,FALSE)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0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0.70673112876107069</v>
      </c>
      <c r="AP22" t="str">
        <f t="shared" ca="1" si="12"/>
        <v>pics\\Finik_3.jpg</v>
      </c>
      <c r="AQ22" t="str">
        <f t="shared" ca="1" si="13"/>
        <v>pics\\Peper_3.jpg</v>
      </c>
      <c r="AT22">
        <f t="shared" ca="1" si="7"/>
        <v>0.65471484731678853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2027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VLOOKUP(B23,audio_list_stym!$A$3:$BP$18,52,FALSE)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VLOOKUP(B23,audio_list_stym!$A$3:$AJ$18,20,FALSE)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0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0.68760521654381557</v>
      </c>
      <c r="AP23" t="str">
        <f t="shared" ca="1" si="12"/>
        <v>pics\\Finik_4.jpg</v>
      </c>
      <c r="AQ23" t="str">
        <f t="shared" ca="1" si="13"/>
        <v>pics\\Peper_4.jpg</v>
      </c>
      <c r="AT23">
        <f t="shared" ca="1" si="7"/>
        <v>0.20090639982662795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2026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VLOOKUP(B24,audio_list_stym!$A$3:$BP$18,52,FALSE)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VLOOKUP(B24,audio_list_stym!$A$3:$AJ$18,20,FALSE)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0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0.99099611303602519</v>
      </c>
      <c r="AP24" t="str">
        <f t="shared" ca="1" si="12"/>
        <v>pics\\Kokos_1.jpg</v>
      </c>
      <c r="AQ24" t="str">
        <f t="shared" ca="1" si="13"/>
        <v>pics\\Tomat_1.jpg</v>
      </c>
      <c r="AT24">
        <f t="shared" ca="1" si="7"/>
        <v>0.42962885493007386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2029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VLOOKUP(B25,audio_list_stym!$A$3:$BP$18,52,FALSE)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VLOOKUP(B25,audio_list_stym!$A$3:$AJ$18,20,FALSE)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0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3.3266497009789453E-2</v>
      </c>
      <c r="AP25" t="str">
        <f t="shared" ca="1" si="12"/>
        <v>pics\\Injir_8.jpg</v>
      </c>
      <c r="AQ25" t="str">
        <f t="shared" ca="1" si="13"/>
        <v>pics\\Tikva_8.jpg</v>
      </c>
      <c r="AT25">
        <f t="shared" ca="1" si="7"/>
        <v>0.25248140304709721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2030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VLOOKUP(B26,audio_list_stym!$A$3:$BP$18,52,FALSE)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VLOOKUP(B26,audio_list_stym!$A$3:$AJ$18,20,FALSE)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2028</v>
      </c>
      <c r="AD26" t="str">
        <f t="shared" ca="1" si="10"/>
        <v>pics\\Kokos_4.jpg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pics\\Kokos_4.jpg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pics\\Kokos_4.jpg</v>
      </c>
      <c r="AT26">
        <f t="shared" ca="1" si="7"/>
        <v>0.11309181183545458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VLOOKUP(B27,audio_list_stym!$A$3:$BP$18,52,FALSE)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VLOOKUP(B27,audio_list_stym!$A$3:$AJ$18,20,FALSE)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2015</v>
      </c>
      <c r="AD27" t="str">
        <f t="shared" ca="1" si="10"/>
        <v>pics\\Finik_7.jpg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pics\\Finik_7.jpg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pics\\Finik_7.jpg</v>
      </c>
      <c r="AT27">
        <f t="shared" ca="1" si="7"/>
        <v>0.29190379918778264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VLOOKUP(B28,audio_list_stym!$A$3:$BP$18,52,FALSE)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VLOOKUP(B28,audio_list_stym!$A$3:$AJ$18,20,FALSE)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2009</v>
      </c>
      <c r="AD28" t="str">
        <f t="shared" ca="1" si="10"/>
        <v>pics\\Finik_1.jpg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pics\\Finik_1.jpg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pics\\Finik_1.jpg</v>
      </c>
      <c r="AT28">
        <f t="shared" ca="1" si="7"/>
        <v>0.53917879794209378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2052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VLOOKUP(B29,audio_list_stym!$A$3:$BP$18,52,FALSE)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VLOOKUP(B29,audio_list_stym!$A$3:$AJ$18,20,FALSE)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2027</v>
      </c>
      <c r="AD29" t="str">
        <f t="shared" ca="1" si="10"/>
        <v>pics\\Kokos_3.jpg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pics\\Kokos_3.jpg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pics\\Kokos_3.jpg</v>
      </c>
      <c r="AT29">
        <f t="shared" ca="1" si="7"/>
        <v>0.16086324041315569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2049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VLOOKUP(B30,audio_list_stym!$A$3:$BP$18,52,FALSE)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VLOOKUP(B30,audio_list_stym!$A$3:$AJ$18,20,FALSE)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2157</v>
      </c>
      <c r="AD30" t="str">
        <f t="shared" ca="1" si="10"/>
        <v>pics\\Injir_5.jpg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pics\\Injir_5.jpg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pics\\Injir_5.jpg</v>
      </c>
      <c r="AT30">
        <f t="shared" ca="1" si="7"/>
        <v>0.18189106015413825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2051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VLOOKUP(B31,audio_list_stym!$A$3:$BP$18,52,FALSE)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VLOOKUP(B31,audio_list_stym!$A$3:$AJ$18,20,FALSE)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2013</v>
      </c>
      <c r="AD31" t="str">
        <f t="shared" ca="1" si="10"/>
        <v>pics\\Finik_5.jpg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pics\\Finik_5.jpg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pics\\Finik_5.jpg</v>
      </c>
      <c r="AT31">
        <f t="shared" ca="1" si="7"/>
        <v>7.6677408904354927E-2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2050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VLOOKUP(B32,audio_list_stym!$A$3:$BP$18,52,FALSE)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VLOOKUP(B32,audio_list_stym!$A$3:$AJ$18,20,FALSE)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2029</v>
      </c>
      <c r="AD32" t="str">
        <f t="shared" ca="1" si="10"/>
        <v>pics\\Kokos_5.jpg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pics\\Kokos_5.jpg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pics\\Kokos_5.jpg</v>
      </c>
      <c r="AT32">
        <f t="shared" ca="1" si="7"/>
        <v>0.82926796808508929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2053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VLOOKUP(B33,audio_list_stym!$A$3:$BP$18,52,FALSE)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VLOOKUP(B33,audio_list_stym!$A$3:$AJ$18,20,FALSE)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2158</v>
      </c>
      <c r="AD33" t="str">
        <f t="shared" ca="1" si="10"/>
        <v>pics\\Injir_6.jpg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pics\\Injir_6.jpg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pics\\Injir_6.jpg</v>
      </c>
      <c r="AT33">
        <f t="shared" ca="1" si="7"/>
        <v>0.93119189617933573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2054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VLOOKUP(B34,audio_list_stym!$A$3:$BP$18,52,FALSE)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VLOOKUP(B34,audio_list_stym!$A$3:$AJ$18,20,FALSE)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0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18"/>
        <v/>
      </c>
      <c r="AG34" t="str">
        <f t="shared" si="16"/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0.9670272813595967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2007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VLOOKUP(B35,audio_list_stym!$A$3:$BP$18,52,FALSE)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VLOOKUP(B35,audio_list_stym!$A$3:$AJ$18,20,FALSE)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0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18"/>
        <v/>
      </c>
      <c r="AG35" t="str">
        <f t="shared" si="16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0.7124594780981377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VLOOKUP(B36,audio_list_stym!$A$3:$BP$18,52,FALSE)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VLOOKUP(B36,audio_list_stym!$A$3:$AJ$18,20,FALSE)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0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18"/>
        <v/>
      </c>
      <c r="AG36" t="str">
        <f t="shared" si="16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0.15266357095749017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2044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VLOOKUP(B37,audio_list_stym!$A$3:$BP$18,52,FALSE)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VLOOKUP(B37,audio_list_stym!$A$3:$AJ$18,20,FALSE)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0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18"/>
        <v/>
      </c>
      <c r="AG37" t="str">
        <f t="shared" si="16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0.42186649094788475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2041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VLOOKUP(B38,audio_list_stym!$A$3:$BP$18,52,FALSE)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VLOOKUP(B38,audio_list_stym!$A$3:$AJ$18,20,FALSE)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0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18"/>
        <v/>
      </c>
      <c r="AG38" t="str">
        <f t="shared" si="16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0.23874909155233048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2043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VLOOKUP(B39,audio_list_stym!$A$3:$BP$18,52,FALSE)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VLOOKUP(B39,audio_list_stym!$A$3:$AJ$18,20,FALSE)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0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16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0.64484302489985645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2042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VLOOKUP(B40,audio_list_stym!$A$3:$BP$18,52,FALSE)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VLOOKUP(B40,audio_list_stym!$A$3:$AJ$18,20,FALSE)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0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16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5.9253419516848704E-2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2045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VLOOKUP(B41,audio_list_stym!$A$3:$BP$18,52,FALSE)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VLOOKUP(B41,audio_list_stym!$A$3:$AJ$18,20,FALSE)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0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0">IF(ISTEXT(AR41),AR41,IF(ISTEXT(AS41),AS41,""))</f>
        <v/>
      </c>
      <c r="AG41" t="str">
        <f t="shared" si="16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0.65860900540769651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2046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VLOOKUP(B42,audio_list_stym!$A$3:$BP$18,52,FALSE)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VLOOKUP(B42,audio_list_stym!$A$3:$AJ$18,20,FALSE)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2048</v>
      </c>
      <c r="AD42" t="str">
        <f t="shared" ca="1" si="10"/>
        <v>pics\\Peper_8.jpg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pics\\Peper_8.jpg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pics\\Peper_8.jpg</v>
      </c>
      <c r="AT42">
        <f t="shared" ca="1" si="7"/>
        <v>0.27380375026737624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VLOOKUP(B43,audio_list_stym!$A$3:$BP$18,52,FALSE)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VLOOKUP(B43,audio_list_stym!$A$3:$AJ$18,20,FALSE)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2046</v>
      </c>
      <c r="AD43" t="str">
        <f t="shared" ca="1" si="10"/>
        <v>pics\\Peper_6.jpg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pics\\Peper_6.jpg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pics\\Peper_6.jpg</v>
      </c>
      <c r="AT43">
        <f t="shared" ca="1" si="7"/>
        <v>0.69279056249930182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VLOOKUP(B44,audio_list_stym!$A$3:$BP$18,52,FALSE)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VLOOKUP(B44,audio_list_stym!$A$3:$AJ$18,20,FALSE)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2064</v>
      </c>
      <c r="AD44" t="str">
        <f t="shared" ca="1" si="10"/>
        <v>pics\\Tomat_8.jpg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pics\\Tomat_8.jpg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pics\\Tomat_8.jpg</v>
      </c>
      <c r="AT44">
        <f t="shared" ca="1" si="7"/>
        <v>0.23764753600758093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2004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VLOOKUP(B45,audio_list_stym!$A$3:$BP$18,52,FALSE)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VLOOKUP(B45,audio_list_stym!$A$3:$AJ$18,20,FALSE)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2167</v>
      </c>
      <c r="AD45" t="str">
        <f t="shared" ca="1" si="10"/>
        <v>pics\\Tikva_7.jpg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pics\\Tikva_7.jpg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pics\\Tikva_7.jpg</v>
      </c>
      <c r="AT45">
        <f t="shared" ca="1" si="7"/>
        <v>0.71583209148374671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2001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VLOOKUP(B46,audio_list_stym!$A$3:$BP$18,52,FALSE)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VLOOKUP(B46,audio_list_stym!$A$3:$AJ$18,20,FALSE)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2043</v>
      </c>
      <c r="AD46" t="str">
        <f t="shared" ca="1" si="10"/>
        <v>pics\\Peper_3.jpg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pics\\Peper_3.jpg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pics\\Peper_3.jpg</v>
      </c>
      <c r="AT46">
        <f t="shared" ca="1" si="7"/>
        <v>0.57040095279001168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2003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VLOOKUP(B47,audio_list_stym!$A$3:$BP$18,52,FALSE)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VLOOKUP(B47,audio_list_stym!$A$3:$AJ$18,20,FALSE)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2044</v>
      </c>
      <c r="AD47" t="str">
        <f t="shared" ca="1" si="10"/>
        <v>pics\\Peper_4.jpg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pics\\Peper_4.jpg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pics\\Peper_4.jpg</v>
      </c>
      <c r="AT47">
        <f t="shared" ca="1" si="7"/>
        <v>0.63084385422634881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2002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VLOOKUP(B48,audio_list_stym!$A$3:$BP$18,52,FALSE)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VLOOKUP(B48,audio_list_stym!$A$3:$AJ$18,20,FALSE)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2057</v>
      </c>
      <c r="AD48" t="str">
        <f t="shared" ca="1" si="10"/>
        <v>pics\\Tomat_1.jpg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pics\\Tomat_1.jpg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pics\\Tomat_1.jpg</v>
      </c>
      <c r="AT48">
        <f t="shared" ca="1" si="7"/>
        <v>0.2274708345441564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2005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VLOOKUP(B49,audio_list_stym!$A$3:$BP$18,52,FALSE)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VLOOKUP(B49,audio_list_stym!$A$3:$AJ$18,20,FALSE)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2168</v>
      </c>
      <c r="AD49" t="str">
        <f t="shared" ca="1" si="10"/>
        <v>pics\\Tikva_8.jpg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pics\\Tikva_8.jpg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pics\\Tikva_8.jpg</v>
      </c>
      <c r="AT49">
        <f t="shared" ca="1" si="7"/>
        <v>0.76573818734541532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2006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VLOOKUP(B50,audio_list_stym!$A$3:$BP$18,52,FALSE)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VLOOKUP(B50,audio_list_stym!$A$3:$AJ$18,20,FALSE)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0"/>
        <v/>
      </c>
      <c r="AG50" t="str">
        <f t="shared" si="16"/>
        <v>pics\\Finik_1.jpg</v>
      </c>
      <c r="AH50">
        <f t="shared" si="4"/>
        <v>0</v>
      </c>
      <c r="AT50">
        <f t="shared" ca="1" si="7"/>
        <v>0.16831553946844824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2059</v>
      </c>
      <c r="BF50" cm="1">
        <f t="array" aca="1" ref="BF50" ca="1">INDEX(BD18:BD49,(RANK(AT7,$AT$2:$AT$17)))</f>
        <v>2027</v>
      </c>
      <c r="BG50" cm="1">
        <f t="array" aca="1" ref="BG50" ca="1">INDEX(BD58:BD65,(RANK(AT7,$AT$2:$AT$9)))</f>
        <v>2023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VLOOKUP(B51,audio_list_stym!$A$3:$BP$18,52,FALSE)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VLOOKUP(B51,audio_list_stym!$A$3:$AJ$18,20,FALSE)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0"/>
        <v/>
      </c>
      <c r="AG51" t="str">
        <f t="shared" si="16"/>
        <v>pics\\Finik_2.jpg</v>
      </c>
      <c r="AH51">
        <f t="shared" si="4"/>
        <v>0</v>
      </c>
      <c r="AT51">
        <f t="shared" ca="1" si="7"/>
        <v>0.54266931579218503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VLOOKUP(B52,audio_list_stym!$A$3:$BP$18,52,FALSE)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VLOOKUP(B52,audio_list_stym!$A$3:$AJ$18,20,FALSE)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0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0"/>
        <v/>
      </c>
      <c r="AG52" t="str">
        <f t="shared" si="16"/>
        <v>pics\\Finik_3.jpg</v>
      </c>
      <c r="AH52">
        <f t="shared" si="4"/>
        <v>0</v>
      </c>
      <c r="AT52">
        <f t="shared" ca="1" si="7"/>
        <v>0.40729601761942957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2012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VLOOKUP(B53,audio_list_stym!$A$3:$BP$18,52,FALSE)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VLOOKUP(B53,audio_list_stym!$A$3:$AJ$18,20,FALSE)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0"/>
        <v/>
      </c>
      <c r="AG53" t="str">
        <f t="shared" si="16"/>
        <v>pics\\Finik_4.jpg</v>
      </c>
      <c r="AH53">
        <f t="shared" si="4"/>
        <v>0</v>
      </c>
      <c r="AT53">
        <f t="shared" ca="1" si="7"/>
        <v>0.53042364503231387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2009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VLOOKUP(B54,audio_list_stym!$A$3:$BP$18,52,FALSE)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VLOOKUP(B54,audio_list_stym!$A$3:$AJ$18,20,FALSE)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0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0"/>
        <v/>
      </c>
      <c r="AG54" t="str">
        <f t="shared" si="16"/>
        <v>pics\\Finik_5.jpg</v>
      </c>
      <c r="AH54">
        <f t="shared" si="4"/>
        <v>0</v>
      </c>
      <c r="AI54" s="11"/>
      <c r="AT54">
        <f t="shared" ca="1" si="7"/>
        <v>0.95634156246403457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2011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VLOOKUP(B55,audio_list_stym!$A$3:$BP$18,52,FALSE)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VLOOKUP(B55,audio_list_stym!$A$3:$AJ$18,20,FALSE)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0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0"/>
        <v/>
      </c>
      <c r="AG55" t="str">
        <f t="shared" si="16"/>
        <v>pics\\Finik_6.jpg</v>
      </c>
      <c r="AH55">
        <f t="shared" si="4"/>
        <v>0</v>
      </c>
      <c r="AT55">
        <f t="shared" ca="1" si="7"/>
        <v>0.29069019180127487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2010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VLOOKUP(B56,audio_list_stym!$A$3:$BP$18,52,FALSE)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VLOOKUP(B56,audio_list_stym!$A$3:$AJ$18,20,FALSE)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0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16"/>
        <v>pics\\Finik_7.jpg</v>
      </c>
      <c r="AH56">
        <f t="shared" si="4"/>
        <v>0</v>
      </c>
      <c r="AT56">
        <f t="shared" ca="1" si="7"/>
        <v>0.93996971877692603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2013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VLOOKUP(B57,audio_list_stym!$A$3:$BP$18,52,FALSE)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VLOOKUP(B57,audio_list_stym!$A$3:$AJ$18,20,FALSE)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0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16"/>
        <v>pics\\Finik_8.jpg</v>
      </c>
      <c r="AH57">
        <f t="shared" si="4"/>
        <v>0</v>
      </c>
      <c r="AI57" s="11"/>
      <c r="AT57">
        <f t="shared" ca="1" si="7"/>
        <v>0.83968818700357561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2014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VLOOKUP(B58,audio_list_stym!$A$3:$BP$18,52,FALSE)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VLOOKUP(B58,audio_list_stym!$A$3:$AJ$18,20,FALSE)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2030</v>
      </c>
      <c r="AD58" t="str">
        <f t="shared" ca="1" si="10"/>
        <v>pics\\Kokos_6.jpg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pics\\Kokos_6.jpg</v>
      </c>
      <c r="AG58" t="str">
        <f t="shared" si="16"/>
        <v/>
      </c>
      <c r="AH58" t="str">
        <f t="shared" si="4"/>
        <v>sound\\Ogorod</v>
      </c>
      <c r="AI58" s="11"/>
      <c r="AR58" t="str">
        <f t="shared" ref="AR58:AR65" ca="1" si="24">IF(AH58="sound\\Ogorod",AP10,"")</f>
        <v>pics\\Kokos_6.jpg</v>
      </c>
      <c r="AT58">
        <f t="shared" ca="1" si="7"/>
        <v>0.42799552210459535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2039</v>
      </c>
      <c r="BF58" cm="1">
        <f t="array" aca="1" ref="BF58" ca="1">INDEX(BD18:BD33,(RANK(AT8,$AT$2:$AT$17)))</f>
        <v>2055</v>
      </c>
      <c r="BG58" cm="1">
        <f t="array" aca="1" ref="BG58" ca="1">INDEX(BD42:BD57,(RANK(AT8,$AT$2:$AT$9)))</f>
        <v>2003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VLOOKUP(B59,audio_list_stym!$A$3:$BP$18,52,FALSE)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VLOOKUP(B59,audio_list_stym!$A$3:$AJ$18,20,FALSE)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2026</v>
      </c>
      <c r="AD59" t="str">
        <f t="shared" ca="1" si="10"/>
        <v>pics\\Kokos_2.jpg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pics\\Kokos_2.jpg</v>
      </c>
      <c r="AG59" t="str">
        <f t="shared" si="16"/>
        <v/>
      </c>
      <c r="AH59" t="str">
        <f t="shared" si="4"/>
        <v>sound\\Ogorod</v>
      </c>
      <c r="AR59" t="str">
        <f t="shared" ca="1" si="24"/>
        <v>pics\\Kokos_2.jpg</v>
      </c>
      <c r="AT59">
        <f t="shared" ca="1" si="7"/>
        <v>0.15915307479273155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VLOOKUP(B60,audio_list_stym!$A$3:$BP$18,52,FALSE)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VLOOKUP(B60,audio_list_stym!$A$3:$AJ$18,20,FALSE)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2010</v>
      </c>
      <c r="AD60" t="str">
        <f t="shared" ca="1" si="10"/>
        <v>pics\\Finik_2.jpg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pics\\Finik_2.jpg</v>
      </c>
      <c r="AG60" t="str">
        <f t="shared" si="16"/>
        <v/>
      </c>
      <c r="AH60" t="str">
        <f t="shared" si="4"/>
        <v>sound\\Ogorod</v>
      </c>
      <c r="AR60" t="str">
        <f t="shared" ca="1" si="24"/>
        <v>pics\\Finik_2.jpg</v>
      </c>
      <c r="AT60">
        <f t="shared" ca="1" si="7"/>
        <v>0.64575843140802569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2020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VLOOKUP(B61,audio_list_stym!$A$3:$BP$18,52,FALSE)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VLOOKUP(B61,audio_list_stym!$A$3:$AJ$18,20,FALSE)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2031</v>
      </c>
      <c r="AD61" t="str">
        <f t="shared" ca="1" si="10"/>
        <v>pics\\Kokos_7.jpg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pics\\Kokos_7.jpg</v>
      </c>
      <c r="AG61" t="str">
        <f t="shared" si="16"/>
        <v/>
      </c>
      <c r="AH61" t="str">
        <f t="shared" si="4"/>
        <v>sound\\Ogorod</v>
      </c>
      <c r="AR61" t="str">
        <f t="shared" ca="1" si="24"/>
        <v>pics\\Kokos_7.jpg</v>
      </c>
      <c r="AT61">
        <f t="shared" ca="1" si="7"/>
        <v>0.40047517745061778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2017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VLOOKUP(B62,audio_list_stym!$A$3:$BP$18,52,FALSE)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VLOOKUP(B62,audio_list_stym!$A$3:$AJ$18,20,FALSE)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2153</v>
      </c>
      <c r="AD62" t="str">
        <f t="shared" ca="1" si="10"/>
        <v>pics\\Injir_1.jpg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pics\\Injir_1.jpg</v>
      </c>
      <c r="AG62" t="str">
        <f t="shared" si="16"/>
        <v/>
      </c>
      <c r="AH62" t="str">
        <f t="shared" si="4"/>
        <v>sound\\Ogorod</v>
      </c>
      <c r="AR62" t="str">
        <f t="shared" ca="1" si="24"/>
        <v>pics\\Injir_1.jpg</v>
      </c>
      <c r="AT62">
        <f t="shared" ca="1" si="7"/>
        <v>0.50099471660270267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2019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VLOOKUP(B63,audio_list_stym!$A$3:$BP$18,52,FALSE)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VLOOKUP(B63,audio_list_stym!$A$3:$AJ$18,20,FALSE)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2154</v>
      </c>
      <c r="AD63" t="str">
        <f t="shared" ca="1" si="10"/>
        <v>pics\\Injir_2.jpg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pics\\Injir_2.jpg</v>
      </c>
      <c r="AG63" t="str">
        <f t="shared" si="16"/>
        <v/>
      </c>
      <c r="AH63" t="str">
        <f t="shared" si="4"/>
        <v>sound\\Ogorod</v>
      </c>
      <c r="AR63" t="str">
        <f t="shared" ca="1" si="24"/>
        <v>pics\\Injir_2.jpg</v>
      </c>
      <c r="AT63">
        <f t="shared" ca="1" si="7"/>
        <v>0.41145151181739126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2018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VLOOKUP(B64,audio_list_stym!$A$3:$BP$18,52,FALSE)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VLOOKUP(B64,audio_list_stym!$A$3:$AJ$18,20,FALSE)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2155</v>
      </c>
      <c r="AD64" t="str">
        <f t="shared" ca="1" si="10"/>
        <v>pics\\Injir_3.jpg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pics\\Injir_3.jpg</v>
      </c>
      <c r="AG64" t="str">
        <f t="shared" si="16"/>
        <v/>
      </c>
      <c r="AH64" t="str">
        <f t="shared" si="4"/>
        <v>sound\\Ogorod</v>
      </c>
      <c r="AI64" s="11"/>
      <c r="AR64" t="str">
        <f t="shared" ca="1" si="24"/>
        <v>pics\\Injir_3.jpg</v>
      </c>
      <c r="AT64">
        <f t="shared" ca="1" si="7"/>
        <v>0.77448209171398341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2021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VLOOKUP(B65,audio_list_stym!$A$3:$BP$18,52,FALSE)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VLOOKUP(B65,audio_list_stym!$A$3:$AJ$18,20,FALSE)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2156</v>
      </c>
      <c r="AD65" t="str">
        <f t="shared" ca="1" si="10"/>
        <v>pics\\Injir_4.jpg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pics\\Injir_4.jpg</v>
      </c>
      <c r="AG65" t="str">
        <f t="shared" si="16"/>
        <v/>
      </c>
      <c r="AH65" t="str">
        <f t="shared" si="4"/>
        <v>sound\\Ogorod</v>
      </c>
      <c r="AR65" t="str">
        <f t="shared" ca="1" si="24"/>
        <v>pics\\Injir_4.jpg</v>
      </c>
      <c r="AT65">
        <f t="shared" ca="1" si="7"/>
        <v>0.10209246480711887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2022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VLOOKUP(B66,audio_list_stym!$A$3:$BP$18,52,FALSE)</f>
        <v>17</v>
      </c>
      <c r="F66" t="str">
        <f>VLOOKUP(E66,metki!$A$2:$B$9,2,FALSE)</f>
        <v>экспл_новые_без_названия</v>
      </c>
      <c r="G66" t="str">
        <f t="shared" ref="G66:G129" si="25">LEFT(F66,5)</f>
        <v>экспл</v>
      </c>
      <c r="H66" t="str">
        <f>VLOOKUP(B66,audio_list_stym!$A$3:$AJ$18,20,FALSE)</f>
        <v>ZF</v>
      </c>
      <c r="I66" t="s">
        <v>688</v>
      </c>
      <c r="J66" t="str">
        <f t="shared" ref="J66:J129" si="26">H66&amp;I66</f>
        <v>ZF_1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153</v>
      </c>
      <c r="Z66" t="str">
        <f>IF(G66="экспл",VLOOKUP(J66,quest_экспл!$A$1:$N$129,12,FALSE),IF(G66="импл_",0,0))</f>
        <v>sound\\On_s_chashuykami.wav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0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 t="str">
        <f t="shared" ref="AF66:AF74" si="27">AS66</f>
        <v/>
      </c>
      <c r="AG66" t="str">
        <f>IF(OR(E66=11,E66=13),M66,"")</f>
        <v/>
      </c>
      <c r="AI66" t="s">
        <v>67</v>
      </c>
      <c r="AO66">
        <f ca="1">RAND()</f>
        <v>0.82823488774910936</v>
      </c>
      <c r="AP66" t="str">
        <f ca="1">INDEX($AI$66:$AI$129,(RANK(AO66,$AO$66:$AO$129)))</f>
        <v>pics\\Finik_7.jpg</v>
      </c>
      <c r="AS66" t="str">
        <f>IF(G66="импл_",AP66,"")</f>
        <v/>
      </c>
      <c r="AT66">
        <f t="shared" ref="AT66:AT129" ca="1" si="28">RAND()</f>
        <v>0.82264190832141348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_Он_с_чешуйками?</v>
      </c>
      <c r="BA66" t="e">
        <f>VLOOKUP(Q66,audio_list_stym!$B$2:$BQ$299,68,FALSE)</f>
        <v>#N/A</v>
      </c>
      <c r="BB66" t="str">
        <f t="shared" ref="BB66:BB129" si="30">IF(G66="экспл",AY66&amp;AX66&amp;"."&amp;AZ66,IF(G66="импл_",BA66&amp;AX66&amp;"?"))</f>
        <v>На_экране_XXXXX._Он_с_чешуйками?</v>
      </c>
      <c r="BC66">
        <f>A66</f>
        <v>1209</v>
      </c>
      <c r="BD66" cm="1">
        <f t="array" aca="1" ref="BD66" ca="1">INDEX(L66:L73,(RANK(AT2,$AT$2:$AT$9)))</f>
        <v>2152</v>
      </c>
      <c r="BE66" cm="1">
        <f t="array" aca="1" ref="BE66" ca="1">INDEX(BD74:BD89,(RANK(AT2,$AT$2:$AT$7)))</f>
        <v>2066</v>
      </c>
      <c r="BF66" cm="1">
        <f t="array" aca="1" ref="BF66" ca="1">INDEX(BD90:BD113,(RANK(AT2,$AT$2:$AT$17)))</f>
        <v>2093</v>
      </c>
      <c r="BG66" cm="1">
        <f t="array" aca="1" ref="BG66" ca="1">INDEX(BD114:BD129,(RANK(AT2,$AT$2:$AT$17)))</f>
        <v>2141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VLOOKUP(B67,audio_list_stym!$A$3:$BP$18,52,FALSE)</f>
        <v>17</v>
      </c>
      <c r="F67" t="str">
        <f>VLOOKUP(E67,metki!$A$2:$B$9,2,FALSE)</f>
        <v>экспл_новые_без_названия</v>
      </c>
      <c r="G67" t="str">
        <f t="shared" si="25"/>
        <v>экспл</v>
      </c>
      <c r="H67" t="str">
        <f>VLOOKUP(B67,audio_list_stym!$A$3:$AJ$18,20,FALSE)</f>
        <v>ZF</v>
      </c>
      <c r="I67" t="s">
        <v>689</v>
      </c>
      <c r="J67" t="str">
        <f t="shared" si="26"/>
        <v>ZF_2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154</v>
      </c>
      <c r="Z67" t="str">
        <f>IF(G67="экспл",VLOOKUP(J67,quest_экспл!$A$1:$N$129,12,FALSE),IF(G67="импл_",0,0))</f>
        <v>sound\\On_rozoviy.wav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74" ca="1" si="31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si="27"/>
        <v/>
      </c>
      <c r="AI67" t="s">
        <v>68</v>
      </c>
      <c r="AO67">
        <f t="shared" ref="AO67:AO129" ca="1" si="32">RAND()</f>
        <v>0.61743313015370205</v>
      </c>
      <c r="AP67" t="str">
        <f t="shared" ref="AP67:AP129" ca="1" si="33">INDEX($AI$66:$AI$129,(RANK(AO67,$AO$66:$AO$129)))</f>
        <v>pics\\Limon_1.jpg</v>
      </c>
      <c r="AR67" t="str">
        <f t="shared" ref="AR67:AR73" si="34">IF(AH67="sound\\Ogorod",AP19,"")</f>
        <v/>
      </c>
      <c r="AS67" t="str">
        <f t="shared" ref="AS67:AS73" si="35">IF(G67="импл_",AP67,"")</f>
        <v/>
      </c>
      <c r="AT67">
        <f t="shared" ca="1" si="28"/>
        <v>0.59228349337657837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_Он_розовый?</v>
      </c>
      <c r="BA67" t="e">
        <f>VLOOKUP(Q67,audio_list_stym!$B$2:$BQ$299,68,FALSE)</f>
        <v>#N/A</v>
      </c>
      <c r="BB67" t="str">
        <f t="shared" si="30"/>
        <v>Посмотрите,_вот_XXXXX._Он_розовый?</v>
      </c>
      <c r="BD67" cm="1">
        <f t="array" aca="1" ref="BD67" ca="1">INDEX(L67:L74,(RANK(AT3,$AT$2:$AT$9)))</f>
        <v>2152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VLOOKUP(B68,audio_list_stym!$A$3:$BP$18,52,FALSE)</f>
        <v>17</v>
      </c>
      <c r="F68" t="str">
        <f>VLOOKUP(E68,metki!$A$2:$B$9,2,FALSE)</f>
        <v>экспл_новые_без_названия</v>
      </c>
      <c r="G68" t="str">
        <f t="shared" si="25"/>
        <v>экспл</v>
      </c>
      <c r="H68" t="str">
        <f>VLOOKUP(B68,audio_list_stym!$A$3:$AJ$18,20,FALSE)</f>
        <v>ZF</v>
      </c>
      <c r="I68" t="s">
        <v>690</v>
      </c>
      <c r="J68" t="str">
        <f t="shared" si="26"/>
        <v>ZF_3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155</v>
      </c>
      <c r="Z68" t="str">
        <f>IF(G68="экспл",VLOOKUP(J68,quest_экспл!$A$1:$N$129,12,FALSE),IF(G68="импл_",0,0))</f>
        <v>sound\\Tonkiy_li_on.wav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1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si="27"/>
        <v/>
      </c>
      <c r="AI68" t="s">
        <v>69</v>
      </c>
      <c r="AO68">
        <f t="shared" ca="1" si="32"/>
        <v>0.2514924633691743</v>
      </c>
      <c r="AP68" t="str">
        <f t="shared" ca="1" si="33"/>
        <v>pics\\Redis_8.jpg</v>
      </c>
      <c r="AR68" t="str">
        <f t="shared" si="34"/>
        <v/>
      </c>
      <c r="AS68" t="str">
        <f t="shared" si="35"/>
        <v/>
      </c>
      <c r="AT68">
        <f t="shared" ca="1" si="28"/>
        <v>0.56047830847375757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_Тонкий_ли_он?</v>
      </c>
      <c r="BA68" t="e">
        <f>VLOOKUP(Q68,audio_list_stym!$B$2:$BQ$299,68,FALSE)</f>
        <v>#N/A</v>
      </c>
      <c r="BB68" t="str">
        <f t="shared" si="30"/>
        <v>Вот_XXXXX._Тонкий_ли_он?</v>
      </c>
      <c r="BD68" cm="1">
        <f t="array" aca="1" ref="BD68" ca="1">INDEX(L68:L75,(RANK(AT4,$AT$2:$AT$9)))</f>
        <v>2150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VLOOKUP(B69,audio_list_stym!$A$3:$BP$18,52,FALSE)</f>
        <v>17</v>
      </c>
      <c r="F69" t="str">
        <f>VLOOKUP(E69,metki!$A$2:$B$9,2,FALSE)</f>
        <v>экспл_новые_без_названия</v>
      </c>
      <c r="G69" t="str">
        <f t="shared" si="25"/>
        <v>экспл</v>
      </c>
      <c r="H69" t="str">
        <f>VLOOKUP(B69,audio_list_stym!$A$3:$AJ$18,20,FALSE)</f>
        <v>ZF</v>
      </c>
      <c r="I69" t="s">
        <v>691</v>
      </c>
      <c r="J69" t="str">
        <f t="shared" si="26"/>
        <v>ZF_4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156</v>
      </c>
      <c r="Z69" t="str">
        <f>IF(G69="экспл",VLOOKUP(J69,quest_экспл!$A$1:$N$129,12,FALSE),IF(G69="импл_",0,0))</f>
        <v>sound\\Celniy_li_on.wav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1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si="27"/>
        <v/>
      </c>
      <c r="AI69" t="s">
        <v>70</v>
      </c>
      <c r="AO69">
        <f t="shared" ca="1" si="32"/>
        <v>0.91982624328363882</v>
      </c>
      <c r="AP69" t="str">
        <f t="shared" ca="1" si="33"/>
        <v>pics\\Banan_7.jpg</v>
      </c>
      <c r="AR69" t="str">
        <f t="shared" si="34"/>
        <v/>
      </c>
      <c r="AS69" t="str">
        <f t="shared" si="35"/>
        <v/>
      </c>
      <c r="AT69">
        <f t="shared" ca="1" si="28"/>
        <v>0.3307985667106571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_Цельный_ли_он?</v>
      </c>
      <c r="BA69" t="e">
        <f>VLOOKUP(Q69,audio_list_stym!$B$2:$BQ$299,68,FALSE)</f>
        <v>#N/A</v>
      </c>
      <c r="BB69" t="str">
        <f t="shared" si="30"/>
        <v>Это_XXXXX._Цельный_ли_он?</v>
      </c>
      <c r="BD69" cm="1">
        <f t="array" aca="1" ref="BD69" ca="1">INDEX(L69:L76,(RANK(AT5,$AT$2:$AT$9)))</f>
        <v>2148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VLOOKUP(B70,audio_list_stym!$A$3:$BP$18,52,FALSE)</f>
        <v>17</v>
      </c>
      <c r="F70" t="str">
        <f>VLOOKUP(E70,metki!$A$2:$B$9,2,FALSE)</f>
        <v>экспл_новые_без_названия</v>
      </c>
      <c r="G70" t="str">
        <f t="shared" si="25"/>
        <v>экспл</v>
      </c>
      <c r="H70" t="str">
        <f>VLOOKUP(B70,audio_list_stym!$A$3:$AJ$18,20,FALSE)</f>
        <v>ZF</v>
      </c>
      <c r="I70" t="s">
        <v>692</v>
      </c>
      <c r="J70" t="str">
        <f t="shared" si="26"/>
        <v>ZF_5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157</v>
      </c>
      <c r="Z70" t="str">
        <f>IF(G70="экспл",VLOOKUP(J70,quest_экспл!$A$1:$N$129,12,FALSE),IF(G70="импл_",0,0))</f>
        <v>sound\\On_shershaviy.wav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1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si="27"/>
        <v/>
      </c>
      <c r="AI70" t="s">
        <v>71</v>
      </c>
      <c r="AO70">
        <f t="shared" ca="1" si="32"/>
        <v>0.37980360064265295</v>
      </c>
      <c r="AP70" t="str">
        <f t="shared" ca="1" si="33"/>
        <v>pics\\Peper_6.jpg</v>
      </c>
      <c r="AR70" t="str">
        <f t="shared" si="34"/>
        <v/>
      </c>
      <c r="AS70" t="str">
        <f t="shared" si="35"/>
        <v/>
      </c>
      <c r="AT70">
        <f t="shared" ca="1" si="28"/>
        <v>0.66573193461832592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_Он_шершавый?</v>
      </c>
      <c r="BA70" t="e">
        <f>VLOOKUP(Q70,audio_list_stym!$B$2:$BQ$299,68,FALSE)</f>
        <v>#N/A</v>
      </c>
      <c r="BB70" t="str">
        <f t="shared" si="30"/>
        <v>На_картинке_XXXXX._Он_шершавый?</v>
      </c>
      <c r="BD70" cm="1">
        <f t="array" aca="1" ref="BD70" ca="1">INDEX(L70:L77,(RANK(AT6,$AT$2:$AT$9)))</f>
        <v>2151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VLOOKUP(B71,audio_list_stym!$A$3:$BP$18,52,FALSE)</f>
        <v>17</v>
      </c>
      <c r="F71" t="str">
        <f>VLOOKUP(E71,metki!$A$2:$B$9,2,FALSE)</f>
        <v>экспл_новые_без_названия</v>
      </c>
      <c r="G71" t="str">
        <f t="shared" si="25"/>
        <v>экспл</v>
      </c>
      <c r="H71" t="str">
        <f>VLOOKUP(B71,audio_list_stym!$A$3:$AJ$18,20,FALSE)</f>
        <v>ZF</v>
      </c>
      <c r="I71" t="s">
        <v>693</v>
      </c>
      <c r="J71" t="str">
        <f t="shared" si="26"/>
        <v>ZF_6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158</v>
      </c>
      <c r="Z71" t="str">
        <f>IF(G71="экспл",VLOOKUP(J71,quest_экспл!$A$1:$N$129,12,FALSE),IF(G71="импл_",0,0))</f>
        <v>sound\\Zaostrin_li_on.wav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1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si="27"/>
        <v/>
      </c>
      <c r="AI71" t="s">
        <v>72</v>
      </c>
      <c r="AO71">
        <f t="shared" ca="1" si="32"/>
        <v>0.54841044953406592</v>
      </c>
      <c r="AP71" t="str">
        <f t="shared" ca="1" si="33"/>
        <v>pics\\Limon_5.jpg</v>
      </c>
      <c r="AR71" t="str">
        <f t="shared" si="34"/>
        <v/>
      </c>
      <c r="AS71" t="str">
        <f t="shared" si="35"/>
        <v/>
      </c>
      <c r="AT71">
        <f t="shared" ca="1" si="28"/>
        <v>0.69089746089970083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_Заострен_ли_он?</v>
      </c>
      <c r="BA71" t="e">
        <f>VLOOKUP(Q71,audio_list_stym!$B$2:$BQ$299,68,FALSE)</f>
        <v>#N/A</v>
      </c>
      <c r="BB71" t="str">
        <f t="shared" si="30"/>
        <v>На_мониторе_XXXXX._Заострен_ли_он?</v>
      </c>
      <c r="BD71" cm="1">
        <f t="array" aca="1" ref="BD71" ca="1">INDEX(L71:L78,(RANK(AT7,$AT$2:$AT$9)))</f>
        <v>2151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VLOOKUP(B72,audio_list_stym!$A$3:$BP$18,52,FALSE)</f>
        <v>17</v>
      </c>
      <c r="F72" t="str">
        <f>VLOOKUP(E72,metki!$A$2:$B$9,2,FALSE)</f>
        <v>экспл_новые_без_названия</v>
      </c>
      <c r="G72" t="str">
        <f t="shared" si="25"/>
        <v>экспл</v>
      </c>
      <c r="H72" t="str">
        <f>VLOOKUP(B72,audio_list_stym!$A$3:$AJ$18,20,FALSE)</f>
        <v>ZF</v>
      </c>
      <c r="I72" t="s">
        <v>694</v>
      </c>
      <c r="J72" t="str">
        <f t="shared" si="26"/>
        <v>ZF_7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159</v>
      </c>
      <c r="Z72" t="str">
        <f>IF(G72="экспл",VLOOKUP(J72,quest_экспл!$A$1:$N$129,12,FALSE),IF(G72="импл_",0,0))</f>
        <v>sound\\On_rassipchatiy.wav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1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si="27"/>
        <v/>
      </c>
      <c r="AI72" t="s">
        <v>73</v>
      </c>
      <c r="AO72">
        <f t="shared" ca="1" si="32"/>
        <v>0.46002425171334094</v>
      </c>
      <c r="AP72" t="str">
        <f t="shared" ca="1" si="33"/>
        <v>pics\\Limon_7.jpg</v>
      </c>
      <c r="AR72" t="str">
        <f t="shared" si="34"/>
        <v/>
      </c>
      <c r="AS72" t="str">
        <f t="shared" si="35"/>
        <v/>
      </c>
      <c r="AT72">
        <f t="shared" ca="1" si="28"/>
        <v>0.66008101402251118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_Он_рассыпчатый?</v>
      </c>
      <c r="BA72" t="e">
        <f>VLOOKUP(Q72,audio_list_stym!$B$2:$BQ$299,68,FALSE)</f>
        <v>#N/A</v>
      </c>
      <c r="BB72" t="str">
        <f t="shared" si="30"/>
        <v>Перед_Вами_XXXXX._Он_рассыпчатый?</v>
      </c>
      <c r="BD72" cm="1">
        <f t="array" aca="1" ref="BD72" ca="1">INDEX(L72:L79,(RANK(AT8,$AT$2:$AT$9)))</f>
        <v>2067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VLOOKUP(B73,audio_list_stym!$A$3:$BP$18,52,FALSE)</f>
        <v>17</v>
      </c>
      <c r="F73" t="str">
        <f>VLOOKUP(E73,metki!$A$2:$B$9,2,FALSE)</f>
        <v>экспл_новые_без_названия</v>
      </c>
      <c r="G73" t="str">
        <f t="shared" si="25"/>
        <v>экспл</v>
      </c>
      <c r="H73" t="str">
        <f>VLOOKUP(B73,audio_list_stym!$A$3:$AJ$18,20,FALSE)</f>
        <v>ZF</v>
      </c>
      <c r="I73" t="s">
        <v>695</v>
      </c>
      <c r="J73" t="str">
        <f t="shared" si="26"/>
        <v>ZF_8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160</v>
      </c>
      <c r="Z73" t="str">
        <f>IF(G73="экспл",VLOOKUP(J73,quest_экспл!$A$1:$N$129,12,FALSE),IF(G73="импл_",0,0))</f>
        <v>sound\\Ochishen_li_on.wav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1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si="27"/>
        <v/>
      </c>
      <c r="AI73" t="s">
        <v>74</v>
      </c>
      <c r="AO73">
        <f t="shared" ca="1" si="32"/>
        <v>0.7371016175561198</v>
      </c>
      <c r="AP73" t="str">
        <f t="shared" ca="1" si="33"/>
        <v>pics\\Kokos_1.jpg</v>
      </c>
      <c r="AR73" t="str">
        <f t="shared" si="34"/>
        <v/>
      </c>
      <c r="AS73" t="str">
        <f t="shared" si="35"/>
        <v/>
      </c>
      <c r="AT73">
        <f t="shared" ca="1" si="28"/>
        <v>0.97740988985101784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_Очищен_ли_он?</v>
      </c>
      <c r="BA73" t="e">
        <f>VLOOKUP(Q73,audio_list_stym!$B$2:$BQ$299,68,FALSE)</f>
        <v>#N/A</v>
      </c>
      <c r="BB73" t="str">
        <f t="shared" si="30"/>
        <v>Вы_видите_XXXXX._Очищен_ли_он?</v>
      </c>
      <c r="BD73" cm="1">
        <f t="array" aca="1" ref="BD73" ca="1">INDEX(L73:L80,(RANK(AT9,$AT$2:$AT$9)))</f>
        <v>2069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VLOOKUP(B74,audio_list_stym!$A$3:$BP$18,52,FALSE)</f>
        <v>14</v>
      </c>
      <c r="F74" t="str">
        <f>VLOOKUP(E74,metki!$A$2:$B$9,2,FALSE)</f>
        <v>импл_новые_с_названием</v>
      </c>
      <c r="G74" t="str">
        <f t="shared" si="25"/>
        <v>импл_</v>
      </c>
      <c r="H74" t="str">
        <f>VLOOKUP(B74,audio_list_stym!$A$3:$AJ$18,20,FALSE)</f>
        <v>Ackee</v>
      </c>
      <c r="I74" t="s">
        <v>688</v>
      </c>
      <c r="J74" t="str">
        <f t="shared" si="26"/>
        <v>Ackee_1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225</v>
      </c>
      <c r="Q74" t="str">
        <f>IF(G74="экспл",0,IF(G74="импл_",VLOOKUP(J74,quest_импл!$A$1:$J$129,8,FALSE),0))</f>
        <v>sound\\Sushenniy_li.wav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2036</v>
      </c>
      <c r="AD74" t="str">
        <f t="shared" ca="1" si="31"/>
        <v>pics\\Limon_4.jpg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7"/>
        <v>pics\\Limon_4.jpg</v>
      </c>
      <c r="AI74" t="s">
        <v>76</v>
      </c>
      <c r="AO74">
        <f t="shared" ca="1" si="32"/>
        <v>0.56080802582172451</v>
      </c>
      <c r="AP74" t="str">
        <f t="shared" ca="1" si="33"/>
        <v>pics\\Limon_4.jpg</v>
      </c>
      <c r="AR74" t="str">
        <f>IF(AH74="sound\\Ogorod",AP2,"")</f>
        <v/>
      </c>
      <c r="AS74" t="str">
        <f ca="1">IF(G74="импл_",AP74,"")</f>
        <v>pics\\Limon_4.jpg</v>
      </c>
      <c r="AT74">
        <f t="shared" ca="1" si="28"/>
        <v>0.59197277307679208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_Сушеный_ли_</v>
      </c>
      <c r="BB74" t="str">
        <f t="shared" si="30"/>
        <v>_Сушеный_ли_БАРОХ?</v>
      </c>
      <c r="BC74">
        <f>A74</f>
        <v>1210</v>
      </c>
      <c r="BD74" cm="1">
        <f t="array" aca="1" ref="BD74" ca="1">INDEX($L$74:$L$81,(RANK(AT2,$AT$2:$AT$9)))</f>
        <v>2072</v>
      </c>
      <c r="BE74" cm="1">
        <f t="array" aca="1" ref="BE74" ca="1">INDEX(BD66:BD73,(RANK(AT3,$AT$2:$AT$9)))</f>
        <v>2067</v>
      </c>
      <c r="BF74" cm="1">
        <f t="array" aca="1" ref="BF74" ca="1">INDEX(BD82:BD105,(RANK(AT3,$AT$2:$AT$17)))</f>
        <v>2082</v>
      </c>
      <c r="BG74" cm="1">
        <f t="array" aca="1" ref="BG74" ca="1">INDEX(BD106:BD129,(RANK(AT3,$AT$2:$AT$9)))</f>
        <v>2117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VLOOKUP(B75,audio_list_stym!$A$3:$BP$18,52,FALSE)</f>
        <v>14</v>
      </c>
      <c r="F75" t="str">
        <f>VLOOKUP(E75,metki!$A$2:$B$9,2,FALSE)</f>
        <v>импл_новые_с_названием</v>
      </c>
      <c r="G75" t="str">
        <f t="shared" si="25"/>
        <v>импл_</v>
      </c>
      <c r="H75" t="str">
        <f>VLOOKUP(B75,audio_list_stym!$A$3:$AJ$18,20,FALSE)</f>
        <v>Ackee</v>
      </c>
      <c r="I75" t="s">
        <v>689</v>
      </c>
      <c r="J75" t="str">
        <f t="shared" si="26"/>
        <v>Ackee_2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226</v>
      </c>
      <c r="Q75" t="str">
        <f>IF(G75="экспл",0,IF(G75="импл_",VLOOKUP(J75,quest_импл!$A$1:$J$129,8,FALSE),0))</f>
        <v>sound\\S_vetochkoy_li.wav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2058</v>
      </c>
      <c r="AD75" t="str">
        <f t="shared" ref="AD75:AD129" ca="1" si="36">IF(ISTEXT(AE75),AE75,IF(ISTEXT(AF75),AF75,""))</f>
        <v>pics\\Tomat_2.jpg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37">AS75</f>
        <v>pics\\Tomat_2.jpg</v>
      </c>
      <c r="AI75" t="s">
        <v>77</v>
      </c>
      <c r="AO75">
        <f t="shared" ca="1" si="32"/>
        <v>0.22353013144924117</v>
      </c>
      <c r="AP75" t="str">
        <f t="shared" ca="1" si="33"/>
        <v>pics\\Tomat_2.jpg</v>
      </c>
      <c r="AR75" t="str">
        <f t="shared" ref="AR75:AR97" si="38">IF(AH75="sound\\Ogorod",AP3,"")</f>
        <v/>
      </c>
      <c r="AS75" t="str">
        <f t="shared" ref="AS75:AS129" ca="1" si="39">IF(G75="импл_",AP75,"")</f>
        <v>pics\\Tomat_2.jpg</v>
      </c>
      <c r="AT75">
        <f t="shared" ca="1" si="28"/>
        <v>0.51374006252212168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_С_веточкой_ли_</v>
      </c>
      <c r="BB75" t="str">
        <f t="shared" si="30"/>
        <v>_С_веточкой_ли_БАРОХ?</v>
      </c>
      <c r="BD75" cm="1">
        <f t="array" aca="1" ref="BD75" ca="1">INDEX($L$74:$L$81,(RANK(AT3,$AT$2:$AT$9)))</f>
        <v>2071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VLOOKUP(B76,audio_list_stym!$A$3:$BP$18,52,FALSE)</f>
        <v>14</v>
      </c>
      <c r="F76" t="str">
        <f>VLOOKUP(E76,metki!$A$2:$B$9,2,FALSE)</f>
        <v>импл_новые_с_названием</v>
      </c>
      <c r="G76" t="str">
        <f t="shared" si="25"/>
        <v>импл_</v>
      </c>
      <c r="H76" t="str">
        <f>VLOOKUP(B76,audio_list_stym!$A$3:$AJ$18,20,FALSE)</f>
        <v>Ackee</v>
      </c>
      <c r="I76" t="s">
        <v>690</v>
      </c>
      <c r="J76" t="str">
        <f t="shared" si="26"/>
        <v>Ackee_3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227</v>
      </c>
      <c r="Q76" t="str">
        <f>IF(G76="экспл",0,IF(G76="импл_",VLOOKUP(J76,quest_импл!$A$1:$J$129,8,FALSE),0))</f>
        <v>sound\\Rasskrit_li.wav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2001</v>
      </c>
      <c r="AD76" t="str">
        <f t="shared" ca="1" si="36"/>
        <v>pics\\Banan_1.jpg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7"/>
        <v>pics\\Banan_1.jpg</v>
      </c>
      <c r="AI76" t="s">
        <v>78</v>
      </c>
      <c r="AO76">
        <f t="shared" ca="1" si="32"/>
        <v>0.98097868869541394</v>
      </c>
      <c r="AP76" t="str">
        <f t="shared" ca="1" si="33"/>
        <v>pics\\Banan_1.jpg</v>
      </c>
      <c r="AR76" t="str">
        <f t="shared" si="38"/>
        <v/>
      </c>
      <c r="AS76" t="str">
        <f t="shared" ca="1" si="39"/>
        <v>pics\\Banan_1.jpg</v>
      </c>
      <c r="AT76">
        <f t="shared" ca="1" si="28"/>
        <v>0.36044968804647948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_Раскрыт_ли_</v>
      </c>
      <c r="BB76" t="str">
        <f t="shared" si="30"/>
        <v>_Раскрыт_ли_БАРОХ?</v>
      </c>
      <c r="BD76" cm="1">
        <f t="array" aca="1" ref="BD76" ca="1">INDEX($L$74:$L$81,(RANK(AT4,$AT$2:$AT$9)))</f>
        <v>2068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VLOOKUP(B77,audio_list_stym!$A$3:$BP$18,52,FALSE)</f>
        <v>14</v>
      </c>
      <c r="F77" t="str">
        <f>VLOOKUP(E77,metki!$A$2:$B$9,2,FALSE)</f>
        <v>импл_новые_с_названием</v>
      </c>
      <c r="G77" t="str">
        <f t="shared" si="25"/>
        <v>импл_</v>
      </c>
      <c r="H77" t="str">
        <f>VLOOKUP(B77,audio_list_stym!$A$3:$AJ$18,20,FALSE)</f>
        <v>Ackee</v>
      </c>
      <c r="I77" t="s">
        <v>691</v>
      </c>
      <c r="J77" t="str">
        <f t="shared" si="26"/>
        <v>Ackee_4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228</v>
      </c>
      <c r="Q77" t="str">
        <f>IF(G77="экспл",0,IF(G77="импл_",VLOOKUP(J77,quest_импл!$A$1:$J$129,8,FALSE),0))</f>
        <v>sound\\Pushistiy_li.wav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2064</v>
      </c>
      <c r="AD77" t="str">
        <f t="shared" ca="1" si="36"/>
        <v>pics\\Tomat_8.jpg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7"/>
        <v>pics\\Tomat_8.jpg</v>
      </c>
      <c r="AI77" t="s">
        <v>79</v>
      </c>
      <c r="AO77">
        <f t="shared" ca="1" si="32"/>
        <v>3.5660840941972305E-3</v>
      </c>
      <c r="AP77" t="str">
        <f t="shared" ca="1" si="33"/>
        <v>pics\\Tomat_8.jpg</v>
      </c>
      <c r="AR77" t="str">
        <f t="shared" si="38"/>
        <v/>
      </c>
      <c r="AS77" t="str">
        <f t="shared" ca="1" si="39"/>
        <v>pics\\Tomat_8.jpg</v>
      </c>
      <c r="AT77">
        <f t="shared" ca="1" si="28"/>
        <v>0.1761711692862612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_Пушистый_ли_</v>
      </c>
      <c r="BB77" t="str">
        <f t="shared" si="30"/>
        <v>_Пушистый_ли_БАРОХ?</v>
      </c>
      <c r="BD77" cm="1">
        <f t="array" aca="1" ref="BD77" ca="1">INDEX($L$74:$L$81,(RANK(AT5,$AT$2:$AT$9)))</f>
        <v>2065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VLOOKUP(B78,audio_list_stym!$A$3:$BP$18,52,FALSE)</f>
        <v>14</v>
      </c>
      <c r="F78" t="str">
        <f>VLOOKUP(E78,metki!$A$2:$B$9,2,FALSE)</f>
        <v>импл_новые_с_названием</v>
      </c>
      <c r="G78" t="str">
        <f t="shared" si="25"/>
        <v>импл_</v>
      </c>
      <c r="H78" t="str">
        <f>VLOOKUP(B78,audio_list_stym!$A$3:$AJ$18,20,FALSE)</f>
        <v>Ackee</v>
      </c>
      <c r="I78" t="s">
        <v>692</v>
      </c>
      <c r="J78" t="str">
        <f t="shared" si="26"/>
        <v>Ackee_5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229</v>
      </c>
      <c r="Q78" t="str">
        <f>IF(G78="экспл",0,IF(G78="импл_",VLOOKUP(J78,quest_импл!$A$1:$J$129,8,FALSE),0))</f>
        <v>sound\\Kvadratniy_li.wav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2038</v>
      </c>
      <c r="AD78" t="str">
        <f t="shared" ca="1" si="36"/>
        <v>pics\\Limon_6.jpg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7"/>
        <v>pics\\Limon_6.jpg</v>
      </c>
      <c r="AI78" t="s">
        <v>80</v>
      </c>
      <c r="AO78">
        <f t="shared" ca="1" si="32"/>
        <v>0.49200135404078127</v>
      </c>
      <c r="AP78" t="str">
        <f t="shared" ca="1" si="33"/>
        <v>pics\\Limon_6.jpg</v>
      </c>
      <c r="AR78" t="str">
        <f t="shared" si="38"/>
        <v/>
      </c>
      <c r="AS78" t="str">
        <f t="shared" ca="1" si="39"/>
        <v>pics\\Limon_6.jpg</v>
      </c>
      <c r="AT78">
        <f t="shared" ca="1" si="28"/>
        <v>0.19861784172737684</v>
      </c>
      <c r="AU78" t="s">
        <v>697</v>
      </c>
      <c r="AV78" t="str">
        <f t="shared" ca="1" si="29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_Квадратный_ли_</v>
      </c>
      <c r="BB78" t="str">
        <f t="shared" si="30"/>
        <v>_Квадратный_ли_БАРОХ?</v>
      </c>
      <c r="BD78" cm="1">
        <f t="array" aca="1" ref="BD78" ca="1">INDEX($L$74:$L$81,(RANK(AT6,$AT$2:$AT$9)))</f>
        <v>2067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VLOOKUP(B79,audio_list_stym!$A$3:$BP$18,52,FALSE)</f>
        <v>14</v>
      </c>
      <c r="F79" t="str">
        <f>VLOOKUP(E79,metki!$A$2:$B$9,2,FALSE)</f>
        <v>импл_новые_с_названием</v>
      </c>
      <c r="G79" t="str">
        <f t="shared" si="25"/>
        <v>импл_</v>
      </c>
      <c r="H79" t="str">
        <f>VLOOKUP(B79,audio_list_stym!$A$3:$AJ$18,20,FALSE)</f>
        <v>Ackee</v>
      </c>
      <c r="I79" t="s">
        <v>693</v>
      </c>
      <c r="J79" t="str">
        <f t="shared" si="26"/>
        <v>Ackee_6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230</v>
      </c>
      <c r="Q79" t="str">
        <f>IF(G79="экспл",0,IF(G79="импл_",VLOOKUP(J79,quest_импл!$A$1:$J$129,8,FALSE),0))</f>
        <v>sound\\Sklizskiy_li.wav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2035</v>
      </c>
      <c r="AD79" t="str">
        <f t="shared" ca="1" si="36"/>
        <v>pics\\Limon_3.jpg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7"/>
        <v>pics\\Limon_3.jpg</v>
      </c>
      <c r="AI79" t="s">
        <v>81</v>
      </c>
      <c r="AO79">
        <f t="shared" ca="1" si="32"/>
        <v>0.57202666562852555</v>
      </c>
      <c r="AP79" t="str">
        <f t="shared" ca="1" si="33"/>
        <v>pics\\Limon_3.jpg</v>
      </c>
      <c r="AR79" t="str">
        <f t="shared" si="38"/>
        <v/>
      </c>
      <c r="AS79" t="str">
        <f t="shared" ca="1" si="39"/>
        <v>pics\\Limon_3.jpg</v>
      </c>
      <c r="AT79">
        <f t="shared" ca="1" si="28"/>
        <v>0.36293139522179341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_Склизкий_ли_</v>
      </c>
      <c r="BB79" t="str">
        <f t="shared" si="30"/>
        <v>_Склизкий_ли_БАРОХ?</v>
      </c>
      <c r="BD79" cm="1">
        <f t="array" aca="1" ref="BD79" ca="1">INDEX($L$74:$L$81,(RANK(AT7,$AT$2:$AT$9)))</f>
        <v>2066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VLOOKUP(B80,audio_list_stym!$A$3:$BP$18,52,FALSE)</f>
        <v>14</v>
      </c>
      <c r="F80" t="str">
        <f>VLOOKUP(E80,metki!$A$2:$B$9,2,FALSE)</f>
        <v>импл_новые_с_названием</v>
      </c>
      <c r="G80" t="str">
        <f t="shared" si="25"/>
        <v>импл_</v>
      </c>
      <c r="H80" t="str">
        <f>VLOOKUP(B80,audio_list_stym!$A$3:$AJ$18,20,FALSE)</f>
        <v>Ackee</v>
      </c>
      <c r="I80" t="s">
        <v>694</v>
      </c>
      <c r="J80" t="str">
        <f t="shared" si="26"/>
        <v>Ackee_7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231</v>
      </c>
      <c r="Q80" t="str">
        <f>IF(G80="экспл",0,IF(G80="импл_",VLOOKUP(J80,quest_импл!$A$1:$J$129,8,FALSE),0))</f>
        <v>sound\\Uvyadshiy_li.wav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2008</v>
      </c>
      <c r="AD80" t="str">
        <f t="shared" ca="1" si="36"/>
        <v>pics\\Banan_8.jpg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7"/>
        <v>pics\\Banan_8.jpg</v>
      </c>
      <c r="AI80" t="s">
        <v>82</v>
      </c>
      <c r="AO80">
        <f t="shared" ca="1" si="32"/>
        <v>0.91609024044591225</v>
      </c>
      <c r="AP80" t="str">
        <f t="shared" ca="1" si="33"/>
        <v>pics\\Banan_8.jpg</v>
      </c>
      <c r="AR80" t="str">
        <f t="shared" si="38"/>
        <v/>
      </c>
      <c r="AS80" t="str">
        <f t="shared" ca="1" si="39"/>
        <v>pics\\Banan_8.jpg</v>
      </c>
      <c r="AT80">
        <f t="shared" ca="1" si="28"/>
        <v>0.24666409771269604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_Увядший_ли_</v>
      </c>
      <c r="BB80" t="str">
        <f t="shared" si="30"/>
        <v>_Увядший_ли_БАРОХ?</v>
      </c>
      <c r="BD80" cm="1">
        <f t="array" aca="1" ref="BD80" ca="1">INDEX($L$74:$L$81,(RANK(AT8,$AT$2:$AT$9)))</f>
        <v>2069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VLOOKUP(B81,audio_list_stym!$A$3:$BP$18,52,FALSE)</f>
        <v>14</v>
      </c>
      <c r="F81" t="str">
        <f>VLOOKUP(E81,metki!$A$2:$B$9,2,FALSE)</f>
        <v>импл_новые_с_названием</v>
      </c>
      <c r="G81" t="str">
        <f t="shared" si="25"/>
        <v>импл_</v>
      </c>
      <c r="H81" t="str">
        <f>VLOOKUP(B81,audio_list_stym!$A$3:$AJ$18,20,FALSE)</f>
        <v>Ackee</v>
      </c>
      <c r="I81" t="s">
        <v>695</v>
      </c>
      <c r="J81" t="str">
        <f t="shared" si="26"/>
        <v>Ackee_8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232</v>
      </c>
      <c r="Q81" t="str">
        <f>IF(G81="экспл",0,IF(G81="импл_",VLOOKUP(J81,quest_импл!$A$1:$J$129,8,FALSE),0))</f>
        <v>sound\\Raznocvetniy_li.wav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2041</v>
      </c>
      <c r="AD81" t="str">
        <f t="shared" ca="1" si="36"/>
        <v>pics\\Peper_1.jpg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7"/>
        <v>pics\\Peper_1.jpg</v>
      </c>
      <c r="AI81" t="s">
        <v>83</v>
      </c>
      <c r="AO81">
        <f t="shared" ca="1" si="32"/>
        <v>0.44317787072411041</v>
      </c>
      <c r="AP81" t="str">
        <f t="shared" ca="1" si="33"/>
        <v>pics\\Peper_1.jpg</v>
      </c>
      <c r="AR81" t="str">
        <f t="shared" si="38"/>
        <v/>
      </c>
      <c r="AS81" t="str">
        <f t="shared" ca="1" si="39"/>
        <v>pics\\Peper_1.jpg</v>
      </c>
      <c r="AT81">
        <f t="shared" ca="1" si="28"/>
        <v>0.72150489807503482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_Разноцветный_ли_</v>
      </c>
      <c r="BB81" t="str">
        <f t="shared" si="30"/>
        <v>_Разноцветный_ли_БАРОХ?</v>
      </c>
      <c r="BD81" cm="1">
        <f t="array" aca="1" ref="BD81" ca="1">INDEX($L$74:$L$81,(RANK(AT9,$AT$2:$AT$9)))</f>
        <v>2070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VLOOKUP(B82,audio_list_stym!$A$3:$BP$18,52,FALSE)</f>
        <v>15</v>
      </c>
      <c r="F82" t="str">
        <f>VLOOKUP(E82,metki!$A$2:$B$9,2,FALSE)</f>
        <v>экспл_новые_с_названием</v>
      </c>
      <c r="G82" t="str">
        <f t="shared" si="25"/>
        <v>экспл</v>
      </c>
      <c r="H82" t="str">
        <f>VLOOKUP(B82,audio_list_stym!$A$3:$AJ$18,20,FALSE)</f>
        <v>Ake</v>
      </c>
      <c r="I82" t="s">
        <v>688</v>
      </c>
      <c r="J82" t="str">
        <f t="shared" si="26"/>
        <v>Ake_1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105</v>
      </c>
      <c r="Z82" t="str">
        <f>IF(G82="экспл",VLOOKUP(J82,quest_экспл!$A$1:$N$129,12,FALSE),IF(G82="импл_",0,0))</f>
        <v>sound\\On_imeet_myakot.wav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6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37"/>
        <v/>
      </c>
      <c r="AI82" t="s">
        <v>84</v>
      </c>
      <c r="AO82">
        <f t="shared" ca="1" si="32"/>
        <v>0.41883644420596688</v>
      </c>
      <c r="AP82" t="str">
        <f t="shared" ca="1" si="33"/>
        <v>pics\\Peper_3.jpg</v>
      </c>
      <c r="AR82" t="str">
        <f t="shared" si="38"/>
        <v/>
      </c>
      <c r="AS82" t="str">
        <f t="shared" si="39"/>
        <v/>
      </c>
      <c r="AT82">
        <f t="shared" ca="1" si="28"/>
        <v>0.94766373052827524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_Он_имеет_мякоть?</v>
      </c>
      <c r="BA82" t="e">
        <f>VLOOKUP(Q82,audio_list_stym!$B$2:$BQ$299,68,FALSE)</f>
        <v>#N/A</v>
      </c>
      <c r="BB82" t="str">
        <f t="shared" si="30"/>
        <v>На_экране_ЛИРОХ._Он_имеет_мякоть?</v>
      </c>
      <c r="BC82">
        <f>A82</f>
        <v>1211</v>
      </c>
      <c r="BD82" cm="1">
        <f t="array" aca="1" ref="BD82" ca="1">INDEX($L$82:$L$89,(RANK(AT2,$AT$2:$AT$9)))</f>
        <v>2080</v>
      </c>
      <c r="BE82" cm="1">
        <f t="array" aca="1" ref="BE82" ca="1">INDEX(BD66:BD81,(RANK(AT4,$AT$2:$AT$17)))</f>
        <v>2069</v>
      </c>
      <c r="BF82" cm="1">
        <f t="array" aca="1" ref="BF82" ca="1">INDEX(BD90:BD105,(RANK(AT4,$AT$2:$AT$17)))</f>
        <v>2086</v>
      </c>
      <c r="BG82" cm="1">
        <f t="array" aca="1" ref="BG82" ca="1">INDEX(BD106:BD129,(RANK(AT4,$AT$2:$AT$9)))</f>
        <v>2113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VLOOKUP(B83,audio_list_stym!$A$3:$BP$18,52,FALSE)</f>
        <v>15</v>
      </c>
      <c r="F83" t="str">
        <f>VLOOKUP(E83,metki!$A$2:$B$9,2,FALSE)</f>
        <v>экспл_новые_с_названием</v>
      </c>
      <c r="G83" t="str">
        <f t="shared" si="25"/>
        <v>экспл</v>
      </c>
      <c r="H83" t="str">
        <f>VLOOKUP(B83,audio_list_stym!$A$3:$AJ$18,20,FALSE)</f>
        <v>Ake</v>
      </c>
      <c r="I83" t="s">
        <v>689</v>
      </c>
      <c r="J83" t="str">
        <f t="shared" si="26"/>
        <v>Ake_2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106</v>
      </c>
      <c r="Z83" t="str">
        <f>IF(G83="экспл",VLOOKUP(J83,quest_экспл!$A$1:$N$129,12,FALSE),IF(G83="импл_",0,0))</f>
        <v>sound\\Prodolgovatiy_li_on.wav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6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37"/>
        <v/>
      </c>
      <c r="AI83" t="s">
        <v>85</v>
      </c>
      <c r="AO83">
        <f t="shared" ca="1" si="32"/>
        <v>0.86866967183542221</v>
      </c>
      <c r="AP83" t="str">
        <f t="shared" ca="1" si="33"/>
        <v>pics\\Finik_3.jpg</v>
      </c>
      <c r="AR83" t="str">
        <f t="shared" si="38"/>
        <v/>
      </c>
      <c r="AS83" t="str">
        <f t="shared" si="39"/>
        <v/>
      </c>
      <c r="AT83">
        <f t="shared" ca="1" si="28"/>
        <v>0.87164330680561553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_Продолговатый_ли_он?</v>
      </c>
      <c r="BA83" t="e">
        <f>VLOOKUP(Q83,audio_list_stym!$B$2:$BQ$299,68,FALSE)</f>
        <v>#N/A</v>
      </c>
      <c r="BB83" t="str">
        <f t="shared" si="30"/>
        <v>Посмотрите,_вот_ЛИРОХ._Продолговатый_ли_он?</v>
      </c>
      <c r="BD83" cm="1">
        <f t="array" aca="1" ref="BD83" ca="1">INDEX($L$82:$L$89,(RANK(AT3,$AT$2:$AT$9)))</f>
        <v>2079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VLOOKUP(B84,audio_list_stym!$A$3:$BP$18,52,FALSE)</f>
        <v>15</v>
      </c>
      <c r="F84" t="str">
        <f>VLOOKUP(E84,metki!$A$2:$B$9,2,FALSE)</f>
        <v>экспл_новые_с_названием</v>
      </c>
      <c r="G84" t="str">
        <f t="shared" si="25"/>
        <v>экспл</v>
      </c>
      <c r="H84" t="str">
        <f>VLOOKUP(B84,audio_list_stym!$A$3:$AJ$18,20,FALSE)</f>
        <v>Ake</v>
      </c>
      <c r="I84" t="s">
        <v>690</v>
      </c>
      <c r="J84" t="str">
        <f t="shared" si="26"/>
        <v>Ake_3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107</v>
      </c>
      <c r="Z84" t="str">
        <f>IF(G84="экспл",VLOOKUP(J84,quest_экспл!$A$1:$N$129,12,FALSE),IF(G84="импл_",0,0))</f>
        <v>sound\\Pyatnistiy_li_on.wav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6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37"/>
        <v/>
      </c>
      <c r="AI84" t="s">
        <v>94</v>
      </c>
      <c r="AO84">
        <f t="shared" ca="1" si="32"/>
        <v>0.35481784105625569</v>
      </c>
      <c r="AP84" t="str">
        <f t="shared" ca="1" si="33"/>
        <v>pics\\Redis_1.jpg</v>
      </c>
      <c r="AR84" t="str">
        <f t="shared" si="38"/>
        <v/>
      </c>
      <c r="AS84" t="str">
        <f t="shared" si="39"/>
        <v/>
      </c>
      <c r="AT84">
        <f t="shared" ca="1" si="28"/>
        <v>0.22675314968876215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_Пятнистый_ли_он?</v>
      </c>
      <c r="BA84" t="e">
        <f>VLOOKUP(Q84,audio_list_stym!$B$2:$BQ$299,68,FALSE)</f>
        <v>#N/A</v>
      </c>
      <c r="BB84" t="str">
        <f t="shared" si="30"/>
        <v>Вот_ЛИРОХ._Пятнистый_ли_он?</v>
      </c>
      <c r="BD84" cm="1">
        <f t="array" aca="1" ref="BD84" ca="1">INDEX($L$82:$L$89,(RANK(AT4,$AT$2:$AT$9)))</f>
        <v>2076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VLOOKUP(B85,audio_list_stym!$A$3:$BP$18,52,FALSE)</f>
        <v>15</v>
      </c>
      <c r="F85" t="str">
        <f>VLOOKUP(E85,metki!$A$2:$B$9,2,FALSE)</f>
        <v>экспл_новые_с_названием</v>
      </c>
      <c r="G85" t="str">
        <f t="shared" si="25"/>
        <v>экспл</v>
      </c>
      <c r="H85" t="str">
        <f>VLOOKUP(B85,audio_list_stym!$A$3:$AJ$18,20,FALSE)</f>
        <v>Ake</v>
      </c>
      <c r="I85" t="s">
        <v>691</v>
      </c>
      <c r="J85" t="str">
        <f t="shared" si="26"/>
        <v>Ake_4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108</v>
      </c>
      <c r="Z85" t="str">
        <f>IF(G85="экспл",VLOOKUP(J85,quest_экспл!$A$1:$N$129,12,FALSE),IF(G85="импл_",0,0))</f>
        <v>sound\\On_s_kozhuroy.wav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6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37"/>
        <v/>
      </c>
      <c r="AI85" t="s">
        <v>95</v>
      </c>
      <c r="AO85">
        <f t="shared" ca="1" si="32"/>
        <v>0.15276563231020557</v>
      </c>
      <c r="AP85" t="str">
        <f t="shared" ca="1" si="33"/>
        <v>pics\\Tomat_3.jpg</v>
      </c>
      <c r="AR85" t="str">
        <f t="shared" si="38"/>
        <v/>
      </c>
      <c r="AS85" t="str">
        <f t="shared" si="39"/>
        <v/>
      </c>
      <c r="AT85">
        <f t="shared" ca="1" si="28"/>
        <v>0.42487586261104138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_Он_с_кожурой?</v>
      </c>
      <c r="BA85" t="e">
        <f>VLOOKUP(Q85,audio_list_stym!$B$2:$BQ$299,68,FALSE)</f>
        <v>#N/A</v>
      </c>
      <c r="BB85" t="str">
        <f t="shared" si="30"/>
        <v>Это_ЛИРОХ._Он_с_кожурой?</v>
      </c>
      <c r="BD85" cm="1">
        <f t="array" aca="1" ref="BD85" ca="1">INDEX($L$82:$L$89,(RANK(AT5,$AT$2:$AT$9)))</f>
        <v>2073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VLOOKUP(B86,audio_list_stym!$A$3:$BP$18,52,FALSE)</f>
        <v>15</v>
      </c>
      <c r="F86" t="str">
        <f>VLOOKUP(E86,metki!$A$2:$B$9,2,FALSE)</f>
        <v>экспл_новые_с_названием</v>
      </c>
      <c r="G86" t="str">
        <f t="shared" si="25"/>
        <v>экспл</v>
      </c>
      <c r="H86" t="str">
        <f>VLOOKUP(B86,audio_list_stym!$A$3:$AJ$18,20,FALSE)</f>
        <v>Ake</v>
      </c>
      <c r="I86" t="s">
        <v>692</v>
      </c>
      <c r="J86" t="str">
        <f t="shared" si="26"/>
        <v>Ake_5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109</v>
      </c>
      <c r="Z86" t="str">
        <f>IF(G86="экспл",VLOOKUP(J86,quest_экспл!$A$1:$N$129,12,FALSE),IF(G86="импл_",0,0))</f>
        <v>sound\\Fioletoviy_li_on.wav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6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37"/>
        <v/>
      </c>
      <c r="AI86" t="s">
        <v>96</v>
      </c>
      <c r="AO86">
        <f t="shared" ca="1" si="32"/>
        <v>0.45801444424612936</v>
      </c>
      <c r="AP86" t="str">
        <f t="shared" ca="1" si="33"/>
        <v>pics\\Limon_8.jpg</v>
      </c>
      <c r="AR86" t="str">
        <f t="shared" si="38"/>
        <v/>
      </c>
      <c r="AS86" t="str">
        <f t="shared" si="39"/>
        <v/>
      </c>
      <c r="AT86">
        <f t="shared" ca="1" si="28"/>
        <v>0.72114242668420503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_Синий_ли_он?</v>
      </c>
      <c r="BA86" t="e">
        <f>VLOOKUP(Q86,audio_list_stym!$B$2:$BQ$299,68,FALSE)</f>
        <v>#N/A</v>
      </c>
      <c r="BB86" t="str">
        <f t="shared" si="30"/>
        <v>На_картинке_ЛИРОХ._Синий_ли_он?</v>
      </c>
      <c r="BD86" cm="1">
        <f t="array" aca="1" ref="BD86" ca="1">INDEX($L$82:$L$89,(RANK(AT6,$AT$2:$AT$9)))</f>
        <v>2075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VLOOKUP(B87,audio_list_stym!$A$3:$BP$18,52,FALSE)</f>
        <v>15</v>
      </c>
      <c r="F87" t="str">
        <f>VLOOKUP(E87,metki!$A$2:$B$9,2,FALSE)</f>
        <v>экспл_новые_с_названием</v>
      </c>
      <c r="G87" t="str">
        <f t="shared" si="25"/>
        <v>экспл</v>
      </c>
      <c r="H87" t="str">
        <f>VLOOKUP(B87,audio_list_stym!$A$3:$AJ$18,20,FALSE)</f>
        <v>Ake</v>
      </c>
      <c r="I87" t="s">
        <v>693</v>
      </c>
      <c r="J87" t="str">
        <f t="shared" si="26"/>
        <v>Ake_6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110</v>
      </c>
      <c r="Z87" t="str">
        <f>IF(G87="экспл",VLOOKUP(J87,quest_экспл!$A$1:$N$129,12,FALSE),IF(G87="импл_",0,0))</f>
        <v>sound\\On_s_dolkami.wav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6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37"/>
        <v/>
      </c>
      <c r="AI87" t="s">
        <v>97</v>
      </c>
      <c r="AO87">
        <f t="shared" ca="1" si="32"/>
        <v>0.35945272695547081</v>
      </c>
      <c r="AP87" t="str">
        <f t="shared" ca="1" si="33"/>
        <v>pics\\Peper_8.jpg</v>
      </c>
      <c r="AR87" t="str">
        <f t="shared" si="38"/>
        <v/>
      </c>
      <c r="AS87" t="str">
        <f t="shared" si="39"/>
        <v/>
      </c>
      <c r="AT87">
        <f t="shared" ca="1" si="28"/>
        <v>0.81850464063971107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_Он_с_дольками?</v>
      </c>
      <c r="BA87" t="e">
        <f>VLOOKUP(Q87,audio_list_stym!$B$2:$BQ$299,68,FALSE)</f>
        <v>#N/A</v>
      </c>
      <c r="BB87" t="str">
        <f t="shared" si="30"/>
        <v>На_мониторе_ЛИРОХ._Он_с_дольками?</v>
      </c>
      <c r="BD87" cm="1">
        <f t="array" aca="1" ref="BD87" ca="1">INDEX($L$82:$L$89,(RANK(AT7,$AT$2:$AT$9)))</f>
        <v>2074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VLOOKUP(B88,audio_list_stym!$A$3:$BP$18,52,FALSE)</f>
        <v>15</v>
      </c>
      <c r="F88" t="str">
        <f>VLOOKUP(E88,metki!$A$2:$B$9,2,FALSE)</f>
        <v>экспл_новые_с_названием</v>
      </c>
      <c r="G88" t="str">
        <f t="shared" si="25"/>
        <v>экспл</v>
      </c>
      <c r="H88" t="str">
        <f>VLOOKUP(B88,audio_list_stym!$A$3:$AJ$18,20,FALSE)</f>
        <v>Ake</v>
      </c>
      <c r="I88" t="s">
        <v>694</v>
      </c>
      <c r="J88" t="str">
        <f t="shared" si="26"/>
        <v>Ake_7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111</v>
      </c>
      <c r="Z88" t="str">
        <f>IF(G88="экспл",VLOOKUP(J88,quest_экспл!$A$1:$N$129,12,FALSE),IF(G88="импл_",0,0))</f>
        <v>sound\\On_visushenniy.wav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6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37"/>
        <v/>
      </c>
      <c r="AI88" t="s">
        <v>98</v>
      </c>
      <c r="AO88">
        <f t="shared" ca="1" si="32"/>
        <v>4.6327112734153353E-2</v>
      </c>
      <c r="AP88" t="str">
        <f t="shared" ca="1" si="33"/>
        <v>pics\\Tomat_7.jpg</v>
      </c>
      <c r="AR88" t="str">
        <f t="shared" si="38"/>
        <v/>
      </c>
      <c r="AS88" t="str">
        <f t="shared" si="39"/>
        <v/>
      </c>
      <c r="AT88">
        <f t="shared" ca="1" si="28"/>
        <v>0.62017286865667687</v>
      </c>
      <c r="AU88" t="s">
        <v>697</v>
      </c>
      <c r="AV88" t="str">
        <f t="shared" ca="1" si="29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_Он_высушенный?</v>
      </c>
      <c r="BA88" t="e">
        <f>VLOOKUP(Q88,audio_list_stym!$B$2:$BQ$299,68,FALSE)</f>
        <v>#N/A</v>
      </c>
      <c r="BB88" t="str">
        <f t="shared" si="30"/>
        <v>Перед_Вами_ЛИРОХ._Он_высушенный?</v>
      </c>
      <c r="BD88" cm="1">
        <f t="array" aca="1" ref="BD88" ca="1">INDEX($L$82:$L$89,(RANK(AT8,$AT$2:$AT$9)))</f>
        <v>2077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VLOOKUP(B89,audio_list_stym!$A$3:$BP$18,52,FALSE)</f>
        <v>15</v>
      </c>
      <c r="F89" t="str">
        <f>VLOOKUP(E89,metki!$A$2:$B$9,2,FALSE)</f>
        <v>экспл_новые_с_названием</v>
      </c>
      <c r="G89" t="str">
        <f t="shared" si="25"/>
        <v>экспл</v>
      </c>
      <c r="H89" t="str">
        <f>VLOOKUP(B89,audio_list_stym!$A$3:$AJ$18,20,FALSE)</f>
        <v>Ake</v>
      </c>
      <c r="I89" t="s">
        <v>695</v>
      </c>
      <c r="J89" t="str">
        <f t="shared" si="26"/>
        <v>Ake_8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112</v>
      </c>
      <c r="Z89" t="str">
        <f>IF(G89="экспл",VLOOKUP(J89,quest_экспл!$A$1:$N$129,12,FALSE),IF(G89="импл_",0,0))</f>
        <v>sound\\Myatiy_li_on.wav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6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37"/>
        <v/>
      </c>
      <c r="AI89" t="s">
        <v>99</v>
      </c>
      <c r="AO89">
        <f t="shared" ca="1" si="32"/>
        <v>0.88991109707928384</v>
      </c>
      <c r="AP89" t="str">
        <f t="shared" ca="1" si="33"/>
        <v>pics\\Finik_1.jpg</v>
      </c>
      <c r="AR89" t="str">
        <f t="shared" si="38"/>
        <v/>
      </c>
      <c r="AS89" t="str">
        <f t="shared" si="39"/>
        <v/>
      </c>
      <c r="AT89">
        <f t="shared" ca="1" si="28"/>
        <v>0.54302373847031982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_Мятый_ли_он?</v>
      </c>
      <c r="BA89" t="e">
        <f>VLOOKUP(Q89,audio_list_stym!$B$2:$BQ$299,68,FALSE)</f>
        <v>#N/A</v>
      </c>
      <c r="BB89" t="str">
        <f t="shared" si="30"/>
        <v>Вы_видите_ЛИРОХ._Мятый_ли_он?</v>
      </c>
      <c r="BD89" cm="1">
        <f t="array" aca="1" ref="BD89" ca="1">INDEX($L$82:$L$89,(RANK(AT9,$AT$2:$AT$9)))</f>
        <v>2078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VLOOKUP(B90,audio_list_stym!$A$3:$BP$18,52,FALSE)</f>
        <v>16</v>
      </c>
      <c r="F90" t="str">
        <f>VLOOKUP(E90,metki!$A$2:$B$9,2,FALSE)</f>
        <v>импл_новые_без_названия</v>
      </c>
      <c r="G90" t="str">
        <f t="shared" si="25"/>
        <v>импл_</v>
      </c>
      <c r="H90" t="str">
        <f>VLOOKUP(B90,audio_list_stym!$A$3:$AJ$18,20,FALSE)</f>
        <v>Finger</v>
      </c>
      <c r="I90" t="s">
        <v>688</v>
      </c>
      <c r="J90" t="str">
        <f t="shared" si="26"/>
        <v>Finger_1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241</v>
      </c>
      <c r="Q90" t="str">
        <f>IF(G90="экспл",0,IF(G90="импл_",VLOOKUP(J90,quest_импл!$A$1:$J$129,8,FALSE),0))</f>
        <v>sound\\Vityanut_li.wav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2002</v>
      </c>
      <c r="AD90" t="str">
        <f t="shared" ca="1" si="36"/>
        <v>pics\\Banan_2.jpg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7"/>
        <v>pics\\Banan_2.jpg</v>
      </c>
      <c r="AI90" t="s">
        <v>100</v>
      </c>
      <c r="AO90">
        <f t="shared" ca="1" si="32"/>
        <v>0.97365017344366345</v>
      </c>
      <c r="AP90" t="str">
        <f t="shared" ca="1" si="33"/>
        <v>pics\\Banan_2.jpg</v>
      </c>
      <c r="AR90" t="str">
        <f t="shared" si="38"/>
        <v/>
      </c>
      <c r="AS90" t="str">
        <f t="shared" ca="1" si="39"/>
        <v>pics\\Banan_2.jpg</v>
      </c>
      <c r="AT90">
        <f t="shared" ca="1" si="28"/>
        <v>0.28959954820207523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_Вытянут_ли_</v>
      </c>
      <c r="BB90" t="str">
        <f t="shared" si="30"/>
        <v>_Вытянут_ли_XXXXX?</v>
      </c>
      <c r="BC90">
        <f>A90</f>
        <v>1212</v>
      </c>
      <c r="BD90" cm="1">
        <f t="array" aca="1" ref="BD90" ca="1">INDEX($L$90:$L$97,(RANK(AT2,$AT$2:$AT$9)))</f>
        <v>2088</v>
      </c>
      <c r="BE90" cm="1">
        <f t="array" aca="1" ref="BE90" ca="1">INDEX(BD66:BD81,(RANK(AT5,$AT$2:$AT$17)))</f>
        <v>2152</v>
      </c>
      <c r="BF90" cm="1">
        <f t="array" aca="1" ref="BF90" ca="1">INDEX(BD98:BD113,(RANK(AT5,$AT$2:$AT$17)))</f>
        <v>2095</v>
      </c>
      <c r="BG90" cm="1">
        <f t="array" aca="1" ref="BG90" ca="1">INDEX(BD114:BD129,(RANK(AT5,$AT$2:$AT$9)))</f>
        <v>2136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VLOOKUP(B91,audio_list_stym!$A$3:$BP$18,52,FALSE)</f>
        <v>16</v>
      </c>
      <c r="F91" t="str">
        <f>VLOOKUP(E91,metki!$A$2:$B$9,2,FALSE)</f>
        <v>импл_новые_без_названия</v>
      </c>
      <c r="G91" t="str">
        <f t="shared" si="25"/>
        <v>импл_</v>
      </c>
      <c r="H91" t="str">
        <f>VLOOKUP(B91,audio_list_stym!$A$3:$AJ$18,20,FALSE)</f>
        <v>Finger</v>
      </c>
      <c r="I91" t="s">
        <v>689</v>
      </c>
      <c r="J91" t="str">
        <f t="shared" si="26"/>
        <v>Finger_2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242</v>
      </c>
      <c r="Q91" t="str">
        <f>IF(G91="экспл",0,IF(G91="импл_",VLOOKUP(J91,quest_импл!$A$1:$J$129,8,FALSE),0))</f>
        <v>sound\\Nadloman_li.wav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2018</v>
      </c>
      <c r="AD91" t="str">
        <f t="shared" ca="1" si="36"/>
        <v>pics\\Goroh_2.jpg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7"/>
        <v>pics\\Goroh_2.jpg</v>
      </c>
      <c r="AI91" t="s">
        <v>101</v>
      </c>
      <c r="AO91">
        <f t="shared" ca="1" si="32"/>
        <v>0.8182552599772831</v>
      </c>
      <c r="AP91" t="str">
        <f t="shared" ca="1" si="33"/>
        <v>pics\\Goroh_2.jpg</v>
      </c>
      <c r="AR91" t="str">
        <f t="shared" si="38"/>
        <v/>
      </c>
      <c r="AS91" t="str">
        <f t="shared" ca="1" si="39"/>
        <v>pics\\Goroh_2.jpg</v>
      </c>
      <c r="AT91">
        <f t="shared" ca="1" si="28"/>
        <v>0.5847514494354763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_Надломан_ли_</v>
      </c>
      <c r="BB91" t="str">
        <f t="shared" si="30"/>
        <v>_Надломан_ли_XXXXX?</v>
      </c>
      <c r="BD91" cm="1">
        <f t="array" aca="1" ref="BD91" ca="1">INDEX($L$90:$L$97,(RANK(AT3,$AT$2:$AT$9)))</f>
        <v>2087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VLOOKUP(B92,audio_list_stym!$A$3:$BP$18,52,FALSE)</f>
        <v>16</v>
      </c>
      <c r="F92" t="str">
        <f>VLOOKUP(E92,metki!$A$2:$B$9,2,FALSE)</f>
        <v>импл_новые_без_названия</v>
      </c>
      <c r="G92" t="str">
        <f t="shared" si="25"/>
        <v>импл_</v>
      </c>
      <c r="H92" t="str">
        <f>VLOOKUP(B92,audio_list_stym!$A$3:$AJ$18,20,FALSE)</f>
        <v>Finger</v>
      </c>
      <c r="I92" t="s">
        <v>690</v>
      </c>
      <c r="J92" t="str">
        <f t="shared" si="26"/>
        <v>Finger_3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243</v>
      </c>
      <c r="Q92" t="str">
        <f>IF(G92="экспл",0,IF(G92="импл_",VLOOKUP(J92,quest_импл!$A$1:$J$129,8,FALSE),0))</f>
        <v>sound\\Volnistiy_li.wav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2031</v>
      </c>
      <c r="AD92" t="str">
        <f t="shared" ca="1" si="36"/>
        <v>pics\\Kokos_7.jpg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7"/>
        <v>pics\\Kokos_7.jpg</v>
      </c>
      <c r="AI92" t="s">
        <v>102</v>
      </c>
      <c r="AO92">
        <f t="shared" ca="1" si="32"/>
        <v>0.62007905152528286</v>
      </c>
      <c r="AP92" t="str">
        <f t="shared" ca="1" si="33"/>
        <v>pics\\Kokos_7.jpg</v>
      </c>
      <c r="AR92" t="str">
        <f t="shared" si="38"/>
        <v/>
      </c>
      <c r="AS92" t="str">
        <f t="shared" ca="1" si="39"/>
        <v>pics\\Kokos_7.jpg</v>
      </c>
      <c r="AT92">
        <f t="shared" ca="1" si="28"/>
        <v>4.0254089767805423E-2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_Волнистый_ли_</v>
      </c>
      <c r="BB92" t="str">
        <f t="shared" si="30"/>
        <v>_Волнистый_ли_XXXXX?</v>
      </c>
      <c r="BD92" cm="1">
        <f t="array" aca="1" ref="BD92" ca="1">INDEX($L$90:$L$97,(RANK(AT4,$AT$2:$AT$9)))</f>
        <v>2084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VLOOKUP(B93,audio_list_stym!$A$3:$BP$18,52,FALSE)</f>
        <v>16</v>
      </c>
      <c r="F93" t="str">
        <f>VLOOKUP(E93,metki!$A$2:$B$9,2,FALSE)</f>
        <v>импл_новые_без_названия</v>
      </c>
      <c r="G93" t="str">
        <f t="shared" si="25"/>
        <v>импл_</v>
      </c>
      <c r="H93" t="str">
        <f>VLOOKUP(B93,audio_list_stym!$A$3:$AJ$18,20,FALSE)</f>
        <v>Finger</v>
      </c>
      <c r="I93" t="s">
        <v>691</v>
      </c>
      <c r="J93" t="str">
        <f t="shared" si="26"/>
        <v>Finger_4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244</v>
      </c>
      <c r="Q93" t="str">
        <f>IF(G93="экспл",0,IF(G93="импл_",VLOOKUP(J93,quest_импл!$A$1:$J$129,8,FALSE),0))</f>
        <v>sound\\Buriy_li.wav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2016</v>
      </c>
      <c r="AD93" t="str">
        <f t="shared" ca="1" si="36"/>
        <v>pics\\Finik_8.jpg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7"/>
        <v>pics\\Finik_8.jpg</v>
      </c>
      <c r="AI93" t="s">
        <v>103</v>
      </c>
      <c r="AO93">
        <f t="shared" ca="1" si="32"/>
        <v>0.82246656467126911</v>
      </c>
      <c r="AP93" t="str">
        <f t="shared" ca="1" si="33"/>
        <v>pics\\Finik_8.jpg</v>
      </c>
      <c r="AR93" t="str">
        <f t="shared" si="38"/>
        <v/>
      </c>
      <c r="AS93" t="str">
        <f t="shared" ca="1" si="39"/>
        <v>pics\\Finik_8.jpg</v>
      </c>
      <c r="AT93">
        <f t="shared" ca="1" si="28"/>
        <v>0.24415095921901153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_Бурый_ли_</v>
      </c>
      <c r="BB93" t="str">
        <f t="shared" si="30"/>
        <v>_Бурый_ли_XXXXX?</v>
      </c>
      <c r="BD93" cm="1">
        <f t="array" aca="1" ref="BD93" ca="1">INDEX($L$90:$L$97,(RANK(AT5,$AT$2:$AT$9)))</f>
        <v>2081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VLOOKUP(B94,audio_list_stym!$A$3:$BP$18,52,FALSE)</f>
        <v>16</v>
      </c>
      <c r="F94" t="str">
        <f>VLOOKUP(E94,metki!$A$2:$B$9,2,FALSE)</f>
        <v>импл_новые_без_названия</v>
      </c>
      <c r="G94" t="str">
        <f t="shared" si="25"/>
        <v>импл_</v>
      </c>
      <c r="H94" t="str">
        <f>VLOOKUP(B94,audio_list_stym!$A$3:$AJ$18,20,FALSE)</f>
        <v>Finger</v>
      </c>
      <c r="I94" t="s">
        <v>692</v>
      </c>
      <c r="J94" t="str">
        <f t="shared" si="26"/>
        <v>Finger_5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245</v>
      </c>
      <c r="Q94" t="str">
        <f>IF(G94="экспл",0,IF(G94="импл_",VLOOKUP(J94,quest_импл!$A$1:$J$129,8,FALSE),0))</f>
        <v>sound\\Vizhatiy_li.wav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2057</v>
      </c>
      <c r="AD94" t="str">
        <f t="shared" ca="1" si="36"/>
        <v>pics\\Tomat_1.jpg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7"/>
        <v>pics\\Tomat_1.jpg</v>
      </c>
      <c r="AI94" t="s">
        <v>104</v>
      </c>
      <c r="AO94">
        <f t="shared" ca="1" si="32"/>
        <v>0.23243263409710069</v>
      </c>
      <c r="AP94" t="str">
        <f t="shared" ca="1" si="33"/>
        <v>pics\\Tomat_1.jpg</v>
      </c>
      <c r="AR94" t="str">
        <f t="shared" si="38"/>
        <v/>
      </c>
      <c r="AS94" t="str">
        <f t="shared" ca="1" si="39"/>
        <v>pics\\Tomat_1.jpg</v>
      </c>
      <c r="AT94">
        <f t="shared" ca="1" si="28"/>
        <v>3.8984295599839958E-2</v>
      </c>
      <c r="AU94" t="s">
        <v>697</v>
      </c>
      <c r="AV94" t="str">
        <f t="shared" ca="1" si="29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_Выжатый_ли_</v>
      </c>
      <c r="BB94" t="str">
        <f t="shared" si="30"/>
        <v>_Выжатый_ли_XXXXX?</v>
      </c>
      <c r="BD94" cm="1">
        <f t="array" aca="1" ref="BD94" ca="1">INDEX($L$90:$L$97,(RANK(AT6,$AT$2:$AT$9)))</f>
        <v>2083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VLOOKUP(B95,audio_list_stym!$A$3:$BP$18,52,FALSE)</f>
        <v>16</v>
      </c>
      <c r="F95" t="str">
        <f>VLOOKUP(E95,metki!$A$2:$B$9,2,FALSE)</f>
        <v>импл_новые_без_названия</v>
      </c>
      <c r="G95" t="str">
        <f t="shared" si="25"/>
        <v>импл_</v>
      </c>
      <c r="H95" t="str">
        <f>VLOOKUP(B95,audio_list_stym!$A$3:$AJ$18,20,FALSE)</f>
        <v>Finger</v>
      </c>
      <c r="I95" t="s">
        <v>693</v>
      </c>
      <c r="J95" t="str">
        <f t="shared" si="26"/>
        <v>Finger_6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246</v>
      </c>
      <c r="Q95" t="str">
        <f>IF(G95="экспл",0,IF(G95="импл_",VLOOKUP(J95,quest_импл!$A$1:$J$129,8,FALSE),0))</f>
        <v>sound\\Obemniy_li.wav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2024</v>
      </c>
      <c r="AD95" t="str">
        <f t="shared" ca="1" si="36"/>
        <v>pics\\Goroh_8.jpg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7"/>
        <v>pics\\Goroh_8.jpg</v>
      </c>
      <c r="AI95" t="s">
        <v>105</v>
      </c>
      <c r="AO95">
        <f t="shared" ca="1" si="32"/>
        <v>0.74787665411528792</v>
      </c>
      <c r="AP95" t="str">
        <f t="shared" ca="1" si="33"/>
        <v>pics\\Goroh_8.jpg</v>
      </c>
      <c r="AR95" t="str">
        <f t="shared" si="38"/>
        <v/>
      </c>
      <c r="AS95" t="str">
        <f t="shared" ca="1" si="39"/>
        <v>pics\\Goroh_8.jpg</v>
      </c>
      <c r="AT95">
        <f t="shared" ca="1" si="28"/>
        <v>0.25644236532951192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_Объемный_ли_</v>
      </c>
      <c r="BB95" t="str">
        <f t="shared" si="30"/>
        <v>_Объемный_ли_XXXXX?</v>
      </c>
      <c r="BD95" cm="1">
        <f t="array" aca="1" ref="BD95" ca="1">INDEX($L$90:$L$97,(RANK(AT7,$AT$2:$AT$9)))</f>
        <v>2082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VLOOKUP(B96,audio_list_stym!$A$3:$BP$18,52,FALSE)</f>
        <v>16</v>
      </c>
      <c r="F96" t="str">
        <f>VLOOKUP(E96,metki!$A$2:$B$9,2,FALSE)</f>
        <v>импл_новые_без_названия</v>
      </c>
      <c r="G96" t="str">
        <f t="shared" si="25"/>
        <v>импл_</v>
      </c>
      <c r="H96" t="str">
        <f>VLOOKUP(B96,audio_list_stym!$A$3:$AJ$18,20,FALSE)</f>
        <v>Finger</v>
      </c>
      <c r="I96" t="s">
        <v>694</v>
      </c>
      <c r="J96" t="str">
        <f t="shared" si="26"/>
        <v>Finger_7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247</v>
      </c>
      <c r="Q96" t="str">
        <f>IF(G96="экспл",0,IF(G96="импл_",VLOOKUP(J96,quest_импл!$A$1:$J$129,8,FALSE),0))</f>
        <v>sound\\Pustoy_li.wav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2054</v>
      </c>
      <c r="AD96" t="str">
        <f t="shared" ca="1" si="36"/>
        <v>pics\\Redis_6.jpg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7"/>
        <v>pics\\Redis_6.jpg</v>
      </c>
      <c r="AI96" t="s">
        <v>106</v>
      </c>
      <c r="AO96">
        <f t="shared" ca="1" si="32"/>
        <v>0.30299809039185921</v>
      </c>
      <c r="AP96" t="str">
        <f t="shared" ca="1" si="33"/>
        <v>pics\\Redis_6.jpg</v>
      </c>
      <c r="AR96" t="str">
        <f t="shared" si="38"/>
        <v/>
      </c>
      <c r="AS96" t="str">
        <f t="shared" ca="1" si="39"/>
        <v>pics\\Redis_6.jpg</v>
      </c>
      <c r="AT96">
        <f t="shared" ca="1" si="28"/>
        <v>0.50541070140117295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_Пустой_ли_</v>
      </c>
      <c r="BB96" t="str">
        <f t="shared" si="30"/>
        <v>_Пустой_ли_XXXXX?</v>
      </c>
      <c r="BD96" cm="1">
        <f t="array" aca="1" ref="BD96" ca="1">INDEX($L$90:$L$97,(RANK(AT8,$AT$2:$AT$9)))</f>
        <v>2085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VLOOKUP(B97,audio_list_stym!$A$3:$BP$18,52,FALSE)</f>
        <v>16</v>
      </c>
      <c r="F97" t="str">
        <f>VLOOKUP(E97,metki!$A$2:$B$9,2,FALSE)</f>
        <v>импл_новые_без_названия</v>
      </c>
      <c r="G97" t="str">
        <f t="shared" si="25"/>
        <v>импл_</v>
      </c>
      <c r="H97" t="str">
        <f>VLOOKUP(B97,audio_list_stym!$A$3:$AJ$18,20,FALSE)</f>
        <v>Finger</v>
      </c>
      <c r="I97" t="s">
        <v>695</v>
      </c>
      <c r="J97" t="str">
        <f t="shared" si="26"/>
        <v>Finger_8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248</v>
      </c>
      <c r="Q97" t="str">
        <f>IF(G97="экспл",0,IF(G97="импл_",VLOOKUP(J97,quest_импл!$A$1:$J$129,8,FALSE),0))</f>
        <v>sound\\Beliy_li.wav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2021</v>
      </c>
      <c r="AD97" t="str">
        <f t="shared" ca="1" si="36"/>
        <v>pics\\Goroh_5.jpg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7"/>
        <v>pics\\Goroh_5.jpg</v>
      </c>
      <c r="AI97" t="s">
        <v>107</v>
      </c>
      <c r="AO97">
        <f t="shared" ca="1" si="32"/>
        <v>0.78739805368372651</v>
      </c>
      <c r="AP97" t="str">
        <f t="shared" ca="1" si="33"/>
        <v>pics\\Goroh_5.jpg</v>
      </c>
      <c r="AR97" t="str">
        <f t="shared" si="38"/>
        <v/>
      </c>
      <c r="AS97" t="str">
        <f t="shared" ca="1" si="39"/>
        <v>pics\\Goroh_5.jpg</v>
      </c>
      <c r="AT97">
        <f t="shared" ca="1" si="28"/>
        <v>0.30238808257137006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_Белый_ли_</v>
      </c>
      <c r="BB97" t="str">
        <f t="shared" si="30"/>
        <v>_Белый_ли_XXXXX?</v>
      </c>
      <c r="BD97" cm="1">
        <f t="array" aca="1" ref="BD97" ca="1">INDEX($L$90:$L$97,(RANK(AT9,$AT$2:$AT$9)))</f>
        <v>2086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VLOOKUP(B98,audio_list_stym!$A$3:$BP$18,52,FALSE)</f>
        <v>17</v>
      </c>
      <c r="F98" t="str">
        <f>VLOOKUP(E98,metki!$A$2:$B$9,2,FALSE)</f>
        <v>экспл_новые_без_названия</v>
      </c>
      <c r="G98" t="str">
        <f t="shared" si="25"/>
        <v>экспл</v>
      </c>
      <c r="H98" t="str">
        <f>VLOOKUP(B98,audio_list_stym!$A$3:$AJ$18,20,FALSE)</f>
        <v>Gac</v>
      </c>
      <c r="I98" t="s">
        <v>688</v>
      </c>
      <c r="J98" t="str">
        <f t="shared" si="26"/>
        <v>Gac_1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121</v>
      </c>
      <c r="Z98" t="str">
        <f>IF(G98="экспл",VLOOKUP(J98,quest_экспл!$A$1:$N$129,12,FALSE),IF(G98="импл_",0,0))</f>
        <v>sound\\Ispachkan_li_on.wav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6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37"/>
        <v/>
      </c>
      <c r="AI98" t="s">
        <v>108</v>
      </c>
      <c r="AO98">
        <f t="shared" ca="1" si="32"/>
        <v>0.97255452802068876</v>
      </c>
      <c r="AP98" t="str">
        <f t="shared" ca="1" si="33"/>
        <v>pics\\Banan_3.jpg</v>
      </c>
      <c r="AR98" t="str">
        <f>IF(AH98="sound\\Ogorod",AP26,"")</f>
        <v/>
      </c>
      <c r="AS98" t="str">
        <f t="shared" si="39"/>
        <v/>
      </c>
      <c r="AT98">
        <f t="shared" ca="1" si="28"/>
        <v>0.6563195988987115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_Испачкан_ли_он?</v>
      </c>
      <c r="BA98" t="e">
        <f>VLOOKUP(Q98,audio_list_stym!$B$2:$BQ$299,68,FALSE)</f>
        <v>#N/A</v>
      </c>
      <c r="BB98" t="str">
        <f t="shared" si="30"/>
        <v>На_экране_XXXXX._Испачкан_ли_он?</v>
      </c>
      <c r="BC98">
        <f>A98</f>
        <v>1213</v>
      </c>
      <c r="BD98" cm="1">
        <f t="array" aca="1" ref="BD98" ca="1">INDEX($L$98:$L$105,(RANK(AT2,$AT$2:$AT$9)))</f>
        <v>2096</v>
      </c>
      <c r="BE98" cm="1">
        <f t="array" aca="1" ref="BE98" ca="1">INDEX(BD66:BD81,(RANK(AT6,$AT$2:$AT$9)))</f>
        <v>2150</v>
      </c>
      <c r="BF98" cm="1">
        <f t="array" aca="1" ref="BF98" ca="1">INDEX(BD82:BD97,(RANK(AT6,$AT$2:$AT$9)))</f>
        <v>2076</v>
      </c>
      <c r="BG98" cm="1">
        <f t="array" aca="1" ref="BG98" ca="1">INDEX(BD106:BD129,(RANK(AT6,$AT$2:$AT$17)))</f>
        <v>2117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VLOOKUP(B99,audio_list_stym!$A$3:$BP$18,52,FALSE)</f>
        <v>17</v>
      </c>
      <c r="F99" t="str">
        <f>VLOOKUP(E99,metki!$A$2:$B$9,2,FALSE)</f>
        <v>экспл_новые_без_названия</v>
      </c>
      <c r="G99" t="str">
        <f t="shared" si="25"/>
        <v>экспл</v>
      </c>
      <c r="H99" t="str">
        <f>VLOOKUP(B99,audio_list_stym!$A$3:$AJ$18,20,FALSE)</f>
        <v>Gac</v>
      </c>
      <c r="I99" t="s">
        <v>689</v>
      </c>
      <c r="J99" t="str">
        <f t="shared" si="26"/>
        <v>Gac_2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122</v>
      </c>
      <c r="Z99" t="str">
        <f>IF(G99="экспл",VLOOKUP(J99,quest_экспл!$A$1:$N$129,12,FALSE),IF(G99="импл_",0,0))</f>
        <v>sound\\On_farshirovanniy.wav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6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37"/>
        <v/>
      </c>
      <c r="AI99" t="s">
        <v>109</v>
      </c>
      <c r="AO99">
        <f t="shared" ca="1" si="32"/>
        <v>0.66194358579517698</v>
      </c>
      <c r="AP99" t="str">
        <f t="shared" ca="1" si="33"/>
        <v>pics\\Kokos_5.jpg</v>
      </c>
      <c r="AR99" t="str">
        <f t="shared" ref="AR99:AR120" si="40">IF(AH99="sound\\Ogorod",AP27,"")</f>
        <v/>
      </c>
      <c r="AS99" t="str">
        <f t="shared" si="39"/>
        <v/>
      </c>
      <c r="AT99">
        <f t="shared" ca="1" si="28"/>
        <v>0.69784129425837405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_Он_фаршированный?</v>
      </c>
      <c r="BA99" t="e">
        <f>VLOOKUP(Q99,audio_list_stym!$B$2:$BQ$299,68,FALSE)</f>
        <v>#N/A</v>
      </c>
      <c r="BB99" t="str">
        <f t="shared" si="30"/>
        <v>Посмотрите,_вот_XXXXX._Он_фаршированный?</v>
      </c>
      <c r="BD99" cm="1">
        <f t="array" aca="1" ref="BD99" ca="1">INDEX($L$98:$L$105,(RANK(AT3,$AT$2:$AT$9)))</f>
        <v>2095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VLOOKUP(B100,audio_list_stym!$A$3:$BP$18,52,FALSE)</f>
        <v>17</v>
      </c>
      <c r="F100" t="str">
        <f>VLOOKUP(E100,metki!$A$2:$B$9,2,FALSE)</f>
        <v>экспл_новые_без_названия</v>
      </c>
      <c r="G100" t="str">
        <f t="shared" si="25"/>
        <v>экспл</v>
      </c>
      <c r="H100" t="str">
        <f>VLOOKUP(B100,audio_list_stym!$A$3:$AJ$18,20,FALSE)</f>
        <v>Gac</v>
      </c>
      <c r="I100" t="s">
        <v>690</v>
      </c>
      <c r="J100" t="str">
        <f t="shared" si="26"/>
        <v>Gac_3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123</v>
      </c>
      <c r="Z100" t="str">
        <f>IF(G100="экспл",VLOOKUP(J100,quest_экспл!$A$1:$N$129,12,FALSE),IF(G100="импл_",0,0))</f>
        <v>sound\\On_razrezanniy.wav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6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37"/>
        <v/>
      </c>
      <c r="AI100" t="s">
        <v>110</v>
      </c>
      <c r="AO100">
        <f t="shared" ca="1" si="32"/>
        <v>0.61428564808513908</v>
      </c>
      <c r="AP100" t="str">
        <f t="shared" ca="1" si="33"/>
        <v>pics\\Limon_2.jpg</v>
      </c>
      <c r="AR100" t="str">
        <f t="shared" si="40"/>
        <v/>
      </c>
      <c r="AS100" t="str">
        <f t="shared" si="39"/>
        <v/>
      </c>
      <c r="AT100">
        <f t="shared" ca="1" si="28"/>
        <v>0.183329247515162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_Он_разрезанный?</v>
      </c>
      <c r="BA100" t="e">
        <f>VLOOKUP(Q100,audio_list_stym!$B$2:$BQ$299,68,FALSE)</f>
        <v>#N/A</v>
      </c>
      <c r="BB100" t="str">
        <f t="shared" si="30"/>
        <v>Вот_XXXXX._Он_разрезанный?</v>
      </c>
      <c r="BD100" cm="1">
        <f t="array" aca="1" ref="BD100" ca="1">INDEX($L$98:$L$105,(RANK(AT4,$AT$2:$AT$9)))</f>
        <v>2092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VLOOKUP(B101,audio_list_stym!$A$3:$BP$18,52,FALSE)</f>
        <v>17</v>
      </c>
      <c r="F101" t="str">
        <f>VLOOKUP(E101,metki!$A$2:$B$9,2,FALSE)</f>
        <v>экспл_новые_без_названия</v>
      </c>
      <c r="G101" t="str">
        <f t="shared" si="25"/>
        <v>экспл</v>
      </c>
      <c r="H101" t="str">
        <f>VLOOKUP(B101,audio_list_stym!$A$3:$AJ$18,20,FALSE)</f>
        <v>Gac</v>
      </c>
      <c r="I101" t="s">
        <v>691</v>
      </c>
      <c r="J101" t="str">
        <f t="shared" si="26"/>
        <v>Gac_4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124</v>
      </c>
      <c r="Z101" t="str">
        <f>IF(G101="экспл",VLOOKUP(J101,quest_экспл!$A$1:$N$129,12,FALSE),IF(G101="импл_",0,0))</f>
        <v>sound\\On_s_lepestkami.wav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6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37"/>
        <v/>
      </c>
      <c r="AI101" t="s">
        <v>111</v>
      </c>
      <c r="AO101">
        <f t="shared" ca="1" si="32"/>
        <v>0.77570315012211422</v>
      </c>
      <c r="AP101" t="str">
        <f t="shared" ca="1" si="33"/>
        <v>pics\\Goroh_6.jpg</v>
      </c>
      <c r="AR101" t="str">
        <f t="shared" si="40"/>
        <v/>
      </c>
      <c r="AS101" t="str">
        <f t="shared" si="39"/>
        <v/>
      </c>
      <c r="AT101">
        <f t="shared" ca="1" si="28"/>
        <v>0.11646043255656169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_Он_с_лепестками?</v>
      </c>
      <c r="BA101" t="e">
        <f>VLOOKUP(Q101,audio_list_stym!$B$2:$BQ$299,68,FALSE)</f>
        <v>#N/A</v>
      </c>
      <c r="BB101" t="str">
        <f t="shared" si="30"/>
        <v>Это_XXXXX._Он_с_лепестками?</v>
      </c>
      <c r="BD101" cm="1">
        <f t="array" aca="1" ref="BD101" ca="1">INDEX($L$98:$L$105,(RANK(AT5,$AT$2:$AT$9)))</f>
        <v>2089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VLOOKUP(B102,audio_list_stym!$A$3:$BP$18,52,FALSE)</f>
        <v>17</v>
      </c>
      <c r="F102" t="str">
        <f>VLOOKUP(E102,metki!$A$2:$B$9,2,FALSE)</f>
        <v>экспл_новые_без_названия</v>
      </c>
      <c r="G102" t="str">
        <f t="shared" si="25"/>
        <v>экспл</v>
      </c>
      <c r="H102" t="str">
        <f>VLOOKUP(B102,audio_list_stym!$A$3:$AJ$18,20,FALSE)</f>
        <v>Gac</v>
      </c>
      <c r="I102" t="s">
        <v>692</v>
      </c>
      <c r="J102" t="str">
        <f t="shared" si="26"/>
        <v>Gac_5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125</v>
      </c>
      <c r="Z102" t="str">
        <f>IF(G102="экспл",VLOOKUP(J102,quest_экспл!$A$1:$N$129,12,FALSE),IF(G102="импл_",0,0))</f>
        <v>sound\\Kolyuchiy_li_on.wav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6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37"/>
        <v/>
      </c>
      <c r="AI102" t="s">
        <v>112</v>
      </c>
      <c r="AO102">
        <f t="shared" ca="1" si="32"/>
        <v>8.0888360495132927E-2</v>
      </c>
      <c r="AP102" t="str">
        <f t="shared" ca="1" si="33"/>
        <v>pics\\Tomat_6.jpg</v>
      </c>
      <c r="AR102" t="str">
        <f t="shared" si="40"/>
        <v/>
      </c>
      <c r="AS102" t="str">
        <f t="shared" si="39"/>
        <v/>
      </c>
      <c r="AT102">
        <f t="shared" ca="1" si="28"/>
        <v>0.18784173815110228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_Колючий_ли_он?</v>
      </c>
      <c r="BA102" t="e">
        <f>VLOOKUP(Q102,audio_list_stym!$B$2:$BQ$299,68,FALSE)</f>
        <v>#N/A</v>
      </c>
      <c r="BB102" t="str">
        <f t="shared" si="30"/>
        <v>На_картинке_XXXXX._Колючий_ли_он?</v>
      </c>
      <c r="BD102" cm="1">
        <f t="array" aca="1" ref="BD102" ca="1">INDEX($L$98:$L$105,(RANK(AT6,$AT$2:$AT$9)))</f>
        <v>2091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VLOOKUP(B103,audio_list_stym!$A$3:$BP$18,52,FALSE)</f>
        <v>17</v>
      </c>
      <c r="F103" t="str">
        <f>VLOOKUP(E103,metki!$A$2:$B$9,2,FALSE)</f>
        <v>экспл_новые_без_названия</v>
      </c>
      <c r="G103" t="str">
        <f t="shared" si="25"/>
        <v>экспл</v>
      </c>
      <c r="H103" t="str">
        <f>VLOOKUP(B103,audio_list_stym!$A$3:$AJ$18,20,FALSE)</f>
        <v>Gac</v>
      </c>
      <c r="I103" t="s">
        <v>693</v>
      </c>
      <c r="J103" t="str">
        <f t="shared" si="26"/>
        <v>Gac_6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126</v>
      </c>
      <c r="Z103" t="str">
        <f>IF(G103="экспл",VLOOKUP(J103,quest_экспл!$A$1:$N$129,12,FALSE),IF(G103="импл_",0,0))</f>
        <v>sound\\Oranzheviy_li_on.wav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6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37"/>
        <v/>
      </c>
      <c r="AI103" t="s">
        <v>113</v>
      </c>
      <c r="AO103">
        <f t="shared" ca="1" si="32"/>
        <v>0.93654980300872492</v>
      </c>
      <c r="AP103" t="str">
        <f t="shared" ca="1" si="33"/>
        <v>pics\\Banan_6.jpg</v>
      </c>
      <c r="AR103" t="str">
        <f t="shared" si="40"/>
        <v/>
      </c>
      <c r="AS103" t="str">
        <f t="shared" si="39"/>
        <v/>
      </c>
      <c r="AT103">
        <f t="shared" ca="1" si="28"/>
        <v>0.53041100927425744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_Оранжевый_ли_он?</v>
      </c>
      <c r="BA103" t="e">
        <f>VLOOKUP(Q103,audio_list_stym!$B$2:$BQ$299,68,FALSE)</f>
        <v>#N/A</v>
      </c>
      <c r="BB103" t="str">
        <f t="shared" si="30"/>
        <v>На_мониторе_XXXXX._Оранжевый_ли_он?</v>
      </c>
      <c r="BD103" cm="1">
        <f t="array" aca="1" ref="BD103" ca="1">INDEX($L$98:$L$105,(RANK(AT7,$AT$2:$AT$9)))</f>
        <v>2090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VLOOKUP(B104,audio_list_stym!$A$3:$BP$18,52,FALSE)</f>
        <v>17</v>
      </c>
      <c r="F104" t="str">
        <f>VLOOKUP(E104,metki!$A$2:$B$9,2,FALSE)</f>
        <v>экспл_новые_без_названия</v>
      </c>
      <c r="G104" t="str">
        <f t="shared" si="25"/>
        <v>экспл</v>
      </c>
      <c r="H104" t="str">
        <f>VLOOKUP(B104,audio_list_stym!$A$3:$AJ$18,20,FALSE)</f>
        <v>Gac</v>
      </c>
      <c r="I104" t="s">
        <v>694</v>
      </c>
      <c r="J104" t="str">
        <f t="shared" si="26"/>
        <v>Gac_7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127</v>
      </c>
      <c r="Z104" t="str">
        <f>IF(G104="экспл",VLOOKUP(J104,quest_экспл!$A$1:$N$129,12,FALSE),IF(G104="импл_",0,0))</f>
        <v>sound\\On_zernistiy.wav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6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37"/>
        <v/>
      </c>
      <c r="AI104" t="s">
        <v>114</v>
      </c>
      <c r="AO104">
        <f t="shared" ca="1" si="32"/>
        <v>0.80698801497075856</v>
      </c>
      <c r="AP104" t="str">
        <f t="shared" ca="1" si="33"/>
        <v>pics\\Goroh_3.jpg</v>
      </c>
      <c r="AR104" t="str">
        <f t="shared" si="40"/>
        <v/>
      </c>
      <c r="AS104" t="str">
        <f t="shared" si="39"/>
        <v/>
      </c>
      <c r="AT104">
        <f t="shared" ca="1" si="28"/>
        <v>0.88910705063214246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_Он_зернистый?</v>
      </c>
      <c r="BA104" t="e">
        <f>VLOOKUP(Q104,audio_list_stym!$B$2:$BQ$299,68,FALSE)</f>
        <v>#N/A</v>
      </c>
      <c r="BB104" t="str">
        <f t="shared" si="30"/>
        <v>Перед_Вами_XXXXX._Он_зернистый?</v>
      </c>
      <c r="BD104" cm="1">
        <f t="array" aca="1" ref="BD104" ca="1">INDEX($L$98:$L$105,(RANK(AT8,$AT$2:$AT$9)))</f>
        <v>2093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VLOOKUP(B105,audio_list_stym!$A$3:$BP$18,52,FALSE)</f>
        <v>17</v>
      </c>
      <c r="F105" t="str">
        <f>VLOOKUP(E105,metki!$A$2:$B$9,2,FALSE)</f>
        <v>экспл_новые_без_названия</v>
      </c>
      <c r="G105" t="str">
        <f t="shared" si="25"/>
        <v>экспл</v>
      </c>
      <c r="H105" t="str">
        <f>VLOOKUP(B105,audio_list_stym!$A$3:$AJ$18,20,FALSE)</f>
        <v>Gac</v>
      </c>
      <c r="I105" t="s">
        <v>695</v>
      </c>
      <c r="J105" t="str">
        <f t="shared" si="26"/>
        <v>Gac_8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128</v>
      </c>
      <c r="Z105" t="str">
        <f>IF(G105="экспл",VLOOKUP(J105,quest_экспл!$A$1:$N$129,12,FALSE),IF(G105="импл_",0,0))</f>
        <v>sound\\Okruglya_li_on.wav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6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37"/>
        <v/>
      </c>
      <c r="AI105" t="s">
        <v>115</v>
      </c>
      <c r="AO105">
        <f t="shared" ca="1" si="32"/>
        <v>0.70319058889151975</v>
      </c>
      <c r="AP105" t="str">
        <f t="shared" ca="1" si="33"/>
        <v>pics\\Kokos_4.jpg</v>
      </c>
      <c r="AR105" t="str">
        <f t="shared" si="40"/>
        <v/>
      </c>
      <c r="AS105" t="str">
        <f t="shared" si="39"/>
        <v/>
      </c>
      <c r="AT105">
        <f t="shared" ca="1" si="28"/>
        <v>0.61617307118010134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_Округлый_ли_он?</v>
      </c>
      <c r="BA105" t="e">
        <f>VLOOKUP(Q105,audio_list_stym!$B$2:$BQ$299,68,FALSE)</f>
        <v>#N/A</v>
      </c>
      <c r="BB105" t="str">
        <f t="shared" si="30"/>
        <v>Вы_видите_XXXXX._Округлый_ли_он?</v>
      </c>
      <c r="BD105" cm="1">
        <f t="array" aca="1" ref="BD105" ca="1">INDEX($L$98:$L$105,(RANK(AT9,$AT$2:$AT$9)))</f>
        <v>2094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VLOOKUP(B106,audio_list_stym!$A$3:$BP$18,52,FALSE)</f>
        <v>14</v>
      </c>
      <c r="F106" t="str">
        <f>VLOOKUP(E106,metki!$A$2:$B$9,2,FALSE)</f>
        <v>импл_новые_с_названием</v>
      </c>
      <c r="G106" t="str">
        <f t="shared" si="25"/>
        <v>импл_</v>
      </c>
      <c r="H106" t="str">
        <f>VLOOKUP(B106,audio_list_stym!$A$3:$AJ$18,20,FALSE)</f>
        <v>Noni</v>
      </c>
      <c r="I106" t="s">
        <v>688</v>
      </c>
      <c r="J106" t="str">
        <f t="shared" si="26"/>
        <v>Noni_1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257</v>
      </c>
      <c r="Q106" t="str">
        <f>IF(G106="экспл",0,IF(G106="импл_",VLOOKUP(J106,quest_импл!$A$1:$J$129,8,FALSE),0))</f>
        <v>sound\\Beliy_li_vnutri.wav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2060</v>
      </c>
      <c r="AD106" t="str">
        <f t="shared" ca="1" si="36"/>
        <v>pics\\Tomat_4.jpg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7"/>
        <v>pics\\Tomat_4.jpg</v>
      </c>
      <c r="AI106" t="s">
        <v>116</v>
      </c>
      <c r="AO106">
        <f t="shared" ca="1" si="32"/>
        <v>0.1117351458579281</v>
      </c>
      <c r="AP106" t="str">
        <f t="shared" ca="1" si="33"/>
        <v>pics\\Tomat_4.jpg</v>
      </c>
      <c r="AR106" t="str">
        <f t="shared" si="40"/>
        <v/>
      </c>
      <c r="AS106" t="str">
        <f t="shared" ca="1" si="39"/>
        <v>pics\\Tomat_4.jpg</v>
      </c>
      <c r="AT106">
        <f t="shared" ca="1" si="28"/>
        <v>0.89328458625631735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_Белый_ли_внутри_</v>
      </c>
      <c r="BB106" t="str">
        <f t="shared" si="30"/>
        <v>_Белый_ли_внутри_ГОНИК?</v>
      </c>
      <c r="BC106">
        <f>A106</f>
        <v>1214</v>
      </c>
      <c r="BD106" cm="1">
        <f t="array" aca="1" ref="BD106" ca="1">INDEX($L$106:$L$113,(RANK(AT2,$AT$2:$AT$9)))</f>
        <v>2120</v>
      </c>
      <c r="BE106" cm="1">
        <f t="array" aca="1" ref="BE106" ca="1">INDEX(BD66:BD81,(RANK(AT7,$AT$2:$AT$17)))</f>
        <v>2151</v>
      </c>
      <c r="BF106" cm="1">
        <f t="array" aca="1" ref="BF106" ca="1">INDEX(BD90:BD105,(RANK(AT7,$AT$2:$AT$17)))</f>
        <v>2083</v>
      </c>
      <c r="BG106" cm="1">
        <f t="array" aca="1" ref="BG106" ca="1">INDEX(BD114:BD129,(RANK(AT7,$AT$2:$AT$9)))</f>
        <v>2135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VLOOKUP(B107,audio_list_stym!$A$3:$BP$18,52,FALSE)</f>
        <v>14</v>
      </c>
      <c r="F107" t="str">
        <f>VLOOKUP(E107,metki!$A$2:$B$9,2,FALSE)</f>
        <v>импл_новые_с_названием</v>
      </c>
      <c r="G107" t="str">
        <f t="shared" si="25"/>
        <v>импл_</v>
      </c>
      <c r="H107" t="str">
        <f>VLOOKUP(B107,audio_list_stym!$A$3:$AJ$18,20,FALSE)</f>
        <v>Noni</v>
      </c>
      <c r="I107" t="s">
        <v>689</v>
      </c>
      <c r="J107" t="str">
        <f t="shared" si="26"/>
        <v>Noni_2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258</v>
      </c>
      <c r="Q107" t="str">
        <f>IF(G107="экспл",0,IF(G107="импл_",VLOOKUP(J107,quest_импл!$A$1:$J$129,8,FALSE),0))</f>
        <v>sound\\Rebristiy_li.wav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2032</v>
      </c>
      <c r="AD107" t="str">
        <f t="shared" ca="1" si="36"/>
        <v>pics\\Kokos_8.jpg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7"/>
        <v>pics\\Kokos_8.jpg</v>
      </c>
      <c r="AI107" t="s">
        <v>117</v>
      </c>
      <c r="AO107">
        <f t="shared" ca="1" si="32"/>
        <v>0.61757822405707563</v>
      </c>
      <c r="AP107" t="str">
        <f t="shared" ca="1" si="33"/>
        <v>pics\\Kokos_8.jpg</v>
      </c>
      <c r="AR107" t="str">
        <f t="shared" si="40"/>
        <v/>
      </c>
      <c r="AS107" t="str">
        <f t="shared" ca="1" si="39"/>
        <v>pics\\Kokos_8.jpg</v>
      </c>
      <c r="AT107">
        <f t="shared" ca="1" si="28"/>
        <v>0.54126469447937187</v>
      </c>
      <c r="AU107" t="s">
        <v>697</v>
      </c>
      <c r="AV107" t="str">
        <f t="shared" ca="1" si="29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_Ребристый_ли_</v>
      </c>
      <c r="BB107" t="str">
        <f t="shared" si="30"/>
        <v>_Ребристый_ли_ГОНИК?</v>
      </c>
      <c r="BD107" cm="1">
        <f t="array" aca="1" ref="BD107" ca="1">INDEX($L$106:$L$113,(RANK(AT3,$AT$2:$AT$9)))</f>
        <v>2119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VLOOKUP(B108,audio_list_stym!$A$3:$BP$18,52,FALSE)</f>
        <v>14</v>
      </c>
      <c r="F108" t="str">
        <f>VLOOKUP(E108,metki!$A$2:$B$9,2,FALSE)</f>
        <v>импл_новые_с_названием</v>
      </c>
      <c r="G108" t="str">
        <f t="shared" si="25"/>
        <v>импл_</v>
      </c>
      <c r="H108" t="str">
        <f>VLOOKUP(B108,audio_list_stym!$A$3:$AJ$18,20,FALSE)</f>
        <v>Noni</v>
      </c>
      <c r="I108" t="s">
        <v>690</v>
      </c>
      <c r="J108" t="str">
        <f t="shared" si="26"/>
        <v>Noni_3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259</v>
      </c>
      <c r="Q108" t="str">
        <f>IF(G108="экспл",0,IF(G108="импл_",VLOOKUP(J108,quest_импл!$A$1:$J$129,8,FALSE),0))</f>
        <v>sound\\Goluboy_li.wav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2017</v>
      </c>
      <c r="AD108" t="str">
        <f t="shared" ca="1" si="36"/>
        <v>pics\\Goroh_1.jpg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7"/>
        <v>pics\\Goroh_1.jpg</v>
      </c>
      <c r="AI108" t="s">
        <v>118</v>
      </c>
      <c r="AO108">
        <f t="shared" ca="1" si="32"/>
        <v>0.81865566716155735</v>
      </c>
      <c r="AP108" t="str">
        <f t="shared" ca="1" si="33"/>
        <v>pics\\Goroh_1.jpg</v>
      </c>
      <c r="AR108" t="str">
        <f t="shared" si="40"/>
        <v/>
      </c>
      <c r="AS108" t="str">
        <f t="shared" ca="1" si="39"/>
        <v>pics\\Goroh_1.jpg</v>
      </c>
      <c r="AT108">
        <f t="shared" ca="1" si="28"/>
        <v>0.81988676992430887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_Голубой_ли_</v>
      </c>
      <c r="BB108" t="str">
        <f t="shared" si="30"/>
        <v>_Голубой_ли_ГОНИК?</v>
      </c>
      <c r="BD108" cm="1">
        <f t="array" aca="1" ref="BD108" ca="1">INDEX($L$106:$L$113,(RANK(AT4,$AT$2:$AT$9)))</f>
        <v>2116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VLOOKUP(B109,audio_list_stym!$A$3:$BP$18,52,FALSE)</f>
        <v>14</v>
      </c>
      <c r="F109" t="str">
        <f>VLOOKUP(E109,metki!$A$2:$B$9,2,FALSE)</f>
        <v>импл_новые_с_названием</v>
      </c>
      <c r="G109" t="str">
        <f t="shared" si="25"/>
        <v>импл_</v>
      </c>
      <c r="H109" t="str">
        <f>VLOOKUP(B109,audio_list_stym!$A$3:$AJ$18,20,FALSE)</f>
        <v>Noni</v>
      </c>
      <c r="I109" t="s">
        <v>691</v>
      </c>
      <c r="J109" t="str">
        <f t="shared" si="26"/>
        <v>Noni_4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260</v>
      </c>
      <c r="Q109" t="str">
        <f>IF(G109="экспл",0,IF(G109="импл_",VLOOKUP(J109,quest_импл!$A$1:$J$129,8,FALSE),0))</f>
        <v>sound\\S_bugorkami_li.wav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2055</v>
      </c>
      <c r="AD109" t="str">
        <f t="shared" ca="1" si="36"/>
        <v>pics\\Redis_7.jpg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7"/>
        <v>pics\\Redis_7.jpg</v>
      </c>
      <c r="AI109" t="s">
        <v>119</v>
      </c>
      <c r="AO109">
        <f t="shared" ca="1" si="32"/>
        <v>0.27409278176404595</v>
      </c>
      <c r="AP109" t="str">
        <f t="shared" ca="1" si="33"/>
        <v>pics\\Redis_7.jpg</v>
      </c>
      <c r="AR109" t="str">
        <f t="shared" si="40"/>
        <v/>
      </c>
      <c r="AS109" t="str">
        <f t="shared" ca="1" si="39"/>
        <v>pics\\Redis_7.jpg</v>
      </c>
      <c r="AT109">
        <f t="shared" ca="1" si="28"/>
        <v>0.57858324573680964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_С_бугорками_ли_</v>
      </c>
      <c r="BB109" t="str">
        <f t="shared" si="30"/>
        <v>_С_бугорками_ли_ГОНИК?</v>
      </c>
      <c r="BD109" cm="1">
        <f t="array" aca="1" ref="BD109" ca="1">INDEX($L$106:$L$113,(RANK(AT5,$AT$2:$AT$9)))</f>
        <v>2113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VLOOKUP(B110,audio_list_stym!$A$3:$BP$18,52,FALSE)</f>
        <v>14</v>
      </c>
      <c r="F110" t="str">
        <f>VLOOKUP(E110,metki!$A$2:$B$9,2,FALSE)</f>
        <v>импл_новые_с_названием</v>
      </c>
      <c r="G110" t="str">
        <f t="shared" si="25"/>
        <v>импл_</v>
      </c>
      <c r="H110" t="str">
        <f>VLOOKUP(B110,audio_list_stym!$A$3:$AJ$18,20,FALSE)</f>
        <v>Noni</v>
      </c>
      <c r="I110" t="s">
        <v>692</v>
      </c>
      <c r="J110" t="str">
        <f t="shared" si="26"/>
        <v>Noni_5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261</v>
      </c>
      <c r="Q110" t="str">
        <f>IF(G110="экспл",0,IF(G110="импл_",VLOOKUP(J110,quest_импл!$A$1:$J$129,8,FALSE),0))</f>
        <v>sound\\Ovalniy_li.wav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2042</v>
      </c>
      <c r="AD110" t="str">
        <f t="shared" ca="1" si="36"/>
        <v>pics\\Peper_2.jpg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7"/>
        <v>pics\\Peper_2.jpg</v>
      </c>
      <c r="AI110" t="s">
        <v>120</v>
      </c>
      <c r="AO110">
        <f t="shared" ca="1" si="32"/>
        <v>0.42982584726902662</v>
      </c>
      <c r="AP110" t="str">
        <f t="shared" ca="1" si="33"/>
        <v>pics\\Peper_2.jpg</v>
      </c>
      <c r="AR110" t="str">
        <f t="shared" si="40"/>
        <v/>
      </c>
      <c r="AS110" t="str">
        <f t="shared" ca="1" si="39"/>
        <v>pics\\Peper_2.jpg</v>
      </c>
      <c r="AT110">
        <f t="shared" ca="1" si="28"/>
        <v>0.22894054641261918</v>
      </c>
      <c r="AU110" t="s">
        <v>697</v>
      </c>
      <c r="AV110" t="str">
        <f t="shared" ca="1" si="29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_Овальный_ли_</v>
      </c>
      <c r="BB110" t="str">
        <f t="shared" si="30"/>
        <v>_Овальный_ли_ГОНИК?</v>
      </c>
      <c r="BD110" cm="1">
        <f t="array" aca="1" ref="BD110" ca="1">INDEX($L$106:$L$113,(RANK(AT6,$AT$2:$AT$9)))</f>
        <v>2115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VLOOKUP(B111,audio_list_stym!$A$3:$BP$18,52,FALSE)</f>
        <v>14</v>
      </c>
      <c r="F111" t="str">
        <f>VLOOKUP(E111,metki!$A$2:$B$9,2,FALSE)</f>
        <v>импл_новые_с_названием</v>
      </c>
      <c r="G111" t="str">
        <f t="shared" si="25"/>
        <v>импл_</v>
      </c>
      <c r="H111" t="str">
        <f>VLOOKUP(B111,audio_list_stym!$A$3:$AJ$18,20,FALSE)</f>
        <v>Noni</v>
      </c>
      <c r="I111" t="s">
        <v>693</v>
      </c>
      <c r="J111" t="str">
        <f t="shared" si="26"/>
        <v>Noni_6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262</v>
      </c>
      <c r="Q111" t="str">
        <f>IF(G111="экспл",0,IF(G111="импл_",VLOOKUP(J111,quest_импл!$A$1:$J$129,8,FALSE),0))</f>
        <v>sound\\Zhidkiy_li.wav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2061</v>
      </c>
      <c r="AD111" t="str">
        <f t="shared" ca="1" si="36"/>
        <v>pics\\Tomat_5.jpg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7"/>
        <v>pics\\Tomat_5.jpg</v>
      </c>
      <c r="AI111" t="s">
        <v>121</v>
      </c>
      <c r="AO111">
        <f t="shared" ca="1" si="32"/>
        <v>8.2687314100321152E-2</v>
      </c>
      <c r="AP111" t="str">
        <f t="shared" ca="1" si="33"/>
        <v>pics\\Tomat_5.jpg</v>
      </c>
      <c r="AR111" t="str">
        <f t="shared" si="40"/>
        <v/>
      </c>
      <c r="AS111" t="str">
        <f t="shared" ca="1" si="39"/>
        <v>pics\\Tomat_5.jpg</v>
      </c>
      <c r="AT111">
        <f t="shared" ca="1" si="28"/>
        <v>0.6737561347178338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_Жидкий_ли_</v>
      </c>
      <c r="BB111" t="str">
        <f t="shared" si="30"/>
        <v>_Жидкий_ли_ГОНИК?</v>
      </c>
      <c r="BD111" cm="1">
        <f t="array" aca="1" ref="BD111" ca="1">INDEX($L$106:$L$113,(RANK(AT7,$AT$2:$AT$9)))</f>
        <v>2114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VLOOKUP(B112,audio_list_stym!$A$3:$BP$18,52,FALSE)</f>
        <v>14</v>
      </c>
      <c r="F112" t="str">
        <f>VLOOKUP(E112,metki!$A$2:$B$9,2,FALSE)</f>
        <v>импл_новые_с_названием</v>
      </c>
      <c r="G112" t="str">
        <f t="shared" si="25"/>
        <v>импл_</v>
      </c>
      <c r="H112" t="str">
        <f>VLOOKUP(B112,audio_list_stym!$A$3:$AJ$18,20,FALSE)</f>
        <v>Noni</v>
      </c>
      <c r="I112" t="s">
        <v>694</v>
      </c>
      <c r="J112" t="str">
        <f t="shared" si="26"/>
        <v>Noni_7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263</v>
      </c>
      <c r="Q112" t="str">
        <f>IF(G112="экспл",0,IF(G112="импл_",VLOOKUP(J112,quest_импл!$A$1:$J$129,8,FALSE),0))</f>
        <v>sound\\Lohmatiy_li.wav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2004</v>
      </c>
      <c r="AD112" t="str">
        <f t="shared" ca="1" si="36"/>
        <v>pics\\Banan_4.jpg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7"/>
        <v>pics\\Banan_4.jpg</v>
      </c>
      <c r="AI112" t="s">
        <v>122</v>
      </c>
      <c r="AO112">
        <f t="shared" ca="1" si="32"/>
        <v>0.94279760629960041</v>
      </c>
      <c r="AP112" t="str">
        <f t="shared" ca="1" si="33"/>
        <v>pics\\Banan_4.jpg</v>
      </c>
      <c r="AR112" t="str">
        <f t="shared" si="40"/>
        <v/>
      </c>
      <c r="AS112" t="str">
        <f t="shared" ca="1" si="39"/>
        <v>pics\\Banan_4.jpg</v>
      </c>
      <c r="AT112">
        <f t="shared" ca="1" si="28"/>
        <v>0.86257875084287072</v>
      </c>
      <c r="AU112" t="s">
        <v>697</v>
      </c>
      <c r="AV112" t="str">
        <f t="shared" ca="1" si="29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_Лохматый_ли_</v>
      </c>
      <c r="BB112" t="str">
        <f t="shared" si="30"/>
        <v>_Лохматый_ли_ГОНИК?</v>
      </c>
      <c r="BD112" cm="1">
        <f t="array" aca="1" ref="BD112" ca="1">INDEX($L$106:$L$113,(RANK(AT8,$AT$2:$AT$9)))</f>
        <v>2117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VLOOKUP(B113,audio_list_stym!$A$3:$BP$18,52,FALSE)</f>
        <v>14</v>
      </c>
      <c r="F113" t="str">
        <f>VLOOKUP(E113,metki!$A$2:$B$9,2,FALSE)</f>
        <v>импл_новые_с_названием</v>
      </c>
      <c r="G113" t="str">
        <f t="shared" si="25"/>
        <v>импл_</v>
      </c>
      <c r="H113" t="str">
        <f>VLOOKUP(B113,audio_list_stym!$A$3:$AJ$18,20,FALSE)</f>
        <v>Noni</v>
      </c>
      <c r="I113" t="s">
        <v>695</v>
      </c>
      <c r="J113" t="str">
        <f t="shared" si="26"/>
        <v>Noni_8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264</v>
      </c>
      <c r="Q113" t="str">
        <f>IF(G113="экспл",0,IF(G113="импл_",VLOOKUP(J113,quest_импл!$A$1:$J$129,8,FALSE),0))</f>
        <v>sound\\Zolotistiy_li.wav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2030</v>
      </c>
      <c r="AD113" t="str">
        <f t="shared" ca="1" si="36"/>
        <v>pics\\Kokos_6.jpg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7"/>
        <v>pics\\Kokos_6.jpg</v>
      </c>
      <c r="AI113" t="s">
        <v>123</v>
      </c>
      <c r="AO113">
        <f t="shared" ca="1" si="32"/>
        <v>0.66074750369457291</v>
      </c>
      <c r="AP113" t="str">
        <f t="shared" ca="1" si="33"/>
        <v>pics\\Kokos_6.jpg</v>
      </c>
      <c r="AR113" t="str">
        <f t="shared" si="40"/>
        <v/>
      </c>
      <c r="AS113" t="str">
        <f t="shared" ca="1" si="39"/>
        <v>pics\\Kokos_6.jpg</v>
      </c>
      <c r="AT113">
        <f t="shared" ca="1" si="28"/>
        <v>0.84379678776186706</v>
      </c>
      <c r="AU113" t="s">
        <v>697</v>
      </c>
      <c r="AV113" t="str">
        <f t="shared" ca="1" si="29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_Золотистый_ли_</v>
      </c>
      <c r="BB113" t="str">
        <f t="shared" si="30"/>
        <v>_Золотистый_ли_ГОНИК?</v>
      </c>
      <c r="BD113" cm="1">
        <f t="array" aca="1" ref="BD113" ca="1">INDEX($L$106:$L$113,(RANK(AT9,$AT$2:$AT$9)))</f>
        <v>2118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VLOOKUP(B114,audio_list_stym!$A$3:$BP$18,52,FALSE)</f>
        <v>15</v>
      </c>
      <c r="F114" t="str">
        <f>VLOOKUP(E114,metki!$A$2:$B$9,2,FALSE)</f>
        <v>экспл_новые_с_названием</v>
      </c>
      <c r="G114" t="str">
        <f t="shared" si="25"/>
        <v>экспл</v>
      </c>
      <c r="H114" t="str">
        <f>VLOOKUP(B114,audio_list_stym!$A$3:$AJ$18,20,FALSE)</f>
        <v>Sapota</v>
      </c>
      <c r="I114" t="s">
        <v>688</v>
      </c>
      <c r="J114" t="str">
        <f t="shared" si="26"/>
        <v>Sapota_1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137</v>
      </c>
      <c r="Z114" t="str">
        <f>IF(G114="экспл",VLOOKUP(J114,quest_экспл!$A$1:$N$129,12,FALSE),IF(G114="импл_",0,0))</f>
        <v>sound\\On_sharoobraxniy.wav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6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37"/>
        <v/>
      </c>
      <c r="AI114" t="s">
        <v>86</v>
      </c>
      <c r="AO114">
        <f t="shared" ca="1" si="32"/>
        <v>0.32715415369998979</v>
      </c>
      <c r="AP114" t="str">
        <f t="shared" ca="1" si="33"/>
        <v>pics\\Redis_4.jpg</v>
      </c>
      <c r="AR114" t="str">
        <f t="shared" si="40"/>
        <v/>
      </c>
      <c r="AS114" t="str">
        <f t="shared" si="39"/>
        <v/>
      </c>
      <c r="AT114">
        <f t="shared" ca="1" si="28"/>
        <v>2.111335198272335E-3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_Он_шарообразный?</v>
      </c>
      <c r="BA114" t="e">
        <f>VLOOKUP(Q114,audio_list_stym!$B$2:$BQ$299,68,FALSE)</f>
        <v>#N/A</v>
      </c>
      <c r="BB114" t="str">
        <f t="shared" si="30"/>
        <v>На_экране_ТОДИС._Он_шарообразный?</v>
      </c>
      <c r="BC114">
        <f>A114</f>
        <v>1215</v>
      </c>
      <c r="BD114" cm="1">
        <f t="array" aca="1" ref="BD114" ca="1">INDEX($L$114:$L$121,(RANK(AT2,$AT$2:$AT$9)))</f>
        <v>2136</v>
      </c>
      <c r="BE114" cm="1">
        <f t="array" aca="1" ref="BE114" ca="1">INDEX(BD66:BD81,(RANK(AT8,$AT$2:$AT$17)))</f>
        <v>2071</v>
      </c>
      <c r="BF114" cm="1">
        <f t="array" aca="1" ref="BF114" ca="1">INDEX(BD82:BD97,(RANK(AT8,$AT$2:$AT$9)))</f>
        <v>2075</v>
      </c>
      <c r="BG114" cm="1">
        <f t="array" aca="1" ref="BG114" ca="1">INDEX(BD98:BD113,(RANK(AT8,$AT$2:$AT$9)))</f>
        <v>2091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VLOOKUP(B115,audio_list_stym!$A$3:$BP$18,52,FALSE)</f>
        <v>15</v>
      </c>
      <c r="F115" t="str">
        <f>VLOOKUP(E115,metki!$A$2:$B$9,2,FALSE)</f>
        <v>экспл_новые_с_названием</v>
      </c>
      <c r="G115" t="str">
        <f t="shared" si="25"/>
        <v>экспл</v>
      </c>
      <c r="H115" t="str">
        <f>VLOOKUP(B115,audio_list_stym!$A$3:$AJ$18,20,FALSE)</f>
        <v>Sapota</v>
      </c>
      <c r="I115" t="s">
        <v>689</v>
      </c>
      <c r="J115" t="str">
        <f t="shared" si="26"/>
        <v>Sapota_2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138</v>
      </c>
      <c r="Z115" t="str">
        <f>IF(G115="экспл",VLOOKUP(J115,quest_экспл!$A$1:$N$129,12,FALSE),IF(G115="импл_",0,0))</f>
        <v>sound\\On_nadrezan.wav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6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37"/>
        <v/>
      </c>
      <c r="AI115" t="s">
        <v>87</v>
      </c>
      <c r="AO115">
        <f t="shared" ca="1" si="32"/>
        <v>0.32216649657170016</v>
      </c>
      <c r="AP115" t="str">
        <f t="shared" ca="1" si="33"/>
        <v>pics\\Redis_5.jpg</v>
      </c>
      <c r="AR115" t="str">
        <f t="shared" si="40"/>
        <v/>
      </c>
      <c r="AS115" t="str">
        <f t="shared" si="39"/>
        <v/>
      </c>
      <c r="AT115">
        <f t="shared" ca="1" si="28"/>
        <v>0.86731122357433921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_Он_надрезан?</v>
      </c>
      <c r="BA115" t="e">
        <f>VLOOKUP(Q115,audio_list_stym!$B$2:$BQ$299,68,FALSE)</f>
        <v>#N/A</v>
      </c>
      <c r="BB115" t="str">
        <f t="shared" si="30"/>
        <v>Посмотрите,_вот_ТОДИС._Он_надрезан?</v>
      </c>
      <c r="BD115" cm="1">
        <f t="array" aca="1" ref="BD115" ca="1">INDEX($L$114:$L$121,(RANK(AT3,$AT$2:$AT$9)))</f>
        <v>2135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VLOOKUP(B116,audio_list_stym!$A$3:$BP$18,52,FALSE)</f>
        <v>15</v>
      </c>
      <c r="F116" t="str">
        <f>VLOOKUP(E116,metki!$A$2:$B$9,2,FALSE)</f>
        <v>экспл_новые_с_названием</v>
      </c>
      <c r="G116" t="str">
        <f t="shared" si="25"/>
        <v>экспл</v>
      </c>
      <c r="H116" t="str">
        <f>VLOOKUP(B116,audio_list_stym!$A$3:$AJ$18,20,FALSE)</f>
        <v>Sapota</v>
      </c>
      <c r="I116" t="s">
        <v>690</v>
      </c>
      <c r="J116" t="str">
        <f t="shared" si="26"/>
        <v>Sapota_3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139</v>
      </c>
      <c r="Z116" t="str">
        <f>IF(G116="экспл",VLOOKUP(J116,quest_экспл!$A$1:$N$129,12,FALSE),IF(G116="импл_",0,0))</f>
        <v>sound\\On_perekruchen.wav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6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37"/>
        <v/>
      </c>
      <c r="AI116" t="s">
        <v>88</v>
      </c>
      <c r="AO116">
        <f t="shared" ca="1" si="32"/>
        <v>0.87907402605548057</v>
      </c>
      <c r="AP116" t="str">
        <f t="shared" ca="1" si="33"/>
        <v>pics\\Finik_2.jpg</v>
      </c>
      <c r="AR116" t="str">
        <f t="shared" si="40"/>
        <v/>
      </c>
      <c r="AS116" t="str">
        <f t="shared" si="39"/>
        <v/>
      </c>
      <c r="AT116">
        <f t="shared" ca="1" si="28"/>
        <v>0.61553106774369959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_Он_перекручен?</v>
      </c>
      <c r="BA116" t="e">
        <f>VLOOKUP(Q116,audio_list_stym!$B$2:$BQ$299,68,FALSE)</f>
        <v>#N/A</v>
      </c>
      <c r="BB116" t="str">
        <f t="shared" si="30"/>
        <v>Вот_ТОДИС._Он_перекручен?</v>
      </c>
      <c r="BD116" cm="1">
        <f t="array" aca="1" ref="BD116" ca="1">INDEX($L$114:$L$121,(RANK(AT4,$AT$2:$AT$9)))</f>
        <v>2132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VLOOKUP(B117,audio_list_stym!$A$3:$BP$18,52,FALSE)</f>
        <v>15</v>
      </c>
      <c r="F117" t="str">
        <f>VLOOKUP(E117,metki!$A$2:$B$9,2,FALSE)</f>
        <v>экспл_новые_с_названием</v>
      </c>
      <c r="G117" t="str">
        <f t="shared" si="25"/>
        <v>экспл</v>
      </c>
      <c r="H117" t="str">
        <f>VLOOKUP(B117,audio_list_stym!$A$3:$AJ$18,20,FALSE)</f>
        <v>Sapota</v>
      </c>
      <c r="I117" t="s">
        <v>691</v>
      </c>
      <c r="J117" t="str">
        <f t="shared" si="26"/>
        <v>Sapota_4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140</v>
      </c>
      <c r="Z117" t="str">
        <f>IF(G117="экспл",VLOOKUP(J117,quest_экспл!$A$1:$N$129,12,FALSE),IF(G117="импл_",0,0))</f>
        <v>sound\\Sorvan_li_on.wav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6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37"/>
        <v/>
      </c>
      <c r="AI117" t="s">
        <v>89</v>
      </c>
      <c r="AO117">
        <f t="shared" ca="1" si="32"/>
        <v>0.73599401149018073</v>
      </c>
      <c r="AP117" t="str">
        <f t="shared" ca="1" si="33"/>
        <v>pics\\Kokos_2.jpg</v>
      </c>
      <c r="AR117" t="str">
        <f t="shared" si="40"/>
        <v/>
      </c>
      <c r="AS117" t="str">
        <f t="shared" si="39"/>
        <v/>
      </c>
      <c r="AT117">
        <f t="shared" ca="1" si="28"/>
        <v>0.72973210009537903</v>
      </c>
      <c r="AU117" t="s">
        <v>697</v>
      </c>
      <c r="AV117" t="str">
        <f t="shared" ca="1" si="29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_Сорван_ли_он?</v>
      </c>
      <c r="BA117" t="e">
        <f>VLOOKUP(Q117,audio_list_stym!$B$2:$BQ$299,68,FALSE)</f>
        <v>#N/A</v>
      </c>
      <c r="BB117" t="str">
        <f t="shared" si="30"/>
        <v>Это_ТОДИС._Сорван_ли_он?</v>
      </c>
      <c r="BD117" cm="1">
        <f t="array" aca="1" ref="BD117" ca="1">INDEX($L$114:$L$121,(RANK(AT5,$AT$2:$AT$9)))</f>
        <v>2129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VLOOKUP(B118,audio_list_stym!$A$3:$BP$18,52,FALSE)</f>
        <v>15</v>
      </c>
      <c r="F118" t="str">
        <f>VLOOKUP(E118,metki!$A$2:$B$9,2,FALSE)</f>
        <v>экспл_новые_с_названием</v>
      </c>
      <c r="G118" t="str">
        <f t="shared" si="25"/>
        <v>экспл</v>
      </c>
      <c r="H118" t="str">
        <f>VLOOKUP(B118,audio_list_stym!$A$3:$AJ$18,20,FALSE)</f>
        <v>Sapota</v>
      </c>
      <c r="I118" t="s">
        <v>692</v>
      </c>
      <c r="J118" t="str">
        <f t="shared" si="26"/>
        <v>Sapota_5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141</v>
      </c>
      <c r="Z118" t="str">
        <f>IF(G118="экспл",VLOOKUP(J118,quest_экспл!$A$1:$N$129,12,FALSE),IF(G118="импл_",0,0))</f>
        <v>sound\\Spressovan_li_on.wav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6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37"/>
        <v/>
      </c>
      <c r="AI118" t="s">
        <v>90</v>
      </c>
      <c r="AO118">
        <f t="shared" ca="1" si="32"/>
        <v>0.83731863692000907</v>
      </c>
      <c r="AP118" t="str">
        <f t="shared" ca="1" si="33"/>
        <v>pics\\Finik_5.jpg</v>
      </c>
      <c r="AR118" t="str">
        <f t="shared" si="40"/>
        <v/>
      </c>
      <c r="AS118" t="str">
        <f t="shared" si="39"/>
        <v/>
      </c>
      <c r="AT118">
        <f t="shared" ca="1" si="28"/>
        <v>0.5304413789167608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_Спрессован_ли_он?</v>
      </c>
      <c r="BA118" t="e">
        <f>VLOOKUP(Q118,audio_list_stym!$B$2:$BQ$299,68,FALSE)</f>
        <v>#N/A</v>
      </c>
      <c r="BB118" t="str">
        <f t="shared" si="30"/>
        <v>На_картинке_ТОДИС._Спрессован_ли_он?</v>
      </c>
      <c r="BD118" cm="1">
        <f t="array" aca="1" ref="BD118" ca="1">INDEX($L$114:$L$121,(RANK(AT6,$AT$2:$AT$9)))</f>
        <v>2131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VLOOKUP(B119,audio_list_stym!$A$3:$BP$18,52,FALSE)</f>
        <v>15</v>
      </c>
      <c r="F119" t="str">
        <f>VLOOKUP(E119,metki!$A$2:$B$9,2,FALSE)</f>
        <v>экспл_новые_с_названием</v>
      </c>
      <c r="G119" t="str">
        <f t="shared" si="25"/>
        <v>экспл</v>
      </c>
      <c r="H119" t="str">
        <f>VLOOKUP(B119,audio_list_stym!$A$3:$AJ$18,20,FALSE)</f>
        <v>Sapota</v>
      </c>
      <c r="I119" t="s">
        <v>693</v>
      </c>
      <c r="J119" t="str">
        <f t="shared" si="26"/>
        <v>Sapota_6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142</v>
      </c>
      <c r="Z119" t="str">
        <f>IF(G119="экспл",VLOOKUP(J119,quest_экспл!$A$1:$N$129,12,FALSE),IF(G119="импл_",0,0))</f>
        <v>sound\\Zheltiy_li_on.wav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6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37"/>
        <v/>
      </c>
      <c r="AI119" t="s">
        <v>91</v>
      </c>
      <c r="AO119">
        <f t="shared" ca="1" si="32"/>
        <v>0.39306228384862585</v>
      </c>
      <c r="AP119" t="str">
        <f t="shared" ca="1" si="33"/>
        <v>pics\\Peper_5.jpg</v>
      </c>
      <c r="AR119" t="str">
        <f t="shared" si="40"/>
        <v/>
      </c>
      <c r="AS119" t="str">
        <f t="shared" si="39"/>
        <v/>
      </c>
      <c r="AT119">
        <f t="shared" ca="1" si="28"/>
        <v>8.793669980112806E-2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_Желтый_ли_он?</v>
      </c>
      <c r="BA119" t="e">
        <f>VLOOKUP(Q119,audio_list_stym!$B$2:$BQ$299,68,FALSE)</f>
        <v>#N/A</v>
      </c>
      <c r="BB119" t="str">
        <f t="shared" si="30"/>
        <v>На_мониторе_ТОДИС._Желтый_ли_он?</v>
      </c>
      <c r="BD119" cm="1">
        <f t="array" aca="1" ref="BD119" ca="1">INDEX($L$114:$L$121,(RANK(AT7,$AT$2:$AT$9)))</f>
        <v>2130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VLOOKUP(B120,audio_list_stym!$A$3:$BP$18,52,FALSE)</f>
        <v>15</v>
      </c>
      <c r="F120" t="str">
        <f>VLOOKUP(E120,metki!$A$2:$B$9,2,FALSE)</f>
        <v>экспл_новые_с_названием</v>
      </c>
      <c r="G120" t="str">
        <f t="shared" si="25"/>
        <v>экспл</v>
      </c>
      <c r="H120" t="str">
        <f>VLOOKUP(B120,audio_list_stym!$A$3:$AJ$18,20,FALSE)</f>
        <v>Sapota</v>
      </c>
      <c r="I120" t="s">
        <v>694</v>
      </c>
      <c r="J120" t="str">
        <f t="shared" si="26"/>
        <v>Sapota_7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143</v>
      </c>
      <c r="Z120" t="str">
        <f>IF(G120="экспл",VLOOKUP(J120,quest_экспл!$A$1:$N$129,12,FALSE),IF(G120="импл_",0,0))</f>
        <v>sound\\Rovniy_li_on.wav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6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37"/>
        <v/>
      </c>
      <c r="AI120" t="s">
        <v>92</v>
      </c>
      <c r="AO120">
        <f t="shared" ca="1" si="32"/>
        <v>0.40639437563265945</v>
      </c>
      <c r="AP120" t="str">
        <f t="shared" ca="1" si="33"/>
        <v>pics\\Peper_4.jpg</v>
      </c>
      <c r="AR120" t="str">
        <f t="shared" si="40"/>
        <v/>
      </c>
      <c r="AS120" t="str">
        <f t="shared" si="39"/>
        <v/>
      </c>
      <c r="AT120">
        <f t="shared" ca="1" si="28"/>
        <v>0.42606308816409122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_Ровный_ли_он?</v>
      </c>
      <c r="BA120" t="e">
        <f>VLOOKUP(Q120,audio_list_stym!$B$2:$BQ$299,68,FALSE)</f>
        <v>#N/A</v>
      </c>
      <c r="BB120" t="str">
        <f t="shared" si="30"/>
        <v>Перед_Вами_ТОДИС._Ровный_ли_он?</v>
      </c>
      <c r="BD120" cm="1">
        <f t="array" aca="1" ref="BD120" ca="1">INDEX($L$114:$L$121,(RANK(AT8,$AT$2:$AT$9)))</f>
        <v>2133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VLOOKUP(B121,audio_list_stym!$A$3:$BP$18,52,FALSE)</f>
        <v>15</v>
      </c>
      <c r="F121" t="str">
        <f>VLOOKUP(E121,metki!$A$2:$B$9,2,FALSE)</f>
        <v>экспл_новые_с_названием</v>
      </c>
      <c r="G121" t="str">
        <f t="shared" si="25"/>
        <v>экспл</v>
      </c>
      <c r="H121" t="str">
        <f>VLOOKUP(B121,audio_list_stym!$A$3:$AJ$18,20,FALSE)</f>
        <v>Sapota</v>
      </c>
      <c r="I121" t="s">
        <v>695</v>
      </c>
      <c r="J121" t="str">
        <f t="shared" si="26"/>
        <v>Sapota_8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144</v>
      </c>
      <c r="Z121" t="str">
        <f>IF(G121="экспл",VLOOKUP(J121,quest_экспл!$A$1:$N$129,12,FALSE),IF(G121="импл_",0,0))</f>
        <v>sound\\On_imeet_shipi.wav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6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37"/>
        <v/>
      </c>
      <c r="AI121" t="s">
        <v>93</v>
      </c>
      <c r="AO121">
        <f t="shared" ca="1" si="32"/>
        <v>0.80150519800424802</v>
      </c>
      <c r="AP121" t="str">
        <f t="shared" ca="1" si="33"/>
        <v>pics\\Goroh_4.jpg</v>
      </c>
      <c r="AR121" t="str">
        <f>IF(AH121="sound\\Ogorod",AP49,"")</f>
        <v/>
      </c>
      <c r="AS121" t="str">
        <f t="shared" si="39"/>
        <v/>
      </c>
      <c r="AT121">
        <f t="shared" ca="1" si="28"/>
        <v>0.93771383140195252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_Он_имеет_шипы?</v>
      </c>
      <c r="BA121" t="e">
        <f>VLOOKUP(Q121,audio_list_stym!$B$2:$BQ$299,68,FALSE)</f>
        <v>#N/A</v>
      </c>
      <c r="BB121" t="str">
        <f t="shared" si="30"/>
        <v>Вы_видите_ТОДИС._Он_имеет_шипы?</v>
      </c>
      <c r="BD121" cm="1">
        <f t="array" aca="1" ref="BD121" ca="1">INDEX($L$114:$L$121,(RANK(AT9,$AT$2:$AT$9)))</f>
        <v>2134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VLOOKUP(B122,audio_list_stym!$A$3:$BP$18,52,FALSE)</f>
        <v>16</v>
      </c>
      <c r="F122" t="str">
        <f>VLOOKUP(E122,metki!$A$2:$B$9,2,FALSE)</f>
        <v>импл_новые_без_названия</v>
      </c>
      <c r="G122" t="str">
        <f t="shared" si="25"/>
        <v>импл_</v>
      </c>
      <c r="H122" t="str">
        <f>VLOOKUP(B122,audio_list_stym!$A$3:$AJ$18,20,FALSE)</f>
        <v>Tamanid</v>
      </c>
      <c r="I122" t="s">
        <v>688</v>
      </c>
      <c r="J122" t="str">
        <f t="shared" si="26"/>
        <v>Tamanid_1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273</v>
      </c>
      <c r="Q122" t="str">
        <f>IF(G122="экспл",0,IF(G122="импл_",VLOOKUP(J122,quest_импл!$A$1:$J$129,8,FALSE),0))</f>
        <v>sound\\Krasnovatiy_li.wav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2047</v>
      </c>
      <c r="AD122" t="str">
        <f t="shared" ca="1" si="36"/>
        <v>pics\\Peper_7.jpg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7"/>
        <v>pics\\Peper_7.jpg</v>
      </c>
      <c r="AI122" t="s">
        <v>124</v>
      </c>
      <c r="AO122">
        <f t="shared" ca="1" si="32"/>
        <v>0.3693253366911653</v>
      </c>
      <c r="AP122" t="str">
        <f t="shared" ca="1" si="33"/>
        <v>pics\\Peper_7.jpg</v>
      </c>
      <c r="AR122" t="str">
        <f t="shared" ref="AR122:AR129" si="41">IF(AH122="sound\\Ogorod",AP50,"")</f>
        <v/>
      </c>
      <c r="AS122" t="str">
        <f t="shared" ca="1" si="39"/>
        <v>pics\\Peper_7.jpg</v>
      </c>
      <c r="AT122">
        <f t="shared" ca="1" si="28"/>
        <v>0.63446986335376077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_Красноватый_ли_</v>
      </c>
      <c r="BB122" t="str">
        <f t="shared" si="30"/>
        <v>_Красноватый_ли_XXXXX?</v>
      </c>
      <c r="BC122">
        <f>A122</f>
        <v>1216</v>
      </c>
      <c r="BD122" cm="1">
        <f t="array" aca="1" ref="BD122" ca="1">INDEX($L$122:$L$129,(RANK(AT2,$AT$2:$AT$9)))</f>
        <v>2144</v>
      </c>
      <c r="BE122" cm="1">
        <f t="array" aca="1" ref="BE122" ca="1">INDEX(BD66:BD81,(RANK(AT9,$AT$2:$AT$17)))</f>
        <v>2068</v>
      </c>
      <c r="BF122" cm="1">
        <f t="array" aca="1" ref="BF122" ca="1">INDEX(BD90:BD105,(RANK(AT9,$AT$2:$AT$17)))</f>
        <v>2092</v>
      </c>
      <c r="BG122" cm="1">
        <f t="array" aca="1" ref="BG122" ca="1">INDEX(BD106:BD121,(RANK(AT9,$AT$2:$AT$17)))</f>
        <v>2132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VLOOKUP(B123,audio_list_stym!$A$3:$BP$18,52,FALSE)</f>
        <v>16</v>
      </c>
      <c r="F123" t="str">
        <f>VLOOKUP(E123,metki!$A$2:$B$9,2,FALSE)</f>
        <v>импл_новые_без_названия</v>
      </c>
      <c r="G123" t="str">
        <f t="shared" si="25"/>
        <v>импл_</v>
      </c>
      <c r="H123" t="str">
        <f>VLOOKUP(B123,audio_list_stym!$A$3:$AJ$18,20,FALSE)</f>
        <v>Tamanid</v>
      </c>
      <c r="I123" t="s">
        <v>689</v>
      </c>
      <c r="J123" t="str">
        <f t="shared" si="26"/>
        <v>Tamanid_2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274</v>
      </c>
      <c r="Q123" t="str">
        <f>IF(G123="экспл",0,IF(G123="импл_",VLOOKUP(J123,quest_импл!$A$1:$J$129,8,FALSE),0))</f>
        <v>sound\\Izognut_li.wav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2014</v>
      </c>
      <c r="AD123" t="str">
        <f t="shared" ca="1" si="36"/>
        <v>pics\\Finik_6.jpg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7"/>
        <v>pics\\Finik_6.jpg</v>
      </c>
      <c r="AI123" t="s">
        <v>125</v>
      </c>
      <c r="AO123">
        <f t="shared" ca="1" si="32"/>
        <v>0.83207203976859778</v>
      </c>
      <c r="AP123" t="str">
        <f t="shared" ca="1" si="33"/>
        <v>pics\\Finik_6.jpg</v>
      </c>
      <c r="AR123" t="str">
        <f t="shared" si="41"/>
        <v/>
      </c>
      <c r="AS123" t="str">
        <f t="shared" ca="1" si="39"/>
        <v>pics\\Finik_6.jpg</v>
      </c>
      <c r="AT123">
        <f t="shared" ca="1" si="28"/>
        <v>0.123458682621017</v>
      </c>
      <c r="AU123" t="s">
        <v>697</v>
      </c>
      <c r="AV123" t="str">
        <f t="shared" ca="1" si="29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_Изогнут_ли_</v>
      </c>
      <c r="BB123" t="str">
        <f t="shared" si="30"/>
        <v>_Изогнут_ли_XXXXX?</v>
      </c>
      <c r="BD123" cm="1">
        <f t="array" aca="1" ref="BD123" ca="1">INDEX($L$122:$L$129,(RANK(AT3,$AT$2:$AT$9)))</f>
        <v>2143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VLOOKUP(B124,audio_list_stym!$A$3:$BP$18,52,FALSE)</f>
        <v>16</v>
      </c>
      <c r="F124" t="str">
        <f>VLOOKUP(E124,metki!$A$2:$B$9,2,FALSE)</f>
        <v>импл_новые_без_названия</v>
      </c>
      <c r="G124" t="str">
        <f t="shared" si="25"/>
        <v>импл_</v>
      </c>
      <c r="H124" t="str">
        <f>VLOOKUP(B124,audio_list_stym!$A$3:$AJ$18,20,FALSE)</f>
        <v>Tamanid</v>
      </c>
      <c r="I124" t="s">
        <v>690</v>
      </c>
      <c r="J124" t="str">
        <f t="shared" si="26"/>
        <v>Tamanid_3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275</v>
      </c>
      <c r="Q124" t="str">
        <f>IF(G124="экспл",0,IF(G124="импл_",VLOOKUP(J124,quest_импл!$A$1:$J$129,8,FALSE),0))</f>
        <v>sound\\Barhatistiy_li.wav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2012</v>
      </c>
      <c r="AD124" t="str">
        <f t="shared" ca="1" si="36"/>
        <v>pics\\Finik_4.jpg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7"/>
        <v>pics\\Finik_4.jpg</v>
      </c>
      <c r="AI124" t="s">
        <v>126</v>
      </c>
      <c r="AO124">
        <f t="shared" ca="1" si="32"/>
        <v>0.8457066771530154</v>
      </c>
      <c r="AP124" t="str">
        <f t="shared" ca="1" si="33"/>
        <v>pics\\Finik_4.jpg</v>
      </c>
      <c r="AR124" t="str">
        <f t="shared" si="41"/>
        <v/>
      </c>
      <c r="AS124" t="str">
        <f t="shared" ca="1" si="39"/>
        <v>pics\\Finik_4.jpg</v>
      </c>
      <c r="AT124">
        <f t="shared" ca="1" si="28"/>
        <v>0.63564348244174518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_Бархатистый_ли_</v>
      </c>
      <c r="BB124" t="str">
        <f t="shared" si="30"/>
        <v>_Бархатистый_ли_XXXXX?</v>
      </c>
      <c r="BD124" cm="1">
        <f t="array" aca="1" ref="BD124" ca="1">INDEX($L$122:$L$129,(RANK(AT4,$AT$2:$AT$9)))</f>
        <v>2140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VLOOKUP(B125,audio_list_stym!$A$3:$BP$18,52,FALSE)</f>
        <v>16</v>
      </c>
      <c r="F125" t="str">
        <f>VLOOKUP(E125,metki!$A$2:$B$9,2,FALSE)</f>
        <v>импл_новые_без_названия</v>
      </c>
      <c r="G125" t="str">
        <f t="shared" si="25"/>
        <v>импл_</v>
      </c>
      <c r="H125" t="str">
        <f>VLOOKUP(B125,audio_list_stym!$A$3:$AJ$18,20,FALSE)</f>
        <v>Tamanid</v>
      </c>
      <c r="I125" t="s">
        <v>691</v>
      </c>
      <c r="J125" t="str">
        <f t="shared" si="26"/>
        <v>Tamanid_4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276</v>
      </c>
      <c r="Q125" t="str">
        <f>IF(G125="экспл",0,IF(G125="импл_",VLOOKUP(J125,quest_импл!$A$1:$J$129,8,FALSE),0))</f>
        <v>sound\\Odnotonniy_li.wav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2051</v>
      </c>
      <c r="AD125" t="str">
        <f t="shared" ca="1" si="36"/>
        <v>pics\\Redis_3.jpg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7"/>
        <v>pics\\Redis_3.jpg</v>
      </c>
      <c r="AI125" t="s">
        <v>127</v>
      </c>
      <c r="AO125">
        <f t="shared" ca="1" si="32"/>
        <v>0.33033610269914648</v>
      </c>
      <c r="AP125" t="str">
        <f t="shared" ca="1" si="33"/>
        <v>pics\\Redis_3.jpg</v>
      </c>
      <c r="AR125" t="str">
        <f t="shared" si="41"/>
        <v/>
      </c>
      <c r="AS125" t="str">
        <f t="shared" ca="1" si="39"/>
        <v>pics\\Redis_3.jpg</v>
      </c>
      <c r="AT125">
        <f t="shared" ca="1" si="28"/>
        <v>0.45743999867226293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_Однотонный_ли_</v>
      </c>
      <c r="BB125" t="str">
        <f t="shared" si="30"/>
        <v>_Однотонный_ли_XXXXX?</v>
      </c>
      <c r="BD125" cm="1">
        <f t="array" aca="1" ref="BD125" ca="1">INDEX($L$122:$L$129,(RANK(AT5,$AT$2:$AT$9)))</f>
        <v>2137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VLOOKUP(B126,audio_list_stym!$A$3:$BP$18,52,FALSE)</f>
        <v>16</v>
      </c>
      <c r="F126" t="str">
        <f>VLOOKUP(E126,metki!$A$2:$B$9,2,FALSE)</f>
        <v>импл_новые_без_названия</v>
      </c>
      <c r="G126" t="str">
        <f t="shared" si="25"/>
        <v>импл_</v>
      </c>
      <c r="H126" t="str">
        <f>VLOOKUP(B126,audio_list_stym!$A$3:$AJ$18,20,FALSE)</f>
        <v>Tamanid</v>
      </c>
      <c r="I126" t="s">
        <v>692</v>
      </c>
      <c r="J126" t="str">
        <f t="shared" si="26"/>
        <v>Tamanid_5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277</v>
      </c>
      <c r="Q126" t="str">
        <f>IF(G126="экспл",0,IF(G126="импл_",VLOOKUP(J126,quest_импл!$A$1:$J$129,8,FALSE),0))</f>
        <v>sound\\Prozrachniy_li.wav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2023</v>
      </c>
      <c r="AD126" t="str">
        <f t="shared" ca="1" si="36"/>
        <v>pics\\Goroh_7.jpg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7"/>
        <v>pics\\Goroh_7.jpg</v>
      </c>
      <c r="AI126" t="s">
        <v>128</v>
      </c>
      <c r="AO126">
        <f t="shared" ca="1" si="32"/>
        <v>0.74990808061797398</v>
      </c>
      <c r="AP126" t="str">
        <f t="shared" ca="1" si="33"/>
        <v>pics\\Goroh_7.jpg</v>
      </c>
      <c r="AR126" t="str">
        <f t="shared" si="41"/>
        <v/>
      </c>
      <c r="AS126" t="str">
        <f t="shared" ca="1" si="39"/>
        <v>pics\\Goroh_7.jpg</v>
      </c>
      <c r="AT126">
        <f t="shared" ca="1" si="28"/>
        <v>0.29489496298090567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_Прозрачный_ли_</v>
      </c>
      <c r="BB126" t="str">
        <f t="shared" si="30"/>
        <v>_Прозрачный_ли_XXXXX?</v>
      </c>
      <c r="BD126" cm="1">
        <f t="array" aca="1" ref="BD126" ca="1">INDEX($L$122:$L$129,(RANK(AT6,$AT$2:$AT$9)))</f>
        <v>2139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VLOOKUP(B127,audio_list_stym!$A$3:$BP$18,52,FALSE)</f>
        <v>16</v>
      </c>
      <c r="F127" t="str">
        <f>VLOOKUP(E127,metki!$A$2:$B$9,2,FALSE)</f>
        <v>импл_новые_без_названия</v>
      </c>
      <c r="G127" t="str">
        <f t="shared" si="25"/>
        <v>импл_</v>
      </c>
      <c r="H127" t="str">
        <f>VLOOKUP(B127,audio_list_stym!$A$3:$AJ$18,20,FALSE)</f>
        <v>Tamanid</v>
      </c>
      <c r="I127" t="s">
        <v>693</v>
      </c>
      <c r="J127" t="str">
        <f t="shared" si="26"/>
        <v>Tamanid_6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278</v>
      </c>
      <c r="Q127" t="str">
        <f>IF(G127="экспл",0,IF(G127="импл_",VLOOKUP(J127,quest_импл!$A$1:$J$129,8,FALSE),0))</f>
        <v>sound\\Izmelchen_li.wav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2027</v>
      </c>
      <c r="AD127" t="str">
        <f t="shared" ca="1" si="36"/>
        <v>pics\\Kokos_3.jpg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7"/>
        <v>pics\\Kokos_3.jpg</v>
      </c>
      <c r="AI127" t="s">
        <v>129</v>
      </c>
      <c r="AO127">
        <f t="shared" ca="1" si="32"/>
        <v>0.71455132943297572</v>
      </c>
      <c r="AP127" t="str">
        <f t="shared" ca="1" si="33"/>
        <v>pics\\Kokos_3.jpg</v>
      </c>
      <c r="AR127" t="str">
        <f t="shared" si="41"/>
        <v/>
      </c>
      <c r="AS127" t="str">
        <f t="shared" ca="1" si="39"/>
        <v>pics\\Kokos_3.jpg</v>
      </c>
      <c r="AT127">
        <f t="shared" ca="1" si="28"/>
        <v>0.63183436585809705</v>
      </c>
      <c r="AU127" t="s">
        <v>697</v>
      </c>
      <c r="AV127" t="str">
        <f t="shared" ca="1" si="29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_Измельчен_ли_</v>
      </c>
      <c r="BB127" t="str">
        <f t="shared" si="30"/>
        <v>_Измельчен_ли_XXXXX?</v>
      </c>
      <c r="BD127" cm="1">
        <f t="array" aca="1" ref="BD127" ca="1">INDEX($L$122:$L$129,(RANK(AT7,$AT$2:$AT$9)))</f>
        <v>2138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VLOOKUP(B128,audio_list_stym!$A$3:$BP$18,52,FALSE)</f>
        <v>16</v>
      </c>
      <c r="F128" t="str">
        <f>VLOOKUP(E128,metki!$A$2:$B$9,2,FALSE)</f>
        <v>импл_новые_без_названия</v>
      </c>
      <c r="G128" t="str">
        <f t="shared" si="25"/>
        <v>импл_</v>
      </c>
      <c r="H128" t="str">
        <f>VLOOKUP(B128,audio_list_stym!$A$3:$AJ$18,20,FALSE)</f>
        <v>Tamanid</v>
      </c>
      <c r="I128" t="s">
        <v>694</v>
      </c>
      <c r="J128" t="str">
        <f t="shared" si="26"/>
        <v>Tamanid_7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279</v>
      </c>
      <c r="Q128" t="str">
        <f>IF(G128="экспл",0,IF(G128="импл_",VLOOKUP(J128,quest_импл!$A$1:$J$129,8,FALSE),0))</f>
        <v>sound\\Cvetushiy_li.wav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2050</v>
      </c>
      <c r="AD128" t="str">
        <f t="shared" ca="1" si="36"/>
        <v>pics\\Redis_2.jpg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7"/>
        <v>pics\\Redis_2.jpg</v>
      </c>
      <c r="AI128" t="s">
        <v>130</v>
      </c>
      <c r="AO128">
        <f t="shared" ca="1" si="32"/>
        <v>0.34214371876887317</v>
      </c>
      <c r="AP128" t="str">
        <f t="shared" ca="1" si="33"/>
        <v>pics\\Redis_2.jpg</v>
      </c>
      <c r="AR128" t="str">
        <f t="shared" si="41"/>
        <v/>
      </c>
      <c r="AS128" t="str">
        <f t="shared" ca="1" si="39"/>
        <v>pics\\Redis_2.jpg</v>
      </c>
      <c r="AT128">
        <f t="shared" ca="1" si="28"/>
        <v>9.3895717342037721E-2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_Цветущий_ли_</v>
      </c>
      <c r="BB128" t="str">
        <f t="shared" si="30"/>
        <v>_Цветущий_ли_XXXXX?</v>
      </c>
      <c r="BD128" cm="1">
        <f t="array" aca="1" ref="BD128" ca="1">INDEX($L$122:$L$129,(RANK(AT8,$AT$2:$AT$9)))</f>
        <v>2141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VLOOKUP(B129,audio_list_stym!$A$3:$BP$18,52,FALSE)</f>
        <v>16</v>
      </c>
      <c r="F129" t="str">
        <f>VLOOKUP(E129,metki!$A$2:$B$9,2,FALSE)</f>
        <v>импл_новые_без_названия</v>
      </c>
      <c r="G129" t="str">
        <f t="shared" si="25"/>
        <v>импл_</v>
      </c>
      <c r="H129" t="str">
        <f>VLOOKUP(B129,audio_list_stym!$A$3:$AJ$18,20,FALSE)</f>
        <v>Tamanid</v>
      </c>
      <c r="I129" t="s">
        <v>695</v>
      </c>
      <c r="J129" t="str">
        <f t="shared" si="26"/>
        <v>Tamanid_8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280</v>
      </c>
      <c r="Q129" t="str">
        <f>IF(G129="экспл",0,IF(G129="импл_",VLOOKUP(J129,quest_импл!$A$1:$J$129,8,FALSE),0))</f>
        <v>sound\\Skruchen_li.wav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2005</v>
      </c>
      <c r="AD129" t="str">
        <f t="shared" ca="1" si="36"/>
        <v>pics\\Banan_5.jpg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7"/>
        <v>pics\\Banan_5.jpg</v>
      </c>
      <c r="AI129" t="s">
        <v>131</v>
      </c>
      <c r="AO129">
        <f t="shared" ca="1" si="32"/>
        <v>0.94044441102162579</v>
      </c>
      <c r="AP129" t="str">
        <f t="shared" ca="1" si="33"/>
        <v>pics\\Banan_5.jpg</v>
      </c>
      <c r="AR129" t="str">
        <f t="shared" si="41"/>
        <v/>
      </c>
      <c r="AS129" t="str">
        <f t="shared" ca="1" si="39"/>
        <v>pics\\Banan_5.jpg</v>
      </c>
      <c r="AT129">
        <f t="shared" ca="1" si="28"/>
        <v>0.96826229461566637</v>
      </c>
      <c r="AU129" t="s">
        <v>697</v>
      </c>
      <c r="AV129" t="str">
        <f t="shared" ca="1" si="29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_Скручен_ли_</v>
      </c>
      <c r="BB129" t="str">
        <f t="shared" si="30"/>
        <v>_Скручен_ли_XXXXX?</v>
      </c>
      <c r="BD129" cm="1">
        <f t="array" aca="1" ref="BD129" ca="1">INDEX($L$122:$L$129,(RANK(AT9,$AT$2:$AT$9)))</f>
        <v>2142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000-000000000000}"/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H161"/>
  <sheetViews>
    <sheetView topLeftCell="AR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VLOOKUP(B2,audio_list_stym!$A$3:$BP$18,53,FALSE)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VLOOKUP(B2,audio_list_stym!$A$3:$AJ$18,21,FALSE)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pics\\Limon_3.jpg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0.84270205731254555</v>
      </c>
      <c r="AP2" t="str">
        <f ca="1">INDEX($AM$2:$AM$25,(RANK(AO2,$AO$2:$AO$25)))</f>
        <v>pics\\Limon_3.jpg</v>
      </c>
      <c r="AQ2" t="str">
        <f ca="1">INDEX($AN$2:$AN$25,(RANK(AO2,$AO$2:$AO$25)))</f>
        <v>pics\\Redis_3.jpg</v>
      </c>
      <c r="AR2" t="str">
        <f t="shared" ref="AR2:AR9" ca="1" si="6">IF(AH2="sound\\Ogorod",AP2,"")</f>
        <v>pics\\Limon_3.jpg</v>
      </c>
      <c r="AT2">
        <f t="shared" ref="AT2:AT65" ca="1" si="7">RAND()</f>
        <v>0.49227320941051822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2060</v>
      </c>
      <c r="BE2" cm="1">
        <f t="array" aca="1" ref="BE2" ca="1">INDEX(BD10:BD25,(RANK(AT2,$AT$2:$AT$16)))</f>
        <v>2035</v>
      </c>
      <c r="BF2" cm="1">
        <f t="array" aca="1" ref="BF2" ca="1">INDEX(BD26:BD49,(RANK(AT2,$AT$2:$AT$16)))</f>
        <v>2051</v>
      </c>
      <c r="BG2" cm="1">
        <f t="array" aca="1" ref="BG2" ca="1">INDEX(BD50:BD65,(RANK(AT2,$AT$2:$AT$16)))</f>
        <v>2011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VLOOKUP(B3,audio_list_stym!$A$3:$BP$18,53,FALSE)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VLOOKUP(B3,audio_list_stym!$A$3:$AJ$18,21,FALSE)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2001</v>
      </c>
      <c r="AD3" t="str">
        <f t="shared" ref="AD3:AD66" ca="1" si="10">IF(ISTEXT(AE3),AE3,IF(ISTEXT(AF3),AF3,""))</f>
        <v>pics\\Banan_1.jpg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pics\\Banan_1.jpg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0.43481826283567837</v>
      </c>
      <c r="AP3" t="str">
        <f t="shared" ref="AP3:AP25" ca="1" si="12">INDEX($AM$2:$AM$25,(RANK(AO3,$AO$2:$AO$25)))</f>
        <v>pics\\Banan_1.jpg</v>
      </c>
      <c r="AQ3" t="str">
        <f t="shared" ref="AQ3:AQ25" ca="1" si="13">INDEX($AN$2:$AN$25,(RANK(AO3,$AO$2:$AO$25)))</f>
        <v>pics\\Goroh_1.jpg</v>
      </c>
      <c r="AR3" t="str">
        <f t="shared" ca="1" si="6"/>
        <v>pics\\Banan_1.jpg</v>
      </c>
      <c r="AT3">
        <f t="shared" ca="1" si="7"/>
        <v>0.17627664471427607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_Мясистый_ли_ТОМАТ?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VLOOKUP(B4,audio_list_stym!$A$3:$BP$18,53,FALSE)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VLOOKUP(B4,audio_list_stym!$A$3:$AJ$18,21,FALSE)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2006</v>
      </c>
      <c r="AD4" t="str">
        <f t="shared" ca="1" si="10"/>
        <v>pics\\Banan_6.jpg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pics\\Banan_6.jpg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0.29207357083839647</v>
      </c>
      <c r="AP4" t="str">
        <f t="shared" ca="1" si="12"/>
        <v>pics\\Banan_6.jpg</v>
      </c>
      <c r="AQ4" t="str">
        <f t="shared" ca="1" si="13"/>
        <v>pics\\Goroh_6.jpg</v>
      </c>
      <c r="AR4" t="str">
        <f t="shared" ca="1" si="6"/>
        <v>pics\\Banan_6.jpg</v>
      </c>
      <c r="AT4">
        <f t="shared" ca="1" si="7"/>
        <v>0.92578569676324596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_Горький_ли_ТОМАТ?</v>
      </c>
      <c r="BD4" cm="1">
        <f t="array" aca="1" ref="BD4" ca="1">INDEX($L$2:$L$9,(RANK(AT4,$AT$2:$AT$9)))</f>
        <v>2058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VLOOKUP(B5,audio_list_stym!$A$3:$BP$18,53,FALSE)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VLOOKUP(B5,audio_list_stym!$A$3:$AJ$18,21,FALSE)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2156</v>
      </c>
      <c r="AD5" t="str">
        <f t="shared" ca="1" si="10"/>
        <v>pics\\Injir_4.jpg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pics\\Injir_4.jpg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0.11453079973301272</v>
      </c>
      <c r="AP5" t="str">
        <f t="shared" ca="1" si="12"/>
        <v>pics\\Injir_4.jpg</v>
      </c>
      <c r="AQ5" t="str">
        <f t="shared" ca="1" si="13"/>
        <v>pics\\Tikva_4.jpg</v>
      </c>
      <c r="AR5" t="str">
        <f t="shared" ca="1" si="6"/>
        <v>pics\\Injir_4.jpg</v>
      </c>
      <c r="AT5">
        <f t="shared" ca="1" si="7"/>
        <v>0.99833343467957114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_Яркий_ли_ТОМАТ?</v>
      </c>
      <c r="BD5" cm="1">
        <f t="array" aca="1" ref="BD5" ca="1">INDEX($L$2:$L$9,(RANK(AT5,$AT$2:$AT$9)))</f>
        <v>2057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VLOOKUP(B6,audio_list_stym!$A$3:$BP$18,53,FALSE)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VLOOKUP(B6,audio_list_stym!$A$3:$AJ$18,21,FALSE)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2154</v>
      </c>
      <c r="AD6" t="str">
        <f t="shared" ca="1" si="10"/>
        <v>pics\\Injir_2.jpg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pics\\Injir_2.jpg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0.14584842084641625</v>
      </c>
      <c r="AP6" t="str">
        <f t="shared" ca="1" si="12"/>
        <v>pics\\Injir_2.jpg</v>
      </c>
      <c r="AQ6" t="str">
        <f t="shared" ca="1" si="13"/>
        <v>pics\\Tikva_2.jpg</v>
      </c>
      <c r="AR6" t="str">
        <f t="shared" ca="1" si="6"/>
        <v>pics\\Injir_2.jpg</v>
      </c>
      <c r="AT6">
        <f t="shared" ca="1" si="7"/>
        <v>0.41989258852497746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_Острый_ли_ТОМАТ?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VLOOKUP(B7,audio_list_stym!$A$3:$BP$18,53,FALSE)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VLOOKUP(B7,audio_list_stym!$A$3:$AJ$18,21,FALSE)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2004</v>
      </c>
      <c r="AD7" t="str">
        <f t="shared" ca="1" si="10"/>
        <v>pics\\Banan_4.jpg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pics\\Banan_4.jpg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0.32594556971203703</v>
      </c>
      <c r="AP7" t="str">
        <f t="shared" ca="1" si="12"/>
        <v>pics\\Banan_4.jpg</v>
      </c>
      <c r="AQ7" t="str">
        <f t="shared" ca="1" si="13"/>
        <v>pics\\Goroh_4.jpg</v>
      </c>
      <c r="AR7" t="str">
        <f t="shared" ca="1" si="6"/>
        <v>pics\\Banan_4.jpg</v>
      </c>
      <c r="AT7">
        <f t="shared" ca="1" si="7"/>
        <v>0.37055392958180422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_Спелый_ли_ТОМАТ?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VLOOKUP(B8,audio_list_stym!$A$3:$BP$18,53,FALSE)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VLOOKUP(B8,audio_list_stym!$A$3:$AJ$18,21,FALSE)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2159</v>
      </c>
      <c r="AD8" t="str">
        <f t="shared" ca="1" si="10"/>
        <v>pics\\Injir_7.jpg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pics\\Injir_7.jpg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6.8642105794051944E-2</v>
      </c>
      <c r="AP8" t="str">
        <f t="shared" ca="1" si="12"/>
        <v>pics\\Injir_7.jpg</v>
      </c>
      <c r="AQ8" t="str">
        <f t="shared" ca="1" si="13"/>
        <v>pics\\Tikva_7.jpg</v>
      </c>
      <c r="AR8" t="str">
        <f t="shared" ca="1" si="6"/>
        <v>pics\\Injir_7.jpg</v>
      </c>
      <c r="AT8">
        <f t="shared" ca="1" si="7"/>
        <v>0.66335511173312278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_Серый_ли_ТОМАТ?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VLOOKUP(B9,audio_list_stym!$A$3:$BP$18,53,FALSE)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VLOOKUP(B9,audio_list_stym!$A$3:$AJ$18,21,FALSE)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2039</v>
      </c>
      <c r="AD9" t="str">
        <f t="shared" ca="1" si="10"/>
        <v>pics\\Limon_7.jpg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pics\\Limon_7.jpg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0.64717660553563994</v>
      </c>
      <c r="AP9" t="str">
        <f t="shared" ca="1" si="12"/>
        <v>pics\\Limon_7.jpg</v>
      </c>
      <c r="AQ9" t="str">
        <f t="shared" ca="1" si="13"/>
        <v>pics\\Redis_7.jpg</v>
      </c>
      <c r="AR9" t="str">
        <f t="shared" ca="1" si="6"/>
        <v>pics\\Limon_7.jpg</v>
      </c>
      <c r="AT9">
        <f t="shared" ca="1" si="7"/>
        <v>2.0077429007255732E-2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_Вязкий_ли_ТОМАТ?</v>
      </c>
      <c r="BD9" cm="1">
        <f t="array" aca="1" ref="BD9" ca="1">INDEX($L$2:$L$9,(RANK(AT9,$AT$2:$AT$9)))</f>
        <v>2064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VLOOKUP(B10,audio_list_stym!$A$3:$BP$18,53,FALSE)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VLOOKUP(B10,audio_list_stym!$A$3:$AJ$18,21,FALSE)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10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>LEFT(AI10,11)</f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0.10265520210073598</v>
      </c>
      <c r="AP10" t="str">
        <f t="shared" ca="1" si="12"/>
        <v>pics\\Injir_5.jpg</v>
      </c>
      <c r="AQ10" t="str">
        <f t="shared" ca="1" si="13"/>
        <v>pics\\Tikva_5.jpg</v>
      </c>
      <c r="AT10">
        <f t="shared" ca="1" si="7"/>
        <v>0.45196310221256453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2036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2054</v>
      </c>
      <c r="BG10" cm="1">
        <f t="array" aca="1" ref="BG10" ca="1">INDEX(BD34:BD65,(RANK(AT3,$AT$2:$AT$16)))</f>
        <v>2006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VLOOKUP(B11,audio_list_stym!$A$3:$BP$18,53,FALSE)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VLOOKUP(B11,audio_list_stym!$A$3:$AJ$18,21,FALSE)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10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2.1999984111799153E-2</v>
      </c>
      <c r="AP11" t="str">
        <f t="shared" ca="1" si="12"/>
        <v>pics\\Injir_8.jpg</v>
      </c>
      <c r="AQ11" t="str">
        <f t="shared" ca="1" si="13"/>
        <v>pics\\Tikva_8.jpg</v>
      </c>
      <c r="AT11">
        <f t="shared" ca="1" si="7"/>
        <v>0.49911048919438239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Посмотрите,_вот_ЛИМОН._Фиолетовый_ли_он?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VLOOKUP(B12,audio_list_stym!$A$3:$BP$18,53,FALSE)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VLOOKUP(B12,audio_list_stym!$A$3:$AJ$18,21,FALSE)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10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0.23219712878188525</v>
      </c>
      <c r="AP12" t="str">
        <f t="shared" ca="1" si="12"/>
        <v>pics\\Banan_8.jpg</v>
      </c>
      <c r="AQ12" t="str">
        <f t="shared" ca="1" si="13"/>
        <v>pics\\Goroh_8.jpg</v>
      </c>
      <c r="AT12">
        <f t="shared" ca="1" si="7"/>
        <v>0.19029729058398626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Вот_ЛИМОН._Он_с_цедрой?</v>
      </c>
      <c r="BD12" cm="1">
        <f t="array" aca="1" ref="BD12" ca="1">INDEX($L$10:$L$17,(RANK(AT4,$AT$2:$AT$9)))</f>
        <v>2034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VLOOKUP(B13,audio_list_stym!$A$3:$BP$18,53,FALSE)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VLOOKUP(B13,audio_list_stym!$A$3:$AJ$18,21,FALSE)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10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0.31432023902883943</v>
      </c>
      <c r="AP13" t="str">
        <f t="shared" ca="1" si="12"/>
        <v>pics\\Banan_5.jpg</v>
      </c>
      <c r="AQ13" t="str">
        <f t="shared" ca="1" si="13"/>
        <v>pics\\Goroh_5.jpg</v>
      </c>
      <c r="AT13">
        <f t="shared" ca="1" si="7"/>
        <v>0.3241257611189895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Это_ЛИМОН._Кислый_ли_он?</v>
      </c>
      <c r="BD13" cm="1">
        <f t="array" aca="1" ref="BD13" ca="1">INDEX($L$10:$L$17,(RANK(AT5,$AT$2:$AT$9)))</f>
        <v>2033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VLOOKUP(B14,audio_list_stym!$A$3:$BP$18,53,FALSE)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VLOOKUP(B14,audio_list_stym!$A$3:$AJ$18,21,FALSE)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10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0.91144596258780308</v>
      </c>
      <c r="AP14" t="str">
        <f t="shared" ca="1" si="12"/>
        <v>pics\\Limon_2.jpg</v>
      </c>
      <c r="AQ14" t="str">
        <f t="shared" ca="1" si="13"/>
        <v>pics\\Redis_2.jpg</v>
      </c>
      <c r="AT14">
        <f t="shared" ca="1" si="7"/>
        <v>0.96193334216573689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На_картинке_ЛИМОН._Сочный_ли_он?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VLOOKUP(B15,audio_list_stym!$A$3:$BP$18,53,FALSE)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VLOOKUP(B15,audio_list_stym!$A$3:$AJ$18,21,FALSE)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10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0.21891462965515174</v>
      </c>
      <c r="AP15" t="str">
        <f t="shared" ca="1" si="12"/>
        <v>pics\\Injir_1.jpg</v>
      </c>
      <c r="AQ15" t="str">
        <f t="shared" ca="1" si="13"/>
        <v>pics\\Tikva_1.jpg</v>
      </c>
      <c r="AT15">
        <f t="shared" ca="1" si="7"/>
        <v>0.52915971124467098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На_мониторе_ЛИМОН._Упругий_ли_он?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VLOOKUP(B16,audio_list_stym!$A$3:$BP$18,53,FALSE)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VLOOKUP(B16,audio_list_stym!$A$3:$AJ$18,21,FALSE)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10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0.77196465407649006</v>
      </c>
      <c r="AP16" t="str">
        <f t="shared" ca="1" si="12"/>
        <v>pics\\Limon_5.jpg</v>
      </c>
      <c r="AQ16" t="str">
        <f t="shared" ca="1" si="13"/>
        <v>pics\\Redis_5.jpg</v>
      </c>
      <c r="AT16">
        <f t="shared" ca="1" si="7"/>
        <v>0.40618205377892991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Перед_Вами_ЛИМОН._Он_длинный?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VLOOKUP(B17,audio_list_stym!$A$3:$BP$18,53,FALSE)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VLOOKUP(B17,audio_list_stym!$A$3:$AJ$18,21,FALSE)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10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0.41501505190521626</v>
      </c>
      <c r="AP17" t="str">
        <f t="shared" ca="1" si="12"/>
        <v>pics\\Banan_3.jpg</v>
      </c>
      <c r="AQ17" t="str">
        <f t="shared" ca="1" si="13"/>
        <v>pics\\Goroh_3.jpg</v>
      </c>
      <c r="AT17">
        <f t="shared" ca="1" si="7"/>
        <v>0.12675778488456679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Вы_видите_ЛИМОН._Он_без_кожуры?</v>
      </c>
      <c r="BD17" cm="1">
        <f t="array" aca="1" ref="BD17" ca="1">INDEX($L$10:$L$17,(RANK(AT9,$AT$2:$AT$9)))</f>
        <v>2040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VLOOKUP(B18,audio_list_stym!$A$3:$BP$18,53,FALSE)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VLOOKUP(B18,audio_list_stym!$A$3:$AJ$18,21,FALSE)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2023</v>
      </c>
      <c r="AD18" t="str">
        <f t="shared" ca="1" si="10"/>
        <v>pics\\Goroh_7.jpg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pics\\Goroh_7.jpg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0.25312352231519053</v>
      </c>
      <c r="AP18" t="str">
        <f t="shared" ca="1" si="12"/>
        <v>pics\\Banan_7.jpg</v>
      </c>
      <c r="AQ18" t="str">
        <f t="shared" ca="1" si="13"/>
        <v>pics\\Goroh_7.jpg</v>
      </c>
      <c r="AS18" t="str">
        <f t="shared" ref="AS18:AS25" ca="1" si="16">IF(AH18="sound\\Tropic",AQ18,"")</f>
        <v>pics\\Goroh_7.jpg</v>
      </c>
      <c r="AT18">
        <f t="shared" ca="1" si="7"/>
        <v>0.11929504633128873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_С_молоком_ли_XXXXX?</v>
      </c>
      <c r="BC18">
        <f>A18</f>
        <v>1203</v>
      </c>
      <c r="BD18" cm="1">
        <f t="array" aca="1" ref="BD18" ca="1">INDEX($L$18:$L$25,(RANK(AT2,$AT$2:$AT$9)))</f>
        <v>2028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VLOOKUP(B19,audio_list_stym!$A$3:$BP$18,53,FALSE)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VLOOKUP(B19,audio_list_stym!$A$3:$AJ$18,21,FALSE)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2049</v>
      </c>
      <c r="AD19" t="str">
        <f t="shared" ca="1" si="10"/>
        <v>pics\\Redis_1.jpg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0.94815582329949055</v>
      </c>
      <c r="AP19" t="str">
        <f t="shared" ca="1" si="12"/>
        <v>pics\\Limon_1.jpg</v>
      </c>
      <c r="AQ19" t="str">
        <f t="shared" ca="1" si="13"/>
        <v>pics\\Redis_1.jpg</v>
      </c>
      <c r="AS19" t="str">
        <f t="shared" ca="1" si="16"/>
        <v>pics\\Redis_1.jpg</v>
      </c>
      <c r="AT19">
        <f t="shared" ca="1" si="7"/>
        <v>0.1966333169204515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_Полый_ли_XXXXX?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VLOOKUP(B20,audio_list_stym!$A$3:$BP$18,53,FALSE)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VLOOKUP(B20,audio_list_stym!$A$3:$AJ$18,21,FALSE)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2163</v>
      </c>
      <c r="AD20" t="str">
        <f t="shared" ca="1" si="10"/>
        <v>pics\\Tikva_3.jpg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0.13055915266147611</v>
      </c>
      <c r="AP20" t="str">
        <f t="shared" ca="1" si="12"/>
        <v>pics\\Injir_3.jpg</v>
      </c>
      <c r="AQ20" t="str">
        <f t="shared" ca="1" si="13"/>
        <v>pics\\Tikva_3.jpg</v>
      </c>
      <c r="AS20" t="str">
        <f t="shared" ca="1" si="16"/>
        <v>pics\\Tikva_3.jpg</v>
      </c>
      <c r="AT20">
        <f t="shared" ca="1" si="7"/>
        <v>0.54846102605546898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_Гладкий_ли_XXXXX?</v>
      </c>
      <c r="BD20" cm="1">
        <f t="array" aca="1" ref="BD20" ca="1">INDEX($L$18:$L$25,(RANK(AT4,$AT$2:$AT$9)))</f>
        <v>2026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VLOOKUP(B21,audio_list_stym!$A$3:$BP$18,53,FALSE)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VLOOKUP(B21,audio_list_stym!$A$3:$AJ$18,21,FALSE)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2166</v>
      </c>
      <c r="AD21" t="str">
        <f t="shared" ca="1" si="10"/>
        <v>pics\\Tikva_6.jpg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pics\\Tikva_6.jpg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9.3089721591853691E-2</v>
      </c>
      <c r="AP21" t="str">
        <f t="shared" ca="1" si="12"/>
        <v>pics\\Injir_6.jpg</v>
      </c>
      <c r="AQ21" t="str">
        <f t="shared" ca="1" si="13"/>
        <v>pics\\Tikva_6.jpg</v>
      </c>
      <c r="AS21" t="str">
        <f t="shared" ca="1" si="16"/>
        <v>pics\\Tikva_6.jpg</v>
      </c>
      <c r="AT21">
        <f t="shared" ca="1" si="7"/>
        <v>0.87795335992876411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_Пористый_ли_XXXXX?</v>
      </c>
      <c r="BD21" cm="1">
        <f t="array" aca="1" ref="BD21" ca="1">INDEX($L$18:$L$25,(RANK(AT5,$AT$2:$AT$9)))</f>
        <v>2025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VLOOKUP(B22,audio_list_stym!$A$3:$BP$18,53,FALSE)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VLOOKUP(B22,audio_list_stym!$A$3:$AJ$18,21,FALSE)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2054</v>
      </c>
      <c r="AD22" t="str">
        <f t="shared" ca="1" si="10"/>
        <v>pics\\Redis_6.jpg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pics\\Redis_6.jpg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0.70378321346102013</v>
      </c>
      <c r="AP22" t="str">
        <f t="shared" ca="1" si="12"/>
        <v>pics\\Limon_6.jpg</v>
      </c>
      <c r="AQ22" t="str">
        <f t="shared" ca="1" si="13"/>
        <v>pics\\Redis_6.jpg</v>
      </c>
      <c r="AS22" t="str">
        <f t="shared" ca="1" si="16"/>
        <v>pics\\Redis_6.jpg</v>
      </c>
      <c r="AT22">
        <f t="shared" ca="1" si="7"/>
        <v>0.64478167845283785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_Вареный_ли_XXXXX?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VLOOKUP(B23,audio_list_stym!$A$3:$BP$18,53,FALSE)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VLOOKUP(B23,audio_list_stym!$A$3:$AJ$18,21,FALSE)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2018</v>
      </c>
      <c r="AD23" t="str">
        <f t="shared" ca="1" si="10"/>
        <v>pics\\Goroh_2.jpg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pics\\Goroh_2.jpg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0.43303566681474848</v>
      </c>
      <c r="AP23" t="str">
        <f t="shared" ca="1" si="12"/>
        <v>pics\\Banan_2.jpg</v>
      </c>
      <c r="AQ23" t="str">
        <f t="shared" ca="1" si="13"/>
        <v>pics\\Goroh_2.jpg</v>
      </c>
      <c r="AS23" t="str">
        <f t="shared" ca="1" si="16"/>
        <v>pics\\Goroh_2.jpg</v>
      </c>
      <c r="AT23">
        <f t="shared" ca="1" si="7"/>
        <v>0.64502115681094729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_Плотный_ли_XXXXX?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VLOOKUP(B24,audio_list_stym!$A$3:$BP$18,53,FALSE)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VLOOKUP(B24,audio_list_stym!$A$3:$AJ$18,21,FALSE)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2052</v>
      </c>
      <c r="AD24" t="str">
        <f t="shared" ca="1" si="10"/>
        <v>pics\\Redis_4.jpg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pics\\Redis_4.jpg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0.82820571334260262</v>
      </c>
      <c r="AP24" t="str">
        <f t="shared" ca="1" si="12"/>
        <v>pics\\Limon_4.jpg</v>
      </c>
      <c r="AQ24" t="str">
        <f t="shared" ca="1" si="13"/>
        <v>pics\\Redis_4.jpg</v>
      </c>
      <c r="AS24" t="str">
        <f t="shared" ca="1" si="16"/>
        <v>pics\\Redis_4.jpg</v>
      </c>
      <c r="AT24">
        <f t="shared" ca="1" si="7"/>
        <v>0.46756568904549267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_Ворсистый_ли_XXXXX?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VLOOKUP(B25,audio_list_stym!$A$3:$BP$18,53,FALSE)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VLOOKUP(B25,audio_list_stym!$A$3:$AJ$18,21,FALSE)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2056</v>
      </c>
      <c r="AD25" t="str">
        <f t="shared" ca="1" si="10"/>
        <v>pics\\Redis_8.jpg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pics\\Redis_8.jpg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0.60850807276980168</v>
      </c>
      <c r="AP25" t="str">
        <f t="shared" ca="1" si="12"/>
        <v>pics\\Limon_8.jpg</v>
      </c>
      <c r="AQ25" t="str">
        <f t="shared" ca="1" si="13"/>
        <v>pics\\Redis_8.jpg</v>
      </c>
      <c r="AS25" t="str">
        <f t="shared" ca="1" si="16"/>
        <v>pics\\Redis_8.jpg</v>
      </c>
      <c r="AT25">
        <f t="shared" ca="1" si="7"/>
        <v>0.19889879725437343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_Мягкий_ли_XXXXX?</v>
      </c>
      <c r="BD25" cm="1">
        <f t="array" aca="1" ref="BD25" ca="1">INDEX($L$18:$L$25,(RANK(AT9,$AT$2:$AT$9)))</f>
        <v>2032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VLOOKUP(B26,audio_list_stym!$A$3:$BP$18,53,FALSE)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VLOOKUP(B26,audio_list_stym!$A$3:$AJ$18,21,FALSE)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0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7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0.641508715978795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2052</v>
      </c>
      <c r="BE26" cm="1">
        <f t="array" aca="1" ref="BE26" ca="1">INDEX(BD2:BD25,(RANK(AT5,$AT$2:$AT$16)))</f>
        <v>2060</v>
      </c>
      <c r="BF26" cm="1">
        <f t="array" aca="1" ref="BF26" ca="1">INDEX(BD34:BD49,(RANK(AT5,$AT$2:$AT$16)))</f>
        <v>2044</v>
      </c>
      <c r="BG26" cm="1">
        <f t="array" aca="1" ref="BG26" ca="1">INDEX(BD50:BD65,(RANK(AT5,$AT$2:$AT$16)))</f>
        <v>2012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VLOOKUP(B27,audio_list_stym!$A$3:$BP$18,53,FALSE)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VLOOKUP(B27,audio_list_stym!$A$3:$AJ$18,21,FALSE)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10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7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8.7818254564312914E-2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Посмотрите,_вот_XXXXX._Он_алый?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VLOOKUP(B28,audio_list_stym!$A$3:$BP$18,53,FALSE)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VLOOKUP(B28,audio_list_stym!$A$3:$AJ$18,21,FALSE)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10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7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0.58082565267432518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Вот_XXXXX._Пряный_ли_он?</v>
      </c>
      <c r="BD28" cm="1">
        <f t="array" aca="1" ref="BD28" ca="1">INDEX($L$26:$L$33,(RANK(AT4,$AT$2:$AT$9)))</f>
        <v>2050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VLOOKUP(B29,audio_list_stym!$A$3:$BP$18,53,FALSE)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VLOOKUP(B29,audio_list_stym!$A$3:$AJ$18,21,FALSE)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10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7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0.55964340189400652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Это_XXXXX._Жирный_ли_он?</v>
      </c>
      <c r="BD29" cm="1">
        <f t="array" aca="1" ref="BD29" ca="1">INDEX($L$26:$L$33,(RANK(AT5,$AT$2:$AT$9)))</f>
        <v>2049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VLOOKUP(B30,audio_list_stym!$A$3:$BP$18,53,FALSE)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VLOOKUP(B30,audio_list_stym!$A$3:$AJ$18,21,FALSE)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10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7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0.20225062292846274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На_картинке_XXXXX._Он_соленый?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VLOOKUP(B31,audio_list_stym!$A$3:$BP$18,53,FALSE)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VLOOKUP(B31,audio_list_stym!$A$3:$AJ$18,21,FALSE)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10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7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0.88134748169093013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На_мониторе_XXXXX._Пышный_ли_он?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VLOOKUP(B32,audio_list_stym!$A$3:$BP$18,53,FALSE)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VLOOKUP(B32,audio_list_stym!$A$3:$AJ$18,21,FALSE)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10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7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0.37800185982026346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Перед_Вами_XXXXX._Крепкий_ли_он?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VLOOKUP(B33,audio_list_stym!$A$3:$BP$18,53,FALSE)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VLOOKUP(B33,audio_list_stym!$A$3:$AJ$18,21,FALSE)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10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7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0.40973037310536775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Вы_видите_XXXXX._Он_круглый?</v>
      </c>
      <c r="BD33" cm="1">
        <f t="array" aca="1" ref="BD33" ca="1">INDEX($L$26:$L$33,(RANK(AT9,$AT$2:$AT$9)))</f>
        <v>2056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VLOOKUP(B34,audio_list_stym!$A$3:$BP$18,53,FALSE)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VLOOKUP(B34,audio_list_stym!$A$3:$AJ$18,21,FALSE)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2157</v>
      </c>
      <c r="AD34" t="str">
        <f t="shared" ca="1" si="10"/>
        <v>pics\\Injir_5.jpg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pics\\Injir_5.jpg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8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pics\\Injir_5.jpg</v>
      </c>
      <c r="AT34">
        <f t="shared" ca="1" si="7"/>
        <v>0.21400352890525343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_Сырой_ли_ПЕРЕЦ?</v>
      </c>
      <c r="BC34">
        <f>A34</f>
        <v>1205</v>
      </c>
      <c r="BD34" cm="1">
        <f t="array" aca="1" ref="BD34" ca="1">INDEX($L$34:$L$41,(RANK(AT2,$AT$2:$AT$9)))</f>
        <v>2044</v>
      </c>
      <c r="BE34" cm="1">
        <f t="array" aca="1" ref="BE34" ca="1">INDEX(BD2:BD17,(RANK(AT5,$AT$2:$AT$17)))</f>
        <v>2060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2004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VLOOKUP(B35,audio_list_stym!$A$3:$BP$18,53,FALSE)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VLOOKUP(B35,audio_list_stym!$A$3:$AJ$18,21,FALSE)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2160</v>
      </c>
      <c r="AD35" t="str">
        <f t="shared" ca="1" si="10"/>
        <v>pics\\Injir_8.jpg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pics\\Injir_8.jpg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8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pics\\Injir_8.jpg</v>
      </c>
      <c r="AT35">
        <f t="shared" ca="1" si="7"/>
        <v>0.73499527888451588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_Слоеный_ли_ПЕРЕЦ?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VLOOKUP(B36,audio_list_stym!$A$3:$BP$18,53,FALSE)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VLOOKUP(B36,audio_list_stym!$A$3:$AJ$18,21,FALSE)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2008</v>
      </c>
      <c r="AD36" t="str">
        <f t="shared" ca="1" si="10"/>
        <v>pics\\Banan_8.jpg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pics\\Banan_8.jpg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8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pics\\Banan_8.jpg</v>
      </c>
      <c r="AT36">
        <f t="shared" ca="1" si="7"/>
        <v>0.44035001751305147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_Гнилой_ли_ПЕРЕЦ?</v>
      </c>
      <c r="BD36" cm="1">
        <f t="array" aca="1" ref="BD36" ca="1">INDEX($L$34:$L$41,(RANK(AT4,$AT$2:$AT$9)))</f>
        <v>2042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VLOOKUP(B37,audio_list_stym!$A$3:$BP$18,53,FALSE)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VLOOKUP(B37,audio_list_stym!$A$3:$AJ$18,21,FALSE)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2005</v>
      </c>
      <c r="AD37" t="str">
        <f t="shared" ca="1" si="10"/>
        <v>pics\\Banan_5.jpg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pics\\Banan_5.jpg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8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pics\\Banan_5.jpg</v>
      </c>
      <c r="AT37">
        <f t="shared" ca="1" si="7"/>
        <v>0.65679191070480236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_Бугристый_ли_ПЕРЕЦ?</v>
      </c>
      <c r="BD37" cm="1">
        <f t="array" aca="1" ref="BD37" ca="1">INDEX($L$34:$L$41,(RANK(AT5,$AT$2:$AT$9)))</f>
        <v>2041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VLOOKUP(B38,audio_list_stym!$A$3:$BP$18,53,FALSE)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VLOOKUP(B38,audio_list_stym!$A$3:$AJ$18,21,FALSE)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2034</v>
      </c>
      <c r="AD38" t="str">
        <f t="shared" ca="1" si="10"/>
        <v>pics\\Limon_2.jpg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pics\\Limon_2.jpg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8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pics\\Limon_2.jpg</v>
      </c>
      <c r="AT38">
        <f t="shared" ca="1" si="7"/>
        <v>0.52736905761524411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_Черный_ли_ПЕРЕЦ?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VLOOKUP(B39,audio_list_stym!$A$3:$BP$18,53,FALSE)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VLOOKUP(B39,audio_list_stym!$A$3:$AJ$18,21,FALSE)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2153</v>
      </c>
      <c r="AD39" t="str">
        <f t="shared" ca="1" si="10"/>
        <v>pics\\Injir_1.jpg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pics\\Injir_1.jpg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8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pics\\Injir_1.jpg</v>
      </c>
      <c r="AT39">
        <f t="shared" ca="1" si="7"/>
        <v>0.39838086040610166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_Хрустящий_ли_ПЕРЕЦ?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VLOOKUP(B40,audio_list_stym!$A$3:$BP$18,53,FALSE)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VLOOKUP(B40,audio_list_stym!$A$3:$AJ$18,21,FALSE)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2037</v>
      </c>
      <c r="AD40" t="str">
        <f t="shared" ca="1" si="10"/>
        <v>pics\\Limon_5.jpg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pics\\Limon_5.jpg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8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pics\\Limon_5.jpg</v>
      </c>
      <c r="AT40">
        <f t="shared" ca="1" si="7"/>
        <v>0.93741917810928055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_Блестит_ли_ПЕРЕЦ?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VLOOKUP(B41,audio_list_stym!$A$3:$BP$18,53,FALSE)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VLOOKUP(B41,audio_list_stym!$A$3:$AJ$18,21,FALSE)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2003</v>
      </c>
      <c r="AD41" t="str">
        <f t="shared" ca="1" si="10"/>
        <v>pics\\Banan_3.jpg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pics\\Banan_3.jpg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8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pics\\Banan_3.jpg</v>
      </c>
      <c r="AT41">
        <f t="shared" ca="1" si="7"/>
        <v>0.18383941298154705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_Цитрусовый_ли_ПЕРЕЦ?</v>
      </c>
      <c r="BD41" cm="1">
        <f t="array" aca="1" ref="BD41" ca="1">INDEX($L$34:$L$41,(RANK(AT9,$AT$2:$AT$9)))</f>
        <v>2048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VLOOKUP(B42,audio_list_stym!$A$3:$BP$18,53,FALSE)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VLOOKUP(B42,audio_list_stym!$A$3:$AJ$18,21,FALSE)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10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0.52438119773338643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2004</v>
      </c>
      <c r="BE42" cm="1">
        <f t="array" aca="1" ref="BE42" ca="1">INDEX(BD2:BD17,(RANK(AT6,$AT$2:$AT17)))</f>
        <v>2036</v>
      </c>
      <c r="BF42" cm="1">
        <f t="array" aca="1" ref="BF42" ca="1">INDEX(BD26:BD41,(RANK(AT6,$AT$2:$AT$17)))</f>
        <v>2044</v>
      </c>
      <c r="BG42" cm="1">
        <f t="array" aca="1" ref="BG42" ca="1">INDEX(BD50:BD65,(RANK(AT6,$AT$2:$AT$17)))</f>
        <v>2020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VLOOKUP(B43,audio_list_stym!$A$3:$BP$18,53,FALSE)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VLOOKUP(B43,audio_list_stym!$A$3:$AJ$18,21,FALSE)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10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5.0563803561579745E-2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Посмотрите,_вот_БАНАН._Свежий_ли_он?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VLOOKUP(B44,audio_list_stym!$A$3:$BP$18,53,FALSE)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VLOOKUP(B44,audio_list_stym!$A$3:$AJ$18,21,FALSE)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10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0.78922559321604724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Вот_БАНАН._Он_жаренный?</v>
      </c>
      <c r="BD44" cm="1">
        <f t="array" aca="1" ref="BD44" ca="1">INDEX($L$42:$L$49,(RANK(AT4,$AT$2:$AT$9)))</f>
        <v>2002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VLOOKUP(B45,audio_list_stym!$A$3:$BP$18,53,FALSE)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VLOOKUP(B45,audio_list_stym!$A$3:$AJ$18,21,FALSE)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10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0.41093672404152948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Это_БАНАН._Сладкий_ли_он?</v>
      </c>
      <c r="BD45" cm="1">
        <f t="array" aca="1" ref="BD45" ca="1">INDEX($L$42:$L$49,(RANK(AT5,$AT$2:$AT$9)))</f>
        <v>2001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VLOOKUP(B46,audio_list_stym!$A$3:$BP$18,53,FALSE)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VLOOKUP(B46,audio_list_stym!$A$3:$AJ$18,21,FALSE)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10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7.9921291651351201E-2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На_картинке_БАНАН._Влажный_ли_он?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VLOOKUP(B47,audio_list_stym!$A$3:$BP$18,53,FALSE)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VLOOKUP(B47,audio_list_stym!$A$3:$AJ$18,21,FALSE)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10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0.28042619703703353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На_мониторе_БАНАН._Он_съедобный?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VLOOKUP(B48,audio_list_stym!$A$3:$BP$18,53,FALSE)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VLOOKUP(B48,audio_list_stym!$A$3:$AJ$18,21,FALSE)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10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0.72800582644274447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Перед_Вами_БАНАН._Сиреневый_ли_он?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VLOOKUP(B49,audio_list_stym!$A$3:$BP$18,53,FALSE)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VLOOKUP(B49,audio_list_stym!$A$3:$AJ$18,21,FALSE)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10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0.49414599739664311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Вы_видите_БАНАН._Он_репчатый?</v>
      </c>
      <c r="BD49" cm="1">
        <f t="array" aca="1" ref="BD49" ca="1">INDEX($L$42:$L$49,(RANK(AT9,$AT$2:$AT$9)))</f>
        <v>2008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VLOOKUP(B50,audio_list_stym!$A$3:$BP$18,53,FALSE)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VLOOKUP(B50,audio_list_stym!$A$3:$AJ$18,21,FALSE)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2051</v>
      </c>
      <c r="AD50" t="str">
        <f t="shared" ca="1" si="10"/>
        <v>pics\\Redis_3.jpg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pics\\Redis_3.jpg</v>
      </c>
      <c r="AH50" t="str">
        <f t="shared" si="3"/>
        <v>sound\\Tropic</v>
      </c>
      <c r="AS50" t="str">
        <f ca="1">IF(AH50="sound\\Tropic",AQ2,"")</f>
        <v>pics\\Redis_3.jpg</v>
      </c>
      <c r="AT50">
        <f t="shared" ca="1" si="7"/>
        <v>0.48075132817145982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_Коричневый_ли_XXXXX?</v>
      </c>
      <c r="BC50">
        <f>A50</f>
        <v>1207</v>
      </c>
      <c r="BD50" cm="1">
        <f t="array" aca="1" ref="BD50" ca="1">INDEX($L$50:$L$57,(RANK(AT2,$AT$2:$AT$9)))</f>
        <v>2012</v>
      </c>
      <c r="BE50" cm="1">
        <f t="array" aca="1" ref="BE50" ca="1">INDEX(BD2:BD17,(RANK(AT7,$AT$2:$AT$17)))</f>
        <v>2034</v>
      </c>
      <c r="BF50" cm="1">
        <f t="array" aca="1" ref="BF50" ca="1">INDEX(BD18:BD49,(RANK(AT7,$AT$2:$AT$17)))</f>
        <v>2050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VLOOKUP(B51,audio_list_stym!$A$3:$BP$18,53,FALSE)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VLOOKUP(B51,audio_list_stym!$A$3:$AJ$18,21,FALSE)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2017</v>
      </c>
      <c r="AD51" t="str">
        <f t="shared" ca="1" si="10"/>
        <v>pics\\Goroh_1.jpg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pics\\Goroh_1.jpg</v>
      </c>
      <c r="AH51" t="str">
        <f t="shared" si="3"/>
        <v>sound\\Tropic</v>
      </c>
      <c r="AS51" t="str">
        <f t="shared" ref="AS51:AS57" ca="1" si="22">IF(AH51="sound\\Tropic",AQ3,"")</f>
        <v>pics\\Goroh_1.jpg</v>
      </c>
      <c r="AT51">
        <f t="shared" ca="1" si="7"/>
        <v>0.96774158847351965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_Сахаристый_ли_XXXXX?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VLOOKUP(B52,audio_list_stym!$A$3:$BP$18,53,FALSE)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VLOOKUP(B52,audio_list_stym!$A$3:$AJ$18,21,FALSE)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2022</v>
      </c>
      <c r="AD52" t="str">
        <f t="shared" ca="1" si="10"/>
        <v>pics\\Goroh_6.jpg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pics\\Goroh_6.jpg</v>
      </c>
      <c r="AH52" t="str">
        <f t="shared" si="3"/>
        <v>sound\\Tropic</v>
      </c>
      <c r="AS52" t="str">
        <f t="shared" ca="1" si="22"/>
        <v>pics\\Goroh_6.jpg</v>
      </c>
      <c r="AT52">
        <f t="shared" ca="1" si="7"/>
        <v>0.88981450771334414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_Скользкий_ли_XXXXX?</v>
      </c>
      <c r="BD52" cm="1">
        <f t="array" aca="1" ref="BD52" ca="1">INDEX($L$50:$L$57,(RANK(AT4,$AT$2:$AT$9)))</f>
        <v>2010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VLOOKUP(B53,audio_list_stym!$A$3:$BP$18,53,FALSE)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VLOOKUP(B53,audio_list_stym!$A$3:$AJ$18,21,FALSE)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2164</v>
      </c>
      <c r="AD53" t="str">
        <f t="shared" ca="1" si="10"/>
        <v>pics\\Tikva_4.jpg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pics\\Tikva_4.jpg</v>
      </c>
      <c r="AH53" t="str">
        <f t="shared" si="3"/>
        <v>sound\\Tropic</v>
      </c>
      <c r="AS53" t="str">
        <f t="shared" ca="1" si="22"/>
        <v>pics\\Tikva_4.jpg</v>
      </c>
      <c r="AT53">
        <f t="shared" ca="1" si="7"/>
        <v>0.51826265002853822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_Ломкий_ли_XXXXX?</v>
      </c>
      <c r="BD53" cm="1">
        <f t="array" aca="1" ref="BD53" ca="1">INDEX($L$50:$L$57,(RANK(AT5,$AT$2:$AT$9)))</f>
        <v>2009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VLOOKUP(B54,audio_list_stym!$A$3:$BP$18,53,FALSE)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VLOOKUP(B54,audio_list_stym!$A$3:$AJ$18,21,FALSE)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2162</v>
      </c>
      <c r="AD54" t="str">
        <f t="shared" ca="1" si="10"/>
        <v>pics\\Tikva_2.jpg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pics\\Tikva_2.jpg</v>
      </c>
      <c r="AH54" t="str">
        <f t="shared" si="3"/>
        <v>sound\\Tropic</v>
      </c>
      <c r="AI54" s="11"/>
      <c r="AS54" t="str">
        <f t="shared" ca="1" si="22"/>
        <v>pics\\Tikva_2.jpg</v>
      </c>
      <c r="AT54">
        <f t="shared" ca="1" si="7"/>
        <v>0.89160633833457481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_Мохнатый_ли_XXXXX?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VLOOKUP(B55,audio_list_stym!$A$3:$BP$18,53,FALSE)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VLOOKUP(B55,audio_list_stym!$A$3:$AJ$18,21,FALSE)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2020</v>
      </c>
      <c r="AD55" t="str">
        <f t="shared" ca="1" si="10"/>
        <v>pics\\Goroh_4.jpg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pics\\Goroh_4.jpg</v>
      </c>
      <c r="AH55" t="str">
        <f t="shared" si="3"/>
        <v>sound\\Tropic</v>
      </c>
      <c r="AS55" t="str">
        <f t="shared" ca="1" si="22"/>
        <v>pics\\Goroh_4.jpg</v>
      </c>
      <c r="AT55">
        <f t="shared" ca="1" si="7"/>
        <v>0.17354671185854986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_Сморщенный_ли_XXXXX?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VLOOKUP(B56,audio_list_stym!$A$3:$BP$18,53,FALSE)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VLOOKUP(B56,audio_list_stym!$A$3:$AJ$18,21,FALSE)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2167</v>
      </c>
      <c r="AD56" t="str">
        <f t="shared" ca="1" si="10"/>
        <v>pics\\Tikva_7.jpg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pics\\Tikva_7.jpg</v>
      </c>
      <c r="AH56" t="str">
        <f t="shared" si="3"/>
        <v>sound\\Tropic</v>
      </c>
      <c r="AS56" t="str">
        <f t="shared" ca="1" si="22"/>
        <v>pics\\Tikva_7.jpg</v>
      </c>
      <c r="AT56">
        <f t="shared" ca="1" si="7"/>
        <v>0.16427867085513492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_С_косточкой_ли_XXXXX?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VLOOKUP(B57,audio_list_stym!$A$3:$BP$18,53,FALSE)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VLOOKUP(B57,audio_list_stym!$A$3:$AJ$18,21,FALSE)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2055</v>
      </c>
      <c r="AD57" t="str">
        <f t="shared" ca="1" si="10"/>
        <v>pics\\Redis_7.jpg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pics\\Redis_7.jpg</v>
      </c>
      <c r="AH57" t="str">
        <f t="shared" si="3"/>
        <v>sound\\Tropic</v>
      </c>
      <c r="AI57" s="11"/>
      <c r="AS57" t="str">
        <f t="shared" ca="1" si="22"/>
        <v>pics\\Redis_7.jpg</v>
      </c>
      <c r="AT57">
        <f t="shared" ca="1" si="7"/>
        <v>0.37864731329841039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_Треугольный_ли_XXXXX?</v>
      </c>
      <c r="BD57" cm="1">
        <f t="array" aca="1" ref="BD57" ca="1">INDEX($L$50:$L$57,(RANK(AT9,$AT$2:$AT$9)))</f>
        <v>2016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VLOOKUP(B58,audio_list_stym!$A$3:$BP$18,53,FALSE)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VLOOKUP(B58,audio_list_stym!$A$3:$AJ$18,21,FALSE)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10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3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0.90753974735841658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2020</v>
      </c>
      <c r="BE58" cm="1">
        <f t="array" aca="1" ref="BE58" ca="1">INDEX(BD2:BD17,(RANK(AT8,$AT$2:$AT$17)))</f>
        <v>2057</v>
      </c>
      <c r="BF58" cm="1">
        <f t="array" aca="1" ref="BF58" ca="1">INDEX(BD18:BD33,(RANK(AT8,$AT$2:$AT$17)))</f>
        <v>2025</v>
      </c>
      <c r="BG58" cm="1">
        <f t="array" aca="1" ref="BG58" ca="1">INDEX(BD42:BD57,(RANK(AT8,$AT$2:$AT$9)))</f>
        <v>2002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VLOOKUP(B59,audio_list_stym!$A$3:$BP$18,53,FALSE)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VLOOKUP(B59,audio_list_stym!$A$3:$AJ$18,21,FALSE)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10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3"/>
        <v/>
      </c>
      <c r="AG59" t="str">
        <f t="shared" si="14"/>
        <v>pics\\Goroh_2.jpg</v>
      </c>
      <c r="AH59">
        <f t="shared" si="3"/>
        <v>0</v>
      </c>
      <c r="AT59">
        <f t="shared" ca="1" si="7"/>
        <v>0.44612243670105522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Посмотрите,_вот_XXXXX._Он_в_стручке?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VLOOKUP(B60,audio_list_stym!$A$3:$BP$18,53,FALSE)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VLOOKUP(B60,audio_list_stym!$A$3:$AJ$18,21,FALSE)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10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3"/>
        <v/>
      </c>
      <c r="AG60" t="str">
        <f t="shared" si="14"/>
        <v>pics\\Goroh_3.jpg</v>
      </c>
      <c r="AH60">
        <f t="shared" si="3"/>
        <v>0</v>
      </c>
      <c r="AT60">
        <f t="shared" ca="1" si="7"/>
        <v>0.3992920588547465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Вот_XXXXX._Ядовитый_ли_он?</v>
      </c>
      <c r="BD60" cm="1">
        <f t="array" aca="1" ref="BD60" ca="1">INDEX($L$58:$L$65,(RANK(AT4,$AT$2:$AT$9)))</f>
        <v>2018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VLOOKUP(B61,audio_list_stym!$A$3:$BP$18,53,FALSE)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VLOOKUP(B61,audio_list_stym!$A$3:$AJ$18,21,FALSE)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10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3"/>
        <v/>
      </c>
      <c r="AG61" t="str">
        <f t="shared" si="14"/>
        <v>pics\\Goroh_4.jpg</v>
      </c>
      <c r="AH61">
        <f t="shared" si="3"/>
        <v>0</v>
      </c>
      <c r="AT61">
        <f t="shared" ca="1" si="7"/>
        <v>0.63109924096905679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Это_XXXXX._Он_полосатый?</v>
      </c>
      <c r="BD61" cm="1">
        <f t="array" aca="1" ref="BD61" ca="1">INDEX($L$58:$L$65,(RANK(AT5,$AT$2:$AT$9)))</f>
        <v>2017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VLOOKUP(B62,audio_list_stym!$A$3:$BP$18,53,FALSE)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VLOOKUP(B62,audio_list_stym!$A$3:$AJ$18,21,FALSE)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10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3"/>
        <v/>
      </c>
      <c r="AG62" t="str">
        <f t="shared" si="14"/>
        <v>pics\\Goroh_5.jpg</v>
      </c>
      <c r="AH62">
        <f t="shared" si="3"/>
        <v>0</v>
      </c>
      <c r="AT62">
        <f t="shared" ca="1" si="7"/>
        <v>0.19173362022857632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На_картинке_XXXXX._Он_плоский?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VLOOKUP(B63,audio_list_stym!$A$3:$BP$18,53,FALSE)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VLOOKUP(B63,audio_list_stym!$A$3:$AJ$18,21,FALSE)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0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3"/>
        <v/>
      </c>
      <c r="AG63" t="str">
        <f t="shared" si="14"/>
        <v>pics\\Goroh_6.jpg</v>
      </c>
      <c r="AH63">
        <f t="shared" si="3"/>
        <v>0</v>
      </c>
      <c r="AT63">
        <f t="shared" ca="1" si="7"/>
        <v>0.22570547003373642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На_мониторе_XXXXX._Он_толченый?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VLOOKUP(B64,audio_list_stym!$A$3:$BP$18,53,FALSE)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VLOOKUP(B64,audio_list_stym!$A$3:$AJ$18,21,FALSE)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10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3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0.47468891437565008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Перед_Вами_XXXXX._Зеленый_ли_он?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VLOOKUP(B65,audio_list_stym!$A$3:$BP$18,53,FALSE)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VLOOKUP(B65,audio_list_stym!$A$3:$AJ$18,21,FALSE)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0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3"/>
        <v/>
      </c>
      <c r="AG65" t="str">
        <f t="shared" si="14"/>
        <v>pics\\Goroh_8.jpg</v>
      </c>
      <c r="AH65">
        <f t="shared" si="3"/>
        <v>0</v>
      </c>
      <c r="AT65">
        <f t="shared" ca="1" si="7"/>
        <v>0.69252232903594724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Вы_видите_XXXXX._Легкий_ли_он?</v>
      </c>
      <c r="BD65" cm="1">
        <f t="array" aca="1" ref="BD65" ca="1">INDEX($L$58:$L$65,(RANK(AT9,$AT$2:$AT$9)))</f>
        <v>2024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VLOOKUP(B66,audio_list_stym!$A$3:$BP$18,53,FALSE)</f>
        <v>14</v>
      </c>
      <c r="F66" t="str">
        <f>VLOOKUP(E66,metki!$A$2:$B$9,2,FALSE)</f>
        <v>импл_новые_с_названием</v>
      </c>
      <c r="G66" t="str">
        <f t="shared" ref="G66:G129" si="24">LEFT(F66,5)</f>
        <v>импл_</v>
      </c>
      <c r="H66" t="str">
        <f>VLOOKUP(B66,audio_list_stym!$A$3:$AJ$18,21,FALSE)</f>
        <v>Ackee</v>
      </c>
      <c r="I66" t="s">
        <v>688</v>
      </c>
      <c r="J66" t="str">
        <f t="shared" ref="J66:J129" si="25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225</v>
      </c>
      <c r="Q66" t="str">
        <f>IF(G66="экспл",0,IF(G66="импл_",VLOOKUP(J66,quest_импл!$A$1:$J$129,8,FALSE),0))</f>
        <v>sound\\Sushenniy_li.wav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2005</v>
      </c>
      <c r="AD66" t="str">
        <f t="shared" ca="1" si="10"/>
        <v>pics\\Banan_5.jpg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6">AS66</f>
        <v>pics\\Banan_5.jpg</v>
      </c>
      <c r="AG66" t="str">
        <f>IF(OR(E66=11,E66=13),M66,"")</f>
        <v/>
      </c>
      <c r="AI66" t="s">
        <v>67</v>
      </c>
      <c r="AO66">
        <f ca="1">RAND()</f>
        <v>0.94052699615203084</v>
      </c>
      <c r="AP66" t="str">
        <f ca="1">INDEX($AI$66:$AI$129,(RANK(AO66,$AO$66:$AO$129)))</f>
        <v>pics\\Banan_5.jpg</v>
      </c>
      <c r="AS66" t="str">
        <f t="shared" ref="AS66:AS81" ca="1" si="27">IF(G66="импл_",AP66,"")</f>
        <v>pics\\Banan_5.jpg</v>
      </c>
      <c r="AT66">
        <f t="shared" ref="AT66:AT129" ca="1" si="28">RAND()</f>
        <v>0.87096102020542798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_Сушеный_ли_</v>
      </c>
      <c r="BB66" t="str">
        <f t="shared" ref="BB66:BB129" si="30">IF(G66="экспл",AY66&amp;AX66&amp;"."&amp;AZ66,IF(G66="импл_",BA66&amp;AX66&amp;"?"))</f>
        <v>_Сушеный_ли_РЕНАН?</v>
      </c>
      <c r="BC66">
        <f>A66</f>
        <v>1209</v>
      </c>
      <c r="BD66" cm="1">
        <f t="array" aca="1" ref="BD66" ca="1">INDEX(L66:L73,(RANK(AT2,$AT$2:$AT$9)))</f>
        <v>2068</v>
      </c>
      <c r="BE66" cm="1">
        <f t="array" aca="1" ref="BE66" ca="1">INDEX(BD74:BD89,(RANK(AT2,$AT$2:$AT$7)))</f>
        <v>2074</v>
      </c>
      <c r="BF66" cm="1">
        <f t="array" aca="1" ref="BF66" ca="1">INDEX(BD90:BD113,(RANK(AT2,$AT$2:$AT$17)))</f>
        <v>2091</v>
      </c>
      <c r="BG66" cm="1">
        <f t="array" aca="1" ref="BG66" ca="1">INDEX(BD114:BD129,(RANK(AT2,$AT$2:$AT$17)))</f>
        <v>2139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VLOOKUP(B67,audio_list_stym!$A$3:$BP$18,53,FALSE)</f>
        <v>14</v>
      </c>
      <c r="F67" t="str">
        <f>VLOOKUP(E67,metki!$A$2:$B$9,2,FALSE)</f>
        <v>импл_новые_с_названием</v>
      </c>
      <c r="G67" t="str">
        <f t="shared" si="24"/>
        <v>импл_</v>
      </c>
      <c r="H67" t="str">
        <f>VLOOKUP(B67,audio_list_stym!$A$3:$AJ$18,21,FALSE)</f>
        <v>Ackee</v>
      </c>
      <c r="I67" t="s">
        <v>689</v>
      </c>
      <c r="J67" t="str">
        <f t="shared" si="25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226</v>
      </c>
      <c r="Q67" t="str">
        <f>IF(G67="экспл",0,IF(G67="импл_",VLOOKUP(J67,quest_импл!$A$1:$J$129,8,FALSE),0))</f>
        <v>sound\\S_vetochkoy_li.wav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2024</v>
      </c>
      <c r="AD67" t="str">
        <f t="shared" ref="AD67:AD129" ca="1" si="31">IF(ISTEXT(AE67),AE67,IF(ISTEXT(AF67),AF67,""))</f>
        <v>pics\\Goroh_8.jpg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6"/>
        <v>pics\\Goroh_8.jpg</v>
      </c>
      <c r="AI67" t="s">
        <v>68</v>
      </c>
      <c r="AO67">
        <f t="shared" ref="AO67:AO129" ca="1" si="32">RAND()</f>
        <v>0.7184340842133784</v>
      </c>
      <c r="AP67" t="str">
        <f t="shared" ref="AP67:AP129" ca="1" si="33">INDEX($AI$66:$AI$129,(RANK(AO67,$AO$66:$AO$129)))</f>
        <v>pics\\Goroh_8.jpg</v>
      </c>
      <c r="AR67" t="str">
        <f t="shared" ref="AR67:AR73" si="34">IF(AH67="sound\\Ogorod",AP19,"")</f>
        <v/>
      </c>
      <c r="AS67" t="str">
        <f t="shared" ca="1" si="27"/>
        <v>pics\\Goroh_8.jpg</v>
      </c>
      <c r="AT67">
        <f t="shared" ca="1" si="28"/>
        <v>0.59657000249059999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_С_веточкой_ли_</v>
      </c>
      <c r="BB67" t="str">
        <f t="shared" si="30"/>
        <v>_С_веточкой_ли_РЕНАН?</v>
      </c>
      <c r="BD67" cm="1">
        <f t="array" aca="1" ref="BD67" ca="1">INDEX(L67:L74,(RANK(AT3,$AT$2:$AT$9)))</f>
        <v>2072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VLOOKUP(B68,audio_list_stym!$A$3:$BP$18,53,FALSE)</f>
        <v>14</v>
      </c>
      <c r="F68" t="str">
        <f>VLOOKUP(E68,metki!$A$2:$B$9,2,FALSE)</f>
        <v>импл_новые_с_названием</v>
      </c>
      <c r="G68" t="str">
        <f t="shared" si="24"/>
        <v>импл_</v>
      </c>
      <c r="H68" t="str">
        <f>VLOOKUP(B68,audio_list_stym!$A$3:$AJ$18,21,FALSE)</f>
        <v>Ackee</v>
      </c>
      <c r="I68" t="s">
        <v>690</v>
      </c>
      <c r="J68" t="str">
        <f t="shared" si="25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227</v>
      </c>
      <c r="Q68" t="str">
        <f>IF(G68="экспл",0,IF(G68="импл_",VLOOKUP(J68,quest_импл!$A$1:$J$129,8,FALSE),0))</f>
        <v>sound\\Rasskrit_li.wav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2054</v>
      </c>
      <c r="AD68" t="str">
        <f t="shared" ca="1" si="31"/>
        <v>pics\\Redis_6.jpg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6"/>
        <v>pics\\Redis_6.jpg</v>
      </c>
      <c r="AI68" t="s">
        <v>69</v>
      </c>
      <c r="AO68">
        <f t="shared" ca="1" si="32"/>
        <v>0.22086389836343934</v>
      </c>
      <c r="AP68" t="str">
        <f t="shared" ca="1" si="33"/>
        <v>pics\\Redis_6.jpg</v>
      </c>
      <c r="AR68" t="str">
        <f t="shared" si="34"/>
        <v/>
      </c>
      <c r="AS68" t="str">
        <f t="shared" ca="1" si="27"/>
        <v>pics\\Redis_6.jpg</v>
      </c>
      <c r="AT68">
        <f t="shared" ca="1" si="28"/>
        <v>0.29596777815108455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_Раскрыт_ли_</v>
      </c>
      <c r="BB68" t="str">
        <f t="shared" si="30"/>
        <v>_Раскрыт_ли_РЕНАН?</v>
      </c>
      <c r="BD68" cm="1">
        <f t="array" aca="1" ref="BD68" ca="1">INDEX(L68:L75,(RANK(AT4,$AT$2:$AT$9)))</f>
        <v>2068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VLOOKUP(B69,audio_list_stym!$A$3:$BP$18,53,FALSE)</f>
        <v>14</v>
      </c>
      <c r="F69" t="str">
        <f>VLOOKUP(E69,metki!$A$2:$B$9,2,FALSE)</f>
        <v>импл_новые_с_названием</v>
      </c>
      <c r="G69" t="str">
        <f t="shared" si="24"/>
        <v>импл_</v>
      </c>
      <c r="H69" t="str">
        <f>VLOOKUP(B69,audio_list_stym!$A$3:$AJ$18,21,FALSE)</f>
        <v>Ackee</v>
      </c>
      <c r="I69" t="s">
        <v>691</v>
      </c>
      <c r="J69" t="str">
        <f t="shared" si="25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228</v>
      </c>
      <c r="Q69" t="str">
        <f>IF(G69="экспл",0,IF(G69="импл_",VLOOKUP(J69,quest_импл!$A$1:$J$129,8,FALSE),0))</f>
        <v>sound\\Pushistiy_li.wav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2002</v>
      </c>
      <c r="AD69" t="str">
        <f t="shared" ca="1" si="31"/>
        <v>pics\\Banan_2.jpg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ca="1">AS69</f>
        <v>pics\\Banan_2.jpg</v>
      </c>
      <c r="AI69" t="s">
        <v>70</v>
      </c>
      <c r="AO69">
        <f t="shared" ca="1" si="32"/>
        <v>0.98737116815274995</v>
      </c>
      <c r="AP69" t="str">
        <f t="shared" ca="1" si="33"/>
        <v>pics\\Banan_2.jpg</v>
      </c>
      <c r="AR69" t="str">
        <f t="shared" si="34"/>
        <v/>
      </c>
      <c r="AS69" t="str">
        <f t="shared" ca="1" si="27"/>
        <v>pics\\Banan_2.jpg</v>
      </c>
      <c r="AT69">
        <f t="shared" ca="1" si="28"/>
        <v>0.53262426111095273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_Пушистый_ли_</v>
      </c>
      <c r="BB69" t="str">
        <f t="shared" si="30"/>
        <v>_Пушистый_ли_РЕНАН?</v>
      </c>
      <c r="BD69" cm="1">
        <f t="array" aca="1" ref="BD69" ca="1">INDEX(L69:L76,(RANK(AT5,$AT$2:$AT$9)))</f>
        <v>2068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VLOOKUP(B70,audio_list_stym!$A$3:$BP$18,53,FALSE)</f>
        <v>14</v>
      </c>
      <c r="F70" t="str">
        <f>VLOOKUP(E70,metki!$A$2:$B$9,2,FALSE)</f>
        <v>импл_новые_с_названием</v>
      </c>
      <c r="G70" t="str">
        <f t="shared" si="24"/>
        <v>импл_</v>
      </c>
      <c r="H70" t="str">
        <f>VLOOKUP(B70,audio_list_stym!$A$3:$AJ$18,21,FALSE)</f>
        <v>Ackee</v>
      </c>
      <c r="I70" t="s">
        <v>692</v>
      </c>
      <c r="J70" t="str">
        <f t="shared" si="25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229</v>
      </c>
      <c r="Q70" t="str">
        <f>IF(G70="экспл",0,IF(G70="импл_",VLOOKUP(J70,quest_импл!$A$1:$J$129,8,FALSE),0))</f>
        <v>sound\\Kvadratniy_li.wav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2064</v>
      </c>
      <c r="AD70" t="str">
        <f t="shared" ca="1" si="31"/>
        <v>pics\\Tomat_8.jpg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6"/>
        <v>pics\\Tomat_8.jpg</v>
      </c>
      <c r="AI70" t="s">
        <v>71</v>
      </c>
      <c r="AO70">
        <f t="shared" ca="1" si="32"/>
        <v>1.1184919302409169E-2</v>
      </c>
      <c r="AP70" t="str">
        <f t="shared" ca="1" si="33"/>
        <v>pics\\Tomat_8.jpg</v>
      </c>
      <c r="AR70" t="str">
        <f t="shared" si="34"/>
        <v/>
      </c>
      <c r="AS70" t="str">
        <f t="shared" ca="1" si="27"/>
        <v>pics\\Tomat_8.jpg</v>
      </c>
      <c r="AT70">
        <f t="shared" ca="1" si="28"/>
        <v>0.54100625943063163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_Квадратный_ли_</v>
      </c>
      <c r="BB70" t="str">
        <f t="shared" si="30"/>
        <v>_Квадратный_ли_РЕНАН?</v>
      </c>
      <c r="BD70" cm="1">
        <f t="array" aca="1" ref="BD70" ca="1">INDEX(L70:L77,(RANK(AT6,$AT$2:$AT$9)))</f>
        <v>2073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VLOOKUP(B71,audio_list_stym!$A$3:$BP$18,53,FALSE)</f>
        <v>14</v>
      </c>
      <c r="F71" t="str">
        <f>VLOOKUP(E71,metki!$A$2:$B$9,2,FALSE)</f>
        <v>импл_новые_с_названием</v>
      </c>
      <c r="G71" t="str">
        <f t="shared" si="24"/>
        <v>импл_</v>
      </c>
      <c r="H71" t="str">
        <f>VLOOKUP(B71,audio_list_stym!$A$3:$AJ$18,21,FALSE)</f>
        <v>Ackee</v>
      </c>
      <c r="I71" t="s">
        <v>693</v>
      </c>
      <c r="J71" t="str">
        <f t="shared" si="25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230</v>
      </c>
      <c r="Q71" t="str">
        <f>IF(G71="экспл",0,IF(G71="импл_",VLOOKUP(J71,quest_импл!$A$1:$J$129,8,FALSE),0))</f>
        <v>sound\\Sklizskiy_li.wav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2026</v>
      </c>
      <c r="AD71" t="str">
        <f t="shared" ca="1" si="31"/>
        <v>pics\\Kokos_2.jpg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6"/>
        <v>pics\\Kokos_2.jpg</v>
      </c>
      <c r="AI71" t="s">
        <v>72</v>
      </c>
      <c r="AO71">
        <f t="shared" ca="1" si="32"/>
        <v>0.70696637396753947</v>
      </c>
      <c r="AP71" t="str">
        <f t="shared" ca="1" si="33"/>
        <v>pics\\Kokos_2.jpg</v>
      </c>
      <c r="AR71" t="str">
        <f t="shared" si="34"/>
        <v/>
      </c>
      <c r="AS71" t="str">
        <f t="shared" ca="1" si="27"/>
        <v>pics\\Kokos_2.jpg</v>
      </c>
      <c r="AT71">
        <f t="shared" ca="1" si="28"/>
        <v>4.1557843260664584E-2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_Склизкий_ли_</v>
      </c>
      <c r="BB71" t="str">
        <f t="shared" si="30"/>
        <v>_Склизкий_ли_РЕНАН?</v>
      </c>
      <c r="BD71" cm="1">
        <f t="array" aca="1" ref="BD71" ca="1">INDEX(L71:L78,(RANK(AT7,$AT$2:$AT$9)))</f>
        <v>2075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VLOOKUP(B72,audio_list_stym!$A$3:$BP$18,53,FALSE)</f>
        <v>14</v>
      </c>
      <c r="F72" t="str">
        <f>VLOOKUP(E72,metki!$A$2:$B$9,2,FALSE)</f>
        <v>импл_новые_с_названием</v>
      </c>
      <c r="G72" t="str">
        <f t="shared" si="24"/>
        <v>импл_</v>
      </c>
      <c r="H72" t="str">
        <f>VLOOKUP(B72,audio_list_stym!$A$3:$AJ$18,21,FALSE)</f>
        <v>Ackee</v>
      </c>
      <c r="I72" t="s">
        <v>694</v>
      </c>
      <c r="J72" t="str">
        <f t="shared" si="25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231</v>
      </c>
      <c r="Q72" t="str">
        <f>IF(G72="экспл",0,IF(G72="импл_",VLOOKUP(J72,quest_импл!$A$1:$J$129,8,FALSE),0))</f>
        <v>sound\\Uvyadshiy_li.wav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2010</v>
      </c>
      <c r="AD72" t="str">
        <f t="shared" ca="1" si="31"/>
        <v>pics\\Finik_2.jpg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6"/>
        <v>pics\\Finik_2.jpg</v>
      </c>
      <c r="AI72" t="s">
        <v>73</v>
      </c>
      <c r="AO72">
        <f t="shared" ca="1" si="32"/>
        <v>0.8561224717231265</v>
      </c>
      <c r="AP72" t="str">
        <f t="shared" ca="1" si="33"/>
        <v>pics\\Finik_2.jpg</v>
      </c>
      <c r="AR72" t="str">
        <f t="shared" si="34"/>
        <v/>
      </c>
      <c r="AS72" t="str">
        <f t="shared" ca="1" si="27"/>
        <v>pics\\Finik_2.jpg</v>
      </c>
      <c r="AT72">
        <f t="shared" ca="1" si="28"/>
        <v>0.27470084559508401</v>
      </c>
      <c r="AU72" t="s">
        <v>697</v>
      </c>
      <c r="AV72" t="str">
        <f t="shared" ca="1" si="29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_Увядший_ли_</v>
      </c>
      <c r="BB72" t="str">
        <f t="shared" si="30"/>
        <v>_Увядший_ли_РЕНАН?</v>
      </c>
      <c r="BD72" cm="1">
        <f t="array" aca="1" ref="BD72" ca="1">INDEX(L72:L79,(RANK(AT8,$AT$2:$AT$9)))</f>
        <v>2073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VLOOKUP(B73,audio_list_stym!$A$3:$BP$18,53,FALSE)</f>
        <v>14</v>
      </c>
      <c r="F73" t="str">
        <f>VLOOKUP(E73,metki!$A$2:$B$9,2,FALSE)</f>
        <v>импл_новые_с_названием</v>
      </c>
      <c r="G73" t="str">
        <f t="shared" si="24"/>
        <v>импл_</v>
      </c>
      <c r="H73" t="str">
        <f>VLOOKUP(B73,audio_list_stym!$A$3:$AJ$18,21,FALSE)</f>
        <v>Ackee</v>
      </c>
      <c r="I73" t="s">
        <v>695</v>
      </c>
      <c r="J73" t="str">
        <f t="shared" si="25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232</v>
      </c>
      <c r="Q73" t="str">
        <f>IF(G73="экспл",0,IF(G73="импл_",VLOOKUP(J73,quest_импл!$A$1:$J$129,8,FALSE),0))</f>
        <v>sound\\Raznocvetniy_li.wav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2047</v>
      </c>
      <c r="AD73" t="str">
        <f t="shared" ca="1" si="31"/>
        <v>pics\\Peper_7.jpg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6"/>
        <v>pics\\Peper_7.jpg</v>
      </c>
      <c r="AI73" t="s">
        <v>74</v>
      </c>
      <c r="AO73">
        <f t="shared" ca="1" si="32"/>
        <v>0.36207267845645963</v>
      </c>
      <c r="AP73" t="str">
        <f t="shared" ca="1" si="33"/>
        <v>pics\\Peper_7.jpg</v>
      </c>
      <c r="AR73" t="str">
        <f t="shared" si="34"/>
        <v/>
      </c>
      <c r="AS73" t="str">
        <f t="shared" ca="1" si="27"/>
        <v>pics\\Peper_7.jpg</v>
      </c>
      <c r="AT73">
        <f t="shared" ca="1" si="28"/>
        <v>0.52217170426110859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_Разноцветный_ли_</v>
      </c>
      <c r="BB73" t="str">
        <f t="shared" si="30"/>
        <v>_Разноцветный_ли_РЕНАН?</v>
      </c>
      <c r="BD73" cm="1">
        <f t="array" aca="1" ref="BD73" ca="1">INDEX(L73:L80,(RANK(AT9,$AT$2:$AT$9)))</f>
        <v>2079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VLOOKUP(B74,audio_list_stym!$A$3:$BP$18,53,FALSE)</f>
        <v>15</v>
      </c>
      <c r="F74" t="str">
        <f>VLOOKUP(E74,metki!$A$2:$B$9,2,FALSE)</f>
        <v>экспл_новые_с_названием</v>
      </c>
      <c r="G74" t="str">
        <f t="shared" si="24"/>
        <v>экспл</v>
      </c>
      <c r="H74" t="str">
        <f>VLOOKUP(B74,audio_list_stym!$A$3:$AJ$18,21,FALSE)</f>
        <v>Ake</v>
      </c>
      <c r="I74" t="s">
        <v>688</v>
      </c>
      <c r="J74" t="str">
        <f t="shared" si="25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105</v>
      </c>
      <c r="Z74" t="str">
        <f>IF(G74="экспл",VLOOKUP(J74,quest_экспл!$A$1:$N$129,12,FALSE),IF(G74="импл_",0,0))</f>
        <v>sound\\On_imeet_myakot.wav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31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26"/>
        <v/>
      </c>
      <c r="AI74" t="s">
        <v>76</v>
      </c>
      <c r="AO74">
        <f t="shared" ca="1" si="32"/>
        <v>0.33287463509760551</v>
      </c>
      <c r="AP74" t="str">
        <f t="shared" ca="1" si="33"/>
        <v>pics\\Redis_1.jpg</v>
      </c>
      <c r="AR74" t="str">
        <f>IF(AH74="sound\\Ogorod",AP2,"")</f>
        <v/>
      </c>
      <c r="AS74" t="str">
        <f t="shared" si="27"/>
        <v/>
      </c>
      <c r="AT74">
        <f t="shared" ca="1" si="28"/>
        <v>0.72151640613250845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_Он_имеет_мякоть?</v>
      </c>
      <c r="BA74" t="e">
        <f>VLOOKUP(Q74,audio_list_stym!$B$2:$BQ$299,68,FALSE)</f>
        <v>#N/A</v>
      </c>
      <c r="BB74" t="str">
        <f t="shared" si="30"/>
        <v>На_экране_БАРОХ._Он_имеет_мякоть?</v>
      </c>
      <c r="BC74">
        <f>A74</f>
        <v>1210</v>
      </c>
      <c r="BD74" cm="1">
        <f t="array" aca="1" ref="BD74" ca="1">INDEX($L$74:$L$81,(RANK(AT2,$AT$2:$AT$9)))</f>
        <v>2076</v>
      </c>
      <c r="BE74" cm="1">
        <f t="array" aca="1" ref="BE74" ca="1">INDEX(BD66:BD73,(RANK(AT3,$AT$2:$AT$9)))</f>
        <v>2073</v>
      </c>
      <c r="BF74" cm="1">
        <f t="array" aca="1" ref="BF74" ca="1">INDEX(BD82:BD105,(RANK(AT3,$AT$2:$AT$17)))</f>
        <v>2094</v>
      </c>
      <c r="BG74" cm="1">
        <f t="array" aca="1" ref="BG74" ca="1">INDEX(BD106:BD129,(RANK(AT3,$AT$2:$AT$9)))</f>
        <v>2131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VLOOKUP(B75,audio_list_stym!$A$3:$BP$18,53,FALSE)</f>
        <v>15</v>
      </c>
      <c r="F75" t="str">
        <f>VLOOKUP(E75,metki!$A$2:$B$9,2,FALSE)</f>
        <v>экспл_новые_с_названием</v>
      </c>
      <c r="G75" t="str">
        <f t="shared" si="24"/>
        <v>экспл</v>
      </c>
      <c r="H75" t="str">
        <f>VLOOKUP(B75,audio_list_stym!$A$3:$AJ$18,21,FALSE)</f>
        <v>Ake</v>
      </c>
      <c r="I75" t="s">
        <v>689</v>
      </c>
      <c r="J75" t="str">
        <f t="shared" si="25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106</v>
      </c>
      <c r="Z75" t="str">
        <f>IF(G75="экспл",VLOOKUP(J75,quest_экспл!$A$1:$N$129,12,FALSE),IF(G75="импл_",0,0))</f>
        <v>sound\\Prodolgovatiy_li_on.wav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ca="1" si="31"/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si="26"/>
        <v/>
      </c>
      <c r="AI75" t="s">
        <v>77</v>
      </c>
      <c r="AO75">
        <f t="shared" ca="1" si="32"/>
        <v>0.64419437278203739</v>
      </c>
      <c r="AP75" t="str">
        <f t="shared" ca="1" si="33"/>
        <v>pics\\Kokos_8.jpg</v>
      </c>
      <c r="AR75" t="str">
        <f t="shared" ref="AR75:AR97" si="35">IF(AH75="sound\\Ogorod",AP3,"")</f>
        <v/>
      </c>
      <c r="AS75" t="str">
        <f t="shared" si="27"/>
        <v/>
      </c>
      <c r="AT75">
        <f t="shared" ca="1" si="28"/>
        <v>1.6461880043574073E-2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_Продолговатый_ли_он?</v>
      </c>
      <c r="BA75" t="e">
        <f>VLOOKUP(Q75,audio_list_stym!$B$2:$BQ$299,68,FALSE)</f>
        <v>#N/A</v>
      </c>
      <c r="BB75" t="str">
        <f t="shared" si="30"/>
        <v>Посмотрите,_вот_БАРОХ._Продолговатый_ли_он?</v>
      </c>
      <c r="BD75" cm="1">
        <f t="array" aca="1" ref="BD75" ca="1">INDEX($L$74:$L$81,(RANK(AT3,$AT$2:$AT$9)))</f>
        <v>2079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VLOOKUP(B76,audio_list_stym!$A$3:$BP$18,53,FALSE)</f>
        <v>15</v>
      </c>
      <c r="F76" t="str">
        <f>VLOOKUP(E76,metki!$A$2:$B$9,2,FALSE)</f>
        <v>экспл_новые_с_названием</v>
      </c>
      <c r="G76" t="str">
        <f t="shared" si="24"/>
        <v>экспл</v>
      </c>
      <c r="H76" t="str">
        <f>VLOOKUP(B76,audio_list_stym!$A$3:$AJ$18,21,FALSE)</f>
        <v>Ake</v>
      </c>
      <c r="I76" t="s">
        <v>690</v>
      </c>
      <c r="J76" t="str">
        <f t="shared" si="25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107</v>
      </c>
      <c r="Z76" t="str">
        <f>IF(G76="экспл",VLOOKUP(J76,quest_экспл!$A$1:$N$129,12,FALSE),IF(G76="импл_",0,0))</f>
        <v>sound\\Pyatnistiy_li_on.wav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1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26"/>
        <v/>
      </c>
      <c r="AI76" t="s">
        <v>78</v>
      </c>
      <c r="AO76">
        <f t="shared" ca="1" si="32"/>
        <v>0.77352974330311663</v>
      </c>
      <c r="AP76" t="str">
        <f t="shared" ca="1" si="33"/>
        <v>pics\\Goroh_2.jpg</v>
      </c>
      <c r="AR76" t="str">
        <f t="shared" si="35"/>
        <v/>
      </c>
      <c r="AS76" t="str">
        <f t="shared" si="27"/>
        <v/>
      </c>
      <c r="AT76">
        <f t="shared" ca="1" si="28"/>
        <v>0.23695899006057963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_Пятнистый_ли_он?</v>
      </c>
      <c r="BA76" t="e">
        <f>VLOOKUP(Q76,audio_list_stym!$B$2:$BQ$299,68,FALSE)</f>
        <v>#N/A</v>
      </c>
      <c r="BB76" t="str">
        <f t="shared" si="30"/>
        <v>Вот_БАРОХ._Пятнистый_ли_он?</v>
      </c>
      <c r="BD76" cm="1">
        <f t="array" aca="1" ref="BD76" ca="1">INDEX($L$74:$L$81,(RANK(AT4,$AT$2:$AT$9)))</f>
        <v>2074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VLOOKUP(B77,audio_list_stym!$A$3:$BP$18,53,FALSE)</f>
        <v>15</v>
      </c>
      <c r="F77" t="str">
        <f>VLOOKUP(E77,metki!$A$2:$B$9,2,FALSE)</f>
        <v>экспл_новые_с_названием</v>
      </c>
      <c r="G77" t="str">
        <f t="shared" si="24"/>
        <v>экспл</v>
      </c>
      <c r="H77" t="str">
        <f>VLOOKUP(B77,audio_list_stym!$A$3:$AJ$18,21,FALSE)</f>
        <v>Ake</v>
      </c>
      <c r="I77" t="s">
        <v>691</v>
      </c>
      <c r="J77" t="str">
        <f t="shared" si="25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108</v>
      </c>
      <c r="Z77" t="str">
        <f>IF(G77="экспл",VLOOKUP(J77,quest_экспл!$A$1:$N$129,12,FALSE),IF(G77="импл_",0,0))</f>
        <v>sound\\On_s_kozhuroy.wav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1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26"/>
        <v/>
      </c>
      <c r="AI77" t="s">
        <v>79</v>
      </c>
      <c r="AO77">
        <f t="shared" ca="1" si="32"/>
        <v>9.8294654992619024E-2</v>
      </c>
      <c r="AP77" t="str">
        <f t="shared" ca="1" si="33"/>
        <v>pics\\Tomat_3.jpg</v>
      </c>
      <c r="AR77" t="str">
        <f t="shared" si="35"/>
        <v/>
      </c>
      <c r="AS77" t="str">
        <f t="shared" si="27"/>
        <v/>
      </c>
      <c r="AT77">
        <f t="shared" ca="1" si="28"/>
        <v>0.42466033120737923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_Он_с_кожурой?</v>
      </c>
      <c r="BA77" t="e">
        <f>VLOOKUP(Q77,audio_list_stym!$B$2:$BQ$299,68,FALSE)</f>
        <v>#N/A</v>
      </c>
      <c r="BB77" t="str">
        <f t="shared" si="30"/>
        <v>Это_БАРОХ._Он_с_кожурой?</v>
      </c>
      <c r="BD77" cm="1">
        <f t="array" aca="1" ref="BD77" ca="1">INDEX($L$74:$L$81,(RANK(AT5,$AT$2:$AT$9)))</f>
        <v>2073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VLOOKUP(B78,audio_list_stym!$A$3:$BP$18,53,FALSE)</f>
        <v>15</v>
      </c>
      <c r="F78" t="str">
        <f>VLOOKUP(E78,metki!$A$2:$B$9,2,FALSE)</f>
        <v>экспл_новые_с_названием</v>
      </c>
      <c r="G78" t="str">
        <f t="shared" si="24"/>
        <v>экспл</v>
      </c>
      <c r="H78" t="str">
        <f>VLOOKUP(B78,audio_list_stym!$A$3:$AJ$18,21,FALSE)</f>
        <v>Ake</v>
      </c>
      <c r="I78" t="s">
        <v>692</v>
      </c>
      <c r="J78" t="str">
        <f t="shared" si="25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109</v>
      </c>
      <c r="Z78" t="str">
        <f>IF(G78="экспл",VLOOKUP(J78,quest_экспл!$A$1:$N$129,12,FALSE),IF(G78="импл_",0,0))</f>
        <v>sound\\Fioletoviy_li_on.wav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1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26"/>
        <v/>
      </c>
      <c r="AI78" t="s">
        <v>80</v>
      </c>
      <c r="AO78">
        <f t="shared" ca="1" si="32"/>
        <v>0.61802180720614086</v>
      </c>
      <c r="AP78" t="str">
        <f t="shared" ca="1" si="33"/>
        <v>pics\\Limon_1.jpg</v>
      </c>
      <c r="AR78" t="str">
        <f t="shared" si="35"/>
        <v/>
      </c>
      <c r="AS78" t="str">
        <f t="shared" si="27"/>
        <v/>
      </c>
      <c r="AT78">
        <f t="shared" ca="1" si="28"/>
        <v>0.52174655276752169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_Синий_ли_он?</v>
      </c>
      <c r="BA78" t="e">
        <f>VLOOKUP(Q78,audio_list_stym!$B$2:$BQ$299,68,FALSE)</f>
        <v>#N/A</v>
      </c>
      <c r="BB78" t="str">
        <f t="shared" si="30"/>
        <v>На_картинке_БАРОХ._Синий_ли_он?</v>
      </c>
      <c r="BD78" cm="1">
        <f t="array" aca="1" ref="BD78" ca="1">INDEX($L$74:$L$81,(RANK(AT6,$AT$2:$AT$9)))</f>
        <v>2077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VLOOKUP(B79,audio_list_stym!$A$3:$BP$18,53,FALSE)</f>
        <v>15</v>
      </c>
      <c r="F79" t="str">
        <f>VLOOKUP(E79,metki!$A$2:$B$9,2,FALSE)</f>
        <v>экспл_новые_с_названием</v>
      </c>
      <c r="G79" t="str">
        <f t="shared" si="24"/>
        <v>экспл</v>
      </c>
      <c r="H79" t="str">
        <f>VLOOKUP(B79,audio_list_stym!$A$3:$AJ$18,21,FALSE)</f>
        <v>Ake</v>
      </c>
      <c r="I79" t="s">
        <v>693</v>
      </c>
      <c r="J79" t="str">
        <f t="shared" si="25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110</v>
      </c>
      <c r="Z79" t="str">
        <f>IF(G79="экспл",VLOOKUP(J79,quest_экспл!$A$1:$N$129,12,FALSE),IF(G79="импл_",0,0))</f>
        <v>sound\\On_s_dolkami.wav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1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26"/>
        <v/>
      </c>
      <c r="AI79" t="s">
        <v>81</v>
      </c>
      <c r="AO79">
        <f t="shared" ca="1" si="32"/>
        <v>0.14386283667705679</v>
      </c>
      <c r="AP79" t="str">
        <f t="shared" ca="1" si="33"/>
        <v>pics\\Redis_8.jpg</v>
      </c>
      <c r="AR79" t="str">
        <f t="shared" si="35"/>
        <v/>
      </c>
      <c r="AS79" t="str">
        <f t="shared" si="27"/>
        <v/>
      </c>
      <c r="AT79">
        <f t="shared" ca="1" si="28"/>
        <v>5.5689243954850531E-2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_Он_с_дольками?</v>
      </c>
      <c r="BA79" t="e">
        <f>VLOOKUP(Q79,audio_list_stym!$B$2:$BQ$299,68,FALSE)</f>
        <v>#N/A</v>
      </c>
      <c r="BB79" t="str">
        <f t="shared" si="30"/>
        <v>На_мониторе_БАРОХ._Он_с_дольками?</v>
      </c>
      <c r="BD79" cm="1">
        <f t="array" aca="1" ref="BD79" ca="1">INDEX($L$74:$L$81,(RANK(AT7,$AT$2:$AT$9)))</f>
        <v>2078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VLOOKUP(B80,audio_list_stym!$A$3:$BP$18,53,FALSE)</f>
        <v>15</v>
      </c>
      <c r="F80" t="str">
        <f>VLOOKUP(E80,metki!$A$2:$B$9,2,FALSE)</f>
        <v>экспл_новые_с_названием</v>
      </c>
      <c r="G80" t="str">
        <f t="shared" si="24"/>
        <v>экспл</v>
      </c>
      <c r="H80" t="str">
        <f>VLOOKUP(B80,audio_list_stym!$A$3:$AJ$18,21,FALSE)</f>
        <v>Ake</v>
      </c>
      <c r="I80" t="s">
        <v>694</v>
      </c>
      <c r="J80" t="str">
        <f t="shared" si="25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111</v>
      </c>
      <c r="Z80" t="str">
        <f>IF(G80="экспл",VLOOKUP(J80,quest_экспл!$A$1:$N$129,12,FALSE),IF(G80="импл_",0,0))</f>
        <v>sound\\On_visushenniy.wav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1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26"/>
        <v/>
      </c>
      <c r="AI80" t="s">
        <v>82</v>
      </c>
      <c r="AO80">
        <f t="shared" ca="1" si="32"/>
        <v>0.64831407346062775</v>
      </c>
      <c r="AP80" t="str">
        <f t="shared" ca="1" si="33"/>
        <v>pics\\Kokos_7.jpg</v>
      </c>
      <c r="AR80" t="str">
        <f t="shared" si="35"/>
        <v/>
      </c>
      <c r="AS80" t="str">
        <f t="shared" si="27"/>
        <v/>
      </c>
      <c r="AT80">
        <f t="shared" ca="1" si="28"/>
        <v>0.43562135308185579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_Он_высушенный?</v>
      </c>
      <c r="BA80" t="e">
        <f>VLOOKUP(Q80,audio_list_stym!$B$2:$BQ$299,68,FALSE)</f>
        <v>#N/A</v>
      </c>
      <c r="BB80" t="str">
        <f t="shared" si="30"/>
        <v>Перед_Вами_БАРОХ._Он_высушенный?</v>
      </c>
      <c r="BD80" cm="1">
        <f t="array" aca="1" ref="BD80" ca="1">INDEX($L$74:$L$81,(RANK(AT8,$AT$2:$AT$9)))</f>
        <v>2075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VLOOKUP(B81,audio_list_stym!$A$3:$BP$18,53,FALSE)</f>
        <v>15</v>
      </c>
      <c r="F81" t="str">
        <f>VLOOKUP(E81,metki!$A$2:$B$9,2,FALSE)</f>
        <v>экспл_новые_с_названием</v>
      </c>
      <c r="G81" t="str">
        <f t="shared" si="24"/>
        <v>экспл</v>
      </c>
      <c r="H81" t="str">
        <f>VLOOKUP(B81,audio_list_stym!$A$3:$AJ$18,21,FALSE)</f>
        <v>Ake</v>
      </c>
      <c r="I81" t="s">
        <v>695</v>
      </c>
      <c r="J81" t="str">
        <f t="shared" si="25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112</v>
      </c>
      <c r="Z81" t="str">
        <f>IF(G81="экспл",VLOOKUP(J81,quest_экспл!$A$1:$N$129,12,FALSE),IF(G81="импл_",0,0))</f>
        <v>sound\\Myatiy_li_on.wav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1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26"/>
        <v/>
      </c>
      <c r="AI81" t="s">
        <v>83</v>
      </c>
      <c r="AO81">
        <f t="shared" ca="1" si="32"/>
        <v>5.7474472140589761E-2</v>
      </c>
      <c r="AP81" t="str">
        <f t="shared" ca="1" si="33"/>
        <v>pics\\Tomat_5.jpg</v>
      </c>
      <c r="AR81" t="str">
        <f t="shared" si="35"/>
        <v/>
      </c>
      <c r="AS81" t="str">
        <f t="shared" si="27"/>
        <v/>
      </c>
      <c r="AT81">
        <f t="shared" ca="1" si="28"/>
        <v>0.4823488133756223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_Мятый_ли_он?</v>
      </c>
      <c r="BA81" t="e">
        <f>VLOOKUP(Q81,audio_list_stym!$B$2:$BQ$299,68,FALSE)</f>
        <v>#N/A</v>
      </c>
      <c r="BB81" t="str">
        <f t="shared" si="30"/>
        <v>Вы_видите_БАРОХ._Мятый_ли_он?</v>
      </c>
      <c r="BD81" cm="1">
        <f t="array" aca="1" ref="BD81" ca="1">INDEX($L$74:$L$81,(RANK(AT9,$AT$2:$AT$9)))</f>
        <v>2080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VLOOKUP(B82,audio_list_stym!$A$3:$BP$18,53,FALSE)</f>
        <v>16</v>
      </c>
      <c r="F82" t="str">
        <f>VLOOKUP(E82,metki!$A$2:$B$9,2,FALSE)</f>
        <v>импл_новые_без_названия</v>
      </c>
      <c r="G82" t="str">
        <f t="shared" si="24"/>
        <v>импл_</v>
      </c>
      <c r="H82" t="str">
        <f>VLOOKUP(B82,audio_list_stym!$A$3:$AJ$18,21,FALSE)</f>
        <v>Finger</v>
      </c>
      <c r="I82" t="s">
        <v>688</v>
      </c>
      <c r="J82" t="str">
        <f t="shared" si="25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241</v>
      </c>
      <c r="Q82" t="str">
        <f>IF(G82="экспл",0,IF(G82="импл_",VLOOKUP(J82,quest_импл!$A$1:$J$129,8,FALSE),0))</f>
        <v>sound\\Vityanut_li.wav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2051</v>
      </c>
      <c r="AD82" t="str">
        <f t="shared" ca="1" si="31"/>
        <v>pics\\Redis_3.jpg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6"/>
        <v>pics\\Redis_3.jpg</v>
      </c>
      <c r="AI82" t="s">
        <v>84</v>
      </c>
      <c r="AO82">
        <f t="shared" ca="1" si="32"/>
        <v>0.30663211282876579</v>
      </c>
      <c r="AP82" t="str">
        <f t="shared" ca="1" si="33"/>
        <v>pics\\Redis_3.jpg</v>
      </c>
      <c r="AR82" t="str">
        <f t="shared" si="35"/>
        <v/>
      </c>
      <c r="AS82" t="str">
        <f t="shared" ref="AS82:AS129" ca="1" si="36">IF(G82="импл_",AP82,"")</f>
        <v>pics\\Redis_3.jpg</v>
      </c>
      <c r="AT82">
        <f t="shared" ca="1" si="28"/>
        <v>0.78547279047768859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_Вытянут_ли_</v>
      </c>
      <c r="BB82" t="str">
        <f t="shared" si="30"/>
        <v>_Вытянут_ли_XXXXX?</v>
      </c>
      <c r="BC82">
        <f>A82</f>
        <v>1211</v>
      </c>
      <c r="BD82" cm="1">
        <f t="array" aca="1" ref="BD82" ca="1">INDEX($L$82:$L$89,(RANK(AT2,$AT$2:$AT$9)))</f>
        <v>2084</v>
      </c>
      <c r="BE82" cm="1">
        <f t="array" aca="1" ref="BE82" ca="1">INDEX(BD66:BD81,(RANK(AT4,$AT$2:$AT$17)))</f>
        <v>2068</v>
      </c>
      <c r="BF82" cm="1">
        <f t="array" aca="1" ref="BF82" ca="1">INDEX(BD90:BD105,(RANK(AT4,$AT$2:$AT$17)))</f>
        <v>2090</v>
      </c>
      <c r="BG82" cm="1">
        <f t="array" aca="1" ref="BG82" ca="1">INDEX(BD106:BD129,(RANK(AT4,$AT$2:$AT$9)))</f>
        <v>2135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VLOOKUP(B83,audio_list_stym!$A$3:$BP$18,53,FALSE)</f>
        <v>16</v>
      </c>
      <c r="F83" t="str">
        <f>VLOOKUP(E83,metki!$A$2:$B$9,2,FALSE)</f>
        <v>импл_новые_без_названия</v>
      </c>
      <c r="G83" t="str">
        <f t="shared" si="24"/>
        <v>импл_</v>
      </c>
      <c r="H83" t="str">
        <f>VLOOKUP(B83,audio_list_stym!$A$3:$AJ$18,21,FALSE)</f>
        <v>Finger</v>
      </c>
      <c r="I83" t="s">
        <v>689</v>
      </c>
      <c r="J83" t="str">
        <f t="shared" si="25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242</v>
      </c>
      <c r="Q83" t="str">
        <f>IF(G83="экспл",0,IF(G83="импл_",VLOOKUP(J83,quest_импл!$A$1:$J$129,8,FALSE),0))</f>
        <v>sound\\Nadloman_li.wav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2040</v>
      </c>
      <c r="AD83" t="str">
        <f t="shared" ca="1" si="31"/>
        <v>pics\\Limon_8.jpg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6"/>
        <v>pics\\Limon_8.jpg</v>
      </c>
      <c r="AI83" t="s">
        <v>85</v>
      </c>
      <c r="AO83">
        <f t="shared" ca="1" si="32"/>
        <v>0.47622223169122513</v>
      </c>
      <c r="AP83" t="str">
        <f t="shared" ca="1" si="33"/>
        <v>pics\\Limon_8.jpg</v>
      </c>
      <c r="AR83" t="str">
        <f t="shared" si="35"/>
        <v/>
      </c>
      <c r="AS83" t="str">
        <f t="shared" ca="1" si="36"/>
        <v>pics\\Limon_8.jpg</v>
      </c>
      <c r="AT83">
        <f t="shared" ca="1" si="28"/>
        <v>0.62789421554247071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_Надломан_ли_</v>
      </c>
      <c r="BB83" t="str">
        <f t="shared" si="30"/>
        <v>_Надломан_ли_XXXXX?</v>
      </c>
      <c r="BD83" cm="1">
        <f t="array" aca="1" ref="BD83" ca="1">INDEX($L$82:$L$89,(RANK(AT3,$AT$2:$AT$9)))</f>
        <v>2087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VLOOKUP(B84,audio_list_stym!$A$3:$BP$18,53,FALSE)</f>
        <v>16</v>
      </c>
      <c r="F84" t="str">
        <f>VLOOKUP(E84,metki!$A$2:$B$9,2,FALSE)</f>
        <v>импл_новые_без_названия</v>
      </c>
      <c r="G84" t="str">
        <f t="shared" si="24"/>
        <v>импл_</v>
      </c>
      <c r="H84" t="str">
        <f>VLOOKUP(B84,audio_list_stym!$A$3:$AJ$18,21,FALSE)</f>
        <v>Finger</v>
      </c>
      <c r="I84" t="s">
        <v>690</v>
      </c>
      <c r="J84" t="str">
        <f t="shared" si="25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243</v>
      </c>
      <c r="Q84" t="str">
        <f>IF(G84="экспл",0,IF(G84="импл_",VLOOKUP(J84,quest_импл!$A$1:$J$129,8,FALSE),0))</f>
        <v>sound\\Volnistiy_li.wav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2015</v>
      </c>
      <c r="AD84" t="str">
        <f t="shared" ca="1" si="31"/>
        <v>pics\\Finik_7.jpg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6"/>
        <v>pics\\Finik_7.jpg</v>
      </c>
      <c r="AI84" t="s">
        <v>94</v>
      </c>
      <c r="AO84">
        <f t="shared" ca="1" si="32"/>
        <v>0.81158077300298948</v>
      </c>
      <c r="AP84" t="str">
        <f t="shared" ca="1" si="33"/>
        <v>pics\\Finik_7.jpg</v>
      </c>
      <c r="AR84" t="str">
        <f t="shared" si="35"/>
        <v/>
      </c>
      <c r="AS84" t="str">
        <f t="shared" ca="1" si="36"/>
        <v>pics\\Finik_7.jpg</v>
      </c>
      <c r="AT84">
        <f t="shared" ca="1" si="28"/>
        <v>0.77408009422341195</v>
      </c>
      <c r="AU84" t="s">
        <v>697</v>
      </c>
      <c r="AV84" t="str">
        <f t="shared" ca="1" si="29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_Волнистый_ли_</v>
      </c>
      <c r="BB84" t="str">
        <f t="shared" si="30"/>
        <v>_Волнистый_ли_XXXXX?</v>
      </c>
      <c r="BD84" cm="1">
        <f t="array" aca="1" ref="BD84" ca="1">INDEX($L$82:$L$89,(RANK(AT4,$AT$2:$AT$9)))</f>
        <v>2082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VLOOKUP(B85,audio_list_stym!$A$3:$BP$18,53,FALSE)</f>
        <v>16</v>
      </c>
      <c r="F85" t="str">
        <f>VLOOKUP(E85,metki!$A$2:$B$9,2,FALSE)</f>
        <v>импл_новые_без_названия</v>
      </c>
      <c r="G85" t="str">
        <f t="shared" si="24"/>
        <v>импл_</v>
      </c>
      <c r="H85" t="str">
        <f>VLOOKUP(B85,audio_list_stym!$A$3:$AJ$18,21,FALSE)</f>
        <v>Finger</v>
      </c>
      <c r="I85" t="s">
        <v>691</v>
      </c>
      <c r="J85" t="str">
        <f t="shared" si="25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244</v>
      </c>
      <c r="Q85" t="str">
        <f>IF(G85="экспл",0,IF(G85="импл_",VLOOKUP(J85,quest_импл!$A$1:$J$129,8,FALSE),0))</f>
        <v>sound\\Buriy_li.wav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2001</v>
      </c>
      <c r="AD85" t="str">
        <f t="shared" ca="1" si="31"/>
        <v>pics\\Banan_1.jpg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6"/>
        <v>pics\\Banan_1.jpg</v>
      </c>
      <c r="AI85" t="s">
        <v>95</v>
      </c>
      <c r="AO85">
        <f t="shared" ca="1" si="32"/>
        <v>0.99643165671579825</v>
      </c>
      <c r="AP85" t="str">
        <f t="shared" ca="1" si="33"/>
        <v>pics\\Banan_1.jpg</v>
      </c>
      <c r="AR85" t="str">
        <f t="shared" si="35"/>
        <v/>
      </c>
      <c r="AS85" t="str">
        <f t="shared" ca="1" si="36"/>
        <v>pics\\Banan_1.jpg</v>
      </c>
      <c r="AT85">
        <f t="shared" ca="1" si="28"/>
        <v>0.49304098243356287</v>
      </c>
      <c r="AU85" t="s">
        <v>697</v>
      </c>
      <c r="AV85" t="str">
        <f t="shared" ca="1" si="29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_Бурый_ли_</v>
      </c>
      <c r="BB85" t="str">
        <f t="shared" si="30"/>
        <v>_Бурый_ли_XXXXX?</v>
      </c>
      <c r="BD85" cm="1">
        <f t="array" aca="1" ref="BD85" ca="1">INDEX($L$82:$L$89,(RANK(AT5,$AT$2:$AT$9)))</f>
        <v>2081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VLOOKUP(B86,audio_list_stym!$A$3:$BP$18,53,FALSE)</f>
        <v>16</v>
      </c>
      <c r="F86" t="str">
        <f>VLOOKUP(E86,metki!$A$2:$B$9,2,FALSE)</f>
        <v>импл_новые_без_названия</v>
      </c>
      <c r="G86" t="str">
        <f t="shared" si="24"/>
        <v>импл_</v>
      </c>
      <c r="H86" t="str">
        <f>VLOOKUP(B86,audio_list_stym!$A$3:$AJ$18,21,FALSE)</f>
        <v>Finger</v>
      </c>
      <c r="I86" t="s">
        <v>692</v>
      </c>
      <c r="J86" t="str">
        <f t="shared" si="25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245</v>
      </c>
      <c r="Q86" t="str">
        <f>IF(G86="экспл",0,IF(G86="импл_",VLOOKUP(J86,quest_импл!$A$1:$J$129,8,FALSE),0))</f>
        <v>sound\\Vizhatiy_li.wav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2022</v>
      </c>
      <c r="AD86" t="str">
        <f t="shared" ca="1" si="31"/>
        <v>pics\\Goroh_6.jpg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6"/>
        <v>pics\\Goroh_6.jpg</v>
      </c>
      <c r="AI86" t="s">
        <v>96</v>
      </c>
      <c r="AO86">
        <f t="shared" ca="1" si="32"/>
        <v>0.72348272739270003</v>
      </c>
      <c r="AP86" t="str">
        <f t="shared" ca="1" si="33"/>
        <v>pics\\Goroh_6.jpg</v>
      </c>
      <c r="AR86" t="str">
        <f t="shared" si="35"/>
        <v/>
      </c>
      <c r="AS86" t="str">
        <f t="shared" ca="1" si="36"/>
        <v>pics\\Goroh_6.jpg</v>
      </c>
      <c r="AT86">
        <f t="shared" ca="1" si="28"/>
        <v>0.46099061644187311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_Выжатый_ли_</v>
      </c>
      <c r="BB86" t="str">
        <f t="shared" si="30"/>
        <v>_Выжатый_ли_XXXXX?</v>
      </c>
      <c r="BD86" cm="1">
        <f t="array" aca="1" ref="BD86" ca="1">INDEX($L$82:$L$89,(RANK(AT6,$AT$2:$AT$9)))</f>
        <v>2085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VLOOKUP(B87,audio_list_stym!$A$3:$BP$18,53,FALSE)</f>
        <v>16</v>
      </c>
      <c r="F87" t="str">
        <f>VLOOKUP(E87,metki!$A$2:$B$9,2,FALSE)</f>
        <v>импл_новые_без_названия</v>
      </c>
      <c r="G87" t="str">
        <f t="shared" si="24"/>
        <v>импл_</v>
      </c>
      <c r="H87" t="str">
        <f>VLOOKUP(B87,audio_list_stym!$A$3:$AJ$18,21,FALSE)</f>
        <v>Finger</v>
      </c>
      <c r="I87" t="s">
        <v>693</v>
      </c>
      <c r="J87" t="str">
        <f t="shared" si="25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246</v>
      </c>
      <c r="Q87" t="str">
        <f>IF(G87="экспл",0,IF(G87="импл_",VLOOKUP(J87,quest_импл!$A$1:$J$129,8,FALSE),0))</f>
        <v>sound\\Obemniy_li.wav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2058</v>
      </c>
      <c r="AD87" t="str">
        <f t="shared" ca="1" si="31"/>
        <v>pics\\Tomat_2.jpg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6"/>
        <v>pics\\Tomat_2.jpg</v>
      </c>
      <c r="AI87" t="s">
        <v>97</v>
      </c>
      <c r="AO87">
        <f t="shared" ca="1" si="32"/>
        <v>0.10961248242029631</v>
      </c>
      <c r="AP87" t="str">
        <f t="shared" ca="1" si="33"/>
        <v>pics\\Tomat_2.jpg</v>
      </c>
      <c r="AR87" t="str">
        <f t="shared" si="35"/>
        <v/>
      </c>
      <c r="AS87" t="str">
        <f t="shared" ca="1" si="36"/>
        <v>pics\\Tomat_2.jpg</v>
      </c>
      <c r="AT87">
        <f t="shared" ca="1" si="28"/>
        <v>0.67622781142603727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_Объемный_ли_</v>
      </c>
      <c r="BB87" t="str">
        <f t="shared" si="30"/>
        <v>_Объемный_ли_XXXXX?</v>
      </c>
      <c r="BD87" cm="1">
        <f t="array" aca="1" ref="BD87" ca="1">INDEX($L$82:$L$89,(RANK(AT7,$AT$2:$AT$9)))</f>
        <v>2086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VLOOKUP(B88,audio_list_stym!$A$3:$BP$18,53,FALSE)</f>
        <v>16</v>
      </c>
      <c r="F88" t="str">
        <f>VLOOKUP(E88,metki!$A$2:$B$9,2,FALSE)</f>
        <v>импл_новые_без_названия</v>
      </c>
      <c r="G88" t="str">
        <f t="shared" si="24"/>
        <v>импл_</v>
      </c>
      <c r="H88" t="str">
        <f>VLOOKUP(B88,audio_list_stym!$A$3:$AJ$18,21,FALSE)</f>
        <v>Finger</v>
      </c>
      <c r="I88" t="s">
        <v>694</v>
      </c>
      <c r="J88" t="str">
        <f t="shared" si="25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247</v>
      </c>
      <c r="Q88" t="str">
        <f>IF(G88="экспл",0,IF(G88="импл_",VLOOKUP(J88,quest_импл!$A$1:$J$129,8,FALSE),0))</f>
        <v>sound\\Pustoy_li.wav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2016</v>
      </c>
      <c r="AD88" t="str">
        <f t="shared" ca="1" si="31"/>
        <v>pics\\Finik_8.jpg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6"/>
        <v>pics\\Finik_8.jpg</v>
      </c>
      <c r="AI88" t="s">
        <v>98</v>
      </c>
      <c r="AO88">
        <f t="shared" ca="1" si="32"/>
        <v>0.79546646335357085</v>
      </c>
      <c r="AP88" t="str">
        <f t="shared" ca="1" si="33"/>
        <v>pics\\Finik_8.jpg</v>
      </c>
      <c r="AR88" t="str">
        <f t="shared" si="35"/>
        <v/>
      </c>
      <c r="AS88" t="str">
        <f t="shared" ca="1" si="36"/>
        <v>pics\\Finik_8.jpg</v>
      </c>
      <c r="AT88">
        <f t="shared" ca="1" si="28"/>
        <v>0.15218091316183824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_Пустой_ли_</v>
      </c>
      <c r="BB88" t="str">
        <f t="shared" si="30"/>
        <v>_Пустой_ли_XXXXX?</v>
      </c>
      <c r="BD88" cm="1">
        <f t="array" aca="1" ref="BD88" ca="1">INDEX($L$82:$L$89,(RANK(AT8,$AT$2:$AT$9)))</f>
        <v>2083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VLOOKUP(B89,audio_list_stym!$A$3:$BP$18,53,FALSE)</f>
        <v>16</v>
      </c>
      <c r="F89" t="str">
        <f>VLOOKUP(E89,metki!$A$2:$B$9,2,FALSE)</f>
        <v>импл_новые_без_названия</v>
      </c>
      <c r="G89" t="str">
        <f t="shared" si="24"/>
        <v>импл_</v>
      </c>
      <c r="H89" t="str">
        <f>VLOOKUP(B89,audio_list_stym!$A$3:$AJ$18,21,FALSE)</f>
        <v>Finger</v>
      </c>
      <c r="I89" t="s">
        <v>695</v>
      </c>
      <c r="J89" t="str">
        <f t="shared" si="25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248</v>
      </c>
      <c r="Q89" t="str">
        <f>IF(G89="экспл",0,IF(G89="импл_",VLOOKUP(J89,quest_импл!$A$1:$J$129,8,FALSE),0))</f>
        <v>sound\\Beliy_li.wav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2019</v>
      </c>
      <c r="AD89" t="str">
        <f t="shared" ca="1" si="31"/>
        <v>pics\\Goroh_3.jpg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6"/>
        <v>pics\\Goroh_3.jpg</v>
      </c>
      <c r="AI89" t="s">
        <v>99</v>
      </c>
      <c r="AO89">
        <f t="shared" ca="1" si="32"/>
        <v>0.7656561705068049</v>
      </c>
      <c r="AP89" t="str">
        <f t="shared" ca="1" si="33"/>
        <v>pics\\Goroh_3.jpg</v>
      </c>
      <c r="AR89" t="str">
        <f t="shared" si="35"/>
        <v/>
      </c>
      <c r="AS89" t="str">
        <f t="shared" ca="1" si="36"/>
        <v>pics\\Goroh_3.jpg</v>
      </c>
      <c r="AT89">
        <f t="shared" ca="1" si="28"/>
        <v>0.75386106075888937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_Белый_ли_</v>
      </c>
      <c r="BB89" t="str">
        <f t="shared" si="30"/>
        <v>_Белый_ли_XXXXX?</v>
      </c>
      <c r="BD89" cm="1">
        <f t="array" aca="1" ref="BD89" ca="1">INDEX($L$82:$L$89,(RANK(AT9,$AT$2:$AT$9)))</f>
        <v>2088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VLOOKUP(B90,audio_list_stym!$A$3:$BP$18,53,FALSE)</f>
        <v>17</v>
      </c>
      <c r="F90" t="str">
        <f>VLOOKUP(E90,metki!$A$2:$B$9,2,FALSE)</f>
        <v>экспл_новые_без_названия</v>
      </c>
      <c r="G90" t="str">
        <f t="shared" si="24"/>
        <v>экспл</v>
      </c>
      <c r="H90" t="str">
        <f>VLOOKUP(B90,audio_list_stym!$A$3:$AJ$18,21,FALSE)</f>
        <v>Gac</v>
      </c>
      <c r="I90" t="s">
        <v>688</v>
      </c>
      <c r="J90" t="str">
        <f t="shared" si="25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121</v>
      </c>
      <c r="Z90" t="str">
        <f>IF(G90="экспл",VLOOKUP(J90,quest_экспл!$A$1:$N$129,12,FALSE),IF(G90="импл_",0,0))</f>
        <v>sound\\Ispachkan_li_on.wav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1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26"/>
        <v/>
      </c>
      <c r="AI90" t="s">
        <v>100</v>
      </c>
      <c r="AO90">
        <f t="shared" ca="1" si="32"/>
        <v>0.91427451860914388</v>
      </c>
      <c r="AP90" t="str">
        <f t="shared" ca="1" si="33"/>
        <v>pics\\Banan_8.jpg</v>
      </c>
      <c r="AR90" t="str">
        <f t="shared" si="35"/>
        <v/>
      </c>
      <c r="AS90" t="str">
        <f t="shared" si="36"/>
        <v/>
      </c>
      <c r="AT90">
        <f t="shared" ca="1" si="28"/>
        <v>0.45911708263163098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_Испачкан_ли_он?</v>
      </c>
      <c r="BA90" t="e">
        <f>VLOOKUP(Q90,audio_list_stym!$B$2:$BQ$299,68,FALSE)</f>
        <v>#N/A</v>
      </c>
      <c r="BB90" t="str">
        <f t="shared" si="30"/>
        <v>На_экране_XXXXX._Испачкан_ли_он?</v>
      </c>
      <c r="BC90">
        <f>A90</f>
        <v>1212</v>
      </c>
      <c r="BD90" cm="1">
        <f t="array" aca="1" ref="BD90" ca="1">INDEX($L$90:$L$97,(RANK(AT2,$AT$2:$AT$9)))</f>
        <v>2092</v>
      </c>
      <c r="BE90" cm="1">
        <f t="array" aca="1" ref="BE90" ca="1">INDEX(BD66:BD81,(RANK(AT5,$AT$2:$AT$17)))</f>
        <v>2068</v>
      </c>
      <c r="BF90" cm="1">
        <f t="array" aca="1" ref="BF90" ca="1">INDEX(BD98:BD113,(RANK(AT5,$AT$2:$AT$17)))</f>
        <v>2116</v>
      </c>
      <c r="BG90" cm="1">
        <f t="array" aca="1" ref="BG90" ca="1">INDEX(BD114:BD129,(RANK(AT5,$AT$2:$AT$9)))</f>
        <v>2140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VLOOKUP(B91,audio_list_stym!$A$3:$BP$18,53,FALSE)</f>
        <v>17</v>
      </c>
      <c r="F91" t="str">
        <f>VLOOKUP(E91,metki!$A$2:$B$9,2,FALSE)</f>
        <v>экспл_новые_без_названия</v>
      </c>
      <c r="G91" t="str">
        <f t="shared" si="24"/>
        <v>экспл</v>
      </c>
      <c r="H91" t="str">
        <f>VLOOKUP(B91,audio_list_stym!$A$3:$AJ$18,21,FALSE)</f>
        <v>Gac</v>
      </c>
      <c r="I91" t="s">
        <v>689</v>
      </c>
      <c r="J91" t="str">
        <f t="shared" si="25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122</v>
      </c>
      <c r="Z91" t="str">
        <f>IF(G91="экспл",VLOOKUP(J91,quest_экспл!$A$1:$N$129,12,FALSE),IF(G91="импл_",0,0))</f>
        <v>sound\\On_farshirovanniy.wav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1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26"/>
        <v/>
      </c>
      <c r="AI91" t="s">
        <v>101</v>
      </c>
      <c r="AO91">
        <f t="shared" ca="1" si="32"/>
        <v>0.83959291873525876</v>
      </c>
      <c r="AP91" t="str">
        <f t="shared" ca="1" si="33"/>
        <v>pics\\Finik_3.jpg</v>
      </c>
      <c r="AR91" t="str">
        <f t="shared" si="35"/>
        <v/>
      </c>
      <c r="AS91" t="str">
        <f t="shared" si="36"/>
        <v/>
      </c>
      <c r="AT91">
        <f t="shared" ca="1" si="28"/>
        <v>0.25419435488522102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_Он_фаршированный?</v>
      </c>
      <c r="BA91" t="e">
        <f>VLOOKUP(Q91,audio_list_stym!$B$2:$BQ$299,68,FALSE)</f>
        <v>#N/A</v>
      </c>
      <c r="BB91" t="str">
        <f t="shared" si="30"/>
        <v>Посмотрите,_вот_XXXXX._Он_фаршированный?</v>
      </c>
      <c r="BD91" cm="1">
        <f t="array" aca="1" ref="BD91" ca="1">INDEX($L$90:$L$97,(RANK(AT3,$AT$2:$AT$9)))</f>
        <v>2095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VLOOKUP(B92,audio_list_stym!$A$3:$BP$18,53,FALSE)</f>
        <v>17</v>
      </c>
      <c r="F92" t="str">
        <f>VLOOKUP(E92,metki!$A$2:$B$9,2,FALSE)</f>
        <v>экспл_новые_без_названия</v>
      </c>
      <c r="G92" t="str">
        <f t="shared" si="24"/>
        <v>экспл</v>
      </c>
      <c r="H92" t="str">
        <f>VLOOKUP(B92,audio_list_stym!$A$3:$AJ$18,21,FALSE)</f>
        <v>Gac</v>
      </c>
      <c r="I92" t="s">
        <v>690</v>
      </c>
      <c r="J92" t="str">
        <f t="shared" si="25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123</v>
      </c>
      <c r="Z92" t="str">
        <f>IF(G92="экспл",VLOOKUP(J92,quest_экспл!$A$1:$N$129,12,FALSE),IF(G92="импл_",0,0))</f>
        <v>sound\\On_razrezanniy.wav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1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26"/>
        <v/>
      </c>
      <c r="AI92" t="s">
        <v>102</v>
      </c>
      <c r="AO92">
        <f t="shared" ca="1" si="32"/>
        <v>0.95176151349056026</v>
      </c>
      <c r="AP92" t="str">
        <f t="shared" ca="1" si="33"/>
        <v>pics\\Banan_4.jpg</v>
      </c>
      <c r="AR92" t="str">
        <f t="shared" si="35"/>
        <v/>
      </c>
      <c r="AS92" t="str">
        <f t="shared" si="36"/>
        <v/>
      </c>
      <c r="AT92">
        <f t="shared" ca="1" si="28"/>
        <v>0.5679617953786984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_Он_разрезанный?</v>
      </c>
      <c r="BA92" t="e">
        <f>VLOOKUP(Q92,audio_list_stym!$B$2:$BQ$299,68,FALSE)</f>
        <v>#N/A</v>
      </c>
      <c r="BB92" t="str">
        <f t="shared" si="30"/>
        <v>Вот_XXXXX._Он_разрезанный?</v>
      </c>
      <c r="BD92" cm="1">
        <f t="array" aca="1" ref="BD92" ca="1">INDEX($L$90:$L$97,(RANK(AT4,$AT$2:$AT$9)))</f>
        <v>2090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VLOOKUP(B93,audio_list_stym!$A$3:$BP$18,53,FALSE)</f>
        <v>17</v>
      </c>
      <c r="F93" t="str">
        <f>VLOOKUP(E93,metki!$A$2:$B$9,2,FALSE)</f>
        <v>экспл_новые_без_названия</v>
      </c>
      <c r="G93" t="str">
        <f t="shared" si="24"/>
        <v>экспл</v>
      </c>
      <c r="H93" t="str">
        <f>VLOOKUP(B93,audio_list_stym!$A$3:$AJ$18,21,FALSE)</f>
        <v>Gac</v>
      </c>
      <c r="I93" t="s">
        <v>691</v>
      </c>
      <c r="J93" t="str">
        <f t="shared" si="25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124</v>
      </c>
      <c r="Z93" t="str">
        <f>IF(G93="экспл",VLOOKUP(J93,quest_экспл!$A$1:$N$129,12,FALSE),IF(G93="импл_",0,0))</f>
        <v>sound\\On_s_lepestkami.wav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1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26"/>
        <v/>
      </c>
      <c r="AI93" t="s">
        <v>103</v>
      </c>
      <c r="AO93">
        <f t="shared" ca="1" si="32"/>
        <v>0.51623196471496391</v>
      </c>
      <c r="AP93" t="str">
        <f t="shared" ca="1" si="33"/>
        <v>pics\\Limon_6.jpg</v>
      </c>
      <c r="AR93" t="str">
        <f t="shared" si="35"/>
        <v/>
      </c>
      <c r="AS93" t="str">
        <f t="shared" si="36"/>
        <v/>
      </c>
      <c r="AT93">
        <f t="shared" ca="1" si="28"/>
        <v>9.9385541851827575E-2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_Он_с_лепестками?</v>
      </c>
      <c r="BA93" t="e">
        <f>VLOOKUP(Q93,audio_list_stym!$B$2:$BQ$299,68,FALSE)</f>
        <v>#N/A</v>
      </c>
      <c r="BB93" t="str">
        <f t="shared" si="30"/>
        <v>Это_XXXXX._Он_с_лепестками?</v>
      </c>
      <c r="BD93" cm="1">
        <f t="array" aca="1" ref="BD93" ca="1">INDEX($L$90:$L$97,(RANK(AT5,$AT$2:$AT$9)))</f>
        <v>2089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VLOOKUP(B94,audio_list_stym!$A$3:$BP$18,53,FALSE)</f>
        <v>17</v>
      </c>
      <c r="F94" t="str">
        <f>VLOOKUP(E94,metki!$A$2:$B$9,2,FALSE)</f>
        <v>экспл_новые_без_названия</v>
      </c>
      <c r="G94" t="str">
        <f t="shared" si="24"/>
        <v>экспл</v>
      </c>
      <c r="H94" t="str">
        <f>VLOOKUP(B94,audio_list_stym!$A$3:$AJ$18,21,FALSE)</f>
        <v>Gac</v>
      </c>
      <c r="I94" t="s">
        <v>692</v>
      </c>
      <c r="J94" t="str">
        <f t="shared" si="25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125</v>
      </c>
      <c r="Z94" t="str">
        <f>IF(G94="экспл",VLOOKUP(J94,quest_экспл!$A$1:$N$129,12,FALSE),IF(G94="импл_",0,0))</f>
        <v>sound\\Kolyuchiy_li_on.wav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1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26"/>
        <v/>
      </c>
      <c r="AI94" t="s">
        <v>104</v>
      </c>
      <c r="AO94">
        <f t="shared" ca="1" si="32"/>
        <v>0.41524730151138778</v>
      </c>
      <c r="AP94" t="str">
        <f t="shared" ca="1" si="33"/>
        <v>pics\\Peper_3.jpg</v>
      </c>
      <c r="AR94" t="str">
        <f t="shared" si="35"/>
        <v/>
      </c>
      <c r="AS94" t="str">
        <f t="shared" si="36"/>
        <v/>
      </c>
      <c r="AT94">
        <f t="shared" ca="1" si="28"/>
        <v>0.60499049344067857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_Колючий_ли_он?</v>
      </c>
      <c r="BA94" t="e">
        <f>VLOOKUP(Q94,audio_list_stym!$B$2:$BQ$299,68,FALSE)</f>
        <v>#N/A</v>
      </c>
      <c r="BB94" t="str">
        <f t="shared" si="30"/>
        <v>На_картинке_XXXXX._Колючий_ли_он?</v>
      </c>
      <c r="BD94" cm="1">
        <f t="array" aca="1" ref="BD94" ca="1">INDEX($L$90:$L$97,(RANK(AT6,$AT$2:$AT$9)))</f>
        <v>2093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VLOOKUP(B95,audio_list_stym!$A$3:$BP$18,53,FALSE)</f>
        <v>17</v>
      </c>
      <c r="F95" t="str">
        <f>VLOOKUP(E95,metki!$A$2:$B$9,2,FALSE)</f>
        <v>экспл_новые_без_названия</v>
      </c>
      <c r="G95" t="str">
        <f t="shared" si="24"/>
        <v>экспл</v>
      </c>
      <c r="H95" t="str">
        <f>VLOOKUP(B95,audio_list_stym!$A$3:$AJ$18,21,FALSE)</f>
        <v>Gac</v>
      </c>
      <c r="I95" t="s">
        <v>693</v>
      </c>
      <c r="J95" t="str">
        <f t="shared" si="25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126</v>
      </c>
      <c r="Z95" t="str">
        <f>IF(G95="экспл",VLOOKUP(J95,quest_экспл!$A$1:$N$129,12,FALSE),IF(G95="импл_",0,0))</f>
        <v>sound\\Oranzheviy_li_on.wav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1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26"/>
        <v/>
      </c>
      <c r="AI95" t="s">
        <v>105</v>
      </c>
      <c r="AO95">
        <f t="shared" ca="1" si="32"/>
        <v>0.47077524707808394</v>
      </c>
      <c r="AP95" t="str">
        <f t="shared" ca="1" si="33"/>
        <v>pics\\Peper_1.jpg</v>
      </c>
      <c r="AR95" t="str">
        <f t="shared" si="35"/>
        <v/>
      </c>
      <c r="AS95" t="str">
        <f t="shared" si="36"/>
        <v/>
      </c>
      <c r="AT95">
        <f t="shared" ca="1" si="28"/>
        <v>0.38211783143631306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_Оранжевый_ли_он?</v>
      </c>
      <c r="BA95" t="e">
        <f>VLOOKUP(Q95,audio_list_stym!$B$2:$BQ$299,68,FALSE)</f>
        <v>#N/A</v>
      </c>
      <c r="BB95" t="str">
        <f t="shared" si="30"/>
        <v>На_мониторе_XXXXX._Оранжевый_ли_он?</v>
      </c>
      <c r="BD95" cm="1">
        <f t="array" aca="1" ref="BD95" ca="1">INDEX($L$90:$L$97,(RANK(AT7,$AT$2:$AT$9)))</f>
        <v>2094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VLOOKUP(B96,audio_list_stym!$A$3:$BP$18,53,FALSE)</f>
        <v>17</v>
      </c>
      <c r="F96" t="str">
        <f>VLOOKUP(E96,metki!$A$2:$B$9,2,FALSE)</f>
        <v>экспл_новые_без_названия</v>
      </c>
      <c r="G96" t="str">
        <f t="shared" si="24"/>
        <v>экспл</v>
      </c>
      <c r="H96" t="str">
        <f>VLOOKUP(B96,audio_list_stym!$A$3:$AJ$18,21,FALSE)</f>
        <v>Gac</v>
      </c>
      <c r="I96" t="s">
        <v>694</v>
      </c>
      <c r="J96" t="str">
        <f t="shared" si="25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127</v>
      </c>
      <c r="Z96" t="str">
        <f>IF(G96="экспл",VLOOKUP(J96,quest_экспл!$A$1:$N$129,12,FALSE),IF(G96="импл_",0,0))</f>
        <v>sound\\On_zernistiy.wav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1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26"/>
        <v/>
      </c>
      <c r="AI96" t="s">
        <v>106</v>
      </c>
      <c r="AO96">
        <f t="shared" ca="1" si="32"/>
        <v>0.4088039640901745</v>
      </c>
      <c r="AP96" t="str">
        <f t="shared" ca="1" si="33"/>
        <v>pics\\Peper_4.jpg</v>
      </c>
      <c r="AR96" t="str">
        <f t="shared" si="35"/>
        <v/>
      </c>
      <c r="AS96" t="str">
        <f t="shared" si="36"/>
        <v/>
      </c>
      <c r="AT96">
        <f t="shared" ca="1" si="28"/>
        <v>9.1777555607023165E-2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_Он_зернистый?</v>
      </c>
      <c r="BA96" t="e">
        <f>VLOOKUP(Q96,audio_list_stym!$B$2:$BQ$299,68,FALSE)</f>
        <v>#N/A</v>
      </c>
      <c r="BB96" t="str">
        <f t="shared" si="30"/>
        <v>Перед_Вами_XXXXX._Он_зернистый?</v>
      </c>
      <c r="BD96" cm="1">
        <f t="array" aca="1" ref="BD96" ca="1">INDEX($L$90:$L$97,(RANK(AT8,$AT$2:$AT$9)))</f>
        <v>2091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VLOOKUP(B97,audio_list_stym!$A$3:$BP$18,53,FALSE)</f>
        <v>17</v>
      </c>
      <c r="F97" t="str">
        <f>VLOOKUP(E97,metki!$A$2:$B$9,2,FALSE)</f>
        <v>экспл_новые_без_названия</v>
      </c>
      <c r="G97" t="str">
        <f t="shared" si="24"/>
        <v>экспл</v>
      </c>
      <c r="H97" t="str">
        <f>VLOOKUP(B97,audio_list_stym!$A$3:$AJ$18,21,FALSE)</f>
        <v>Gac</v>
      </c>
      <c r="I97" t="s">
        <v>695</v>
      </c>
      <c r="J97" t="str">
        <f t="shared" si="25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128</v>
      </c>
      <c r="Z97" t="str">
        <f>IF(G97="экспл",VLOOKUP(J97,quest_экспл!$A$1:$N$129,12,FALSE),IF(G97="импл_",0,0))</f>
        <v>sound\\Okruglya_li_on.wav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1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26"/>
        <v/>
      </c>
      <c r="AI97" t="s">
        <v>107</v>
      </c>
      <c r="AO97">
        <f t="shared" ca="1" si="32"/>
        <v>0.31363565890382539</v>
      </c>
      <c r="AP97" t="str">
        <f t="shared" ca="1" si="33"/>
        <v>pics\\Redis_2.jpg</v>
      </c>
      <c r="AR97" t="str">
        <f t="shared" si="35"/>
        <v/>
      </c>
      <c r="AS97" t="str">
        <f t="shared" si="36"/>
        <v/>
      </c>
      <c r="AT97">
        <f t="shared" ca="1" si="28"/>
        <v>0.3075924696104595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_Округлый_ли_он?</v>
      </c>
      <c r="BA97" t="e">
        <f>VLOOKUP(Q97,audio_list_stym!$B$2:$BQ$299,68,FALSE)</f>
        <v>#N/A</v>
      </c>
      <c r="BB97" t="str">
        <f t="shared" si="30"/>
        <v>Вы_видите_XXXXX._Округлый_ли_он?</v>
      </c>
      <c r="BD97" cm="1">
        <f t="array" aca="1" ref="BD97" ca="1">INDEX($L$90:$L$97,(RANK(AT9,$AT$2:$AT$9)))</f>
        <v>2096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VLOOKUP(B98,audio_list_stym!$A$3:$BP$18,53,FALSE)</f>
        <v>14</v>
      </c>
      <c r="F98" t="str">
        <f>VLOOKUP(E98,metki!$A$2:$B$9,2,FALSE)</f>
        <v>импл_новые_с_названием</v>
      </c>
      <c r="G98" t="str">
        <f t="shared" si="24"/>
        <v>импл_</v>
      </c>
      <c r="H98" t="str">
        <f>VLOOKUP(B98,audio_list_stym!$A$3:$AJ$18,21,FALSE)</f>
        <v>Noni</v>
      </c>
      <c r="I98" t="s">
        <v>688</v>
      </c>
      <c r="J98" t="str">
        <f t="shared" si="25"/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257</v>
      </c>
      <c r="Q98" t="str">
        <f>IF(G98="экспл",0,IF(G98="импл_",VLOOKUP(J98,quest_импл!$A$1:$J$129,8,FALSE),0))</f>
        <v>sound\\Beliy_li_vnutri.wav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2034</v>
      </c>
      <c r="AD98" t="str">
        <f t="shared" ca="1" si="31"/>
        <v>pics\\Limon_2.jpg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6"/>
        <v>pics\\Limon_2.jpg</v>
      </c>
      <c r="AI98" t="s">
        <v>108</v>
      </c>
      <c r="AO98">
        <f t="shared" ca="1" si="32"/>
        <v>0.6074119297465671</v>
      </c>
      <c r="AP98" t="str">
        <f t="shared" ca="1" si="33"/>
        <v>pics\\Limon_2.jpg</v>
      </c>
      <c r="AR98" t="str">
        <f>IF(AH98="sound\\Ogorod",AP26,"")</f>
        <v/>
      </c>
      <c r="AS98" t="str">
        <f t="shared" ca="1" si="36"/>
        <v>pics\\Limon_2.jpg</v>
      </c>
      <c r="AT98">
        <f t="shared" ca="1" si="28"/>
        <v>0.17246421285619207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_Белый_ли_внутри_</v>
      </c>
      <c r="BB98" t="str">
        <f t="shared" si="30"/>
        <v>_Белый_ли_внутри_КОДИС?</v>
      </c>
      <c r="BC98">
        <f>A98</f>
        <v>1213</v>
      </c>
      <c r="BD98" cm="1">
        <f t="array" aca="1" ref="BD98" ca="1">INDEX($L$98:$L$105,(RANK(AT2,$AT$2:$AT$9)))</f>
        <v>2116</v>
      </c>
      <c r="BE98" cm="1">
        <f t="array" aca="1" ref="BE98" ca="1">INDEX(BD66:BD81,(RANK(AT6,$AT$2:$AT$9)))</f>
        <v>2073</v>
      </c>
      <c r="BF98" cm="1">
        <f t="array" aca="1" ref="BF98" ca="1">INDEX(BD82:BD97,(RANK(AT6,$AT$2:$AT$9)))</f>
        <v>2085</v>
      </c>
      <c r="BG98" cm="1">
        <f t="array" aca="1" ref="BG98" ca="1">INDEX(BD106:BD129,(RANK(AT6,$AT$2:$AT$17)))</f>
        <v>2140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VLOOKUP(B99,audio_list_stym!$A$3:$BP$18,53,FALSE)</f>
        <v>14</v>
      </c>
      <c r="F99" t="str">
        <f>VLOOKUP(E99,metki!$A$2:$B$9,2,FALSE)</f>
        <v>импл_новые_с_названием</v>
      </c>
      <c r="G99" t="str">
        <f t="shared" si="24"/>
        <v>импл_</v>
      </c>
      <c r="H99" t="str">
        <f>VLOOKUP(B99,audio_list_stym!$A$3:$AJ$18,21,FALSE)</f>
        <v>Noni</v>
      </c>
      <c r="I99" t="s">
        <v>689</v>
      </c>
      <c r="J99" t="str">
        <f t="shared" si="25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258</v>
      </c>
      <c r="Q99" t="str">
        <f>IF(G99="экспл",0,IF(G99="импл_",VLOOKUP(J99,quest_импл!$A$1:$J$129,8,FALSE),0))</f>
        <v>sound\\Rebristiy_li.wav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2027</v>
      </c>
      <c r="AD99" t="str">
        <f t="shared" ca="1" si="31"/>
        <v>pics\\Kokos_3.jpg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6"/>
        <v>pics\\Kokos_3.jpg</v>
      </c>
      <c r="AI99" t="s">
        <v>109</v>
      </c>
      <c r="AO99">
        <f t="shared" ca="1" si="32"/>
        <v>0.68045261966846449</v>
      </c>
      <c r="AP99" t="str">
        <f t="shared" ca="1" si="33"/>
        <v>pics\\Kokos_3.jpg</v>
      </c>
      <c r="AR99" t="str">
        <f t="shared" ref="AR99:AR120" si="37">IF(AH99="sound\\Ogorod",AP27,"")</f>
        <v/>
      </c>
      <c r="AS99" t="str">
        <f t="shared" ca="1" si="36"/>
        <v>pics\\Kokos_3.jpg</v>
      </c>
      <c r="AT99">
        <f t="shared" ca="1" si="28"/>
        <v>0.31771740257844683</v>
      </c>
      <c r="AU99" t="s">
        <v>697</v>
      </c>
      <c r="AV99" t="str">
        <f t="shared" ca="1" si="29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_Ребристый_ли_</v>
      </c>
      <c r="BB99" t="str">
        <f t="shared" si="30"/>
        <v>_Ребристый_ли_КОДИС?</v>
      </c>
      <c r="BD99" cm="1">
        <f t="array" aca="1" ref="BD99" ca="1">INDEX($L$98:$L$105,(RANK(AT3,$AT$2:$AT$9)))</f>
        <v>2119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VLOOKUP(B100,audio_list_stym!$A$3:$BP$18,53,FALSE)</f>
        <v>14</v>
      </c>
      <c r="F100" t="str">
        <f>VLOOKUP(E100,metki!$A$2:$B$9,2,FALSE)</f>
        <v>импл_новые_с_названием</v>
      </c>
      <c r="G100" t="str">
        <f t="shared" si="24"/>
        <v>импл_</v>
      </c>
      <c r="H100" t="str">
        <f>VLOOKUP(B100,audio_list_stym!$A$3:$AJ$18,21,FALSE)</f>
        <v>Noni</v>
      </c>
      <c r="I100" t="s">
        <v>690</v>
      </c>
      <c r="J100" t="str">
        <f t="shared" si="25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259</v>
      </c>
      <c r="Q100" t="str">
        <f>IF(G100="экспл",0,IF(G100="импл_",VLOOKUP(J100,quest_импл!$A$1:$J$129,8,FALSE),0))</f>
        <v>sound\\Goluboy_li.wav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2039</v>
      </c>
      <c r="AD100" t="str">
        <f t="shared" ca="1" si="31"/>
        <v>pics\\Limon_7.jpg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6"/>
        <v>pics\\Limon_7.jpg</v>
      </c>
      <c r="AI100" t="s">
        <v>110</v>
      </c>
      <c r="AO100">
        <f t="shared" ca="1" si="32"/>
        <v>0.50213782207817059</v>
      </c>
      <c r="AP100" t="str">
        <f t="shared" ca="1" si="33"/>
        <v>pics\\Limon_7.jpg</v>
      </c>
      <c r="AR100" t="str">
        <f t="shared" si="37"/>
        <v/>
      </c>
      <c r="AS100" t="str">
        <f t="shared" ca="1" si="36"/>
        <v>pics\\Limon_7.jpg</v>
      </c>
      <c r="AT100">
        <f t="shared" ca="1" si="28"/>
        <v>0.59718823411791555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_Голубой_ли_</v>
      </c>
      <c r="BB100" t="str">
        <f t="shared" si="30"/>
        <v>_Голубой_ли_КОДИС?</v>
      </c>
      <c r="BD100" cm="1">
        <f t="array" aca="1" ref="BD100" ca="1">INDEX($L$98:$L$105,(RANK(AT4,$AT$2:$AT$9)))</f>
        <v>2114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VLOOKUP(B101,audio_list_stym!$A$3:$BP$18,53,FALSE)</f>
        <v>14</v>
      </c>
      <c r="F101" t="str">
        <f>VLOOKUP(E101,metki!$A$2:$B$9,2,FALSE)</f>
        <v>импл_новые_с_названием</v>
      </c>
      <c r="G101" t="str">
        <f t="shared" si="24"/>
        <v>импл_</v>
      </c>
      <c r="H101" t="str">
        <f>VLOOKUP(B101,audio_list_stym!$A$3:$AJ$18,21,FALSE)</f>
        <v>Noni</v>
      </c>
      <c r="I101" t="s">
        <v>691</v>
      </c>
      <c r="J101" t="str">
        <f t="shared" si="25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260</v>
      </c>
      <c r="Q101" t="str">
        <f>IF(G101="экспл",0,IF(G101="импл_",VLOOKUP(J101,quest_импл!$A$1:$J$129,8,FALSE),0))</f>
        <v>sound\\S_bugorkami_li.wav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2029</v>
      </c>
      <c r="AD101" t="str">
        <f t="shared" ca="1" si="31"/>
        <v>pics\\Kokos_5.jpg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6"/>
        <v>pics\\Kokos_5.jpg</v>
      </c>
      <c r="AI101" t="s">
        <v>111</v>
      </c>
      <c r="AO101">
        <f t="shared" ca="1" si="32"/>
        <v>0.67127014950073016</v>
      </c>
      <c r="AP101" t="str">
        <f t="shared" ca="1" si="33"/>
        <v>pics\\Kokos_5.jpg</v>
      </c>
      <c r="AR101" t="str">
        <f t="shared" si="37"/>
        <v/>
      </c>
      <c r="AS101" t="str">
        <f t="shared" ca="1" si="36"/>
        <v>pics\\Kokos_5.jpg</v>
      </c>
      <c r="AT101">
        <f t="shared" ca="1" si="28"/>
        <v>0.6207043582124776</v>
      </c>
      <c r="AU101" t="s">
        <v>697</v>
      </c>
      <c r="AV101" t="str">
        <f t="shared" ca="1" si="29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_С_бугорками_ли_</v>
      </c>
      <c r="BB101" t="str">
        <f t="shared" si="30"/>
        <v>_С_бугорками_ли_КОДИС?</v>
      </c>
      <c r="BD101" cm="1">
        <f t="array" aca="1" ref="BD101" ca="1">INDEX($L$98:$L$105,(RANK(AT5,$AT$2:$AT$9)))</f>
        <v>2113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VLOOKUP(B102,audio_list_stym!$A$3:$BP$18,53,FALSE)</f>
        <v>14</v>
      </c>
      <c r="F102" t="str">
        <f>VLOOKUP(E102,metki!$A$2:$B$9,2,FALSE)</f>
        <v>импл_новые_с_названием</v>
      </c>
      <c r="G102" t="str">
        <f t="shared" si="24"/>
        <v>импл_</v>
      </c>
      <c r="H102" t="str">
        <f>VLOOKUP(B102,audio_list_stym!$A$3:$AJ$18,21,FALSE)</f>
        <v>Noni</v>
      </c>
      <c r="I102" t="s">
        <v>692</v>
      </c>
      <c r="J102" t="str">
        <f t="shared" si="25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261</v>
      </c>
      <c r="Q102" t="str">
        <f>IF(G102="экспл",0,IF(G102="импл_",VLOOKUP(J102,quest_импл!$A$1:$J$129,8,FALSE),0))</f>
        <v>sound\\Ovalniy_li.wav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2063</v>
      </c>
      <c r="AD102" t="str">
        <f t="shared" ca="1" si="31"/>
        <v>pics\\Tomat_7.jpg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6"/>
        <v>pics\\Tomat_7.jpg</v>
      </c>
      <c r="AI102" t="s">
        <v>112</v>
      </c>
      <c r="AO102">
        <f t="shared" ca="1" si="32"/>
        <v>1.6685450550865455E-2</v>
      </c>
      <c r="AP102" t="str">
        <f t="shared" ca="1" si="33"/>
        <v>pics\\Tomat_7.jpg</v>
      </c>
      <c r="AR102" t="str">
        <f t="shared" si="37"/>
        <v/>
      </c>
      <c r="AS102" t="str">
        <f t="shared" ca="1" si="36"/>
        <v>pics\\Tomat_7.jpg</v>
      </c>
      <c r="AT102">
        <f t="shared" ca="1" si="28"/>
        <v>0.23963569326778622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_Овальный_ли_</v>
      </c>
      <c r="BB102" t="str">
        <f t="shared" si="30"/>
        <v>_Овальный_ли_КОДИС?</v>
      </c>
      <c r="BD102" cm="1">
        <f t="array" aca="1" ref="BD102" ca="1">INDEX($L$98:$L$105,(RANK(AT6,$AT$2:$AT$9)))</f>
        <v>2117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VLOOKUP(B103,audio_list_stym!$A$3:$BP$18,53,FALSE)</f>
        <v>14</v>
      </c>
      <c r="F103" t="str">
        <f>VLOOKUP(E103,metki!$A$2:$B$9,2,FALSE)</f>
        <v>импл_новые_с_названием</v>
      </c>
      <c r="G103" t="str">
        <f t="shared" si="24"/>
        <v>импл_</v>
      </c>
      <c r="H103" t="str">
        <f>VLOOKUP(B103,audio_list_stym!$A$3:$AJ$18,21,FALSE)</f>
        <v>Noni</v>
      </c>
      <c r="I103" t="s">
        <v>693</v>
      </c>
      <c r="J103" t="str">
        <f t="shared" si="25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262</v>
      </c>
      <c r="Q103" t="str">
        <f>IF(G103="экспл",0,IF(G103="импл_",VLOOKUP(J103,quest_импл!$A$1:$J$129,8,FALSE),0))</f>
        <v>sound\\Zhidkiy_li.wav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2036</v>
      </c>
      <c r="AD103" t="str">
        <f t="shared" ca="1" si="31"/>
        <v>pics\\Limon_4.jpg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6"/>
        <v>pics\\Limon_4.jpg</v>
      </c>
      <c r="AI103" t="s">
        <v>113</v>
      </c>
      <c r="AO103">
        <f t="shared" ca="1" si="32"/>
        <v>0.59464084241369852</v>
      </c>
      <c r="AP103" t="str">
        <f t="shared" ca="1" si="33"/>
        <v>pics\\Limon_4.jpg</v>
      </c>
      <c r="AR103" t="str">
        <f t="shared" si="37"/>
        <v/>
      </c>
      <c r="AS103" t="str">
        <f t="shared" ca="1" si="36"/>
        <v>pics\\Limon_4.jpg</v>
      </c>
      <c r="AT103">
        <f t="shared" ca="1" si="28"/>
        <v>0.19492619767848984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_Жидкий_ли_</v>
      </c>
      <c r="BB103" t="str">
        <f t="shared" si="30"/>
        <v>_Жидкий_ли_КОДИС?</v>
      </c>
      <c r="BD103" cm="1">
        <f t="array" aca="1" ref="BD103" ca="1">INDEX($L$98:$L$105,(RANK(AT7,$AT$2:$AT$9)))</f>
        <v>2118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VLOOKUP(B104,audio_list_stym!$A$3:$BP$18,53,FALSE)</f>
        <v>14</v>
      </c>
      <c r="F104" t="str">
        <f>VLOOKUP(E104,metki!$A$2:$B$9,2,FALSE)</f>
        <v>импл_новые_с_названием</v>
      </c>
      <c r="G104" t="str">
        <f t="shared" si="24"/>
        <v>импл_</v>
      </c>
      <c r="H104" t="str">
        <f>VLOOKUP(B104,audio_list_stym!$A$3:$AJ$18,21,FALSE)</f>
        <v>Noni</v>
      </c>
      <c r="I104" t="s">
        <v>694</v>
      </c>
      <c r="J104" t="str">
        <f t="shared" si="25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263</v>
      </c>
      <c r="Q104" t="str">
        <f>IF(G104="экспл",0,IF(G104="импл_",VLOOKUP(J104,quest_импл!$A$1:$J$129,8,FALSE),0))</f>
        <v>sound\\Lohmatiy_li.wav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2021</v>
      </c>
      <c r="AD104" t="str">
        <f t="shared" ca="1" si="31"/>
        <v>pics\\Goroh_5.jpg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6"/>
        <v>pics\\Goroh_5.jpg</v>
      </c>
      <c r="AI104" t="s">
        <v>114</v>
      </c>
      <c r="AO104">
        <f t="shared" ca="1" si="32"/>
        <v>0.74673789986863093</v>
      </c>
      <c r="AP104" t="str">
        <f t="shared" ca="1" si="33"/>
        <v>pics\\Goroh_5.jpg</v>
      </c>
      <c r="AR104" t="str">
        <f t="shared" si="37"/>
        <v/>
      </c>
      <c r="AS104" t="str">
        <f t="shared" ca="1" si="36"/>
        <v>pics\\Goroh_5.jpg</v>
      </c>
      <c r="AT104">
        <f t="shared" ca="1" si="28"/>
        <v>0.3220548327278403</v>
      </c>
      <c r="AU104" t="s">
        <v>697</v>
      </c>
      <c r="AV104" t="str">
        <f t="shared" ca="1" si="29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_Лохматый_ли_</v>
      </c>
      <c r="BB104" t="str">
        <f t="shared" si="30"/>
        <v>_Лохматый_ли_КОДИС?</v>
      </c>
      <c r="BD104" cm="1">
        <f t="array" aca="1" ref="BD104" ca="1">INDEX($L$98:$L$105,(RANK(AT8,$AT$2:$AT$9)))</f>
        <v>2115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VLOOKUP(B105,audio_list_stym!$A$3:$BP$18,53,FALSE)</f>
        <v>14</v>
      </c>
      <c r="F105" t="str">
        <f>VLOOKUP(E105,metki!$A$2:$B$9,2,FALSE)</f>
        <v>импл_новые_с_названием</v>
      </c>
      <c r="G105" t="str">
        <f t="shared" si="24"/>
        <v>импл_</v>
      </c>
      <c r="H105" t="str">
        <f>VLOOKUP(B105,audio_list_stym!$A$3:$AJ$18,21,FALSE)</f>
        <v>Noni</v>
      </c>
      <c r="I105" t="s">
        <v>695</v>
      </c>
      <c r="J105" t="str">
        <f t="shared" si="25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264</v>
      </c>
      <c r="Q105" t="str">
        <f>IF(G105="экспл",0,IF(G105="импл_",VLOOKUP(J105,quest_импл!$A$1:$J$129,8,FALSE),0))</f>
        <v>sound\\Zolotistiy_li.wav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2045</v>
      </c>
      <c r="AD105" t="str">
        <f t="shared" ca="1" si="31"/>
        <v>pics\\Peper_5.jpg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6"/>
        <v>pics\\Peper_5.jpg</v>
      </c>
      <c r="AI105" t="s">
        <v>115</v>
      </c>
      <c r="AO105">
        <f t="shared" ca="1" si="32"/>
        <v>0.39069059785967641</v>
      </c>
      <c r="AP105" t="str">
        <f t="shared" ca="1" si="33"/>
        <v>pics\\Peper_5.jpg</v>
      </c>
      <c r="AR105" t="str">
        <f t="shared" si="37"/>
        <v/>
      </c>
      <c r="AS105" t="str">
        <f t="shared" ca="1" si="36"/>
        <v>pics\\Peper_5.jpg</v>
      </c>
      <c r="AT105">
        <f t="shared" ca="1" si="28"/>
        <v>0.24260067445556754</v>
      </c>
      <c r="AU105" t="s">
        <v>697</v>
      </c>
      <c r="AV105" t="str">
        <f t="shared" ca="1" si="29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_Золотистый_ли_</v>
      </c>
      <c r="BB105" t="str">
        <f t="shared" si="30"/>
        <v>_Золотистый_ли_КОДИС?</v>
      </c>
      <c r="BD105" cm="1">
        <f t="array" aca="1" ref="BD105" ca="1">INDEX($L$98:$L$105,(RANK(AT9,$AT$2:$AT$9)))</f>
        <v>2120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VLOOKUP(B106,audio_list_stym!$A$3:$BP$18,53,FALSE)</f>
        <v>15</v>
      </c>
      <c r="F106" t="str">
        <f>VLOOKUP(E106,metki!$A$2:$B$9,2,FALSE)</f>
        <v>экспл_новые_с_названием</v>
      </c>
      <c r="G106" t="str">
        <f t="shared" si="24"/>
        <v>экспл</v>
      </c>
      <c r="H106" t="str">
        <f>VLOOKUP(B106,audio_list_stym!$A$3:$AJ$18,21,FALSE)</f>
        <v>Sapota</v>
      </c>
      <c r="I106" t="s">
        <v>688</v>
      </c>
      <c r="J106" t="str">
        <f t="shared" si="25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137</v>
      </c>
      <c r="Z106" t="str">
        <f>IF(G106="экспл",VLOOKUP(J106,quest_экспл!$A$1:$N$129,12,FALSE),IF(G106="импл_",0,0))</f>
        <v>sound\\On_sharoobraxniy.wav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31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26"/>
        <v/>
      </c>
      <c r="AI106" t="s">
        <v>116</v>
      </c>
      <c r="AO106">
        <f t="shared" ca="1" si="32"/>
        <v>0.26295579911375122</v>
      </c>
      <c r="AP106" t="str">
        <f t="shared" ca="1" si="33"/>
        <v>pics\\Redis_5.jpg</v>
      </c>
      <c r="AR106" t="str">
        <f t="shared" si="37"/>
        <v/>
      </c>
      <c r="AS106" t="str">
        <f t="shared" si="36"/>
        <v/>
      </c>
      <c r="AT106">
        <f t="shared" ca="1" si="28"/>
        <v>0.79012844869947219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_Он_шарообразный?</v>
      </c>
      <c r="BA106" t="e">
        <f>VLOOKUP(Q106,audio_list_stym!$B$2:$BQ$299,68,FALSE)</f>
        <v>#N/A</v>
      </c>
      <c r="BB106" t="str">
        <f t="shared" si="30"/>
        <v>На_экране_ГОНИК._Он_шарообразный?</v>
      </c>
      <c r="BC106">
        <f>A106</f>
        <v>1214</v>
      </c>
      <c r="BD106" cm="1">
        <f t="array" aca="1" ref="BD106" ca="1">INDEX($L$106:$L$113,(RANK(AT2,$AT$2:$AT$9)))</f>
        <v>2132</v>
      </c>
      <c r="BE106" cm="1">
        <f t="array" aca="1" ref="BE106" ca="1">INDEX(BD66:BD81,(RANK(AT7,$AT$2:$AT$17)))</f>
        <v>2074</v>
      </c>
      <c r="BF106" cm="1">
        <f t="array" aca="1" ref="BF106" ca="1">INDEX(BD90:BD105,(RANK(AT7,$AT$2:$AT$17)))</f>
        <v>2114</v>
      </c>
      <c r="BG106" cm="1">
        <f t="array" aca="1" ref="BG106" ca="1">INDEX(BD114:BD129,(RANK(AT7,$AT$2:$AT$9)))</f>
        <v>2142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VLOOKUP(B107,audio_list_stym!$A$3:$BP$18,53,FALSE)</f>
        <v>15</v>
      </c>
      <c r="F107" t="str">
        <f>VLOOKUP(E107,metki!$A$2:$B$9,2,FALSE)</f>
        <v>экспл_новые_с_названием</v>
      </c>
      <c r="G107" t="str">
        <f t="shared" si="24"/>
        <v>экспл</v>
      </c>
      <c r="H107" t="str">
        <f>VLOOKUP(B107,audio_list_stym!$A$3:$AJ$18,21,FALSE)</f>
        <v>Sapota</v>
      </c>
      <c r="I107" t="s">
        <v>689</v>
      </c>
      <c r="J107" t="str">
        <f t="shared" si="25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138</v>
      </c>
      <c r="Z107" t="str">
        <f>IF(G107="экспл",VLOOKUP(J107,quest_экспл!$A$1:$N$129,12,FALSE),IF(G107="импл_",0,0))</f>
        <v>sound\\On_nadrezan.wav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1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26"/>
        <v/>
      </c>
      <c r="AI107" t="s">
        <v>117</v>
      </c>
      <c r="AO107">
        <f t="shared" ca="1" si="32"/>
        <v>0.11009470397079557</v>
      </c>
      <c r="AP107" t="str">
        <f t="shared" ca="1" si="33"/>
        <v>pics\\Tomat_1.jpg</v>
      </c>
      <c r="AR107" t="str">
        <f t="shared" si="37"/>
        <v/>
      </c>
      <c r="AS107" t="str">
        <f t="shared" si="36"/>
        <v/>
      </c>
      <c r="AT107">
        <f t="shared" ca="1" si="28"/>
        <v>0.80952352863348187</v>
      </c>
      <c r="AU107" t="s">
        <v>697</v>
      </c>
      <c r="AV107" t="str">
        <f t="shared" ca="1" si="29"/>
        <v>sound\\Noviy_plod.wav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_Он_надрезан?</v>
      </c>
      <c r="BA107" t="e">
        <f>VLOOKUP(Q107,audio_list_stym!$B$2:$BQ$299,68,FALSE)</f>
        <v>#N/A</v>
      </c>
      <c r="BB107" t="str">
        <f t="shared" si="30"/>
        <v>Посмотрите,_вот_ГОНИК._Он_надрезан?</v>
      </c>
      <c r="BD107" cm="1">
        <f t="array" aca="1" ref="BD107" ca="1">INDEX($L$106:$L$113,(RANK(AT3,$AT$2:$AT$9)))</f>
        <v>2135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VLOOKUP(B108,audio_list_stym!$A$3:$BP$18,53,FALSE)</f>
        <v>15</v>
      </c>
      <c r="F108" t="str">
        <f>VLOOKUP(E108,metki!$A$2:$B$9,2,FALSE)</f>
        <v>экспл_новые_с_названием</v>
      </c>
      <c r="G108" t="str">
        <f t="shared" si="24"/>
        <v>экспл</v>
      </c>
      <c r="H108" t="str">
        <f>VLOOKUP(B108,audio_list_stym!$A$3:$AJ$18,21,FALSE)</f>
        <v>Sapota</v>
      </c>
      <c r="I108" t="s">
        <v>690</v>
      </c>
      <c r="J108" t="str">
        <f t="shared" si="25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139</v>
      </c>
      <c r="Z108" t="str">
        <f>IF(G108="экспл",VLOOKUP(J108,quest_экспл!$A$1:$N$129,12,FALSE),IF(G108="импл_",0,0))</f>
        <v>sound\\On_perekruchen.wav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1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26"/>
        <v/>
      </c>
      <c r="AI108" t="s">
        <v>118</v>
      </c>
      <c r="AO108">
        <f t="shared" ca="1" si="32"/>
        <v>0.8139102206879365</v>
      </c>
      <c r="AP108" t="str">
        <f t="shared" ca="1" si="33"/>
        <v>pics\\Finik_6.jpg</v>
      </c>
      <c r="AR108" t="str">
        <f t="shared" si="37"/>
        <v/>
      </c>
      <c r="AS108" t="str">
        <f t="shared" si="36"/>
        <v/>
      </c>
      <c r="AT108">
        <f t="shared" ca="1" si="28"/>
        <v>0.62229026906452312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_Он_перекручен?</v>
      </c>
      <c r="BA108" t="e">
        <f>VLOOKUP(Q108,audio_list_stym!$B$2:$BQ$299,68,FALSE)</f>
        <v>#N/A</v>
      </c>
      <c r="BB108" t="str">
        <f t="shared" si="30"/>
        <v>Вот_ГОНИК._Он_перекручен?</v>
      </c>
      <c r="BD108" cm="1">
        <f t="array" aca="1" ref="BD108" ca="1">INDEX($L$106:$L$113,(RANK(AT4,$AT$2:$AT$9)))</f>
        <v>2130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VLOOKUP(B109,audio_list_stym!$A$3:$BP$18,53,FALSE)</f>
        <v>15</v>
      </c>
      <c r="F109" t="str">
        <f>VLOOKUP(E109,metki!$A$2:$B$9,2,FALSE)</f>
        <v>экспл_новые_с_названием</v>
      </c>
      <c r="G109" t="str">
        <f t="shared" si="24"/>
        <v>экспл</v>
      </c>
      <c r="H109" t="str">
        <f>VLOOKUP(B109,audio_list_stym!$A$3:$AJ$18,21,FALSE)</f>
        <v>Sapota</v>
      </c>
      <c r="I109" t="s">
        <v>691</v>
      </c>
      <c r="J109" t="str">
        <f t="shared" si="25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140</v>
      </c>
      <c r="Z109" t="str">
        <f>IF(G109="экспл",VLOOKUP(J109,quest_экспл!$A$1:$N$129,12,FALSE),IF(G109="импл_",0,0))</f>
        <v>sound\\Sorvan_li_on.wav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1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26"/>
        <v/>
      </c>
      <c r="AI109" t="s">
        <v>119</v>
      </c>
      <c r="AO109">
        <f t="shared" ca="1" si="32"/>
        <v>0.8163829869329341</v>
      </c>
      <c r="AP109" t="str">
        <f t="shared" ca="1" si="33"/>
        <v>pics\\Finik_5.jpg</v>
      </c>
      <c r="AR109" t="str">
        <f t="shared" si="37"/>
        <v/>
      </c>
      <c r="AS109" t="str">
        <f t="shared" si="36"/>
        <v/>
      </c>
      <c r="AT109">
        <f t="shared" ca="1" si="28"/>
        <v>0.11778972466223248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_Сорван_ли_он?</v>
      </c>
      <c r="BA109" t="e">
        <f>VLOOKUP(Q109,audio_list_stym!$B$2:$BQ$299,68,FALSE)</f>
        <v>#N/A</v>
      </c>
      <c r="BB109" t="str">
        <f t="shared" si="30"/>
        <v>Это_ГОНИК._Сорван_ли_он?</v>
      </c>
      <c r="BD109" cm="1">
        <f t="array" aca="1" ref="BD109" ca="1">INDEX($L$106:$L$113,(RANK(AT5,$AT$2:$AT$9)))</f>
        <v>2129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VLOOKUP(B110,audio_list_stym!$A$3:$BP$18,53,FALSE)</f>
        <v>15</v>
      </c>
      <c r="F110" t="str">
        <f>VLOOKUP(E110,metki!$A$2:$B$9,2,FALSE)</f>
        <v>экспл_новые_с_названием</v>
      </c>
      <c r="G110" t="str">
        <f t="shared" si="24"/>
        <v>экспл</v>
      </c>
      <c r="H110" t="str">
        <f>VLOOKUP(B110,audio_list_stym!$A$3:$AJ$18,21,FALSE)</f>
        <v>Sapota</v>
      </c>
      <c r="I110" t="s">
        <v>692</v>
      </c>
      <c r="J110" t="str">
        <f t="shared" si="25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141</v>
      </c>
      <c r="Z110" t="str">
        <f>IF(G110="экспл",VLOOKUP(J110,quest_экспл!$A$1:$N$129,12,FALSE),IF(G110="импл_",0,0))</f>
        <v>sound\\Spressovan_li_on.wav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1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26"/>
        <v/>
      </c>
      <c r="AI110" t="s">
        <v>120</v>
      </c>
      <c r="AO110">
        <f t="shared" ca="1" si="32"/>
        <v>8.5494493809585514E-2</v>
      </c>
      <c r="AP110" t="str">
        <f t="shared" ca="1" si="33"/>
        <v>pics\\Tomat_4.jpg</v>
      </c>
      <c r="AR110" t="str">
        <f t="shared" si="37"/>
        <v/>
      </c>
      <c r="AS110" t="str">
        <f t="shared" si="36"/>
        <v/>
      </c>
      <c r="AT110">
        <f t="shared" ca="1" si="28"/>
        <v>0.24123368469420892</v>
      </c>
      <c r="AU110" t="s">
        <v>697</v>
      </c>
      <c r="AV110" t="str">
        <f t="shared" ca="1" si="29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_Спрессован_ли_он?</v>
      </c>
      <c r="BA110" t="e">
        <f>VLOOKUP(Q110,audio_list_stym!$B$2:$BQ$299,68,FALSE)</f>
        <v>#N/A</v>
      </c>
      <c r="BB110" t="str">
        <f t="shared" si="30"/>
        <v>На_картинке_ГОНИК._Спрессован_ли_он?</v>
      </c>
      <c r="BD110" cm="1">
        <f t="array" aca="1" ref="BD110" ca="1">INDEX($L$106:$L$113,(RANK(AT6,$AT$2:$AT$9)))</f>
        <v>2133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VLOOKUP(B111,audio_list_stym!$A$3:$BP$18,53,FALSE)</f>
        <v>15</v>
      </c>
      <c r="F111" t="str">
        <f>VLOOKUP(E111,metki!$A$2:$B$9,2,FALSE)</f>
        <v>экспл_новые_с_названием</v>
      </c>
      <c r="G111" t="str">
        <f t="shared" si="24"/>
        <v>экспл</v>
      </c>
      <c r="H111" t="str">
        <f>VLOOKUP(B111,audio_list_stym!$A$3:$AJ$18,21,FALSE)</f>
        <v>Sapota</v>
      </c>
      <c r="I111" t="s">
        <v>693</v>
      </c>
      <c r="J111" t="str">
        <f t="shared" si="25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142</v>
      </c>
      <c r="Z111" t="str">
        <f>IF(G111="экспл",VLOOKUP(J111,quest_экспл!$A$1:$N$129,12,FALSE),IF(G111="импл_",0,0))</f>
        <v>sound\\Zheltiy_li_on.wav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1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26"/>
        <v/>
      </c>
      <c r="AI111" t="s">
        <v>121</v>
      </c>
      <c r="AO111">
        <f t="shared" ca="1" si="32"/>
        <v>0.91500988942270556</v>
      </c>
      <c r="AP111" t="str">
        <f t="shared" ca="1" si="33"/>
        <v>pics\\Banan_7.jpg</v>
      </c>
      <c r="AR111" t="str">
        <f t="shared" si="37"/>
        <v/>
      </c>
      <c r="AS111" t="str">
        <f t="shared" si="36"/>
        <v/>
      </c>
      <c r="AT111">
        <f t="shared" ca="1" si="28"/>
        <v>0.67649628202390333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_Желтый_ли_он?</v>
      </c>
      <c r="BA111" t="e">
        <f>VLOOKUP(Q111,audio_list_stym!$B$2:$BQ$299,68,FALSE)</f>
        <v>#N/A</v>
      </c>
      <c r="BB111" t="str">
        <f t="shared" si="30"/>
        <v>На_мониторе_ГОНИК._Желтый_ли_он?</v>
      </c>
      <c r="BD111" cm="1">
        <f t="array" aca="1" ref="BD111" ca="1">INDEX($L$106:$L$113,(RANK(AT7,$AT$2:$AT$9)))</f>
        <v>2134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VLOOKUP(B112,audio_list_stym!$A$3:$BP$18,53,FALSE)</f>
        <v>15</v>
      </c>
      <c r="F112" t="str">
        <f>VLOOKUP(E112,metki!$A$2:$B$9,2,FALSE)</f>
        <v>экспл_новые_с_названием</v>
      </c>
      <c r="G112" t="str">
        <f t="shared" si="24"/>
        <v>экспл</v>
      </c>
      <c r="H112" t="str">
        <f>VLOOKUP(B112,audio_list_stym!$A$3:$AJ$18,21,FALSE)</f>
        <v>Sapota</v>
      </c>
      <c r="I112" t="s">
        <v>694</v>
      </c>
      <c r="J112" t="str">
        <f t="shared" si="25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143</v>
      </c>
      <c r="Z112" t="str">
        <f>IF(G112="экспл",VLOOKUP(J112,quest_экспл!$A$1:$N$129,12,FALSE),IF(G112="импл_",0,0))</f>
        <v>sound\\Rovniy_li_on.wav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1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26"/>
        <v/>
      </c>
      <c r="AI112" t="s">
        <v>122</v>
      </c>
      <c r="AO112">
        <f t="shared" ca="1" si="32"/>
        <v>0.35498502549812039</v>
      </c>
      <c r="AP112" t="str">
        <f t="shared" ca="1" si="33"/>
        <v>pics\\Peper_8.jpg</v>
      </c>
      <c r="AR112" t="str">
        <f t="shared" si="37"/>
        <v/>
      </c>
      <c r="AS112" t="str">
        <f t="shared" si="36"/>
        <v/>
      </c>
      <c r="AT112">
        <f t="shared" ca="1" si="28"/>
        <v>0.5105913329150451</v>
      </c>
      <c r="AU112" t="s">
        <v>697</v>
      </c>
      <c r="AV112" t="str">
        <f t="shared" ca="1" si="29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_Ровный_ли_он?</v>
      </c>
      <c r="BA112" t="e">
        <f>VLOOKUP(Q112,audio_list_stym!$B$2:$BQ$299,68,FALSE)</f>
        <v>#N/A</v>
      </c>
      <c r="BB112" t="str">
        <f t="shared" si="30"/>
        <v>Перед_Вами_ГОНИК._Ровный_ли_он?</v>
      </c>
      <c r="BD112" cm="1">
        <f t="array" aca="1" ref="BD112" ca="1">INDEX($L$106:$L$113,(RANK(AT8,$AT$2:$AT$9)))</f>
        <v>2131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VLOOKUP(B113,audio_list_stym!$A$3:$BP$18,53,FALSE)</f>
        <v>15</v>
      </c>
      <c r="F113" t="str">
        <f>VLOOKUP(E113,metki!$A$2:$B$9,2,FALSE)</f>
        <v>экспл_новые_с_названием</v>
      </c>
      <c r="G113" t="str">
        <f t="shared" si="24"/>
        <v>экспл</v>
      </c>
      <c r="H113" t="str">
        <f>VLOOKUP(B113,audio_list_stym!$A$3:$AJ$18,21,FALSE)</f>
        <v>Sapota</v>
      </c>
      <c r="I113" t="s">
        <v>695</v>
      </c>
      <c r="J113" t="str">
        <f t="shared" si="25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144</v>
      </c>
      <c r="Z113" t="str">
        <f>IF(G113="экспл",VLOOKUP(J113,quest_экспл!$A$1:$N$129,12,FALSE),IF(G113="импл_",0,0))</f>
        <v>sound\\On_imeet_shipi.wav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1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26"/>
        <v/>
      </c>
      <c r="AI113" t="s">
        <v>123</v>
      </c>
      <c r="AO113">
        <f t="shared" ca="1" si="32"/>
        <v>0.92699191270744874</v>
      </c>
      <c r="AP113" t="str">
        <f t="shared" ca="1" si="33"/>
        <v>pics\\Banan_6.jpg</v>
      </c>
      <c r="AR113" t="str">
        <f t="shared" si="37"/>
        <v/>
      </c>
      <c r="AS113" t="str">
        <f t="shared" si="36"/>
        <v/>
      </c>
      <c r="AT113">
        <f t="shared" ca="1" si="28"/>
        <v>8.9887686767516906E-2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_Он_имеет_шипы?</v>
      </c>
      <c r="BA113" t="e">
        <f>VLOOKUP(Q113,audio_list_stym!$B$2:$BQ$299,68,FALSE)</f>
        <v>#N/A</v>
      </c>
      <c r="BB113" t="str">
        <f t="shared" si="30"/>
        <v>Вы_видите_ГОНИК._Он_имеет_шипы?</v>
      </c>
      <c r="BD113" cm="1">
        <f t="array" aca="1" ref="BD113" ca="1">INDEX($L$106:$L$113,(RANK(AT9,$AT$2:$AT$9)))</f>
        <v>2136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VLOOKUP(B114,audio_list_stym!$A$3:$BP$18,53,FALSE)</f>
        <v>16</v>
      </c>
      <c r="F114" t="str">
        <f>VLOOKUP(E114,metki!$A$2:$B$9,2,FALSE)</f>
        <v>импл_новые_без_названия</v>
      </c>
      <c r="G114" t="str">
        <f t="shared" si="24"/>
        <v>импл_</v>
      </c>
      <c r="H114" t="str">
        <f>VLOOKUP(B114,audio_list_stym!$A$3:$AJ$18,21,FALSE)</f>
        <v>Tamanid</v>
      </c>
      <c r="I114" t="s">
        <v>688</v>
      </c>
      <c r="J114" t="str">
        <f t="shared" si="25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273</v>
      </c>
      <c r="Q114" t="str">
        <f>IF(G114="экспл",0,IF(G114="импл_",VLOOKUP(J114,quest_импл!$A$1:$J$129,8,FALSE),0))</f>
        <v>sound\\Krasnovatiy_li.wav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2017</v>
      </c>
      <c r="AD114" t="str">
        <f t="shared" ca="1" si="31"/>
        <v>pics\\Goroh_1.jpg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6"/>
        <v>pics\\Goroh_1.jpg</v>
      </c>
      <c r="AI114" t="s">
        <v>86</v>
      </c>
      <c r="AO114">
        <f t="shared" ca="1" si="32"/>
        <v>0.77737763996276521</v>
      </c>
      <c r="AP114" t="str">
        <f t="shared" ca="1" si="33"/>
        <v>pics\\Goroh_1.jpg</v>
      </c>
      <c r="AR114" t="str">
        <f t="shared" si="37"/>
        <v/>
      </c>
      <c r="AS114" t="str">
        <f t="shared" ca="1" si="36"/>
        <v>pics\\Goroh_1.jpg</v>
      </c>
      <c r="AT114">
        <f t="shared" ca="1" si="28"/>
        <v>0.61165565501048269</v>
      </c>
      <c r="AU114" t="s">
        <v>697</v>
      </c>
      <c r="AV114" t="str">
        <f t="shared" ca="1" si="29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_Красноватый_ли_</v>
      </c>
      <c r="BB114" t="str">
        <f t="shared" si="30"/>
        <v>_Красноватый_ли_XXXXX?</v>
      </c>
      <c r="BC114">
        <f>A114</f>
        <v>1215</v>
      </c>
      <c r="BD114" cm="1">
        <f t="array" aca="1" ref="BD114" ca="1">INDEX($L$114:$L$121,(RANK(AT2,$AT$2:$AT$9)))</f>
        <v>2140</v>
      </c>
      <c r="BE114" cm="1">
        <f t="array" aca="1" ref="BE114" ca="1">INDEX(BD66:BD81,(RANK(AT8,$AT$2:$AT$17)))</f>
        <v>2068</v>
      </c>
      <c r="BF114" cm="1">
        <f t="array" aca="1" ref="BF114" ca="1">INDEX(BD82:BD97,(RANK(AT8,$AT$2:$AT$9)))</f>
        <v>2082</v>
      </c>
      <c r="BG114" cm="1">
        <f t="array" aca="1" ref="BG114" ca="1">INDEX(BD98:BD113,(RANK(AT8,$AT$2:$AT$9)))</f>
        <v>2114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VLOOKUP(B115,audio_list_stym!$A$3:$BP$18,53,FALSE)</f>
        <v>16</v>
      </c>
      <c r="F115" t="str">
        <f>VLOOKUP(E115,metki!$A$2:$B$9,2,FALSE)</f>
        <v>импл_новые_без_названия</v>
      </c>
      <c r="G115" t="str">
        <f t="shared" si="24"/>
        <v>импл_</v>
      </c>
      <c r="H115" t="str">
        <f>VLOOKUP(B115,audio_list_stym!$A$3:$AJ$18,21,FALSE)</f>
        <v>Tamanid</v>
      </c>
      <c r="I115" t="s">
        <v>689</v>
      </c>
      <c r="J115" t="str">
        <f t="shared" si="25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274</v>
      </c>
      <c r="Q115" t="str">
        <f>IF(G115="экспл",0,IF(G115="импл_",VLOOKUP(J115,quest_импл!$A$1:$J$129,8,FALSE),0))</f>
        <v>sound\\Izognut_li.wav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2020</v>
      </c>
      <c r="AD115" t="str">
        <f t="shared" ca="1" si="31"/>
        <v>pics\\Goroh_4.jpg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6"/>
        <v>pics\\Goroh_4.jpg</v>
      </c>
      <c r="AI115" t="s">
        <v>87</v>
      </c>
      <c r="AO115">
        <f t="shared" ca="1" si="32"/>
        <v>0.76436837610750785</v>
      </c>
      <c r="AP115" t="str">
        <f t="shared" ca="1" si="33"/>
        <v>pics\\Goroh_4.jpg</v>
      </c>
      <c r="AR115" t="str">
        <f t="shared" si="37"/>
        <v/>
      </c>
      <c r="AS115" t="str">
        <f t="shared" ca="1" si="36"/>
        <v>pics\\Goroh_4.jpg</v>
      </c>
      <c r="AT115">
        <f t="shared" ca="1" si="28"/>
        <v>0.62781840847307502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_Изогнут_ли_</v>
      </c>
      <c r="BB115" t="str">
        <f t="shared" si="30"/>
        <v>_Изогнут_ли_XXXXX?</v>
      </c>
      <c r="BD115" cm="1">
        <f t="array" aca="1" ref="BD115" ca="1">INDEX($L$114:$L$121,(RANK(AT3,$AT$2:$AT$9)))</f>
        <v>2143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VLOOKUP(B116,audio_list_stym!$A$3:$BP$18,53,FALSE)</f>
        <v>16</v>
      </c>
      <c r="F116" t="str">
        <f>VLOOKUP(E116,metki!$A$2:$B$9,2,FALSE)</f>
        <v>импл_новые_без_названия</v>
      </c>
      <c r="G116" t="str">
        <f t="shared" si="24"/>
        <v>импл_</v>
      </c>
      <c r="H116" t="str">
        <f>VLOOKUP(B116,audio_list_stym!$A$3:$AJ$18,21,FALSE)</f>
        <v>Tamanid</v>
      </c>
      <c r="I116" t="s">
        <v>690</v>
      </c>
      <c r="J116" t="str">
        <f t="shared" si="25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275</v>
      </c>
      <c r="Q116" t="str">
        <f>IF(G116="экспл",0,IF(G116="импл_",VLOOKUP(J116,quest_импл!$A$1:$J$129,8,FALSE),0))</f>
        <v>sound\\Barhatistiy_li.wav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2025</v>
      </c>
      <c r="AD116" t="str">
        <f t="shared" ca="1" si="31"/>
        <v>pics\\Kokos_1.jpg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6"/>
        <v>pics\\Kokos_1.jpg</v>
      </c>
      <c r="AI116" t="s">
        <v>88</v>
      </c>
      <c r="AO116">
        <f t="shared" ca="1" si="32"/>
        <v>0.70832112352329768</v>
      </c>
      <c r="AP116" t="str">
        <f t="shared" ca="1" si="33"/>
        <v>pics\\Kokos_1.jpg</v>
      </c>
      <c r="AR116" t="str">
        <f t="shared" si="37"/>
        <v/>
      </c>
      <c r="AS116" t="str">
        <f t="shared" ca="1" si="36"/>
        <v>pics\\Kokos_1.jpg</v>
      </c>
      <c r="AT116">
        <f t="shared" ca="1" si="28"/>
        <v>0.45095076502309861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_Бархатистый_ли_</v>
      </c>
      <c r="BB116" t="str">
        <f t="shared" si="30"/>
        <v>_Бархатистый_ли_XXXXX?</v>
      </c>
      <c r="BD116" cm="1">
        <f t="array" aca="1" ref="BD116" ca="1">INDEX($L$114:$L$121,(RANK(AT4,$AT$2:$AT$9)))</f>
        <v>2138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VLOOKUP(B117,audio_list_stym!$A$3:$BP$18,53,FALSE)</f>
        <v>16</v>
      </c>
      <c r="F117" t="str">
        <f>VLOOKUP(E117,metki!$A$2:$B$9,2,FALSE)</f>
        <v>импл_новые_без_названия</v>
      </c>
      <c r="G117" t="str">
        <f t="shared" si="24"/>
        <v>импл_</v>
      </c>
      <c r="H117" t="str">
        <f>VLOOKUP(B117,audio_list_stym!$A$3:$AJ$18,21,FALSE)</f>
        <v>Tamanid</v>
      </c>
      <c r="I117" t="s">
        <v>691</v>
      </c>
      <c r="J117" t="str">
        <f t="shared" si="25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276</v>
      </c>
      <c r="Q117" t="str">
        <f>IF(G117="экспл",0,IF(G117="импл_",VLOOKUP(J117,quest_импл!$A$1:$J$129,8,FALSE),0))</f>
        <v>sound\\Odnotonniy_li.wav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2009</v>
      </c>
      <c r="AD117" t="str">
        <f t="shared" ca="1" si="31"/>
        <v>pics\\Finik_1.jpg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6"/>
        <v>pics\\Finik_1.jpg</v>
      </c>
      <c r="AI117" t="s">
        <v>89</v>
      </c>
      <c r="AO117">
        <f t="shared" ca="1" si="32"/>
        <v>0.86722212793777842</v>
      </c>
      <c r="AP117" t="str">
        <f t="shared" ca="1" si="33"/>
        <v>pics\\Finik_1.jpg</v>
      </c>
      <c r="AR117" t="str">
        <f t="shared" si="37"/>
        <v/>
      </c>
      <c r="AS117" t="str">
        <f t="shared" ca="1" si="36"/>
        <v>pics\\Finik_1.jpg</v>
      </c>
      <c r="AT117">
        <f t="shared" ca="1" si="28"/>
        <v>0.3059755997609187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_Однотонный_ли_</v>
      </c>
      <c r="BB117" t="str">
        <f t="shared" si="30"/>
        <v>_Однотонный_ли_XXXXX?</v>
      </c>
      <c r="BD117" cm="1">
        <f t="array" aca="1" ref="BD117" ca="1">INDEX($L$114:$L$121,(RANK(AT5,$AT$2:$AT$9)))</f>
        <v>2137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VLOOKUP(B118,audio_list_stym!$A$3:$BP$18,53,FALSE)</f>
        <v>16</v>
      </c>
      <c r="F118" t="str">
        <f>VLOOKUP(E118,metki!$A$2:$B$9,2,FALSE)</f>
        <v>импл_новые_без_названия</v>
      </c>
      <c r="G118" t="str">
        <f t="shared" si="24"/>
        <v>импл_</v>
      </c>
      <c r="H118" t="str">
        <f>VLOOKUP(B118,audio_list_stym!$A$3:$AJ$18,21,FALSE)</f>
        <v>Tamanid</v>
      </c>
      <c r="I118" t="s">
        <v>692</v>
      </c>
      <c r="J118" t="str">
        <f t="shared" si="25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277</v>
      </c>
      <c r="Q118" t="str">
        <f>IF(G118="экспл",0,IF(G118="импл_",VLOOKUP(J118,quest_импл!$A$1:$J$129,8,FALSE),0))</f>
        <v>sound\\Prozrachniy_li.wav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2030</v>
      </c>
      <c r="AD118" t="str">
        <f t="shared" ca="1" si="31"/>
        <v>pics\\Kokos_6.jpg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6"/>
        <v>pics\\Kokos_6.jpg</v>
      </c>
      <c r="AI118" t="s">
        <v>90</v>
      </c>
      <c r="AO118">
        <f t="shared" ca="1" si="32"/>
        <v>0.67065139802478457</v>
      </c>
      <c r="AP118" t="str">
        <f t="shared" ca="1" si="33"/>
        <v>pics\\Kokos_6.jpg</v>
      </c>
      <c r="AR118" t="str">
        <f t="shared" si="37"/>
        <v/>
      </c>
      <c r="AS118" t="str">
        <f t="shared" ca="1" si="36"/>
        <v>pics\\Kokos_6.jpg</v>
      </c>
      <c r="AT118">
        <f t="shared" ca="1" si="28"/>
        <v>0.78249986900946833</v>
      </c>
      <c r="AU118" t="s">
        <v>697</v>
      </c>
      <c r="AV118" t="str">
        <f t="shared" ca="1" si="29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_Прозрачный_ли_</v>
      </c>
      <c r="BB118" t="str">
        <f t="shared" si="30"/>
        <v>_Прозрачный_ли_XXXXX?</v>
      </c>
      <c r="BD118" cm="1">
        <f t="array" aca="1" ref="BD118" ca="1">INDEX($L$114:$L$121,(RANK(AT6,$AT$2:$AT$9)))</f>
        <v>2141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VLOOKUP(B119,audio_list_stym!$A$3:$BP$18,53,FALSE)</f>
        <v>16</v>
      </c>
      <c r="F119" t="str">
        <f>VLOOKUP(E119,metki!$A$2:$B$9,2,FALSE)</f>
        <v>импл_новые_без_названия</v>
      </c>
      <c r="G119" t="str">
        <f t="shared" si="24"/>
        <v>импл_</v>
      </c>
      <c r="H119" t="str">
        <f>VLOOKUP(B119,audio_list_stym!$A$3:$AJ$18,21,FALSE)</f>
        <v>Tamanid</v>
      </c>
      <c r="I119" t="s">
        <v>693</v>
      </c>
      <c r="J119" t="str">
        <f t="shared" si="25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278</v>
      </c>
      <c r="Q119" t="str">
        <f>IF(G119="экспл",0,IF(G119="импл_",VLOOKUP(J119,quest_импл!$A$1:$J$129,8,FALSE),0))</f>
        <v>sound\\Izmelchen_li.wav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2035</v>
      </c>
      <c r="AD119" t="str">
        <f t="shared" ca="1" si="31"/>
        <v>pics\\Limon_3.jpg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6"/>
        <v>pics\\Limon_3.jpg</v>
      </c>
      <c r="AI119" t="s">
        <v>91</v>
      </c>
      <c r="AO119">
        <f t="shared" ca="1" si="32"/>
        <v>0.59543670248522429</v>
      </c>
      <c r="AP119" t="str">
        <f t="shared" ca="1" si="33"/>
        <v>pics\\Limon_3.jpg</v>
      </c>
      <c r="AR119" t="str">
        <f t="shared" si="37"/>
        <v/>
      </c>
      <c r="AS119" t="str">
        <f t="shared" ca="1" si="36"/>
        <v>pics\\Limon_3.jpg</v>
      </c>
      <c r="AT119">
        <f t="shared" ca="1" si="28"/>
        <v>0.44905484661044237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_Измельчен_ли_</v>
      </c>
      <c r="BB119" t="str">
        <f t="shared" si="30"/>
        <v>_Измельчен_ли_XXXXX?</v>
      </c>
      <c r="BD119" cm="1">
        <f t="array" aca="1" ref="BD119" ca="1">INDEX($L$114:$L$121,(RANK(AT7,$AT$2:$AT$9)))</f>
        <v>2142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VLOOKUP(B120,audio_list_stym!$A$3:$BP$18,53,FALSE)</f>
        <v>16</v>
      </c>
      <c r="F120" t="str">
        <f>VLOOKUP(E120,metki!$A$2:$B$9,2,FALSE)</f>
        <v>импл_новые_без_названия</v>
      </c>
      <c r="G120" t="str">
        <f t="shared" si="24"/>
        <v>импл_</v>
      </c>
      <c r="H120" t="str">
        <f>VLOOKUP(B120,audio_list_stym!$A$3:$AJ$18,21,FALSE)</f>
        <v>Tamanid</v>
      </c>
      <c r="I120" t="s">
        <v>694</v>
      </c>
      <c r="J120" t="str">
        <f t="shared" si="25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279</v>
      </c>
      <c r="Q120" t="str">
        <f>IF(G120="экспл",0,IF(G120="импл_",VLOOKUP(J120,quest_импл!$A$1:$J$129,8,FALSE),0))</f>
        <v>sound\\Cvetushiy_li.wav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2028</v>
      </c>
      <c r="AD120" t="str">
        <f t="shared" ca="1" si="31"/>
        <v>pics\\Kokos_4.jpg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6"/>
        <v>pics\\Kokos_4.jpg</v>
      </c>
      <c r="AI120" t="s">
        <v>92</v>
      </c>
      <c r="AO120">
        <f t="shared" ca="1" si="32"/>
        <v>0.67362020635276676</v>
      </c>
      <c r="AP120" t="str">
        <f t="shared" ca="1" si="33"/>
        <v>pics\\Kokos_4.jpg</v>
      </c>
      <c r="AR120" t="str">
        <f t="shared" si="37"/>
        <v/>
      </c>
      <c r="AS120" t="str">
        <f t="shared" ca="1" si="36"/>
        <v>pics\\Kokos_4.jpg</v>
      </c>
      <c r="AT120">
        <f t="shared" ca="1" si="28"/>
        <v>0.96800630233600682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_Цветущий_ли_</v>
      </c>
      <c r="BB120" t="str">
        <f t="shared" si="30"/>
        <v>_Цветущий_ли_XXXXX?</v>
      </c>
      <c r="BD120" cm="1">
        <f t="array" aca="1" ref="BD120" ca="1">INDEX($L$114:$L$121,(RANK(AT8,$AT$2:$AT$9)))</f>
        <v>2139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VLOOKUP(B121,audio_list_stym!$A$3:$BP$18,53,FALSE)</f>
        <v>16</v>
      </c>
      <c r="F121" t="str">
        <f>VLOOKUP(E121,metki!$A$2:$B$9,2,FALSE)</f>
        <v>импл_новые_без_названия</v>
      </c>
      <c r="G121" t="str">
        <f t="shared" si="24"/>
        <v>импл_</v>
      </c>
      <c r="H121" t="str">
        <f>VLOOKUP(B121,audio_list_stym!$A$3:$AJ$18,21,FALSE)</f>
        <v>Tamanid</v>
      </c>
      <c r="I121" t="s">
        <v>695</v>
      </c>
      <c r="J121" t="str">
        <f t="shared" si="25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280</v>
      </c>
      <c r="Q121" t="str">
        <f>IF(G121="экспл",0,IF(G121="импл_",VLOOKUP(J121,quest_импл!$A$1:$J$129,8,FALSE),0))</f>
        <v>sound\\Skruchen_li.wav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2052</v>
      </c>
      <c r="AD121" t="str">
        <f t="shared" ca="1" si="31"/>
        <v>pics\\Redis_4.jpg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6"/>
        <v>pics\\Redis_4.jpg</v>
      </c>
      <c r="AI121" t="s">
        <v>93</v>
      </c>
      <c r="AO121">
        <f t="shared" ca="1" si="32"/>
        <v>0.27147804630319106</v>
      </c>
      <c r="AP121" t="str">
        <f t="shared" ca="1" si="33"/>
        <v>pics\\Redis_4.jpg</v>
      </c>
      <c r="AR121" t="str">
        <f>IF(AH121="sound\\Ogorod",AP49,"")</f>
        <v/>
      </c>
      <c r="AS121" t="str">
        <f t="shared" ca="1" si="36"/>
        <v>pics\\Redis_4.jpg</v>
      </c>
      <c r="AT121">
        <f t="shared" ca="1" si="28"/>
        <v>0.44033021341601852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_Скручен_ли_</v>
      </c>
      <c r="BB121" t="str">
        <f t="shared" si="30"/>
        <v>_Скручен_ли_XXXXX?</v>
      </c>
      <c r="BD121" cm="1">
        <f t="array" aca="1" ref="BD121" ca="1">INDEX($L$114:$L$121,(RANK(AT9,$AT$2:$AT$9)))</f>
        <v>2144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VLOOKUP(B122,audio_list_stym!$A$3:$BP$18,53,FALSE)</f>
        <v>17</v>
      </c>
      <c r="F122" t="str">
        <f>VLOOKUP(E122,metki!$A$2:$B$9,2,FALSE)</f>
        <v>экспл_новые_без_названия</v>
      </c>
      <c r="G122" t="str">
        <f t="shared" si="24"/>
        <v>экспл</v>
      </c>
      <c r="H122" t="str">
        <f>VLOOKUP(B122,audio_list_stym!$A$3:$AJ$18,21,FALSE)</f>
        <v>ZF</v>
      </c>
      <c r="I122" t="s">
        <v>688</v>
      </c>
      <c r="J122" t="str">
        <f t="shared" si="25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153</v>
      </c>
      <c r="Z122" t="str">
        <f>IF(G122="экспл",VLOOKUP(J122,quest_экспл!$A$1:$N$129,12,FALSE),IF(G122="импл_",0,0))</f>
        <v>sound\\On_s_chashuykami.wav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31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26"/>
        <v/>
      </c>
      <c r="AI122" t="s">
        <v>124</v>
      </c>
      <c r="AO122">
        <f t="shared" ca="1" si="32"/>
        <v>0.2109920709057993</v>
      </c>
      <c r="AP122" t="str">
        <f t="shared" ca="1" si="33"/>
        <v>pics\\Redis_7.jpg</v>
      </c>
      <c r="AR122" t="str">
        <f t="shared" ref="AR122:AR129" si="38">IF(AH122="sound\\Ogorod",AP50,"")</f>
        <v/>
      </c>
      <c r="AS122" t="str">
        <f t="shared" si="36"/>
        <v/>
      </c>
      <c r="AT122">
        <f t="shared" ca="1" si="28"/>
        <v>0.2411262116129812</v>
      </c>
      <c r="AU122" t="s">
        <v>697</v>
      </c>
      <c r="AV122" t="str">
        <f t="shared" ca="1" si="29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_Он_с_чешуйками?</v>
      </c>
      <c r="BA122" t="e">
        <f>VLOOKUP(Q122,audio_list_stym!$B$2:$BQ$299,68,FALSE)</f>
        <v>#N/A</v>
      </c>
      <c r="BB122" t="str">
        <f t="shared" si="30"/>
        <v>На_экране_XXXXX._Он_с_чешуйками?</v>
      </c>
      <c r="BC122">
        <f>A122</f>
        <v>1216</v>
      </c>
      <c r="BD122" cm="1">
        <f t="array" aca="1" ref="BD122" ca="1">INDEX($L$122:$L$129,(RANK(AT2,$AT$2:$AT$9)))</f>
        <v>2148</v>
      </c>
      <c r="BE122" cm="1">
        <f t="array" aca="1" ref="BE122" ca="1">INDEX(BD66:BD81,(RANK(AT9,$AT$2:$AT$17)))</f>
        <v>2080</v>
      </c>
      <c r="BF122" cm="1">
        <f t="array" aca="1" ref="BF122" ca="1">INDEX(BD90:BD105,(RANK(AT9,$AT$2:$AT$17)))</f>
        <v>2120</v>
      </c>
      <c r="BG122" cm="1">
        <f t="array" aca="1" ref="BG122" ca="1">INDEX(BD106:BD121,(RANK(AT9,$AT$2:$AT$17)))</f>
        <v>2144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VLOOKUP(B123,audio_list_stym!$A$3:$BP$18,53,FALSE)</f>
        <v>17</v>
      </c>
      <c r="F123" t="str">
        <f>VLOOKUP(E123,metki!$A$2:$B$9,2,FALSE)</f>
        <v>экспл_новые_без_названия</v>
      </c>
      <c r="G123" t="str">
        <f t="shared" si="24"/>
        <v>экспл</v>
      </c>
      <c r="H123" t="str">
        <f>VLOOKUP(B123,audio_list_stym!$A$3:$AJ$18,21,FALSE)</f>
        <v>ZF</v>
      </c>
      <c r="I123" t="s">
        <v>689</v>
      </c>
      <c r="J123" t="str">
        <f t="shared" si="25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154</v>
      </c>
      <c r="Z123" t="str">
        <f>IF(G123="экспл",VLOOKUP(J123,quest_экспл!$A$1:$N$129,12,FALSE),IF(G123="импл_",0,0))</f>
        <v>sound\\On_rozoviy.wav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1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26"/>
        <v/>
      </c>
      <c r="AI123" t="s">
        <v>125</v>
      </c>
      <c r="AO123">
        <f t="shared" ca="1" si="32"/>
        <v>0.72302983395744558</v>
      </c>
      <c r="AP123" t="str">
        <f t="shared" ca="1" si="33"/>
        <v>pics\\Goroh_7.jpg</v>
      </c>
      <c r="AR123" t="str">
        <f t="shared" si="38"/>
        <v/>
      </c>
      <c r="AS123" t="str">
        <f t="shared" si="36"/>
        <v/>
      </c>
      <c r="AT123">
        <f t="shared" ca="1" si="28"/>
        <v>8.4506591263458719E-2</v>
      </c>
      <c r="AU123" t="s">
        <v>697</v>
      </c>
      <c r="AV123" t="str">
        <f t="shared" ca="1" si="29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_Он_розовый?</v>
      </c>
      <c r="BA123" t="e">
        <f>VLOOKUP(Q123,audio_list_stym!$B$2:$BQ$299,68,FALSE)</f>
        <v>#N/A</v>
      </c>
      <c r="BB123" t="str">
        <f t="shared" si="30"/>
        <v>Посмотрите,_вот_XXXXX._Он_розовый?</v>
      </c>
      <c r="BD123" cm="1">
        <f t="array" aca="1" ref="BD123" ca="1">INDEX($L$122:$L$129,(RANK(AT3,$AT$2:$AT$9)))</f>
        <v>2151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VLOOKUP(B124,audio_list_stym!$A$3:$BP$18,53,FALSE)</f>
        <v>17</v>
      </c>
      <c r="F124" t="str">
        <f>VLOOKUP(E124,metki!$A$2:$B$9,2,FALSE)</f>
        <v>экспл_новые_без_названия</v>
      </c>
      <c r="G124" t="str">
        <f t="shared" si="24"/>
        <v>экспл</v>
      </c>
      <c r="H124" t="str">
        <f>VLOOKUP(B124,audio_list_stym!$A$3:$AJ$18,21,FALSE)</f>
        <v>ZF</v>
      </c>
      <c r="I124" t="s">
        <v>690</v>
      </c>
      <c r="J124" t="str">
        <f t="shared" si="25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155</v>
      </c>
      <c r="Z124" t="str">
        <f>IF(G124="экспл",VLOOKUP(J124,quest_экспл!$A$1:$N$129,12,FALSE),IF(G124="импл_",0,0))</f>
        <v>sound\\Tonkiy_li_on.wav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1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26"/>
        <v/>
      </c>
      <c r="AI124" t="s">
        <v>126</v>
      </c>
      <c r="AO124">
        <f t="shared" ca="1" si="32"/>
        <v>0.38982839380584666</v>
      </c>
      <c r="AP124" t="str">
        <f t="shared" ca="1" si="33"/>
        <v>pics\\Peper_6.jpg</v>
      </c>
      <c r="AR124" t="str">
        <f t="shared" si="38"/>
        <v/>
      </c>
      <c r="AS124" t="str">
        <f t="shared" si="36"/>
        <v/>
      </c>
      <c r="AT124">
        <f t="shared" ca="1" si="28"/>
        <v>0.99276865740012499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_Тонкий_ли_он?</v>
      </c>
      <c r="BA124" t="e">
        <f>VLOOKUP(Q124,audio_list_stym!$B$2:$BQ$299,68,FALSE)</f>
        <v>#N/A</v>
      </c>
      <c r="BB124" t="str">
        <f t="shared" si="30"/>
        <v>Вот_XXXXX._Тонкий_ли_он?</v>
      </c>
      <c r="BD124" cm="1">
        <f t="array" aca="1" ref="BD124" ca="1">INDEX($L$122:$L$129,(RANK(AT4,$AT$2:$AT$9)))</f>
        <v>2146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VLOOKUP(B125,audio_list_stym!$A$3:$BP$18,53,FALSE)</f>
        <v>17</v>
      </c>
      <c r="F125" t="str">
        <f>VLOOKUP(E125,metki!$A$2:$B$9,2,FALSE)</f>
        <v>экспл_новые_без_названия</v>
      </c>
      <c r="G125" t="str">
        <f t="shared" si="24"/>
        <v>экспл</v>
      </c>
      <c r="H125" t="str">
        <f>VLOOKUP(B125,audio_list_stym!$A$3:$AJ$18,21,FALSE)</f>
        <v>ZF</v>
      </c>
      <c r="I125" t="s">
        <v>691</v>
      </c>
      <c r="J125" t="str">
        <f t="shared" si="25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156</v>
      </c>
      <c r="Z125" t="str">
        <f>IF(G125="экспл",VLOOKUP(J125,quest_экспл!$A$1:$N$129,12,FALSE),IF(G125="импл_",0,0))</f>
        <v>sound\\Celniy_li_on.wav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1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26"/>
        <v/>
      </c>
      <c r="AI125" t="s">
        <v>127</v>
      </c>
      <c r="AO125">
        <f t="shared" ca="1" si="32"/>
        <v>0.41894839477048107</v>
      </c>
      <c r="AP125" t="str">
        <f t="shared" ca="1" si="33"/>
        <v>pics\\Peper_2.jpg</v>
      </c>
      <c r="AR125" t="str">
        <f t="shared" si="38"/>
        <v/>
      </c>
      <c r="AS125" t="str">
        <f t="shared" si="36"/>
        <v/>
      </c>
      <c r="AT125">
        <f t="shared" ca="1" si="28"/>
        <v>0.28088961637637788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_Цельный_ли_он?</v>
      </c>
      <c r="BA125" t="e">
        <f>VLOOKUP(Q125,audio_list_stym!$B$2:$BQ$299,68,FALSE)</f>
        <v>#N/A</v>
      </c>
      <c r="BB125" t="str">
        <f t="shared" si="30"/>
        <v>Это_XXXXX._Цельный_ли_он?</v>
      </c>
      <c r="BD125" cm="1">
        <f t="array" aca="1" ref="BD125" ca="1">INDEX($L$122:$L$129,(RANK(AT5,$AT$2:$AT$9)))</f>
        <v>2145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VLOOKUP(B126,audio_list_stym!$A$3:$BP$18,53,FALSE)</f>
        <v>17</v>
      </c>
      <c r="F126" t="str">
        <f>VLOOKUP(E126,metki!$A$2:$B$9,2,FALSE)</f>
        <v>экспл_новые_без_названия</v>
      </c>
      <c r="G126" t="str">
        <f t="shared" si="24"/>
        <v>экспл</v>
      </c>
      <c r="H126" t="str">
        <f>VLOOKUP(B126,audio_list_stym!$A$3:$AJ$18,21,FALSE)</f>
        <v>ZF</v>
      </c>
      <c r="I126" t="s">
        <v>692</v>
      </c>
      <c r="J126" t="str">
        <f t="shared" si="25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157</v>
      </c>
      <c r="Z126" t="str">
        <f>IF(G126="экспл",VLOOKUP(J126,quest_экспл!$A$1:$N$129,12,FALSE),IF(G126="импл_",0,0))</f>
        <v>sound\\On_shershaviy.wav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1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26"/>
        <v/>
      </c>
      <c r="AI126" t="s">
        <v>128</v>
      </c>
      <c r="AO126">
        <f t="shared" ca="1" si="32"/>
        <v>0.59289706030840028</v>
      </c>
      <c r="AP126" t="str">
        <f t="shared" ca="1" si="33"/>
        <v>pics\\Limon_5.jpg</v>
      </c>
      <c r="AR126" t="str">
        <f t="shared" si="38"/>
        <v/>
      </c>
      <c r="AS126" t="str">
        <f t="shared" si="36"/>
        <v/>
      </c>
      <c r="AT126">
        <f t="shared" ca="1" si="28"/>
        <v>9.4091808450403103E-2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_Он_шершавый?</v>
      </c>
      <c r="BA126" t="e">
        <f>VLOOKUP(Q126,audio_list_stym!$B$2:$BQ$299,68,FALSE)</f>
        <v>#N/A</v>
      </c>
      <c r="BB126" t="str">
        <f t="shared" si="30"/>
        <v>На_картинке_XXXXX._Он_шершавый?</v>
      </c>
      <c r="BD126" cm="1">
        <f t="array" aca="1" ref="BD126" ca="1">INDEX($L$122:$L$129,(RANK(AT6,$AT$2:$AT$9)))</f>
        <v>2149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VLOOKUP(B127,audio_list_stym!$A$3:$BP$18,53,FALSE)</f>
        <v>17</v>
      </c>
      <c r="F127" t="str">
        <f>VLOOKUP(E127,metki!$A$2:$B$9,2,FALSE)</f>
        <v>экспл_новые_без_названия</v>
      </c>
      <c r="G127" t="str">
        <f t="shared" si="24"/>
        <v>экспл</v>
      </c>
      <c r="H127" t="str">
        <f>VLOOKUP(B127,audio_list_stym!$A$3:$AJ$18,21,FALSE)</f>
        <v>ZF</v>
      </c>
      <c r="I127" t="s">
        <v>693</v>
      </c>
      <c r="J127" t="str">
        <f t="shared" si="25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158</v>
      </c>
      <c r="Z127" t="str">
        <f>IF(G127="экспл",VLOOKUP(J127,quest_экспл!$A$1:$N$129,12,FALSE),IF(G127="импл_",0,0))</f>
        <v>sound\\Zaostrin_li_on.wav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1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26"/>
        <v/>
      </c>
      <c r="AI127" t="s">
        <v>129</v>
      </c>
      <c r="AO127">
        <f t="shared" ca="1" si="32"/>
        <v>0.96461569460714003</v>
      </c>
      <c r="AP127" t="str">
        <f t="shared" ca="1" si="33"/>
        <v>pics\\Banan_3.jpg</v>
      </c>
      <c r="AR127" t="str">
        <f t="shared" si="38"/>
        <v/>
      </c>
      <c r="AS127" t="str">
        <f t="shared" si="36"/>
        <v/>
      </c>
      <c r="AT127">
        <f t="shared" ca="1" si="28"/>
        <v>0.33119268361531518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_Заострен_ли_он?</v>
      </c>
      <c r="BA127" t="e">
        <f>VLOOKUP(Q127,audio_list_stym!$B$2:$BQ$299,68,FALSE)</f>
        <v>#N/A</v>
      </c>
      <c r="BB127" t="str">
        <f t="shared" si="30"/>
        <v>На_мониторе_XXXXX._Заострен_ли_он?</v>
      </c>
      <c r="BD127" cm="1">
        <f t="array" aca="1" ref="BD127" ca="1">INDEX($L$122:$L$129,(RANK(AT7,$AT$2:$AT$9)))</f>
        <v>2150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VLOOKUP(B128,audio_list_stym!$A$3:$BP$18,53,FALSE)</f>
        <v>17</v>
      </c>
      <c r="F128" t="str">
        <f>VLOOKUP(E128,metki!$A$2:$B$9,2,FALSE)</f>
        <v>экспл_новые_без_названия</v>
      </c>
      <c r="G128" t="str">
        <f t="shared" si="24"/>
        <v>экспл</v>
      </c>
      <c r="H128" t="str">
        <f>VLOOKUP(B128,audio_list_stym!$A$3:$AJ$18,21,FALSE)</f>
        <v>ZF</v>
      </c>
      <c r="I128" t="s">
        <v>694</v>
      </c>
      <c r="J128" t="str">
        <f t="shared" si="25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159</v>
      </c>
      <c r="Z128" t="str">
        <f>IF(G128="экспл",VLOOKUP(J128,quest_экспл!$A$1:$N$129,12,FALSE),IF(G128="импл_",0,0))</f>
        <v>sound\\On_rassipchatiy.wav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1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26"/>
        <v/>
      </c>
      <c r="AI128" t="s">
        <v>130</v>
      </c>
      <c r="AO128">
        <f t="shared" ca="1" si="32"/>
        <v>0.83858231411941109</v>
      </c>
      <c r="AP128" t="str">
        <f t="shared" ca="1" si="33"/>
        <v>pics\\Finik_4.jpg</v>
      </c>
      <c r="AR128" t="str">
        <f t="shared" si="38"/>
        <v/>
      </c>
      <c r="AS128" t="str">
        <f t="shared" si="36"/>
        <v/>
      </c>
      <c r="AT128">
        <f t="shared" ca="1" si="28"/>
        <v>0.11365623431170047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_Он_рассыпчатый?</v>
      </c>
      <c r="BA128" t="e">
        <f>VLOOKUP(Q128,audio_list_stym!$B$2:$BQ$299,68,FALSE)</f>
        <v>#N/A</v>
      </c>
      <c r="BB128" t="str">
        <f t="shared" si="30"/>
        <v>Перед_Вами_XXXXX._Он_рассыпчатый?</v>
      </c>
      <c r="BD128" cm="1">
        <f t="array" aca="1" ref="BD128" ca="1">INDEX($L$122:$L$129,(RANK(AT8,$AT$2:$AT$9)))</f>
        <v>2147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VLOOKUP(B129,audio_list_stym!$A$3:$BP$18,53,FALSE)</f>
        <v>17</v>
      </c>
      <c r="F129" t="str">
        <f>VLOOKUP(E129,metki!$A$2:$B$9,2,FALSE)</f>
        <v>экспл_новые_без_названия</v>
      </c>
      <c r="G129" t="str">
        <f t="shared" si="24"/>
        <v>экспл</v>
      </c>
      <c r="H129" t="str">
        <f>VLOOKUP(B129,audio_list_stym!$A$3:$AJ$18,21,FALSE)</f>
        <v>ZF</v>
      </c>
      <c r="I129" t="s">
        <v>695</v>
      </c>
      <c r="J129" t="str">
        <f t="shared" si="25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160</v>
      </c>
      <c r="Z129" t="str">
        <f>IF(G129="экспл",VLOOKUP(J129,quest_экспл!$A$1:$N$129,12,FALSE),IF(G129="импл_",0,0))</f>
        <v>sound\\Ochishen_li_on.wav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1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26"/>
        <v/>
      </c>
      <c r="AI129" t="s">
        <v>131</v>
      </c>
      <c r="AO129">
        <f t="shared" ca="1" si="32"/>
        <v>3.0951724076426768E-2</v>
      </c>
      <c r="AP129" t="str">
        <f t="shared" ca="1" si="33"/>
        <v>pics\\Tomat_6.jpg</v>
      </c>
      <c r="AR129" t="str">
        <f t="shared" si="38"/>
        <v/>
      </c>
      <c r="AS129" t="str">
        <f t="shared" si="36"/>
        <v/>
      </c>
      <c r="AT129">
        <f t="shared" ca="1" si="28"/>
        <v>0.76941861752383212</v>
      </c>
      <c r="AU129" t="s">
        <v>697</v>
      </c>
      <c r="AV129" t="str">
        <f t="shared" ca="1" si="29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_Очищен_ли_он?</v>
      </c>
      <c r="BA129" t="e">
        <f>VLOOKUP(Q129,audio_list_stym!$B$2:$BQ$299,68,FALSE)</f>
        <v>#N/A</v>
      </c>
      <c r="BB129" t="str">
        <f t="shared" si="30"/>
        <v>Вы_видите_XXXXX._Очищен_ли_он?</v>
      </c>
      <c r="BD129" cm="1">
        <f t="array" aca="1" ref="BD129" ca="1">INDEX($L$122:$L$129,(RANK(AT9,$AT$2:$AT$9)))</f>
        <v>2152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100-000000000000}"/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H161"/>
  <sheetViews>
    <sheetView topLeftCell="AW1" zoomScale="57" zoomScaleNormal="57" zoomScaleSheetLayoutView="40" workbookViewId="0">
      <selection activeCell="BY57" sqref="BY57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VLOOKUP(B2,audio_list_stym!$A$3:$BP$18,54,FALSE)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VLOOKUP(B2,audio_list_stym!$A$3:$AJ$18,22,FALSE)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38" si="2">IF(ISTEXT(AR2),AR2,IF(ISTEXT(AS2),AS2,""))</f>
        <v/>
      </c>
      <c r="AG2" t="str">
        <f t="shared" ref="AG2:AG57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0.42642213305694909</v>
      </c>
      <c r="AP2" t="str">
        <f ca="1">INDEX($AM$2:$AM$25,(RANK(AO2,$AO$2:$AO$25)))</f>
        <v>pics\\Injir_1.jpg</v>
      </c>
      <c r="AQ2" t="str">
        <f ca="1">INDEX($AN$2:$AN$25,(RANK(AO2,$AO$2:$AO$25)))</f>
        <v>pics\\Tikva_1.jpg</v>
      </c>
      <c r="AT2">
        <f t="shared" ref="AT2:AT65" ca="1" si="7">RAND()</f>
        <v>0.29768562860044767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2026</v>
      </c>
      <c r="BF2" cm="1">
        <f t="array" aca="1" ref="BF2" ca="1">INDEX(BD26:BD49,(RANK(AT2,$AT$2:$AT$16)))</f>
        <v>2042</v>
      </c>
      <c r="BG2" cm="1">
        <f t="array" aca="1" ref="BG2" ca="1">INDEX(BD50:BD65,(RANK(AT2,$AT$2:$AT$16)))</f>
        <v>2018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VLOOKUP(B3,audio_list_stym!$A$3:$BP$18,54,FALSE)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VLOOKUP(B3,audio_list_stym!$A$3:$AJ$18,22,FALSE)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0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0.94799974625368943</v>
      </c>
      <c r="AP3" t="str">
        <f t="shared" ref="AP3:AP25" ca="1" si="12">INDEX($AM$2:$AM$25,(RANK(AO3,$AO$2:$AO$25)))</f>
        <v>pics\\Kokos_4.jpg</v>
      </c>
      <c r="AQ3" t="str">
        <f t="shared" ref="AQ3:AQ25" ca="1" si="13">INDEX($AN$2:$AN$25,(RANK(AO3,$AO$2:$AO$25)))</f>
        <v>pics\\Tomat_4.jpg</v>
      </c>
      <c r="AT3">
        <f t="shared" ca="1" si="7"/>
        <v>0.63293809181653904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VLOOKUP(B4,audio_list_stym!$A$3:$BP$18,54,FALSE)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VLOOKUP(B4,audio_list_stym!$A$3:$AJ$18,22,FALSE)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0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0.82742084048191744</v>
      </c>
      <c r="AP4" t="str">
        <f t="shared" ca="1" si="12"/>
        <v>pics\\Kokos_8.jpg</v>
      </c>
      <c r="AQ4" t="str">
        <f t="shared" ca="1" si="13"/>
        <v>pics\\Tomat_8.jpg</v>
      </c>
      <c r="AT4">
        <f t="shared" ca="1" si="7"/>
        <v>3.2006522105048285E-2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2064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VLOOKUP(B5,audio_list_stym!$A$3:$BP$18,54,FALSE)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VLOOKUP(B5,audio_list_stym!$A$3:$AJ$18,22,FALSE)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0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0.44343815337580406</v>
      </c>
      <c r="AP5" t="str">
        <f t="shared" ca="1" si="12"/>
        <v>pics\\Finik_7.jpg</v>
      </c>
      <c r="AQ5" t="str">
        <f t="shared" ca="1" si="13"/>
        <v>pics\\Peper_7.jpg</v>
      </c>
      <c r="AT5">
        <f t="shared" ca="1" si="7"/>
        <v>0.2467600452975186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2062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VLOOKUP(B6,audio_list_stym!$A$3:$BP$18,54,FALSE)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VLOOKUP(B6,audio_list_stym!$A$3:$AJ$18,22,FALSE)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0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0.43316075143776822</v>
      </c>
      <c r="AP6" t="str">
        <f t="shared" ca="1" si="12"/>
        <v>pics\\Finik_8.jpg</v>
      </c>
      <c r="AQ6" t="str">
        <f t="shared" ca="1" si="13"/>
        <v>pics\\Peper_8.jpg</v>
      </c>
      <c r="AT6">
        <f t="shared" ca="1" si="7"/>
        <v>0.4257966921934857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VLOOKUP(B7,audio_list_stym!$A$3:$BP$18,54,FALSE)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VLOOKUP(B7,audio_list_stym!$A$3:$AJ$18,22,FALSE)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0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0.50537974006986419</v>
      </c>
      <c r="AP7" t="str">
        <f t="shared" ca="1" si="12"/>
        <v>pics\\Finik_6.jpg</v>
      </c>
      <c r="AQ7" t="str">
        <f t="shared" ca="1" si="13"/>
        <v>pics\\Peper_6.jpg</v>
      </c>
      <c r="AT7">
        <f t="shared" ca="1" si="7"/>
        <v>0.55460009926402831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2059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VLOOKUP(B8,audio_list_stym!$A$3:$BP$18,54,FALSE)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VLOOKUP(B8,audio_list_stym!$A$3:$AJ$18,22,FALSE)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0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0.15825967883521341</v>
      </c>
      <c r="AP8" t="str">
        <f t="shared" ca="1" si="12"/>
        <v>pics\\Injir_6.jpg</v>
      </c>
      <c r="AQ8" t="str">
        <f t="shared" ca="1" si="13"/>
        <v>pics\\Tikva_6.jpg</v>
      </c>
      <c r="AT8">
        <f t="shared" ca="1" si="7"/>
        <v>3.4325369257337646E-2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VLOOKUP(B9,audio_list_stym!$A$3:$BP$18,54,FALSE)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VLOOKUP(B9,audio_list_stym!$A$3:$AJ$18,22,FALSE)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0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0.38503642556478235</v>
      </c>
      <c r="AP9" t="str">
        <f t="shared" ca="1" si="12"/>
        <v>pics\\Injir_2.jpg</v>
      </c>
      <c r="AQ9" t="str">
        <f t="shared" ca="1" si="13"/>
        <v>pics\\Tikva_2.jpg</v>
      </c>
      <c r="AT9">
        <f t="shared" ca="1" si="7"/>
        <v>0.94464681908627601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2057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VLOOKUP(B10,audio_list_stym!$A$3:$BP$18,54,FALSE)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VLOOKUP(B10,audio_list_stym!$A$3:$AJ$18,22,FALSE)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2163</v>
      </c>
      <c r="AD10" t="str">
        <f t="shared" ca="1" si="10"/>
        <v>pics\\Tikva_3.jpg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pics\\Tikva_3.jpg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0.35363255875766675</v>
      </c>
      <c r="AP10" t="str">
        <f t="shared" ca="1" si="12"/>
        <v>pics\\Injir_3.jpg</v>
      </c>
      <c r="AQ10" t="str">
        <f t="shared" ca="1" si="13"/>
        <v>pics\\Tikva_3.jpg</v>
      </c>
      <c r="AS10" t="str">
        <f t="shared" ref="AS10:AS17" ca="1" si="15">IF(AH10="sound\\Tropic",AQ10,"")</f>
        <v>pics\\Tikva_3.jpg</v>
      </c>
      <c r="AT10">
        <f t="shared" ca="1" si="7"/>
        <v>0.56168407228794848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2028</v>
      </c>
      <c r="BG10" cm="1">
        <f t="array" aca="1" ref="BG10" ca="1">INDEX(BD34:BD65,(RANK(AT3,$AT$2:$AT$16)))</f>
        <v>2044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VLOOKUP(B11,audio_list_stym!$A$3:$BP$18,54,FALSE)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VLOOKUP(B11,audio_list_stym!$A$3:$AJ$18,22,FALSE)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2057</v>
      </c>
      <c r="AD11" t="str">
        <f t="shared" ca="1" si="10"/>
        <v>pics\\Tomat_1.jpg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0.98919870050396996</v>
      </c>
      <c r="AP11" t="str">
        <f t="shared" ca="1" si="12"/>
        <v>pics\\Kokos_1.jpg</v>
      </c>
      <c r="AQ11" t="str">
        <f t="shared" ca="1" si="13"/>
        <v>pics\\Tomat_1.jpg</v>
      </c>
      <c r="AS11" t="str">
        <f t="shared" ca="1" si="15"/>
        <v>pics\\Tomat_1.jpg</v>
      </c>
      <c r="AT11">
        <f t="shared" ca="1" si="7"/>
        <v>0.20883454286596193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VLOOKUP(B12,audio_list_stym!$A$3:$BP$18,54,FALSE)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VLOOKUP(B12,audio_list_stym!$A$3:$AJ$18,22,FALSE)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2167</v>
      </c>
      <c r="AD12" t="str">
        <f t="shared" ca="1" si="10"/>
        <v>pics\\Tikva_7.jpg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pics\\Tikva_7.jpg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0.13988066659016496</v>
      </c>
      <c r="AP12" t="str">
        <f t="shared" ca="1" si="12"/>
        <v>pics\\Injir_7.jpg</v>
      </c>
      <c r="AQ12" t="str">
        <f t="shared" ca="1" si="13"/>
        <v>pics\\Tikva_7.jpg</v>
      </c>
      <c r="AS12" t="str">
        <f t="shared" ca="1" si="15"/>
        <v>pics\\Tikva_7.jpg</v>
      </c>
      <c r="AT12">
        <f t="shared" ca="1" si="7"/>
        <v>0.97641140767314372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2040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VLOOKUP(B13,audio_list_stym!$A$3:$BP$18,54,FALSE)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VLOOKUP(B13,audio_list_stym!$A$3:$AJ$18,22,FALSE)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2062</v>
      </c>
      <c r="AD13" t="str">
        <f t="shared" ca="1" si="10"/>
        <v>pics\\Tomat_6.jpg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pics\\Tomat_6.jpg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0.88590322965822488</v>
      </c>
      <c r="AP13" t="str">
        <f t="shared" ca="1" si="12"/>
        <v>pics\\Kokos_6.jpg</v>
      </c>
      <c r="AQ13" t="str">
        <f t="shared" ca="1" si="13"/>
        <v>pics\\Tomat_6.jpg</v>
      </c>
      <c r="AS13" t="str">
        <f t="shared" ca="1" si="15"/>
        <v>pics\\Tomat_6.jpg</v>
      </c>
      <c r="AT13">
        <f t="shared" ca="1" si="7"/>
        <v>0.5405743509482609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2038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VLOOKUP(B14,audio_list_stym!$A$3:$BP$18,54,FALSE)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VLOOKUP(B14,audio_list_stym!$A$3:$AJ$18,22,FALSE)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2061</v>
      </c>
      <c r="AD14" t="str">
        <f t="shared" ca="1" si="10"/>
        <v>pics\\Tomat_5.jpg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pics\\Tomat_5.jpg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0.90575312082800241</v>
      </c>
      <c r="AP14" t="str">
        <f t="shared" ca="1" si="12"/>
        <v>pics\\Kokos_5.jpg</v>
      </c>
      <c r="AQ14" t="str">
        <f t="shared" ca="1" si="13"/>
        <v>pics\\Tomat_5.jpg</v>
      </c>
      <c r="AS14" t="str">
        <f t="shared" ca="1" si="15"/>
        <v>pics\\Tomat_5.jpg</v>
      </c>
      <c r="AT14">
        <f t="shared" ca="1" si="7"/>
        <v>0.21602111997942208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VLOOKUP(B15,audio_list_stym!$A$3:$BP$18,54,FALSE)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VLOOKUP(B15,audio_list_stym!$A$3:$AJ$18,22,FALSE)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2164</v>
      </c>
      <c r="AD15" t="str">
        <f t="shared" ca="1" si="10"/>
        <v>pics\\Tikva_4.jpg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pics\\Tikva_4.jpg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0.3111676627340989</v>
      </c>
      <c r="AP15" t="str">
        <f t="shared" ca="1" si="12"/>
        <v>pics\\Injir_4.jpg</v>
      </c>
      <c r="AQ15" t="str">
        <f t="shared" ca="1" si="13"/>
        <v>pics\\Tikva_4.jpg</v>
      </c>
      <c r="AS15" t="str">
        <f t="shared" ca="1" si="15"/>
        <v>pics\\Tikva_4.jpg</v>
      </c>
      <c r="AT15">
        <f t="shared" ca="1" si="7"/>
        <v>0.73768088051361891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2035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VLOOKUP(B16,audio_list_stym!$A$3:$BP$18,54,FALSE)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VLOOKUP(B16,audio_list_stym!$A$3:$AJ$18,22,FALSE)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2044</v>
      </c>
      <c r="AD16" t="str">
        <f t="shared" ca="1" si="10"/>
        <v>pics\\Peper_4.jpg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0.58874399038640135</v>
      </c>
      <c r="AP16" t="str">
        <f t="shared" ca="1" si="12"/>
        <v>pics\\Finik_4.jpg</v>
      </c>
      <c r="AQ16" t="str">
        <f t="shared" ca="1" si="13"/>
        <v>pics\\Peper_4.jpg</v>
      </c>
      <c r="AS16" t="str">
        <f t="shared" ca="1" si="15"/>
        <v>pics\\Peper_4.jpg</v>
      </c>
      <c r="AT16">
        <f t="shared" ca="1" si="7"/>
        <v>0.87713090756827261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VLOOKUP(B17,audio_list_stym!$A$3:$BP$18,54,FALSE)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VLOOKUP(B17,audio_list_stym!$A$3:$AJ$18,22,FALSE)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2165</v>
      </c>
      <c r="AD17" t="str">
        <f t="shared" ca="1" si="10"/>
        <v>pics\\Tikva_5.jpg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0.27610621391570189</v>
      </c>
      <c r="AP17" t="str">
        <f t="shared" ca="1" si="12"/>
        <v>pics\\Injir_5.jpg</v>
      </c>
      <c r="AQ17" t="str">
        <f t="shared" ca="1" si="13"/>
        <v>pics\\Tikva_5.jpg</v>
      </c>
      <c r="AS17" t="str">
        <f t="shared" ca="1" si="15"/>
        <v>pics\\Tikva_5.jpg</v>
      </c>
      <c r="AT17">
        <f t="shared" ca="1" si="7"/>
        <v>0.5720465983724472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2033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VLOOKUP(B18,audio_list_stym!$A$3:$BP$18,54,FALSE)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VLOOKUP(B18,audio_list_stym!$A$3:$AJ$18,22,FALSE)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0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si="3"/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0.1279115190178407</v>
      </c>
      <c r="AP18" t="str">
        <f t="shared" ca="1" si="12"/>
        <v>pics\\Injir_8.jpg</v>
      </c>
      <c r="AQ18" t="str">
        <f t="shared" ca="1" si="13"/>
        <v>pics\\Tikva_8.jpg</v>
      </c>
      <c r="AT18">
        <f t="shared" ca="1" si="7"/>
        <v>0.92893558885145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2039</v>
      </c>
      <c r="BF18" cm="1">
        <f t="array" aca="1" ref="BF18" ca="1">INDEX(BD26:BD49,(RANK(AT4,$AT$2:$AT$16)))</f>
        <v>2047</v>
      </c>
      <c r="BG18" cm="1">
        <f t="array" aca="1" ref="BG18" ca="1">INDEX(BD50:BD65,(RANK(AT4,$AT$2:$AT$16)))</f>
        <v>2023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VLOOKUP(B19,audio_list_stym!$A$3:$BP$18,54,FALSE)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VLOOKUP(B19,audio_list_stym!$A$3:$AJ$18,22,FALSE)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0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si="2"/>
        <v/>
      </c>
      <c r="AG19" t="str">
        <f t="shared" si="3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0.57674684434912848</v>
      </c>
      <c r="AP19" t="str">
        <f t="shared" ca="1" si="12"/>
        <v>pics\\Finik_5.jpg</v>
      </c>
      <c r="AQ19" t="str">
        <f t="shared" ca="1" si="13"/>
        <v>pics\\Peper_5.jpg</v>
      </c>
      <c r="AT19">
        <f t="shared" ca="1" si="7"/>
        <v>0.3573169093348475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VLOOKUP(B20,audio_list_stym!$A$3:$BP$18,54,FALSE)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VLOOKUP(B20,audio_list_stym!$A$3:$AJ$18,22,FALSE)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3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0.98132192664607398</v>
      </c>
      <c r="AP20" t="str">
        <f t="shared" ca="1" si="12"/>
        <v>pics\\Kokos_2.jpg</v>
      </c>
      <c r="AQ20" t="str">
        <f t="shared" ca="1" si="13"/>
        <v>pics\\Tomat_2.jpg</v>
      </c>
      <c r="AT20">
        <f t="shared" ca="1" si="7"/>
        <v>0.69164078697810782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2032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VLOOKUP(B21,audio_list_stym!$A$3:$BP$18,54,FALSE)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VLOOKUP(B21,audio_list_stym!$A$3:$AJ$18,22,FALSE)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0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2"/>
        <v/>
      </c>
      <c r="AG21" t="str">
        <f t="shared" si="3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0.97714614850256554</v>
      </c>
      <c r="AP21" t="str">
        <f t="shared" ca="1" si="12"/>
        <v>pics\\Kokos_3.jpg</v>
      </c>
      <c r="AQ21" t="str">
        <f t="shared" ca="1" si="13"/>
        <v>pics\\Tomat_3.jpg</v>
      </c>
      <c r="AT21">
        <f t="shared" ca="1" si="7"/>
        <v>0.70807825162571025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2030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VLOOKUP(B22,audio_list_stym!$A$3:$BP$18,54,FALSE)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VLOOKUP(B22,audio_list_stym!$A$3:$AJ$18,22,FALSE)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0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2"/>
        <v/>
      </c>
      <c r="AG22" t="str">
        <f t="shared" si="3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0.85243657512820259</v>
      </c>
      <c r="AP22" t="str">
        <f t="shared" ca="1" si="12"/>
        <v>pics\\Kokos_7.jpg</v>
      </c>
      <c r="AQ22" t="str">
        <f t="shared" ca="1" si="13"/>
        <v>pics\\Tomat_7.jpg</v>
      </c>
      <c r="AT22">
        <f t="shared" ca="1" si="7"/>
        <v>0.13981908435898138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VLOOKUP(B23,audio_list_stym!$A$3:$BP$18,54,FALSE)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VLOOKUP(B23,audio_list_stym!$A$3:$AJ$18,22,FALSE)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0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2"/>
        <v/>
      </c>
      <c r="AG23" t="str">
        <f t="shared" si="3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0.63027546918807198</v>
      </c>
      <c r="AP23" t="str">
        <f t="shared" ca="1" si="12"/>
        <v>pics\\Finik_3.jpg</v>
      </c>
      <c r="AQ23" t="str">
        <f t="shared" ca="1" si="13"/>
        <v>pics\\Peper_3.jpg</v>
      </c>
      <c r="AT23">
        <f t="shared" ca="1" si="7"/>
        <v>0.70214945208036117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2027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VLOOKUP(B24,audio_list_stym!$A$3:$BP$18,54,FALSE)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VLOOKUP(B24,audio_list_stym!$A$3:$AJ$18,22,FALSE)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0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2"/>
        <v/>
      </c>
      <c r="AG24" t="str">
        <f t="shared" si="3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0.81608679630873138</v>
      </c>
      <c r="AP24" t="str">
        <f t="shared" ca="1" si="12"/>
        <v>pics\\Finik_1.jpg</v>
      </c>
      <c r="AQ24" t="str">
        <f t="shared" ca="1" si="13"/>
        <v>pics\\Peper_1.jpg</v>
      </c>
      <c r="AT24">
        <f t="shared" ca="1" si="7"/>
        <v>0.66839795355977494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VLOOKUP(B25,audio_list_stym!$A$3:$BP$18,54,FALSE)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VLOOKUP(B25,audio_list_stym!$A$3:$AJ$18,22,FALSE)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0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2"/>
        <v/>
      </c>
      <c r="AG25" t="str">
        <f t="shared" si="3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0.7166988545489027</v>
      </c>
      <c r="AP25" t="str">
        <f t="shared" ca="1" si="12"/>
        <v>pics\\Finik_2.jpg</v>
      </c>
      <c r="AQ25" t="str">
        <f t="shared" ca="1" si="13"/>
        <v>pics\\Peper_2.jpg</v>
      </c>
      <c r="AT25">
        <f t="shared" ca="1" si="7"/>
        <v>0.10591788575030725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2025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VLOOKUP(B26,audio_list_stym!$A$3:$BP$18,54,FALSE)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VLOOKUP(B26,audio_list_stym!$A$3:$AJ$18,22,FALSE)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2153</v>
      </c>
      <c r="AD26" t="str">
        <f t="shared" ca="1" si="10"/>
        <v>pics\\Injir_1.jpg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pics\\Injir_1.jpg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pics\\Injir_1.jpg</v>
      </c>
      <c r="AT26">
        <f t="shared" ca="1" si="7"/>
        <v>0.73580332700164497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2040</v>
      </c>
      <c r="BF26" cm="1">
        <f t="array" aca="1" ref="BF26" ca="1">INDEX(BD34:BD49,(RANK(AT5,$AT$2:$AT$16)))</f>
        <v>2008</v>
      </c>
      <c r="BG26" cm="1">
        <f t="array" aca="1" ref="BG26" ca="1">INDEX(BD50:BD65,(RANK(AT5,$AT$2:$AT$16)))</f>
        <v>2024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VLOOKUP(B27,audio_list_stym!$A$3:$BP$18,54,FALSE)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VLOOKUP(B27,audio_list_stym!$A$3:$AJ$18,22,FALSE)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2028</v>
      </c>
      <c r="AD27" t="str">
        <f t="shared" ca="1" si="10"/>
        <v>pics\\Kokos_4.jpg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pics\\Kokos_4.jpg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6:AR33" ca="1" si="18">IF(AH27="sound\\Ogorod",AP3,"")</f>
        <v>pics\\Kokos_4.jpg</v>
      </c>
      <c r="AT27">
        <f t="shared" ca="1" si="7"/>
        <v>0.98658288714914111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VLOOKUP(B28,audio_list_stym!$A$3:$BP$18,54,FALSE)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VLOOKUP(B28,audio_list_stym!$A$3:$AJ$18,22,FALSE)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2032</v>
      </c>
      <c r="AD28" t="str">
        <f t="shared" ca="1" si="10"/>
        <v>pics\\Kokos_8.jpg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pics\\Kokos_8.jpg</v>
      </c>
      <c r="AT28">
        <f t="shared" ca="1" si="7"/>
        <v>8.4729941795413266E-2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2056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VLOOKUP(B29,audio_list_stym!$A$3:$BP$18,54,FALSE)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VLOOKUP(B29,audio_list_stym!$A$3:$AJ$18,22,FALSE)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2015</v>
      </c>
      <c r="AD29" t="str">
        <f t="shared" ca="1" si="10"/>
        <v>pics\\Finik_7.jpg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pics\\Finik_7.jpg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pics\\Finik_7.jpg</v>
      </c>
      <c r="AT29">
        <f t="shared" ca="1" si="7"/>
        <v>0.53236132625009247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2054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VLOOKUP(B30,audio_list_stym!$A$3:$BP$18,54,FALSE)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VLOOKUP(B30,audio_list_stym!$A$3:$AJ$18,22,FALSE)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2016</v>
      </c>
      <c r="AD30" t="str">
        <f t="shared" ca="1" si="10"/>
        <v>pics\\Finik_8.jpg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pics\\Finik_8.jpg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pics\\Finik_8.jpg</v>
      </c>
      <c r="AT30">
        <f t="shared" ca="1" si="7"/>
        <v>0.74340404715981967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VLOOKUP(B31,audio_list_stym!$A$3:$BP$18,54,FALSE)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VLOOKUP(B31,audio_list_stym!$A$3:$AJ$18,22,FALSE)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2014</v>
      </c>
      <c r="AD31" t="str">
        <f t="shared" ca="1" si="10"/>
        <v>pics\\Finik_6.jpg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pics\\Finik_6.jpg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pics\\Finik_6.jpg</v>
      </c>
      <c r="AT31">
        <f t="shared" ca="1" si="7"/>
        <v>0.85628012129130537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2051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VLOOKUP(B32,audio_list_stym!$A$3:$BP$18,54,FALSE)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VLOOKUP(B32,audio_list_stym!$A$3:$AJ$18,22,FALSE)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2158</v>
      </c>
      <c r="AD32" t="str">
        <f t="shared" ca="1" si="10"/>
        <v>pics\\Injir_6.jpg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pics\\Injir_6.jpg</v>
      </c>
      <c r="AT32">
        <f t="shared" ca="1" si="7"/>
        <v>0.29032138947554798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VLOOKUP(B33,audio_list_stym!$A$3:$BP$18,54,FALSE)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VLOOKUP(B33,audio_list_stym!$A$3:$AJ$18,22,FALSE)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2154</v>
      </c>
      <c r="AD33" t="str">
        <f t="shared" ca="1" si="10"/>
        <v>pics\\Injir_2.jpg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pics\\Injir_2.jpg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pics\\Injir_2.jpg</v>
      </c>
      <c r="AT33">
        <f t="shared" ca="1" si="7"/>
        <v>6.7078021706369673E-2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2049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VLOOKUP(B34,audio_list_stym!$A$3:$BP$18,54,FALSE)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VLOOKUP(B34,audio_list_stym!$A$3:$AJ$18,22,FALSE)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0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2"/>
        <v/>
      </c>
      <c r="AG34" t="str">
        <f t="shared" si="3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0.84385761339889021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2014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VLOOKUP(B35,audio_list_stym!$A$3:$BP$18,54,FALSE)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VLOOKUP(B35,audio_list_stym!$A$3:$AJ$18,22,FALSE)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0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2"/>
        <v/>
      </c>
      <c r="AG35" t="str">
        <f t="shared" si="3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0.20064624813396448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VLOOKUP(B36,audio_list_stym!$A$3:$BP$18,54,FALSE)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VLOOKUP(B36,audio_list_stym!$A$3:$AJ$18,22,FALSE)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0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2"/>
        <v/>
      </c>
      <c r="AG36" t="str">
        <f t="shared" si="3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0.75801495804859687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2048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VLOOKUP(B37,audio_list_stym!$A$3:$BP$18,54,FALSE)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VLOOKUP(B37,audio_list_stym!$A$3:$AJ$18,22,FALSE)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0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2"/>
        <v/>
      </c>
      <c r="AG37" t="str">
        <f t="shared" si="3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0.93971205129326074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2046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VLOOKUP(B38,audio_list_stym!$A$3:$BP$18,54,FALSE)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VLOOKUP(B38,audio_list_stym!$A$3:$AJ$18,22,FALSE)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0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2"/>
        <v/>
      </c>
      <c r="AG38" t="str">
        <f t="shared" si="3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0.15695945733362648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VLOOKUP(B39,audio_list_stym!$A$3:$BP$18,54,FALSE)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VLOOKUP(B39,audio_list_stym!$A$3:$AJ$18,22,FALSE)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0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3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0.57559519270873893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2043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VLOOKUP(B40,audio_list_stym!$A$3:$BP$18,54,FALSE)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VLOOKUP(B40,audio_list_stym!$A$3:$AJ$18,22,FALSE)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0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3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0.25533365455785539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VLOOKUP(B41,audio_list_stym!$A$3:$BP$18,54,FALSE)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VLOOKUP(B41,audio_list_stym!$A$3:$AJ$18,22,FALSE)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0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0">IF(ISTEXT(AR41),AR41,IF(ISTEXT(AS41),AS41,""))</f>
        <v/>
      </c>
      <c r="AG41" t="str">
        <f t="shared" si="3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0.22695466634801098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2041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VLOOKUP(B42,audio_list_stym!$A$3:$BP$18,54,FALSE)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VLOOKUP(B42,audio_list_stym!$A$3:$AJ$18,22,FALSE)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2168</v>
      </c>
      <c r="AD42" t="str">
        <f t="shared" ca="1" si="10"/>
        <v>pics\\Tikva_8.jpg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pics\\Tikva_8.jpg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pics\\Tikva_8.jpg</v>
      </c>
      <c r="AT42">
        <f t="shared" ca="1" si="7"/>
        <v>0.26547423386819691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2034</v>
      </c>
      <c r="BF42" cm="1">
        <f t="array" aca="1" ref="BF42" ca="1">INDEX(BD26:BD41,(RANK(AT6,$AT$2:$AT$17)))</f>
        <v>2042</v>
      </c>
      <c r="BG42" cm="1">
        <f t="array" aca="1" ref="BG42" ca="1">INDEX(BD50:BD65,(RANK(AT6,$AT$2:$AT$17)))</f>
        <v>2018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VLOOKUP(B43,audio_list_stym!$A$3:$BP$18,54,FALSE)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VLOOKUP(B43,audio_list_stym!$A$3:$AJ$18,22,FALSE)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2045</v>
      </c>
      <c r="AD43" t="str">
        <f t="shared" ca="1" si="10"/>
        <v>pics\\Peper_5.jpg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pics\\Peper_5.jpg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pics\\Peper_5.jpg</v>
      </c>
      <c r="AT43">
        <f t="shared" ca="1" si="7"/>
        <v>0.12933079364376043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VLOOKUP(B44,audio_list_stym!$A$3:$BP$18,54,FALSE)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VLOOKUP(B44,audio_list_stym!$A$3:$AJ$18,22,FALSE)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2058</v>
      </c>
      <c r="AD44" t="str">
        <f t="shared" ca="1" si="10"/>
        <v>pics\\Tomat_2.jpg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pics\\Tomat_2.jpg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pics\\Tomat_2.jpg</v>
      </c>
      <c r="AT44">
        <f t="shared" ca="1" si="7"/>
        <v>0.54696904579098371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2008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VLOOKUP(B45,audio_list_stym!$A$3:$BP$18,54,FALSE)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VLOOKUP(B45,audio_list_stym!$A$3:$AJ$18,22,FALSE)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2059</v>
      </c>
      <c r="AD45" t="str">
        <f t="shared" ca="1" si="10"/>
        <v>pics\\Tomat_3.jpg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pics\\Tomat_3.jpg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pics\\Tomat_3.jpg</v>
      </c>
      <c r="AT45">
        <f t="shared" ca="1" si="7"/>
        <v>0.87122272669820267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2006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VLOOKUP(B46,audio_list_stym!$A$3:$BP$18,54,FALSE)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VLOOKUP(B46,audio_list_stym!$A$3:$AJ$18,22,FALSE)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2063</v>
      </c>
      <c r="AD46" t="str">
        <f t="shared" ca="1" si="10"/>
        <v>pics\\Tomat_7.jpg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pics\\Tomat_7.jpg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pics\\Tomat_7.jpg</v>
      </c>
      <c r="AT46">
        <f t="shared" ca="1" si="7"/>
        <v>0.16721641094465955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VLOOKUP(B47,audio_list_stym!$A$3:$BP$18,54,FALSE)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VLOOKUP(B47,audio_list_stym!$A$3:$AJ$18,22,FALSE)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2043</v>
      </c>
      <c r="AD47" t="str">
        <f t="shared" ca="1" si="10"/>
        <v>pics\\Peper_3.jpg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pics\\Peper_3.jpg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pics\\Peper_3.jpg</v>
      </c>
      <c r="AT47">
        <f t="shared" ca="1" si="7"/>
        <v>0.52406350176151628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2003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VLOOKUP(B48,audio_list_stym!$A$3:$BP$18,54,FALSE)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VLOOKUP(B48,audio_list_stym!$A$3:$AJ$18,22,FALSE)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2041</v>
      </c>
      <c r="AD48" t="str">
        <f t="shared" ca="1" si="10"/>
        <v>pics\\Peper_1.jpg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pics\\Peper_1.jpg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pics\\Peper_1.jpg</v>
      </c>
      <c r="AT48">
        <f t="shared" ca="1" si="7"/>
        <v>0.80642030009958876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VLOOKUP(B49,audio_list_stym!$A$3:$BP$18,54,FALSE)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VLOOKUP(B49,audio_list_stym!$A$3:$AJ$18,22,FALSE)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2042</v>
      </c>
      <c r="AD49" t="str">
        <f t="shared" ca="1" si="10"/>
        <v>pics\\Peper_2.jpg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pics\\Peper_2.jpg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pics\\Peper_2.jpg</v>
      </c>
      <c r="AT49">
        <f t="shared" ca="1" si="7"/>
        <v>0.42051879469191755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2001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VLOOKUP(B50,audio_list_stym!$A$3:$BP$18,54,FALSE)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VLOOKUP(B50,audio_list_stym!$A$3:$AJ$18,22,FALSE)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0"/>
        <v/>
      </c>
      <c r="AG50" t="str">
        <f t="shared" si="3"/>
        <v>pics\\Finik_1.jpg</v>
      </c>
      <c r="AH50">
        <f t="shared" si="4"/>
        <v>0</v>
      </c>
      <c r="AT50">
        <f t="shared" ca="1" si="7"/>
        <v>0.69573518469646001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2057</v>
      </c>
      <c r="BF50" cm="1">
        <f t="array" aca="1" ref="BF50" ca="1">INDEX(BD18:BD49,(RANK(AT7,$AT$2:$AT$17)))</f>
        <v>2025</v>
      </c>
      <c r="BG50" cm="1">
        <f t="array" aca="1" ref="BG50" ca="1">INDEX(BD58:BD65,(RANK(AT7,$AT$2:$AT$9)))</f>
        <v>2024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VLOOKUP(B51,audio_list_stym!$A$3:$BP$18,54,FALSE)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VLOOKUP(B51,audio_list_stym!$A$3:$AJ$18,22,FALSE)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0"/>
        <v/>
      </c>
      <c r="AG51" t="str">
        <f t="shared" si="3"/>
        <v>pics\\Finik_2.jpg</v>
      </c>
      <c r="AH51">
        <f t="shared" si="4"/>
        <v>0</v>
      </c>
      <c r="AT51">
        <f t="shared" ca="1" si="7"/>
        <v>0.53009178148495151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VLOOKUP(B52,audio_list_stym!$A$3:$BP$18,54,FALSE)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VLOOKUP(B52,audio_list_stym!$A$3:$AJ$18,22,FALSE)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0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0"/>
        <v/>
      </c>
      <c r="AG52" t="str">
        <f t="shared" si="3"/>
        <v>pics\\Finik_3.jpg</v>
      </c>
      <c r="AH52">
        <f t="shared" si="4"/>
        <v>0</v>
      </c>
      <c r="AT52">
        <f t="shared" ca="1" si="7"/>
        <v>0.20650603962448311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2016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VLOOKUP(B53,audio_list_stym!$A$3:$BP$18,54,FALSE)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VLOOKUP(B53,audio_list_stym!$A$3:$AJ$18,22,FALSE)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0"/>
        <v/>
      </c>
      <c r="AG53" t="str">
        <f t="shared" si="3"/>
        <v>pics\\Finik_4.jpg</v>
      </c>
      <c r="AH53">
        <f t="shared" si="4"/>
        <v>0</v>
      </c>
      <c r="AT53">
        <f t="shared" ca="1" si="7"/>
        <v>3.0759137381273116E-2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2014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VLOOKUP(B54,audio_list_stym!$A$3:$BP$18,54,FALSE)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VLOOKUP(B54,audio_list_stym!$A$3:$AJ$18,22,FALSE)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0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0"/>
        <v/>
      </c>
      <c r="AG54" t="str">
        <f t="shared" si="3"/>
        <v>pics\\Finik_5.jpg</v>
      </c>
      <c r="AH54">
        <f t="shared" si="4"/>
        <v>0</v>
      </c>
      <c r="AI54" s="11"/>
      <c r="AT54">
        <f t="shared" ca="1" si="7"/>
        <v>0.92109085544257996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VLOOKUP(B55,audio_list_stym!$A$3:$BP$18,54,FALSE)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VLOOKUP(B55,audio_list_stym!$A$3:$AJ$18,22,FALSE)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0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0"/>
        <v/>
      </c>
      <c r="AG55" t="str">
        <f t="shared" si="3"/>
        <v>pics\\Finik_6.jpg</v>
      </c>
      <c r="AH55">
        <f t="shared" si="4"/>
        <v>0</v>
      </c>
      <c r="AT55">
        <f t="shared" ca="1" si="7"/>
        <v>0.63378766764105443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2011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VLOOKUP(B56,audio_list_stym!$A$3:$BP$18,54,FALSE)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VLOOKUP(B56,audio_list_stym!$A$3:$AJ$18,22,FALSE)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0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3"/>
        <v>pics\\Finik_7.jpg</v>
      </c>
      <c r="AH56">
        <f t="shared" si="4"/>
        <v>0</v>
      </c>
      <c r="AT56">
        <f t="shared" ca="1" si="7"/>
        <v>0.63839397540011811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VLOOKUP(B57,audio_list_stym!$A$3:$BP$18,54,FALSE)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VLOOKUP(B57,audio_list_stym!$A$3:$AJ$18,22,FALSE)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0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3"/>
        <v>pics\\Finik_8.jpg</v>
      </c>
      <c r="AH57">
        <f t="shared" si="4"/>
        <v>0</v>
      </c>
      <c r="AI57" s="11"/>
      <c r="AT57">
        <f t="shared" ca="1" si="7"/>
        <v>0.43714457294129005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2009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VLOOKUP(B58,audio_list_stym!$A$3:$BP$18,54,FALSE)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VLOOKUP(B58,audio_list_stym!$A$3:$AJ$18,22,FALSE)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2155</v>
      </c>
      <c r="AD58" t="str">
        <f t="shared" ca="1" si="10"/>
        <v>pics\\Injir_3.jpg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pics\\Injir_3.jpg</v>
      </c>
      <c r="AH58" t="str">
        <f t="shared" si="4"/>
        <v>sound\\Ogorod</v>
      </c>
      <c r="AI58" s="11"/>
      <c r="AR58" t="str">
        <f t="shared" ref="AR58:AR65" ca="1" si="24">IF(AH58="sound\\Ogorod",AP10,"")</f>
        <v>pics\\Injir_3.jpg</v>
      </c>
      <c r="AT58">
        <f t="shared" ca="1" si="7"/>
        <v>0.73500082073261463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2039</v>
      </c>
      <c r="BF58" cm="1">
        <f t="array" aca="1" ref="BF58" ca="1">INDEX(BD18:BD33,(RANK(AT8,$AT$2:$AT$17)))</f>
        <v>2055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VLOOKUP(B59,audio_list_stym!$A$3:$BP$18,54,FALSE)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VLOOKUP(B59,audio_list_stym!$A$3:$AJ$18,22,FALSE)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2025</v>
      </c>
      <c r="AD59" t="str">
        <f t="shared" ca="1" si="10"/>
        <v>pics\\Kokos_1.jpg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pics\\Kokos_1.jpg</v>
      </c>
      <c r="AH59" t="str">
        <f t="shared" si="4"/>
        <v>sound\\Ogorod</v>
      </c>
      <c r="AR59" t="str">
        <f t="shared" ca="1" si="24"/>
        <v>pics\\Kokos_1.jpg</v>
      </c>
      <c r="AT59">
        <f t="shared" ca="1" si="7"/>
        <v>0.8602897581501957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VLOOKUP(B60,audio_list_stym!$A$3:$BP$18,54,FALSE)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VLOOKUP(B60,audio_list_stym!$A$3:$AJ$18,22,FALSE)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2159</v>
      </c>
      <c r="AD60" t="str">
        <f t="shared" ca="1" si="10"/>
        <v>pics\\Injir_7.jpg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pics\\Injir_7.jpg</v>
      </c>
      <c r="AH60" t="str">
        <f t="shared" si="4"/>
        <v>sound\\Ogorod</v>
      </c>
      <c r="AR60" t="str">
        <f t="shared" ca="1" si="24"/>
        <v>pics\\Injir_7.jpg</v>
      </c>
      <c r="AT60">
        <f t="shared" ca="1" si="7"/>
        <v>0.37765535533888472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2024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VLOOKUP(B61,audio_list_stym!$A$3:$BP$18,54,FALSE)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VLOOKUP(B61,audio_list_stym!$A$3:$AJ$18,22,FALSE)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2030</v>
      </c>
      <c r="AD61" t="str">
        <f t="shared" ca="1" si="10"/>
        <v>pics\\Kokos_6.jpg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pics\\Kokos_6.jpg</v>
      </c>
      <c r="AH61" t="str">
        <f t="shared" si="4"/>
        <v>sound\\Ogorod</v>
      </c>
      <c r="AR61" t="str">
        <f t="shared" ca="1" si="24"/>
        <v>pics\\Kokos_6.jpg</v>
      </c>
      <c r="AT61">
        <f t="shared" ca="1" si="7"/>
        <v>0.76925827723352314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2022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VLOOKUP(B62,audio_list_stym!$A$3:$BP$18,54,FALSE)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VLOOKUP(B62,audio_list_stym!$A$3:$AJ$18,22,FALSE)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2029</v>
      </c>
      <c r="AD62" t="str">
        <f t="shared" ca="1" si="10"/>
        <v>pics\\Kokos_5.jpg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pics\\Kokos_5.jpg</v>
      </c>
      <c r="AH62" t="str">
        <f t="shared" si="4"/>
        <v>sound\\Ogorod</v>
      </c>
      <c r="AR62" t="str">
        <f t="shared" ca="1" si="24"/>
        <v>pics\\Kokos_5.jpg</v>
      </c>
      <c r="AT62">
        <f t="shared" ca="1" si="7"/>
        <v>0.59303502771921213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VLOOKUP(B63,audio_list_stym!$A$3:$BP$18,54,FALSE)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VLOOKUP(B63,audio_list_stym!$A$3:$AJ$18,22,FALSE)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2156</v>
      </c>
      <c r="AD63" t="str">
        <f t="shared" ca="1" si="10"/>
        <v>pics\\Injir_4.jpg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pics\\Injir_4.jpg</v>
      </c>
      <c r="AH63" t="str">
        <f t="shared" si="4"/>
        <v>sound\\Ogorod</v>
      </c>
      <c r="AR63" t="str">
        <f t="shared" ca="1" si="24"/>
        <v>pics\\Injir_4.jpg</v>
      </c>
      <c r="AT63">
        <f t="shared" ca="1" si="7"/>
        <v>0.74968166074346132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2019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VLOOKUP(B64,audio_list_stym!$A$3:$BP$18,54,FALSE)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VLOOKUP(B64,audio_list_stym!$A$3:$AJ$18,22,FALSE)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2012</v>
      </c>
      <c r="AD64" t="str">
        <f t="shared" ca="1" si="10"/>
        <v>pics\\Finik_4.jpg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pics\\Finik_4.jpg</v>
      </c>
      <c r="AH64" t="str">
        <f t="shared" si="4"/>
        <v>sound\\Ogorod</v>
      </c>
      <c r="AI64" s="11"/>
      <c r="AR64" t="str">
        <f t="shared" ca="1" si="24"/>
        <v>pics\\Finik_4.jpg</v>
      </c>
      <c r="AT64">
        <f t="shared" ca="1" si="7"/>
        <v>0.62275305240473167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VLOOKUP(B65,audio_list_stym!$A$3:$BP$18,54,FALSE)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VLOOKUP(B65,audio_list_stym!$A$3:$AJ$18,22,FALSE)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2157</v>
      </c>
      <c r="AD65" t="str">
        <f t="shared" ca="1" si="10"/>
        <v>pics\\Injir_5.jpg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pics\\Injir_5.jpg</v>
      </c>
      <c r="AH65" t="str">
        <f t="shared" si="4"/>
        <v>sound\\Ogorod</v>
      </c>
      <c r="AR65" t="str">
        <f t="shared" ca="1" si="24"/>
        <v>pics\\Injir_5.jpg</v>
      </c>
      <c r="AT65">
        <f t="shared" ca="1" si="7"/>
        <v>0.1687203290729955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2017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VLOOKUP(B66,audio_list_stym!$A$3:$BP$18,54,FALSE)</f>
        <v>15</v>
      </c>
      <c r="F66" t="str">
        <f>VLOOKUP(E66,metki!$A$2:$B$9,2,FALSE)</f>
        <v>экспл_новые_с_названием</v>
      </c>
      <c r="G66" t="str">
        <f t="shared" ref="G66:G129" si="25">LEFT(F66,5)</f>
        <v>экспл</v>
      </c>
      <c r="H66" t="str">
        <f>VLOOKUP(B66,audio_list_stym!$A$3:$AJ$18,22,FALSE)</f>
        <v>Ackee</v>
      </c>
      <c r="I66" t="s">
        <v>688</v>
      </c>
      <c r="J66" t="str">
        <f t="shared" ref="J66:J129" si="26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97</v>
      </c>
      <c r="Z66" t="str">
        <f>IF(G66="экспл",VLOOKUP(J66,quest_экспл!$A$1:$N$129,12,FALSE),IF(G66="импл_",0,0))</f>
        <v>sound\\Sushenniy_li_on.wav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0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 t="str">
        <f t="shared" ref="AF66:AF129" si="27">AS66</f>
        <v/>
      </c>
      <c r="AG66" t="str">
        <f>IF(OR(E66=11,E66=13),M66,"")</f>
        <v/>
      </c>
      <c r="AI66" t="s">
        <v>67</v>
      </c>
      <c r="AO66">
        <f ca="1">RAND()</f>
        <v>0.26655368050248696</v>
      </c>
      <c r="AP66" t="str">
        <f ca="1">INDEX($AI$66:$AI$129,(RANK(AO66,$AO$66:$AO$129)))</f>
        <v>pics\\Redis_2.jpg</v>
      </c>
      <c r="AS66" t="str">
        <f t="shared" ref="AS66:AS81" si="28">IF(G66="импл_",AP66,"")</f>
        <v/>
      </c>
      <c r="AT66">
        <f t="shared" ref="AT66:AT129" ca="1" si="29">RAND()</f>
        <v>0.17626955673661049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_Сушеный_ли_он?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На_экране_РЕНАН._Сушеный_ли_он?</v>
      </c>
      <c r="BC66">
        <f>A66</f>
        <v>1209</v>
      </c>
      <c r="BD66" cm="1">
        <f t="array" aca="1" ref="BD66" ca="1">INDEX(L66:L73,(RANK(AT2,$AT$2:$AT$9)))</f>
        <v>2069</v>
      </c>
      <c r="BE66" cm="1">
        <f t="array" aca="1" ref="BE66" ca="1">INDEX(BD74:BD89,(RANK(AT2,$AT$2:$AT$7)))</f>
        <v>2078</v>
      </c>
      <c r="BF66" cm="1">
        <f t="array" aca="1" ref="BF66" ca="1">INDEX(BD90:BD113,(RANK(AT2,$AT$2:$AT$17)))</f>
        <v>2120</v>
      </c>
      <c r="BG66" cm="1">
        <f t="array" aca="1" ref="BG66" ca="1">INDEX(BD114:BD129,(RANK(AT2,$AT$2:$AT$17)))</f>
        <v>2152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VLOOKUP(B67,audio_list_stym!$A$3:$BP$18,54,FALSE)</f>
        <v>15</v>
      </c>
      <c r="F67" t="str">
        <f>VLOOKUP(E67,metki!$A$2:$B$9,2,FALSE)</f>
        <v>экспл_новые_с_названием</v>
      </c>
      <c r="G67" t="str">
        <f t="shared" si="25"/>
        <v>экспл</v>
      </c>
      <c r="H67" t="str">
        <f>VLOOKUP(B67,audio_list_stym!$A$3:$AJ$18,22,FALSE)</f>
        <v>Ackee</v>
      </c>
      <c r="I67" t="s">
        <v>689</v>
      </c>
      <c r="J67" t="str">
        <f t="shared" si="26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98</v>
      </c>
      <c r="Z67" t="str">
        <f>IF(G67="экспл",VLOOKUP(J67,quest_экспл!$A$1:$N$129,12,FALSE),IF(G67="импл_",0,0))</f>
        <v>sound\\On_s_vetochkoy.wav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129" ca="1" si="32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si="27"/>
        <v/>
      </c>
      <c r="AI67" t="s">
        <v>68</v>
      </c>
      <c r="AO67">
        <f t="shared" ref="AO67:AO129" ca="1" si="33">RAND()</f>
        <v>0.88560423087482176</v>
      </c>
      <c r="AP67" t="str">
        <f t="shared" ref="AP67:AP129" ca="1" si="34">INDEX($AI$66:$AI$129,(RANK(AO67,$AO$66:$AO$129)))</f>
        <v>pics\\Banan_7.jpg</v>
      </c>
      <c r="AS67" t="str">
        <f t="shared" si="28"/>
        <v/>
      </c>
      <c r="AT67">
        <f t="shared" ca="1" si="29"/>
        <v>0.36899738503685886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_Он_с_веточкой?</v>
      </c>
      <c r="BA67" t="e">
        <f>VLOOKUP(Q67,audio_list_stym!$B$2:$BQ$299,68,FALSE)</f>
        <v>#N/A</v>
      </c>
      <c r="BB67" t="str">
        <f t="shared" si="31"/>
        <v>Посмотрите,_вот_РЕНАН._Он_с_веточкой?</v>
      </c>
      <c r="BD67" cm="1">
        <f t="array" aca="1" ref="BD67" ca="1">INDEX(L67:L74,(RANK(AT3,$AT$2:$AT$9)))</f>
        <v>2067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VLOOKUP(B68,audio_list_stym!$A$3:$BP$18,54,FALSE)</f>
        <v>15</v>
      </c>
      <c r="F68" t="str">
        <f>VLOOKUP(E68,metki!$A$2:$B$9,2,FALSE)</f>
        <v>экспл_новые_с_названием</v>
      </c>
      <c r="G68" t="str">
        <f t="shared" si="25"/>
        <v>экспл</v>
      </c>
      <c r="H68" t="str">
        <f>VLOOKUP(B68,audio_list_stym!$A$3:$AJ$18,22,FALSE)</f>
        <v>Ackee</v>
      </c>
      <c r="I68" t="s">
        <v>690</v>
      </c>
      <c r="J68" t="str">
        <f t="shared" si="26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99</v>
      </c>
      <c r="Z68" t="str">
        <f>IF(G68="экспл",VLOOKUP(J68,quest_экспл!$A$1:$N$129,12,FALSE),IF(G68="импл_",0,0))</f>
        <v>sound\\On_rasskrit.wav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2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si="27"/>
        <v/>
      </c>
      <c r="AI68" t="s">
        <v>69</v>
      </c>
      <c r="AO68">
        <f t="shared" ca="1" si="33"/>
        <v>0.37288038453028416</v>
      </c>
      <c r="AP68" t="str">
        <f t="shared" ca="1" si="34"/>
        <v>pics\\Peper_1.jpg</v>
      </c>
      <c r="AS68" t="str">
        <f t="shared" si="28"/>
        <v/>
      </c>
      <c r="AT68">
        <f t="shared" ca="1" si="29"/>
        <v>0.37432223634395667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_Он_раскрыт?</v>
      </c>
      <c r="BA68" t="e">
        <f>VLOOKUP(Q68,audio_list_stym!$B$2:$BQ$299,68,FALSE)</f>
        <v>#N/A</v>
      </c>
      <c r="BB68" t="str">
        <f t="shared" si="31"/>
        <v>Вот_РЕНАН._Он_раскрыт?</v>
      </c>
      <c r="BD68" cm="1">
        <f t="array" aca="1" ref="BD68" ca="1">INDEX(L68:L75,(RANK(AT4,$AT$2:$AT$9)))</f>
        <v>2074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VLOOKUP(B69,audio_list_stym!$A$3:$BP$18,54,FALSE)</f>
        <v>15</v>
      </c>
      <c r="F69" t="str">
        <f>VLOOKUP(E69,metki!$A$2:$B$9,2,FALSE)</f>
        <v>экспл_новые_с_названием</v>
      </c>
      <c r="G69" t="str">
        <f t="shared" si="25"/>
        <v>экспл</v>
      </c>
      <c r="H69" t="str">
        <f>VLOOKUP(B69,audio_list_stym!$A$3:$AJ$18,22,FALSE)</f>
        <v>Ackee</v>
      </c>
      <c r="I69" t="s">
        <v>691</v>
      </c>
      <c r="J69" t="str">
        <f t="shared" si="26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100</v>
      </c>
      <c r="Z69" t="str">
        <f>IF(G69="экспл",VLOOKUP(J69,quest_экспл!$A$1:$N$129,12,FALSE),IF(G69="импл_",0,0))</f>
        <v>sound\\Pushistiy_li_on.wav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2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si="27"/>
        <v/>
      </c>
      <c r="AI69" t="s">
        <v>70</v>
      </c>
      <c r="AO69">
        <f t="shared" ca="1" si="33"/>
        <v>4.8302512823890087E-2</v>
      </c>
      <c r="AP69" t="str">
        <f t="shared" ca="1" si="34"/>
        <v>pics\\Tomat_7.jpg</v>
      </c>
      <c r="AS69" t="str">
        <f t="shared" si="28"/>
        <v/>
      </c>
      <c r="AT69">
        <f t="shared" ca="1" si="29"/>
        <v>0.73387413561434323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_Пушистый_ли_он?</v>
      </c>
      <c r="BA69" t="e">
        <f>VLOOKUP(Q69,audio_list_stym!$B$2:$BQ$299,68,FALSE)</f>
        <v>#N/A</v>
      </c>
      <c r="BB69" t="str">
        <f t="shared" si="31"/>
        <v>Это_РЕНАН._Пушистый_ли_он?</v>
      </c>
      <c r="BD69" cm="1">
        <f t="array" aca="1" ref="BD69" ca="1">INDEX(L69:L76,(RANK(AT5,$AT$2:$AT$9)))</f>
        <v>2073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VLOOKUP(B70,audio_list_stym!$A$3:$BP$18,54,FALSE)</f>
        <v>15</v>
      </c>
      <c r="F70" t="str">
        <f>VLOOKUP(E70,metki!$A$2:$B$9,2,FALSE)</f>
        <v>экспл_новые_с_названием</v>
      </c>
      <c r="G70" t="str">
        <f t="shared" si="25"/>
        <v>экспл</v>
      </c>
      <c r="H70" t="str">
        <f>VLOOKUP(B70,audio_list_stym!$A$3:$AJ$18,22,FALSE)</f>
        <v>Ackee</v>
      </c>
      <c r="I70" t="s">
        <v>692</v>
      </c>
      <c r="J70" t="str">
        <f t="shared" si="26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101</v>
      </c>
      <c r="Z70" t="str">
        <f>IF(G70="экспл",VLOOKUP(J70,quest_экспл!$A$1:$N$129,12,FALSE),IF(G70="импл_",0,0))</f>
        <v>sound\\On_kvadratniy.wav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2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si="27"/>
        <v/>
      </c>
      <c r="AI70" t="s">
        <v>71</v>
      </c>
      <c r="AO70">
        <f t="shared" ca="1" si="33"/>
        <v>0.55474443990687816</v>
      </c>
      <c r="AP70" t="str">
        <f t="shared" ca="1" si="34"/>
        <v>pics\\Kokos_5.jpg</v>
      </c>
      <c r="AS70" t="str">
        <f t="shared" si="28"/>
        <v/>
      </c>
      <c r="AT70">
        <f t="shared" ca="1" si="29"/>
        <v>1.4289701740221261E-2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_Он_квадратный?</v>
      </c>
      <c r="BA70" t="e">
        <f>VLOOKUP(Q70,audio_list_stym!$B$2:$BQ$299,68,FALSE)</f>
        <v>#N/A</v>
      </c>
      <c r="BB70" t="str">
        <f t="shared" si="31"/>
        <v>На_картинке_РЕНАН._Он_квадратный?</v>
      </c>
      <c r="BD70" cm="1">
        <f t="array" aca="1" ref="BD70" ca="1">INDEX(L70:L77,(RANK(AT6,$AT$2:$AT$9)))</f>
        <v>2072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VLOOKUP(B71,audio_list_stym!$A$3:$BP$18,54,FALSE)</f>
        <v>15</v>
      </c>
      <c r="F71" t="str">
        <f>VLOOKUP(E71,metki!$A$2:$B$9,2,FALSE)</f>
        <v>экспл_новые_с_названием</v>
      </c>
      <c r="G71" t="str">
        <f t="shared" si="25"/>
        <v>экспл</v>
      </c>
      <c r="H71" t="str">
        <f>VLOOKUP(B71,audio_list_stym!$A$3:$AJ$18,22,FALSE)</f>
        <v>Ackee</v>
      </c>
      <c r="I71" t="s">
        <v>693</v>
      </c>
      <c r="J71" t="str">
        <f t="shared" si="26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102</v>
      </c>
      <c r="Z71" t="str">
        <f>IF(G71="экспл",VLOOKUP(J71,quest_экспл!$A$1:$N$129,12,FALSE),IF(G71="импл_",0,0))</f>
        <v>sound\\Raznocvetniy_li_on.wav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2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si="27"/>
        <v/>
      </c>
      <c r="AI71" t="s">
        <v>72</v>
      </c>
      <c r="AO71">
        <f t="shared" ca="1" si="33"/>
        <v>6.2594896514610476E-2</v>
      </c>
      <c r="AP71" t="str">
        <f t="shared" ca="1" si="34"/>
        <v>pics\\Tomat_6.jpg</v>
      </c>
      <c r="AS71" t="str">
        <f t="shared" si="28"/>
        <v/>
      </c>
      <c r="AT71">
        <f t="shared" ca="1" si="29"/>
        <v>0.23672879862134433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_Разноцветный_ли_он?</v>
      </c>
      <c r="BA71" t="e">
        <f>VLOOKUP(Q71,audio_list_stym!$B$2:$BQ$299,68,FALSE)</f>
        <v>#N/A</v>
      </c>
      <c r="BB71" t="str">
        <f t="shared" si="31"/>
        <v>На_мониторе_РЕНАН._Разноцветный_ли_он?</v>
      </c>
      <c r="BD71" cm="1">
        <f t="array" aca="1" ref="BD71" ca="1">INDEX(L71:L78,(RANK(AT7,$AT$2:$AT$9)))</f>
        <v>2072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VLOOKUP(B72,audio_list_stym!$A$3:$BP$18,54,FALSE)</f>
        <v>15</v>
      </c>
      <c r="F72" t="str">
        <f>VLOOKUP(E72,metki!$A$2:$B$9,2,FALSE)</f>
        <v>экспл_новые_с_названием</v>
      </c>
      <c r="G72" t="str">
        <f t="shared" si="25"/>
        <v>экспл</v>
      </c>
      <c r="H72" t="str">
        <f>VLOOKUP(B72,audio_list_stym!$A$3:$AJ$18,22,FALSE)</f>
        <v>Ackee</v>
      </c>
      <c r="I72" t="s">
        <v>694</v>
      </c>
      <c r="J72" t="str">
        <f t="shared" si="26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103</v>
      </c>
      <c r="Z72" t="str">
        <f>IF(G72="экспл",VLOOKUP(J72,quest_экспл!$A$1:$N$129,12,FALSE),IF(G72="импл_",0,0))</f>
        <v>sound\\Uvyadshiy_li_on.wav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2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si="27"/>
        <v/>
      </c>
      <c r="AI72" t="s">
        <v>73</v>
      </c>
      <c r="AO72">
        <f t="shared" ca="1" si="33"/>
        <v>0.60908372149669299</v>
      </c>
      <c r="AP72" t="str">
        <f t="shared" ca="1" si="34"/>
        <v>pics\\Goroh_5.jpg</v>
      </c>
      <c r="AR72" t="str">
        <f>IF(AH72="sound\\Ogorod",AP24,"")</f>
        <v/>
      </c>
      <c r="AS72" t="str">
        <f t="shared" si="28"/>
        <v/>
      </c>
      <c r="AT72">
        <f t="shared" ca="1" si="29"/>
        <v>3.5534045615838172E-2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_Увядший_ли_он?</v>
      </c>
      <c r="BA72" t="e">
        <f>VLOOKUP(Q72,audio_list_stym!$B$2:$BQ$299,68,FALSE)</f>
        <v>#N/A</v>
      </c>
      <c r="BB72" t="str">
        <f t="shared" si="31"/>
        <v>Перед_Вами_РЕНАН._Увядший_ли_он?</v>
      </c>
      <c r="BD72" cm="1">
        <f t="array" aca="1" ref="BD72" ca="1">INDEX(L72:L79,(RANK(AT8,$AT$2:$AT$9)))</f>
        <v>2077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VLOOKUP(B73,audio_list_stym!$A$3:$BP$18,54,FALSE)</f>
        <v>15</v>
      </c>
      <c r="F73" t="str">
        <f>VLOOKUP(E73,metki!$A$2:$B$9,2,FALSE)</f>
        <v>экспл_новые_с_названием</v>
      </c>
      <c r="G73" t="str">
        <f t="shared" si="25"/>
        <v>экспл</v>
      </c>
      <c r="H73" t="str">
        <f>VLOOKUP(B73,audio_list_stym!$A$3:$AJ$18,22,FALSE)</f>
        <v>Ackee</v>
      </c>
      <c r="I73" t="s">
        <v>695</v>
      </c>
      <c r="J73" t="str">
        <f t="shared" si="26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104</v>
      </c>
      <c r="Z73" t="str">
        <f>IF(G73="экспл",VLOOKUP(J73,quest_экспл!$A$1:$N$129,12,FALSE),IF(G73="импл_",0,0))</f>
        <v>sound\\On_sklizskiy.wav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2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si="27"/>
        <v/>
      </c>
      <c r="AI73" t="s">
        <v>74</v>
      </c>
      <c r="AO73">
        <f t="shared" ca="1" si="33"/>
        <v>0.91695403395427966</v>
      </c>
      <c r="AP73" t="str">
        <f t="shared" ca="1" si="34"/>
        <v>pics\\Banan_6.jpg</v>
      </c>
      <c r="AR73" t="str">
        <f>IF(AH73="sound\\Ogorod",AP25,"")</f>
        <v/>
      </c>
      <c r="AS73" t="str">
        <f t="shared" si="28"/>
        <v/>
      </c>
      <c r="AT73">
        <f t="shared" ca="1" si="29"/>
        <v>0.45837896071255135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_Он_склизкий?</v>
      </c>
      <c r="BA73" t="e">
        <f>VLOOKUP(Q73,audio_list_stym!$B$2:$BQ$299,68,FALSE)</f>
        <v>#N/A</v>
      </c>
      <c r="BB73" t="str">
        <f t="shared" si="31"/>
        <v>Вы_видите_РЕНАН._Он_склизкий?</v>
      </c>
      <c r="BD73" cm="1">
        <f t="array" aca="1" ref="BD73" ca="1">INDEX(L73:L80,(RANK(AT9,$AT$2:$AT$9)))</f>
        <v>2072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VLOOKUP(B74,audio_list_stym!$A$3:$BP$18,54,FALSE)</f>
        <v>16</v>
      </c>
      <c r="F74" t="str">
        <f>VLOOKUP(E74,metki!$A$2:$B$9,2,FALSE)</f>
        <v>импл_новые_без_названия</v>
      </c>
      <c r="G74" t="str">
        <f t="shared" si="25"/>
        <v>импл_</v>
      </c>
      <c r="H74" t="str">
        <f>VLOOKUP(B74,audio_list_stym!$A$3:$AJ$18,22,FALSE)</f>
        <v>Ake</v>
      </c>
      <c r="I74" t="s">
        <v>688</v>
      </c>
      <c r="J74" t="str">
        <f t="shared" si="26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233</v>
      </c>
      <c r="Q74" t="str">
        <f>IF(G74="экспл",0,IF(G74="импл_",VLOOKUP(J74,quest_импл!$A$1:$J$129,8,FALSE),0))</f>
        <v>sound\\Imeet_li_myakot.wav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2031</v>
      </c>
      <c r="AD74" t="str">
        <f t="shared" ca="1" si="32"/>
        <v>pics\\Kokos_7.jpg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7"/>
        <v>pics\\Kokos_7.jpg</v>
      </c>
      <c r="AI74" t="s">
        <v>76</v>
      </c>
      <c r="AO74">
        <f t="shared" ca="1" si="33"/>
        <v>0.53836796072616733</v>
      </c>
      <c r="AP74" t="str">
        <f t="shared" ca="1" si="34"/>
        <v>pics\\Kokos_7.jpg</v>
      </c>
      <c r="AR74" t="str">
        <f>IF(AH74="sound\\Ogorod",AP2,"")</f>
        <v/>
      </c>
      <c r="AS74" t="str">
        <f t="shared" ca="1" si="28"/>
        <v>pics\\Kokos_7.jpg</v>
      </c>
      <c r="AT74">
        <f t="shared" ca="1" si="29"/>
        <v>0.65123262496977019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_Имеет_ли_мякоть_</v>
      </c>
      <c r="BB74" t="str">
        <f t="shared" si="31"/>
        <v>_Имеет_ли_мякоть_XXXXX?</v>
      </c>
      <c r="BC74">
        <f>A74</f>
        <v>1210</v>
      </c>
      <c r="BD74" cm="1">
        <f t="array" aca="1" ref="BD74" ca="1">INDEX($L$74:$L$81,(RANK(AT2,$AT$2:$AT$9)))</f>
        <v>2077</v>
      </c>
      <c r="BE74" cm="1">
        <f t="array" aca="1" ref="BE74" ca="1">INDEX(BD66:BD73,(RANK(AT3,$AT$2:$AT$9)))</f>
        <v>2067</v>
      </c>
      <c r="BF74" cm="1">
        <f t="array" aca="1" ref="BF74" ca="1">INDEX(BD82:BD105,(RANK(AT3,$AT$2:$AT$17)))</f>
        <v>2084</v>
      </c>
      <c r="BG74" cm="1">
        <f t="array" aca="1" ref="BG74" ca="1">INDEX(BD106:BD129,(RANK(AT3,$AT$2:$AT$9)))</f>
        <v>2130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VLOOKUP(B75,audio_list_stym!$A$3:$BP$18,54,FALSE)</f>
        <v>16</v>
      </c>
      <c r="F75" t="str">
        <f>VLOOKUP(E75,metki!$A$2:$B$9,2,FALSE)</f>
        <v>импл_новые_без_названия</v>
      </c>
      <c r="G75" t="str">
        <f t="shared" si="25"/>
        <v>импл_</v>
      </c>
      <c r="H75" t="str">
        <f>VLOOKUP(B75,audio_list_stym!$A$3:$AJ$18,22,FALSE)</f>
        <v>Ake</v>
      </c>
      <c r="I75" t="s">
        <v>689</v>
      </c>
      <c r="J75" t="str">
        <f t="shared" si="26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234</v>
      </c>
      <c r="Q75" t="str">
        <f>IF(G75="экспл",0,IF(G75="импл_",VLOOKUP(J75,quest_импл!$A$1:$J$129,8,FALSE),0))</f>
        <v>sound\\Prodolgovatiy_li.wav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2057</v>
      </c>
      <c r="AD75" t="str">
        <f t="shared" ca="1" si="32"/>
        <v>pics\\Tomat_1.jpg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7"/>
        <v>pics\\Tomat_1.jpg</v>
      </c>
      <c r="AI75" t="s">
        <v>77</v>
      </c>
      <c r="AO75">
        <f t="shared" ca="1" si="33"/>
        <v>0.1068234873426982</v>
      </c>
      <c r="AP75" t="str">
        <f t="shared" ca="1" si="34"/>
        <v>pics\\Tomat_1.jpg</v>
      </c>
      <c r="AR75" t="str">
        <f t="shared" ref="AR75:AR97" si="35">IF(AH75="sound\\Ogorod",AP3,"")</f>
        <v/>
      </c>
      <c r="AS75" t="str">
        <f t="shared" ca="1" si="28"/>
        <v>pics\\Tomat_1.jpg</v>
      </c>
      <c r="AT75">
        <f t="shared" ca="1" si="29"/>
        <v>0.13688728764814773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_Продолговатый_ли_</v>
      </c>
      <c r="BB75" t="str">
        <f t="shared" si="31"/>
        <v>_Продолговатый_ли_XXXXX?</v>
      </c>
      <c r="BD75" cm="1">
        <f t="array" aca="1" ref="BD75" ca="1">INDEX($L$74:$L$81,(RANK(AT3,$AT$2:$AT$9)))</f>
        <v>2074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VLOOKUP(B76,audio_list_stym!$A$3:$BP$18,54,FALSE)</f>
        <v>16</v>
      </c>
      <c r="F76" t="str">
        <f>VLOOKUP(E76,metki!$A$2:$B$9,2,FALSE)</f>
        <v>импл_новые_без_названия</v>
      </c>
      <c r="G76" t="str">
        <f t="shared" si="25"/>
        <v>импл_</v>
      </c>
      <c r="H76" t="str">
        <f>VLOOKUP(B76,audio_list_stym!$A$3:$AJ$18,22,FALSE)</f>
        <v>Ake</v>
      </c>
      <c r="I76" t="s">
        <v>690</v>
      </c>
      <c r="J76" t="str">
        <f t="shared" si="26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235</v>
      </c>
      <c r="Q76" t="str">
        <f>IF(G76="экспл",0,IF(G76="импл_",VLOOKUP(J76,quest_импл!$A$1:$J$129,8,FALSE),0))</f>
        <v>sound\\Pyatnistyi_li.wav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2055</v>
      </c>
      <c r="AD76" t="str">
        <f t="shared" ca="1" si="32"/>
        <v>pics\\Redis_7.jpg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7"/>
        <v>pics\\Redis_7.jpg</v>
      </c>
      <c r="AI76" t="s">
        <v>78</v>
      </c>
      <c r="AO76">
        <f t="shared" ca="1" si="33"/>
        <v>0.19990555222210815</v>
      </c>
      <c r="AP76" t="str">
        <f t="shared" ca="1" si="34"/>
        <v>pics\\Redis_7.jpg</v>
      </c>
      <c r="AR76" t="str">
        <f t="shared" si="35"/>
        <v/>
      </c>
      <c r="AS76" t="str">
        <f t="shared" ca="1" si="28"/>
        <v>pics\\Redis_7.jpg</v>
      </c>
      <c r="AT76">
        <f t="shared" ca="1" si="29"/>
        <v>0.16129852389463661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_Пятнистый_ли_</v>
      </c>
      <c r="BB76" t="str">
        <f t="shared" si="31"/>
        <v>_Пятнистый_ли_XXXXX?</v>
      </c>
      <c r="BD76" cm="1">
        <f t="array" aca="1" ref="BD76" ca="1">INDEX($L$74:$L$81,(RANK(AT4,$AT$2:$AT$9)))</f>
        <v>2080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VLOOKUP(B77,audio_list_stym!$A$3:$BP$18,54,FALSE)</f>
        <v>16</v>
      </c>
      <c r="F77" t="str">
        <f>VLOOKUP(E77,metki!$A$2:$B$9,2,FALSE)</f>
        <v>импл_новые_без_названия</v>
      </c>
      <c r="G77" t="str">
        <f t="shared" si="25"/>
        <v>импл_</v>
      </c>
      <c r="H77" t="str">
        <f>VLOOKUP(B77,audio_list_stym!$A$3:$AJ$18,22,FALSE)</f>
        <v>Ake</v>
      </c>
      <c r="I77" t="s">
        <v>691</v>
      </c>
      <c r="J77" t="str">
        <f t="shared" si="26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236</v>
      </c>
      <c r="Q77" t="str">
        <f>IF(G77="экспл",0,IF(G77="импл_",VLOOKUP(J77,quest_импл!$A$1:$J$129,8,FALSE),0))</f>
        <v>sound\\S_kochuroy_li.wav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2053</v>
      </c>
      <c r="AD77" t="str">
        <f t="shared" ca="1" si="32"/>
        <v>pics\\Redis_5.jpg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7"/>
        <v>pics\\Redis_5.jpg</v>
      </c>
      <c r="AI77" t="s">
        <v>79</v>
      </c>
      <c r="AO77">
        <f t="shared" ca="1" si="33"/>
        <v>0.21698313030979244</v>
      </c>
      <c r="AP77" t="str">
        <f t="shared" ca="1" si="34"/>
        <v>pics\\Redis_5.jpg</v>
      </c>
      <c r="AR77" t="str">
        <f t="shared" si="35"/>
        <v/>
      </c>
      <c r="AS77" t="str">
        <f t="shared" ca="1" si="28"/>
        <v>pics\\Redis_5.jpg</v>
      </c>
      <c r="AT77">
        <f t="shared" ca="1" si="29"/>
        <v>0.89569776427781989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_С_косточкой_ли_</v>
      </c>
      <c r="BB77" t="str">
        <f t="shared" si="31"/>
        <v>_С_косточкой_ли_XXXXX?</v>
      </c>
      <c r="BD77" cm="1">
        <f t="array" aca="1" ref="BD77" ca="1">INDEX($L$74:$L$81,(RANK(AT5,$AT$2:$AT$9)))</f>
        <v>2078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VLOOKUP(B78,audio_list_stym!$A$3:$BP$18,54,FALSE)</f>
        <v>16</v>
      </c>
      <c r="F78" t="str">
        <f>VLOOKUP(E78,metki!$A$2:$B$9,2,FALSE)</f>
        <v>импл_новые_без_названия</v>
      </c>
      <c r="G78" t="str">
        <f t="shared" si="25"/>
        <v>импл_</v>
      </c>
      <c r="H78" t="str">
        <f>VLOOKUP(B78,audio_list_stym!$A$3:$AJ$18,22,FALSE)</f>
        <v>Ake</v>
      </c>
      <c r="I78" t="s">
        <v>692</v>
      </c>
      <c r="J78" t="str">
        <f t="shared" si="26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237</v>
      </c>
      <c r="Q78" t="str">
        <f>IF(G78="экспл",0,IF(G78="импл_",VLOOKUP(J78,quest_импл!$A$1:$J$129,8,FALSE),0))</f>
        <v>sound\\Fioletoviy_li.wav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2046</v>
      </c>
      <c r="AD78" t="str">
        <f t="shared" ca="1" si="32"/>
        <v>pics\\Peper_6.jpg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7"/>
        <v>pics\\Peper_6.jpg</v>
      </c>
      <c r="AI78" t="s">
        <v>80</v>
      </c>
      <c r="AO78">
        <f t="shared" ca="1" si="33"/>
        <v>0.34137293280453307</v>
      </c>
      <c r="AP78" t="str">
        <f t="shared" ca="1" si="34"/>
        <v>pics\\Peper_6.jpg</v>
      </c>
      <c r="AR78" t="str">
        <f t="shared" si="35"/>
        <v/>
      </c>
      <c r="AS78" t="str">
        <f t="shared" ca="1" si="28"/>
        <v>pics\\Peper_6.jpg</v>
      </c>
      <c r="AT78">
        <f t="shared" ca="1" si="29"/>
        <v>1.6329075392939041E-2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_Синий_ли_</v>
      </c>
      <c r="BB78" t="str">
        <f t="shared" si="31"/>
        <v>_Синий_ли_XXXXX?</v>
      </c>
      <c r="BD78" cm="1">
        <f t="array" aca="1" ref="BD78" ca="1">INDEX($L$74:$L$81,(RANK(AT6,$AT$2:$AT$9)))</f>
        <v>2076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VLOOKUP(B79,audio_list_stym!$A$3:$BP$18,54,FALSE)</f>
        <v>16</v>
      </c>
      <c r="F79" t="str">
        <f>VLOOKUP(E79,metki!$A$2:$B$9,2,FALSE)</f>
        <v>импл_новые_без_названия</v>
      </c>
      <c r="G79" t="str">
        <f t="shared" si="25"/>
        <v>импл_</v>
      </c>
      <c r="H79" t="str">
        <f>VLOOKUP(B79,audio_list_stym!$A$3:$AJ$18,22,FALSE)</f>
        <v>Ake</v>
      </c>
      <c r="I79" t="s">
        <v>693</v>
      </c>
      <c r="J79" t="str">
        <f t="shared" si="26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238</v>
      </c>
      <c r="Q79" t="str">
        <f>IF(G79="экспл",0,IF(G79="импл_",VLOOKUP(J79,quest_импл!$A$1:$J$129,8,FALSE),0))</f>
        <v>sound\\S_dolkami_li.wav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2020</v>
      </c>
      <c r="AD79" t="str">
        <f t="shared" ca="1" si="32"/>
        <v>pics\\Goroh_4.jpg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7"/>
        <v>pics\\Goroh_4.jpg</v>
      </c>
      <c r="AI79" t="s">
        <v>81</v>
      </c>
      <c r="AO79">
        <f t="shared" ca="1" si="33"/>
        <v>0.61679136475195717</v>
      </c>
      <c r="AP79" t="str">
        <f t="shared" ca="1" si="34"/>
        <v>pics\\Goroh_4.jpg</v>
      </c>
      <c r="AR79" t="str">
        <f t="shared" si="35"/>
        <v/>
      </c>
      <c r="AS79" t="str">
        <f t="shared" ca="1" si="28"/>
        <v>pics\\Goroh_4.jpg</v>
      </c>
      <c r="AT79">
        <f t="shared" ca="1" si="29"/>
        <v>0.25900257796068715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_С_дольками_ли_</v>
      </c>
      <c r="BB79" t="str">
        <f t="shared" si="31"/>
        <v>_С_дольками_ли_XXXXX?</v>
      </c>
      <c r="BD79" cm="1">
        <f t="array" aca="1" ref="BD79" ca="1">INDEX($L$74:$L$81,(RANK(AT7,$AT$2:$AT$9)))</f>
        <v>2075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VLOOKUP(B80,audio_list_stym!$A$3:$BP$18,54,FALSE)</f>
        <v>16</v>
      </c>
      <c r="F80" t="str">
        <f>VLOOKUP(E80,metki!$A$2:$B$9,2,FALSE)</f>
        <v>импл_новые_без_названия</v>
      </c>
      <c r="G80" t="str">
        <f t="shared" si="25"/>
        <v>импл_</v>
      </c>
      <c r="H80" t="str">
        <f>VLOOKUP(B80,audio_list_stym!$A$3:$AJ$18,22,FALSE)</f>
        <v>Ake</v>
      </c>
      <c r="I80" t="s">
        <v>694</v>
      </c>
      <c r="J80" t="str">
        <f t="shared" si="26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239</v>
      </c>
      <c r="Q80" t="str">
        <f>IF(G80="экспл",0,IF(G80="импл_",VLOOKUP(J80,quest_импл!$A$1:$J$129,8,FALSE),0))</f>
        <v>sound\\Visushenniy_li.wav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2042</v>
      </c>
      <c r="AD80" t="str">
        <f t="shared" ca="1" si="32"/>
        <v>pics\\Peper_2.jpg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7"/>
        <v>pics\\Peper_2.jpg</v>
      </c>
      <c r="AI80" t="s">
        <v>82</v>
      </c>
      <c r="AO80">
        <f t="shared" ca="1" si="33"/>
        <v>0.37178281541086822</v>
      </c>
      <c r="AP80" t="str">
        <f t="shared" ca="1" si="34"/>
        <v>pics\\Peper_2.jpg</v>
      </c>
      <c r="AR80" t="str">
        <f t="shared" si="35"/>
        <v/>
      </c>
      <c r="AS80" t="str">
        <f t="shared" ca="1" si="28"/>
        <v>pics\\Peper_2.jpg</v>
      </c>
      <c r="AT80">
        <f t="shared" ca="1" si="29"/>
        <v>0.94474228801939153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_Высушенный_ли_</v>
      </c>
      <c r="BB80" t="str">
        <f t="shared" si="31"/>
        <v>_Высушенный_ли_XXXXX?</v>
      </c>
      <c r="BD80" cm="1">
        <f t="array" aca="1" ref="BD80" ca="1">INDEX($L$74:$L$81,(RANK(AT8,$AT$2:$AT$9)))</f>
        <v>2079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VLOOKUP(B81,audio_list_stym!$A$3:$BP$18,54,FALSE)</f>
        <v>16</v>
      </c>
      <c r="F81" t="str">
        <f>VLOOKUP(E81,metki!$A$2:$B$9,2,FALSE)</f>
        <v>импл_новые_без_названия</v>
      </c>
      <c r="G81" t="str">
        <f t="shared" si="25"/>
        <v>импл_</v>
      </c>
      <c r="H81" t="str">
        <f>VLOOKUP(B81,audio_list_stym!$A$3:$AJ$18,22,FALSE)</f>
        <v>Ake</v>
      </c>
      <c r="I81" t="s">
        <v>695</v>
      </c>
      <c r="J81" t="str">
        <f t="shared" si="26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240</v>
      </c>
      <c r="Q81" t="str">
        <f>IF(G81="экспл",0,IF(G81="импл_",VLOOKUP(J81,quest_импл!$A$1:$J$129,8,FALSE),0))</f>
        <v>sound\\Myatiy_li.wav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2064</v>
      </c>
      <c r="AD81" t="str">
        <f t="shared" ca="1" si="32"/>
        <v>pics\\Tomat_8.jpg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7"/>
        <v>pics\\Tomat_8.jpg</v>
      </c>
      <c r="AI81" t="s">
        <v>83</v>
      </c>
      <c r="AO81">
        <f t="shared" ca="1" si="33"/>
        <v>4.3695149389423871E-2</v>
      </c>
      <c r="AP81" t="str">
        <f t="shared" ca="1" si="34"/>
        <v>pics\\Tomat_8.jpg</v>
      </c>
      <c r="AR81" t="str">
        <f t="shared" si="35"/>
        <v/>
      </c>
      <c r="AS81" t="str">
        <f t="shared" ca="1" si="28"/>
        <v>pics\\Tomat_8.jpg</v>
      </c>
      <c r="AT81">
        <f t="shared" ca="1" si="29"/>
        <v>0.99532429079670093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_Мятый_ли_</v>
      </c>
      <c r="BB81" t="str">
        <f t="shared" si="31"/>
        <v>_Мятый_ли_XXXXX?</v>
      </c>
      <c r="BD81" cm="1">
        <f t="array" aca="1" ref="BD81" ca="1">INDEX($L$74:$L$81,(RANK(AT9,$AT$2:$AT$9)))</f>
        <v>2073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VLOOKUP(B82,audio_list_stym!$A$3:$BP$18,54,FALSE)</f>
        <v>17</v>
      </c>
      <c r="F82" t="str">
        <f>VLOOKUP(E82,metki!$A$2:$B$9,2,FALSE)</f>
        <v>экспл_новые_без_названия</v>
      </c>
      <c r="G82" t="str">
        <f t="shared" si="25"/>
        <v>экспл</v>
      </c>
      <c r="H82" t="str">
        <f>VLOOKUP(B82,audio_list_stym!$A$3:$AJ$18,22,FALSE)</f>
        <v>Finger</v>
      </c>
      <c r="I82" t="s">
        <v>688</v>
      </c>
      <c r="J82" t="str">
        <f t="shared" si="26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113</v>
      </c>
      <c r="Z82" t="str">
        <f>IF(G82="экспл",VLOOKUP(J82,quest_экспл!$A$1:$N$129,12,FALSE),IF(G82="импл_",0,0))</f>
        <v>sound\\On_vizhatiy.wav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2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27"/>
        <v/>
      </c>
      <c r="AI82" t="s">
        <v>84</v>
      </c>
      <c r="AO82">
        <f t="shared" ca="1" si="33"/>
        <v>0.23337714140240784</v>
      </c>
      <c r="AP82" t="str">
        <f t="shared" ca="1" si="34"/>
        <v>pics\\Redis_3.jpg</v>
      </c>
      <c r="AR82" t="str">
        <f t="shared" si="35"/>
        <v/>
      </c>
      <c r="AS82" t="str">
        <f t="shared" ref="AS82:AS129" si="36">IF(G82="импл_",AP82,"")</f>
        <v/>
      </c>
      <c r="AT82">
        <f t="shared" ca="1" si="29"/>
        <v>0.90545739880989706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_Он_выжатый?</v>
      </c>
      <c r="BA82" t="e">
        <f>VLOOKUP(Q82,audio_list_stym!$B$2:$BQ$299,68,FALSE)</f>
        <v>#N/A</v>
      </c>
      <c r="BB82" t="str">
        <f t="shared" si="31"/>
        <v>На_экране_XXXXX._Он_выжатый?</v>
      </c>
      <c r="BC82">
        <f>A82</f>
        <v>1211</v>
      </c>
      <c r="BD82" cm="1">
        <f t="array" aca="1" ref="BD82" ca="1">INDEX($L$82:$L$89,(RANK(AT2,$AT$2:$AT$9)))</f>
        <v>2085</v>
      </c>
      <c r="BE82" cm="1">
        <f t="array" aca="1" ref="BE82" ca="1">INDEX(BD66:BD81,(RANK(AT4,$AT$2:$AT$17)))</f>
        <v>2073</v>
      </c>
      <c r="BF82" cm="1">
        <f t="array" aca="1" ref="BF82" ca="1">INDEX(BD90:BD105,(RANK(AT4,$AT$2:$AT$17)))</f>
        <v>2113</v>
      </c>
      <c r="BG82" cm="1">
        <f t="array" aca="1" ref="BG82" ca="1">INDEX(BD106:BD129,(RANK(AT4,$AT$2:$AT$9)))</f>
        <v>2129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VLOOKUP(B83,audio_list_stym!$A$3:$BP$18,54,FALSE)</f>
        <v>17</v>
      </c>
      <c r="F83" t="str">
        <f>VLOOKUP(E83,metki!$A$2:$B$9,2,FALSE)</f>
        <v>экспл_новые_без_названия</v>
      </c>
      <c r="G83" t="str">
        <f t="shared" si="25"/>
        <v>экспл</v>
      </c>
      <c r="H83" t="str">
        <f>VLOOKUP(B83,audio_list_stym!$A$3:$AJ$18,22,FALSE)</f>
        <v>Finger</v>
      </c>
      <c r="I83" t="s">
        <v>689</v>
      </c>
      <c r="J83" t="str">
        <f t="shared" si="26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114</v>
      </c>
      <c r="Z83" t="str">
        <f>IF(G83="экспл",VLOOKUP(J83,quest_экспл!$A$1:$N$129,12,FALSE),IF(G83="импл_",0,0))</f>
        <v>sound\\On_nadloman.wav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2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27"/>
        <v/>
      </c>
      <c r="AI83" t="s">
        <v>85</v>
      </c>
      <c r="AO83">
        <f t="shared" ca="1" si="33"/>
        <v>0.32399688690186668</v>
      </c>
      <c r="AP83" t="str">
        <f t="shared" ca="1" si="34"/>
        <v>pics\\Peper_7.jpg</v>
      </c>
      <c r="AR83" t="str">
        <f t="shared" si="35"/>
        <v/>
      </c>
      <c r="AS83" t="str">
        <f t="shared" si="36"/>
        <v/>
      </c>
      <c r="AT83">
        <f t="shared" ca="1" si="29"/>
        <v>0.72756509746591858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_Он_надломан?</v>
      </c>
      <c r="BA83" t="e">
        <f>VLOOKUP(Q83,audio_list_stym!$B$2:$BQ$299,68,FALSE)</f>
        <v>#N/A</v>
      </c>
      <c r="BB83" t="str">
        <f t="shared" si="31"/>
        <v>Посмотрите,_вот_XXXXX._Он_надломан?</v>
      </c>
      <c r="BD83" cm="1">
        <f t="array" aca="1" ref="BD83" ca="1">INDEX($L$82:$L$89,(RANK(AT3,$AT$2:$AT$9)))</f>
        <v>2082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VLOOKUP(B84,audio_list_stym!$A$3:$BP$18,54,FALSE)</f>
        <v>17</v>
      </c>
      <c r="F84" t="str">
        <f>VLOOKUP(E84,metki!$A$2:$B$9,2,FALSE)</f>
        <v>экспл_новые_без_названия</v>
      </c>
      <c r="G84" t="str">
        <f t="shared" si="25"/>
        <v>экспл</v>
      </c>
      <c r="H84" t="str">
        <f>VLOOKUP(B84,audio_list_stym!$A$3:$AJ$18,22,FALSE)</f>
        <v>Finger</v>
      </c>
      <c r="I84" t="s">
        <v>690</v>
      </c>
      <c r="J84" t="str">
        <f t="shared" si="26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115</v>
      </c>
      <c r="Z84" t="str">
        <f>IF(G84="экспл",VLOOKUP(J84,quest_экспл!$A$1:$N$129,12,FALSE),IF(G84="импл_",0,0))</f>
        <v>sound\\On_volnistiy.wav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2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7"/>
        <v/>
      </c>
      <c r="AI84" t="s">
        <v>94</v>
      </c>
      <c r="AO84">
        <f t="shared" ca="1" si="33"/>
        <v>0.88118541453349486</v>
      </c>
      <c r="AP84" t="str">
        <f t="shared" ca="1" si="34"/>
        <v>pics\\Finik_1.jpg</v>
      </c>
      <c r="AR84" t="str">
        <f t="shared" si="35"/>
        <v/>
      </c>
      <c r="AS84" t="str">
        <f t="shared" si="36"/>
        <v/>
      </c>
      <c r="AT84">
        <f t="shared" ca="1" si="29"/>
        <v>0.82053803367424694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_Он_волнистый?</v>
      </c>
      <c r="BA84" t="e">
        <f>VLOOKUP(Q84,audio_list_stym!$B$2:$BQ$299,68,FALSE)</f>
        <v>#N/A</v>
      </c>
      <c r="BB84" t="str">
        <f t="shared" si="31"/>
        <v>Вот_XXXXX._Он_волнистый?</v>
      </c>
      <c r="BD84" cm="1">
        <f t="array" aca="1" ref="BD84" ca="1">INDEX($L$82:$L$89,(RANK(AT4,$AT$2:$AT$9)))</f>
        <v>2088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VLOOKUP(B85,audio_list_stym!$A$3:$BP$18,54,FALSE)</f>
        <v>17</v>
      </c>
      <c r="F85" t="str">
        <f>VLOOKUP(E85,metki!$A$2:$B$9,2,FALSE)</f>
        <v>экспл_новые_без_названия</v>
      </c>
      <c r="G85" t="str">
        <f t="shared" si="25"/>
        <v>экспл</v>
      </c>
      <c r="H85" t="str">
        <f>VLOOKUP(B85,audio_list_stym!$A$3:$AJ$18,22,FALSE)</f>
        <v>Finger</v>
      </c>
      <c r="I85" t="s">
        <v>691</v>
      </c>
      <c r="J85" t="str">
        <f t="shared" si="26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116</v>
      </c>
      <c r="Z85" t="str">
        <f>IF(G85="экспл",VLOOKUP(J85,quest_экспл!$A$1:$N$129,12,FALSE),IF(G85="импл_",0,0))</f>
        <v>sound\\On_buriy.wav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2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27"/>
        <v/>
      </c>
      <c r="AI85" t="s">
        <v>95</v>
      </c>
      <c r="AO85">
        <f t="shared" ca="1" si="33"/>
        <v>0.96520349635176261</v>
      </c>
      <c r="AP85" t="str">
        <f t="shared" ca="1" si="34"/>
        <v>pics\\Banan_2.jpg</v>
      </c>
      <c r="AR85" t="str">
        <f t="shared" si="35"/>
        <v/>
      </c>
      <c r="AS85" t="str">
        <f t="shared" si="36"/>
        <v/>
      </c>
      <c r="AT85">
        <f t="shared" ca="1" si="29"/>
        <v>0.15212759354483085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_Он_бурый?</v>
      </c>
      <c r="BA85" t="e">
        <f>VLOOKUP(Q85,audio_list_stym!$B$2:$BQ$299,68,FALSE)</f>
        <v>#N/A</v>
      </c>
      <c r="BB85" t="str">
        <f t="shared" si="31"/>
        <v>Это_XXXXX._Он_бурый?</v>
      </c>
      <c r="BD85" cm="1">
        <f t="array" aca="1" ref="BD85" ca="1">INDEX($L$82:$L$89,(RANK(AT5,$AT$2:$AT$9)))</f>
        <v>2086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VLOOKUP(B86,audio_list_stym!$A$3:$BP$18,54,FALSE)</f>
        <v>17</v>
      </c>
      <c r="F86" t="str">
        <f>VLOOKUP(E86,metki!$A$2:$B$9,2,FALSE)</f>
        <v>экспл_новые_без_названия</v>
      </c>
      <c r="G86" t="str">
        <f t="shared" si="25"/>
        <v>экспл</v>
      </c>
      <c r="H86" t="str">
        <f>VLOOKUP(B86,audio_list_stym!$A$3:$AJ$18,22,FALSE)</f>
        <v>Finger</v>
      </c>
      <c r="I86" t="s">
        <v>692</v>
      </c>
      <c r="J86" t="str">
        <f t="shared" si="26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117</v>
      </c>
      <c r="Z86" t="str">
        <f>IF(G86="экспл",VLOOKUP(J86,quest_экспл!$A$1:$N$129,12,FALSE),IF(G86="импл_",0,0))</f>
        <v>sound\\Vityanut_li_on.wav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2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27"/>
        <v/>
      </c>
      <c r="AI86" t="s">
        <v>96</v>
      </c>
      <c r="AO86">
        <f t="shared" ca="1" si="33"/>
        <v>0.4479902983030315</v>
      </c>
      <c r="AP86" t="str">
        <f t="shared" ca="1" si="34"/>
        <v>pics\\Limon_6.jpg</v>
      </c>
      <c r="AR86" t="str">
        <f t="shared" si="35"/>
        <v/>
      </c>
      <c r="AS86" t="str">
        <f t="shared" si="36"/>
        <v/>
      </c>
      <c r="AT86">
        <f t="shared" ca="1" si="29"/>
        <v>0.39804051488314818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_Вытянут_ли_он?</v>
      </c>
      <c r="BA86" t="e">
        <f>VLOOKUP(Q86,audio_list_stym!$B$2:$BQ$299,68,FALSE)</f>
        <v>#N/A</v>
      </c>
      <c r="BB86" t="str">
        <f t="shared" si="31"/>
        <v>На_картинке_XXXXX._Вытянут_ли_он?</v>
      </c>
      <c r="BD86" cm="1">
        <f t="array" aca="1" ref="BD86" ca="1">INDEX($L$82:$L$89,(RANK(AT6,$AT$2:$AT$9)))</f>
        <v>2084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VLOOKUP(B87,audio_list_stym!$A$3:$BP$18,54,FALSE)</f>
        <v>17</v>
      </c>
      <c r="F87" t="str">
        <f>VLOOKUP(E87,metki!$A$2:$B$9,2,FALSE)</f>
        <v>экспл_новые_без_названия</v>
      </c>
      <c r="G87" t="str">
        <f t="shared" si="25"/>
        <v>экспл</v>
      </c>
      <c r="H87" t="str">
        <f>VLOOKUP(B87,audio_list_stym!$A$3:$AJ$18,22,FALSE)</f>
        <v>Finger</v>
      </c>
      <c r="I87" t="s">
        <v>693</v>
      </c>
      <c r="J87" t="str">
        <f t="shared" si="26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118</v>
      </c>
      <c r="Z87" t="str">
        <f>IF(G87="экспл",VLOOKUP(J87,quest_экспл!$A$1:$N$129,12,FALSE),IF(G87="импл_",0,0))</f>
        <v>sound\\Obyemniy_li_on.wav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2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27"/>
        <v/>
      </c>
      <c r="AI87" t="s">
        <v>97</v>
      </c>
      <c r="AO87">
        <f t="shared" ca="1" si="33"/>
        <v>0.59237517562601183</v>
      </c>
      <c r="AP87" t="str">
        <f t="shared" ca="1" si="34"/>
        <v>pics\\Goroh_8.jpg</v>
      </c>
      <c r="AR87" t="str">
        <f t="shared" si="35"/>
        <v/>
      </c>
      <c r="AS87" t="str">
        <f t="shared" si="36"/>
        <v/>
      </c>
      <c r="AT87">
        <f t="shared" ca="1" si="29"/>
        <v>0.46176315720305638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_Объемный_ли_он?</v>
      </c>
      <c r="BA87" t="e">
        <f>VLOOKUP(Q87,audio_list_stym!$B$2:$BQ$299,68,FALSE)</f>
        <v>#N/A</v>
      </c>
      <c r="BB87" t="str">
        <f t="shared" si="31"/>
        <v>На_мониторе_XXXXX._Объемный_ли_он?</v>
      </c>
      <c r="BD87" cm="1">
        <f t="array" aca="1" ref="BD87" ca="1">INDEX($L$82:$L$89,(RANK(AT7,$AT$2:$AT$9)))</f>
        <v>2083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VLOOKUP(B88,audio_list_stym!$A$3:$BP$18,54,FALSE)</f>
        <v>17</v>
      </c>
      <c r="F88" t="str">
        <f>VLOOKUP(E88,metki!$A$2:$B$9,2,FALSE)</f>
        <v>экспл_новые_без_названия</v>
      </c>
      <c r="G88" t="str">
        <f t="shared" si="25"/>
        <v>экспл</v>
      </c>
      <c r="H88" t="str">
        <f>VLOOKUP(B88,audio_list_stym!$A$3:$AJ$18,22,FALSE)</f>
        <v>Finger</v>
      </c>
      <c r="I88" t="s">
        <v>694</v>
      </c>
      <c r="J88" t="str">
        <f t="shared" si="26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119</v>
      </c>
      <c r="Z88" t="str">
        <f>IF(G88="экспл",VLOOKUP(J88,quest_экспл!$A$1:$N$129,12,FALSE),IF(G88="импл_",0,0))</f>
        <v>sound\\Pustoy_li_on.wav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2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27"/>
        <v/>
      </c>
      <c r="AI88" t="s">
        <v>98</v>
      </c>
      <c r="AO88">
        <f t="shared" ca="1" si="33"/>
        <v>0.46803493638183358</v>
      </c>
      <c r="AP88" t="str">
        <f t="shared" ca="1" si="34"/>
        <v>pics\\Limon_3.jpg</v>
      </c>
      <c r="AR88" t="str">
        <f t="shared" si="35"/>
        <v/>
      </c>
      <c r="AS88" t="str">
        <f t="shared" si="36"/>
        <v/>
      </c>
      <c r="AT88">
        <f t="shared" ca="1" si="29"/>
        <v>0.5608273635187313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_Пустой_ли_он?</v>
      </c>
      <c r="BA88" t="e">
        <f>VLOOKUP(Q88,audio_list_stym!$B$2:$BQ$299,68,FALSE)</f>
        <v>#N/A</v>
      </c>
      <c r="BB88" t="str">
        <f t="shared" si="31"/>
        <v>Перед_Вами_XXXXX._Пустой_ли_он?</v>
      </c>
      <c r="BD88" cm="1">
        <f t="array" aca="1" ref="BD88" ca="1">INDEX($L$82:$L$89,(RANK(AT8,$AT$2:$AT$9)))</f>
        <v>2087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VLOOKUP(B89,audio_list_stym!$A$3:$BP$18,54,FALSE)</f>
        <v>17</v>
      </c>
      <c r="F89" t="str">
        <f>VLOOKUP(E89,metki!$A$2:$B$9,2,FALSE)</f>
        <v>экспл_новые_без_названия</v>
      </c>
      <c r="G89" t="str">
        <f t="shared" si="25"/>
        <v>экспл</v>
      </c>
      <c r="H89" t="str">
        <f>VLOOKUP(B89,audio_list_stym!$A$3:$AJ$18,22,FALSE)</f>
        <v>Finger</v>
      </c>
      <c r="I89" t="s">
        <v>695</v>
      </c>
      <c r="J89" t="str">
        <f t="shared" si="26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120</v>
      </c>
      <c r="Z89" t="str">
        <f>IF(G89="экспл",VLOOKUP(J89,quest_экспл!$A$1:$N$129,12,FALSE),IF(G89="импл_",0,0))</f>
        <v>sound\\Belyi_li_on.wav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2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27"/>
        <v/>
      </c>
      <c r="AI89" t="s">
        <v>99</v>
      </c>
      <c r="AO89">
        <f t="shared" ca="1" si="33"/>
        <v>0.71420998203486386</v>
      </c>
      <c r="AP89" t="str">
        <f t="shared" ca="1" si="34"/>
        <v>pics\\Finik_8.jpg</v>
      </c>
      <c r="AR89" t="str">
        <f t="shared" si="35"/>
        <v/>
      </c>
      <c r="AS89" t="str">
        <f t="shared" si="36"/>
        <v/>
      </c>
      <c r="AT89">
        <f t="shared" ca="1" si="29"/>
        <v>0.49301977419560916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_Белый_ли_он?</v>
      </c>
      <c r="BA89" t="e">
        <f>VLOOKUP(Q89,audio_list_stym!$B$2:$BQ$299,68,FALSE)</f>
        <v>#N/A</v>
      </c>
      <c r="BB89" t="str">
        <f t="shared" si="31"/>
        <v>Вы_видите_XXXXX._Белый_ли_он?</v>
      </c>
      <c r="BD89" cm="1">
        <f t="array" aca="1" ref="BD89" ca="1">INDEX($L$82:$L$89,(RANK(AT9,$AT$2:$AT$9)))</f>
        <v>2081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VLOOKUP(B90,audio_list_stym!$A$3:$BP$18,54,FALSE)</f>
        <v>14</v>
      </c>
      <c r="F90" t="str">
        <f>VLOOKUP(E90,metki!$A$2:$B$9,2,FALSE)</f>
        <v>импл_новые_с_названием</v>
      </c>
      <c r="G90" t="str">
        <f t="shared" si="25"/>
        <v>импл_</v>
      </c>
      <c r="H90" t="str">
        <f>VLOOKUP(B90,audio_list_stym!$A$3:$AJ$18,22,FALSE)</f>
        <v>Gac</v>
      </c>
      <c r="I90" t="s">
        <v>688</v>
      </c>
      <c r="J90" t="str">
        <f t="shared" si="26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249</v>
      </c>
      <c r="Q90" t="str">
        <f>IF(G90="экспл",0,IF(G90="импл_",VLOOKUP(J90,quest_импл!$A$1:$J$129,8,FALSE),0))</f>
        <v>sound\\Ispachkan_li.wav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2011</v>
      </c>
      <c r="AD90" t="str">
        <f t="shared" ca="1" si="32"/>
        <v>pics\\Finik_3.jpg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7"/>
        <v>pics\\Finik_3.jpg</v>
      </c>
      <c r="AI90" t="s">
        <v>100</v>
      </c>
      <c r="AO90">
        <f t="shared" ca="1" si="33"/>
        <v>0.83277538488861724</v>
      </c>
      <c r="AP90" t="str">
        <f t="shared" ca="1" si="34"/>
        <v>pics\\Finik_3.jpg</v>
      </c>
      <c r="AR90" t="str">
        <f t="shared" si="35"/>
        <v/>
      </c>
      <c r="AS90" t="str">
        <f t="shared" ca="1" si="36"/>
        <v>pics\\Finik_3.jpg</v>
      </c>
      <c r="AT90">
        <f t="shared" ca="1" si="29"/>
        <v>0.19092451071228489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_Испачкан_ли_</v>
      </c>
      <c r="BB90" t="str">
        <f t="shared" si="31"/>
        <v>_Испачкан_ли_ФИМОН?</v>
      </c>
      <c r="BC90">
        <f>A90</f>
        <v>1212</v>
      </c>
      <c r="BD90" cm="1">
        <f t="array" aca="1" ref="BD90" ca="1">INDEX($L$90:$L$97,(RANK(AT2,$AT$2:$AT$9)))</f>
        <v>2093</v>
      </c>
      <c r="BE90" cm="1">
        <f t="array" aca="1" ref="BE90" ca="1">INDEX(BD66:BD81,(RANK(AT5,$AT$2:$AT$17)))</f>
        <v>2078</v>
      </c>
      <c r="BF90" cm="1">
        <f t="array" aca="1" ref="BF90" ca="1">INDEX(BD98:BD113,(RANK(AT5,$AT$2:$AT$17)))</f>
        <v>2134</v>
      </c>
      <c r="BG90" cm="1">
        <f t="array" aca="1" ref="BG90" ca="1">INDEX(BD114:BD129,(RANK(AT5,$AT$2:$AT$9)))</f>
        <v>2139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VLOOKUP(B91,audio_list_stym!$A$3:$BP$18,54,FALSE)</f>
        <v>14</v>
      </c>
      <c r="F91" t="str">
        <f>VLOOKUP(E91,metki!$A$2:$B$9,2,FALSE)</f>
        <v>импл_новые_с_названием</v>
      </c>
      <c r="G91" t="str">
        <f t="shared" si="25"/>
        <v>импл_</v>
      </c>
      <c r="H91" t="str">
        <f>VLOOKUP(B91,audio_list_stym!$A$3:$AJ$18,22,FALSE)</f>
        <v>Gac</v>
      </c>
      <c r="I91" t="s">
        <v>689</v>
      </c>
      <c r="J91" t="str">
        <f t="shared" si="26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250</v>
      </c>
      <c r="Q91" t="str">
        <f>IF(G91="экспл",0,IF(G91="импл_",VLOOKUP(J91,quest_импл!$A$1:$J$129,8,FALSE),0))</f>
        <v>sound\\Farshirovanniy_li.wav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2018</v>
      </c>
      <c r="AD91" t="str">
        <f t="shared" ca="1" si="32"/>
        <v>pics\\Goroh_2.jpg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7"/>
        <v>pics\\Goroh_2.jpg</v>
      </c>
      <c r="AI91" t="s">
        <v>101</v>
      </c>
      <c r="AO91">
        <f t="shared" ca="1" si="33"/>
        <v>0.64529120655858718</v>
      </c>
      <c r="AP91" t="str">
        <f t="shared" ca="1" si="34"/>
        <v>pics\\Goroh_2.jpg</v>
      </c>
      <c r="AR91" t="str">
        <f t="shared" si="35"/>
        <v/>
      </c>
      <c r="AS91" t="str">
        <f t="shared" ca="1" si="36"/>
        <v>pics\\Goroh_2.jpg</v>
      </c>
      <c r="AT91">
        <f t="shared" ca="1" si="29"/>
        <v>0.8129491872023733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_Фаршированный_ли_</v>
      </c>
      <c r="BB91" t="str">
        <f t="shared" si="31"/>
        <v>_Фаршированный_ли_ФИМОН?</v>
      </c>
      <c r="BD91" cm="1">
        <f t="array" aca="1" ref="BD91" ca="1">INDEX($L$90:$L$97,(RANK(AT3,$AT$2:$AT$9)))</f>
        <v>2090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VLOOKUP(B92,audio_list_stym!$A$3:$BP$18,54,FALSE)</f>
        <v>14</v>
      </c>
      <c r="F92" t="str">
        <f>VLOOKUP(E92,metki!$A$2:$B$9,2,FALSE)</f>
        <v>импл_новые_с_названием</v>
      </c>
      <c r="G92" t="str">
        <f t="shared" si="25"/>
        <v>импл_</v>
      </c>
      <c r="H92" t="str">
        <f>VLOOKUP(B92,audio_list_stym!$A$3:$AJ$18,22,FALSE)</f>
        <v>Gac</v>
      </c>
      <c r="I92" t="s">
        <v>690</v>
      </c>
      <c r="J92" t="str">
        <f t="shared" si="26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251</v>
      </c>
      <c r="Q92" t="str">
        <f>IF(G92="экспл",0,IF(G92="импл_",VLOOKUP(J92,quest_импл!$A$1:$J$129,8,FALSE),0))</f>
        <v>sound\\Razrezan_li.wav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2033</v>
      </c>
      <c r="AD92" t="str">
        <f t="shared" ca="1" si="32"/>
        <v>pics\\Limon_1.jpg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7"/>
        <v>pics\\Limon_1.jpg</v>
      </c>
      <c r="AI92" t="s">
        <v>102</v>
      </c>
      <c r="AO92">
        <f t="shared" ca="1" si="33"/>
        <v>0.48167636280934267</v>
      </c>
      <c r="AP92" t="str">
        <f t="shared" ca="1" si="34"/>
        <v>pics\\Limon_1.jpg</v>
      </c>
      <c r="AR92" t="str">
        <f t="shared" si="35"/>
        <v/>
      </c>
      <c r="AS92" t="str">
        <f t="shared" ca="1" si="36"/>
        <v>pics\\Limon_1.jpg</v>
      </c>
      <c r="AT92">
        <f t="shared" ca="1" si="29"/>
        <v>0.97161687796115626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_Разрезан_ли_</v>
      </c>
      <c r="BB92" t="str">
        <f t="shared" si="31"/>
        <v>_Разрезан_ли_ФИМОН?</v>
      </c>
      <c r="BD92" cm="1">
        <f t="array" aca="1" ref="BD92" ca="1">INDEX($L$90:$L$97,(RANK(AT4,$AT$2:$AT$9)))</f>
        <v>2096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VLOOKUP(B93,audio_list_stym!$A$3:$BP$18,54,FALSE)</f>
        <v>14</v>
      </c>
      <c r="F93" t="str">
        <f>VLOOKUP(E93,metki!$A$2:$B$9,2,FALSE)</f>
        <v>импл_новые_с_названием</v>
      </c>
      <c r="G93" t="str">
        <f t="shared" si="25"/>
        <v>импл_</v>
      </c>
      <c r="H93" t="str">
        <f>VLOOKUP(B93,audio_list_stym!$A$3:$AJ$18,22,FALSE)</f>
        <v>Gac</v>
      </c>
      <c r="I93" t="s">
        <v>691</v>
      </c>
      <c r="J93" t="str">
        <f t="shared" si="26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252</v>
      </c>
      <c r="Q93" t="str">
        <f>IF(G93="экспл",0,IF(G93="импл_",VLOOKUP(J93,quest_импл!$A$1:$J$129,8,FALSE),0))</f>
        <v>sound\\S_lepestkami_li.wav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2014</v>
      </c>
      <c r="AD93" t="str">
        <f t="shared" ca="1" si="32"/>
        <v>pics\\Finik_6.jpg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7"/>
        <v>pics\\Finik_6.jpg</v>
      </c>
      <c r="AI93" t="s">
        <v>103</v>
      </c>
      <c r="AO93">
        <f t="shared" ca="1" si="33"/>
        <v>0.72801729725758424</v>
      </c>
      <c r="AP93" t="str">
        <f t="shared" ca="1" si="34"/>
        <v>pics\\Finik_6.jpg</v>
      </c>
      <c r="AR93" t="str">
        <f t="shared" si="35"/>
        <v/>
      </c>
      <c r="AS93" t="str">
        <f t="shared" ca="1" si="36"/>
        <v>pics\\Finik_6.jpg</v>
      </c>
      <c r="AT93">
        <f t="shared" ca="1" si="29"/>
        <v>0.68101523256709562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_С_лепестками_ли_</v>
      </c>
      <c r="BB93" t="str">
        <f t="shared" si="31"/>
        <v>_С_лепестками_ли_ФИМОН?</v>
      </c>
      <c r="BD93" cm="1">
        <f t="array" aca="1" ref="BD93" ca="1">INDEX($L$90:$L$97,(RANK(AT5,$AT$2:$AT$9)))</f>
        <v>2094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VLOOKUP(B94,audio_list_stym!$A$3:$BP$18,54,FALSE)</f>
        <v>14</v>
      </c>
      <c r="F94" t="str">
        <f>VLOOKUP(E94,metki!$A$2:$B$9,2,FALSE)</f>
        <v>импл_новые_с_названием</v>
      </c>
      <c r="G94" t="str">
        <f t="shared" si="25"/>
        <v>импл_</v>
      </c>
      <c r="H94" t="str">
        <f>VLOOKUP(B94,audio_list_stym!$A$3:$AJ$18,22,FALSE)</f>
        <v>Gac</v>
      </c>
      <c r="I94" t="s">
        <v>692</v>
      </c>
      <c r="J94" t="str">
        <f t="shared" si="26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253</v>
      </c>
      <c r="Q94" t="str">
        <f>IF(G94="экспл",0,IF(G94="импл_",VLOOKUP(J94,quest_импл!$A$1:$J$129,8,FALSE),0))</f>
        <v>sound\\Kolyuchiy_li.wav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2061</v>
      </c>
      <c r="AD94" t="str">
        <f t="shared" ca="1" si="32"/>
        <v>pics\\Tomat_5.jpg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7"/>
        <v>pics\\Tomat_5.jpg</v>
      </c>
      <c r="AI94" t="s">
        <v>104</v>
      </c>
      <c r="AO94">
        <f t="shared" ca="1" si="33"/>
        <v>6.975971408781767E-2</v>
      </c>
      <c r="AP94" t="str">
        <f t="shared" ca="1" si="34"/>
        <v>pics\\Tomat_5.jpg</v>
      </c>
      <c r="AR94" t="str">
        <f t="shared" si="35"/>
        <v/>
      </c>
      <c r="AS94" t="str">
        <f t="shared" ca="1" si="36"/>
        <v>pics\\Tomat_5.jpg</v>
      </c>
      <c r="AT94">
        <f t="shared" ca="1" si="29"/>
        <v>0.70854267621268652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_Колючий_ли_</v>
      </c>
      <c r="BB94" t="str">
        <f t="shared" si="31"/>
        <v>_Колючий_ли_ФИМОН?</v>
      </c>
      <c r="BD94" cm="1">
        <f t="array" aca="1" ref="BD94" ca="1">INDEX($L$90:$L$97,(RANK(AT6,$AT$2:$AT$9)))</f>
        <v>2092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VLOOKUP(B95,audio_list_stym!$A$3:$BP$18,54,FALSE)</f>
        <v>14</v>
      </c>
      <c r="F95" t="str">
        <f>VLOOKUP(E95,metki!$A$2:$B$9,2,FALSE)</f>
        <v>импл_новые_с_названием</v>
      </c>
      <c r="G95" t="str">
        <f t="shared" si="25"/>
        <v>импл_</v>
      </c>
      <c r="H95" t="str">
        <f>VLOOKUP(B95,audio_list_stym!$A$3:$AJ$18,22,FALSE)</f>
        <v>Gac</v>
      </c>
      <c r="I95" t="s">
        <v>693</v>
      </c>
      <c r="J95" t="str">
        <f t="shared" si="26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254</v>
      </c>
      <c r="Q95" t="str">
        <f>IF(G95="экспл",0,IF(G95="импл_",VLOOKUP(J95,quest_импл!$A$1:$J$129,8,FALSE),0))</f>
        <v>sound\\Oranzhrviy_li.wav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2019</v>
      </c>
      <c r="AD95" t="str">
        <f t="shared" ca="1" si="32"/>
        <v>pics\\Goroh_3.jpg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7"/>
        <v>pics\\Goroh_3.jpg</v>
      </c>
      <c r="AI95" t="s">
        <v>105</v>
      </c>
      <c r="AO95">
        <f t="shared" ca="1" si="33"/>
        <v>0.62212497792344312</v>
      </c>
      <c r="AP95" t="str">
        <f t="shared" ca="1" si="34"/>
        <v>pics\\Goroh_3.jpg</v>
      </c>
      <c r="AR95" t="str">
        <f t="shared" si="35"/>
        <v/>
      </c>
      <c r="AS95" t="str">
        <f t="shared" ca="1" si="36"/>
        <v>pics\\Goroh_3.jpg</v>
      </c>
      <c r="AT95">
        <f t="shared" ca="1" si="29"/>
        <v>0.87801263633884086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_Оранжевый_ли_</v>
      </c>
      <c r="BB95" t="str">
        <f t="shared" si="31"/>
        <v>_Оранжевый_ли_ФИМОН?</v>
      </c>
      <c r="BD95" cm="1">
        <f t="array" aca="1" ref="BD95" ca="1">INDEX($L$90:$L$97,(RANK(AT7,$AT$2:$AT$9)))</f>
        <v>2091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VLOOKUP(B96,audio_list_stym!$A$3:$BP$18,54,FALSE)</f>
        <v>14</v>
      </c>
      <c r="F96" t="str">
        <f>VLOOKUP(E96,metki!$A$2:$B$9,2,FALSE)</f>
        <v>импл_новые_с_названием</v>
      </c>
      <c r="G96" t="str">
        <f t="shared" si="25"/>
        <v>импл_</v>
      </c>
      <c r="H96" t="str">
        <f>VLOOKUP(B96,audio_list_stym!$A$3:$AJ$18,22,FALSE)</f>
        <v>Gac</v>
      </c>
      <c r="I96" t="s">
        <v>694</v>
      </c>
      <c r="J96" t="str">
        <f t="shared" si="26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255</v>
      </c>
      <c r="Q96" t="str">
        <f>IF(G96="экспл",0,IF(G96="импл_",VLOOKUP(J96,quest_импл!$A$1:$J$129,8,FALSE),0))</f>
        <v>sound\\Zernistiy_li.wav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2037</v>
      </c>
      <c r="AD96" t="str">
        <f t="shared" ca="1" si="32"/>
        <v>pics\\Limon_5.jpg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7"/>
        <v>pics\\Limon_5.jpg</v>
      </c>
      <c r="AI96" t="s">
        <v>106</v>
      </c>
      <c r="AO96">
        <f t="shared" ca="1" si="33"/>
        <v>0.45526078247970392</v>
      </c>
      <c r="AP96" t="str">
        <f t="shared" ca="1" si="34"/>
        <v>pics\\Limon_5.jpg</v>
      </c>
      <c r="AR96" t="str">
        <f t="shared" si="35"/>
        <v/>
      </c>
      <c r="AS96" t="str">
        <f t="shared" ca="1" si="36"/>
        <v>pics\\Limon_5.jpg</v>
      </c>
      <c r="AT96">
        <f t="shared" ca="1" si="29"/>
        <v>0.61657684438802818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_Зернистый_ли_</v>
      </c>
      <c r="BB96" t="str">
        <f t="shared" si="31"/>
        <v>_Зернистый_ли_ФИМОН?</v>
      </c>
      <c r="BD96" cm="1">
        <f t="array" aca="1" ref="BD96" ca="1">INDEX($L$90:$L$97,(RANK(AT8,$AT$2:$AT$9)))</f>
        <v>2095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VLOOKUP(B97,audio_list_stym!$A$3:$BP$18,54,FALSE)</f>
        <v>14</v>
      </c>
      <c r="F97" t="str">
        <f>VLOOKUP(E97,metki!$A$2:$B$9,2,FALSE)</f>
        <v>импл_новые_с_названием</v>
      </c>
      <c r="G97" t="str">
        <f t="shared" si="25"/>
        <v>импл_</v>
      </c>
      <c r="H97" t="str">
        <f>VLOOKUP(B97,audio_list_stym!$A$3:$AJ$18,22,FALSE)</f>
        <v>Gac</v>
      </c>
      <c r="I97" t="s">
        <v>695</v>
      </c>
      <c r="J97" t="str">
        <f t="shared" si="26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256</v>
      </c>
      <c r="Q97" t="str">
        <f>IF(G97="экспл",0,IF(G97="импл_",VLOOKUP(J97,quest_импл!$A$1:$J$129,8,FALSE),0))</f>
        <v>sound\\Okrugliy_li.wav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2013</v>
      </c>
      <c r="AD97" t="str">
        <f t="shared" ca="1" si="32"/>
        <v>pics\\Finik_5.jpg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7"/>
        <v>pics\\Finik_5.jpg</v>
      </c>
      <c r="AI97" t="s">
        <v>107</v>
      </c>
      <c r="AO97">
        <f t="shared" ca="1" si="33"/>
        <v>0.81999642052162169</v>
      </c>
      <c r="AP97" t="str">
        <f t="shared" ca="1" si="34"/>
        <v>pics\\Finik_5.jpg</v>
      </c>
      <c r="AR97" t="str">
        <f t="shared" si="35"/>
        <v/>
      </c>
      <c r="AS97" t="str">
        <f t="shared" ca="1" si="36"/>
        <v>pics\\Finik_5.jpg</v>
      </c>
      <c r="AT97">
        <f t="shared" ca="1" si="29"/>
        <v>0.53864742664046006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_Округлый_ли_</v>
      </c>
      <c r="BB97" t="str">
        <f t="shared" si="31"/>
        <v>_Округлый_ли_ФИМОН?</v>
      </c>
      <c r="BD97" cm="1">
        <f t="array" aca="1" ref="BD97" ca="1">INDEX($L$90:$L$97,(RANK(AT9,$AT$2:$AT$9)))</f>
        <v>2089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VLOOKUP(B98,audio_list_stym!$A$3:$BP$18,54,FALSE)</f>
        <v>15</v>
      </c>
      <c r="F98" t="str">
        <f>VLOOKUP(E98,metki!$A$2:$B$9,2,FALSE)</f>
        <v>экспл_новые_с_названием</v>
      </c>
      <c r="G98" t="str">
        <f t="shared" si="25"/>
        <v>экспл</v>
      </c>
      <c r="H98" t="str">
        <f>VLOOKUP(B98,audio_list_stym!$A$3:$AJ$18,22,FALSE)</f>
        <v>Noni</v>
      </c>
      <c r="I98" t="s">
        <v>688</v>
      </c>
      <c r="J98" t="str">
        <f t="shared" si="26"/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129</v>
      </c>
      <c r="Z98" t="str">
        <f>IF(G98="экспл",VLOOKUP(J98,quest_экспл!$A$1:$N$129,12,FALSE),IF(G98="импл_",0,0))</f>
        <v>sound\\On_beliy_vnutri.wav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2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27"/>
        <v/>
      </c>
      <c r="AI98" t="s">
        <v>108</v>
      </c>
      <c r="AO98">
        <f t="shared" ca="1" si="33"/>
        <v>0.10028657880337266</v>
      </c>
      <c r="AP98" t="str">
        <f t="shared" ca="1" si="34"/>
        <v>pics\\Tomat_2.jpg</v>
      </c>
      <c r="AR98" t="str">
        <f>IF(AH98="sound\\Ogorod",AP26,"")</f>
        <v/>
      </c>
      <c r="AS98" t="str">
        <f t="shared" si="36"/>
        <v/>
      </c>
      <c r="AT98">
        <f t="shared" ca="1" si="29"/>
        <v>0.61069977792130448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_Он_белый_внутри?</v>
      </c>
      <c r="BA98" t="e">
        <f>VLOOKUP(Q98,audio_list_stym!$B$2:$BQ$299,68,FALSE)</f>
        <v>#N/A</v>
      </c>
      <c r="BB98" t="str">
        <f t="shared" si="31"/>
        <v>На_экране_КОДИС._Он_белый_внутри?</v>
      </c>
      <c r="BC98">
        <f>A98</f>
        <v>1213</v>
      </c>
      <c r="BD98" cm="1">
        <f t="array" aca="1" ref="BD98" ca="1">INDEX($L$98:$L$105,(RANK(AT2,$AT$2:$AT$9)))</f>
        <v>2117</v>
      </c>
      <c r="BE98" cm="1">
        <f t="array" aca="1" ref="BE98" ca="1">INDEX(BD66:BD81,(RANK(AT6,$AT$2:$AT$9)))</f>
        <v>2073</v>
      </c>
      <c r="BF98" cm="1">
        <f t="array" aca="1" ref="BF98" ca="1">INDEX(BD82:BD97,(RANK(AT6,$AT$2:$AT$9)))</f>
        <v>2086</v>
      </c>
      <c r="BG98" cm="1">
        <f t="array" aca="1" ref="BG98" ca="1">INDEX(BD106:BD129,(RANK(AT6,$AT$2:$AT$17)))</f>
        <v>2138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VLOOKUP(B99,audio_list_stym!$A$3:$BP$18,54,FALSE)</f>
        <v>15</v>
      </c>
      <c r="F99" t="str">
        <f>VLOOKUP(E99,metki!$A$2:$B$9,2,FALSE)</f>
        <v>экспл_новые_с_названием</v>
      </c>
      <c r="G99" t="str">
        <f t="shared" si="25"/>
        <v>экспл</v>
      </c>
      <c r="H99" t="str">
        <f>VLOOKUP(B99,audio_list_stym!$A$3:$AJ$18,22,FALSE)</f>
        <v>Noni</v>
      </c>
      <c r="I99" t="s">
        <v>689</v>
      </c>
      <c r="J99" t="str">
        <f t="shared" si="26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130</v>
      </c>
      <c r="Z99" t="str">
        <f>IF(G99="экспл",VLOOKUP(J99,quest_экспл!$A$1:$N$129,12,FALSE),IF(G99="импл_",0,0))</f>
        <v>sound\\Rebristiy_li_on.wav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2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27"/>
        <v/>
      </c>
      <c r="AI99" t="s">
        <v>109</v>
      </c>
      <c r="AO99">
        <f t="shared" ca="1" si="33"/>
        <v>0.65261750579544575</v>
      </c>
      <c r="AP99" t="str">
        <f t="shared" ca="1" si="34"/>
        <v>pics\\Goroh_1.jpg</v>
      </c>
      <c r="AR99" t="str">
        <f t="shared" ref="AR99:AR120" si="37">IF(AH99="sound\\Ogorod",AP27,"")</f>
        <v/>
      </c>
      <c r="AS99" t="str">
        <f t="shared" si="36"/>
        <v/>
      </c>
      <c r="AT99">
        <f t="shared" ca="1" si="29"/>
        <v>0.56594971249103365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_Ребристый_ли_он?</v>
      </c>
      <c r="BA99" t="e">
        <f>VLOOKUP(Q99,audio_list_stym!$B$2:$BQ$299,68,FALSE)</f>
        <v>#N/A</v>
      </c>
      <c r="BB99" t="str">
        <f t="shared" si="31"/>
        <v>Посмотрите,_вот_КОДИС._Ребристый_ли_он?</v>
      </c>
      <c r="BD99" cm="1">
        <f t="array" aca="1" ref="BD99" ca="1">INDEX($L$98:$L$105,(RANK(AT3,$AT$2:$AT$9)))</f>
        <v>2114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VLOOKUP(B100,audio_list_stym!$A$3:$BP$18,54,FALSE)</f>
        <v>15</v>
      </c>
      <c r="F100" t="str">
        <f>VLOOKUP(E100,metki!$A$2:$B$9,2,FALSE)</f>
        <v>экспл_новые_с_названием</v>
      </c>
      <c r="G100" t="str">
        <f t="shared" si="25"/>
        <v>экспл</v>
      </c>
      <c r="H100" t="str">
        <f>VLOOKUP(B100,audio_list_stym!$A$3:$AJ$18,22,FALSE)</f>
        <v>Noni</v>
      </c>
      <c r="I100" t="s">
        <v>690</v>
      </c>
      <c r="J100" t="str">
        <f t="shared" si="26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131</v>
      </c>
      <c r="Z100" t="str">
        <f>IF(G100="экспл",VLOOKUP(J100,quest_экспл!$A$1:$N$129,12,FALSE),IF(G100="импл_",0,0))</f>
        <v>sound\\Goluboy_li_on.wav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2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27"/>
        <v/>
      </c>
      <c r="AI100" t="s">
        <v>110</v>
      </c>
      <c r="AO100">
        <f t="shared" ca="1" si="33"/>
        <v>0.22373290290093351</v>
      </c>
      <c r="AP100" t="str">
        <f t="shared" ca="1" si="34"/>
        <v>pics\\Redis_4.jpg</v>
      </c>
      <c r="AR100" t="str">
        <f t="shared" si="37"/>
        <v/>
      </c>
      <c r="AS100" t="str">
        <f t="shared" si="36"/>
        <v/>
      </c>
      <c r="AT100">
        <f t="shared" ca="1" si="29"/>
        <v>0.59572575412023843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_Голубой_ли_он?</v>
      </c>
      <c r="BA100" t="e">
        <f>VLOOKUP(Q100,audio_list_stym!$B$2:$BQ$299,68,FALSE)</f>
        <v>#N/A</v>
      </c>
      <c r="BB100" t="str">
        <f t="shared" si="31"/>
        <v>Вот_КОДИС._Голубой_ли_он?</v>
      </c>
      <c r="BD100" cm="1">
        <f t="array" aca="1" ref="BD100" ca="1">INDEX($L$98:$L$105,(RANK(AT4,$AT$2:$AT$9)))</f>
        <v>2120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VLOOKUP(B101,audio_list_stym!$A$3:$BP$18,54,FALSE)</f>
        <v>15</v>
      </c>
      <c r="F101" t="str">
        <f>VLOOKUP(E101,metki!$A$2:$B$9,2,FALSE)</f>
        <v>экспл_новые_с_названием</v>
      </c>
      <c r="G101" t="str">
        <f t="shared" si="25"/>
        <v>экспл</v>
      </c>
      <c r="H101" t="str">
        <f>VLOOKUP(B101,audio_list_stym!$A$3:$AJ$18,22,FALSE)</f>
        <v>Noni</v>
      </c>
      <c r="I101" t="s">
        <v>691</v>
      </c>
      <c r="J101" t="str">
        <f t="shared" si="26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132</v>
      </c>
      <c r="Z101" t="str">
        <f>IF(G101="экспл",VLOOKUP(J101,quest_экспл!$A$1:$N$129,12,FALSE),IF(G101="импл_",0,0))</f>
        <v>sound\\On_s_bugorkami.wav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2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27"/>
        <v/>
      </c>
      <c r="AI101" t="s">
        <v>111</v>
      </c>
      <c r="AO101">
        <f t="shared" ca="1" si="33"/>
        <v>0.57508750877971693</v>
      </c>
      <c r="AP101" t="str">
        <f t="shared" ca="1" si="34"/>
        <v>pics\\Kokos_1.jpg</v>
      </c>
      <c r="AR101" t="str">
        <f t="shared" si="37"/>
        <v/>
      </c>
      <c r="AS101" t="str">
        <f t="shared" si="36"/>
        <v/>
      </c>
      <c r="AT101">
        <f t="shared" ca="1" si="29"/>
        <v>0.18967012290105245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_Он_с_бугорками?</v>
      </c>
      <c r="BA101" t="e">
        <f>VLOOKUP(Q101,audio_list_stym!$B$2:$BQ$299,68,FALSE)</f>
        <v>#N/A</v>
      </c>
      <c r="BB101" t="str">
        <f t="shared" si="31"/>
        <v>Это_КОДИС._Он_с_бугорками?</v>
      </c>
      <c r="BD101" cm="1">
        <f t="array" aca="1" ref="BD101" ca="1">INDEX($L$98:$L$105,(RANK(AT5,$AT$2:$AT$9)))</f>
        <v>2118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VLOOKUP(B102,audio_list_stym!$A$3:$BP$18,54,FALSE)</f>
        <v>15</v>
      </c>
      <c r="F102" t="str">
        <f>VLOOKUP(E102,metki!$A$2:$B$9,2,FALSE)</f>
        <v>экспл_новые_с_названием</v>
      </c>
      <c r="G102" t="str">
        <f t="shared" si="25"/>
        <v>экспл</v>
      </c>
      <c r="H102" t="str">
        <f>VLOOKUP(B102,audio_list_stym!$A$3:$AJ$18,22,FALSE)</f>
        <v>Noni</v>
      </c>
      <c r="I102" t="s">
        <v>692</v>
      </c>
      <c r="J102" t="str">
        <f t="shared" si="26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133</v>
      </c>
      <c r="Z102" t="str">
        <f>IF(G102="экспл",VLOOKUP(J102,quest_экспл!$A$1:$N$129,12,FALSE),IF(G102="импл_",0,0))</f>
        <v>sound\\Ovalniy_li_on.wav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2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27"/>
        <v/>
      </c>
      <c r="AI102" t="s">
        <v>112</v>
      </c>
      <c r="AO102">
        <f t="shared" ca="1" si="33"/>
        <v>0.37021113875890255</v>
      </c>
      <c r="AP102" t="str">
        <f t="shared" ca="1" si="34"/>
        <v>pics\\Peper_3.jpg</v>
      </c>
      <c r="AR102" t="str">
        <f t="shared" si="37"/>
        <v/>
      </c>
      <c r="AS102" t="str">
        <f t="shared" si="36"/>
        <v/>
      </c>
      <c r="AT102">
        <f t="shared" ca="1" si="29"/>
        <v>0.35763489834119788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_Овальный_ли_он?</v>
      </c>
      <c r="BA102" t="e">
        <f>VLOOKUP(Q102,audio_list_stym!$B$2:$BQ$299,68,FALSE)</f>
        <v>#N/A</v>
      </c>
      <c r="BB102" t="str">
        <f t="shared" si="31"/>
        <v>На_картинке_КОДИС._Овальный_ли_он?</v>
      </c>
      <c r="BD102" cm="1">
        <f t="array" aca="1" ref="BD102" ca="1">INDEX($L$98:$L$105,(RANK(AT6,$AT$2:$AT$9)))</f>
        <v>2116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VLOOKUP(B103,audio_list_stym!$A$3:$BP$18,54,FALSE)</f>
        <v>15</v>
      </c>
      <c r="F103" t="str">
        <f>VLOOKUP(E103,metki!$A$2:$B$9,2,FALSE)</f>
        <v>экспл_новые_с_названием</v>
      </c>
      <c r="G103" t="str">
        <f t="shared" si="25"/>
        <v>экспл</v>
      </c>
      <c r="H103" t="str">
        <f>VLOOKUP(B103,audio_list_stym!$A$3:$AJ$18,22,FALSE)</f>
        <v>Noni</v>
      </c>
      <c r="I103" t="s">
        <v>693</v>
      </c>
      <c r="J103" t="str">
        <f t="shared" si="26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134</v>
      </c>
      <c r="Z103" t="str">
        <f>IF(G103="экспл",VLOOKUP(J103,quest_экспл!$A$1:$N$129,12,FALSE),IF(G103="импл_",0,0))</f>
        <v>sound\\Zhidkiy_li_on.wav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2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27"/>
        <v/>
      </c>
      <c r="AI103" t="s">
        <v>113</v>
      </c>
      <c r="AO103">
        <f t="shared" ca="1" si="33"/>
        <v>0.71756696400321596</v>
      </c>
      <c r="AP103" t="str">
        <f t="shared" ca="1" si="34"/>
        <v>pics\\Finik_7.jpg</v>
      </c>
      <c r="AR103" t="str">
        <f t="shared" si="37"/>
        <v/>
      </c>
      <c r="AS103" t="str">
        <f t="shared" si="36"/>
        <v/>
      </c>
      <c r="AT103">
        <f t="shared" ca="1" si="29"/>
        <v>0.2018096161796793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_Жидкий_ли_он?</v>
      </c>
      <c r="BA103" t="e">
        <f>VLOOKUP(Q103,audio_list_stym!$B$2:$BQ$299,68,FALSE)</f>
        <v>#N/A</v>
      </c>
      <c r="BB103" t="str">
        <f t="shared" si="31"/>
        <v>На_мониторе_КОДИС._Жидкий_ли_он?</v>
      </c>
      <c r="BD103" cm="1">
        <f t="array" aca="1" ref="BD103" ca="1">INDEX($L$98:$L$105,(RANK(AT7,$AT$2:$AT$9)))</f>
        <v>2115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VLOOKUP(B104,audio_list_stym!$A$3:$BP$18,54,FALSE)</f>
        <v>15</v>
      </c>
      <c r="F104" t="str">
        <f>VLOOKUP(E104,metki!$A$2:$B$9,2,FALSE)</f>
        <v>экспл_новые_с_названием</v>
      </c>
      <c r="G104" t="str">
        <f t="shared" si="25"/>
        <v>экспл</v>
      </c>
      <c r="H104" t="str">
        <f>VLOOKUP(B104,audio_list_stym!$A$3:$AJ$18,22,FALSE)</f>
        <v>Noni</v>
      </c>
      <c r="I104" t="s">
        <v>694</v>
      </c>
      <c r="J104" t="str">
        <f t="shared" si="26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135</v>
      </c>
      <c r="Z104" t="str">
        <f>IF(G104="экспл",VLOOKUP(J104,quest_экспл!$A$1:$N$129,12,FALSE),IF(G104="импл_",0,0))</f>
        <v>sound\\On_lohmatiy.wav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2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27"/>
        <v/>
      </c>
      <c r="AI104" t="s">
        <v>114</v>
      </c>
      <c r="AO104">
        <f t="shared" ca="1" si="33"/>
        <v>0.31915797786848066</v>
      </c>
      <c r="AP104" t="str">
        <f t="shared" ca="1" si="34"/>
        <v>pics\\Peper_8.jpg</v>
      </c>
      <c r="AR104" t="str">
        <f t="shared" si="37"/>
        <v/>
      </c>
      <c r="AS104" t="str">
        <f t="shared" si="36"/>
        <v/>
      </c>
      <c r="AT104">
        <f t="shared" ca="1" si="29"/>
        <v>0.9417597413647768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_Он_лохматый?</v>
      </c>
      <c r="BA104" t="e">
        <f>VLOOKUP(Q104,audio_list_stym!$B$2:$BQ$299,68,FALSE)</f>
        <v>#N/A</v>
      </c>
      <c r="BB104" t="str">
        <f t="shared" si="31"/>
        <v>Перед_Вами_КОДИС._Он_лохматый?</v>
      </c>
      <c r="BD104" cm="1">
        <f t="array" aca="1" ref="BD104" ca="1">INDEX($L$98:$L$105,(RANK(AT8,$AT$2:$AT$9)))</f>
        <v>2119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VLOOKUP(B105,audio_list_stym!$A$3:$BP$18,54,FALSE)</f>
        <v>15</v>
      </c>
      <c r="F105" t="str">
        <f>VLOOKUP(E105,metki!$A$2:$B$9,2,FALSE)</f>
        <v>экспл_новые_с_названием</v>
      </c>
      <c r="G105" t="str">
        <f t="shared" si="25"/>
        <v>экспл</v>
      </c>
      <c r="H105" t="str">
        <f>VLOOKUP(B105,audio_list_stym!$A$3:$AJ$18,22,FALSE)</f>
        <v>Noni</v>
      </c>
      <c r="I105" t="s">
        <v>695</v>
      </c>
      <c r="J105" t="str">
        <f t="shared" si="26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136</v>
      </c>
      <c r="Z105" t="str">
        <f>IF(G105="экспл",VLOOKUP(J105,quest_экспл!$A$1:$N$129,12,FALSE),IF(G105="импл_",0,0))</f>
        <v>sound\\On_zolotistiy.wav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2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27"/>
        <v/>
      </c>
      <c r="AI105" t="s">
        <v>115</v>
      </c>
      <c r="AO105">
        <f t="shared" ca="1" si="33"/>
        <v>0.55762069819714699</v>
      </c>
      <c r="AP105" t="str">
        <f t="shared" ca="1" si="34"/>
        <v>pics\\Kokos_4.jpg</v>
      </c>
      <c r="AR105" t="str">
        <f t="shared" si="37"/>
        <v/>
      </c>
      <c r="AS105" t="str">
        <f t="shared" si="36"/>
        <v/>
      </c>
      <c r="AT105">
        <f t="shared" ca="1" si="29"/>
        <v>0.42118469113888013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_Он_золотистый?</v>
      </c>
      <c r="BA105" t="e">
        <f>VLOOKUP(Q105,audio_list_stym!$B$2:$BQ$299,68,FALSE)</f>
        <v>#N/A</v>
      </c>
      <c r="BB105" t="str">
        <f t="shared" si="31"/>
        <v>Вы_видите_КОДИС._Он_золотистый?</v>
      </c>
      <c r="BD105" cm="1">
        <f t="array" aca="1" ref="BD105" ca="1">INDEX($L$98:$L$105,(RANK(AT9,$AT$2:$AT$9)))</f>
        <v>2113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VLOOKUP(B106,audio_list_stym!$A$3:$BP$18,54,FALSE)</f>
        <v>16</v>
      </c>
      <c r="F106" t="str">
        <f>VLOOKUP(E106,metki!$A$2:$B$9,2,FALSE)</f>
        <v>импл_новые_без_названия</v>
      </c>
      <c r="G106" t="str">
        <f t="shared" si="25"/>
        <v>импл_</v>
      </c>
      <c r="H106" t="str">
        <f>VLOOKUP(B106,audio_list_stym!$A$3:$AJ$18,22,FALSE)</f>
        <v>Sapota</v>
      </c>
      <c r="I106" t="s">
        <v>688</v>
      </c>
      <c r="J106" t="str">
        <f t="shared" si="26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265</v>
      </c>
      <c r="Q106" t="str">
        <f>IF(G106="экспл",0,IF(G106="импл_",VLOOKUP(J106,quest_импл!$A$1:$J$129,8,FALSE),0))</f>
        <v>sound\\Sharoobrazniy_li.wav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2054</v>
      </c>
      <c r="AD106" t="str">
        <f t="shared" ca="1" si="32"/>
        <v>pics\\Redis_6.jpg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7"/>
        <v>pics\\Redis_6.jpg</v>
      </c>
      <c r="AI106" t="s">
        <v>116</v>
      </c>
      <c r="AO106">
        <f t="shared" ca="1" si="33"/>
        <v>0.20562352234222558</v>
      </c>
      <c r="AP106" t="str">
        <f t="shared" ca="1" si="34"/>
        <v>pics\\Redis_6.jpg</v>
      </c>
      <c r="AR106" t="str">
        <f t="shared" si="37"/>
        <v/>
      </c>
      <c r="AS106" t="str">
        <f t="shared" ca="1" si="36"/>
        <v>pics\\Redis_6.jpg</v>
      </c>
      <c r="AT106">
        <f t="shared" ca="1" si="29"/>
        <v>0.98012396845361316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_Шарообразный_ли_</v>
      </c>
      <c r="BB106" t="str">
        <f t="shared" si="31"/>
        <v>_Шарообразный_ли_XXXXX?</v>
      </c>
      <c r="BC106">
        <f>A106</f>
        <v>1214</v>
      </c>
      <c r="BD106" cm="1">
        <f t="array" aca="1" ref="BD106" ca="1">INDEX($L$106:$L$113,(RANK(AT2,$AT$2:$AT$9)))</f>
        <v>2133</v>
      </c>
      <c r="BE106" cm="1">
        <f t="array" aca="1" ref="BE106" ca="1">INDEX(BD66:BD81,(RANK(AT7,$AT$2:$AT$17)))</f>
        <v>2072</v>
      </c>
      <c r="BF106" cm="1">
        <f t="array" aca="1" ref="BF106" ca="1">INDEX(BD90:BD105,(RANK(AT7,$AT$2:$AT$17)))</f>
        <v>2089</v>
      </c>
      <c r="BG106" cm="1">
        <f t="array" aca="1" ref="BG106" ca="1">INDEX(BD114:BD129,(RANK(AT7,$AT$2:$AT$9)))</f>
        <v>2144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VLOOKUP(B107,audio_list_stym!$A$3:$BP$18,54,FALSE)</f>
        <v>16</v>
      </c>
      <c r="F107" t="str">
        <f>VLOOKUP(E107,metki!$A$2:$B$9,2,FALSE)</f>
        <v>импл_новые_без_названия</v>
      </c>
      <c r="G107" t="str">
        <f t="shared" si="25"/>
        <v>импл_</v>
      </c>
      <c r="H107" t="str">
        <f>VLOOKUP(B107,audio_list_stym!$A$3:$AJ$18,22,FALSE)</f>
        <v>Sapota</v>
      </c>
      <c r="I107" t="s">
        <v>689</v>
      </c>
      <c r="J107" t="str">
        <f t="shared" si="26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266</v>
      </c>
      <c r="Q107" t="str">
        <f>IF(G107="экспл",0,IF(G107="импл_",VLOOKUP(J107,quest_импл!$A$1:$J$129,8,FALSE),0))</f>
        <v>sound\\Nadrezan_li.wav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2005</v>
      </c>
      <c r="AD107" t="str">
        <f t="shared" ca="1" si="32"/>
        <v>pics\\Banan_5.jpg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7"/>
        <v>pics\\Banan_5.jpg</v>
      </c>
      <c r="AI107" t="s">
        <v>117</v>
      </c>
      <c r="AO107">
        <f t="shared" ca="1" si="33"/>
        <v>0.92479467490551304</v>
      </c>
      <c r="AP107" t="str">
        <f t="shared" ca="1" si="34"/>
        <v>pics\\Banan_5.jpg</v>
      </c>
      <c r="AR107" t="str">
        <f t="shared" si="37"/>
        <v/>
      </c>
      <c r="AS107" t="str">
        <f t="shared" ca="1" si="36"/>
        <v>pics\\Banan_5.jpg</v>
      </c>
      <c r="AT107">
        <f t="shared" ca="1" si="29"/>
        <v>0.85440327651805759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_Надрезан_ли_</v>
      </c>
      <c r="BB107" t="str">
        <f t="shared" si="31"/>
        <v>_Надрезан_ли_XXXXX?</v>
      </c>
      <c r="BD107" cm="1">
        <f t="array" aca="1" ref="BD107" ca="1">INDEX($L$106:$L$113,(RANK(AT3,$AT$2:$AT$9)))</f>
        <v>2130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VLOOKUP(B108,audio_list_stym!$A$3:$BP$18,54,FALSE)</f>
        <v>16</v>
      </c>
      <c r="F108" t="str">
        <f>VLOOKUP(E108,metki!$A$2:$B$9,2,FALSE)</f>
        <v>импл_новые_без_названия</v>
      </c>
      <c r="G108" t="str">
        <f t="shared" si="25"/>
        <v>импл_</v>
      </c>
      <c r="H108" t="str">
        <f>VLOOKUP(B108,audio_list_stym!$A$3:$AJ$18,22,FALSE)</f>
        <v>Sapota</v>
      </c>
      <c r="I108" t="s">
        <v>690</v>
      </c>
      <c r="J108" t="str">
        <f t="shared" si="26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267</v>
      </c>
      <c r="Q108" t="str">
        <f>IF(G108="экспл",0,IF(G108="импл_",VLOOKUP(J108,quest_импл!$A$1:$J$129,8,FALSE),0))</f>
        <v>sound\\Perekruchen_li.wav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2034</v>
      </c>
      <c r="AD108" t="str">
        <f t="shared" ca="1" si="32"/>
        <v>pics\\Limon_2.jpg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7"/>
        <v>pics\\Limon_2.jpg</v>
      </c>
      <c r="AI108" t="s">
        <v>118</v>
      </c>
      <c r="AO108">
        <f t="shared" ca="1" si="33"/>
        <v>0.47158165999698043</v>
      </c>
      <c r="AP108" t="str">
        <f t="shared" ca="1" si="34"/>
        <v>pics\\Limon_2.jpg</v>
      </c>
      <c r="AR108" t="str">
        <f t="shared" si="37"/>
        <v/>
      </c>
      <c r="AS108" t="str">
        <f t="shared" ca="1" si="36"/>
        <v>pics\\Limon_2.jpg</v>
      </c>
      <c r="AT108">
        <f t="shared" ca="1" si="29"/>
        <v>0.94056693128729651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_Перекручен_ли_</v>
      </c>
      <c r="BB108" t="str">
        <f t="shared" si="31"/>
        <v>_Перекручен_ли_XXXXX?</v>
      </c>
      <c r="BD108" cm="1">
        <f t="array" aca="1" ref="BD108" ca="1">INDEX($L$106:$L$113,(RANK(AT4,$AT$2:$AT$9)))</f>
        <v>2136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VLOOKUP(B109,audio_list_stym!$A$3:$BP$18,54,FALSE)</f>
        <v>16</v>
      </c>
      <c r="F109" t="str">
        <f>VLOOKUP(E109,metki!$A$2:$B$9,2,FALSE)</f>
        <v>импл_новые_без_названия</v>
      </c>
      <c r="G109" t="str">
        <f t="shared" si="25"/>
        <v>импл_</v>
      </c>
      <c r="H109" t="str">
        <f>VLOOKUP(B109,audio_list_stym!$A$3:$AJ$18,22,FALSE)</f>
        <v>Sapota</v>
      </c>
      <c r="I109" t="s">
        <v>691</v>
      </c>
      <c r="J109" t="str">
        <f t="shared" si="26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268</v>
      </c>
      <c r="Q109" t="str">
        <f>IF(G109="экспл",0,IF(G109="импл_",VLOOKUP(J109,quest_импл!$A$1:$J$129,8,FALSE),0))</f>
        <v>sound\\Sorvan_li.wav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2045</v>
      </c>
      <c r="AD109" t="str">
        <f t="shared" ca="1" si="32"/>
        <v>pics\\Peper_5.jpg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7"/>
        <v>pics\\Peper_5.jpg</v>
      </c>
      <c r="AI109" t="s">
        <v>119</v>
      </c>
      <c r="AO109">
        <f t="shared" ca="1" si="33"/>
        <v>0.35086307501146863</v>
      </c>
      <c r="AP109" t="str">
        <f t="shared" ca="1" si="34"/>
        <v>pics\\Peper_5.jpg</v>
      </c>
      <c r="AR109" t="str">
        <f t="shared" si="37"/>
        <v/>
      </c>
      <c r="AS109" t="str">
        <f t="shared" ca="1" si="36"/>
        <v>pics\\Peper_5.jpg</v>
      </c>
      <c r="AT109">
        <f t="shared" ca="1" si="29"/>
        <v>0.67759744500273122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_Сорван_ли_</v>
      </c>
      <c r="BB109" t="str">
        <f t="shared" si="31"/>
        <v>_Сорван_ли_XXXXX?</v>
      </c>
      <c r="BD109" cm="1">
        <f t="array" aca="1" ref="BD109" ca="1">INDEX($L$106:$L$113,(RANK(AT5,$AT$2:$AT$9)))</f>
        <v>2134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VLOOKUP(B110,audio_list_stym!$A$3:$BP$18,54,FALSE)</f>
        <v>16</v>
      </c>
      <c r="F110" t="str">
        <f>VLOOKUP(E110,metki!$A$2:$B$9,2,FALSE)</f>
        <v>импл_новые_без_названия</v>
      </c>
      <c r="G110" t="str">
        <f t="shared" si="25"/>
        <v>импл_</v>
      </c>
      <c r="H110" t="str">
        <f>VLOOKUP(B110,audio_list_stym!$A$3:$AJ$18,22,FALSE)</f>
        <v>Sapota</v>
      </c>
      <c r="I110" t="s">
        <v>692</v>
      </c>
      <c r="J110" t="str">
        <f t="shared" si="26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269</v>
      </c>
      <c r="Q110" t="str">
        <f>IF(G110="экспл",0,IF(G110="импл_",VLOOKUP(J110,quest_импл!$A$1:$J$129,8,FALSE),0))</f>
        <v>sound\\Spresovan_li.wav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2023</v>
      </c>
      <c r="AD110" t="str">
        <f t="shared" ca="1" si="32"/>
        <v>pics\\Goroh_7.jpg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7"/>
        <v>pics\\Goroh_7.jpg</v>
      </c>
      <c r="AI110" t="s">
        <v>120</v>
      </c>
      <c r="AO110">
        <f t="shared" ca="1" si="33"/>
        <v>0.59765745230713485</v>
      </c>
      <c r="AP110" t="str">
        <f t="shared" ca="1" si="34"/>
        <v>pics\\Goroh_7.jpg</v>
      </c>
      <c r="AR110" t="str">
        <f t="shared" si="37"/>
        <v/>
      </c>
      <c r="AS110" t="str">
        <f t="shared" ca="1" si="36"/>
        <v>pics\\Goroh_7.jpg</v>
      </c>
      <c r="AT110">
        <f t="shared" ca="1" si="29"/>
        <v>0.43988220215649387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_Спрессован_ли_</v>
      </c>
      <c r="BB110" t="str">
        <f t="shared" si="31"/>
        <v>_Спрессован_ли_XXXXX?</v>
      </c>
      <c r="BD110" cm="1">
        <f t="array" aca="1" ref="BD110" ca="1">INDEX($L$106:$L$113,(RANK(AT6,$AT$2:$AT$9)))</f>
        <v>2132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VLOOKUP(B111,audio_list_stym!$A$3:$BP$18,54,FALSE)</f>
        <v>16</v>
      </c>
      <c r="F111" t="str">
        <f>VLOOKUP(E111,metki!$A$2:$B$9,2,FALSE)</f>
        <v>импл_новые_без_названия</v>
      </c>
      <c r="G111" t="str">
        <f t="shared" si="25"/>
        <v>импл_</v>
      </c>
      <c r="H111" t="str">
        <f>VLOOKUP(B111,audio_list_stym!$A$3:$AJ$18,22,FALSE)</f>
        <v>Sapota</v>
      </c>
      <c r="I111" t="s">
        <v>693</v>
      </c>
      <c r="J111" t="str">
        <f t="shared" si="26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270</v>
      </c>
      <c r="Q111" t="str">
        <f>IF(G111="экспл",0,IF(G111="импл_",VLOOKUP(J111,quest_импл!$A$1:$J$129,8,FALSE),0))</f>
        <v>sound\\Zheltiy_li.wav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2004</v>
      </c>
      <c r="AD111" t="str">
        <f t="shared" ca="1" si="32"/>
        <v>pics\\Banan_4.jpg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7"/>
        <v>pics\\Banan_4.jpg</v>
      </c>
      <c r="AI111" t="s">
        <v>121</v>
      </c>
      <c r="AO111">
        <f t="shared" ca="1" si="33"/>
        <v>0.94177738548733414</v>
      </c>
      <c r="AP111" t="str">
        <f t="shared" ca="1" si="34"/>
        <v>pics\\Banan_4.jpg</v>
      </c>
      <c r="AR111" t="str">
        <f t="shared" si="37"/>
        <v/>
      </c>
      <c r="AS111" t="str">
        <f t="shared" ca="1" si="36"/>
        <v>pics\\Banan_4.jpg</v>
      </c>
      <c r="AT111">
        <f t="shared" ca="1" si="29"/>
        <v>1.3389500968078782E-2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_Желтый_ли_</v>
      </c>
      <c r="BB111" t="str">
        <f t="shared" si="31"/>
        <v>_Желтый_ли_XXXXX?</v>
      </c>
      <c r="BD111" cm="1">
        <f t="array" aca="1" ref="BD111" ca="1">INDEX($L$106:$L$113,(RANK(AT7,$AT$2:$AT$9)))</f>
        <v>2131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VLOOKUP(B112,audio_list_stym!$A$3:$BP$18,54,FALSE)</f>
        <v>16</v>
      </c>
      <c r="F112" t="str">
        <f>VLOOKUP(E112,metki!$A$2:$B$9,2,FALSE)</f>
        <v>импл_новые_без_названия</v>
      </c>
      <c r="G112" t="str">
        <f t="shared" si="25"/>
        <v>импл_</v>
      </c>
      <c r="H112" t="str">
        <f>VLOOKUP(B112,audio_list_stym!$A$3:$AJ$18,22,FALSE)</f>
        <v>Sapota</v>
      </c>
      <c r="I112" t="s">
        <v>694</v>
      </c>
      <c r="J112" t="str">
        <f t="shared" si="26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271</v>
      </c>
      <c r="Q112" t="str">
        <f>IF(G112="экспл",0,IF(G112="импл_",VLOOKUP(J112,quest_импл!$A$1:$J$129,8,FALSE),0))</f>
        <v>sound\\Rovniy_li.wav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2040</v>
      </c>
      <c r="AD112" t="str">
        <f t="shared" ca="1" si="32"/>
        <v>pics\\Limon_8.jpg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7"/>
        <v>pics\\Limon_8.jpg</v>
      </c>
      <c r="AI112" t="s">
        <v>122</v>
      </c>
      <c r="AO112">
        <f t="shared" ca="1" si="33"/>
        <v>0.37738058096401195</v>
      </c>
      <c r="AP112" t="str">
        <f t="shared" ca="1" si="34"/>
        <v>pics\\Limon_8.jpg</v>
      </c>
      <c r="AR112" t="str">
        <f t="shared" si="37"/>
        <v/>
      </c>
      <c r="AS112" t="str">
        <f t="shared" ca="1" si="36"/>
        <v>pics\\Limon_8.jpg</v>
      </c>
      <c r="AT112">
        <f t="shared" ca="1" si="29"/>
        <v>0.15158361787352681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_Ровный_ли_</v>
      </c>
      <c r="BB112" t="str">
        <f t="shared" si="31"/>
        <v>_Ровный_ли_XXXXX?</v>
      </c>
      <c r="BD112" cm="1">
        <f t="array" aca="1" ref="BD112" ca="1">INDEX($L$106:$L$113,(RANK(AT8,$AT$2:$AT$9)))</f>
        <v>2135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VLOOKUP(B113,audio_list_stym!$A$3:$BP$18,54,FALSE)</f>
        <v>16</v>
      </c>
      <c r="F113" t="str">
        <f>VLOOKUP(E113,metki!$A$2:$B$9,2,FALSE)</f>
        <v>импл_новые_без_названия</v>
      </c>
      <c r="G113" t="str">
        <f t="shared" si="25"/>
        <v>импл_</v>
      </c>
      <c r="H113" t="str">
        <f>VLOOKUP(B113,audio_list_stym!$A$3:$AJ$18,22,FALSE)</f>
        <v>Sapota</v>
      </c>
      <c r="I113" t="s">
        <v>695</v>
      </c>
      <c r="J113" t="str">
        <f t="shared" si="26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272</v>
      </c>
      <c r="Q113" t="str">
        <f>IF(G113="экспл",0,IF(G113="импл_",VLOOKUP(J113,quest_импл!$A$1:$J$129,8,FALSE),0))</f>
        <v>sound\\Imeet_li_shipi.wav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2030</v>
      </c>
      <c r="AD113" t="str">
        <f t="shared" ca="1" si="32"/>
        <v>pics\\Kokos_6.jpg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7"/>
        <v>pics\\Kokos_6.jpg</v>
      </c>
      <c r="AI113" t="s">
        <v>123</v>
      </c>
      <c r="AO113">
        <f t="shared" ca="1" si="33"/>
        <v>0.54722048387606881</v>
      </c>
      <c r="AP113" t="str">
        <f t="shared" ca="1" si="34"/>
        <v>pics\\Kokos_6.jpg</v>
      </c>
      <c r="AR113" t="str">
        <f t="shared" si="37"/>
        <v/>
      </c>
      <c r="AS113" t="str">
        <f t="shared" ca="1" si="36"/>
        <v>pics\\Kokos_6.jpg</v>
      </c>
      <c r="AT113">
        <f t="shared" ca="1" si="29"/>
        <v>0.11676014751009767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_Имеет_ли_шипы_</v>
      </c>
      <c r="BB113" t="str">
        <f t="shared" si="31"/>
        <v>_Имеет_ли_шипы_XXXXX?</v>
      </c>
      <c r="BD113" cm="1">
        <f t="array" aca="1" ref="BD113" ca="1">INDEX($L$106:$L$113,(RANK(AT9,$AT$2:$AT$9)))</f>
        <v>2129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VLOOKUP(B114,audio_list_stym!$A$3:$BP$18,54,FALSE)</f>
        <v>17</v>
      </c>
      <c r="F114" t="str">
        <f>VLOOKUP(E114,metki!$A$2:$B$9,2,FALSE)</f>
        <v>экспл_новые_без_названия</v>
      </c>
      <c r="G114" t="str">
        <f t="shared" si="25"/>
        <v>экспл</v>
      </c>
      <c r="H114" t="str">
        <f>VLOOKUP(B114,audio_list_stym!$A$3:$AJ$18,22,FALSE)</f>
        <v>Tamanid</v>
      </c>
      <c r="I114" t="s">
        <v>688</v>
      </c>
      <c r="J114" t="str">
        <f t="shared" si="26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145</v>
      </c>
      <c r="Z114" t="str">
        <f>IF(G114="экспл",VLOOKUP(J114,quest_экспл!$A$1:$N$129,12,FALSE),IF(G114="импл_",0,0))</f>
        <v>sound\\On_krasnovatiy.wav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2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7"/>
        <v/>
      </c>
      <c r="AI114" t="s">
        <v>86</v>
      </c>
      <c r="AO114">
        <f t="shared" ca="1" si="33"/>
        <v>0.35879291992009865</v>
      </c>
      <c r="AP114" t="str">
        <f t="shared" ca="1" si="34"/>
        <v>pics\\Peper_4.jpg</v>
      </c>
      <c r="AR114" t="str">
        <f t="shared" si="37"/>
        <v/>
      </c>
      <c r="AS114" t="str">
        <f t="shared" si="36"/>
        <v/>
      </c>
      <c r="AT114">
        <f t="shared" ca="1" si="29"/>
        <v>0.11442235229884956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_Он_красноватый?</v>
      </c>
      <c r="BA114" t="e">
        <f>VLOOKUP(Q114,audio_list_stym!$B$2:$BQ$299,68,FALSE)</f>
        <v>#N/A</v>
      </c>
      <c r="BB114" t="str">
        <f t="shared" si="31"/>
        <v>На_экране_XXXXX._Он_красноватый?</v>
      </c>
      <c r="BC114">
        <f>A114</f>
        <v>1215</v>
      </c>
      <c r="BD114" cm="1">
        <f t="array" aca="1" ref="BD114" ca="1">INDEX($L$114:$L$121,(RANK(AT2,$AT$2:$AT$9)))</f>
        <v>2141</v>
      </c>
      <c r="BE114" cm="1">
        <f t="array" aca="1" ref="BE114" ca="1">INDEX(BD66:BD81,(RANK(AT8,$AT$2:$AT$17)))</f>
        <v>2079</v>
      </c>
      <c r="BF114" cm="1">
        <f t="array" aca="1" ref="BF114" ca="1">INDEX(BD82:BD97,(RANK(AT8,$AT$2:$AT$9)))</f>
        <v>2087</v>
      </c>
      <c r="BG114" cm="1">
        <f t="array" aca="1" ref="BG114" ca="1">INDEX(BD98:BD113,(RANK(AT8,$AT$2:$AT$9)))</f>
        <v>2119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VLOOKUP(B115,audio_list_stym!$A$3:$BP$18,54,FALSE)</f>
        <v>17</v>
      </c>
      <c r="F115" t="str">
        <f>VLOOKUP(E115,metki!$A$2:$B$9,2,FALSE)</f>
        <v>экспл_новые_без_названия</v>
      </c>
      <c r="G115" t="str">
        <f t="shared" si="25"/>
        <v>экспл</v>
      </c>
      <c r="H115" t="str">
        <f>VLOOKUP(B115,audio_list_stym!$A$3:$AJ$18,22,FALSE)</f>
        <v>Tamanid</v>
      </c>
      <c r="I115" t="s">
        <v>689</v>
      </c>
      <c r="J115" t="str">
        <f t="shared" si="26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146</v>
      </c>
      <c r="Z115" t="str">
        <f>IF(G115="экспл",VLOOKUP(J115,quest_экспл!$A$1:$N$129,12,FALSE),IF(G115="импл_",0,0))</f>
        <v>sound\\Izognut_li_on.wav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2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7"/>
        <v/>
      </c>
      <c r="AI115" t="s">
        <v>87</v>
      </c>
      <c r="AO115">
        <f t="shared" ca="1" si="33"/>
        <v>0.41875438745305438</v>
      </c>
      <c r="AP115" t="str">
        <f t="shared" ca="1" si="34"/>
        <v>pics\\Limon_7.jpg</v>
      </c>
      <c r="AR115" t="str">
        <f t="shared" si="37"/>
        <v/>
      </c>
      <c r="AS115" t="str">
        <f t="shared" si="36"/>
        <v/>
      </c>
      <c r="AT115">
        <f t="shared" ca="1" si="29"/>
        <v>0.33688540549657098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_Изогнут_ли_он?</v>
      </c>
      <c r="BA115" t="e">
        <f>VLOOKUP(Q115,audio_list_stym!$B$2:$BQ$299,68,FALSE)</f>
        <v>#N/A</v>
      </c>
      <c r="BB115" t="str">
        <f t="shared" si="31"/>
        <v>Посмотрите,_вот_XXXXX._Изогнут_ли_он?</v>
      </c>
      <c r="BD115" cm="1">
        <f t="array" aca="1" ref="BD115" ca="1">INDEX($L$114:$L$121,(RANK(AT3,$AT$2:$AT$9)))</f>
        <v>2138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VLOOKUP(B116,audio_list_stym!$A$3:$BP$18,54,FALSE)</f>
        <v>17</v>
      </c>
      <c r="F116" t="str">
        <f>VLOOKUP(E116,metki!$A$2:$B$9,2,FALSE)</f>
        <v>экспл_новые_без_названия</v>
      </c>
      <c r="G116" t="str">
        <f t="shared" si="25"/>
        <v>экспл</v>
      </c>
      <c r="H116" t="str">
        <f>VLOOKUP(B116,audio_list_stym!$A$3:$AJ$18,22,FALSE)</f>
        <v>Tamanid</v>
      </c>
      <c r="I116" t="s">
        <v>690</v>
      </c>
      <c r="J116" t="str">
        <f t="shared" si="26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147</v>
      </c>
      <c r="Z116" t="str">
        <f>IF(G116="экспл",VLOOKUP(J116,quest_экспл!$A$1:$N$129,12,FALSE),IF(G116="импл_",0,0))</f>
        <v>sound\\On_barhatistiy.wav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2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27"/>
        <v/>
      </c>
      <c r="AI116" t="s">
        <v>88</v>
      </c>
      <c r="AO116">
        <f t="shared" ca="1" si="33"/>
        <v>0.88327578976254861</v>
      </c>
      <c r="AP116" t="str">
        <f t="shared" ca="1" si="34"/>
        <v>pics\\Banan_8.jpg</v>
      </c>
      <c r="AR116" t="str">
        <f t="shared" si="37"/>
        <v/>
      </c>
      <c r="AS116" t="str">
        <f t="shared" si="36"/>
        <v/>
      </c>
      <c r="AT116">
        <f t="shared" ca="1" si="29"/>
        <v>0.24533665952945904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_Он_бархатистый?</v>
      </c>
      <c r="BA116" t="e">
        <f>VLOOKUP(Q116,audio_list_stym!$B$2:$BQ$299,68,FALSE)</f>
        <v>#N/A</v>
      </c>
      <c r="BB116" t="str">
        <f t="shared" si="31"/>
        <v>Вот_XXXXX._Он_бархатистый?</v>
      </c>
      <c r="BD116" cm="1">
        <f t="array" aca="1" ref="BD116" ca="1">INDEX($L$114:$L$121,(RANK(AT4,$AT$2:$AT$9)))</f>
        <v>2144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VLOOKUP(B117,audio_list_stym!$A$3:$BP$18,54,FALSE)</f>
        <v>17</v>
      </c>
      <c r="F117" t="str">
        <f>VLOOKUP(E117,metki!$A$2:$B$9,2,FALSE)</f>
        <v>экспл_новые_без_названия</v>
      </c>
      <c r="G117" t="str">
        <f t="shared" si="25"/>
        <v>экспл</v>
      </c>
      <c r="H117" t="str">
        <f>VLOOKUP(B117,audio_list_stym!$A$3:$AJ$18,22,FALSE)</f>
        <v>Tamanid</v>
      </c>
      <c r="I117" t="s">
        <v>691</v>
      </c>
      <c r="J117" t="str">
        <f t="shared" si="26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148</v>
      </c>
      <c r="Z117" t="str">
        <f>IF(G117="экспл",VLOOKUP(J117,quest_экспл!$A$1:$N$129,12,FALSE),IF(G117="импл_",0,0))</f>
        <v>sound\\Odnotonniy_li_on.wav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2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7"/>
        <v/>
      </c>
      <c r="AI117" t="s">
        <v>89</v>
      </c>
      <c r="AO117">
        <f t="shared" ca="1" si="33"/>
        <v>0.45957465355902594</v>
      </c>
      <c r="AP117" t="str">
        <f t="shared" ca="1" si="34"/>
        <v>pics\\Limon_4.jpg</v>
      </c>
      <c r="AR117" t="str">
        <f t="shared" si="37"/>
        <v/>
      </c>
      <c r="AS117" t="str">
        <f t="shared" si="36"/>
        <v/>
      </c>
      <c r="AT117">
        <f t="shared" ca="1" si="29"/>
        <v>0.51957055059210699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_Однотонный_ли_он?</v>
      </c>
      <c r="BA117" t="e">
        <f>VLOOKUP(Q117,audio_list_stym!$B$2:$BQ$299,68,FALSE)</f>
        <v>#N/A</v>
      </c>
      <c r="BB117" t="str">
        <f t="shared" si="31"/>
        <v>Это_XXXXX._Однотонный_ли_он?</v>
      </c>
      <c r="BD117" cm="1">
        <f t="array" aca="1" ref="BD117" ca="1">INDEX($L$114:$L$121,(RANK(AT5,$AT$2:$AT$9)))</f>
        <v>2142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VLOOKUP(B118,audio_list_stym!$A$3:$BP$18,54,FALSE)</f>
        <v>17</v>
      </c>
      <c r="F118" t="str">
        <f>VLOOKUP(E118,metki!$A$2:$B$9,2,FALSE)</f>
        <v>экспл_новые_без_названия</v>
      </c>
      <c r="G118" t="str">
        <f t="shared" si="25"/>
        <v>экспл</v>
      </c>
      <c r="H118" t="str">
        <f>VLOOKUP(B118,audio_list_stym!$A$3:$AJ$18,22,FALSE)</f>
        <v>Tamanid</v>
      </c>
      <c r="I118" t="s">
        <v>692</v>
      </c>
      <c r="J118" t="str">
        <f t="shared" si="26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149</v>
      </c>
      <c r="Z118" t="str">
        <f>IF(G118="экспл",VLOOKUP(J118,quest_экспл!$A$1:$N$129,12,FALSE),IF(G118="импл_",0,0))</f>
        <v>sound\\On_prozrachniy.wav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2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27"/>
        <v/>
      </c>
      <c r="AI118" t="s">
        <v>90</v>
      </c>
      <c r="AO118">
        <f t="shared" ca="1" si="33"/>
        <v>0.56879100965707652</v>
      </c>
      <c r="AP118" t="str">
        <f t="shared" ca="1" si="34"/>
        <v>pics\\Kokos_2.jpg</v>
      </c>
      <c r="AR118" t="str">
        <f t="shared" si="37"/>
        <v/>
      </c>
      <c r="AS118" t="str">
        <f t="shared" si="36"/>
        <v/>
      </c>
      <c r="AT118">
        <f t="shared" ca="1" si="29"/>
        <v>0.22729627820672216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_Он_прозрачный?</v>
      </c>
      <c r="BA118" t="e">
        <f>VLOOKUP(Q118,audio_list_stym!$B$2:$BQ$299,68,FALSE)</f>
        <v>#N/A</v>
      </c>
      <c r="BB118" t="str">
        <f t="shared" si="31"/>
        <v>На_картинке_XXXXX._Он_прозрачный?</v>
      </c>
      <c r="BD118" cm="1">
        <f t="array" aca="1" ref="BD118" ca="1">INDEX($L$114:$L$121,(RANK(AT6,$AT$2:$AT$9)))</f>
        <v>2140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VLOOKUP(B119,audio_list_stym!$A$3:$BP$18,54,FALSE)</f>
        <v>17</v>
      </c>
      <c r="F119" t="str">
        <f>VLOOKUP(E119,metki!$A$2:$B$9,2,FALSE)</f>
        <v>экспл_новые_без_названия</v>
      </c>
      <c r="G119" t="str">
        <f t="shared" si="25"/>
        <v>экспл</v>
      </c>
      <c r="H119" t="str">
        <f>VLOOKUP(B119,audio_list_stym!$A$3:$AJ$18,22,FALSE)</f>
        <v>Tamanid</v>
      </c>
      <c r="I119" t="s">
        <v>693</v>
      </c>
      <c r="J119" t="str">
        <f t="shared" si="26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150</v>
      </c>
      <c r="Z119" t="str">
        <f>IF(G119="экспл",VLOOKUP(J119,quest_экспл!$A$1:$N$129,12,FALSE),IF(G119="импл_",0,0))</f>
        <v>sound\\On_izmelchen.wav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2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27"/>
        <v/>
      </c>
      <c r="AI119" t="s">
        <v>91</v>
      </c>
      <c r="AO119">
        <f t="shared" ca="1" si="33"/>
        <v>7.1957033854242458E-2</v>
      </c>
      <c r="AP119" t="str">
        <f t="shared" ca="1" si="34"/>
        <v>pics\\Tomat_4.jpg</v>
      </c>
      <c r="AR119" t="str">
        <f t="shared" si="37"/>
        <v/>
      </c>
      <c r="AS119" t="str">
        <f t="shared" si="36"/>
        <v/>
      </c>
      <c r="AT119">
        <f t="shared" ca="1" si="29"/>
        <v>0.73716661863864907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_Он_измельчен?</v>
      </c>
      <c r="BA119" t="e">
        <f>VLOOKUP(Q119,audio_list_stym!$B$2:$BQ$299,68,FALSE)</f>
        <v>#N/A</v>
      </c>
      <c r="BB119" t="str">
        <f t="shared" si="31"/>
        <v>На_мониторе_XXXXX._Он_измельчен?</v>
      </c>
      <c r="BD119" cm="1">
        <f t="array" aca="1" ref="BD119" ca="1">INDEX($L$114:$L$121,(RANK(AT7,$AT$2:$AT$9)))</f>
        <v>2139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VLOOKUP(B120,audio_list_stym!$A$3:$BP$18,54,FALSE)</f>
        <v>17</v>
      </c>
      <c r="F120" t="str">
        <f>VLOOKUP(E120,metki!$A$2:$B$9,2,FALSE)</f>
        <v>экспл_новые_без_названия</v>
      </c>
      <c r="G120" t="str">
        <f t="shared" si="25"/>
        <v>экспл</v>
      </c>
      <c r="H120" t="str">
        <f>VLOOKUP(B120,audio_list_stym!$A$3:$AJ$18,22,FALSE)</f>
        <v>Tamanid</v>
      </c>
      <c r="I120" t="s">
        <v>694</v>
      </c>
      <c r="J120" t="str">
        <f t="shared" si="26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151</v>
      </c>
      <c r="Z120" t="str">
        <f>IF(G120="экспл",VLOOKUP(J120,quest_экспл!$A$1:$N$129,12,FALSE),IF(G120="импл_",0,0))</f>
        <v>sound\\Cvetushiy_li_on.wav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2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27"/>
        <v/>
      </c>
      <c r="AI120" t="s">
        <v>92</v>
      </c>
      <c r="AO120">
        <f t="shared" ca="1" si="33"/>
        <v>9.9672295791298993E-2</v>
      </c>
      <c r="AP120" t="str">
        <f t="shared" ca="1" si="34"/>
        <v>pics\\Tomat_3.jpg</v>
      </c>
      <c r="AR120" t="str">
        <f t="shared" si="37"/>
        <v/>
      </c>
      <c r="AS120" t="str">
        <f t="shared" si="36"/>
        <v/>
      </c>
      <c r="AT120">
        <f t="shared" ca="1" si="29"/>
        <v>1.2805192371764251E-2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_Цветущий_ли_он?</v>
      </c>
      <c r="BA120" t="e">
        <f>VLOOKUP(Q120,audio_list_stym!$B$2:$BQ$299,68,FALSE)</f>
        <v>#N/A</v>
      </c>
      <c r="BB120" t="str">
        <f t="shared" si="31"/>
        <v>Перед_Вами_XXXXX._Цветущий_ли_он?</v>
      </c>
      <c r="BD120" cm="1">
        <f t="array" aca="1" ref="BD120" ca="1">INDEX($L$114:$L$121,(RANK(AT8,$AT$2:$AT$9)))</f>
        <v>2143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VLOOKUP(B121,audio_list_stym!$A$3:$BP$18,54,FALSE)</f>
        <v>17</v>
      </c>
      <c r="F121" t="str">
        <f>VLOOKUP(E121,metki!$A$2:$B$9,2,FALSE)</f>
        <v>экспл_новые_без_названия</v>
      </c>
      <c r="G121" t="str">
        <f t="shared" si="25"/>
        <v>экспл</v>
      </c>
      <c r="H121" t="str">
        <f>VLOOKUP(B121,audio_list_stym!$A$3:$AJ$18,22,FALSE)</f>
        <v>Tamanid</v>
      </c>
      <c r="I121" t="s">
        <v>695</v>
      </c>
      <c r="J121" t="str">
        <f t="shared" si="26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152</v>
      </c>
      <c r="Z121" t="str">
        <f>IF(G121="экспл",VLOOKUP(J121,quest_экспл!$A$1:$N$129,12,FALSE),IF(G121="импл_",0,0))</f>
        <v>sound\\Skruchen_li_on.wav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2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27"/>
        <v/>
      </c>
      <c r="AI121" t="s">
        <v>93</v>
      </c>
      <c r="AO121">
        <f t="shared" ca="1" si="33"/>
        <v>0.86627885491815437</v>
      </c>
      <c r="AP121" t="str">
        <f t="shared" ca="1" si="34"/>
        <v>pics\\Finik_2.jpg</v>
      </c>
      <c r="AR121" t="str">
        <f>IF(AH121="sound\\Ogorod",AP49,"")</f>
        <v/>
      </c>
      <c r="AS121" t="str">
        <f t="shared" si="36"/>
        <v/>
      </c>
      <c r="AT121">
        <f t="shared" ca="1" si="29"/>
        <v>0.48235486923270965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_Скручен_ли_он?</v>
      </c>
      <c r="BA121" t="e">
        <f>VLOOKUP(Q121,audio_list_stym!$B$2:$BQ$299,68,FALSE)</f>
        <v>#N/A</v>
      </c>
      <c r="BB121" t="str">
        <f t="shared" si="31"/>
        <v>Вы_видите_XXXXX._Скручен_ли_он?</v>
      </c>
      <c r="BD121" cm="1">
        <f t="array" aca="1" ref="BD121" ca="1">INDEX($L$114:$L$121,(RANK(AT9,$AT$2:$AT$9)))</f>
        <v>2137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VLOOKUP(B122,audio_list_stym!$A$3:$BP$18,54,FALSE)</f>
        <v>14</v>
      </c>
      <c r="F122" t="str">
        <f>VLOOKUP(E122,metki!$A$2:$B$9,2,FALSE)</f>
        <v>импл_новые_с_названием</v>
      </c>
      <c r="G122" t="str">
        <f t="shared" si="25"/>
        <v>импл_</v>
      </c>
      <c r="H122" t="str">
        <f>VLOOKUP(B122,audio_list_stym!$A$3:$AJ$18,22,FALSE)</f>
        <v>ZF</v>
      </c>
      <c r="I122" t="s">
        <v>688</v>
      </c>
      <c r="J122" t="str">
        <f t="shared" si="26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281</v>
      </c>
      <c r="Q122" t="str">
        <f>IF(G122="экспл",0,IF(G122="импл_",VLOOKUP(J122,quest_импл!$A$1:$J$129,8,FALSE),0))</f>
        <v>sound\\S_chashuykami_li.wav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2001</v>
      </c>
      <c r="AD122" t="str">
        <f t="shared" ca="1" si="32"/>
        <v>pics\\Banan_1.jpg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7"/>
        <v>pics\\Banan_1.jpg</v>
      </c>
      <c r="AI122" t="s">
        <v>124</v>
      </c>
      <c r="AO122">
        <f t="shared" ca="1" si="33"/>
        <v>0.9658507121724329</v>
      </c>
      <c r="AP122" t="str">
        <f t="shared" ca="1" si="34"/>
        <v>pics\\Banan_1.jpg</v>
      </c>
      <c r="AR122" t="str">
        <f t="shared" ref="AR122:AR129" si="38">IF(AH122="sound\\Ogorod",AP50,"")</f>
        <v/>
      </c>
      <c r="AS122" t="str">
        <f t="shared" ca="1" si="36"/>
        <v>pics\\Banan_1.jpg</v>
      </c>
      <c r="AT122">
        <f t="shared" ca="1" si="29"/>
        <v>0.15092649240738565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_С_чешуйками_ли_</v>
      </c>
      <c r="BB122" t="str">
        <f t="shared" si="31"/>
        <v>_С_чешуйками_ли_ПЕМАТ?</v>
      </c>
      <c r="BC122">
        <f>A122</f>
        <v>1216</v>
      </c>
      <c r="BD122" cm="1">
        <f t="array" aca="1" ref="BD122" ca="1">INDEX($L$122:$L$129,(RANK(AT2,$AT$2:$AT$9)))</f>
        <v>2149</v>
      </c>
      <c r="BE122" cm="1">
        <f t="array" aca="1" ref="BE122" ca="1">INDEX(BD66:BD81,(RANK(AT9,$AT$2:$AT$17)))</f>
        <v>2067</v>
      </c>
      <c r="BF122" cm="1">
        <f t="array" aca="1" ref="BF122" ca="1">INDEX(BD90:BD105,(RANK(AT9,$AT$2:$AT$17)))</f>
        <v>2090</v>
      </c>
      <c r="BG122" cm="1">
        <f t="array" aca="1" ref="BG122" ca="1">INDEX(BD106:BD121,(RANK(AT9,$AT$2:$AT$17)))</f>
        <v>2130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VLOOKUP(B123,audio_list_stym!$A$3:$BP$18,54,FALSE)</f>
        <v>14</v>
      </c>
      <c r="F123" t="str">
        <f>VLOOKUP(E123,metki!$A$2:$B$9,2,FALSE)</f>
        <v>импл_новые_с_названием</v>
      </c>
      <c r="G123" t="str">
        <f t="shared" si="25"/>
        <v>импл_</v>
      </c>
      <c r="H123" t="str">
        <f>VLOOKUP(B123,audio_list_stym!$A$3:$AJ$18,22,FALSE)</f>
        <v>ZF</v>
      </c>
      <c r="I123" t="s">
        <v>689</v>
      </c>
      <c r="J123" t="str">
        <f t="shared" si="26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282</v>
      </c>
      <c r="Q123" t="str">
        <f>IF(G123="экспл",0,IF(G123="импл_",VLOOKUP(J123,quest_импл!$A$1:$J$129,8,FALSE),0))</f>
        <v>sound\\Rozoviy_li.wav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2049</v>
      </c>
      <c r="AD123" t="str">
        <f t="shared" ca="1" si="32"/>
        <v>pics\\Redis_1.jpg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7"/>
        <v>pics\\Redis_1.jpg</v>
      </c>
      <c r="AI123" t="s">
        <v>125</v>
      </c>
      <c r="AO123">
        <f t="shared" ca="1" si="33"/>
        <v>0.31306930013889145</v>
      </c>
      <c r="AP123" t="str">
        <f t="shared" ca="1" si="34"/>
        <v>pics\\Redis_1.jpg</v>
      </c>
      <c r="AR123" t="str">
        <f t="shared" si="38"/>
        <v/>
      </c>
      <c r="AS123" t="str">
        <f t="shared" ca="1" si="36"/>
        <v>pics\\Redis_1.jpg</v>
      </c>
      <c r="AT123">
        <f t="shared" ca="1" si="29"/>
        <v>0.78591764964627897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_Розовый_ли_</v>
      </c>
      <c r="BB123" t="str">
        <f t="shared" si="31"/>
        <v>_Розовый_ли_ПЕМАТ?</v>
      </c>
      <c r="BD123" cm="1">
        <f t="array" aca="1" ref="BD123" ca="1">INDEX($L$122:$L$129,(RANK(AT3,$AT$2:$AT$9)))</f>
        <v>2146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VLOOKUP(B124,audio_list_stym!$A$3:$BP$18,54,FALSE)</f>
        <v>14</v>
      </c>
      <c r="F124" t="str">
        <f>VLOOKUP(E124,metki!$A$2:$B$9,2,FALSE)</f>
        <v>импл_новые_с_названием</v>
      </c>
      <c r="G124" t="str">
        <f t="shared" si="25"/>
        <v>импл_</v>
      </c>
      <c r="H124" t="str">
        <f>VLOOKUP(B124,audio_list_stym!$A$3:$AJ$18,22,FALSE)</f>
        <v>ZF</v>
      </c>
      <c r="I124" t="s">
        <v>690</v>
      </c>
      <c r="J124" t="str">
        <f t="shared" si="26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283</v>
      </c>
      <c r="Q124" t="str">
        <f>IF(G124="экспл",0,IF(G124="импл_",VLOOKUP(J124,quest_импл!$A$1:$J$129,8,FALSE),0))</f>
        <v>sound\\Tonkiy_li.wav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2022</v>
      </c>
      <c r="AD124" t="str">
        <f t="shared" ca="1" si="32"/>
        <v>pics\\Goroh_6.jpg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7"/>
        <v>pics\\Goroh_6.jpg</v>
      </c>
      <c r="AI124" t="s">
        <v>126</v>
      </c>
      <c r="AO124">
        <f t="shared" ca="1" si="33"/>
        <v>0.59855302589848791</v>
      </c>
      <c r="AP124" t="str">
        <f t="shared" ca="1" si="34"/>
        <v>pics\\Goroh_6.jpg</v>
      </c>
      <c r="AR124" t="str">
        <f t="shared" si="38"/>
        <v/>
      </c>
      <c r="AS124" t="str">
        <f t="shared" ca="1" si="36"/>
        <v>pics\\Goroh_6.jpg</v>
      </c>
      <c r="AT124">
        <f t="shared" ca="1" si="29"/>
        <v>0.29165570878051461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_Тонкий_ли_</v>
      </c>
      <c r="BB124" t="str">
        <f t="shared" si="31"/>
        <v>_Тонкий_ли_ПЕМАТ?</v>
      </c>
      <c r="BD124" cm="1">
        <f t="array" aca="1" ref="BD124" ca="1">INDEX($L$122:$L$129,(RANK(AT4,$AT$2:$AT$9)))</f>
        <v>2152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VLOOKUP(B125,audio_list_stym!$A$3:$BP$18,54,FALSE)</f>
        <v>14</v>
      </c>
      <c r="F125" t="str">
        <f>VLOOKUP(E125,metki!$A$2:$B$9,2,FALSE)</f>
        <v>импл_новые_с_названием</v>
      </c>
      <c r="G125" t="str">
        <f t="shared" si="25"/>
        <v>импл_</v>
      </c>
      <c r="H125" t="str">
        <f>VLOOKUP(B125,audio_list_stym!$A$3:$AJ$18,22,FALSE)</f>
        <v>ZF</v>
      </c>
      <c r="I125" t="s">
        <v>691</v>
      </c>
      <c r="J125" t="str">
        <f t="shared" si="26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284</v>
      </c>
      <c r="Q125" t="str">
        <f>IF(G125="экспл",0,IF(G125="импл_",VLOOKUP(J125,quest_импл!$A$1:$J$129,8,FALSE),0))</f>
        <v>sound\\Celniy_li.wav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2003</v>
      </c>
      <c r="AD125" t="str">
        <f t="shared" ca="1" si="32"/>
        <v>pics\\Banan_3.jpg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7"/>
        <v>pics\\Banan_3.jpg</v>
      </c>
      <c r="AI125" t="s">
        <v>127</v>
      </c>
      <c r="AO125">
        <f t="shared" ca="1" si="33"/>
        <v>0.94455633649388115</v>
      </c>
      <c r="AP125" t="str">
        <f t="shared" ca="1" si="34"/>
        <v>pics\\Banan_3.jpg</v>
      </c>
      <c r="AR125" t="str">
        <f t="shared" si="38"/>
        <v/>
      </c>
      <c r="AS125" t="str">
        <f t="shared" ca="1" si="36"/>
        <v>pics\\Banan_3.jpg</v>
      </c>
      <c r="AT125">
        <f t="shared" ca="1" si="29"/>
        <v>0.69688302097491284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_Цельный_ли_</v>
      </c>
      <c r="BB125" t="str">
        <f t="shared" si="31"/>
        <v>_Цельный_ли_ПЕМАТ?</v>
      </c>
      <c r="BD125" cm="1">
        <f t="array" aca="1" ref="BD125" ca="1">INDEX($L$122:$L$129,(RANK(AT5,$AT$2:$AT$9)))</f>
        <v>2150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VLOOKUP(B126,audio_list_stym!$A$3:$BP$18,54,FALSE)</f>
        <v>14</v>
      </c>
      <c r="F126" t="str">
        <f>VLOOKUP(E126,metki!$A$2:$B$9,2,FALSE)</f>
        <v>импл_новые_с_названием</v>
      </c>
      <c r="G126" t="str">
        <f t="shared" si="25"/>
        <v>импл_</v>
      </c>
      <c r="H126" t="str">
        <f>VLOOKUP(B126,audio_list_stym!$A$3:$AJ$18,22,FALSE)</f>
        <v>ZF</v>
      </c>
      <c r="I126" t="s">
        <v>692</v>
      </c>
      <c r="J126" t="str">
        <f t="shared" si="26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285</v>
      </c>
      <c r="Q126" t="str">
        <f>IF(G126="экспл",0,IF(G126="импл_",VLOOKUP(J126,quest_импл!$A$1:$J$129,8,FALSE),0))</f>
        <v>sound\\Shershaviy_li.wav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2027</v>
      </c>
      <c r="AD126" t="str">
        <f t="shared" ca="1" si="32"/>
        <v>pics\\Kokos_3.jpg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7"/>
        <v>pics\\Kokos_3.jpg</v>
      </c>
      <c r="AI126" t="s">
        <v>128</v>
      </c>
      <c r="AO126">
        <f t="shared" ca="1" si="33"/>
        <v>0.56198267293959647</v>
      </c>
      <c r="AP126" t="str">
        <f t="shared" ca="1" si="34"/>
        <v>pics\\Kokos_3.jpg</v>
      </c>
      <c r="AR126" t="str">
        <f t="shared" si="38"/>
        <v/>
      </c>
      <c r="AS126" t="str">
        <f t="shared" ca="1" si="36"/>
        <v>pics\\Kokos_3.jpg</v>
      </c>
      <c r="AT126">
        <f t="shared" ca="1" si="29"/>
        <v>0.70326727406815071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_Шершавый_ли_</v>
      </c>
      <c r="BB126" t="str">
        <f t="shared" si="31"/>
        <v>_Шершавый_ли_ПЕМАТ?</v>
      </c>
      <c r="BD126" cm="1">
        <f t="array" aca="1" ref="BD126" ca="1">INDEX($L$122:$L$129,(RANK(AT6,$AT$2:$AT$9)))</f>
        <v>2148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VLOOKUP(B127,audio_list_stym!$A$3:$BP$18,54,FALSE)</f>
        <v>14</v>
      </c>
      <c r="F127" t="str">
        <f>VLOOKUP(E127,metki!$A$2:$B$9,2,FALSE)</f>
        <v>импл_новые_с_названием</v>
      </c>
      <c r="G127" t="str">
        <f t="shared" si="25"/>
        <v>импл_</v>
      </c>
      <c r="H127" t="str">
        <f>VLOOKUP(B127,audio_list_stym!$A$3:$AJ$18,22,FALSE)</f>
        <v>ZF</v>
      </c>
      <c r="I127" t="s">
        <v>693</v>
      </c>
      <c r="J127" t="str">
        <f t="shared" si="26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286</v>
      </c>
      <c r="Q127" t="str">
        <f>IF(G127="экспл",0,IF(G127="импл_",VLOOKUP(J127,quest_импл!$A$1:$J$129,8,FALSE),0))</f>
        <v>sound\\Zaostryen_li.wav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2056</v>
      </c>
      <c r="AD127" t="str">
        <f t="shared" ca="1" si="32"/>
        <v>pics\\Redis_8.jpg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7"/>
        <v>pics\\Redis_8.jpg</v>
      </c>
      <c r="AI127" t="s">
        <v>129</v>
      </c>
      <c r="AO127">
        <f t="shared" ca="1" si="33"/>
        <v>0.16445561503129669</v>
      </c>
      <c r="AP127" t="str">
        <f t="shared" ca="1" si="34"/>
        <v>pics\\Redis_8.jpg</v>
      </c>
      <c r="AR127" t="str">
        <f t="shared" si="38"/>
        <v/>
      </c>
      <c r="AS127" t="str">
        <f t="shared" ca="1" si="36"/>
        <v>pics\\Redis_8.jpg</v>
      </c>
      <c r="AT127">
        <f t="shared" ca="1" si="29"/>
        <v>0.44400956626779409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_Заострен_ли_</v>
      </c>
      <c r="BB127" t="str">
        <f t="shared" si="31"/>
        <v>_Заострен_ли_ПЕМАТ?</v>
      </c>
      <c r="BD127" cm="1">
        <f t="array" aca="1" ref="BD127" ca="1">INDEX($L$122:$L$129,(RANK(AT7,$AT$2:$AT$9)))</f>
        <v>2147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VLOOKUP(B128,audio_list_stym!$A$3:$BP$18,54,FALSE)</f>
        <v>14</v>
      </c>
      <c r="F128" t="str">
        <f>VLOOKUP(E128,metki!$A$2:$B$9,2,FALSE)</f>
        <v>импл_новые_с_названием</v>
      </c>
      <c r="G128" t="str">
        <f t="shared" si="25"/>
        <v>импл_</v>
      </c>
      <c r="H128" t="str">
        <f>VLOOKUP(B128,audio_list_stym!$A$3:$AJ$18,22,FALSE)</f>
        <v>ZF</v>
      </c>
      <c r="I128" t="s">
        <v>694</v>
      </c>
      <c r="J128" t="str">
        <f t="shared" si="26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287</v>
      </c>
      <c r="Q128" t="str">
        <f>IF(G128="экспл",0,IF(G128="импл_",VLOOKUP(J128,quest_импл!$A$1:$J$129,8,FALSE),0))</f>
        <v>sound\\Rassipchatiy_li.wav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2012</v>
      </c>
      <c r="AD128" t="str">
        <f t="shared" ca="1" si="32"/>
        <v>pics\\Finik_4.jpg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7"/>
        <v>pics\\Finik_4.jpg</v>
      </c>
      <c r="AI128" t="s">
        <v>130</v>
      </c>
      <c r="AO128">
        <f t="shared" ca="1" si="33"/>
        <v>0.8222226128041894</v>
      </c>
      <c r="AP128" t="str">
        <f t="shared" ca="1" si="34"/>
        <v>pics\\Finik_4.jpg</v>
      </c>
      <c r="AR128" t="str">
        <f t="shared" si="38"/>
        <v/>
      </c>
      <c r="AS128" t="str">
        <f t="shared" ca="1" si="36"/>
        <v>pics\\Finik_4.jpg</v>
      </c>
      <c r="AT128">
        <f t="shared" ca="1" si="29"/>
        <v>8.1573894096910959E-2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_Рассыпчатый_ли_</v>
      </c>
      <c r="BB128" t="str">
        <f t="shared" si="31"/>
        <v>_Рассыпчатый_ли_ПЕМАТ?</v>
      </c>
      <c r="BD128" cm="1">
        <f t="array" aca="1" ref="BD128" ca="1">INDEX($L$122:$L$129,(RANK(AT8,$AT$2:$AT$9)))</f>
        <v>2151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VLOOKUP(B129,audio_list_stym!$A$3:$BP$18,54,FALSE)</f>
        <v>14</v>
      </c>
      <c r="F129" t="str">
        <f>VLOOKUP(E129,metki!$A$2:$B$9,2,FALSE)</f>
        <v>импл_новые_с_названием</v>
      </c>
      <c r="G129" t="str">
        <f t="shared" si="25"/>
        <v>импл_</v>
      </c>
      <c r="H129" t="str">
        <f>VLOOKUP(B129,audio_list_stym!$A$3:$AJ$18,22,FALSE)</f>
        <v>ZF</v>
      </c>
      <c r="I129" t="s">
        <v>695</v>
      </c>
      <c r="J129" t="str">
        <f t="shared" si="26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288</v>
      </c>
      <c r="Q129" t="str">
        <f>IF(G129="экспл",0,IF(G129="импл_",VLOOKUP(J129,quest_импл!$A$1:$J$129,8,FALSE),0))</f>
        <v>sound\\Ochishen_li.wav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2032</v>
      </c>
      <c r="AD129" t="str">
        <f t="shared" ca="1" si="32"/>
        <v>pics\\Kokos_8.jpg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7"/>
        <v>pics\\Kokos_8.jpg</v>
      </c>
      <c r="AI129" t="s">
        <v>131</v>
      </c>
      <c r="AO129">
        <f t="shared" ca="1" si="33"/>
        <v>0.50230973911563248</v>
      </c>
      <c r="AP129" t="str">
        <f t="shared" ca="1" si="34"/>
        <v>pics\\Kokos_8.jpg</v>
      </c>
      <c r="AR129" t="str">
        <f t="shared" si="38"/>
        <v/>
      </c>
      <c r="AS129" t="str">
        <f t="shared" ca="1" si="36"/>
        <v>pics\\Kokos_8.jpg</v>
      </c>
      <c r="AT129">
        <f t="shared" ca="1" si="29"/>
        <v>0.69480237940596745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_Очищен_ли_</v>
      </c>
      <c r="BB129" t="str">
        <f t="shared" si="31"/>
        <v>_Очищен_ли_ПЕМАТ?</v>
      </c>
      <c r="BD129" cm="1">
        <f t="array" aca="1" ref="BD129" ca="1">INDEX($L$122:$L$129,(RANK(AT9,$AT$2:$AT$9)))</f>
        <v>2145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200-000000000000}"/>
  <pageMargins left="0.7" right="0.7" top="0.75" bottom="0.75" header="0.3" footer="0.3"/>
  <pageSetup paperSize="9" orientation="portrait" horizontalDpi="4294967293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49" width="27.796875" customWidth="1"/>
    <col min="50" max="51" width="13.53125" customWidth="1"/>
    <col min="52" max="52" width="18.1328125" customWidth="1"/>
    <col min="53" max="53" width="19.53125" customWidth="1"/>
    <col min="54" max="54" width="16.1328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VLOOKUP(B2,audio_list_stym!$A$3:$BP$18,55,FALSE)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VLOOKUP(B2,audio_list_stym!$A$3:$AJ$18,23,FALSE)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si="2">IF(ISTEXT(AR2),AR2,IF(ISTEXT(AS2),AS2,""))</f>
        <v/>
      </c>
      <c r="AH2" t="str">
        <f t="shared" ref="AH2:AH65" si="3">IF(OR(E2=10,E2=12),LEFT(AW2,13),0)</f>
        <v>XXXXX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7.492500540491065E-2</v>
      </c>
      <c r="AP2" t="str">
        <f ca="1">INDEX($AM$2:$AM$25,(RANK(AO2,$AO$2:$AO$25)))</f>
        <v>pics\\Injir_7.jpg</v>
      </c>
      <c r="AQ2" t="str">
        <f ca="1">INDEX($AN$2:$AN$25,(RANK(AO2,$AO$2:$AO$25)))</f>
        <v>pics\\Tikva_7.jpg</v>
      </c>
      <c r="AR2" t="str">
        <f>IF(AH2="sound\\Ogorod",AP2,"")</f>
        <v/>
      </c>
      <c r="AT2">
        <f t="shared" ref="AT2:AT65" ca="1" si="6">RAND()</f>
        <v>0.19973907676680391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sound\\Redkiy_plod.wav</v>
      </c>
      <c r="AW2" t="str">
        <f>IF(OR(D2=10,D2=11,D2=14,D2=15),VLOOKUP(A2,audio_list_stym!$A$3:$BQ$189,69,FALSE),"XXXXX")</f>
        <v>XXXXX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2026</v>
      </c>
      <c r="BF2" cm="1">
        <f t="array" aca="1" ref="BF2" ca="1">INDEX(BD26:BD49,(RANK(AT2,$AT$2:$AT$16)))</f>
        <v>2042</v>
      </c>
      <c r="BG2" cm="1">
        <f t="array" aca="1" ref="BG2" ca="1">INDEX(BD50:BD65,(RANK(AT2,$AT$2:$AT$16)))</f>
        <v>2018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VLOOKUP(B3,audio_list_stym!$A$3:$BP$18,55,FALSE)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VLOOKUP(B3,audio_list_stym!$A$3:$AJ$18,23,FALSE)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v>2004</v>
      </c>
      <c r="AD3" t="str">
        <f t="shared" ref="AD2:AD66" si="9">IF(ISTEXT(AE3),AE3,IF(ISTEXT(AF3),AF3,""))</f>
        <v/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si="2"/>
        <v/>
      </c>
      <c r="AH3" t="str">
        <f t="shared" si="3"/>
        <v>XXXXX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0.96559461925923185</v>
      </c>
      <c r="AP3" t="str">
        <f t="shared" ref="AP3:AP25" ca="1" si="11">INDEX($AM$2:$AM$25,(RANK(AO3,$AO$2:$AO$25)))</f>
        <v>pics\\Limon_2.jpg</v>
      </c>
      <c r="AQ3" t="str">
        <f t="shared" ref="AQ3:AQ25" ca="1" si="12">INDEX($AN$2:$AN$25,(RANK(AO3,$AO$2:$AO$25)))</f>
        <v>pics\\Redis_2.jpg</v>
      </c>
      <c r="AR3" t="str">
        <f t="shared" ref="AR2:AR9" si="13">IF(AH3="sound\\Ogorod",AP3,"")</f>
        <v/>
      </c>
      <c r="AT3">
        <f t="shared" ca="1" si="6"/>
        <v>0.63321613500223195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sound\\Noviy_plod.wav</v>
      </c>
      <c r="AW3" t="str">
        <f>IF(OR(D3=10,D3=11,D3=14,D3=15),VLOOKUP(A3,audio_list_stym!$A$3:$BQ$189,69,FALSE),"XXXXX")</f>
        <v>XXXXX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_Мясистый_ли_XXXXX?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VLOOKUP(B4,audio_list_stym!$A$3:$BP$18,55,FALSE)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VLOOKUP(B4,audio_list_stym!$A$3:$AJ$18,23,FALSE)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v>2033</v>
      </c>
      <c r="AD4" t="str">
        <f t="shared" si="9"/>
        <v/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si="2"/>
        <v/>
      </c>
      <c r="AH4" t="str">
        <f t="shared" si="3"/>
        <v>XXXXX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0.2075835578619194</v>
      </c>
      <c r="AP4" t="str">
        <f t="shared" ca="1" si="11"/>
        <v>pics\\Injir_3.jpg</v>
      </c>
      <c r="AQ4" t="str">
        <f t="shared" ca="1" si="12"/>
        <v>pics\\Tikva_3.jpg</v>
      </c>
      <c r="AR4" t="str">
        <f t="shared" si="13"/>
        <v/>
      </c>
      <c r="AT4">
        <f t="shared" ca="1" si="6"/>
        <v>0.46676354414858356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sound\\Noviy_plod.wav</v>
      </c>
      <c r="AW4" t="str">
        <f>IF(OR(D4=10,D4=11,D4=14,D4=15),VLOOKUP(A4,audio_list_stym!$A$3:$BQ$189,69,FALSE),"XXXXX")</f>
        <v>XXXXX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_Горький_ли_XXXXX?</v>
      </c>
      <c r="BD4" cm="1">
        <f t="array" aca="1" ref="BD4" ca="1">INDEX($L$2:$L$9,(RANK(AT4,$AT$2:$AT$9)))</f>
        <v>2061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VLOOKUP(B5,audio_list_stym!$A$3:$BP$18,55,FALSE)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VLOOKUP(B5,audio_list_stym!$A$3:$AJ$18,23,FALSE)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v>2157</v>
      </c>
      <c r="AD5" t="str">
        <f t="shared" si="9"/>
        <v/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si="2"/>
        <v/>
      </c>
      <c r="AH5" t="str">
        <f t="shared" si="3"/>
        <v>XXXXX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0.8444681857078884</v>
      </c>
      <c r="AP5" t="str">
        <f t="shared" ca="1" si="11"/>
        <v>pics\\Limon_5.jpg</v>
      </c>
      <c r="AQ5" t="str">
        <f t="shared" ca="1" si="12"/>
        <v>pics\\Redis_5.jpg</v>
      </c>
      <c r="AR5" t="str">
        <f t="shared" si="13"/>
        <v/>
      </c>
      <c r="AT5">
        <f t="shared" ca="1" si="6"/>
        <v>5.7819417189682198E-2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sound\\Redkiy_plod.wav</v>
      </c>
      <c r="AW5" t="str">
        <f>IF(OR(D5=10,D5=11,D5=14,D5=15),VLOOKUP(A5,audio_list_stym!$A$3:$BQ$189,69,FALSE),"XXXXX")</f>
        <v>XXXXX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_Яркий_ли_XXXXX?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VLOOKUP(B6,audio_list_stym!$A$3:$BP$18,55,FALSE)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VLOOKUP(B6,audio_list_stym!$A$3:$AJ$18,23,FALSE)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v>2008</v>
      </c>
      <c r="AD6" t="str">
        <f t="shared" si="9"/>
        <v/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si="2"/>
        <v/>
      </c>
      <c r="AH6" t="str">
        <f t="shared" si="3"/>
        <v>XXXXX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0.57107562576323978</v>
      </c>
      <c r="AP6" t="str">
        <f t="shared" ca="1" si="11"/>
        <v>pics\\Banan_2.jpg</v>
      </c>
      <c r="AQ6" t="str">
        <f t="shared" ca="1" si="12"/>
        <v>pics\\Goroh_2.jpg</v>
      </c>
      <c r="AR6" t="str">
        <f t="shared" si="13"/>
        <v/>
      </c>
      <c r="AT6">
        <f t="shared" ca="1" si="6"/>
        <v>0.55201882232640476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sound\\Noviy_plod.wav</v>
      </c>
      <c r="AW6" t="str">
        <f>IF(OR(D6=10,D6=11,D6=14,D6=15),VLOOKUP(A6,audio_list_stym!$A$3:$BQ$189,69,FALSE),"XXXXX")</f>
        <v>XXXXX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_Острый_ли_XXXXX?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VLOOKUP(B7,audio_list_stym!$A$3:$BP$18,55,FALSE)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VLOOKUP(B7,audio_list_stym!$A$3:$AJ$18,23,FALSE)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v>2155</v>
      </c>
      <c r="AD7" t="str">
        <f t="shared" si="9"/>
        <v/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si="2"/>
        <v/>
      </c>
      <c r="AH7" t="str">
        <f t="shared" si="3"/>
        <v>XXXXX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0.67143951369354238</v>
      </c>
      <c r="AP7" t="str">
        <f t="shared" ca="1" si="11"/>
        <v>pics\\Limon_7.jpg</v>
      </c>
      <c r="AQ7" t="str">
        <f t="shared" ca="1" si="12"/>
        <v>pics\\Redis_7.jpg</v>
      </c>
      <c r="AR7" t="str">
        <f t="shared" si="13"/>
        <v/>
      </c>
      <c r="AT7">
        <f t="shared" ca="1" si="6"/>
        <v>0.90750296798413566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sound\\Noviy_plod.wav</v>
      </c>
      <c r="AW7" t="str">
        <f>IF(OR(D7=10,D7=11,D7=14,D7=15),VLOOKUP(A7,audio_list_stym!$A$3:$BQ$189,69,FALSE),"XXXXX")</f>
        <v>XXXXX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_Спелый_ли_XXXXX?</v>
      </c>
      <c r="BD7" cm="1">
        <f t="array" aca="1" ref="BD7" ca="1">INDEX($L$2:$L$9,(RANK(AT7,$AT$2:$AT$9)))</f>
        <v>2057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VLOOKUP(B8,audio_list_stym!$A$3:$BP$18,55,FALSE)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VLOOKUP(B8,audio_list_stym!$A$3:$AJ$18,23,FALSE)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v>2153</v>
      </c>
      <c r="AD8" t="str">
        <f t="shared" si="9"/>
        <v/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si="2"/>
        <v/>
      </c>
      <c r="AH8" t="str">
        <f t="shared" si="3"/>
        <v>XXXXX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0.89693543002936227</v>
      </c>
      <c r="AP8" t="str">
        <f t="shared" ca="1" si="11"/>
        <v>pics\\Limon_4.jpg</v>
      </c>
      <c r="AQ8" t="str">
        <f t="shared" ca="1" si="12"/>
        <v>pics\\Redis_4.jpg</v>
      </c>
      <c r="AR8" t="str">
        <f t="shared" si="13"/>
        <v/>
      </c>
      <c r="AT8">
        <f t="shared" ca="1" si="6"/>
        <v>4.658425390817178E-2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tr">
        <f>IF(OR(D8=10,D8=11,D8=14,D8=15),VLOOKUP(A8,audio_list_stym!$A$3:$BQ$189,69,FALSE),"XXXXX")</f>
        <v>XXXXX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_Серый_ли_XXXXX?</v>
      </c>
      <c r="BD8" cm="1">
        <f t="array" aca="1" ref="BD8" ca="1">INDEX($L$2:$L$9,(RANK(AT8,$AT$2:$AT$9)))</f>
        <v>2064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VLOOKUP(B9,audio_list_stym!$A$3:$BP$18,55,FALSE)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VLOOKUP(B9,audio_list_stym!$A$3:$AJ$18,23,FALSE)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v>2007</v>
      </c>
      <c r="AD9" t="str">
        <f t="shared" si="9"/>
        <v/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si="2"/>
        <v/>
      </c>
      <c r="AH9" t="str">
        <f t="shared" si="3"/>
        <v>XXXXX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0.47899623586744322</v>
      </c>
      <c r="AP9" t="str">
        <f t="shared" ca="1" si="11"/>
        <v>pics\\Banan_4.jpg</v>
      </c>
      <c r="AQ9" t="str">
        <f t="shared" ca="1" si="12"/>
        <v>pics\\Goroh_4.jpg</v>
      </c>
      <c r="AR9" t="str">
        <f t="shared" si="13"/>
        <v/>
      </c>
      <c r="AT9">
        <f t="shared" ca="1" si="6"/>
        <v>0.61199056356639936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sound\\Noviy_plod.wav</v>
      </c>
      <c r="AW9" t="str">
        <f>IF(OR(D9=10,D9=11,D9=14,D9=15),VLOOKUP(A9,audio_list_stym!$A$3:$BQ$189,69,FALSE),"XXXXX")</f>
        <v>XXXXX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_Вязкий_ли_XXXXX?</v>
      </c>
      <c r="BD9" cm="1">
        <f t="array" aca="1" ref="BD9" ca="1">INDEX($L$2:$L$9,(RANK(AT9,$AT$2:$AT$9)))</f>
        <v>2059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VLOOKUP(B10,audio_list_stym!$A$3:$BP$18,55,FALSE)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VLOOKUP(B10,audio_list_stym!$A$3:$AJ$18,23,FALSE)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v>2189</v>
      </c>
      <c r="AD10" t="str">
        <f t="shared" ca="1" si="9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0.99453583677349289</v>
      </c>
      <c r="AP10" t="str">
        <f t="shared" ca="1" si="11"/>
        <v>pics\\Limon_1.jpg</v>
      </c>
      <c r="AQ10" t="str">
        <f t="shared" ca="1" si="12"/>
        <v>pics\\Redis_1.jpg</v>
      </c>
      <c r="AT10">
        <f t="shared" ca="1" si="6"/>
        <v>0.42796889455157017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sound\\Redkiy_plod.wav</v>
      </c>
      <c r="AW10" t="str">
        <f>IF(OR(D10=10,D10=11,D10=14,D10=15),VLOOKUP(A10,audio_list_stym!$A$3:$BQ$189,69,FALSE),"XXXXX")</f>
        <v>XXXXX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На_экране_XXXXX._Он_старый?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2031</v>
      </c>
      <c r="BG10" cm="1">
        <f t="array" aca="1" ref="BG10" ca="1">INDEX(BD34:BD65,(RANK(AT3,$AT$2:$AT$16)))</f>
        <v>2047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VLOOKUP(B11,audio_list_stym!$A$3:$BP$18,55,FALSE)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VLOOKUP(B11,audio_list_stym!$A$3:$AJ$18,23,FALSE)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v>2231</v>
      </c>
      <c r="AD11" t="str">
        <f t="shared" ca="1" si="9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0.26041480951184348</v>
      </c>
      <c r="AP11" t="str">
        <f t="shared" ca="1" si="11"/>
        <v>pics\\Injir_1.jpg</v>
      </c>
      <c r="AQ11" t="str">
        <f t="shared" ca="1" si="12"/>
        <v>pics\\Tikva_1.jpg</v>
      </c>
      <c r="AT11">
        <f t="shared" ca="1" si="6"/>
        <v>0.18625366498145302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sound\\Redkiy_plod.wav</v>
      </c>
      <c r="AW11" t="str">
        <f>IF(OR(D11=10,D11=11,D11=14,D11=15),VLOOKUP(A11,audio_list_stym!$A$3:$BQ$189,69,FALSE),"XXXXX")</f>
        <v>XXXXX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Посмотрите,_вот_XXXXX._Фиолетовый_ли_он?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VLOOKUP(B12,audio_list_stym!$A$3:$BP$18,55,FALSE)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VLOOKUP(B12,audio_list_stym!$A$3:$AJ$18,23,FALSE)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v>2195</v>
      </c>
      <c r="AD12" t="str">
        <f t="shared" ca="1" si="9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0.38951020899764521</v>
      </c>
      <c r="AP12" t="str">
        <f t="shared" ca="1" si="11"/>
        <v>pics\\Banan_6.jpg</v>
      </c>
      <c r="AQ12" t="str">
        <f t="shared" ca="1" si="12"/>
        <v>pics\\Goroh_6.jpg</v>
      </c>
      <c r="AT12">
        <f t="shared" ca="1" si="6"/>
        <v>3.939293269690336E-2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sound\\Redkiy_plod.wav</v>
      </c>
      <c r="AW12" t="str">
        <f>IF(OR(D12=10,D12=11,D12=14,D12=15),VLOOKUP(A12,audio_list_stym!$A$3:$BQ$189,69,FALSE),"XXXXX")</f>
        <v>XXXXX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Вот_XXXXX._Он_с_цедрой?</v>
      </c>
      <c r="BD12" cm="1">
        <f t="array" aca="1" ref="BD12" ca="1">INDEX($L$10:$L$17,(RANK(AT4,$AT$2:$AT$9)))</f>
        <v>2037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VLOOKUP(B13,audio_list_stym!$A$3:$BP$18,55,FALSE)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VLOOKUP(B13,audio_list_stym!$A$3:$AJ$18,23,FALSE)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v>2172</v>
      </c>
      <c r="AD13" t="str">
        <f t="shared" ca="1" si="9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0.70861603751210922</v>
      </c>
      <c r="AP13" t="str">
        <f t="shared" ca="1" si="11"/>
        <v>pics\\Limon_6.jpg</v>
      </c>
      <c r="AQ13" t="str">
        <f t="shared" ca="1" si="12"/>
        <v>pics\\Redis_6.jpg</v>
      </c>
      <c r="AT13">
        <f t="shared" ca="1" si="6"/>
        <v>0.62574713754071953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sound\\Noviy_plod.wav</v>
      </c>
      <c r="AW13" t="str">
        <f>IF(OR(D13=10,D13=11,D13=14,D13=15),VLOOKUP(A13,audio_list_stym!$A$3:$BQ$189,69,FALSE),"XXXXX")</f>
        <v>XXXXX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Это_XXXXX._Кислый_ли_он?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VLOOKUP(B14,audio_list_stym!$A$3:$BP$18,55,FALSE)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VLOOKUP(B14,audio_list_stym!$A$3:$AJ$18,23,FALSE)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v>2174</v>
      </c>
      <c r="AD14" t="str">
        <f t="shared" ca="1" si="9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0.24577160352202188</v>
      </c>
      <c r="AP14" t="str">
        <f t="shared" ca="1" si="11"/>
        <v>pics\\Injir_2.jpg</v>
      </c>
      <c r="AQ14" t="str">
        <f t="shared" ca="1" si="12"/>
        <v>pics\\Tikva_2.jpg</v>
      </c>
      <c r="AT14">
        <f t="shared" ca="1" si="6"/>
        <v>0.19555742414418287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sound\\Redkiy_plod.wav</v>
      </c>
      <c r="AW14" t="str">
        <f>IF(OR(D14=10,D14=11,D14=14,D14=15),VLOOKUP(A14,audio_list_stym!$A$3:$BQ$189,69,FALSE),"XXXXX")</f>
        <v>XXXXX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На_картинке_XXXXX._Сочный_ли_он?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VLOOKUP(B15,audio_list_stym!$A$3:$BP$18,55,FALSE)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VLOOKUP(B15,audio_list_stym!$A$3:$AJ$18,23,FALSE)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v>2177</v>
      </c>
      <c r="AD15" t="str">
        <f t="shared" ca="1" si="9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0.61510361313993456</v>
      </c>
      <c r="AP15" t="str">
        <f t="shared" ca="1" si="11"/>
        <v>pics\\Banan_1.jpg</v>
      </c>
      <c r="AQ15" t="str">
        <f t="shared" ca="1" si="12"/>
        <v>pics\\Goroh_1.jpg</v>
      </c>
      <c r="AT15">
        <f t="shared" ca="1" si="6"/>
        <v>0.63521231321095051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sound\\Noviy_plod.wav</v>
      </c>
      <c r="AW15" t="str">
        <f>IF(OR(D15=10,D15=11,D15=14,D15=15),VLOOKUP(A15,audio_list_stym!$A$3:$BQ$189,69,FALSE),"XXXXX")</f>
        <v>XXXXX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На_мониторе_XXXXX._Упругий_ли_он?</v>
      </c>
      <c r="BD15" cm="1">
        <f t="array" aca="1" ref="BD15" ca="1">INDEX($L$10:$L$17,(RANK(AT7,$AT$2:$AT$9)))</f>
        <v>2033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VLOOKUP(B16,audio_list_stym!$A$3:$BP$18,55,FALSE)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VLOOKUP(B16,audio_list_stym!$A$3:$AJ$18,23,FALSE)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v>2176</v>
      </c>
      <c r="AD16" t="str">
        <f t="shared" ca="1" si="9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0.17885082104995276</v>
      </c>
      <c r="AP16" t="str">
        <f t="shared" ca="1" si="11"/>
        <v>pics\\Injir_6.jpg</v>
      </c>
      <c r="AQ16" t="str">
        <f t="shared" ca="1" si="12"/>
        <v>pics\\Tikva_6.jpg</v>
      </c>
      <c r="AT16">
        <f t="shared" ca="1" si="6"/>
        <v>0.8640656480706036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sound\\Noviy_plod.wav</v>
      </c>
      <c r="AW16" t="str">
        <f>IF(OR(D16=10,D16=11,D16=14,D16=15),VLOOKUP(A16,audio_list_stym!$A$3:$BQ$189,69,FALSE),"XXXXX")</f>
        <v>XXXXX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Перед_Вами_XXXXX._Он_длинный?</v>
      </c>
      <c r="BD16" cm="1">
        <f t="array" aca="1" ref="BD16" ca="1">INDEX($L$10:$L$17,(RANK(AT8,$AT$2:$AT$9)))</f>
        <v>2040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VLOOKUP(B17,audio_list_stym!$A$3:$BP$18,55,FALSE)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VLOOKUP(B17,audio_list_stym!$A$3:$AJ$18,23,FALSE)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v>2171</v>
      </c>
      <c r="AD17" t="str">
        <f t="shared" ca="1" si="9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0.63307116612915171</v>
      </c>
      <c r="AP17" t="str">
        <f t="shared" ca="1" si="11"/>
        <v>pics\\Limon_8.jpg</v>
      </c>
      <c r="AQ17" t="str">
        <f t="shared" ca="1" si="12"/>
        <v>pics\\Redis_8.jpg</v>
      </c>
      <c r="AT17">
        <f t="shared" ca="1" si="6"/>
        <v>0.4613257258854444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sound\\Noviy_plod.wav</v>
      </c>
      <c r="AW17" t="str">
        <f>IF(OR(D17=10,D17=11,D17=14,D17=15),VLOOKUP(A17,audio_list_stym!$A$3:$BQ$189,69,FALSE),"XXXXX")</f>
        <v>XXXXX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Вы_видите_XXXXX._Он_без_кожуры?</v>
      </c>
      <c r="BD17" cm="1">
        <f t="array" aca="1" ref="BD17" ca="1">INDEX($L$10:$L$17,(RANK(AT9,$AT$2:$AT$9)))</f>
        <v>2035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VLOOKUP(B18,audio_list_stym!$A$3:$BP$18,55,FALSE)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VLOOKUP(B18,audio_list_stym!$A$3:$AJ$18,23,FALSE)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v>2054</v>
      </c>
      <c r="AD18" t="str">
        <f t="shared" si="9"/>
        <v/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si="2"/>
        <v/>
      </c>
      <c r="AH18" t="str">
        <f t="shared" si="3"/>
        <v>XXXXX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ref="AK18:AK25" si="17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0.17967345016135239</v>
      </c>
      <c r="AP18" t="str">
        <f t="shared" ca="1" si="11"/>
        <v>pics\\Injir_5.jpg</v>
      </c>
      <c r="AQ18" t="str">
        <f t="shared" ca="1" si="12"/>
        <v>pics\\Tikva_5.jpg</v>
      </c>
      <c r="AS18" t="str">
        <f t="shared" ref="AS18:AS25" si="18">IF(AH18="sound\\Tropic",AQ18,"")</f>
        <v/>
      </c>
      <c r="AT18">
        <f t="shared" ca="1" si="6"/>
        <v>9.2193284899305339E-2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sound\\Redkiy_plod.wav</v>
      </c>
      <c r="AW18" t="str">
        <f>IF(OR(D18=10,D18=11,D18=14,D18=15),VLOOKUP(A18,audio_list_stym!$A$3:$BQ$189,69,FALSE),"XXXXX")</f>
        <v>XXXXX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_С_молоком_ли_КОКОС?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2059</v>
      </c>
      <c r="BF18" cm="1">
        <f t="array" aca="1" ref="BF18" ca="1">INDEX(BD26:BD49,(RANK(AT4,$AT$2:$AT$16)))</f>
        <v>2051</v>
      </c>
      <c r="BG18" cm="1">
        <f t="array" aca="1" ref="BG18" ca="1">INDEX(BD50:BD65,(RANK(AT4,$AT$2:$AT$16)))</f>
        <v>2011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VLOOKUP(B19,audio_list_stym!$A$3:$BP$18,55,FALSE)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VLOOKUP(B19,audio_list_stym!$A$3:$AJ$18,23,FALSE)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v>2055</v>
      </c>
      <c r="AD19" t="str">
        <f t="shared" si="9"/>
        <v/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si="2"/>
        <v/>
      </c>
      <c r="AH19" t="str">
        <f t="shared" si="3"/>
        <v>XXXXX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17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0.30546747168975041</v>
      </c>
      <c r="AP19" t="str">
        <f t="shared" ca="1" si="11"/>
        <v>pics\\Banan_8.jpg</v>
      </c>
      <c r="AQ19" t="str">
        <f t="shared" ca="1" si="12"/>
        <v>pics\\Goroh_8.jpg</v>
      </c>
      <c r="AS19" t="str">
        <f t="shared" si="18"/>
        <v/>
      </c>
      <c r="AT19">
        <f t="shared" ca="1" si="6"/>
        <v>0.3086764831035429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sound\\Redkiy_plod.wav</v>
      </c>
      <c r="AW19" t="str">
        <f>IF(OR(D19=10,D19=11,D19=14,D19=15),VLOOKUP(A19,audio_list_stym!$A$3:$BQ$189,69,FALSE),"XXXXX")</f>
        <v>XXXXX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_Полый_ли_КОКОС?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VLOOKUP(B20,audio_list_stym!$A$3:$BP$18,55,FALSE)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VLOOKUP(B20,audio_list_stym!$A$3:$AJ$18,23,FALSE)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v>2167</v>
      </c>
      <c r="AD20" t="str">
        <f t="shared" si="9"/>
        <v/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si="2"/>
        <v/>
      </c>
      <c r="AH20" t="str">
        <f t="shared" si="3"/>
        <v>XXXXX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17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0.9181713695692767</v>
      </c>
      <c r="AP20" t="str">
        <f t="shared" ca="1" si="11"/>
        <v>pics\\Limon_3.jpg</v>
      </c>
      <c r="AQ20" t="str">
        <f t="shared" ca="1" si="12"/>
        <v>pics\\Redis_3.jpg</v>
      </c>
      <c r="AS20" t="str">
        <f t="shared" si="18"/>
        <v/>
      </c>
      <c r="AT20">
        <f t="shared" ca="1" si="6"/>
        <v>0.15155614833756603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sound\\Redkiy_plod.wav</v>
      </c>
      <c r="AW20" t="str">
        <f>IF(OR(D20=10,D20=11,D20=14,D20=15),VLOOKUP(A20,audio_list_stym!$A$3:$BQ$189,69,FALSE),"XXXXX")</f>
        <v>XXXXX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_Гладкий_ли_КОКОС?</v>
      </c>
      <c r="BD20" cm="1">
        <f t="array" aca="1" ref="BD20" ca="1">INDEX($L$18:$L$25,(RANK(AT4,$AT$2:$AT$9)))</f>
        <v>2029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VLOOKUP(B21,audio_list_stym!$A$3:$BP$18,55,FALSE)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VLOOKUP(B21,audio_list_stym!$A$3:$AJ$18,23,FALSE)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v>2017</v>
      </c>
      <c r="AD21" t="str">
        <f t="shared" si="9"/>
        <v/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si="2"/>
        <v/>
      </c>
      <c r="AH21" t="str">
        <f t="shared" si="3"/>
        <v>XXXXX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17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0.48455482258276994</v>
      </c>
      <c r="AP21" t="str">
        <f t="shared" ca="1" si="11"/>
        <v>pics\\Banan_3.jpg</v>
      </c>
      <c r="AQ21" t="str">
        <f t="shared" ca="1" si="12"/>
        <v>pics\\Goroh_3.jpg</v>
      </c>
      <c r="AS21" t="str">
        <f t="shared" si="18"/>
        <v/>
      </c>
      <c r="AT21">
        <f t="shared" ca="1" si="6"/>
        <v>0.91485025426528954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sound\\Noviy_plod.wav</v>
      </c>
      <c r="AW21" t="str">
        <f>IF(OR(D21=10,D21=11,D21=14,D21=15),VLOOKUP(A21,audio_list_stym!$A$3:$BQ$189,69,FALSE),"XXXXX")</f>
        <v>XXXXX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_Пористый_ли_КОКОС?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VLOOKUP(B22,audio_list_stym!$A$3:$BP$18,55,FALSE)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VLOOKUP(B22,audio_list_stym!$A$3:$AJ$18,23,FALSE)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v>2051</v>
      </c>
      <c r="AD22" t="str">
        <f t="shared" si="9"/>
        <v/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si="2"/>
        <v/>
      </c>
      <c r="AH22" t="str">
        <f t="shared" si="3"/>
        <v>XXXXX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17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3.895914418383295E-2</v>
      </c>
      <c r="AP22" t="str">
        <f t="shared" ca="1" si="11"/>
        <v>pics\\Injir_8.jpg</v>
      </c>
      <c r="AQ22" t="str">
        <f t="shared" ca="1" si="12"/>
        <v>pics\\Tikva_8.jpg</v>
      </c>
      <c r="AS22" t="str">
        <f t="shared" si="18"/>
        <v/>
      </c>
      <c r="AT22">
        <f t="shared" ca="1" si="6"/>
        <v>0.15040761483200138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sound\\Redkiy_plod.wav</v>
      </c>
      <c r="AW22" t="str">
        <f>IF(OR(D22=10,D22=11,D22=14,D22=15),VLOOKUP(A22,audio_list_stym!$A$3:$BQ$189,69,FALSE),"XXXXX")</f>
        <v>XXXXX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_Вареный_ли_КОКОС?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VLOOKUP(B23,audio_list_stym!$A$3:$BP$18,55,FALSE)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VLOOKUP(B23,audio_list_stym!$A$3:$AJ$18,23,FALSE)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v>2168</v>
      </c>
      <c r="AD23" t="str">
        <f t="shared" si="9"/>
        <v/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si="2"/>
        <v/>
      </c>
      <c r="AH23" t="str">
        <f t="shared" si="3"/>
        <v>XXXXX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17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0.18689499473917082</v>
      </c>
      <c r="AP23" t="str">
        <f t="shared" ca="1" si="11"/>
        <v>pics\\Injir_4.jpg</v>
      </c>
      <c r="AQ23" t="str">
        <f t="shared" ca="1" si="12"/>
        <v>pics\\Tikva_4.jpg</v>
      </c>
      <c r="AS23" t="str">
        <f t="shared" si="18"/>
        <v/>
      </c>
      <c r="AT23">
        <f t="shared" ca="1" si="6"/>
        <v>0.13160629257720935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sound\\Redkiy_plod.wav</v>
      </c>
      <c r="AW23" t="str">
        <f>IF(OR(D23=10,D23=11,D23=14,D23=15),VLOOKUP(A23,audio_list_stym!$A$3:$BQ$189,69,FALSE),"XXXXX")</f>
        <v>XXXXX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_Плотный_ли_КОКОС?</v>
      </c>
      <c r="BD23" cm="1">
        <f t="array" aca="1" ref="BD23" ca="1">INDEX($L$18:$L$25,(RANK(AT7,$AT$2:$AT$9)))</f>
        <v>2025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VLOOKUP(B24,audio_list_stym!$A$3:$BP$18,55,FALSE)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VLOOKUP(B24,audio_list_stym!$A$3:$AJ$18,23,FALSE)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v>2053</v>
      </c>
      <c r="AD24" t="str">
        <f t="shared" si="9"/>
        <v/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si="2"/>
        <v/>
      </c>
      <c r="AH24" t="str">
        <f t="shared" si="3"/>
        <v>XXXXX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17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0.34165904856783846</v>
      </c>
      <c r="AP24" t="str">
        <f t="shared" ca="1" si="11"/>
        <v>pics\\Banan_7.jpg</v>
      </c>
      <c r="AQ24" t="str">
        <f t="shared" ca="1" si="12"/>
        <v>pics\\Goroh_7.jpg</v>
      </c>
      <c r="AS24" t="str">
        <f t="shared" si="18"/>
        <v/>
      </c>
      <c r="AT24">
        <f t="shared" ca="1" si="6"/>
        <v>0.84125424639791235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sound\\Noviy_plod.wav</v>
      </c>
      <c r="AW24" t="str">
        <f>IF(OR(D24=10,D24=11,D24=14,D24=15),VLOOKUP(A24,audio_list_stym!$A$3:$BQ$189,69,FALSE),"XXXXX")</f>
        <v>XXXXX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_Ворсистый_ли_КОКОС?</v>
      </c>
      <c r="BD24" cm="1">
        <f t="array" aca="1" ref="BD24" ca="1">INDEX($L$18:$L$25,(RANK(AT8,$AT$2:$AT$9)))</f>
        <v>2032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VLOOKUP(B25,audio_list_stym!$A$3:$BP$18,55,FALSE)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VLOOKUP(B25,audio_list_stym!$A$3:$AJ$18,23,FALSE)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v>2021</v>
      </c>
      <c r="AD25" t="str">
        <f t="shared" si="9"/>
        <v/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si="2"/>
        <v/>
      </c>
      <c r="AH25" t="str">
        <f t="shared" si="3"/>
        <v>XXXXX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17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0.45876088892493605</v>
      </c>
      <c r="AP25" t="str">
        <f t="shared" ca="1" si="11"/>
        <v>pics\\Banan_5.jpg</v>
      </c>
      <c r="AQ25" t="str">
        <f t="shared" ca="1" si="12"/>
        <v>pics\\Goroh_5.jpg</v>
      </c>
      <c r="AS25" t="str">
        <f t="shared" si="18"/>
        <v/>
      </c>
      <c r="AT25">
        <f t="shared" ca="1" si="6"/>
        <v>0.79861257588407519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sound\\Noviy_plod.wav</v>
      </c>
      <c r="AW25" t="str">
        <f>IF(OR(D25=10,D25=11,D25=14,D25=15),VLOOKUP(A25,audio_list_stym!$A$3:$BQ$189,69,FALSE),"XXXXX")</f>
        <v>XXXXX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_Мягкий_ли_КОКОС?</v>
      </c>
      <c r="BD25" cm="1">
        <f t="array" aca="1" ref="BD25" ca="1">INDEX($L$18:$L$25,(RANK(AT9,$AT$2:$AT$9)))</f>
        <v>2027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VLOOKUP(B26,audio_list_stym!$A$3:$BP$18,55,FALSE)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VLOOKUP(B26,audio_list_stym!$A$3:$AJ$18,23,FALSE)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v>2193</v>
      </c>
      <c r="AD26" t="str">
        <f t="shared" ca="1" si="9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ref="AG26:AG33" si="19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20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0.13787782945516414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sound\\Redkiy_plod.wav</v>
      </c>
      <c r="AW26" t="str">
        <f>IF(OR(D26=10,D26=11,D26=14,D26=15),VLOOKUP(A26,audio_list_stym!$A$3:$BQ$189,69,FALSE),"XXXXX")</f>
        <v>XXXXX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2036</v>
      </c>
      <c r="BF26" cm="1">
        <f t="array" aca="1" ref="BF26" ca="1">INDEX(BD34:BD49,(RANK(AT5,$AT$2:$AT$16)))</f>
        <v>2004</v>
      </c>
      <c r="BG26" cm="1">
        <f t="array" aca="1" ref="BG26" ca="1">INDEX(BD50:BD65,(RANK(AT5,$AT$2:$AT$16)))</f>
        <v>2020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VLOOKUP(B27,audio_list_stym!$A$3:$BP$18,55,FALSE)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VLOOKUP(B27,audio_list_stym!$A$3:$AJ$18,23,FALSE)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v>2178</v>
      </c>
      <c r="AD27" t="str">
        <f t="shared" ca="1" si="9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2"/>
        <v/>
      </c>
      <c r="AG27" t="str">
        <f t="shared" si="19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20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0.61187820196150955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sound\\Noviy_plod.wav</v>
      </c>
      <c r="AW27" t="str">
        <f>IF(OR(D27=10,D27=11,D27=14,D27=15),VLOOKUP(A27,audio_list_stym!$A$3:$BQ$189,69,FALSE),"XXXXX")</f>
        <v>XXXXX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Посмотрите,_вот_РЕДИС._Он_алый?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VLOOKUP(B28,audio_list_stym!$A$3:$BP$18,55,FALSE)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VLOOKUP(B28,audio_list_stym!$A$3:$AJ$18,23,FALSE)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v>2230</v>
      </c>
      <c r="AD28" t="str">
        <f t="shared" ca="1" si="9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2"/>
        <v/>
      </c>
      <c r="AG28" t="str">
        <f t="shared" si="19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20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0.65186160533517989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sound\\Noviy_plod.wav</v>
      </c>
      <c r="AW28" t="str">
        <f>IF(OR(D28=10,D28=11,D28=14,D28=15),VLOOKUP(A28,audio_list_stym!$A$3:$BQ$189,69,FALSE),"XXXXX")</f>
        <v>XXXXX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Вот_РЕДИС._Пряный_ли_он?</v>
      </c>
      <c r="BD28" cm="1">
        <f t="array" aca="1" ref="BD28" ca="1">INDEX($L$26:$L$33,(RANK(AT4,$AT$2:$AT$9)))</f>
        <v>2053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VLOOKUP(B29,audio_list_stym!$A$3:$BP$18,55,FALSE)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VLOOKUP(B29,audio_list_stym!$A$3:$AJ$18,23,FALSE)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v>2207</v>
      </c>
      <c r="AD29" t="str">
        <f t="shared" ca="1" si="9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2"/>
        <v/>
      </c>
      <c r="AG29" t="str">
        <f t="shared" si="19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20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0.79800532360539334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sound\\Noviy_plod.wav</v>
      </c>
      <c r="AW29" t="str">
        <f>IF(OR(D29=10,D29=11,D29=14,D29=15),VLOOKUP(A29,audio_list_stym!$A$3:$BQ$189,69,FALSE),"XXXXX")</f>
        <v>XXXXX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Это_РЕДИС._Жирный_ли_он?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VLOOKUP(B30,audio_list_stym!$A$3:$BP$18,55,FALSE)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VLOOKUP(B30,audio_list_stym!$A$3:$AJ$18,23,FALSE)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v>2184</v>
      </c>
      <c r="AD30" t="str">
        <f t="shared" ca="1" si="9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2"/>
        <v/>
      </c>
      <c r="AG30" t="str">
        <f t="shared" si="19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20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0.68934057083487243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sound\\Noviy_plod.wav</v>
      </c>
      <c r="AW30" t="str">
        <f>IF(OR(D30=10,D30=11,D30=14,D30=15),VLOOKUP(A30,audio_list_stym!$A$3:$BQ$189,69,FALSE),"XXXXX")</f>
        <v>XXXXX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На_картинке_РЕДИС._Он_соленый?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VLOOKUP(B31,audio_list_stym!$A$3:$BP$18,55,FALSE)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VLOOKUP(B31,audio_list_stym!$A$3:$AJ$18,23,FALSE)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v>2216</v>
      </c>
      <c r="AD31" t="str">
        <f t="shared" ca="1" si="9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2"/>
        <v/>
      </c>
      <c r="AG31" t="str">
        <f t="shared" si="19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20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0.38924176244128883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sound\\Redkiy_plod.wav</v>
      </c>
      <c r="AW31" t="str">
        <f>IF(OR(D31=10,D31=11,D31=14,D31=15),VLOOKUP(A31,audio_list_stym!$A$3:$BQ$189,69,FALSE),"XXXXX")</f>
        <v>XXXXX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На_мониторе_РЕДИС._Пышный_ли_он?</v>
      </c>
      <c r="BD31" cm="1">
        <f t="array" aca="1" ref="BD31" ca="1">INDEX($L$26:$L$33,(RANK(AT7,$AT$2:$AT$9)))</f>
        <v>2049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VLOOKUP(B32,audio_list_stym!$A$3:$BP$18,55,FALSE)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VLOOKUP(B32,audio_list_stym!$A$3:$AJ$18,23,FALSE)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v>2228</v>
      </c>
      <c r="AD32" t="str">
        <f t="shared" ca="1" si="9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2"/>
        <v/>
      </c>
      <c r="AG32" t="str">
        <f t="shared" si="19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20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0.56101589923887385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sound\\Noviy_plod.wav</v>
      </c>
      <c r="AW32" t="str">
        <f>IF(OR(D32=10,D32=11,D32=14,D32=15),VLOOKUP(A32,audio_list_stym!$A$3:$BQ$189,69,FALSE),"XXXXX")</f>
        <v>XXXXX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Перед_Вами_РЕДИС._Крепкий_ли_он?</v>
      </c>
      <c r="BD32" cm="1">
        <f t="array" aca="1" ref="BD32" ca="1">INDEX($L$26:$L$33,(RANK(AT8,$AT$2:$AT$9)))</f>
        <v>2056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VLOOKUP(B33,audio_list_stym!$A$3:$BP$18,55,FALSE)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VLOOKUP(B33,audio_list_stym!$A$3:$AJ$18,23,FALSE)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v>2179</v>
      </c>
      <c r="AD33" t="str">
        <f t="shared" ca="1" si="9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2"/>
        <v/>
      </c>
      <c r="AG33" t="str">
        <f t="shared" si="19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20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0.38169397232626523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sound\\Redkiy_plod.wav</v>
      </c>
      <c r="AW33" t="str">
        <f>IF(OR(D33=10,D33=11,D33=14,D33=15),VLOOKUP(A33,audio_list_stym!$A$3:$BQ$189,69,FALSE),"XXXXX")</f>
        <v>XXXXX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Вы_видите_РЕДИС._Он_круглый?</v>
      </c>
      <c r="BD33" cm="1">
        <f t="array" aca="1" ref="BD33" ca="1">INDEX($L$26:$L$33,(RANK(AT9,$AT$2:$AT$9)))</f>
        <v>2051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VLOOKUP(B34,audio_list_stym!$A$3:$BP$18,55,FALSE)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VLOOKUP(B34,audio_list_stym!$A$3:$AJ$18,23,FALSE)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v>2156</v>
      </c>
      <c r="AD34" t="str">
        <f t="shared" si="9"/>
        <v/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si="2"/>
        <v/>
      </c>
      <c r="AH34" t="str">
        <f t="shared" si="3"/>
        <v>XXXXX</v>
      </c>
      <c r="AI34" t="s">
        <v>720</v>
      </c>
      <c r="AJ34" t="str">
        <f t="shared" si="16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si="22">IF(AH34="sound\\Ogorod",AP10,"")</f>
        <v/>
      </c>
      <c r="AT34">
        <f t="shared" ca="1" si="6"/>
        <v>1.4038442336660073E-2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sound\\Redkiy_plod.wav</v>
      </c>
      <c r="AW34" t="str">
        <f>IF(OR(D34=10,D34=11,D34=14,D34=15),VLOOKUP(A34,audio_list_stym!$A$3:$BQ$189,69,FALSE),"XXXXX")</f>
        <v>XXXXX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_Сырой_ли_XXXXX?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2033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2009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VLOOKUP(B35,audio_list_stym!$A$3:$BP$18,55,FALSE)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VLOOKUP(B35,audio_list_stym!$A$3:$AJ$18,23,FALSE)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v>2002</v>
      </c>
      <c r="AD35" t="str">
        <f t="shared" si="9"/>
        <v/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si="2"/>
        <v/>
      </c>
      <c r="AH35" t="str">
        <f t="shared" si="3"/>
        <v>XXXXX</v>
      </c>
      <c r="AI35" t="s">
        <v>721</v>
      </c>
      <c r="AJ35" t="str">
        <f t="shared" si="16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si="22"/>
        <v/>
      </c>
      <c r="AT35">
        <f t="shared" ca="1" si="6"/>
        <v>6.1834588422902681E-2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sound\\Redkiy_plod.wav</v>
      </c>
      <c r="AW35" t="str">
        <f>IF(OR(D35=10,D35=11,D35=14,D35=15),VLOOKUP(A35,audio_list_stym!$A$3:$BQ$189,69,FALSE),"XXXXX")</f>
        <v>XXXXX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_Слоеный_ли_XXXXX?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VLOOKUP(B36,audio_list_stym!$A$3:$BP$18,55,FALSE)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VLOOKUP(B36,audio_list_stym!$A$3:$AJ$18,23,FALSE)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v>2154</v>
      </c>
      <c r="AD36" t="str">
        <f t="shared" si="9"/>
        <v/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si="2"/>
        <v/>
      </c>
      <c r="AH36" t="str">
        <f t="shared" si="3"/>
        <v>XXXXX</v>
      </c>
      <c r="AI36" t="s">
        <v>722</v>
      </c>
      <c r="AJ36" t="str">
        <f t="shared" si="16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si="22"/>
        <v/>
      </c>
      <c r="AT36">
        <f t="shared" ca="1" si="6"/>
        <v>0.56522526715402699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tr">
        <f>IF(OR(D36=10,D36=11,D36=14,D36=15),VLOOKUP(A36,audio_list_stym!$A$3:$BQ$189,69,FALSE),"XXXXX")</f>
        <v>XXXXX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_Гнилой_ли_XXXXX?</v>
      </c>
      <c r="BD36" cm="1">
        <f t="array" aca="1" ref="BD36" ca="1">INDEX($L$34:$L$41,(RANK(AT4,$AT$2:$AT$9)))</f>
        <v>2045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VLOOKUP(B37,audio_list_stym!$A$3:$BP$18,55,FALSE)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VLOOKUP(B37,audio_list_stym!$A$3:$AJ$18,23,FALSE)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v>2040</v>
      </c>
      <c r="AD37" t="str">
        <f t="shared" si="9"/>
        <v/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si="2"/>
        <v/>
      </c>
      <c r="AH37" t="str">
        <f t="shared" si="3"/>
        <v>XXXXX</v>
      </c>
      <c r="AI37" t="s">
        <v>723</v>
      </c>
      <c r="AJ37" t="str">
        <f t="shared" si="16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si="22"/>
        <v/>
      </c>
      <c r="AT37">
        <f t="shared" ca="1" si="6"/>
        <v>0.90698497145317547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sound\\Noviy_plod.wav</v>
      </c>
      <c r="AW37" t="str">
        <f>IF(OR(D37=10,D37=11,D37=14,D37=15),VLOOKUP(A37,audio_list_stym!$A$3:$BQ$189,69,FALSE),"XXXXX")</f>
        <v>XXXXX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_Бугристый_ли_XXXXX?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VLOOKUP(B38,audio_list_stym!$A$3:$BP$18,55,FALSE)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VLOOKUP(B38,audio_list_stym!$A$3:$AJ$18,23,FALSE)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v>2034</v>
      </c>
      <c r="AD38" t="str">
        <f t="shared" si="9"/>
        <v/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si="2"/>
        <v/>
      </c>
      <c r="AH38" t="str">
        <f t="shared" si="3"/>
        <v>XXXXX</v>
      </c>
      <c r="AI38" t="s">
        <v>724</v>
      </c>
      <c r="AJ38" t="str">
        <f t="shared" si="16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si="22"/>
        <v/>
      </c>
      <c r="AT38">
        <f t="shared" ca="1" si="6"/>
        <v>4.9319256107429266E-2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sound\\Redkiy_plod.wav</v>
      </c>
      <c r="AW38" t="str">
        <f>IF(OR(D38=10,D38=11,D38=14,D38=15),VLOOKUP(A38,audio_list_stym!$A$3:$BQ$189,69,FALSE),"XXXXX")</f>
        <v>XXXXX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_Черный_ли_XXXXX?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VLOOKUP(B39,audio_list_stym!$A$3:$BP$18,55,FALSE)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VLOOKUP(B39,audio_list_stym!$A$3:$AJ$18,23,FALSE)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v>2003</v>
      </c>
      <c r="AD39" t="str">
        <f t="shared" si="9"/>
        <v/>
      </c>
      <c r="AE39" s="22">
        <f t="array" ref="AE39">IF(G39="экспл",INDEX(total_visual_stym!$C$146:$C$209,(RANK(total_visual_stym!E183,total_visual_stym!$E$146:$E$209))),0)</f>
        <v>0</v>
      </c>
      <c r="AF39" s="22" t="str">
        <f>IF(ISTEXT(AR39),AR39,IF(ISTEXT(AS39),AS39,""))</f>
        <v/>
      </c>
      <c r="AH39" t="str">
        <f t="shared" si="3"/>
        <v>XXXXX</v>
      </c>
      <c r="AI39" t="s">
        <v>725</v>
      </c>
      <c r="AJ39" t="str">
        <f t="shared" si="16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si="22"/>
        <v/>
      </c>
      <c r="AT39">
        <f t="shared" ca="1" si="6"/>
        <v>0.25487107206171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sound\\Redkiy_plod.wav</v>
      </c>
      <c r="AW39" t="str">
        <f>IF(OR(D39=10,D39=11,D39=14,D39=15),VLOOKUP(A39,audio_list_stym!$A$3:$BQ$189,69,FALSE),"XXXXX")</f>
        <v>XXXXX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_Хрустящий_ли_XXXXX?</v>
      </c>
      <c r="BD39" cm="1">
        <f t="array" aca="1" ref="BD39" ca="1">INDEX($L$34:$L$41,(RANK(AT7,$AT$2:$AT$9)))</f>
        <v>2041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VLOOKUP(B40,audio_list_stym!$A$3:$BP$18,55,FALSE)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VLOOKUP(B40,audio_list_stym!$A$3:$AJ$18,23,FALSE)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v>2006</v>
      </c>
      <c r="AD40" t="str">
        <f t="shared" si="9"/>
        <v/>
      </c>
      <c r="AE40" s="22">
        <f t="array" ref="AE40">IF(G40="экспл",INDEX(total_visual_stym!$C$146:$C$209,(RANK(total_visual_stym!E184,total_visual_stym!$E$146:$E$209))),0)</f>
        <v>0</v>
      </c>
      <c r="AF40" s="22" t="str">
        <f>IF(ISTEXT(AR40),AR40,IF(ISTEXT(AS40),AS40,""))</f>
        <v/>
      </c>
      <c r="AH40" t="str">
        <f t="shared" si="3"/>
        <v>XXXXX</v>
      </c>
      <c r="AI40" t="s">
        <v>726</v>
      </c>
      <c r="AJ40" t="str">
        <f t="shared" si="16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si="22"/>
        <v/>
      </c>
      <c r="AT40">
        <f t="shared" ca="1" si="6"/>
        <v>0.71926058699749107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sound\\Noviy_plod.wav</v>
      </c>
      <c r="AW40" t="str">
        <f>IF(OR(D40=10,D40=11,D40=14,D40=15),VLOOKUP(A40,audio_list_stym!$A$3:$BQ$189,69,FALSE),"XXXXX")</f>
        <v>XXXXX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_Блестит_ли_XXXXX?</v>
      </c>
      <c r="BD40" cm="1">
        <f t="array" aca="1" ref="BD40" ca="1">INDEX($L$34:$L$41,(RANK(AT8,$AT$2:$AT$9)))</f>
        <v>2048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VLOOKUP(B41,audio_list_stym!$A$3:$BP$18,55,FALSE)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VLOOKUP(B41,audio_list_stym!$A$3:$AJ$18,23,FALSE)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v>2158</v>
      </c>
      <c r="AD41" t="str">
        <f t="shared" si="9"/>
        <v/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si="23">IF(ISTEXT(AR41),AR41,IF(ISTEXT(AS41),AS41,""))</f>
        <v/>
      </c>
      <c r="AH41" t="str">
        <f t="shared" si="3"/>
        <v>XXXXX</v>
      </c>
      <c r="AI41" t="s">
        <v>727</v>
      </c>
      <c r="AJ41" t="str">
        <f t="shared" si="16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si="22"/>
        <v/>
      </c>
      <c r="AT41">
        <f t="shared" ca="1" si="6"/>
        <v>0.63568257078692258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sound\\Noviy_plod.wav</v>
      </c>
      <c r="AW41" t="str">
        <f>IF(OR(D41=10,D41=11,D41=14,D41=15),VLOOKUP(A41,audio_list_stym!$A$3:$BQ$189,69,FALSE),"XXXXX")</f>
        <v>XXXXX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_Цитрусовый_ли_XXXXX?</v>
      </c>
      <c r="BD41" cm="1">
        <f t="array" aca="1" ref="BD41" ca="1">INDEX($L$34:$L$41,(RANK(AT9,$AT$2:$AT$9)))</f>
        <v>2043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VLOOKUP(B42,audio_list_stym!$A$3:$BP$18,55,FALSE)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VLOOKUP(B42,audio_list_stym!$A$3:$AJ$18,23,FALSE)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v>2197</v>
      </c>
      <c r="AD42" t="str">
        <f t="shared" ca="1" si="9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3"/>
        <v/>
      </c>
      <c r="AG42" t="str">
        <f t="shared" ref="AG42:AG49" si="24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5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0.85385115719466542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sound\\Noviy_plod.wav</v>
      </c>
      <c r="AW42" t="str">
        <f>IF(OR(D42=10,D42=11,D42=14,D42=15),VLOOKUP(A42,audio_list_stym!$A$3:$BQ$189,69,FALSE),"XXXXX")</f>
        <v>XXXXX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На_экране_XXXXX._Он_чистый?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VLOOKUP(B43,audio_list_stym!$A$3:$BP$18,55,FALSE)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VLOOKUP(B43,audio_list_stym!$A$3:$AJ$18,23,FALSE)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v>2217</v>
      </c>
      <c r="AD43" t="str">
        <f t="shared" ca="1" si="9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3"/>
        <v/>
      </c>
      <c r="AG43" t="str">
        <f t="shared" si="2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0.28366918359050552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sound\\Redkiy_plod.wav</v>
      </c>
      <c r="AW43" t="str">
        <f>IF(OR(D43=10,D43=11,D43=14,D43=15),VLOOKUP(A43,audio_list_stym!$A$3:$BQ$189,69,FALSE),"XXXXX")</f>
        <v>XXXXX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Посмотрите,_вот_XXXXX._Свежий_ли_он?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VLOOKUP(B44,audio_list_stym!$A$3:$BP$18,55,FALSE)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VLOOKUP(B44,audio_list_stym!$A$3:$AJ$18,23,FALSE)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v>2221</v>
      </c>
      <c r="AD44" t="str">
        <f t="shared" ca="1" si="9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3"/>
        <v/>
      </c>
      <c r="AG44" t="str">
        <f t="shared" si="2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2.6035318835106014E-2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sound\\Redkiy_plod.wav</v>
      </c>
      <c r="AW44" t="str">
        <f>IF(OR(D44=10,D44=11,D44=14,D44=15),VLOOKUP(A44,audio_list_stym!$A$3:$BQ$189,69,FALSE),"XXXXX")</f>
        <v>XXXXX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Вот_XXXXX._Он_жаренный?</v>
      </c>
      <c r="BD44" cm="1">
        <f t="array" aca="1" ref="BD44" ca="1">INDEX($L$42:$L$49,(RANK(AT4,$AT$2:$AT$9)))</f>
        <v>2005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VLOOKUP(B45,audio_list_stym!$A$3:$BP$18,55,FALSE)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VLOOKUP(B45,audio_list_stym!$A$3:$AJ$18,23,FALSE)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v>2218</v>
      </c>
      <c r="AD45" t="str">
        <f t="shared" ca="1" si="9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3"/>
        <v/>
      </c>
      <c r="AG45" t="str">
        <f t="shared" si="2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0.83974680142540137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sound\\Noviy_plod.wav</v>
      </c>
      <c r="AW45" t="str">
        <f>IF(OR(D45=10,D45=11,D45=14,D45=15),VLOOKUP(A45,audio_list_stym!$A$3:$BQ$189,69,FALSE),"XXXXX")</f>
        <v>XXXXX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Это_XXXXX._Сладкий_ли_он?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VLOOKUP(B46,audio_list_stym!$A$3:$BP$18,55,FALSE)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VLOOKUP(B46,audio_list_stym!$A$3:$AJ$18,23,FALSE)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v>2219</v>
      </c>
      <c r="AD46" t="str">
        <f t="shared" ca="1" si="9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3"/>
        <v/>
      </c>
      <c r="AG46" t="str">
        <f t="shared" si="2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9.2807364167390993E-4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sound\\Redkiy_plod.wav</v>
      </c>
      <c r="AW46" t="str">
        <f>IF(OR(D46=10,D46=11,D46=14,D46=15),VLOOKUP(A46,audio_list_stym!$A$3:$BQ$189,69,FALSE),"XXXXX")</f>
        <v>XXXXX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На_картинке_XXXXX._Влажный_ли_он?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VLOOKUP(B47,audio_list_stym!$A$3:$BP$18,55,FALSE)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VLOOKUP(B47,audio_list_stym!$A$3:$AJ$18,23,FALSE)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v>2201</v>
      </c>
      <c r="AD47" t="str">
        <f t="shared" ca="1" si="9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3"/>
        <v/>
      </c>
      <c r="AG47" t="str">
        <f t="shared" si="2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7.2366218575648955E-2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sound\\Redkiy_plod.wav</v>
      </c>
      <c r="AW47" t="str">
        <f>IF(OR(D47=10,D47=11,D47=14,D47=15),VLOOKUP(A47,audio_list_stym!$A$3:$BQ$189,69,FALSE),"XXXXX")</f>
        <v>XXXXX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На_мониторе_XXXXX._Он_съедобный?</v>
      </c>
      <c r="BD47" cm="1">
        <f t="array" aca="1" ref="BD47" ca="1">INDEX($L$42:$L$49,(RANK(AT7,$AT$2:$AT$9)))</f>
        <v>2001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VLOOKUP(B48,audio_list_stym!$A$3:$BP$18,55,FALSE)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VLOOKUP(B48,audio_list_stym!$A$3:$AJ$18,23,FALSE)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v>2192</v>
      </c>
      <c r="AD48" t="str">
        <f t="shared" ca="1" si="9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3"/>
        <v/>
      </c>
      <c r="AG48" t="str">
        <f t="shared" si="2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0.82171871990501943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sound\\Noviy_plod.wav</v>
      </c>
      <c r="AW48" t="str">
        <f>IF(OR(D48=10,D48=11,D48=14,D48=15),VLOOKUP(A48,audio_list_stym!$A$3:$BQ$189,69,FALSE),"XXXXX")</f>
        <v>XXXXX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Перед_Вами_XXXXX._Сиреневый_ли_он?</v>
      </c>
      <c r="BD48" cm="1">
        <f t="array" aca="1" ref="BD48" ca="1">INDEX($L$42:$L$49,(RANK(AT8,$AT$2:$AT$9)))</f>
        <v>2008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VLOOKUP(B49,audio_list_stym!$A$3:$BP$18,55,FALSE)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VLOOKUP(B49,audio_list_stym!$A$3:$AJ$18,23,FALSE)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v>2229</v>
      </c>
      <c r="AD49" t="str">
        <f t="shared" ca="1" si="9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3"/>
        <v/>
      </c>
      <c r="AG49" t="str">
        <f t="shared" si="2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0.40161571758594605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sound\\Redkiy_plod.wav</v>
      </c>
      <c r="AW49" t="str">
        <f>IF(OR(D49=10,D49=11,D49=14,D49=15),VLOOKUP(A49,audio_list_stym!$A$3:$BQ$189,69,FALSE),"XXXXX")</f>
        <v>XXXXX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Вы_видите_XXXXX._Он_репчатый?</v>
      </c>
      <c r="BD49" cm="1">
        <f t="array" aca="1" ref="BD49" ca="1">INDEX($L$42:$L$49,(RANK(AT9,$AT$2:$AT$9)))</f>
        <v>2003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VLOOKUP(B50,audio_list_stym!$A$3:$BP$18,55,FALSE)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VLOOKUP(B50,audio_list_stym!$A$3:$AJ$18,23,FALSE)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v>2052</v>
      </c>
      <c r="AD50" t="str">
        <f t="shared" si="9"/>
        <v/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si="23"/>
        <v/>
      </c>
      <c r="AH50" t="str">
        <f t="shared" si="3"/>
        <v>XXXXX</v>
      </c>
      <c r="AS50" t="str">
        <f>IF(AH50="sound\\Tropic",AQ2,"")</f>
        <v/>
      </c>
      <c r="AT50">
        <f t="shared" ca="1" si="6"/>
        <v>0.40175237825138943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sound\\Redkiy_plod.wav</v>
      </c>
      <c r="AW50" t="str">
        <f>IF(OR(D50=10,D50=11,D50=14,D50=15),VLOOKUP(A50,audio_list_stym!$A$3:$BQ$189,69,FALSE),"XXXXX")</f>
        <v>XXXXX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_Коричневый_ли_ФИНИК?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2062</v>
      </c>
      <c r="BF50" cm="1">
        <f t="array" aca="1" ref="BF50" ca="1">INDEX(BD18:BD49,(RANK(AT7,$AT$2:$AT$17)))</f>
        <v>2030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VLOOKUP(B51,audio_list_stym!$A$3:$BP$18,55,FALSE)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VLOOKUP(B51,audio_list_stym!$A$3:$AJ$18,23,FALSE)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v>2020</v>
      </c>
      <c r="AD51" t="str">
        <f t="shared" si="9"/>
        <v/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si="23"/>
        <v/>
      </c>
      <c r="AH51" t="str">
        <f t="shared" si="3"/>
        <v>XXXXX</v>
      </c>
      <c r="AS51" t="str">
        <f t="shared" ref="AS51:AS65" si="26">IF(AH51="sound\\Tropic",AQ3,"")</f>
        <v/>
      </c>
      <c r="AT51">
        <f t="shared" ca="1" si="6"/>
        <v>0.49743267833681082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sound\\Noviy_plod.wav</v>
      </c>
      <c r="AW51" t="str">
        <f>IF(OR(D51=10,D51=11,D51=14,D51=15),VLOOKUP(A51,audio_list_stym!$A$3:$BQ$189,69,FALSE),"XXXXX")</f>
        <v>XXXXX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_Сахаристый_ли_ФИНИК?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VLOOKUP(B52,audio_list_stym!$A$3:$BP$18,55,FALSE)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VLOOKUP(B52,audio_list_stym!$A$3:$AJ$18,23,FALSE)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v>2049</v>
      </c>
      <c r="AD52" t="str">
        <f t="shared" si="9"/>
        <v/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si="23"/>
        <v/>
      </c>
      <c r="AH52" t="str">
        <f t="shared" si="3"/>
        <v>XXXXX</v>
      </c>
      <c r="AS52" t="str">
        <f t="shared" si="26"/>
        <v/>
      </c>
      <c r="AT52">
        <f t="shared" ca="1" si="6"/>
        <v>0.31527137962520868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sound\\Redkiy_plod.wav</v>
      </c>
      <c r="AW52" t="str">
        <f>IF(OR(D52=10,D52=11,D52=14,D52=15),VLOOKUP(A52,audio_list_stym!$A$3:$BQ$189,69,FALSE),"XXXXX")</f>
        <v>XXXXX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_Скользкий_ли_ФИНИК?</v>
      </c>
      <c r="BD52" cm="1">
        <f t="array" aca="1" ref="BD52" ca="1">INDEX($L$50:$L$57,(RANK(AT4,$AT$2:$AT$9)))</f>
        <v>2013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VLOOKUP(B53,audio_list_stym!$A$3:$BP$18,55,FALSE)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VLOOKUP(B53,audio_list_stym!$A$3:$AJ$18,23,FALSE)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v>2165</v>
      </c>
      <c r="AD53" t="str">
        <f t="shared" si="9"/>
        <v/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si="23"/>
        <v/>
      </c>
      <c r="AH53" t="str">
        <f t="shared" si="3"/>
        <v>XXXXX</v>
      </c>
      <c r="AS53" t="str">
        <f t="shared" si="26"/>
        <v/>
      </c>
      <c r="AT53">
        <f t="shared" ca="1" si="6"/>
        <v>4.2895938102278652E-2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sound\\Redkiy_plod.wav</v>
      </c>
      <c r="AW53" t="str">
        <f>IF(OR(D53=10,D53=11,D53=14,D53=15),VLOOKUP(A53,audio_list_stym!$A$3:$BQ$189,69,FALSE),"XXXXX")</f>
        <v>XXXXX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_Ломкий_ли_ФИНИК?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VLOOKUP(B54,audio_list_stym!$A$3:$BP$18,55,FALSE)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VLOOKUP(B54,audio_list_stym!$A$3:$AJ$18,23,FALSE)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v>2024</v>
      </c>
      <c r="AD54" t="str">
        <f t="shared" si="9"/>
        <v/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si="23"/>
        <v/>
      </c>
      <c r="AH54" t="str">
        <f t="shared" si="3"/>
        <v>XXXXX</v>
      </c>
      <c r="AI54" s="11"/>
      <c r="AS54" t="str">
        <f t="shared" si="26"/>
        <v/>
      </c>
      <c r="AT54">
        <f t="shared" ca="1" si="6"/>
        <v>0.91179649683044406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sound\\Noviy_plod.wav</v>
      </c>
      <c r="AW54" t="str">
        <f>IF(OR(D54=10,D54=11,D54=14,D54=15),VLOOKUP(A54,audio_list_stym!$A$3:$BQ$189,69,FALSE),"XXXXX")</f>
        <v>XXXXX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_Мохнатый_ли_ФИНИК?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VLOOKUP(B55,audio_list_stym!$A$3:$BP$18,55,FALSE)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VLOOKUP(B55,audio_list_stym!$A$3:$AJ$18,23,FALSE)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v>2163</v>
      </c>
      <c r="AD55" t="str">
        <f t="shared" si="9"/>
        <v/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si="23"/>
        <v/>
      </c>
      <c r="AH55" t="str">
        <f t="shared" si="3"/>
        <v>XXXXX</v>
      </c>
      <c r="AS55" t="str">
        <f t="shared" si="26"/>
        <v/>
      </c>
      <c r="AT55">
        <f t="shared" ca="1" si="6"/>
        <v>0.3538992399423968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sound\\Redkiy_plod.wav</v>
      </c>
      <c r="AW55" t="str">
        <f>IF(OR(D55=10,D55=11,D55=14,D55=15),VLOOKUP(A55,audio_list_stym!$A$3:$BQ$189,69,FALSE),"XXXXX")</f>
        <v>XXXXX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_Сморщенный_ли_ФИНИК?</v>
      </c>
      <c r="BD55" cm="1">
        <f t="array" aca="1" ref="BD55" ca="1">INDEX($L$50:$L$57,(RANK(AT7,$AT$2:$AT$9)))</f>
        <v>2009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VLOOKUP(B56,audio_list_stym!$A$3:$BP$18,55,FALSE)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VLOOKUP(B56,audio_list_stym!$A$3:$AJ$18,23,FALSE)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v>2161</v>
      </c>
      <c r="AD56" t="str">
        <f t="shared" si="9"/>
        <v/>
      </c>
      <c r="AE56" s="22">
        <f t="array" ref="AE56">IF(G56="экспл",INDEX(total_visual_stym!$C$146:$C$209,(RANK(total_visual_stym!E200,total_visual_stym!$E$146:$E$209))),0)</f>
        <v>0</v>
      </c>
      <c r="AF56" s="22" t="str">
        <f>IF(ISTEXT(AR56),AR56,IF(ISTEXT(AS56),AS56,""))</f>
        <v/>
      </c>
      <c r="AH56" t="str">
        <f t="shared" si="3"/>
        <v>XXXXX</v>
      </c>
      <c r="AS56" t="str">
        <f t="shared" si="26"/>
        <v/>
      </c>
      <c r="AT56">
        <f t="shared" ca="1" si="6"/>
        <v>0.23874067445521729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sound\\Redkiy_plod.wav</v>
      </c>
      <c r="AW56" t="str">
        <f>IF(OR(D56=10,D56=11,D56=14,D56=15),VLOOKUP(A56,audio_list_stym!$A$3:$BQ$189,69,FALSE),"XXXXX")</f>
        <v>XXXXX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_С_косточкой_ли_ФИНИК?</v>
      </c>
      <c r="BD56" cm="1">
        <f t="array" aca="1" ref="BD56" ca="1">INDEX($L$50:$L$57,(RANK(AT8,$AT$2:$AT$9)))</f>
        <v>2016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VLOOKUP(B57,audio_list_stym!$A$3:$BP$18,55,FALSE)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VLOOKUP(B57,audio_list_stym!$A$3:$AJ$18,23,FALSE)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v>2023</v>
      </c>
      <c r="AD57" t="str">
        <f t="shared" si="9"/>
        <v/>
      </c>
      <c r="AE57" s="22">
        <f t="array" ref="AE57">IF(G57="экспл",INDEX(total_visual_stym!$C$146:$C$209,(RANK(total_visual_stym!E201,total_visual_stym!$E$146:$E$209))),0)</f>
        <v>0</v>
      </c>
      <c r="AF57" s="22" t="str">
        <f>IF(ISTEXT(AR57),AR57,IF(ISTEXT(AS57),AS57,""))</f>
        <v/>
      </c>
      <c r="AH57" t="str">
        <f t="shared" si="3"/>
        <v>XXXXX</v>
      </c>
      <c r="AI57" s="11"/>
      <c r="AS57" t="str">
        <f t="shared" si="26"/>
        <v/>
      </c>
      <c r="AT57">
        <f t="shared" ca="1" si="6"/>
        <v>8.2014559671303222E-2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sound\\Redkiy_plod.wav</v>
      </c>
      <c r="AW57" t="str">
        <f>IF(OR(D57=10,D57=11,D57=14,D57=15),VLOOKUP(A57,audio_list_stym!$A$3:$BQ$189,69,FALSE),"XXXXX")</f>
        <v>XXXXX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_Треугольный_ли_ФИНИК?</v>
      </c>
      <c r="BD57" cm="1">
        <f t="array" aca="1" ref="BD57" ca="1">INDEX($L$50:$L$57,(RANK(AT9,$AT$2:$AT$9)))</f>
        <v>2011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VLOOKUP(B58,audio_list_stym!$A$3:$BP$18,55,FALSE)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VLOOKUP(B58,audio_list_stym!$A$3:$AJ$18,23,FALSE)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v>2185</v>
      </c>
      <c r="AD58" t="str">
        <f t="shared" ca="1" si="9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7">IF(ISTEXT(AR58),AR58,IF(ISTEXT(AS58),AS58,""))</f>
        <v/>
      </c>
      <c r="AG58" t="str">
        <f t="shared" ref="AG58:AG66" si="28">IF(OR(E58=11,E58=13),M58,"")</f>
        <v>pics\\Goroh_1.jpg</v>
      </c>
      <c r="AH58">
        <f t="shared" si="3"/>
        <v>0</v>
      </c>
      <c r="AI58" s="11"/>
      <c r="AS58" t="str">
        <f t="shared" si="26"/>
        <v/>
      </c>
      <c r="AT58">
        <f t="shared" ca="1" si="6"/>
        <v>0.6952105154132886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sound\\Noviy_plod.wav</v>
      </c>
      <c r="AW58" t="str">
        <f>IF(OR(D58=10,D58=11,D58=14,D58=15),VLOOKUP(A58,audio_list_stym!$A$3:$BQ$189,69,FALSE),"XXXXX")</f>
        <v>XXXXX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2003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VLOOKUP(B59,audio_list_stym!$A$3:$BP$18,55,FALSE)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VLOOKUP(B59,audio_list_stym!$A$3:$AJ$18,23,FALSE)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v>2210</v>
      </c>
      <c r="AD59" t="str">
        <f t="shared" ca="1" si="9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7"/>
        <v/>
      </c>
      <c r="AG59" t="str">
        <f t="shared" si="28"/>
        <v>pics\\Goroh_2.jpg</v>
      </c>
      <c r="AH59">
        <f t="shared" si="3"/>
        <v>0</v>
      </c>
      <c r="AS59" t="str">
        <f t="shared" si="26"/>
        <v/>
      </c>
      <c r="AT59">
        <f t="shared" ca="1" si="6"/>
        <v>0.57613041853501445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sound\\Noviy_plod.wav</v>
      </c>
      <c r="AW59" t="str">
        <f>IF(OR(D59=10,D59=11,D59=14,D59=15),VLOOKUP(A59,audio_list_stym!$A$3:$BQ$189,69,FALSE),"XXXXX")</f>
        <v>XXXXX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Посмотрите,_вот_ГОРОХ._Он_в_стручке?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VLOOKUP(B60,audio_list_stym!$A$3:$BP$18,55,FALSE)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VLOOKUP(B60,audio_list_stym!$A$3:$AJ$18,23,FALSE)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v>2204</v>
      </c>
      <c r="AD60" t="str">
        <f t="shared" ca="1" si="9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7"/>
        <v/>
      </c>
      <c r="AG60" t="str">
        <f t="shared" si="28"/>
        <v>pics\\Goroh_3.jpg</v>
      </c>
      <c r="AH60">
        <f t="shared" si="3"/>
        <v>0</v>
      </c>
      <c r="AS60" t="str">
        <f t="shared" si="26"/>
        <v/>
      </c>
      <c r="AT60">
        <f t="shared" ca="1" si="6"/>
        <v>0.72692893775121392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sound\\Noviy_plod.wav</v>
      </c>
      <c r="AW60" t="str">
        <f>IF(OR(D60=10,D60=11,D60=14,D60=15),VLOOKUP(A60,audio_list_stym!$A$3:$BQ$189,69,FALSE),"XXXXX")</f>
        <v>XXXXX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Вот_ГОРОХ._Ядовитый_ли_он?</v>
      </c>
      <c r="BD60" cm="1">
        <f t="array" aca="1" ref="BD60" ca="1">INDEX($L$58:$L$65,(RANK(AT4,$AT$2:$AT$9)))</f>
        <v>2021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VLOOKUP(B61,audio_list_stym!$A$3:$BP$18,55,FALSE)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VLOOKUP(B61,audio_list_stym!$A$3:$AJ$18,23,FALSE)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v>2196</v>
      </c>
      <c r="AD61" t="str">
        <f t="shared" ca="1" si="9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7"/>
        <v/>
      </c>
      <c r="AG61" t="str">
        <f t="shared" si="28"/>
        <v>pics\\Goroh_4.jpg</v>
      </c>
      <c r="AH61">
        <f t="shared" si="3"/>
        <v>0</v>
      </c>
      <c r="AS61" t="str">
        <f t="shared" si="26"/>
        <v/>
      </c>
      <c r="AT61">
        <f t="shared" ca="1" si="6"/>
        <v>0.27989685039305223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sound\\Redkiy_plod.wav</v>
      </c>
      <c r="AW61" t="str">
        <f>IF(OR(D61=10,D61=11,D61=14,D61=15),VLOOKUP(A61,audio_list_stym!$A$3:$BQ$189,69,FALSE),"XXXXX")</f>
        <v>XXXXX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Это_ГОРОХ._Он_полосатый?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VLOOKUP(B62,audio_list_stym!$A$3:$BP$18,55,FALSE)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VLOOKUP(B62,audio_list_stym!$A$3:$AJ$18,23,FALSE)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v>2200</v>
      </c>
      <c r="AD62" t="str">
        <f t="shared" ca="1" si="9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7"/>
        <v/>
      </c>
      <c r="AG62" t="str">
        <f t="shared" si="28"/>
        <v>pics\\Goroh_5.jpg</v>
      </c>
      <c r="AH62">
        <f t="shared" si="3"/>
        <v>0</v>
      </c>
      <c r="AS62" t="str">
        <f t="shared" si="26"/>
        <v/>
      </c>
      <c r="AT62">
        <f t="shared" ca="1" si="6"/>
        <v>9.4003609324261106E-2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sound\\Redkiy_plod.wav</v>
      </c>
      <c r="AW62" t="str">
        <f>IF(OR(D62=10,D62=11,D62=14,D62=15),VLOOKUP(A62,audio_list_stym!$A$3:$BQ$189,69,FALSE),"XXXXX")</f>
        <v>XXXXX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На_картинке_ГОРОХ._Он_плоский?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VLOOKUP(B63,audio_list_stym!$A$3:$BP$18,55,FALSE)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VLOOKUP(B63,audio_list_stym!$A$3:$AJ$18,23,FALSE)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v>2191</v>
      </c>
      <c r="AD63" t="str">
        <f t="shared" ca="1" si="9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7"/>
        <v/>
      </c>
      <c r="AG63" t="str">
        <f t="shared" si="28"/>
        <v>pics\\Goroh_6.jpg</v>
      </c>
      <c r="AH63">
        <f t="shared" si="3"/>
        <v>0</v>
      </c>
      <c r="AS63" t="str">
        <f t="shared" si="26"/>
        <v/>
      </c>
      <c r="AT63">
        <f t="shared" ca="1" si="6"/>
        <v>0.1874862845388221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sound\\Redkiy_plod.wav</v>
      </c>
      <c r="AW63" t="str">
        <f>IF(OR(D63=10,D63=11,D63=14,D63=15),VLOOKUP(A63,audio_list_stym!$A$3:$BQ$189,69,FALSE),"XXXXX")</f>
        <v>XXXXX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На_мониторе_ГОРОХ._Он_толченый?</v>
      </c>
      <c r="BD63" cm="1">
        <f t="array" aca="1" ref="BD63" ca="1">INDEX($L$58:$L$65,(RANK(AT7,$AT$2:$AT$9)))</f>
        <v>2017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VLOOKUP(B64,audio_list_stym!$A$3:$BP$18,55,FALSE)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VLOOKUP(B64,audio_list_stym!$A$3:$AJ$18,23,FALSE)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v>2227</v>
      </c>
      <c r="AD64" t="str">
        <f t="shared" ca="1" si="9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7"/>
        <v/>
      </c>
      <c r="AG64" t="str">
        <f t="shared" si="28"/>
        <v>pics\\Goroh_7.jpg</v>
      </c>
      <c r="AH64">
        <f t="shared" si="3"/>
        <v>0</v>
      </c>
      <c r="AI64" s="11"/>
      <c r="AS64" t="str">
        <f t="shared" si="26"/>
        <v/>
      </c>
      <c r="AT64">
        <f t="shared" ca="1" si="6"/>
        <v>0.6420874916269691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sound\\Noviy_plod.wav</v>
      </c>
      <c r="AW64" t="str">
        <f>IF(OR(D64=10,D64=11,D64=14,D64=15),VLOOKUP(A64,audio_list_stym!$A$3:$BQ$189,69,FALSE),"XXXXX")</f>
        <v>XXXXX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Перед_Вами_ГОРОХ._Зеленый_ли_он?</v>
      </c>
      <c r="BD64" cm="1">
        <f t="array" aca="1" ref="BD64" ca="1">INDEX($L$58:$L$65,(RANK(AT8,$AT$2:$AT$9)))</f>
        <v>2024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VLOOKUP(B65,audio_list_stym!$A$3:$BP$18,55,FALSE)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VLOOKUP(B65,audio_list_stym!$A$3:$AJ$18,23,FALSE)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v>2211</v>
      </c>
      <c r="AD65" t="str">
        <f t="shared" ca="1" si="9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7"/>
        <v/>
      </c>
      <c r="AG65" t="str">
        <f t="shared" si="28"/>
        <v>pics\\Goroh_8.jpg</v>
      </c>
      <c r="AH65">
        <f t="shared" si="3"/>
        <v>0</v>
      </c>
      <c r="AS65" t="str">
        <f t="shared" si="26"/>
        <v/>
      </c>
      <c r="AT65">
        <f t="shared" ca="1" si="6"/>
        <v>0.35678340290859689</v>
      </c>
      <c r="AU65" t="s">
        <v>697</v>
      </c>
      <c r="AV65" t="str">
        <f t="shared" ca="1" si="7"/>
        <v>sound\\Redkiy_plod.wav</v>
      </c>
      <c r="AW65" t="str">
        <f>IF(OR(D65=10,D65=11,D65=14,D65=15),VLOOKUP(A65,audio_list_stym!$A$3:$BQ$189,69,FALSE),"XXXXX")</f>
        <v>XXXXX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Вы_видите_ГОРОХ._Легкий_ли_он?</v>
      </c>
      <c r="BD65" cm="1">
        <f t="array" aca="1" ref="BD65" ca="1">INDEX($L$58:$L$65,(RANK(AT9,$AT$2:$AT$9)))</f>
        <v>2019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VLOOKUP(B66,audio_list_stym!$A$3:$BP$18,55,FALSE)</f>
        <v>16</v>
      </c>
      <c r="F66" t="str">
        <f>VLOOKUP(E66,metki!$A$2:$B$9,2,FALSE)</f>
        <v>импл_новые_без_названия</v>
      </c>
      <c r="G66" t="str">
        <f t="shared" ref="G66:G129" si="29">LEFT(F66,5)</f>
        <v>импл_</v>
      </c>
      <c r="H66" t="str">
        <f>VLOOKUP(B66,audio_list_stym!$A$3:$AJ$18,23,FALSE)</f>
        <v>Ake</v>
      </c>
      <c r="I66" t="s">
        <v>688</v>
      </c>
      <c r="J66" t="str">
        <f t="shared" ref="J66:J129" si="30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233</v>
      </c>
      <c r="Q66" t="str">
        <f>IF(G66="экспл",0,IF(G66="импл_",VLOOKUP(J66,quest_импл!$A$1:$J$129,8,FALSE),0))</f>
        <v>sound\\Imeet_li_myakot.wav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v>2053</v>
      </c>
      <c r="AD66" t="str">
        <f t="shared" ca="1" si="9"/>
        <v>pics\\Finik_4.jpg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1">AS66</f>
        <v>pics\\Finik_4.jpg</v>
      </c>
      <c r="AG66" t="str">
        <f t="shared" si="28"/>
        <v/>
      </c>
      <c r="AI66" t="s">
        <v>67</v>
      </c>
      <c r="AO66">
        <f ca="1">RAND()</f>
        <v>0.84704782594792227</v>
      </c>
      <c r="AP66" t="str">
        <f ca="1">INDEX($AI$66:$AI$129,(RANK(AO66,$AO$66:$AO$129)))</f>
        <v>pics\\Finik_4.jpg</v>
      </c>
      <c r="AS66" t="str">
        <f t="shared" ref="AS66:AS129" ca="1" si="32">IF(G66="импл_",AP66,"")</f>
        <v>pics\\Finik_4.jpg</v>
      </c>
      <c r="AT66">
        <f t="shared" ref="AT66:AT129" ca="1" si="33">RAND()</f>
        <v>0.23944138908958157</v>
      </c>
      <c r="AU66" t="s">
        <v>697</v>
      </c>
      <c r="AV66" t="str">
        <f t="shared" ref="AV66:AV129" ca="1" si="34">INDEX($AU$2:$AU$129,(RANK(AT66,$AT$2:$AT$129)))</f>
        <v>sound\\Redkiy_plod.wav</v>
      </c>
      <c r="AW66" t="str">
        <f>IF(OR(D66=10,D66=11,D66=14,D66=15),VLOOKUP(A66,audio_list_stym!$A$3:$BQ$189,69,FALSE),"XXXXX")</f>
        <v>XXXXX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_Имеет_ли_мякоть_</v>
      </c>
      <c r="BB66" t="str">
        <f t="shared" ref="BB66:BB129" si="35">IF(G66="экспл",AY66&amp;AX66&amp;"."&amp;AZ66,IF(G66="импл_",BA66&amp;AX66&amp;"?"))</f>
        <v>_Имеет_ли_мякоть_XXXXX?</v>
      </c>
      <c r="BC66">
        <f>A66</f>
        <v>1209</v>
      </c>
      <c r="BD66" cm="1">
        <f t="array" aca="1" ref="BD66" ca="1">INDEX(L66:L73,(RANK(AT2,$AT$2:$AT$9)))</f>
        <v>2078</v>
      </c>
      <c r="BE66" cm="1">
        <f t="array" aca="1" ref="BE66" ca="1">INDEX(BD74:BD89,(RANK(AT2,$AT$2:$AT$7)))</f>
        <v>2084</v>
      </c>
      <c r="BF66" cm="1">
        <f t="array" aca="1" ref="BF66" ca="1">INDEX(BD90:BD113,(RANK(AT2,$AT$2:$AT$17)))</f>
        <v>2133</v>
      </c>
      <c r="BG66" cm="1">
        <f t="array" aca="1" ref="BG66" ca="1">INDEX(BD114:BD129,(RANK(AT2,$AT$2:$AT$17)))</f>
        <v>2069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VLOOKUP(B67,audio_list_stym!$A$3:$BP$18,55,FALSE)</f>
        <v>16</v>
      </c>
      <c r="F67" t="str">
        <f>VLOOKUP(E67,metki!$A$2:$B$9,2,FALSE)</f>
        <v>импл_новые_без_названия</v>
      </c>
      <c r="G67" t="str">
        <f t="shared" si="29"/>
        <v>импл_</v>
      </c>
      <c r="H67" t="str">
        <f>VLOOKUP(B67,audio_list_stym!$A$3:$AJ$18,23,FALSE)</f>
        <v>Ake</v>
      </c>
      <c r="I67" t="s">
        <v>689</v>
      </c>
      <c r="J67" t="str">
        <f t="shared" si="30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234</v>
      </c>
      <c r="Q67" t="str">
        <f>IF(G67="экспл",0,IF(G67="импл_",VLOOKUP(J67,quest_импл!$A$1:$J$129,8,FALSE),0))</f>
        <v>sound\\Prodolgovatiy_li.wav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v>2024</v>
      </c>
      <c r="AD67" t="str">
        <f t="shared" ref="AD67:AD129" ca="1" si="36">IF(ISTEXT(AE67),AE67,IF(ISTEXT(AF67),AF67,""))</f>
        <v>pics\\Limon_1.jpg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1"/>
        <v>pics\\Limon_1.jpg</v>
      </c>
      <c r="AI67" t="s">
        <v>68</v>
      </c>
      <c r="AO67">
        <f t="shared" ref="AO67:AO129" ca="1" si="37">RAND()</f>
        <v>0.44103473421562911</v>
      </c>
      <c r="AP67" t="str">
        <f t="shared" ref="AP67:AP129" ca="1" si="38">INDEX($AI$66:$AI$129,(RANK(AO67,$AO$66:$AO$129)))</f>
        <v>pics\\Limon_1.jpg</v>
      </c>
      <c r="AS67" t="str">
        <f t="shared" ca="1" si="32"/>
        <v>pics\\Limon_1.jpg</v>
      </c>
      <c r="AT67">
        <f t="shared" ca="1" si="33"/>
        <v>0.98807809134498481</v>
      </c>
      <c r="AU67" t="s">
        <v>697</v>
      </c>
      <c r="AV67" t="str">
        <f t="shared" ca="1" si="34"/>
        <v>sound\\Noviy_plod.wav</v>
      </c>
      <c r="AW67" t="str">
        <f>IF(OR(D67=10,D67=11,D67=14,D67=15),VLOOKUP(A67,audio_list_stym!$A$3:$BQ$189,69,FALSE),"XXXXX")</f>
        <v>XXXXX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_Продолговатый_ли_</v>
      </c>
      <c r="BB67" t="str">
        <f t="shared" si="35"/>
        <v>_Продолговатый_ли_XXXXX?</v>
      </c>
      <c r="BD67" cm="1">
        <f t="array" aca="1" ref="BD67" ca="1">INDEX(L67:L74,(RANK(AT3,$AT$2:$AT$9)))</f>
        <v>2075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VLOOKUP(B68,audio_list_stym!$A$3:$BP$18,55,FALSE)</f>
        <v>16</v>
      </c>
      <c r="F68" t="str">
        <f>VLOOKUP(E68,metki!$A$2:$B$9,2,FALSE)</f>
        <v>импл_новые_без_названия</v>
      </c>
      <c r="G68" t="str">
        <f t="shared" si="29"/>
        <v>импл_</v>
      </c>
      <c r="H68" t="str">
        <f>VLOOKUP(B68,audio_list_stym!$A$3:$AJ$18,23,FALSE)</f>
        <v>Ake</v>
      </c>
      <c r="I68" t="s">
        <v>690</v>
      </c>
      <c r="J68" t="str">
        <f t="shared" si="30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235</v>
      </c>
      <c r="Q68" t="str">
        <f>IF(G68="экспл",0,IF(G68="импл_",VLOOKUP(J68,quest_импл!$A$1:$J$129,8,FALSE),0))</f>
        <v>sound\\Pyatnistyi_li.wav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v>2003</v>
      </c>
      <c r="AD68" t="str">
        <f t="shared" ca="1" si="36"/>
        <v>pics\\Redis_5.jpg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1"/>
        <v>pics\\Redis_5.jpg</v>
      </c>
      <c r="AI68" t="s">
        <v>69</v>
      </c>
      <c r="AO68">
        <f t="shared" ca="1" si="37"/>
        <v>8.7213457440669107E-2</v>
      </c>
      <c r="AP68" t="str">
        <f t="shared" ca="1" si="38"/>
        <v>pics\\Redis_5.jpg</v>
      </c>
      <c r="AS68" t="str">
        <f t="shared" ca="1" si="32"/>
        <v>pics\\Redis_5.jpg</v>
      </c>
      <c r="AT68">
        <f t="shared" ca="1" si="33"/>
        <v>0.79384293231508873</v>
      </c>
      <c r="AU68" t="s">
        <v>697</v>
      </c>
      <c r="AV68" t="str">
        <f t="shared" ca="1" si="34"/>
        <v>sound\\Noviy_plod.wav</v>
      </c>
      <c r="AW68" t="str">
        <f>IF(OR(D68=10,D68=11,D68=14,D68=15),VLOOKUP(A68,audio_list_stym!$A$3:$BQ$189,69,FALSE),"XXXXX")</f>
        <v>XXXXX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_Пятнистый_ли_</v>
      </c>
      <c r="BB68" t="str">
        <f t="shared" si="35"/>
        <v>_Пятнистый_ли_XXXXX?</v>
      </c>
      <c r="BD68" cm="1">
        <f t="array" aca="1" ref="BD68" ca="1">INDEX(L68:L75,(RANK(AT4,$AT$2:$AT$9)))</f>
        <v>2079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VLOOKUP(B69,audio_list_stym!$A$3:$BP$18,55,FALSE)</f>
        <v>16</v>
      </c>
      <c r="F69" t="str">
        <f>VLOOKUP(E69,metki!$A$2:$B$9,2,FALSE)</f>
        <v>импл_новые_без_названия</v>
      </c>
      <c r="G69" t="str">
        <f t="shared" si="29"/>
        <v>импл_</v>
      </c>
      <c r="H69" t="str">
        <f>VLOOKUP(B69,audio_list_stym!$A$3:$AJ$18,23,FALSE)</f>
        <v>Ake</v>
      </c>
      <c r="I69" t="s">
        <v>691</v>
      </c>
      <c r="J69" t="str">
        <f t="shared" si="30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236</v>
      </c>
      <c r="Q69" t="str">
        <f>IF(G69="экспл",0,IF(G69="импл_",VLOOKUP(J69,quest_импл!$A$1:$J$129,8,FALSE),0))</f>
        <v>sound\\S_kochuroy_li.wav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v>2009</v>
      </c>
      <c r="AD69" t="str">
        <f t="shared" ca="1" si="36"/>
        <v>pics\\Peper_5.jpg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1"/>
        <v>pics\\Peper_5.jpg</v>
      </c>
      <c r="AI69" t="s">
        <v>70</v>
      </c>
      <c r="AO69">
        <f t="shared" ca="1" si="37"/>
        <v>0.22712146701255742</v>
      </c>
      <c r="AP69" t="str">
        <f t="shared" ca="1" si="38"/>
        <v>pics\\Peper_5.jpg</v>
      </c>
      <c r="AS69" t="str">
        <f t="shared" ca="1" si="32"/>
        <v>pics\\Peper_5.jpg</v>
      </c>
      <c r="AT69">
        <f t="shared" ca="1" si="33"/>
        <v>0.55037180267458419</v>
      </c>
      <c r="AU69" t="s">
        <v>697</v>
      </c>
      <c r="AV69" t="str">
        <f t="shared" ca="1" si="34"/>
        <v>sound\\Noviy_plod.wav</v>
      </c>
      <c r="AW69" t="str">
        <f>IF(OR(D69=10,D69=11,D69=14,D69=15),VLOOKUP(A69,audio_list_stym!$A$3:$BQ$189,69,FALSE),"XXXXX")</f>
        <v>XXXXX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_С_косточкой_ли_</v>
      </c>
      <c r="BB69" t="str">
        <f t="shared" si="35"/>
        <v>_С_косточкой_ли_XXXXX?</v>
      </c>
      <c r="BD69" cm="1">
        <f t="array" aca="1" ref="BD69" ca="1">INDEX(L69:L76,(RANK(AT5,$AT$2:$AT$9)))</f>
        <v>2082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VLOOKUP(B70,audio_list_stym!$A$3:$BP$18,55,FALSE)</f>
        <v>16</v>
      </c>
      <c r="F70" t="str">
        <f>VLOOKUP(E70,metki!$A$2:$B$9,2,FALSE)</f>
        <v>импл_новые_без_названия</v>
      </c>
      <c r="G70" t="str">
        <f t="shared" si="29"/>
        <v>импл_</v>
      </c>
      <c r="H70" t="str">
        <f>VLOOKUP(B70,audio_list_stym!$A$3:$AJ$18,23,FALSE)</f>
        <v>Ake</v>
      </c>
      <c r="I70" t="s">
        <v>692</v>
      </c>
      <c r="J70" t="str">
        <f t="shared" si="30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237</v>
      </c>
      <c r="Q70" t="str">
        <f>IF(G70="экспл",0,IF(G70="импл_",VLOOKUP(J70,quest_импл!$A$1:$J$129,8,FALSE),0))</f>
        <v>sound\\Fioletoviy_li.wav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v>2059</v>
      </c>
      <c r="AD70" t="str">
        <f t="shared" ca="1" si="36"/>
        <v>pics\\Finik_7.jpg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1"/>
        <v>pics\\Finik_7.jpg</v>
      </c>
      <c r="AI70" t="s">
        <v>71</v>
      </c>
      <c r="AO70">
        <f t="shared" ca="1" si="37"/>
        <v>0.78833763952115132</v>
      </c>
      <c r="AP70" t="str">
        <f t="shared" ca="1" si="38"/>
        <v>pics\\Finik_7.jpg</v>
      </c>
      <c r="AS70" t="str">
        <f t="shared" ca="1" si="32"/>
        <v>pics\\Finik_7.jpg</v>
      </c>
      <c r="AT70">
        <f t="shared" ca="1" si="33"/>
        <v>0.43766882514512195</v>
      </c>
      <c r="AU70" t="s">
        <v>697</v>
      </c>
      <c r="AV70" t="str">
        <f t="shared" ca="1" si="34"/>
        <v>sound\\Noviy_plod.wav</v>
      </c>
      <c r="AW70" t="str">
        <f>IF(OR(D70=10,D70=11,D70=14,D70=15),VLOOKUP(A70,audio_list_stym!$A$3:$BQ$189,69,FALSE),"XXXXX")</f>
        <v>XXXXX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_Синий_ли_</v>
      </c>
      <c r="BB70" t="str">
        <f t="shared" si="35"/>
        <v>_Синий_ли_XXXXX?</v>
      </c>
      <c r="BD70" cm="1">
        <f t="array" aca="1" ref="BD70" ca="1">INDEX(L70:L77,(RANK(AT6,$AT$2:$AT$9)))</f>
        <v>2080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VLOOKUP(B71,audio_list_stym!$A$3:$BP$18,55,FALSE)</f>
        <v>16</v>
      </c>
      <c r="F71" t="str">
        <f>VLOOKUP(E71,metki!$A$2:$B$9,2,FALSE)</f>
        <v>импл_новые_без_названия</v>
      </c>
      <c r="G71" t="str">
        <f t="shared" si="29"/>
        <v>импл_</v>
      </c>
      <c r="H71" t="str">
        <f>VLOOKUP(B71,audio_list_stym!$A$3:$AJ$18,23,FALSE)</f>
        <v>Ake</v>
      </c>
      <c r="I71" t="s">
        <v>693</v>
      </c>
      <c r="J71" t="str">
        <f t="shared" si="30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238</v>
      </c>
      <c r="Q71" t="str">
        <f>IF(G71="экспл",0,IF(G71="импл_",VLOOKUP(J71,quest_импл!$A$1:$J$129,8,FALSE),0))</f>
        <v>sound\\S_dolkami_li.wav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v>2062</v>
      </c>
      <c r="AD71" t="str">
        <f t="shared" ca="1" si="36"/>
        <v>pics\\Goroh_8.jpg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1"/>
        <v>pics\\Goroh_8.jpg</v>
      </c>
      <c r="AI71" t="s">
        <v>72</v>
      </c>
      <c r="AO71">
        <f t="shared" ca="1" si="37"/>
        <v>0.63318393493914971</v>
      </c>
      <c r="AP71" t="str">
        <f t="shared" ca="1" si="38"/>
        <v>pics\\Goroh_8.jpg</v>
      </c>
      <c r="AS71" t="str">
        <f t="shared" ca="1" si="32"/>
        <v>pics\\Goroh_8.jpg</v>
      </c>
      <c r="AT71">
        <f t="shared" ca="1" si="33"/>
        <v>2.4112488044908398E-3</v>
      </c>
      <c r="AU71" t="s">
        <v>697</v>
      </c>
      <c r="AV71" t="str">
        <f t="shared" ca="1" si="34"/>
        <v>sound\\Redkiy_plod.wav</v>
      </c>
      <c r="AW71" t="str">
        <f>IF(OR(D71=10,D71=11,D71=14,D71=15),VLOOKUP(A71,audio_list_stym!$A$3:$BQ$189,69,FALSE),"XXXXX")</f>
        <v>XXXXX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_С_дольками_ли_</v>
      </c>
      <c r="BB71" t="str">
        <f t="shared" si="35"/>
        <v>_С_дольками_ли_XXXXX?</v>
      </c>
      <c r="BD71" cm="1">
        <f t="array" aca="1" ref="BD71" ca="1">INDEX(L71:L78,(RANK(AT7,$AT$2:$AT$9)))</f>
        <v>2078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VLOOKUP(B72,audio_list_stym!$A$3:$BP$18,55,FALSE)</f>
        <v>16</v>
      </c>
      <c r="F72" t="str">
        <f>VLOOKUP(E72,metki!$A$2:$B$9,2,FALSE)</f>
        <v>импл_новые_без_названия</v>
      </c>
      <c r="G72" t="str">
        <f t="shared" si="29"/>
        <v>импл_</v>
      </c>
      <c r="H72" t="str">
        <f>VLOOKUP(B72,audio_list_stym!$A$3:$AJ$18,23,FALSE)</f>
        <v>Ake</v>
      </c>
      <c r="I72" t="s">
        <v>694</v>
      </c>
      <c r="J72" t="str">
        <f t="shared" si="30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239</v>
      </c>
      <c r="Q72" t="str">
        <f>IF(G72="экспл",0,IF(G72="импл_",VLOOKUP(J72,quest_импл!$A$1:$J$129,8,FALSE),0))</f>
        <v>sound\\Visushenniy_li.wav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v>2019</v>
      </c>
      <c r="AD72" t="str">
        <f t="shared" ca="1" si="36"/>
        <v>pics\\Goroh_3.jpg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1"/>
        <v>pics\\Goroh_3.jpg</v>
      </c>
      <c r="AI72" t="s">
        <v>73</v>
      </c>
      <c r="AO72">
        <f t="shared" ca="1" si="37"/>
        <v>0.73565224912153437</v>
      </c>
      <c r="AP72" t="str">
        <f t="shared" ca="1" si="38"/>
        <v>pics\\Goroh_3.jpg</v>
      </c>
      <c r="AR72" t="str">
        <f>IF(AH72="sound\\Ogorod",AP24,"")</f>
        <v/>
      </c>
      <c r="AS72" t="str">
        <f t="shared" ca="1" si="32"/>
        <v>pics\\Goroh_3.jpg</v>
      </c>
      <c r="AT72">
        <f t="shared" ca="1" si="33"/>
        <v>0.69998797361426524</v>
      </c>
      <c r="AU72" t="s">
        <v>697</v>
      </c>
      <c r="AV72" t="str">
        <f t="shared" ca="1" si="34"/>
        <v>sound\\Noviy_plod.wav</v>
      </c>
      <c r="AW72" t="str">
        <f>IF(OR(D72=10,D72=11,D72=14,D72=15),VLOOKUP(A72,audio_list_stym!$A$3:$BQ$189,69,FALSE),"XXXXX")</f>
        <v>XXXXX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_Высушенный_ли_</v>
      </c>
      <c r="BB72" t="str">
        <f t="shared" si="35"/>
        <v>_Высушенный_ли_XXXXX?</v>
      </c>
      <c r="BD72" cm="1">
        <f t="array" aca="1" ref="BD72" ca="1">INDEX(L72:L79,(RANK(AT8,$AT$2:$AT$9)))</f>
        <v>2086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VLOOKUP(B73,audio_list_stym!$A$3:$BP$18,55,FALSE)</f>
        <v>16</v>
      </c>
      <c r="F73" t="str">
        <f>VLOOKUP(E73,metki!$A$2:$B$9,2,FALSE)</f>
        <v>импл_новые_без_названия</v>
      </c>
      <c r="G73" t="str">
        <f t="shared" si="29"/>
        <v>импл_</v>
      </c>
      <c r="H73" t="str">
        <f>VLOOKUP(B73,audio_list_stym!$A$3:$AJ$18,23,FALSE)</f>
        <v>Ake</v>
      </c>
      <c r="I73" t="s">
        <v>695</v>
      </c>
      <c r="J73" t="str">
        <f t="shared" si="30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240</v>
      </c>
      <c r="Q73" t="str">
        <f>IF(G73="экспл",0,IF(G73="импл_",VLOOKUP(J73,quest_импл!$A$1:$J$129,8,FALSE),0))</f>
        <v>sound\\Myatiy_li.wav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v>2030</v>
      </c>
      <c r="AD73" t="str">
        <f t="shared" ca="1" si="36"/>
        <v>pics\\Kokos_5.jpg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1"/>
        <v>pics\\Kokos_5.jpg</v>
      </c>
      <c r="AI73" t="s">
        <v>74</v>
      </c>
      <c r="AO73">
        <f t="shared" ca="1" si="37"/>
        <v>0.50589392296620372</v>
      </c>
      <c r="AP73" t="str">
        <f t="shared" ca="1" si="38"/>
        <v>pics\\Kokos_5.jpg</v>
      </c>
      <c r="AR73" t="str">
        <f>IF(AH73="sound\\Ogorod",AP25,"")</f>
        <v/>
      </c>
      <c r="AS73" t="str">
        <f t="shared" ca="1" si="32"/>
        <v>pics\\Kokos_5.jpg</v>
      </c>
      <c r="AT73">
        <f t="shared" ca="1" si="33"/>
        <v>0.95305880915052033</v>
      </c>
      <c r="AU73" t="s">
        <v>697</v>
      </c>
      <c r="AV73" t="str">
        <f t="shared" ca="1" si="34"/>
        <v>sound\\Noviy_plod.wav</v>
      </c>
      <c r="AW73" t="str">
        <f>IF(OR(D73=10,D73=11,D73=14,D73=15),VLOOKUP(A73,audio_list_stym!$A$3:$BQ$189,69,FALSE),"XXXXX")</f>
        <v>XXXXX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_Мятый_ли_</v>
      </c>
      <c r="BB73" t="str">
        <f t="shared" si="35"/>
        <v>_Мятый_ли_XXXXX?</v>
      </c>
      <c r="BD73" cm="1">
        <f t="array" aca="1" ref="BD73" ca="1">INDEX(L73:L80,(RANK(AT9,$AT$2:$AT$9)))</f>
        <v>2082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VLOOKUP(B74,audio_list_stym!$A$3:$BP$18,55,FALSE)</f>
        <v>17</v>
      </c>
      <c r="F74" t="str">
        <f>VLOOKUP(E74,metki!$A$2:$B$9,2,FALSE)</f>
        <v>экспл_новые_без_названия</v>
      </c>
      <c r="G74" t="str">
        <f t="shared" si="29"/>
        <v>экспл</v>
      </c>
      <c r="H74" t="str">
        <f>VLOOKUP(B74,audio_list_stym!$A$3:$AJ$18,23,FALSE)</f>
        <v>Finger</v>
      </c>
      <c r="I74" t="s">
        <v>688</v>
      </c>
      <c r="J74" t="str">
        <f t="shared" si="30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113</v>
      </c>
      <c r="Z74" t="str">
        <f>IF(G74="экспл",VLOOKUP(J74,quest_экспл!$A$1:$N$129,12,FALSE),IF(G74="импл_",0,0))</f>
        <v>sound\\On_vizhatiy.wav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v>2189</v>
      </c>
      <c r="AD74" t="str">
        <f t="shared" ca="1" si="36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31"/>
        <v/>
      </c>
      <c r="AI74" t="s">
        <v>76</v>
      </c>
      <c r="AO74">
        <f t="shared" ca="1" si="37"/>
        <v>7.2117717392041425E-2</v>
      </c>
      <c r="AP74" t="str">
        <f t="shared" ca="1" si="38"/>
        <v>pics\\Redis_6.jpg</v>
      </c>
      <c r="AR74" t="str">
        <f>IF(AH74="sound\\Ogorod",AP2,"")</f>
        <v/>
      </c>
      <c r="AS74" t="str">
        <f t="shared" si="32"/>
        <v/>
      </c>
      <c r="AT74">
        <f t="shared" ca="1" si="33"/>
        <v>0.16772625652947726</v>
      </c>
      <c r="AU74" t="s">
        <v>697</v>
      </c>
      <c r="AV74" t="str">
        <f t="shared" ca="1" si="34"/>
        <v>sound\\Redkiy_plod.wav</v>
      </c>
      <c r="AW74" t="str">
        <f>IF(OR(D74=10,D74=11,D74=14,D74=15),VLOOKUP(A74,audio_list_stym!$A$3:$BQ$189,69,FALSE),"XXXXX")</f>
        <v>XXXXX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_Он_выжатый?</v>
      </c>
      <c r="BA74" t="e">
        <f>VLOOKUP(Q74,audio_list_stym!$B$2:$BQ$299,68,FALSE)</f>
        <v>#N/A</v>
      </c>
      <c r="BB74" t="str">
        <f t="shared" si="35"/>
        <v>На_экране_XXXXX._Он_выжатый?</v>
      </c>
      <c r="BC74">
        <f>A74</f>
        <v>1210</v>
      </c>
      <c r="BD74" cm="1">
        <f t="array" aca="1" ref="BD74" ca="1">INDEX($L$74:$L$81,(RANK(AT2,$AT$2:$AT$9)))</f>
        <v>2086</v>
      </c>
      <c r="BE74" cm="1">
        <f t="array" aca="1" ref="BE74" ca="1">INDEX(BD66:BD73,(RANK(AT3,$AT$2:$AT$9)))</f>
        <v>2075</v>
      </c>
      <c r="BF74" cm="1">
        <f t="array" aca="1" ref="BF74" ca="1">INDEX(BD82:BD105,(RANK(AT3,$AT$2:$AT$17)))</f>
        <v>2095</v>
      </c>
      <c r="BG74" cm="1">
        <f t="array" aca="1" ref="BG74" ca="1">INDEX(BD106:BD129,(RANK(AT3,$AT$2:$AT$9)))</f>
        <v>2138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VLOOKUP(B75,audio_list_stym!$A$3:$BP$18,55,FALSE)</f>
        <v>17</v>
      </c>
      <c r="F75" t="str">
        <f>VLOOKUP(E75,metki!$A$2:$B$9,2,FALSE)</f>
        <v>экспл_новые_без_названия</v>
      </c>
      <c r="G75" t="str">
        <f t="shared" si="29"/>
        <v>экспл</v>
      </c>
      <c r="H75" t="str">
        <f>VLOOKUP(B75,audio_list_stym!$A$3:$AJ$18,23,FALSE)</f>
        <v>Finger</v>
      </c>
      <c r="I75" t="s">
        <v>689</v>
      </c>
      <c r="J75" t="str">
        <f t="shared" si="30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114</v>
      </c>
      <c r="Z75" t="str">
        <f>IF(G75="экспл",VLOOKUP(J75,quest_экспл!$A$1:$N$129,12,FALSE),IF(G75="импл_",0,0))</f>
        <v>sound\\On_nadloman.wav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v>2231</v>
      </c>
      <c r="AD75" t="str">
        <f t="shared" ca="1" si="36"/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si="31"/>
        <v/>
      </c>
      <c r="AI75" t="s">
        <v>77</v>
      </c>
      <c r="AO75">
        <f t="shared" ca="1" si="37"/>
        <v>0.94683425273011013</v>
      </c>
      <c r="AP75" t="str">
        <f t="shared" ca="1" si="38"/>
        <v>pics\\Banan_4.jpg</v>
      </c>
      <c r="AR75" t="str">
        <f t="shared" ref="AR75:AR97" si="39">IF(AH75="sound\\Ogorod",AP3,"")</f>
        <v/>
      </c>
      <c r="AS75" t="str">
        <f t="shared" si="32"/>
        <v/>
      </c>
      <c r="AT75">
        <f t="shared" ca="1" si="33"/>
        <v>0.85634634309212487</v>
      </c>
      <c r="AU75" t="s">
        <v>697</v>
      </c>
      <c r="AV75" t="str">
        <f t="shared" ca="1" si="34"/>
        <v>sound\\Noviy_plod.wav</v>
      </c>
      <c r="AW75" t="str">
        <f>IF(OR(D75=10,D75=11,D75=14,D75=15),VLOOKUP(A75,audio_list_stym!$A$3:$BQ$189,69,FALSE),"XXXXX")</f>
        <v>XXXXX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_Он_надломан?</v>
      </c>
      <c r="BA75" t="e">
        <f>VLOOKUP(Q75,audio_list_stym!$B$2:$BQ$299,68,FALSE)</f>
        <v>#N/A</v>
      </c>
      <c r="BB75" t="str">
        <f t="shared" si="35"/>
        <v>Посмотрите,_вот_XXXXX._Он_надломан?</v>
      </c>
      <c r="BD75" cm="1">
        <f t="array" aca="1" ref="BD75" ca="1">INDEX($L$74:$L$81,(RANK(AT3,$AT$2:$AT$9)))</f>
        <v>2082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VLOOKUP(B76,audio_list_stym!$A$3:$BP$18,55,FALSE)</f>
        <v>17</v>
      </c>
      <c r="F76" t="str">
        <f>VLOOKUP(E76,metki!$A$2:$B$9,2,FALSE)</f>
        <v>экспл_новые_без_названия</v>
      </c>
      <c r="G76" t="str">
        <f t="shared" si="29"/>
        <v>экспл</v>
      </c>
      <c r="H76" t="str">
        <f>VLOOKUP(B76,audio_list_stym!$A$3:$AJ$18,23,FALSE)</f>
        <v>Finger</v>
      </c>
      <c r="I76" t="s">
        <v>690</v>
      </c>
      <c r="J76" t="str">
        <f t="shared" si="30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115</v>
      </c>
      <c r="Z76" t="str">
        <f>IF(G76="экспл",VLOOKUP(J76,quest_экспл!$A$1:$N$129,12,FALSE),IF(G76="импл_",0,0))</f>
        <v>sound\\On_volnistiy.wav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v>2195</v>
      </c>
      <c r="AD76" t="str">
        <f t="shared" ca="1" si="36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31"/>
        <v/>
      </c>
      <c r="AI76" t="s">
        <v>78</v>
      </c>
      <c r="AO76">
        <f t="shared" ca="1" si="37"/>
        <v>0.93986231482912197</v>
      </c>
      <c r="AP76" t="str">
        <f t="shared" ca="1" si="38"/>
        <v>pics\\Banan_5.jpg</v>
      </c>
      <c r="AR76" t="str">
        <f t="shared" si="39"/>
        <v/>
      </c>
      <c r="AS76" t="str">
        <f t="shared" si="32"/>
        <v/>
      </c>
      <c r="AT76">
        <f t="shared" ca="1" si="33"/>
        <v>0.47628764743173124</v>
      </c>
      <c r="AU76" t="s">
        <v>697</v>
      </c>
      <c r="AV76" t="str">
        <f t="shared" ca="1" si="34"/>
        <v>sound\\Noviy_plod.wav</v>
      </c>
      <c r="AW76" t="str">
        <f>IF(OR(D76=10,D76=11,D76=14,D76=15),VLOOKUP(A76,audio_list_stym!$A$3:$BQ$189,69,FALSE),"XXXXX")</f>
        <v>XXXXX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_Он_волнистый?</v>
      </c>
      <c r="BA76" t="e">
        <f>VLOOKUP(Q76,audio_list_stym!$B$2:$BQ$299,68,FALSE)</f>
        <v>#N/A</v>
      </c>
      <c r="BB76" t="str">
        <f t="shared" si="35"/>
        <v>Вот_XXXXX._Он_волнистый?</v>
      </c>
      <c r="BD76" cm="1">
        <f t="array" aca="1" ref="BD76" ca="1">INDEX($L$74:$L$81,(RANK(AT4,$AT$2:$AT$9)))</f>
        <v>2085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VLOOKUP(B77,audio_list_stym!$A$3:$BP$18,55,FALSE)</f>
        <v>17</v>
      </c>
      <c r="F77" t="str">
        <f>VLOOKUP(E77,metki!$A$2:$B$9,2,FALSE)</f>
        <v>экспл_новые_без_названия</v>
      </c>
      <c r="G77" t="str">
        <f t="shared" si="29"/>
        <v>экспл</v>
      </c>
      <c r="H77" t="str">
        <f>VLOOKUP(B77,audio_list_stym!$A$3:$AJ$18,23,FALSE)</f>
        <v>Finger</v>
      </c>
      <c r="I77" t="s">
        <v>691</v>
      </c>
      <c r="J77" t="str">
        <f t="shared" si="30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116</v>
      </c>
      <c r="Z77" t="str">
        <f>IF(G77="экспл",VLOOKUP(J77,quest_экспл!$A$1:$N$129,12,FALSE),IF(G77="импл_",0,0))</f>
        <v>sound\\On_buriy.wav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v>2172</v>
      </c>
      <c r="AD77" t="str">
        <f t="shared" ca="1" si="36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31"/>
        <v/>
      </c>
      <c r="AI77" t="s">
        <v>79</v>
      </c>
      <c r="AO77">
        <f t="shared" ca="1" si="37"/>
        <v>0.8747906512714626</v>
      </c>
      <c r="AP77" t="str">
        <f t="shared" ca="1" si="38"/>
        <v>pics\\Banan_8.jpg</v>
      </c>
      <c r="AR77" t="str">
        <f t="shared" si="39"/>
        <v/>
      </c>
      <c r="AS77" t="str">
        <f t="shared" si="32"/>
        <v/>
      </c>
      <c r="AT77">
        <f t="shared" ca="1" si="33"/>
        <v>0.37328475937478833</v>
      </c>
      <c r="AU77" t="s">
        <v>697</v>
      </c>
      <c r="AV77" t="str">
        <f t="shared" ca="1" si="34"/>
        <v>sound\\Redkiy_plod.wav</v>
      </c>
      <c r="AW77" t="str">
        <f>IF(OR(D77=10,D77=11,D77=14,D77=15),VLOOKUP(A77,audio_list_stym!$A$3:$BQ$189,69,FALSE),"XXXXX")</f>
        <v>XXXXX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_Он_бурый?</v>
      </c>
      <c r="BA77" t="e">
        <f>VLOOKUP(Q77,audio_list_stym!$B$2:$BQ$299,68,FALSE)</f>
        <v>#N/A</v>
      </c>
      <c r="BB77" t="str">
        <f t="shared" si="35"/>
        <v>Это_XXXXX._Он_бурый?</v>
      </c>
      <c r="BD77" cm="1">
        <f t="array" aca="1" ref="BD77" ca="1">INDEX($L$74:$L$81,(RANK(AT5,$AT$2:$AT$9)))</f>
        <v>2087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VLOOKUP(B78,audio_list_stym!$A$3:$BP$18,55,FALSE)</f>
        <v>17</v>
      </c>
      <c r="F78" t="str">
        <f>VLOOKUP(E78,metki!$A$2:$B$9,2,FALSE)</f>
        <v>экспл_новые_без_названия</v>
      </c>
      <c r="G78" t="str">
        <f t="shared" si="29"/>
        <v>экспл</v>
      </c>
      <c r="H78" t="str">
        <f>VLOOKUP(B78,audio_list_stym!$A$3:$AJ$18,23,FALSE)</f>
        <v>Finger</v>
      </c>
      <c r="I78" t="s">
        <v>692</v>
      </c>
      <c r="J78" t="str">
        <f t="shared" si="30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117</v>
      </c>
      <c r="Z78" t="str">
        <f>IF(G78="экспл",VLOOKUP(J78,quest_экспл!$A$1:$N$129,12,FALSE),IF(G78="импл_",0,0))</f>
        <v>sound\\Vityanut_li_on.wav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v>2174</v>
      </c>
      <c r="AD78" t="str">
        <f t="shared" ca="1" si="36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31"/>
        <v/>
      </c>
      <c r="AI78" t="s">
        <v>80</v>
      </c>
      <c r="AO78">
        <f t="shared" ca="1" si="37"/>
        <v>0.84587095146264379</v>
      </c>
      <c r="AP78" t="str">
        <f t="shared" ca="1" si="38"/>
        <v>pics\\Finik_5.jpg</v>
      </c>
      <c r="AR78" t="str">
        <f t="shared" si="39"/>
        <v/>
      </c>
      <c r="AS78" t="str">
        <f t="shared" si="32"/>
        <v/>
      </c>
      <c r="AT78">
        <f t="shared" ca="1" si="33"/>
        <v>0.84661088380679361</v>
      </c>
      <c r="AU78" t="s">
        <v>697</v>
      </c>
      <c r="AV78" t="str">
        <f t="shared" ca="1" si="34"/>
        <v>sound\\Noviy_plod.wav</v>
      </c>
      <c r="AW78" t="str">
        <f>IF(OR(D78=10,D78=11,D78=14,D78=15),VLOOKUP(A78,audio_list_stym!$A$3:$BQ$189,69,FALSE),"XXXXX")</f>
        <v>XXXXX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_Вытянут_ли_он?</v>
      </c>
      <c r="BA78" t="e">
        <f>VLOOKUP(Q78,audio_list_stym!$B$2:$BQ$299,68,FALSE)</f>
        <v>#N/A</v>
      </c>
      <c r="BB78" t="str">
        <f t="shared" si="35"/>
        <v>На_картинке_XXXXX._Вытянут_ли_он?</v>
      </c>
      <c r="BD78" cm="1">
        <f t="array" aca="1" ref="BD78" ca="1">INDEX($L$74:$L$81,(RANK(AT6,$AT$2:$AT$9)))</f>
        <v>2084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VLOOKUP(B79,audio_list_stym!$A$3:$BP$18,55,FALSE)</f>
        <v>17</v>
      </c>
      <c r="F79" t="str">
        <f>VLOOKUP(E79,metki!$A$2:$B$9,2,FALSE)</f>
        <v>экспл_новые_без_названия</v>
      </c>
      <c r="G79" t="str">
        <f t="shared" si="29"/>
        <v>экспл</v>
      </c>
      <c r="H79" t="str">
        <f>VLOOKUP(B79,audio_list_stym!$A$3:$AJ$18,23,FALSE)</f>
        <v>Finger</v>
      </c>
      <c r="I79" t="s">
        <v>693</v>
      </c>
      <c r="J79" t="str">
        <f t="shared" si="30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118</v>
      </c>
      <c r="Z79" t="str">
        <f>IF(G79="экспл",VLOOKUP(J79,quest_экспл!$A$1:$N$129,12,FALSE),IF(G79="импл_",0,0))</f>
        <v>sound\\Obyemniy_li_on.wav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v>2177</v>
      </c>
      <c r="AD79" t="str">
        <f t="shared" ca="1" si="36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31"/>
        <v/>
      </c>
      <c r="AI79" t="s">
        <v>81</v>
      </c>
      <c r="AO79">
        <f t="shared" ca="1" si="37"/>
        <v>4.8631464296464699E-3</v>
      </c>
      <c r="AP79" t="str">
        <f t="shared" ca="1" si="38"/>
        <v>pics\\Tomat_8.jpg</v>
      </c>
      <c r="AR79" t="str">
        <f t="shared" si="39"/>
        <v/>
      </c>
      <c r="AS79" t="str">
        <f t="shared" si="32"/>
        <v/>
      </c>
      <c r="AT79">
        <f t="shared" ca="1" si="33"/>
        <v>0.74099237158732145</v>
      </c>
      <c r="AU79" t="s">
        <v>697</v>
      </c>
      <c r="AV79" t="str">
        <f t="shared" ca="1" si="34"/>
        <v>sound\\Noviy_plod.wav</v>
      </c>
      <c r="AW79" t="str">
        <f>IF(OR(D79=10,D79=11,D79=14,D79=15),VLOOKUP(A79,audio_list_stym!$A$3:$BQ$189,69,FALSE),"XXXXX")</f>
        <v>XXXXX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_Объемный_ли_он?</v>
      </c>
      <c r="BA79" t="e">
        <f>VLOOKUP(Q79,audio_list_stym!$B$2:$BQ$299,68,FALSE)</f>
        <v>#N/A</v>
      </c>
      <c r="BB79" t="str">
        <f t="shared" si="35"/>
        <v>На_мониторе_XXXXX._Объемный_ли_он?</v>
      </c>
      <c r="BD79" cm="1">
        <f t="array" aca="1" ref="BD79" ca="1">INDEX($L$74:$L$81,(RANK(AT7,$AT$2:$AT$9)))</f>
        <v>2081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VLOOKUP(B80,audio_list_stym!$A$3:$BP$18,55,FALSE)</f>
        <v>17</v>
      </c>
      <c r="F80" t="str">
        <f>VLOOKUP(E80,metki!$A$2:$B$9,2,FALSE)</f>
        <v>экспл_новые_без_названия</v>
      </c>
      <c r="G80" t="str">
        <f t="shared" si="29"/>
        <v>экспл</v>
      </c>
      <c r="H80" t="str">
        <f>VLOOKUP(B80,audio_list_stym!$A$3:$AJ$18,23,FALSE)</f>
        <v>Finger</v>
      </c>
      <c r="I80" t="s">
        <v>694</v>
      </c>
      <c r="J80" t="str">
        <f t="shared" si="30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119</v>
      </c>
      <c r="Z80" t="str">
        <f>IF(G80="экспл",VLOOKUP(J80,quest_экспл!$A$1:$N$129,12,FALSE),IF(G80="импл_",0,0))</f>
        <v>sound\\Pustoy_li_on.wav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v>2176</v>
      </c>
      <c r="AD80" t="str">
        <f t="shared" ca="1" si="36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31"/>
        <v/>
      </c>
      <c r="AI80" t="s">
        <v>82</v>
      </c>
      <c r="AO80">
        <f t="shared" ca="1" si="37"/>
        <v>0.99959668426025772</v>
      </c>
      <c r="AP80" t="str">
        <f t="shared" ca="1" si="38"/>
        <v>pics\\Banan_1.jpg</v>
      </c>
      <c r="AR80" t="str">
        <f t="shared" si="39"/>
        <v/>
      </c>
      <c r="AS80" t="str">
        <f t="shared" si="32"/>
        <v/>
      </c>
      <c r="AT80">
        <f t="shared" ca="1" si="33"/>
        <v>0.23099027312989995</v>
      </c>
      <c r="AU80" t="s">
        <v>697</v>
      </c>
      <c r="AV80" t="str">
        <f t="shared" ca="1" si="34"/>
        <v>sound\\Redkiy_plod.wav</v>
      </c>
      <c r="AW80" t="str">
        <f>IF(OR(D80=10,D80=11,D80=14,D80=15),VLOOKUP(A80,audio_list_stym!$A$3:$BQ$189,69,FALSE),"XXXXX")</f>
        <v>XXXXX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_Пустой_ли_он?</v>
      </c>
      <c r="BA80" t="e">
        <f>VLOOKUP(Q80,audio_list_stym!$B$2:$BQ$299,68,FALSE)</f>
        <v>#N/A</v>
      </c>
      <c r="BB80" t="str">
        <f t="shared" si="35"/>
        <v>Перед_Вами_XXXXX._Пустой_ли_он?</v>
      </c>
      <c r="BD80" cm="1">
        <f t="array" aca="1" ref="BD80" ca="1">INDEX($L$74:$L$81,(RANK(AT8,$AT$2:$AT$9)))</f>
        <v>2088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VLOOKUP(B81,audio_list_stym!$A$3:$BP$18,55,FALSE)</f>
        <v>17</v>
      </c>
      <c r="F81" t="str">
        <f>VLOOKUP(E81,metki!$A$2:$B$9,2,FALSE)</f>
        <v>экспл_новые_без_названия</v>
      </c>
      <c r="G81" t="str">
        <f t="shared" si="29"/>
        <v>экспл</v>
      </c>
      <c r="H81" t="str">
        <f>VLOOKUP(B81,audio_list_stym!$A$3:$AJ$18,23,FALSE)</f>
        <v>Finger</v>
      </c>
      <c r="I81" t="s">
        <v>695</v>
      </c>
      <c r="J81" t="str">
        <f t="shared" si="30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120</v>
      </c>
      <c r="Z81" t="str">
        <f>IF(G81="экспл",VLOOKUP(J81,quest_экспл!$A$1:$N$129,12,FALSE),IF(G81="импл_",0,0))</f>
        <v>sound\\Belyi_li_on.wav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v>2171</v>
      </c>
      <c r="AD81" t="str">
        <f t="shared" ca="1" si="36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31"/>
        <v/>
      </c>
      <c r="AI81" t="s">
        <v>83</v>
      </c>
      <c r="AO81">
        <f t="shared" ca="1" si="37"/>
        <v>0.95722833122596496</v>
      </c>
      <c r="AP81" t="str">
        <f t="shared" ca="1" si="38"/>
        <v>pics\\Banan_2.jpg</v>
      </c>
      <c r="AR81" t="str">
        <f t="shared" si="39"/>
        <v/>
      </c>
      <c r="AS81" t="str">
        <f t="shared" si="32"/>
        <v/>
      </c>
      <c r="AT81">
        <f t="shared" ca="1" si="33"/>
        <v>0.72394869561170949</v>
      </c>
      <c r="AU81" t="s">
        <v>697</v>
      </c>
      <c r="AV81" t="str">
        <f t="shared" ca="1" si="34"/>
        <v>sound\\Noviy_plod.wav</v>
      </c>
      <c r="AW81" t="str">
        <f>IF(OR(D81=10,D81=11,D81=14,D81=15),VLOOKUP(A81,audio_list_stym!$A$3:$BQ$189,69,FALSE),"XXXXX")</f>
        <v>XXXXX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_Белый_ли_он?</v>
      </c>
      <c r="BA81" t="e">
        <f>VLOOKUP(Q81,audio_list_stym!$B$2:$BQ$299,68,FALSE)</f>
        <v>#N/A</v>
      </c>
      <c r="BB81" t="str">
        <f t="shared" si="35"/>
        <v>Вы_видите_XXXXX._Белый_ли_он?</v>
      </c>
      <c r="BD81" cm="1">
        <f t="array" aca="1" ref="BD81" ca="1">INDEX($L$74:$L$81,(RANK(AT9,$AT$2:$AT$9)))</f>
        <v>2083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VLOOKUP(B82,audio_list_stym!$A$3:$BP$18,55,FALSE)</f>
        <v>14</v>
      </c>
      <c r="F82" t="str">
        <f>VLOOKUP(E82,metki!$A$2:$B$9,2,FALSE)</f>
        <v>импл_новые_с_названием</v>
      </c>
      <c r="G82" t="str">
        <f t="shared" si="29"/>
        <v>импл_</v>
      </c>
      <c r="H82" t="str">
        <f>VLOOKUP(B82,audio_list_stym!$A$3:$AJ$18,23,FALSE)</f>
        <v>Gac</v>
      </c>
      <c r="I82" t="s">
        <v>688</v>
      </c>
      <c r="J82" t="str">
        <f t="shared" si="30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249</v>
      </c>
      <c r="Q82" t="str">
        <f>IF(G82="экспл",0,IF(G82="импл_",VLOOKUP(J82,quest_импл!$A$1:$J$129,8,FALSE),0))</f>
        <v>sound\\Ispachkan_li.wav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v>2049</v>
      </c>
      <c r="AD82" t="str">
        <f t="shared" ca="1" si="36"/>
        <v>pics\\Peper_4.jpg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1"/>
        <v>pics\\Peper_4.jpg</v>
      </c>
      <c r="AI82" t="s">
        <v>84</v>
      </c>
      <c r="AO82">
        <f t="shared" ca="1" si="37"/>
        <v>0.23283735770525027</v>
      </c>
      <c r="AP82" t="str">
        <f t="shared" ca="1" si="38"/>
        <v>pics\\Peper_4.jpg</v>
      </c>
      <c r="AR82" t="str">
        <f t="shared" si="39"/>
        <v/>
      </c>
      <c r="AS82" t="str">
        <f t="shared" ca="1" si="32"/>
        <v>pics\\Peper_4.jpg</v>
      </c>
      <c r="AT82">
        <f t="shared" ca="1" si="33"/>
        <v>0.40050011366453031</v>
      </c>
      <c r="AU82" t="s">
        <v>697</v>
      </c>
      <c r="AV82" t="str">
        <f t="shared" ca="1" si="34"/>
        <v>sound\\Redkiy_plod.wav</v>
      </c>
      <c r="AW82" t="str">
        <f>IF(OR(D82=10,D82=11,D82=14,D82=15),VLOOKUP(A82,audio_list_stym!$A$3:$BQ$189,69,FALSE),"XXXXX")</f>
        <v>XXXXX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_Испачкан_ли_</v>
      </c>
      <c r="BB82" t="str">
        <f t="shared" si="35"/>
        <v>_Испачкан_ли_ЛИРОХ?</v>
      </c>
      <c r="BC82">
        <f>A82</f>
        <v>1211</v>
      </c>
      <c r="BD82" cm="1">
        <f t="array" aca="1" ref="BD82" ca="1">INDEX($L$82:$L$89,(RANK(AT2,$AT$2:$AT$9)))</f>
        <v>2094</v>
      </c>
      <c r="BE82" cm="1">
        <f t="array" aca="1" ref="BE82" ca="1">INDEX(BD66:BD81,(RANK(AT4,$AT$2:$AT$17)))</f>
        <v>2082</v>
      </c>
      <c r="BF82" cm="1">
        <f t="array" aca="1" ref="BF82" ca="1">INDEX(BD90:BD105,(RANK(AT4,$AT$2:$AT$17)))</f>
        <v>2115</v>
      </c>
      <c r="BG82" cm="1">
        <f t="array" aca="1" ref="BG82" ca="1">INDEX(BD106:BD129,(RANK(AT4,$AT$2:$AT$9)))</f>
        <v>2140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VLOOKUP(B83,audio_list_stym!$A$3:$BP$18,55,FALSE)</f>
        <v>14</v>
      </c>
      <c r="F83" t="str">
        <f>VLOOKUP(E83,metki!$A$2:$B$9,2,FALSE)</f>
        <v>импл_новые_с_названием</v>
      </c>
      <c r="G83" t="str">
        <f t="shared" si="29"/>
        <v>импл_</v>
      </c>
      <c r="H83" t="str">
        <f>VLOOKUP(B83,audio_list_stym!$A$3:$AJ$18,23,FALSE)</f>
        <v>Gac</v>
      </c>
      <c r="I83" t="s">
        <v>689</v>
      </c>
      <c r="J83" t="str">
        <f t="shared" si="30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250</v>
      </c>
      <c r="Q83" t="str">
        <f>IF(G83="экспл",0,IF(G83="импл_",VLOOKUP(J83,quest_импл!$A$1:$J$129,8,FALSE),0))</f>
        <v>sound\\Farshirovanniy_li.wav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v>2011</v>
      </c>
      <c r="AD83" t="str">
        <f t="shared" ca="1" si="36"/>
        <v>pics\\Kokos_6.jpg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1"/>
        <v>pics\\Kokos_6.jpg</v>
      </c>
      <c r="AI83" t="s">
        <v>85</v>
      </c>
      <c r="AO83">
        <f t="shared" ca="1" si="37"/>
        <v>0.48725583642478032</v>
      </c>
      <c r="AP83" t="str">
        <f t="shared" ca="1" si="38"/>
        <v>pics\\Kokos_6.jpg</v>
      </c>
      <c r="AR83" t="str">
        <f t="shared" si="39"/>
        <v/>
      </c>
      <c r="AS83" t="str">
        <f t="shared" ca="1" si="32"/>
        <v>pics\\Kokos_6.jpg</v>
      </c>
      <c r="AT83">
        <f t="shared" ca="1" si="33"/>
        <v>0.9801135994266722</v>
      </c>
      <c r="AU83" t="s">
        <v>697</v>
      </c>
      <c r="AV83" t="str">
        <f t="shared" ca="1" si="34"/>
        <v>sound\\Noviy_plod.wav</v>
      </c>
      <c r="AW83" t="str">
        <f>IF(OR(D83=10,D83=11,D83=14,D83=15),VLOOKUP(A83,audio_list_stym!$A$3:$BQ$189,69,FALSE),"XXXXX")</f>
        <v>XXXXX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_Фаршированный_ли_</v>
      </c>
      <c r="BB83" t="str">
        <f t="shared" si="35"/>
        <v>_Фаршированный_ли_ЛИРОХ?</v>
      </c>
      <c r="BD83" cm="1">
        <f t="array" aca="1" ref="BD83" ca="1">INDEX($L$82:$L$89,(RANK(AT3,$AT$2:$AT$9)))</f>
        <v>2090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VLOOKUP(B84,audio_list_stym!$A$3:$BP$18,55,FALSE)</f>
        <v>14</v>
      </c>
      <c r="F84" t="str">
        <f>VLOOKUP(E84,metki!$A$2:$B$9,2,FALSE)</f>
        <v>импл_новые_с_названием</v>
      </c>
      <c r="G84" t="str">
        <f t="shared" si="29"/>
        <v>импл_</v>
      </c>
      <c r="H84" t="str">
        <f>VLOOKUP(B84,audio_list_stym!$A$3:$AJ$18,23,FALSE)</f>
        <v>Gac</v>
      </c>
      <c r="I84" t="s">
        <v>690</v>
      </c>
      <c r="J84" t="str">
        <f t="shared" si="30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251</v>
      </c>
      <c r="Q84" t="str">
        <f>IF(G84="экспл",0,IF(G84="импл_",VLOOKUP(J84,quest_импл!$A$1:$J$129,8,FALSE),0))</f>
        <v>sound\\Razrezan_li.wav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v>2057</v>
      </c>
      <c r="AD84" t="str">
        <f t="shared" ca="1" si="36"/>
        <v>pics\\Tomat_2.jpg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1"/>
        <v>pics\\Tomat_2.jpg</v>
      </c>
      <c r="AI84" t="s">
        <v>94</v>
      </c>
      <c r="AO84">
        <f t="shared" ca="1" si="37"/>
        <v>4.6420374054534475E-2</v>
      </c>
      <c r="AP84" t="str">
        <f t="shared" ca="1" si="38"/>
        <v>pics\\Tomat_2.jpg</v>
      </c>
      <c r="AR84" t="str">
        <f t="shared" si="39"/>
        <v/>
      </c>
      <c r="AS84" t="str">
        <f t="shared" ca="1" si="32"/>
        <v>pics\\Tomat_2.jpg</v>
      </c>
      <c r="AT84">
        <f t="shared" ca="1" si="33"/>
        <v>0.32698558582262316</v>
      </c>
      <c r="AU84" t="s">
        <v>697</v>
      </c>
      <c r="AV84" t="str">
        <f t="shared" ca="1" si="34"/>
        <v>sound\\Redkiy_plod.wav</v>
      </c>
      <c r="AW84" t="str">
        <f>IF(OR(D84=10,D84=11,D84=14,D84=15),VLOOKUP(A84,audio_list_stym!$A$3:$BQ$189,69,FALSE),"XXXXX")</f>
        <v>XXXXX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_Разрезан_ли_</v>
      </c>
      <c r="BB84" t="str">
        <f t="shared" si="35"/>
        <v>_Разрезан_ли_ЛИРОХ?</v>
      </c>
      <c r="BD84" cm="1">
        <f t="array" aca="1" ref="BD84" ca="1">INDEX($L$82:$L$89,(RANK(AT4,$AT$2:$AT$9)))</f>
        <v>2093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VLOOKUP(B85,audio_list_stym!$A$3:$BP$18,55,FALSE)</f>
        <v>14</v>
      </c>
      <c r="F85" t="str">
        <f>VLOOKUP(E85,metki!$A$2:$B$9,2,FALSE)</f>
        <v>импл_новые_с_названием</v>
      </c>
      <c r="G85" t="str">
        <f t="shared" si="29"/>
        <v>импл_</v>
      </c>
      <c r="H85" t="str">
        <f>VLOOKUP(B85,audio_list_stym!$A$3:$AJ$18,23,FALSE)</f>
        <v>Gac</v>
      </c>
      <c r="I85" t="s">
        <v>691</v>
      </c>
      <c r="J85" t="str">
        <f t="shared" si="30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252</v>
      </c>
      <c r="Q85" t="str">
        <f>IF(G85="экспл",0,IF(G85="импл_",VLOOKUP(J85,quest_импл!$A$1:$J$129,8,FALSE),0))</f>
        <v>sound\\S_lepestkami_li.wav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v>2005</v>
      </c>
      <c r="AD85" t="str">
        <f t="shared" ca="1" si="36"/>
        <v>pics\\Redis_3.jpg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1"/>
        <v>pics\\Redis_3.jpg</v>
      </c>
      <c r="AI85" t="s">
        <v>95</v>
      </c>
      <c r="AO85">
        <f t="shared" ca="1" si="37"/>
        <v>0.15641596986542161</v>
      </c>
      <c r="AP85" t="str">
        <f t="shared" ca="1" si="38"/>
        <v>pics\\Redis_3.jpg</v>
      </c>
      <c r="AR85" t="str">
        <f t="shared" si="39"/>
        <v/>
      </c>
      <c r="AS85" t="str">
        <f t="shared" ca="1" si="32"/>
        <v>pics\\Redis_3.jpg</v>
      </c>
      <c r="AT85">
        <f t="shared" ca="1" si="33"/>
        <v>0.75660801871534422</v>
      </c>
      <c r="AU85" t="s">
        <v>697</v>
      </c>
      <c r="AV85" t="str">
        <f t="shared" ca="1" si="34"/>
        <v>sound\\Noviy_plod.wav</v>
      </c>
      <c r="AW85" t="str">
        <f>IF(OR(D85=10,D85=11,D85=14,D85=15),VLOOKUP(A85,audio_list_stym!$A$3:$BQ$189,69,FALSE),"XXXXX")</f>
        <v>XXXXX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_С_лепестками_ли_</v>
      </c>
      <c r="BB85" t="str">
        <f t="shared" si="35"/>
        <v>_С_лепестками_ли_ЛИРОХ?</v>
      </c>
      <c r="BD85" cm="1">
        <f t="array" aca="1" ref="BD85" ca="1">INDEX($L$82:$L$89,(RANK(AT5,$AT$2:$AT$9)))</f>
        <v>2095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VLOOKUP(B86,audio_list_stym!$A$3:$BP$18,55,FALSE)</f>
        <v>14</v>
      </c>
      <c r="F86" t="str">
        <f>VLOOKUP(E86,metki!$A$2:$B$9,2,FALSE)</f>
        <v>импл_новые_с_названием</v>
      </c>
      <c r="G86" t="str">
        <f t="shared" si="29"/>
        <v>импл_</v>
      </c>
      <c r="H86" t="str">
        <f>VLOOKUP(B86,audio_list_stym!$A$3:$AJ$18,23,FALSE)</f>
        <v>Gac</v>
      </c>
      <c r="I86" t="s">
        <v>692</v>
      </c>
      <c r="J86" t="str">
        <f t="shared" si="30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253</v>
      </c>
      <c r="Q86" t="str">
        <f>IF(G86="экспл",0,IF(G86="импл_",VLOOKUP(J86,quest_импл!$A$1:$J$129,8,FALSE),0))</f>
        <v>sound\\Kolyuchiy_li.wav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v>2017</v>
      </c>
      <c r="AD86" t="str">
        <f t="shared" ca="1" si="36"/>
        <v>pics\\Kokos_8.jpg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1"/>
        <v>pics\\Kokos_8.jpg</v>
      </c>
      <c r="AI86" t="s">
        <v>96</v>
      </c>
      <c r="AO86">
        <f t="shared" ca="1" si="37"/>
        <v>0.44394507207405354</v>
      </c>
      <c r="AP86" t="str">
        <f t="shared" ca="1" si="38"/>
        <v>pics\\Kokos_8.jpg</v>
      </c>
      <c r="AR86" t="str">
        <f t="shared" si="39"/>
        <v/>
      </c>
      <c r="AS86" t="str">
        <f t="shared" ca="1" si="32"/>
        <v>pics\\Kokos_8.jpg</v>
      </c>
      <c r="AT86">
        <f t="shared" ca="1" si="33"/>
        <v>0.24810985578202549</v>
      </c>
      <c r="AU86" t="s">
        <v>697</v>
      </c>
      <c r="AV86" t="str">
        <f t="shared" ca="1" si="34"/>
        <v>sound\\Redkiy_plod.wav</v>
      </c>
      <c r="AW86" t="str">
        <f>IF(OR(D86=10,D86=11,D86=14,D86=15),VLOOKUP(A86,audio_list_stym!$A$3:$BQ$189,69,FALSE),"XXXXX")</f>
        <v>XXXXX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_Колючий_ли_</v>
      </c>
      <c r="BB86" t="str">
        <f t="shared" si="35"/>
        <v>_Колючий_ли_ЛИРОХ?</v>
      </c>
      <c r="BD86" cm="1">
        <f t="array" aca="1" ref="BD86" ca="1">INDEX($L$82:$L$89,(RANK(AT6,$AT$2:$AT$9)))</f>
        <v>2092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VLOOKUP(B87,audio_list_stym!$A$3:$BP$18,55,FALSE)</f>
        <v>14</v>
      </c>
      <c r="F87" t="str">
        <f>VLOOKUP(E87,metki!$A$2:$B$9,2,FALSE)</f>
        <v>импл_новые_с_названием</v>
      </c>
      <c r="G87" t="str">
        <f t="shared" si="29"/>
        <v>импл_</v>
      </c>
      <c r="H87" t="str">
        <f>VLOOKUP(B87,audio_list_stym!$A$3:$AJ$18,23,FALSE)</f>
        <v>Gac</v>
      </c>
      <c r="I87" t="s">
        <v>693</v>
      </c>
      <c r="J87" t="str">
        <f t="shared" si="30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254</v>
      </c>
      <c r="Q87" t="str">
        <f>IF(G87="экспл",0,IF(G87="импл_",VLOOKUP(J87,quest_импл!$A$1:$J$129,8,FALSE),0))</f>
        <v>sound\\Oranzhrviy_li.wav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v>2043</v>
      </c>
      <c r="AD87" t="str">
        <f t="shared" ca="1" si="36"/>
        <v>pics\\Kokos_2.jpg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1"/>
        <v>pics\\Kokos_2.jpg</v>
      </c>
      <c r="AI87" t="s">
        <v>97</v>
      </c>
      <c r="AO87">
        <f t="shared" ca="1" si="37"/>
        <v>0.53115600332548152</v>
      </c>
      <c r="AP87" t="str">
        <f t="shared" ca="1" si="38"/>
        <v>pics\\Kokos_2.jpg</v>
      </c>
      <c r="AR87" t="str">
        <f t="shared" si="39"/>
        <v/>
      </c>
      <c r="AS87" t="str">
        <f t="shared" ca="1" si="32"/>
        <v>pics\\Kokos_2.jpg</v>
      </c>
      <c r="AT87">
        <f t="shared" ca="1" si="33"/>
        <v>0.91486007895607191</v>
      </c>
      <c r="AU87" t="s">
        <v>697</v>
      </c>
      <c r="AV87" t="str">
        <f t="shared" ca="1" si="34"/>
        <v>sound\\Noviy_plod.wav</v>
      </c>
      <c r="AW87" t="str">
        <f>IF(OR(D87=10,D87=11,D87=14,D87=15),VLOOKUP(A87,audio_list_stym!$A$3:$BQ$189,69,FALSE),"XXXXX")</f>
        <v>XXXXX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_Оранжевый_ли_</v>
      </c>
      <c r="BB87" t="str">
        <f t="shared" si="35"/>
        <v>_Оранжевый_ли_ЛИРОХ?</v>
      </c>
      <c r="BD87" cm="1">
        <f t="array" aca="1" ref="BD87" ca="1">INDEX($L$82:$L$89,(RANK(AT7,$AT$2:$AT$9)))</f>
        <v>2089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VLOOKUP(B88,audio_list_stym!$A$3:$BP$18,55,FALSE)</f>
        <v>14</v>
      </c>
      <c r="F88" t="str">
        <f>VLOOKUP(E88,metki!$A$2:$B$9,2,FALSE)</f>
        <v>импл_новые_с_названием</v>
      </c>
      <c r="G88" t="str">
        <f t="shared" si="29"/>
        <v>импл_</v>
      </c>
      <c r="H88" t="str">
        <f>VLOOKUP(B88,audio_list_stym!$A$3:$AJ$18,23,FALSE)</f>
        <v>Gac</v>
      </c>
      <c r="I88" t="s">
        <v>694</v>
      </c>
      <c r="J88" t="str">
        <f t="shared" si="30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255</v>
      </c>
      <c r="Q88" t="str">
        <f>IF(G88="экспл",0,IF(G88="импл_",VLOOKUP(J88,quest_импл!$A$1:$J$129,8,FALSE),0))</f>
        <v>sound\\Zernistiy_li.wav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v>2010</v>
      </c>
      <c r="AD88" t="str">
        <f t="shared" ca="1" si="36"/>
        <v>pics\\Kokos_3.jpg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1"/>
        <v>pics\\Kokos_3.jpg</v>
      </c>
      <c r="AI88" t="s">
        <v>98</v>
      </c>
      <c r="AO88">
        <f t="shared" ca="1" si="37"/>
        <v>0.52419071589079036</v>
      </c>
      <c r="AP88" t="str">
        <f t="shared" ca="1" si="38"/>
        <v>pics\\Kokos_3.jpg</v>
      </c>
      <c r="AR88" t="str">
        <f t="shared" si="39"/>
        <v/>
      </c>
      <c r="AS88" t="str">
        <f t="shared" ca="1" si="32"/>
        <v>pics\\Kokos_3.jpg</v>
      </c>
      <c r="AT88">
        <f t="shared" ca="1" si="33"/>
        <v>0.32515290309379219</v>
      </c>
      <c r="AU88" t="s">
        <v>697</v>
      </c>
      <c r="AV88" t="str">
        <f t="shared" ca="1" si="34"/>
        <v>sound\\Redkiy_plod.wav</v>
      </c>
      <c r="AW88" t="str">
        <f>IF(OR(D88=10,D88=11,D88=14,D88=15),VLOOKUP(A88,audio_list_stym!$A$3:$BQ$189,69,FALSE),"XXXXX")</f>
        <v>XXXXX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_Зернистый_ли_</v>
      </c>
      <c r="BB88" t="str">
        <f t="shared" si="35"/>
        <v>_Зернистый_ли_ЛИРОХ?</v>
      </c>
      <c r="BD88" cm="1">
        <f t="array" aca="1" ref="BD88" ca="1">INDEX($L$82:$L$89,(RANK(AT8,$AT$2:$AT$9)))</f>
        <v>2096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VLOOKUP(B89,audio_list_stym!$A$3:$BP$18,55,FALSE)</f>
        <v>14</v>
      </c>
      <c r="F89" t="str">
        <f>VLOOKUP(E89,metki!$A$2:$B$9,2,FALSE)</f>
        <v>импл_новые_с_названием</v>
      </c>
      <c r="G89" t="str">
        <f t="shared" si="29"/>
        <v>импл_</v>
      </c>
      <c r="H89" t="str">
        <f>VLOOKUP(B89,audio_list_stym!$A$3:$AJ$18,23,FALSE)</f>
        <v>Gac</v>
      </c>
      <c r="I89" t="s">
        <v>695</v>
      </c>
      <c r="J89" t="str">
        <f t="shared" si="30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256</v>
      </c>
      <c r="Q89" t="str">
        <f>IF(G89="экспл",0,IF(G89="импл_",VLOOKUP(J89,quest_импл!$A$1:$J$129,8,FALSE),0))</f>
        <v>sound\\Okrugliy_li.wav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v>2045</v>
      </c>
      <c r="AD89" t="str">
        <f t="shared" ca="1" si="36"/>
        <v>pics\\Peper_2.jpg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1"/>
        <v>pics\\Peper_2.jpg</v>
      </c>
      <c r="AI89" t="s">
        <v>99</v>
      </c>
      <c r="AO89">
        <f t="shared" ca="1" si="37"/>
        <v>0.28827674252165714</v>
      </c>
      <c r="AP89" t="str">
        <f t="shared" ca="1" si="38"/>
        <v>pics\\Peper_2.jpg</v>
      </c>
      <c r="AR89" t="str">
        <f t="shared" si="39"/>
        <v/>
      </c>
      <c r="AS89" t="str">
        <f t="shared" ca="1" si="32"/>
        <v>pics\\Peper_2.jpg</v>
      </c>
      <c r="AT89">
        <f t="shared" ca="1" si="33"/>
        <v>0.43485360353236879</v>
      </c>
      <c r="AU89" t="s">
        <v>697</v>
      </c>
      <c r="AV89" t="str">
        <f t="shared" ca="1" si="34"/>
        <v>sound\\Redkiy_plod.wav</v>
      </c>
      <c r="AW89" t="str">
        <f>IF(OR(D89=10,D89=11,D89=14,D89=15),VLOOKUP(A89,audio_list_stym!$A$3:$BQ$189,69,FALSE),"XXXXX")</f>
        <v>XXXXX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_Округлый_ли_</v>
      </c>
      <c r="BB89" t="str">
        <f t="shared" si="35"/>
        <v>_Округлый_ли_ЛИРОХ?</v>
      </c>
      <c r="BD89" cm="1">
        <f t="array" aca="1" ref="BD89" ca="1">INDEX($L$82:$L$89,(RANK(AT9,$AT$2:$AT$9)))</f>
        <v>2091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VLOOKUP(B90,audio_list_stym!$A$3:$BP$18,55,FALSE)</f>
        <v>15</v>
      </c>
      <c r="F90" t="str">
        <f>VLOOKUP(E90,metki!$A$2:$B$9,2,FALSE)</f>
        <v>экспл_новые_с_названием</v>
      </c>
      <c r="G90" t="str">
        <f t="shared" si="29"/>
        <v>экспл</v>
      </c>
      <c r="H90" t="str">
        <f>VLOOKUP(B90,audio_list_stym!$A$3:$AJ$18,23,FALSE)</f>
        <v>Noni</v>
      </c>
      <c r="I90" t="s">
        <v>688</v>
      </c>
      <c r="J90" t="str">
        <f t="shared" si="30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129</v>
      </c>
      <c r="Z90" t="str">
        <f>IF(G90="экспл",VLOOKUP(J90,quest_экспл!$A$1:$N$129,12,FALSE),IF(G90="импл_",0,0))</f>
        <v>sound\\On_beliy_vnutri.wav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v>2193</v>
      </c>
      <c r="AD90" t="str">
        <f t="shared" ca="1" si="36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1"/>
        <v/>
      </c>
      <c r="AI90" t="s">
        <v>100</v>
      </c>
      <c r="AO90">
        <f t="shared" ca="1" si="37"/>
        <v>0.47087198233700933</v>
      </c>
      <c r="AP90" t="str">
        <f t="shared" ca="1" si="38"/>
        <v>pics\\Kokos_7.jpg</v>
      </c>
      <c r="AR90" t="str">
        <f t="shared" si="39"/>
        <v/>
      </c>
      <c r="AS90" t="str">
        <f t="shared" si="32"/>
        <v/>
      </c>
      <c r="AT90">
        <f t="shared" ca="1" si="33"/>
        <v>2.8080259057188806E-2</v>
      </c>
      <c r="AU90" t="s">
        <v>697</v>
      </c>
      <c r="AV90" t="str">
        <f t="shared" ca="1" si="34"/>
        <v>sound\\Redkiy_plod.wav</v>
      </c>
      <c r="AW90" t="str">
        <f>IF(OR(D90=10,D90=11,D90=14,D90=15),VLOOKUP(A90,audio_list_stym!$A$3:$BQ$189,69,FALSE),"XXXXX")</f>
        <v>XXXXX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_Он_белый_внутри?</v>
      </c>
      <c r="BA90" t="e">
        <f>VLOOKUP(Q90,audio_list_stym!$B$2:$BQ$299,68,FALSE)</f>
        <v>#N/A</v>
      </c>
      <c r="BB90" t="str">
        <f t="shared" si="35"/>
        <v>На_экране_ФИМОН._Он_белый_внутри?</v>
      </c>
      <c r="BC90">
        <f>A90</f>
        <v>1212</v>
      </c>
      <c r="BD90" cm="1">
        <f t="array" aca="1" ref="BD90" ca="1">INDEX($L$90:$L$97,(RANK(AT2,$AT$2:$AT$9)))</f>
        <v>2118</v>
      </c>
      <c r="BE90" cm="1">
        <f t="array" aca="1" ref="BE90" ca="1">INDEX(BD66:BD81,(RANK(AT5,$AT$2:$AT$17)))</f>
        <v>2081</v>
      </c>
      <c r="BF90" cm="1">
        <f t="array" aca="1" ref="BF90" ca="1">INDEX(BD98:BD113,(RANK(AT5,$AT$2:$AT$17)))</f>
        <v>2137</v>
      </c>
      <c r="BG90" cm="1">
        <f t="array" aca="1" ref="BG90" ca="1">INDEX(BD114:BD129,(RANK(AT5,$AT$2:$AT$9)))</f>
        <v>2152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VLOOKUP(B91,audio_list_stym!$A$3:$BP$18,55,FALSE)</f>
        <v>15</v>
      </c>
      <c r="F91" t="str">
        <f>VLOOKUP(E91,metki!$A$2:$B$9,2,FALSE)</f>
        <v>экспл_новые_с_названием</v>
      </c>
      <c r="G91" t="str">
        <f t="shared" si="29"/>
        <v>экспл</v>
      </c>
      <c r="H91" t="str">
        <f>VLOOKUP(B91,audio_list_stym!$A$3:$AJ$18,23,FALSE)</f>
        <v>Noni</v>
      </c>
      <c r="I91" t="s">
        <v>689</v>
      </c>
      <c r="J91" t="str">
        <f t="shared" si="30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130</v>
      </c>
      <c r="Z91" t="str">
        <f>IF(G91="экспл",VLOOKUP(J91,quest_экспл!$A$1:$N$129,12,FALSE),IF(G91="импл_",0,0))</f>
        <v>sound\\Rebristiy_li_on.wav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v>2178</v>
      </c>
      <c r="AD91" t="str">
        <f t="shared" ca="1" si="36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31"/>
        <v/>
      </c>
      <c r="AI91" t="s">
        <v>101</v>
      </c>
      <c r="AO91">
        <f t="shared" ca="1" si="37"/>
        <v>0.15412890529694756</v>
      </c>
      <c r="AP91" t="str">
        <f t="shared" ca="1" si="38"/>
        <v>pics\\Redis_4.jpg</v>
      </c>
      <c r="AR91" t="str">
        <f t="shared" si="39"/>
        <v/>
      </c>
      <c r="AS91" t="str">
        <f t="shared" si="32"/>
        <v/>
      </c>
      <c r="AT91">
        <f t="shared" ca="1" si="33"/>
        <v>0.61848445996007972</v>
      </c>
      <c r="AU91" t="s">
        <v>697</v>
      </c>
      <c r="AV91" t="str">
        <f t="shared" ca="1" si="34"/>
        <v>sound\\Noviy_plod.wav</v>
      </c>
      <c r="AW91" t="str">
        <f>IF(OR(D91=10,D91=11,D91=14,D91=15),VLOOKUP(A91,audio_list_stym!$A$3:$BQ$189,69,FALSE),"XXXXX")</f>
        <v>XXXXX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_Ребристый_ли_он?</v>
      </c>
      <c r="BA91" t="e">
        <f>VLOOKUP(Q91,audio_list_stym!$B$2:$BQ$299,68,FALSE)</f>
        <v>#N/A</v>
      </c>
      <c r="BB91" t="str">
        <f t="shared" si="35"/>
        <v>Посмотрите,_вот_ФИМОН._Ребристый_ли_он?</v>
      </c>
      <c r="BD91" cm="1">
        <f t="array" aca="1" ref="BD91" ca="1">INDEX($L$90:$L$97,(RANK(AT3,$AT$2:$AT$9)))</f>
        <v>2114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VLOOKUP(B92,audio_list_stym!$A$3:$BP$18,55,FALSE)</f>
        <v>15</v>
      </c>
      <c r="F92" t="str">
        <f>VLOOKUP(E92,metki!$A$2:$B$9,2,FALSE)</f>
        <v>экспл_новые_с_названием</v>
      </c>
      <c r="G92" t="str">
        <f t="shared" si="29"/>
        <v>экспл</v>
      </c>
      <c r="H92" t="str">
        <f>VLOOKUP(B92,audio_list_stym!$A$3:$AJ$18,23,FALSE)</f>
        <v>Noni</v>
      </c>
      <c r="I92" t="s">
        <v>690</v>
      </c>
      <c r="J92" t="str">
        <f t="shared" si="30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131</v>
      </c>
      <c r="Z92" t="str">
        <f>IF(G92="экспл",VLOOKUP(J92,quest_экспл!$A$1:$N$129,12,FALSE),IF(G92="импл_",0,0))</f>
        <v>sound\\Goluboy_li_on.wav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v>2230</v>
      </c>
      <c r="AD92" t="str">
        <f t="shared" ca="1" si="36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31"/>
        <v/>
      </c>
      <c r="AI92" t="s">
        <v>102</v>
      </c>
      <c r="AO92">
        <f t="shared" ca="1" si="37"/>
        <v>0.78470795188563514</v>
      </c>
      <c r="AP92" t="str">
        <f t="shared" ca="1" si="38"/>
        <v>pics\\Finik_8.jpg</v>
      </c>
      <c r="AR92" t="str">
        <f t="shared" si="39"/>
        <v/>
      </c>
      <c r="AS92" t="str">
        <f t="shared" si="32"/>
        <v/>
      </c>
      <c r="AT92">
        <f t="shared" ca="1" si="33"/>
        <v>0.80237801869895808</v>
      </c>
      <c r="AU92" t="s">
        <v>697</v>
      </c>
      <c r="AV92" t="str">
        <f t="shared" ca="1" si="34"/>
        <v>sound\\Noviy_plod.wav</v>
      </c>
      <c r="AW92" t="str">
        <f>IF(OR(D92=10,D92=11,D92=14,D92=15),VLOOKUP(A92,audio_list_stym!$A$3:$BQ$189,69,FALSE),"XXXXX")</f>
        <v>XXXXX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_Голубой_ли_он?</v>
      </c>
      <c r="BA92" t="e">
        <f>VLOOKUP(Q92,audio_list_stym!$B$2:$BQ$299,68,FALSE)</f>
        <v>#N/A</v>
      </c>
      <c r="BB92" t="str">
        <f t="shared" si="35"/>
        <v>Вот_ФИМОН._Голубой_ли_он?</v>
      </c>
      <c r="BD92" cm="1">
        <f t="array" aca="1" ref="BD92" ca="1">INDEX($L$90:$L$97,(RANK(AT4,$AT$2:$AT$9)))</f>
        <v>2117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VLOOKUP(B93,audio_list_stym!$A$3:$BP$18,55,FALSE)</f>
        <v>15</v>
      </c>
      <c r="F93" t="str">
        <f>VLOOKUP(E93,metki!$A$2:$B$9,2,FALSE)</f>
        <v>экспл_новые_с_названием</v>
      </c>
      <c r="G93" t="str">
        <f t="shared" si="29"/>
        <v>экспл</v>
      </c>
      <c r="H93" t="str">
        <f>VLOOKUP(B93,audio_list_stym!$A$3:$AJ$18,23,FALSE)</f>
        <v>Noni</v>
      </c>
      <c r="I93" t="s">
        <v>691</v>
      </c>
      <c r="J93" t="str">
        <f t="shared" si="30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132</v>
      </c>
      <c r="Z93" t="str">
        <f>IF(G93="экспл",VLOOKUP(J93,quest_экспл!$A$1:$N$129,12,FALSE),IF(G93="импл_",0,0))</f>
        <v>sound\\On_s_bugorkami.wav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v>2207</v>
      </c>
      <c r="AD93" t="str">
        <f t="shared" ca="1" si="36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31"/>
        <v/>
      </c>
      <c r="AI93" t="s">
        <v>103</v>
      </c>
      <c r="AO93">
        <f t="shared" ca="1" si="37"/>
        <v>1.8686074940758246E-2</v>
      </c>
      <c r="AP93" t="str">
        <f t="shared" ca="1" si="38"/>
        <v>pics\\Tomat_5.jpg</v>
      </c>
      <c r="AR93" t="str">
        <f t="shared" si="39"/>
        <v/>
      </c>
      <c r="AS93" t="str">
        <f t="shared" si="32"/>
        <v/>
      </c>
      <c r="AT93">
        <f t="shared" ca="1" si="33"/>
        <v>0.87132696084785843</v>
      </c>
      <c r="AU93" t="s">
        <v>697</v>
      </c>
      <c r="AV93" t="str">
        <f t="shared" ca="1" si="34"/>
        <v>sound\\Noviy_plod.wav</v>
      </c>
      <c r="AW93" t="str">
        <f>IF(OR(D93=10,D93=11,D93=14,D93=15),VLOOKUP(A93,audio_list_stym!$A$3:$BQ$189,69,FALSE),"XXXXX")</f>
        <v>XXXXX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_Он_с_бугорками?</v>
      </c>
      <c r="BA93" t="e">
        <f>VLOOKUP(Q93,audio_list_stym!$B$2:$BQ$299,68,FALSE)</f>
        <v>#N/A</v>
      </c>
      <c r="BB93" t="str">
        <f t="shared" si="35"/>
        <v>Это_ФИМОН._Он_с_бугорками?</v>
      </c>
      <c r="BD93" cm="1">
        <f t="array" aca="1" ref="BD93" ca="1">INDEX($L$90:$L$97,(RANK(AT5,$AT$2:$AT$9)))</f>
        <v>2119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VLOOKUP(B94,audio_list_stym!$A$3:$BP$18,55,FALSE)</f>
        <v>15</v>
      </c>
      <c r="F94" t="str">
        <f>VLOOKUP(E94,metki!$A$2:$B$9,2,FALSE)</f>
        <v>экспл_новые_с_названием</v>
      </c>
      <c r="G94" t="str">
        <f t="shared" si="29"/>
        <v>экспл</v>
      </c>
      <c r="H94" t="str">
        <f>VLOOKUP(B94,audio_list_stym!$A$3:$AJ$18,23,FALSE)</f>
        <v>Noni</v>
      </c>
      <c r="I94" t="s">
        <v>692</v>
      </c>
      <c r="J94" t="str">
        <f t="shared" si="30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133</v>
      </c>
      <c r="Z94" t="str">
        <f>IF(G94="экспл",VLOOKUP(J94,quest_экспл!$A$1:$N$129,12,FALSE),IF(G94="импл_",0,0))</f>
        <v>sound\\Ovalniy_li_on.wav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v>2184</v>
      </c>
      <c r="AD94" t="str">
        <f t="shared" ca="1" si="36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31"/>
        <v/>
      </c>
      <c r="AI94" t="s">
        <v>104</v>
      </c>
      <c r="AO94">
        <f t="shared" ca="1" si="37"/>
        <v>3.4336211561651231E-2</v>
      </c>
      <c r="AP94" t="str">
        <f t="shared" ca="1" si="38"/>
        <v>pics\\Tomat_4.jpg</v>
      </c>
      <c r="AR94" t="str">
        <f t="shared" si="39"/>
        <v/>
      </c>
      <c r="AS94" t="str">
        <f t="shared" si="32"/>
        <v/>
      </c>
      <c r="AT94">
        <f t="shared" ca="1" si="33"/>
        <v>0.51769455704341927</v>
      </c>
      <c r="AU94" t="s">
        <v>697</v>
      </c>
      <c r="AV94" t="str">
        <f t="shared" ca="1" si="34"/>
        <v>sound\\Noviy_plod.wav</v>
      </c>
      <c r="AW94" t="str">
        <f>IF(OR(D94=10,D94=11,D94=14,D94=15),VLOOKUP(A94,audio_list_stym!$A$3:$BQ$189,69,FALSE),"XXXXX")</f>
        <v>XXXXX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_Овальный_ли_он?</v>
      </c>
      <c r="BA94" t="e">
        <f>VLOOKUP(Q94,audio_list_stym!$B$2:$BQ$299,68,FALSE)</f>
        <v>#N/A</v>
      </c>
      <c r="BB94" t="str">
        <f t="shared" si="35"/>
        <v>На_картинке_ФИМОН._Овальный_ли_он?</v>
      </c>
      <c r="BD94" cm="1">
        <f t="array" aca="1" ref="BD94" ca="1">INDEX($L$90:$L$97,(RANK(AT6,$AT$2:$AT$9)))</f>
        <v>2116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VLOOKUP(B95,audio_list_stym!$A$3:$BP$18,55,FALSE)</f>
        <v>15</v>
      </c>
      <c r="F95" t="str">
        <f>VLOOKUP(E95,metki!$A$2:$B$9,2,FALSE)</f>
        <v>экспл_новые_с_названием</v>
      </c>
      <c r="G95" t="str">
        <f t="shared" si="29"/>
        <v>экспл</v>
      </c>
      <c r="H95" t="str">
        <f>VLOOKUP(B95,audio_list_stym!$A$3:$AJ$18,23,FALSE)</f>
        <v>Noni</v>
      </c>
      <c r="I95" t="s">
        <v>693</v>
      </c>
      <c r="J95" t="str">
        <f t="shared" si="30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134</v>
      </c>
      <c r="Z95" t="str">
        <f>IF(G95="экспл",VLOOKUP(J95,quest_экспл!$A$1:$N$129,12,FALSE),IF(G95="импл_",0,0))</f>
        <v>sound\\Zhidkiy_li_on.wav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v>2216</v>
      </c>
      <c r="AD95" t="str">
        <f t="shared" ca="1" si="36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31"/>
        <v/>
      </c>
      <c r="AI95" t="s">
        <v>105</v>
      </c>
      <c r="AO95">
        <f t="shared" ca="1" si="37"/>
        <v>0.26112764166472013</v>
      </c>
      <c r="AP95" t="str">
        <f t="shared" ca="1" si="38"/>
        <v>pics\\Peper_3.jpg</v>
      </c>
      <c r="AR95" t="str">
        <f t="shared" si="39"/>
        <v/>
      </c>
      <c r="AS95" t="str">
        <f t="shared" si="32"/>
        <v/>
      </c>
      <c r="AT95">
        <f t="shared" ca="1" si="33"/>
        <v>0.54682984194333406</v>
      </c>
      <c r="AU95" t="s">
        <v>697</v>
      </c>
      <c r="AV95" t="str">
        <f t="shared" ca="1" si="34"/>
        <v>sound\\Noviy_plod.wav</v>
      </c>
      <c r="AW95" t="str">
        <f>IF(OR(D95=10,D95=11,D95=14,D95=15),VLOOKUP(A95,audio_list_stym!$A$3:$BQ$189,69,FALSE),"XXXXX")</f>
        <v>XXXXX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_Жидкий_ли_он?</v>
      </c>
      <c r="BA95" t="e">
        <f>VLOOKUP(Q95,audio_list_stym!$B$2:$BQ$299,68,FALSE)</f>
        <v>#N/A</v>
      </c>
      <c r="BB95" t="str">
        <f t="shared" si="35"/>
        <v>На_мониторе_ФИМОН._Жидкий_ли_он?</v>
      </c>
      <c r="BD95" cm="1">
        <f t="array" aca="1" ref="BD95" ca="1">INDEX($L$90:$L$97,(RANK(AT7,$AT$2:$AT$9)))</f>
        <v>2113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VLOOKUP(B96,audio_list_stym!$A$3:$BP$18,55,FALSE)</f>
        <v>15</v>
      </c>
      <c r="F96" t="str">
        <f>VLOOKUP(E96,metki!$A$2:$B$9,2,FALSE)</f>
        <v>экспл_новые_с_названием</v>
      </c>
      <c r="G96" t="str">
        <f t="shared" si="29"/>
        <v>экспл</v>
      </c>
      <c r="H96" t="str">
        <f>VLOOKUP(B96,audio_list_stym!$A$3:$AJ$18,23,FALSE)</f>
        <v>Noni</v>
      </c>
      <c r="I96" t="s">
        <v>694</v>
      </c>
      <c r="J96" t="str">
        <f t="shared" si="30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135</v>
      </c>
      <c r="Z96" t="str">
        <f>IF(G96="экспл",VLOOKUP(J96,quest_экспл!$A$1:$N$129,12,FALSE),IF(G96="импл_",0,0))</f>
        <v>sound\\On_lohmatiy.wav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v>2228</v>
      </c>
      <c r="AD96" t="str">
        <f t="shared" ca="1" si="36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31"/>
        <v/>
      </c>
      <c r="AI96" t="s">
        <v>106</v>
      </c>
      <c r="AO96">
        <f t="shared" ca="1" si="37"/>
        <v>0.95603933291267962</v>
      </c>
      <c r="AP96" t="str">
        <f t="shared" ca="1" si="38"/>
        <v>pics\\Banan_3.jpg</v>
      </c>
      <c r="AR96" t="str">
        <f t="shared" si="39"/>
        <v/>
      </c>
      <c r="AS96" t="str">
        <f t="shared" si="32"/>
        <v/>
      </c>
      <c r="AT96">
        <f t="shared" ca="1" si="33"/>
        <v>0.70683282563968353</v>
      </c>
      <c r="AU96" t="s">
        <v>697</v>
      </c>
      <c r="AV96" t="str">
        <f t="shared" ca="1" si="34"/>
        <v>sound\\Noviy_plod.wav</v>
      </c>
      <c r="AW96" t="str">
        <f>IF(OR(D96=10,D96=11,D96=14,D96=15),VLOOKUP(A96,audio_list_stym!$A$3:$BQ$189,69,FALSE),"XXXXX")</f>
        <v>XXXXX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_Он_лохматый?</v>
      </c>
      <c r="BA96" t="e">
        <f>VLOOKUP(Q96,audio_list_stym!$B$2:$BQ$299,68,FALSE)</f>
        <v>#N/A</v>
      </c>
      <c r="BB96" t="str">
        <f t="shared" si="35"/>
        <v>Перед_Вами_ФИМОН._Он_лохматый?</v>
      </c>
      <c r="BD96" cm="1">
        <f t="array" aca="1" ref="BD96" ca="1">INDEX($L$90:$L$97,(RANK(AT8,$AT$2:$AT$9)))</f>
        <v>2120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VLOOKUP(B97,audio_list_stym!$A$3:$BP$18,55,FALSE)</f>
        <v>15</v>
      </c>
      <c r="F97" t="str">
        <f>VLOOKUP(E97,metki!$A$2:$B$9,2,FALSE)</f>
        <v>экспл_новые_с_названием</v>
      </c>
      <c r="G97" t="str">
        <f t="shared" si="29"/>
        <v>экспл</v>
      </c>
      <c r="H97" t="str">
        <f>VLOOKUP(B97,audio_list_stym!$A$3:$AJ$18,23,FALSE)</f>
        <v>Noni</v>
      </c>
      <c r="I97" t="s">
        <v>695</v>
      </c>
      <c r="J97" t="str">
        <f t="shared" si="30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136</v>
      </c>
      <c r="Z97" t="str">
        <f>IF(G97="экспл",VLOOKUP(J97,quest_экспл!$A$1:$N$129,12,FALSE),IF(G97="импл_",0,0))</f>
        <v>sound\\On_zolotistiy.wav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v>2179</v>
      </c>
      <c r="AD97" t="str">
        <f t="shared" ca="1" si="36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31"/>
        <v/>
      </c>
      <c r="AI97" t="s">
        <v>107</v>
      </c>
      <c r="AO97">
        <f t="shared" ca="1" si="37"/>
        <v>0.38217265823090418</v>
      </c>
      <c r="AP97" t="str">
        <f t="shared" ca="1" si="38"/>
        <v>pics\\Limon_8.jpg</v>
      </c>
      <c r="AR97" t="str">
        <f t="shared" si="39"/>
        <v/>
      </c>
      <c r="AS97" t="str">
        <f t="shared" si="32"/>
        <v/>
      </c>
      <c r="AT97">
        <f t="shared" ca="1" si="33"/>
        <v>0.11362594851195185</v>
      </c>
      <c r="AU97" t="s">
        <v>697</v>
      </c>
      <c r="AV97" t="str">
        <f t="shared" ca="1" si="34"/>
        <v>sound\\Redkiy_plod.wav</v>
      </c>
      <c r="AW97" t="str">
        <f>IF(OR(D97=10,D97=11,D97=14,D97=15),VLOOKUP(A97,audio_list_stym!$A$3:$BQ$189,69,FALSE),"XXXXX")</f>
        <v>XXXXX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_Он_золотистый?</v>
      </c>
      <c r="BA97" t="e">
        <f>VLOOKUP(Q97,audio_list_stym!$B$2:$BQ$299,68,FALSE)</f>
        <v>#N/A</v>
      </c>
      <c r="BB97" t="str">
        <f t="shared" si="35"/>
        <v>Вы_видите_ФИМОН._Он_золотистый?</v>
      </c>
      <c r="BD97" cm="1">
        <f t="array" aca="1" ref="BD97" ca="1">INDEX($L$90:$L$97,(RANK(AT9,$AT$2:$AT$9)))</f>
        <v>2115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VLOOKUP(B98,audio_list_stym!$A$3:$BP$18,55,FALSE)</f>
        <v>16</v>
      </c>
      <c r="F98" t="str">
        <f>VLOOKUP(E98,metki!$A$2:$B$9,2,FALSE)</f>
        <v>импл_новые_без_названия</v>
      </c>
      <c r="G98" t="str">
        <f t="shared" si="29"/>
        <v>импл_</v>
      </c>
      <c r="H98" t="str">
        <f>VLOOKUP(B98,audio_list_stym!$A$3:$AJ$18,23,FALSE)</f>
        <v>Sapota</v>
      </c>
      <c r="I98" t="s">
        <v>688</v>
      </c>
      <c r="J98" t="str">
        <f t="shared" si="30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265</v>
      </c>
      <c r="Q98" t="str">
        <f>IF(G98="экспл",0,IF(G98="импл_",VLOOKUP(J98,quest_импл!$A$1:$J$129,8,FALSE),0))</f>
        <v>sound\\Sharoobrazniy_li.wav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v>2021</v>
      </c>
      <c r="AD98" t="str">
        <f t="shared" ca="1" si="36"/>
        <v>pics\\Peper_7.jpg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1"/>
        <v>pics\\Peper_7.jpg</v>
      </c>
      <c r="AI98" t="s">
        <v>108</v>
      </c>
      <c r="AO98">
        <f t="shared" ca="1" si="37"/>
        <v>0.2034531781039659</v>
      </c>
      <c r="AP98" t="str">
        <f t="shared" ca="1" si="38"/>
        <v>pics\\Peper_7.jpg</v>
      </c>
      <c r="AR98" t="str">
        <f>IF(AH98="sound\\Ogorod",AP26,"")</f>
        <v/>
      </c>
      <c r="AS98" t="str">
        <f t="shared" ca="1" si="32"/>
        <v>pics\\Peper_7.jpg</v>
      </c>
      <c r="AT98">
        <f t="shared" ca="1" si="33"/>
        <v>0.39954657391117865</v>
      </c>
      <c r="AU98" t="s">
        <v>697</v>
      </c>
      <c r="AV98" t="str">
        <f t="shared" ca="1" si="34"/>
        <v>sound\\Redkiy_plod.wav</v>
      </c>
      <c r="AW98" t="str">
        <f>IF(OR(D98=10,D98=11,D98=14,D98=15),VLOOKUP(A98,audio_list_stym!$A$3:$BQ$189,69,FALSE),"XXXXX")</f>
        <v>XXXXX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_Шарообразный_ли_</v>
      </c>
      <c r="BB98" t="str">
        <f t="shared" si="35"/>
        <v>_Шарообразный_ли_XXXXX?</v>
      </c>
      <c r="BC98">
        <f>A98</f>
        <v>1213</v>
      </c>
      <c r="BD98" cm="1">
        <f t="array" aca="1" ref="BD98" ca="1">INDEX($L$98:$L$105,(RANK(AT2,$AT$2:$AT$9)))</f>
        <v>2134</v>
      </c>
      <c r="BE98" cm="1">
        <f t="array" aca="1" ref="BE98" ca="1">INDEX(BD66:BD81,(RANK(AT6,$AT$2:$AT$9)))</f>
        <v>2082</v>
      </c>
      <c r="BF98" cm="1">
        <f t="array" aca="1" ref="BF98" ca="1">INDEX(BD82:BD97,(RANK(AT6,$AT$2:$AT$9)))</f>
        <v>2095</v>
      </c>
      <c r="BG98" cm="1">
        <f t="array" aca="1" ref="BG98" ca="1">INDEX(BD106:BD129,(RANK(AT6,$AT$2:$AT$17)))</f>
        <v>2144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VLOOKUP(B99,audio_list_stym!$A$3:$BP$18,55,FALSE)</f>
        <v>16</v>
      </c>
      <c r="F99" t="str">
        <f>VLOOKUP(E99,metki!$A$2:$B$9,2,FALSE)</f>
        <v>импл_новые_без_названия</v>
      </c>
      <c r="G99" t="str">
        <f t="shared" si="29"/>
        <v>импл_</v>
      </c>
      <c r="H99" t="str">
        <f>VLOOKUP(B99,audio_list_stym!$A$3:$AJ$18,23,FALSE)</f>
        <v>Sapota</v>
      </c>
      <c r="I99" t="s">
        <v>689</v>
      </c>
      <c r="J99" t="str">
        <f t="shared" si="30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266</v>
      </c>
      <c r="Q99" t="str">
        <f>IF(G99="экспл",0,IF(G99="импл_",VLOOKUP(J99,quest_импл!$A$1:$J$129,8,FALSE),0))</f>
        <v>sound\\Nadrezan_li.wav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v>2039</v>
      </c>
      <c r="AD99" t="str">
        <f t="shared" ca="1" si="36"/>
        <v>pics\\Finik_3.jpg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1"/>
        <v>pics\\Finik_3.jpg</v>
      </c>
      <c r="AI99" t="s">
        <v>109</v>
      </c>
      <c r="AO99">
        <f t="shared" ca="1" si="37"/>
        <v>0.85098235930275945</v>
      </c>
      <c r="AP99" t="str">
        <f t="shared" ca="1" si="38"/>
        <v>pics\\Finik_3.jpg</v>
      </c>
      <c r="AR99" t="str">
        <f t="shared" ref="AR99:AR120" si="40">IF(AH99="sound\\Ogorod",AP27,"")</f>
        <v/>
      </c>
      <c r="AS99" t="str">
        <f t="shared" ca="1" si="32"/>
        <v>pics\\Finik_3.jpg</v>
      </c>
      <c r="AT99">
        <f t="shared" ca="1" si="33"/>
        <v>0.42242784524133292</v>
      </c>
      <c r="AU99" t="s">
        <v>697</v>
      </c>
      <c r="AV99" t="str">
        <f t="shared" ca="1" si="34"/>
        <v>sound\\Redkiy_plod.wav</v>
      </c>
      <c r="AW99" t="str">
        <f>IF(OR(D99=10,D99=11,D99=14,D99=15),VLOOKUP(A99,audio_list_stym!$A$3:$BQ$189,69,FALSE),"XXXXX")</f>
        <v>XXXXX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_Надрезан_ли_</v>
      </c>
      <c r="BB99" t="str">
        <f t="shared" si="35"/>
        <v>_Надрезан_ли_XXXXX?</v>
      </c>
      <c r="BD99" cm="1">
        <f t="array" aca="1" ref="BD99" ca="1">INDEX($L$98:$L$105,(RANK(AT3,$AT$2:$AT$9)))</f>
        <v>2130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VLOOKUP(B100,audio_list_stym!$A$3:$BP$18,55,FALSE)</f>
        <v>16</v>
      </c>
      <c r="F100" t="str">
        <f>VLOOKUP(E100,metki!$A$2:$B$9,2,FALSE)</f>
        <v>импл_новые_без_названия</v>
      </c>
      <c r="G100" t="str">
        <f t="shared" si="29"/>
        <v>импл_</v>
      </c>
      <c r="H100" t="str">
        <f>VLOOKUP(B100,audio_list_stym!$A$3:$AJ$18,23,FALSE)</f>
        <v>Sapota</v>
      </c>
      <c r="I100" t="s">
        <v>690</v>
      </c>
      <c r="J100" t="str">
        <f t="shared" si="30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267</v>
      </c>
      <c r="Q100" t="str">
        <f>IF(G100="экспл",0,IF(G100="импл_",VLOOKUP(J100,quest_импл!$A$1:$J$129,8,FALSE),0))</f>
        <v>sound\\Perekruchen_li.wav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v>2051</v>
      </c>
      <c r="AD100" t="str">
        <f t="shared" ca="1" si="36"/>
        <v>pics\\Goroh_7.jpg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1"/>
        <v>pics\\Goroh_7.jpg</v>
      </c>
      <c r="AI100" t="s">
        <v>110</v>
      </c>
      <c r="AO100">
        <f t="shared" ca="1" si="37"/>
        <v>0.69244118748214467</v>
      </c>
      <c r="AP100" t="str">
        <f t="shared" ca="1" si="38"/>
        <v>pics\\Goroh_7.jpg</v>
      </c>
      <c r="AR100" t="str">
        <f t="shared" si="40"/>
        <v/>
      </c>
      <c r="AS100" t="str">
        <f t="shared" ca="1" si="32"/>
        <v>pics\\Goroh_7.jpg</v>
      </c>
      <c r="AT100">
        <f t="shared" ca="1" si="33"/>
        <v>0.10766080803366029</v>
      </c>
      <c r="AU100" t="s">
        <v>697</v>
      </c>
      <c r="AV100" t="str">
        <f t="shared" ca="1" si="34"/>
        <v>sound\\Redkiy_plod.wav</v>
      </c>
      <c r="AW100" t="str">
        <f>IF(OR(D100=10,D100=11,D100=14,D100=15),VLOOKUP(A100,audio_list_stym!$A$3:$BQ$189,69,FALSE),"XXXXX")</f>
        <v>XXXXX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_Перекручен_ли_</v>
      </c>
      <c r="BB100" t="str">
        <f t="shared" si="35"/>
        <v>_Перекручен_ли_XXXXX?</v>
      </c>
      <c r="BD100" cm="1">
        <f t="array" aca="1" ref="BD100" ca="1">INDEX($L$98:$L$105,(RANK(AT4,$AT$2:$AT$9)))</f>
        <v>2133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VLOOKUP(B101,audio_list_stym!$A$3:$BP$18,55,FALSE)</f>
        <v>16</v>
      </c>
      <c r="F101" t="str">
        <f>VLOOKUP(E101,metki!$A$2:$B$9,2,FALSE)</f>
        <v>импл_новые_без_названия</v>
      </c>
      <c r="G101" t="str">
        <f t="shared" si="29"/>
        <v>импл_</v>
      </c>
      <c r="H101" t="str">
        <f>VLOOKUP(B101,audio_list_stym!$A$3:$AJ$18,23,FALSE)</f>
        <v>Sapota</v>
      </c>
      <c r="I101" t="s">
        <v>691</v>
      </c>
      <c r="J101" t="str">
        <f t="shared" si="30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268</v>
      </c>
      <c r="Q101" t="str">
        <f>IF(G101="экспл",0,IF(G101="импл_",VLOOKUP(J101,quest_импл!$A$1:$J$129,8,FALSE),0))</f>
        <v>sound\\Sorvan_li.wav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v>2044</v>
      </c>
      <c r="AD101" t="str">
        <f t="shared" ca="1" si="36"/>
        <v>pics\\Goroh_5.jpg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1"/>
        <v>pics\\Goroh_5.jpg</v>
      </c>
      <c r="AI101" t="s">
        <v>111</v>
      </c>
      <c r="AO101">
        <f t="shared" ca="1" si="37"/>
        <v>0.7133059034974647</v>
      </c>
      <c r="AP101" t="str">
        <f t="shared" ca="1" si="38"/>
        <v>pics\\Goroh_5.jpg</v>
      </c>
      <c r="AR101" t="str">
        <f t="shared" si="40"/>
        <v/>
      </c>
      <c r="AS101" t="str">
        <f t="shared" ca="1" si="32"/>
        <v>pics\\Goroh_5.jpg</v>
      </c>
      <c r="AT101">
        <f t="shared" ca="1" si="33"/>
        <v>0.35445082592098709</v>
      </c>
      <c r="AU101" t="s">
        <v>697</v>
      </c>
      <c r="AV101" t="str">
        <f t="shared" ca="1" si="34"/>
        <v>sound\\Redkiy_plod.wav</v>
      </c>
      <c r="AW101" t="str">
        <f>IF(OR(D101=10,D101=11,D101=14,D101=15),VLOOKUP(A101,audio_list_stym!$A$3:$BQ$189,69,FALSE),"XXXXX")</f>
        <v>XXXXX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_Сорван_ли_</v>
      </c>
      <c r="BB101" t="str">
        <f t="shared" si="35"/>
        <v>_Сорван_ли_XXXXX?</v>
      </c>
      <c r="BD101" cm="1">
        <f t="array" aca="1" ref="BD101" ca="1">INDEX($L$98:$L$105,(RANK(AT5,$AT$2:$AT$9)))</f>
        <v>2135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VLOOKUP(B102,audio_list_stym!$A$3:$BP$18,55,FALSE)</f>
        <v>16</v>
      </c>
      <c r="F102" t="str">
        <f>VLOOKUP(E102,metki!$A$2:$B$9,2,FALSE)</f>
        <v>импл_новые_без_названия</v>
      </c>
      <c r="G102" t="str">
        <f t="shared" si="29"/>
        <v>импл_</v>
      </c>
      <c r="H102" t="str">
        <f>VLOOKUP(B102,audio_list_stym!$A$3:$AJ$18,23,FALSE)</f>
        <v>Sapota</v>
      </c>
      <c r="I102" t="s">
        <v>692</v>
      </c>
      <c r="J102" t="str">
        <f t="shared" si="30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269</v>
      </c>
      <c r="Q102" t="str">
        <f>IF(G102="экспл",0,IF(G102="импл_",VLOOKUP(J102,quest_импл!$A$1:$J$129,8,FALSE),0))</f>
        <v>sound\\Spresovan_li.wav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v>2015</v>
      </c>
      <c r="AD102" t="str">
        <f t="shared" ca="1" si="36"/>
        <v>pics\\Limon_2.jpg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1"/>
        <v>pics\\Limon_2.jpg</v>
      </c>
      <c r="AI102" t="s">
        <v>112</v>
      </c>
      <c r="AO102">
        <f t="shared" ca="1" si="37"/>
        <v>0.43695794426379653</v>
      </c>
      <c r="AP102" t="str">
        <f t="shared" ca="1" si="38"/>
        <v>pics\\Limon_2.jpg</v>
      </c>
      <c r="AR102" t="str">
        <f t="shared" si="40"/>
        <v/>
      </c>
      <c r="AS102" t="str">
        <f t="shared" ca="1" si="32"/>
        <v>pics\\Limon_2.jpg</v>
      </c>
      <c r="AT102">
        <f t="shared" ca="1" si="33"/>
        <v>0.34802060888352515</v>
      </c>
      <c r="AU102" t="s">
        <v>697</v>
      </c>
      <c r="AV102" t="str">
        <f t="shared" ca="1" si="34"/>
        <v>sound\\Redkiy_plod.wav</v>
      </c>
      <c r="AW102" t="str">
        <f>IF(OR(D102=10,D102=11,D102=14,D102=15),VLOOKUP(A102,audio_list_stym!$A$3:$BQ$189,69,FALSE),"XXXXX")</f>
        <v>XXXXX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_Спрессован_ли_</v>
      </c>
      <c r="BB102" t="str">
        <f t="shared" si="35"/>
        <v>_Спрессован_ли_XXXXX?</v>
      </c>
      <c r="BD102" cm="1">
        <f t="array" aca="1" ref="BD102" ca="1">INDEX($L$98:$L$105,(RANK(AT6,$AT$2:$AT$9)))</f>
        <v>2132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VLOOKUP(B103,audio_list_stym!$A$3:$BP$18,55,FALSE)</f>
        <v>16</v>
      </c>
      <c r="F103" t="str">
        <f>VLOOKUP(E103,metki!$A$2:$B$9,2,FALSE)</f>
        <v>импл_новые_без_названия</v>
      </c>
      <c r="G103" t="str">
        <f t="shared" si="29"/>
        <v>импл_</v>
      </c>
      <c r="H103" t="str">
        <f>VLOOKUP(B103,audio_list_stym!$A$3:$AJ$18,23,FALSE)</f>
        <v>Sapota</v>
      </c>
      <c r="I103" t="s">
        <v>693</v>
      </c>
      <c r="J103" t="str">
        <f t="shared" si="30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270</v>
      </c>
      <c r="Q103" t="str">
        <f>IF(G103="экспл",0,IF(G103="импл_",VLOOKUP(J103,quest_импл!$A$1:$J$129,8,FALSE),0))</f>
        <v>sound\\Zheltiy_li.wav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v>2048</v>
      </c>
      <c r="AD103" t="str">
        <f t="shared" ca="1" si="36"/>
        <v>pics\\Goroh_4.jpg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1"/>
        <v>pics\\Goroh_4.jpg</v>
      </c>
      <c r="AI103" t="s">
        <v>113</v>
      </c>
      <c r="AO103">
        <f t="shared" ca="1" si="37"/>
        <v>0.73392493411088389</v>
      </c>
      <c r="AP103" t="str">
        <f t="shared" ca="1" si="38"/>
        <v>pics\\Goroh_4.jpg</v>
      </c>
      <c r="AR103" t="str">
        <f t="shared" si="40"/>
        <v/>
      </c>
      <c r="AS103" t="str">
        <f t="shared" ca="1" si="32"/>
        <v>pics\\Goroh_4.jpg</v>
      </c>
      <c r="AT103">
        <f t="shared" ca="1" si="33"/>
        <v>0.15946610212451762</v>
      </c>
      <c r="AU103" t="s">
        <v>697</v>
      </c>
      <c r="AV103" t="str">
        <f t="shared" ca="1" si="34"/>
        <v>sound\\Redkiy_plod.wav</v>
      </c>
      <c r="AW103" t="str">
        <f>IF(OR(D103=10,D103=11,D103=14,D103=15),VLOOKUP(A103,audio_list_stym!$A$3:$BQ$189,69,FALSE),"XXXXX")</f>
        <v>XXXXX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_Желтый_ли_</v>
      </c>
      <c r="BB103" t="str">
        <f t="shared" si="35"/>
        <v>_Желтый_ли_XXXXX?</v>
      </c>
      <c r="BD103" cm="1">
        <f t="array" aca="1" ref="BD103" ca="1">INDEX($L$98:$L$105,(RANK(AT7,$AT$2:$AT$9)))</f>
        <v>2129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VLOOKUP(B104,audio_list_stym!$A$3:$BP$18,55,FALSE)</f>
        <v>16</v>
      </c>
      <c r="F104" t="str">
        <f>VLOOKUP(E104,metki!$A$2:$B$9,2,FALSE)</f>
        <v>импл_новые_без_названия</v>
      </c>
      <c r="G104" t="str">
        <f t="shared" si="29"/>
        <v>импл_</v>
      </c>
      <c r="H104" t="str">
        <f>VLOOKUP(B104,audio_list_stym!$A$3:$AJ$18,23,FALSE)</f>
        <v>Sapota</v>
      </c>
      <c r="I104" t="s">
        <v>694</v>
      </c>
      <c r="J104" t="str">
        <f t="shared" si="30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271</v>
      </c>
      <c r="Q104" t="str">
        <f>IF(G104="экспл",0,IF(G104="импл_",VLOOKUP(J104,quest_импл!$A$1:$J$129,8,FALSE),0))</f>
        <v>sound\\Rovniy_li.wav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v>2029</v>
      </c>
      <c r="AD104" t="str">
        <f t="shared" ca="1" si="36"/>
        <v>pics\\Kokos_4.jpg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1"/>
        <v>pics\\Kokos_4.jpg</v>
      </c>
      <c r="AI104" t="s">
        <v>114</v>
      </c>
      <c r="AO104">
        <f t="shared" ca="1" si="37"/>
        <v>0.50821135266332695</v>
      </c>
      <c r="AP104" t="str">
        <f t="shared" ca="1" si="38"/>
        <v>pics\\Kokos_4.jpg</v>
      </c>
      <c r="AR104" t="str">
        <f t="shared" si="40"/>
        <v/>
      </c>
      <c r="AS104" t="str">
        <f t="shared" ca="1" si="32"/>
        <v>pics\\Kokos_4.jpg</v>
      </c>
      <c r="AT104">
        <f t="shared" ca="1" si="33"/>
        <v>0.19601955715531783</v>
      </c>
      <c r="AU104" t="s">
        <v>697</v>
      </c>
      <c r="AV104" t="str">
        <f t="shared" ca="1" si="34"/>
        <v>sound\\Redkiy_plod.wav</v>
      </c>
      <c r="AW104" t="str">
        <f>IF(OR(D104=10,D104=11,D104=14,D104=15),VLOOKUP(A104,audio_list_stym!$A$3:$BQ$189,69,FALSE),"XXXXX")</f>
        <v>XXXXX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_Ровный_ли_</v>
      </c>
      <c r="BB104" t="str">
        <f t="shared" si="35"/>
        <v>_Ровный_ли_XXXXX?</v>
      </c>
      <c r="BD104" cm="1">
        <f t="array" aca="1" ref="BD104" ca="1">INDEX($L$98:$L$105,(RANK(AT8,$AT$2:$AT$9)))</f>
        <v>2136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VLOOKUP(B105,audio_list_stym!$A$3:$BP$18,55,FALSE)</f>
        <v>16</v>
      </c>
      <c r="F105" t="str">
        <f>VLOOKUP(E105,metki!$A$2:$B$9,2,FALSE)</f>
        <v>импл_новые_без_названия</v>
      </c>
      <c r="G105" t="str">
        <f t="shared" si="29"/>
        <v>импл_</v>
      </c>
      <c r="H105" t="str">
        <f>VLOOKUP(B105,audio_list_stym!$A$3:$AJ$18,23,FALSE)</f>
        <v>Sapota</v>
      </c>
      <c r="I105" t="s">
        <v>695</v>
      </c>
      <c r="J105" t="str">
        <f t="shared" si="30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272</v>
      </c>
      <c r="Q105" t="str">
        <f>IF(G105="экспл",0,IF(G105="импл_",VLOOKUP(J105,quest_импл!$A$1:$J$129,8,FALSE),0))</f>
        <v>sound\\Imeet_li_shipi.wav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v>2038</v>
      </c>
      <c r="AD105" t="str">
        <f t="shared" ca="1" si="36"/>
        <v>pics\\Limon_3.jpg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1"/>
        <v>pics\\Limon_3.jpg</v>
      </c>
      <c r="AI105" t="s">
        <v>115</v>
      </c>
      <c r="AO105">
        <f t="shared" ca="1" si="37"/>
        <v>0.43209051054727998</v>
      </c>
      <c r="AP105" t="str">
        <f t="shared" ca="1" si="38"/>
        <v>pics\\Limon_3.jpg</v>
      </c>
      <c r="AR105" t="str">
        <f t="shared" si="40"/>
        <v/>
      </c>
      <c r="AS105" t="str">
        <f t="shared" ca="1" si="32"/>
        <v>pics\\Limon_3.jpg</v>
      </c>
      <c r="AT105">
        <f t="shared" ca="1" si="33"/>
        <v>0.45663126756640648</v>
      </c>
      <c r="AU105" t="s">
        <v>697</v>
      </c>
      <c r="AV105" t="str">
        <f t="shared" ca="1" si="34"/>
        <v>sound\\Noviy_plod.wav</v>
      </c>
      <c r="AW105" t="str">
        <f>IF(OR(D105=10,D105=11,D105=14,D105=15),VLOOKUP(A105,audio_list_stym!$A$3:$BQ$189,69,FALSE),"XXXXX")</f>
        <v>XXXXX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_Имеет_ли_шипы_</v>
      </c>
      <c r="BB105" t="str">
        <f t="shared" si="35"/>
        <v>_Имеет_ли_шипы_XXXXX?</v>
      </c>
      <c r="BD105" cm="1">
        <f t="array" aca="1" ref="BD105" ca="1">INDEX($L$98:$L$105,(RANK(AT9,$AT$2:$AT$9)))</f>
        <v>2131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VLOOKUP(B106,audio_list_stym!$A$3:$BP$18,55,FALSE)</f>
        <v>17</v>
      </c>
      <c r="F106" t="str">
        <f>VLOOKUP(E106,metki!$A$2:$B$9,2,FALSE)</f>
        <v>экспл_новые_без_названия</v>
      </c>
      <c r="G106" t="str">
        <f t="shared" si="29"/>
        <v>экспл</v>
      </c>
      <c r="H106" t="str">
        <f>VLOOKUP(B106,audio_list_stym!$A$3:$AJ$18,23,FALSE)</f>
        <v>Tamanid</v>
      </c>
      <c r="I106" t="s">
        <v>688</v>
      </c>
      <c r="J106" t="str">
        <f t="shared" si="30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145</v>
      </c>
      <c r="Z106" t="str">
        <f>IF(G106="экспл",VLOOKUP(J106,quest_экспл!$A$1:$N$129,12,FALSE),IF(G106="импл_",0,0))</f>
        <v>sound\\On_krasnovatiy.wav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v>2197</v>
      </c>
      <c r="AD106" t="str">
        <f t="shared" ca="1" si="36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31"/>
        <v/>
      </c>
      <c r="AI106" t="s">
        <v>116</v>
      </c>
      <c r="AO106">
        <f t="shared" ca="1" si="37"/>
        <v>0.16476321621617684</v>
      </c>
      <c r="AP106" t="str">
        <f t="shared" ca="1" si="38"/>
        <v>pics\\Redis_2.jpg</v>
      </c>
      <c r="AR106" t="str">
        <f t="shared" si="40"/>
        <v/>
      </c>
      <c r="AS106" t="str">
        <f t="shared" si="32"/>
        <v/>
      </c>
      <c r="AT106">
        <f t="shared" ca="1" si="33"/>
        <v>7.5431232942913984E-2</v>
      </c>
      <c r="AU106" t="s">
        <v>697</v>
      </c>
      <c r="AV106" t="str">
        <f t="shared" ca="1" si="34"/>
        <v>sound\\Redkiy_plod.wav</v>
      </c>
      <c r="AW106" t="str">
        <f>IF(OR(D106=10,D106=11,D106=14,D106=15),VLOOKUP(A106,audio_list_stym!$A$3:$BQ$189,69,FALSE),"XXXXX")</f>
        <v>XXXXX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_Он_красноватый?</v>
      </c>
      <c r="BA106" t="e">
        <f>VLOOKUP(Q106,audio_list_stym!$B$2:$BQ$299,68,FALSE)</f>
        <v>#N/A</v>
      </c>
      <c r="BB106" t="str">
        <f t="shared" si="35"/>
        <v>На_экране_XXXXX._Он_красноватый?</v>
      </c>
      <c r="BC106">
        <f>A106</f>
        <v>1214</v>
      </c>
      <c r="BD106" cm="1">
        <f t="array" aca="1" ref="BD106" ca="1">INDEX($L$106:$L$113,(RANK(AT2,$AT$2:$AT$9)))</f>
        <v>2142</v>
      </c>
      <c r="BE106" cm="1">
        <f t="array" aca="1" ref="BE106" ca="1">INDEX(BD66:BD81,(RANK(AT7,$AT$2:$AT$17)))</f>
        <v>2078</v>
      </c>
      <c r="BF106" cm="1">
        <f t="array" aca="1" ref="BF106" ca="1">INDEX(BD90:BD105,(RANK(AT7,$AT$2:$AT$17)))</f>
        <v>2118</v>
      </c>
      <c r="BG106" cm="1">
        <f t="array" aca="1" ref="BG106" ca="1">INDEX(BD114:BD129,(RANK(AT7,$AT$2:$AT$9)))</f>
        <v>2150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VLOOKUP(B107,audio_list_stym!$A$3:$BP$18,55,FALSE)</f>
        <v>17</v>
      </c>
      <c r="F107" t="str">
        <f>VLOOKUP(E107,metki!$A$2:$B$9,2,FALSE)</f>
        <v>экспл_новые_без_названия</v>
      </c>
      <c r="G107" t="str">
        <f t="shared" si="29"/>
        <v>экспл</v>
      </c>
      <c r="H107" t="str">
        <f>VLOOKUP(B107,audio_list_stym!$A$3:$AJ$18,23,FALSE)</f>
        <v>Tamanid</v>
      </c>
      <c r="I107" t="s">
        <v>689</v>
      </c>
      <c r="J107" t="str">
        <f t="shared" si="30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146</v>
      </c>
      <c r="Z107" t="str">
        <f>IF(G107="экспл",VLOOKUP(J107,quest_экспл!$A$1:$N$129,12,FALSE),IF(G107="импл_",0,0))</f>
        <v>sound\\Izognut_li_on.wav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v>2217</v>
      </c>
      <c r="AD107" t="str">
        <f t="shared" ca="1" si="36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31"/>
        <v/>
      </c>
      <c r="AI107" t="s">
        <v>117</v>
      </c>
      <c r="AO107">
        <f t="shared" ca="1" si="37"/>
        <v>0.86723419027499715</v>
      </c>
      <c r="AP107" t="str">
        <f t="shared" ca="1" si="38"/>
        <v>pics\\Finik_2.jpg</v>
      </c>
      <c r="AR107" t="str">
        <f t="shared" si="40"/>
        <v/>
      </c>
      <c r="AS107" t="str">
        <f t="shared" si="32"/>
        <v/>
      </c>
      <c r="AT107">
        <f t="shared" ca="1" si="33"/>
        <v>0.49618180137586643</v>
      </c>
      <c r="AU107" t="s">
        <v>697</v>
      </c>
      <c r="AV107" t="str">
        <f t="shared" ca="1" si="34"/>
        <v>sound\\Noviy_plod.wav</v>
      </c>
      <c r="AW107" t="str">
        <f>IF(OR(D107=10,D107=11,D107=14,D107=15),VLOOKUP(A107,audio_list_stym!$A$3:$BQ$189,69,FALSE),"XXXXX")</f>
        <v>XXXXX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_Изогнут_ли_он?</v>
      </c>
      <c r="BA107" t="e">
        <f>VLOOKUP(Q107,audio_list_stym!$B$2:$BQ$299,68,FALSE)</f>
        <v>#N/A</v>
      </c>
      <c r="BB107" t="str">
        <f t="shared" si="35"/>
        <v>Посмотрите,_вот_XXXXX._Изогнут_ли_он?</v>
      </c>
      <c r="BD107" cm="1">
        <f t="array" aca="1" ref="BD107" ca="1">INDEX($L$106:$L$113,(RANK(AT3,$AT$2:$AT$9)))</f>
        <v>2138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VLOOKUP(B108,audio_list_stym!$A$3:$BP$18,55,FALSE)</f>
        <v>17</v>
      </c>
      <c r="F108" t="str">
        <f>VLOOKUP(E108,metki!$A$2:$B$9,2,FALSE)</f>
        <v>экспл_новые_без_названия</v>
      </c>
      <c r="G108" t="str">
        <f t="shared" si="29"/>
        <v>экспл</v>
      </c>
      <c r="H108" t="str">
        <f>VLOOKUP(B108,audio_list_stym!$A$3:$AJ$18,23,FALSE)</f>
        <v>Tamanid</v>
      </c>
      <c r="I108" t="s">
        <v>690</v>
      </c>
      <c r="J108" t="str">
        <f t="shared" si="30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147</v>
      </c>
      <c r="Z108" t="str">
        <f>IF(G108="экспл",VLOOKUP(J108,quest_экспл!$A$1:$N$129,12,FALSE),IF(G108="импл_",0,0))</f>
        <v>sound\\On_barhatistiy.wav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v>2221</v>
      </c>
      <c r="AD108" t="str">
        <f t="shared" ca="1" si="36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31"/>
        <v/>
      </c>
      <c r="AI108" t="s">
        <v>118</v>
      </c>
      <c r="AO108">
        <f t="shared" ca="1" si="37"/>
        <v>6.3021298120669256E-2</v>
      </c>
      <c r="AP108" t="str">
        <f t="shared" ca="1" si="38"/>
        <v>pics\\Tomat_1.jpg</v>
      </c>
      <c r="AR108" t="str">
        <f t="shared" si="40"/>
        <v/>
      </c>
      <c r="AS108" t="str">
        <f t="shared" si="32"/>
        <v/>
      </c>
      <c r="AT108">
        <f t="shared" ca="1" si="33"/>
        <v>0.20519759934150616</v>
      </c>
      <c r="AU108" t="s">
        <v>697</v>
      </c>
      <c r="AV108" t="str">
        <f t="shared" ca="1" si="34"/>
        <v>sound\\Redkiy_plod.wav</v>
      </c>
      <c r="AW108" t="str">
        <f>IF(OR(D108=10,D108=11,D108=14,D108=15),VLOOKUP(A108,audio_list_stym!$A$3:$BQ$189,69,FALSE),"XXXXX")</f>
        <v>XXXXX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_Он_бархатистый?</v>
      </c>
      <c r="BA108" t="e">
        <f>VLOOKUP(Q108,audio_list_stym!$B$2:$BQ$299,68,FALSE)</f>
        <v>#N/A</v>
      </c>
      <c r="BB108" t="str">
        <f t="shared" si="35"/>
        <v>Вот_XXXXX._Он_бархатистый?</v>
      </c>
      <c r="BD108" cm="1">
        <f t="array" aca="1" ref="BD108" ca="1">INDEX($L$106:$L$113,(RANK(AT4,$AT$2:$AT$9)))</f>
        <v>2141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VLOOKUP(B109,audio_list_stym!$A$3:$BP$18,55,FALSE)</f>
        <v>17</v>
      </c>
      <c r="F109" t="str">
        <f>VLOOKUP(E109,metki!$A$2:$B$9,2,FALSE)</f>
        <v>экспл_новые_без_названия</v>
      </c>
      <c r="G109" t="str">
        <f t="shared" si="29"/>
        <v>экспл</v>
      </c>
      <c r="H109" t="str">
        <f>VLOOKUP(B109,audio_list_stym!$A$3:$AJ$18,23,FALSE)</f>
        <v>Tamanid</v>
      </c>
      <c r="I109" t="s">
        <v>691</v>
      </c>
      <c r="J109" t="str">
        <f t="shared" si="30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148</v>
      </c>
      <c r="Z109" t="str">
        <f>IF(G109="экспл",VLOOKUP(J109,quest_экспл!$A$1:$N$129,12,FALSE),IF(G109="импл_",0,0))</f>
        <v>sound\\Odnotonniy_li_on.wav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v>2218</v>
      </c>
      <c r="AD109" t="str">
        <f t="shared" ca="1" si="36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31"/>
        <v/>
      </c>
      <c r="AI109" t="s">
        <v>119</v>
      </c>
      <c r="AO109">
        <f t="shared" ca="1" si="37"/>
        <v>0.77493770301956522</v>
      </c>
      <c r="AP109" t="str">
        <f t="shared" ca="1" si="38"/>
        <v>pics\\Goroh_1.jpg</v>
      </c>
      <c r="AR109" t="str">
        <f t="shared" si="40"/>
        <v/>
      </c>
      <c r="AS109" t="str">
        <f t="shared" si="32"/>
        <v/>
      </c>
      <c r="AT109">
        <f t="shared" ca="1" si="33"/>
        <v>0.93118726961099918</v>
      </c>
      <c r="AU109" t="s">
        <v>697</v>
      </c>
      <c r="AV109" t="str">
        <f t="shared" ca="1" si="34"/>
        <v>sound\\Noviy_plod.wav</v>
      </c>
      <c r="AW109" t="str">
        <f>IF(OR(D109=10,D109=11,D109=14,D109=15),VLOOKUP(A109,audio_list_stym!$A$3:$BQ$189,69,FALSE),"XXXXX")</f>
        <v>XXXXX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_Однотонный_ли_он?</v>
      </c>
      <c r="BA109" t="e">
        <f>VLOOKUP(Q109,audio_list_stym!$B$2:$BQ$299,68,FALSE)</f>
        <v>#N/A</v>
      </c>
      <c r="BB109" t="str">
        <f t="shared" si="35"/>
        <v>Это_XXXXX._Однотонный_ли_он?</v>
      </c>
      <c r="BD109" cm="1">
        <f t="array" aca="1" ref="BD109" ca="1">INDEX($L$106:$L$113,(RANK(AT5,$AT$2:$AT$9)))</f>
        <v>2143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VLOOKUP(B110,audio_list_stym!$A$3:$BP$18,55,FALSE)</f>
        <v>17</v>
      </c>
      <c r="F110" t="str">
        <f>VLOOKUP(E110,metki!$A$2:$B$9,2,FALSE)</f>
        <v>экспл_новые_без_названия</v>
      </c>
      <c r="G110" t="str">
        <f t="shared" si="29"/>
        <v>экспл</v>
      </c>
      <c r="H110" t="str">
        <f>VLOOKUP(B110,audio_list_stym!$A$3:$AJ$18,23,FALSE)</f>
        <v>Tamanid</v>
      </c>
      <c r="I110" t="s">
        <v>692</v>
      </c>
      <c r="J110" t="str">
        <f t="shared" si="30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149</v>
      </c>
      <c r="Z110" t="str">
        <f>IF(G110="экспл",VLOOKUP(J110,quest_экспл!$A$1:$N$129,12,FALSE),IF(G110="импл_",0,0))</f>
        <v>sound\\On_prozrachniy.wav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v>2219</v>
      </c>
      <c r="AD110" t="str">
        <f t="shared" ca="1" si="36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31"/>
        <v/>
      </c>
      <c r="AI110" t="s">
        <v>120</v>
      </c>
      <c r="AO110">
        <f t="shared" ca="1" si="37"/>
        <v>0.22562659793369355</v>
      </c>
      <c r="AP110" t="str">
        <f t="shared" ca="1" si="38"/>
        <v>pics\\Peper_6.jpg</v>
      </c>
      <c r="AR110" t="str">
        <f t="shared" si="40"/>
        <v/>
      </c>
      <c r="AS110" t="str">
        <f t="shared" si="32"/>
        <v/>
      </c>
      <c r="AT110">
        <f t="shared" ca="1" si="33"/>
        <v>0.18304972914706419</v>
      </c>
      <c r="AU110" t="s">
        <v>697</v>
      </c>
      <c r="AV110" t="str">
        <f t="shared" ca="1" si="34"/>
        <v>sound\\Redkiy_plod.wav</v>
      </c>
      <c r="AW110" t="str">
        <f>IF(OR(D110=10,D110=11,D110=14,D110=15),VLOOKUP(A110,audio_list_stym!$A$3:$BQ$189,69,FALSE),"XXXXX")</f>
        <v>XXXXX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_Он_прозрачный?</v>
      </c>
      <c r="BA110" t="e">
        <f>VLOOKUP(Q110,audio_list_stym!$B$2:$BQ$299,68,FALSE)</f>
        <v>#N/A</v>
      </c>
      <c r="BB110" t="str">
        <f t="shared" si="35"/>
        <v>На_картинке_XXXXX._Он_прозрачный?</v>
      </c>
      <c r="BD110" cm="1">
        <f t="array" aca="1" ref="BD110" ca="1">INDEX($L$106:$L$113,(RANK(AT6,$AT$2:$AT$9)))</f>
        <v>2140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VLOOKUP(B111,audio_list_stym!$A$3:$BP$18,55,FALSE)</f>
        <v>17</v>
      </c>
      <c r="F111" t="str">
        <f>VLOOKUP(E111,metki!$A$2:$B$9,2,FALSE)</f>
        <v>экспл_новые_без_названия</v>
      </c>
      <c r="G111" t="str">
        <f t="shared" si="29"/>
        <v>экспл</v>
      </c>
      <c r="H111" t="str">
        <f>VLOOKUP(B111,audio_list_stym!$A$3:$AJ$18,23,FALSE)</f>
        <v>Tamanid</v>
      </c>
      <c r="I111" t="s">
        <v>693</v>
      </c>
      <c r="J111" t="str">
        <f t="shared" si="30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150</v>
      </c>
      <c r="Z111" t="str">
        <f>IF(G111="экспл",VLOOKUP(J111,quest_экспл!$A$1:$N$129,12,FALSE),IF(G111="импл_",0,0))</f>
        <v>sound\\On_izmelchen.wav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v>2201</v>
      </c>
      <c r="AD111" t="str">
        <f t="shared" ca="1" si="36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31"/>
        <v/>
      </c>
      <c r="AI111" t="s">
        <v>121</v>
      </c>
      <c r="AO111">
        <f t="shared" ca="1" si="37"/>
        <v>0.39072718177140753</v>
      </c>
      <c r="AP111" t="str">
        <f t="shared" ca="1" si="38"/>
        <v>pics\\Limon_6.jpg</v>
      </c>
      <c r="AR111" t="str">
        <f t="shared" si="40"/>
        <v/>
      </c>
      <c r="AS111" t="str">
        <f t="shared" si="32"/>
        <v/>
      </c>
      <c r="AT111">
        <f t="shared" ca="1" si="33"/>
        <v>0.40603883060321855</v>
      </c>
      <c r="AU111" t="s">
        <v>697</v>
      </c>
      <c r="AV111" t="str">
        <f t="shared" ca="1" si="34"/>
        <v>sound\\Redkiy_plod.wav</v>
      </c>
      <c r="AW111" t="str">
        <f>IF(OR(D111=10,D111=11,D111=14,D111=15),VLOOKUP(A111,audio_list_stym!$A$3:$BQ$189,69,FALSE),"XXXXX")</f>
        <v>XXXXX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_Он_измельчен?</v>
      </c>
      <c r="BA111" t="e">
        <f>VLOOKUP(Q111,audio_list_stym!$B$2:$BQ$299,68,FALSE)</f>
        <v>#N/A</v>
      </c>
      <c r="BB111" t="str">
        <f t="shared" si="35"/>
        <v>На_мониторе_XXXXX._Он_измельчен?</v>
      </c>
      <c r="BD111" cm="1">
        <f t="array" aca="1" ref="BD111" ca="1">INDEX($L$106:$L$113,(RANK(AT7,$AT$2:$AT$9)))</f>
        <v>2137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VLOOKUP(B112,audio_list_stym!$A$3:$BP$18,55,FALSE)</f>
        <v>17</v>
      </c>
      <c r="F112" t="str">
        <f>VLOOKUP(E112,metki!$A$2:$B$9,2,FALSE)</f>
        <v>экспл_новые_без_названия</v>
      </c>
      <c r="G112" t="str">
        <f t="shared" si="29"/>
        <v>экспл</v>
      </c>
      <c r="H112" t="str">
        <f>VLOOKUP(B112,audio_list_stym!$A$3:$AJ$18,23,FALSE)</f>
        <v>Tamanid</v>
      </c>
      <c r="I112" t="s">
        <v>694</v>
      </c>
      <c r="J112" t="str">
        <f t="shared" si="30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151</v>
      </c>
      <c r="Z112" t="str">
        <f>IF(G112="экспл",VLOOKUP(J112,quest_экспл!$A$1:$N$129,12,FALSE),IF(G112="импл_",0,0))</f>
        <v>sound\\Cvetushiy_li_on.wav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v>2192</v>
      </c>
      <c r="AD112" t="str">
        <f t="shared" ca="1" si="36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31"/>
        <v/>
      </c>
      <c r="AI112" t="s">
        <v>122</v>
      </c>
      <c r="AO112">
        <f t="shared" ca="1" si="37"/>
        <v>0.80480584908482022</v>
      </c>
      <c r="AP112" t="str">
        <f t="shared" ca="1" si="38"/>
        <v>pics\\Finik_6.jpg</v>
      </c>
      <c r="AR112" t="str">
        <f t="shared" si="40"/>
        <v/>
      </c>
      <c r="AS112" t="str">
        <f t="shared" si="32"/>
        <v/>
      </c>
      <c r="AT112">
        <f t="shared" ca="1" si="33"/>
        <v>0.40782500543872757</v>
      </c>
      <c r="AU112" t="s">
        <v>697</v>
      </c>
      <c r="AV112" t="str">
        <f t="shared" ca="1" si="34"/>
        <v>sound\\Redkiy_plod.wav</v>
      </c>
      <c r="AW112" t="str">
        <f>IF(OR(D112=10,D112=11,D112=14,D112=15),VLOOKUP(A112,audio_list_stym!$A$3:$BQ$189,69,FALSE),"XXXXX")</f>
        <v>XXXXX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_Цветущий_ли_он?</v>
      </c>
      <c r="BA112" t="e">
        <f>VLOOKUP(Q112,audio_list_stym!$B$2:$BQ$299,68,FALSE)</f>
        <v>#N/A</v>
      </c>
      <c r="BB112" t="str">
        <f t="shared" si="35"/>
        <v>Перед_Вами_XXXXX._Цветущий_ли_он?</v>
      </c>
      <c r="BD112" cm="1">
        <f t="array" aca="1" ref="BD112" ca="1">INDEX($L$106:$L$113,(RANK(AT8,$AT$2:$AT$9)))</f>
        <v>2144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VLOOKUP(B113,audio_list_stym!$A$3:$BP$18,55,FALSE)</f>
        <v>17</v>
      </c>
      <c r="F113" t="str">
        <f>VLOOKUP(E113,metki!$A$2:$B$9,2,FALSE)</f>
        <v>экспл_новые_без_названия</v>
      </c>
      <c r="G113" t="str">
        <f t="shared" si="29"/>
        <v>экспл</v>
      </c>
      <c r="H113" t="str">
        <f>VLOOKUP(B113,audio_list_stym!$A$3:$AJ$18,23,FALSE)</f>
        <v>Tamanid</v>
      </c>
      <c r="I113" t="s">
        <v>695</v>
      </c>
      <c r="J113" t="str">
        <f t="shared" si="30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152</v>
      </c>
      <c r="Z113" t="str">
        <f>IF(G113="экспл",VLOOKUP(J113,quest_экспл!$A$1:$N$129,12,FALSE),IF(G113="импл_",0,0))</f>
        <v>sound\\Skruchen_li_on.wav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v>2229</v>
      </c>
      <c r="AD113" t="str">
        <f t="shared" ca="1" si="36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31"/>
        <v/>
      </c>
      <c r="AI113" t="s">
        <v>123</v>
      </c>
      <c r="AO113">
        <f t="shared" ca="1" si="37"/>
        <v>0.37027201360457429</v>
      </c>
      <c r="AP113" t="str">
        <f t="shared" ca="1" si="38"/>
        <v>pics\\Peper_1.jpg</v>
      </c>
      <c r="AR113" t="str">
        <f t="shared" si="40"/>
        <v/>
      </c>
      <c r="AS113" t="str">
        <f t="shared" si="32"/>
        <v/>
      </c>
      <c r="AT113">
        <f t="shared" ca="1" si="33"/>
        <v>0.98808707091013126</v>
      </c>
      <c r="AU113" t="s">
        <v>697</v>
      </c>
      <c r="AV113" t="str">
        <f t="shared" ca="1" si="34"/>
        <v>sound\\Noviy_plod.wav</v>
      </c>
      <c r="AW113" t="str">
        <f>IF(OR(D113=10,D113=11,D113=14,D113=15),VLOOKUP(A113,audio_list_stym!$A$3:$BQ$189,69,FALSE),"XXXXX")</f>
        <v>XXXXX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_Скручен_ли_он?</v>
      </c>
      <c r="BA113" t="e">
        <f>VLOOKUP(Q113,audio_list_stym!$B$2:$BQ$299,68,FALSE)</f>
        <v>#N/A</v>
      </c>
      <c r="BB113" t="str">
        <f t="shared" si="35"/>
        <v>Вы_видите_XXXXX._Скручен_ли_он?</v>
      </c>
      <c r="BD113" cm="1">
        <f t="array" aca="1" ref="BD113" ca="1">INDEX($L$106:$L$113,(RANK(AT9,$AT$2:$AT$9)))</f>
        <v>2139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VLOOKUP(B114,audio_list_stym!$A$3:$BP$18,55,FALSE)</f>
        <v>14</v>
      </c>
      <c r="F114" t="str">
        <f>VLOOKUP(E114,metki!$A$2:$B$9,2,FALSE)</f>
        <v>импл_новые_с_названием</v>
      </c>
      <c r="G114" t="str">
        <f t="shared" si="29"/>
        <v>импл_</v>
      </c>
      <c r="H114" t="str">
        <f>VLOOKUP(B114,audio_list_stym!$A$3:$AJ$18,23,FALSE)</f>
        <v>ZF</v>
      </c>
      <c r="I114" t="s">
        <v>688</v>
      </c>
      <c r="J114" t="str">
        <f t="shared" si="30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281</v>
      </c>
      <c r="Q114" t="str">
        <f>IF(G114="экспл",0,IF(G114="импл_",VLOOKUP(J114,quest_импл!$A$1:$J$129,8,FALSE),0))</f>
        <v>sound\\S_chashuykami_li.wav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v>2002</v>
      </c>
      <c r="AD114" t="str">
        <f t="shared" ca="1" si="36"/>
        <v>pics\\Limon_5.jpg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1"/>
        <v>pics\\Limon_5.jpg</v>
      </c>
      <c r="AI114" t="s">
        <v>86</v>
      </c>
      <c r="AO114">
        <f t="shared" ca="1" si="37"/>
        <v>0.41256918626771555</v>
      </c>
      <c r="AP114" t="str">
        <f t="shared" ca="1" si="38"/>
        <v>pics\\Limon_5.jpg</v>
      </c>
      <c r="AR114" t="str">
        <f t="shared" si="40"/>
        <v/>
      </c>
      <c r="AS114" t="str">
        <f t="shared" ca="1" si="32"/>
        <v>pics\\Limon_5.jpg</v>
      </c>
      <c r="AT114">
        <f t="shared" ca="1" si="33"/>
        <v>0.12438235602582604</v>
      </c>
      <c r="AU114" t="s">
        <v>697</v>
      </c>
      <c r="AV114" t="str">
        <f t="shared" ca="1" si="34"/>
        <v>sound\\Redkiy_plod.wav</v>
      </c>
      <c r="AW114" t="str">
        <f>IF(OR(D114=10,D114=11,D114=14,D114=15),VLOOKUP(A114,audio_list_stym!$A$3:$BQ$189,69,FALSE),"XXXXX")</f>
        <v>XXXXX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_С_чешуйками_ли_</v>
      </c>
      <c r="BB114" t="str">
        <f t="shared" si="35"/>
        <v>_С_чешуйками_ли_ТОДИС?</v>
      </c>
      <c r="BC114">
        <f>A114</f>
        <v>1215</v>
      </c>
      <c r="BD114" cm="1">
        <f t="array" aca="1" ref="BD114" ca="1">INDEX($L$114:$L$121,(RANK(AT2,$AT$2:$AT$9)))</f>
        <v>2150</v>
      </c>
      <c r="BE114" cm="1">
        <f t="array" aca="1" ref="BE114" ca="1">INDEX(BD66:BD81,(RANK(AT8,$AT$2:$AT$17)))</f>
        <v>2088</v>
      </c>
      <c r="BF114" cm="1">
        <f t="array" aca="1" ref="BF114" ca="1">INDEX(BD82:BD97,(RANK(AT8,$AT$2:$AT$9)))</f>
        <v>2091</v>
      </c>
      <c r="BG114" cm="1">
        <f t="array" aca="1" ref="BG114" ca="1">INDEX(BD98:BD113,(RANK(AT8,$AT$2:$AT$9)))</f>
        <v>2131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VLOOKUP(B115,audio_list_stym!$A$3:$BP$18,55,FALSE)</f>
        <v>14</v>
      </c>
      <c r="F115" t="str">
        <f>VLOOKUP(E115,metki!$A$2:$B$9,2,FALSE)</f>
        <v>импл_новые_с_названием</v>
      </c>
      <c r="G115" t="str">
        <f t="shared" si="29"/>
        <v>импл_</v>
      </c>
      <c r="H115" t="str">
        <f>VLOOKUP(B115,audio_list_stym!$A$3:$AJ$18,23,FALSE)</f>
        <v>ZF</v>
      </c>
      <c r="I115" t="s">
        <v>689</v>
      </c>
      <c r="J115" t="str">
        <f t="shared" si="30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282</v>
      </c>
      <c r="Q115" t="str">
        <f>IF(G115="экспл",0,IF(G115="импл_",VLOOKUP(J115,quest_импл!$A$1:$J$129,8,FALSE),0))</f>
        <v>sound\\Rozoviy_li.wav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v>2052</v>
      </c>
      <c r="AD115" t="str">
        <f t="shared" ca="1" si="36"/>
        <v>pics\\Peper_8.jpg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1"/>
        <v>pics\\Peper_8.jpg</v>
      </c>
      <c r="AI115" t="s">
        <v>87</v>
      </c>
      <c r="AO115">
        <f t="shared" ca="1" si="37"/>
        <v>0.19895483057093311</v>
      </c>
      <c r="AP115" t="str">
        <f t="shared" ca="1" si="38"/>
        <v>pics\\Peper_8.jpg</v>
      </c>
      <c r="AR115" t="str">
        <f t="shared" si="40"/>
        <v/>
      </c>
      <c r="AS115" t="str">
        <f t="shared" ca="1" si="32"/>
        <v>pics\\Peper_8.jpg</v>
      </c>
      <c r="AT115">
        <f t="shared" ca="1" si="33"/>
        <v>6.3574831193424775E-4</v>
      </c>
      <c r="AU115" t="s">
        <v>697</v>
      </c>
      <c r="AV115" t="str">
        <f t="shared" ca="1" si="34"/>
        <v>sound\\Redkiy_plod.wav</v>
      </c>
      <c r="AW115" t="str">
        <f>IF(OR(D115=10,D115=11,D115=14,D115=15),VLOOKUP(A115,audio_list_stym!$A$3:$BQ$189,69,FALSE),"XXXXX")</f>
        <v>XXXXX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_Розовый_ли_</v>
      </c>
      <c r="BB115" t="str">
        <f t="shared" si="35"/>
        <v>_Розовый_ли_ТОДИС?</v>
      </c>
      <c r="BD115" cm="1">
        <f t="array" aca="1" ref="BD115" ca="1">INDEX($L$114:$L$121,(RANK(AT3,$AT$2:$AT$9)))</f>
        <v>2146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VLOOKUP(B116,audio_list_stym!$A$3:$BP$18,55,FALSE)</f>
        <v>14</v>
      </c>
      <c r="F116" t="str">
        <f>VLOOKUP(E116,metki!$A$2:$B$9,2,FALSE)</f>
        <v>импл_новые_с_названием</v>
      </c>
      <c r="G116" t="str">
        <f t="shared" si="29"/>
        <v>импл_</v>
      </c>
      <c r="H116" t="str">
        <f>VLOOKUP(B116,audio_list_stym!$A$3:$AJ$18,23,FALSE)</f>
        <v>ZF</v>
      </c>
      <c r="I116" t="s">
        <v>690</v>
      </c>
      <c r="J116" t="str">
        <f t="shared" si="30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283</v>
      </c>
      <c r="Q116" t="str">
        <f>IF(G116="экспл",0,IF(G116="импл_",VLOOKUP(J116,quest_импл!$A$1:$J$129,8,FALSE),0))</f>
        <v>sound\\Tonkiy_li.wav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v>2037</v>
      </c>
      <c r="AD116" t="str">
        <f t="shared" ca="1" si="36"/>
        <v>pics\\Redis_8.jpg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1"/>
        <v>pics\\Redis_8.jpg</v>
      </c>
      <c r="AI116" t="s">
        <v>88</v>
      </c>
      <c r="AO116">
        <f t="shared" ca="1" si="37"/>
        <v>6.6433224835530602E-2</v>
      </c>
      <c r="AP116" t="str">
        <f t="shared" ca="1" si="38"/>
        <v>pics\\Redis_8.jpg</v>
      </c>
      <c r="AR116" t="str">
        <f t="shared" si="40"/>
        <v/>
      </c>
      <c r="AS116" t="str">
        <f t="shared" ca="1" si="32"/>
        <v>pics\\Redis_8.jpg</v>
      </c>
      <c r="AT116">
        <f t="shared" ca="1" si="33"/>
        <v>0.86951674382608091</v>
      </c>
      <c r="AU116" t="s">
        <v>697</v>
      </c>
      <c r="AV116" t="str">
        <f t="shared" ca="1" si="34"/>
        <v>sound\\Noviy_plod.wav</v>
      </c>
      <c r="AW116" t="str">
        <f>IF(OR(D116=10,D116=11,D116=14,D116=15),VLOOKUP(A116,audio_list_stym!$A$3:$BQ$189,69,FALSE),"XXXXX")</f>
        <v>XXXXX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_Тонкий_ли_</v>
      </c>
      <c r="BB116" t="str">
        <f t="shared" si="35"/>
        <v>_Тонкий_ли_ТОДИС?</v>
      </c>
      <c r="BD116" cm="1">
        <f t="array" aca="1" ref="BD116" ca="1">INDEX($L$114:$L$121,(RANK(AT4,$AT$2:$AT$9)))</f>
        <v>2149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VLOOKUP(B117,audio_list_stym!$A$3:$BP$18,55,FALSE)</f>
        <v>14</v>
      </c>
      <c r="F117" t="str">
        <f>VLOOKUP(E117,metki!$A$2:$B$9,2,FALSE)</f>
        <v>импл_новые_с_названием</v>
      </c>
      <c r="G117" t="str">
        <f t="shared" si="29"/>
        <v>импл_</v>
      </c>
      <c r="H117" t="str">
        <f>VLOOKUP(B117,audio_list_stym!$A$3:$AJ$18,23,FALSE)</f>
        <v>ZF</v>
      </c>
      <c r="I117" t="s">
        <v>691</v>
      </c>
      <c r="J117" t="str">
        <f t="shared" si="30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284</v>
      </c>
      <c r="Q117" t="str">
        <f>IF(G117="экспл",0,IF(G117="импл_",VLOOKUP(J117,quest_импл!$A$1:$J$129,8,FALSE),0))</f>
        <v>sound\\Celniy_li.wav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v>2056</v>
      </c>
      <c r="AD117" t="str">
        <f t="shared" ca="1" si="36"/>
        <v>pics\\Limon_7.jpg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1"/>
        <v>pics\\Limon_7.jpg</v>
      </c>
      <c r="AI117" t="s">
        <v>89</v>
      </c>
      <c r="AO117">
        <f t="shared" ca="1" si="37"/>
        <v>0.38297143047824289</v>
      </c>
      <c r="AP117" t="str">
        <f t="shared" ca="1" si="38"/>
        <v>pics\\Limon_7.jpg</v>
      </c>
      <c r="AR117" t="str">
        <f t="shared" si="40"/>
        <v/>
      </c>
      <c r="AS117" t="str">
        <f t="shared" ca="1" si="32"/>
        <v>pics\\Limon_7.jpg</v>
      </c>
      <c r="AT117">
        <f t="shared" ca="1" si="33"/>
        <v>0.65220065149102735</v>
      </c>
      <c r="AU117" t="s">
        <v>697</v>
      </c>
      <c r="AV117" t="str">
        <f t="shared" ca="1" si="34"/>
        <v>sound\\Noviy_plod.wav</v>
      </c>
      <c r="AW117" t="str">
        <f>IF(OR(D117=10,D117=11,D117=14,D117=15),VLOOKUP(A117,audio_list_stym!$A$3:$BQ$189,69,FALSE),"XXXXX")</f>
        <v>XXXXX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_Цельный_ли_</v>
      </c>
      <c r="BB117" t="str">
        <f t="shared" si="35"/>
        <v>_Цельный_ли_ТОДИС?</v>
      </c>
      <c r="BD117" cm="1">
        <f t="array" aca="1" ref="BD117" ca="1">INDEX($L$114:$L$121,(RANK(AT5,$AT$2:$AT$9)))</f>
        <v>2151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VLOOKUP(B118,audio_list_stym!$A$3:$BP$18,55,FALSE)</f>
        <v>14</v>
      </c>
      <c r="F118" t="str">
        <f>VLOOKUP(E118,metki!$A$2:$B$9,2,FALSE)</f>
        <v>импл_новые_с_названием</v>
      </c>
      <c r="G118" t="str">
        <f t="shared" si="29"/>
        <v>импл_</v>
      </c>
      <c r="H118" t="str">
        <f>VLOOKUP(B118,audio_list_stym!$A$3:$AJ$18,23,FALSE)</f>
        <v>ZF</v>
      </c>
      <c r="I118" t="s">
        <v>692</v>
      </c>
      <c r="J118" t="str">
        <f t="shared" si="30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285</v>
      </c>
      <c r="Q118" t="str">
        <f>IF(G118="экспл",0,IF(G118="импл_",VLOOKUP(J118,quest_импл!$A$1:$J$129,8,FALSE),0))</f>
        <v>sound\\Shershaviy_li.wav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v>2061</v>
      </c>
      <c r="AD118" t="str">
        <f t="shared" ca="1" si="36"/>
        <v>pics\\Tomat_6.jpg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1"/>
        <v>pics\\Tomat_6.jpg</v>
      </c>
      <c r="AI118" t="s">
        <v>90</v>
      </c>
      <c r="AO118">
        <f t="shared" ca="1" si="37"/>
        <v>1.2792881973103354E-2</v>
      </c>
      <c r="AP118" t="str">
        <f t="shared" ca="1" si="38"/>
        <v>pics\\Tomat_6.jpg</v>
      </c>
      <c r="AR118" t="str">
        <f t="shared" si="40"/>
        <v/>
      </c>
      <c r="AS118" t="str">
        <f t="shared" ca="1" si="32"/>
        <v>pics\\Tomat_6.jpg</v>
      </c>
      <c r="AT118">
        <f t="shared" ca="1" si="33"/>
        <v>0.74239547788658822</v>
      </c>
      <c r="AU118" t="s">
        <v>697</v>
      </c>
      <c r="AV118" t="str">
        <f t="shared" ca="1" si="34"/>
        <v>sound\\Noviy_plod.wav</v>
      </c>
      <c r="AW118" t="str">
        <f>IF(OR(D118=10,D118=11,D118=14,D118=15),VLOOKUP(A118,audio_list_stym!$A$3:$BQ$189,69,FALSE),"XXXXX")</f>
        <v>XXXXX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_Шершавый_ли_</v>
      </c>
      <c r="BB118" t="str">
        <f t="shared" si="35"/>
        <v>_Шершавый_ли_ТОДИС?</v>
      </c>
      <c r="BD118" cm="1">
        <f t="array" aca="1" ref="BD118" ca="1">INDEX($L$114:$L$121,(RANK(AT6,$AT$2:$AT$9)))</f>
        <v>2148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VLOOKUP(B119,audio_list_stym!$A$3:$BP$18,55,FALSE)</f>
        <v>14</v>
      </c>
      <c r="F119" t="str">
        <f>VLOOKUP(E119,metki!$A$2:$B$9,2,FALSE)</f>
        <v>импл_новые_с_названием</v>
      </c>
      <c r="G119" t="str">
        <f t="shared" si="29"/>
        <v>импл_</v>
      </c>
      <c r="H119" t="str">
        <f>VLOOKUP(B119,audio_list_stym!$A$3:$AJ$18,23,FALSE)</f>
        <v>ZF</v>
      </c>
      <c r="I119" t="s">
        <v>693</v>
      </c>
      <c r="J119" t="str">
        <f t="shared" si="30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286</v>
      </c>
      <c r="Q119" t="str">
        <f>IF(G119="экспл",0,IF(G119="импл_",VLOOKUP(J119,quest_импл!$A$1:$J$129,8,FALSE),0))</f>
        <v>sound\\Zaostryen_li.wav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v>2032</v>
      </c>
      <c r="AD119" t="str">
        <f t="shared" ca="1" si="36"/>
        <v>pics\\Tomat_3.jpg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1"/>
        <v>pics\\Tomat_3.jpg</v>
      </c>
      <c r="AI119" t="s">
        <v>91</v>
      </c>
      <c r="AO119">
        <f t="shared" ca="1" si="37"/>
        <v>4.630398287363835E-2</v>
      </c>
      <c r="AP119" t="str">
        <f t="shared" ca="1" si="38"/>
        <v>pics\\Tomat_3.jpg</v>
      </c>
      <c r="AR119" t="str">
        <f t="shared" si="40"/>
        <v/>
      </c>
      <c r="AS119" t="str">
        <f t="shared" ca="1" si="32"/>
        <v>pics\\Tomat_3.jpg</v>
      </c>
      <c r="AT119">
        <f t="shared" ca="1" si="33"/>
        <v>0.27789387531894472</v>
      </c>
      <c r="AU119" t="s">
        <v>697</v>
      </c>
      <c r="AV119" t="str">
        <f t="shared" ca="1" si="34"/>
        <v>sound\\Redkiy_plod.wav</v>
      </c>
      <c r="AW119" t="str">
        <f>IF(OR(D119=10,D119=11,D119=14,D119=15),VLOOKUP(A119,audio_list_stym!$A$3:$BQ$189,69,FALSE),"XXXXX")</f>
        <v>XXXXX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_Заострен_ли_</v>
      </c>
      <c r="BB119" t="str">
        <f t="shared" si="35"/>
        <v>_Заострен_ли_ТОДИС?</v>
      </c>
      <c r="BD119" cm="1">
        <f t="array" aca="1" ref="BD119" ca="1">INDEX($L$114:$L$121,(RANK(AT7,$AT$2:$AT$9)))</f>
        <v>2145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VLOOKUP(B120,audio_list_stym!$A$3:$BP$18,55,FALSE)</f>
        <v>14</v>
      </c>
      <c r="F120" t="str">
        <f>VLOOKUP(E120,metki!$A$2:$B$9,2,FALSE)</f>
        <v>импл_новые_с_названием</v>
      </c>
      <c r="G120" t="str">
        <f t="shared" si="29"/>
        <v>импл_</v>
      </c>
      <c r="H120" t="str">
        <f>VLOOKUP(B120,audio_list_stym!$A$3:$AJ$18,23,FALSE)</f>
        <v>ZF</v>
      </c>
      <c r="I120" t="s">
        <v>694</v>
      </c>
      <c r="J120" t="str">
        <f t="shared" si="30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287</v>
      </c>
      <c r="Q120" t="str">
        <f>IF(G120="экспл",0,IF(G120="импл_",VLOOKUP(J120,quest_импл!$A$1:$J$129,8,FALSE),0))</f>
        <v>sound\\Rassipchatiy_li.wav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v>2050</v>
      </c>
      <c r="AD120" t="str">
        <f t="shared" ca="1" si="36"/>
        <v>pics\\Limon_4.jpg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1"/>
        <v>pics\\Limon_4.jpg</v>
      </c>
      <c r="AI120" t="s">
        <v>92</v>
      </c>
      <c r="AO120">
        <f t="shared" ca="1" si="37"/>
        <v>0.41323699317262685</v>
      </c>
      <c r="AP120" t="str">
        <f t="shared" ca="1" si="38"/>
        <v>pics\\Limon_4.jpg</v>
      </c>
      <c r="AR120" t="str">
        <f t="shared" si="40"/>
        <v/>
      </c>
      <c r="AS120" t="str">
        <f t="shared" ca="1" si="32"/>
        <v>pics\\Limon_4.jpg</v>
      </c>
      <c r="AT120">
        <f t="shared" ca="1" si="33"/>
        <v>0.33377211860776246</v>
      </c>
      <c r="AU120" t="s">
        <v>697</v>
      </c>
      <c r="AV120" t="str">
        <f t="shared" ca="1" si="34"/>
        <v>sound\\Redkiy_plod.wav</v>
      </c>
      <c r="AW120" t="str">
        <f>IF(OR(D120=10,D120=11,D120=14,D120=15),VLOOKUP(A120,audio_list_stym!$A$3:$BQ$189,69,FALSE),"XXXXX")</f>
        <v>XXXXX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_Рассыпчатый_ли_</v>
      </c>
      <c r="BB120" t="str">
        <f t="shared" si="35"/>
        <v>_Рассыпчатый_ли_ТОДИС?</v>
      </c>
      <c r="BD120" cm="1">
        <f t="array" aca="1" ref="BD120" ca="1">INDEX($L$114:$L$121,(RANK(AT8,$AT$2:$AT$9)))</f>
        <v>2152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VLOOKUP(B121,audio_list_stym!$A$3:$BP$18,55,FALSE)</f>
        <v>14</v>
      </c>
      <c r="F121" t="str">
        <f>VLOOKUP(E121,metki!$A$2:$B$9,2,FALSE)</f>
        <v>импл_новые_с_названием</v>
      </c>
      <c r="G121" t="str">
        <f t="shared" si="29"/>
        <v>импл_</v>
      </c>
      <c r="H121" t="str">
        <f>VLOOKUP(B121,audio_list_stym!$A$3:$AJ$18,23,FALSE)</f>
        <v>ZF</v>
      </c>
      <c r="I121" t="s">
        <v>695</v>
      </c>
      <c r="J121" t="str">
        <f t="shared" si="30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288</v>
      </c>
      <c r="Q121" t="str">
        <f>IF(G121="экспл",0,IF(G121="импл_",VLOOKUP(J121,quest_импл!$A$1:$J$129,8,FALSE),0))</f>
        <v>sound\\Ochishen_li.wav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v>2028</v>
      </c>
      <c r="AD121" t="str">
        <f t="shared" ca="1" si="36"/>
        <v>pics\\Redis_7.jpg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1"/>
        <v>pics\\Redis_7.jpg</v>
      </c>
      <c r="AI121" t="s">
        <v>93</v>
      </c>
      <c r="AO121">
        <f t="shared" ca="1" si="37"/>
        <v>7.2089203739832408E-2</v>
      </c>
      <c r="AP121" t="str">
        <f t="shared" ca="1" si="38"/>
        <v>pics\\Redis_7.jpg</v>
      </c>
      <c r="AR121" t="str">
        <f>IF(AH121="sound\\Ogorod",AP49,"")</f>
        <v/>
      </c>
      <c r="AS121" t="str">
        <f t="shared" ca="1" si="32"/>
        <v>pics\\Redis_7.jpg</v>
      </c>
      <c r="AT121">
        <f t="shared" ca="1" si="33"/>
        <v>0.35598774406301414</v>
      </c>
      <c r="AU121" t="s">
        <v>697</v>
      </c>
      <c r="AV121" t="str">
        <f t="shared" ca="1" si="34"/>
        <v>sound\\Redkiy_plod.wav</v>
      </c>
      <c r="AW121" t="str">
        <f>IF(OR(D121=10,D121=11,D121=14,D121=15),VLOOKUP(A121,audio_list_stym!$A$3:$BQ$189,69,FALSE),"XXXXX")</f>
        <v>XXXXX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_Очищен_ли_</v>
      </c>
      <c r="BB121" t="str">
        <f t="shared" si="35"/>
        <v>_Очищен_ли_ТОДИС?</v>
      </c>
      <c r="BD121" cm="1">
        <f t="array" aca="1" ref="BD121" ca="1">INDEX($L$114:$L$121,(RANK(AT9,$AT$2:$AT$9)))</f>
        <v>2147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VLOOKUP(B122,audio_list_stym!$A$3:$BP$18,55,FALSE)</f>
        <v>15</v>
      </c>
      <c r="F122" t="str">
        <f>VLOOKUP(E122,metki!$A$2:$B$9,2,FALSE)</f>
        <v>экспл_новые_с_названием</v>
      </c>
      <c r="G122" t="str">
        <f t="shared" si="29"/>
        <v>экспл</v>
      </c>
      <c r="H122" t="str">
        <f>VLOOKUP(B122,audio_list_stym!$A$3:$AJ$18,23,FALSE)</f>
        <v>Ackee</v>
      </c>
      <c r="I122" t="s">
        <v>688</v>
      </c>
      <c r="J122" t="str">
        <f t="shared" si="30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97</v>
      </c>
      <c r="Z122" t="str">
        <f>IF(G122="экспл",VLOOKUP(J122,quest_экспл!$A$1:$N$129,12,FALSE),IF(G122="импл_",0,0))</f>
        <v>sound\\Sushenniy_li_on.wav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v>2185</v>
      </c>
      <c r="AD122" t="str">
        <f t="shared" ca="1" si="36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31"/>
        <v/>
      </c>
      <c r="AI122" t="s">
        <v>124</v>
      </c>
      <c r="AO122">
        <f t="shared" ca="1" si="37"/>
        <v>0.57294588809504154</v>
      </c>
      <c r="AP122" t="str">
        <f t="shared" ca="1" si="38"/>
        <v>pics\\Kokos_1.jpg</v>
      </c>
      <c r="AR122" t="str">
        <f t="shared" ref="AR122:AR129" si="41">IF(AH122="sound\\Ogorod",AP50,"")</f>
        <v/>
      </c>
      <c r="AS122" t="str">
        <f t="shared" si="32"/>
        <v/>
      </c>
      <c r="AT122">
        <f t="shared" ca="1" si="33"/>
        <v>4.1464550932039934E-2</v>
      </c>
      <c r="AU122" t="s">
        <v>697</v>
      </c>
      <c r="AV122" t="str">
        <f t="shared" ca="1" si="34"/>
        <v>sound\\Redkiy_plod.wav</v>
      </c>
      <c r="AW122" t="str">
        <f>IF(OR(D122=10,D122=11,D122=14,D122=15),VLOOKUP(A122,audio_list_stym!$A$3:$BQ$189,69,FALSE),"XXXXX")</f>
        <v>XXXXX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_Сушеный_ли_он?</v>
      </c>
      <c r="BA122" t="e">
        <f>VLOOKUP(Q122,audio_list_stym!$B$2:$BQ$299,68,FALSE)</f>
        <v>#N/A</v>
      </c>
      <c r="BB122" t="str">
        <f t="shared" si="35"/>
        <v>На_экране_ПЕМАТ._Сушеный_ли_он?</v>
      </c>
      <c r="BC122">
        <f>A122</f>
        <v>1216</v>
      </c>
      <c r="BD122" cm="1">
        <f t="array" aca="1" ref="BD122" ca="1">INDEX($L$122:$L$129,(RANK(AT2,$AT$2:$AT$9)))</f>
        <v>2070</v>
      </c>
      <c r="BE122" cm="1">
        <f t="array" aca="1" ref="BE122" ca="1">INDEX(BD66:BD81,(RANK(AT9,$AT$2:$AT$17)))</f>
        <v>2078</v>
      </c>
      <c r="BF122" cm="1">
        <f t="array" aca="1" ref="BF122" ca="1">INDEX(BD90:BD105,(RANK(AT9,$AT$2:$AT$17)))</f>
        <v>2113</v>
      </c>
      <c r="BG122" cm="1">
        <f t="array" aca="1" ref="BG122" ca="1">INDEX(BD106:BD121,(RANK(AT9,$AT$2:$AT$17)))</f>
        <v>2137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VLOOKUP(B123,audio_list_stym!$A$3:$BP$18,55,FALSE)</f>
        <v>15</v>
      </c>
      <c r="F123" t="str">
        <f>VLOOKUP(E123,metki!$A$2:$B$9,2,FALSE)</f>
        <v>экспл_новые_с_названием</v>
      </c>
      <c r="G123" t="str">
        <f t="shared" si="29"/>
        <v>экспл</v>
      </c>
      <c r="H123" t="str">
        <f>VLOOKUP(B123,audio_list_stym!$A$3:$AJ$18,23,FALSE)</f>
        <v>Ackee</v>
      </c>
      <c r="I123" t="s">
        <v>689</v>
      </c>
      <c r="J123" t="str">
        <f t="shared" si="30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98</v>
      </c>
      <c r="Z123" t="str">
        <f>IF(G123="экспл",VLOOKUP(J123,quest_экспл!$A$1:$N$129,12,FALSE),IF(G123="импл_",0,0))</f>
        <v>sound\\On_s_vetochkoy.wav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v>2210</v>
      </c>
      <c r="AD123" t="str">
        <f t="shared" ca="1" si="36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31"/>
        <v/>
      </c>
      <c r="AI123" t="s">
        <v>125</v>
      </c>
      <c r="AO123">
        <f t="shared" ca="1" si="37"/>
        <v>0.90110915307495454</v>
      </c>
      <c r="AP123" t="str">
        <f t="shared" ca="1" si="38"/>
        <v>pics\\Banan_7.jpg</v>
      </c>
      <c r="AR123" t="str">
        <f t="shared" si="41"/>
        <v/>
      </c>
      <c r="AS123" t="str">
        <f t="shared" si="32"/>
        <v/>
      </c>
      <c r="AT123">
        <f t="shared" ca="1" si="33"/>
        <v>0.70999250303113171</v>
      </c>
      <c r="AU123" t="s">
        <v>697</v>
      </c>
      <c r="AV123" t="str">
        <f t="shared" ca="1" si="34"/>
        <v>sound\\Noviy_plod.wav</v>
      </c>
      <c r="AW123" t="str">
        <f>IF(OR(D123=10,D123=11,D123=14,D123=15),VLOOKUP(A123,audio_list_stym!$A$3:$BQ$189,69,FALSE),"XXXXX")</f>
        <v>XXXXX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_Он_с_веточкой?</v>
      </c>
      <c r="BA123" t="e">
        <f>VLOOKUP(Q123,audio_list_stym!$B$2:$BQ$299,68,FALSE)</f>
        <v>#N/A</v>
      </c>
      <c r="BB123" t="str">
        <f t="shared" si="35"/>
        <v>Посмотрите,_вот_ПЕМАТ._Он_с_веточкой?</v>
      </c>
      <c r="BD123" cm="1">
        <f t="array" aca="1" ref="BD123" ca="1">INDEX($L$122:$L$129,(RANK(AT3,$AT$2:$AT$9)))</f>
        <v>2066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VLOOKUP(B124,audio_list_stym!$A$3:$BP$18,55,FALSE)</f>
        <v>15</v>
      </c>
      <c r="F124" t="str">
        <f>VLOOKUP(E124,metki!$A$2:$B$9,2,FALSE)</f>
        <v>экспл_новые_с_названием</v>
      </c>
      <c r="G124" t="str">
        <f t="shared" si="29"/>
        <v>экспл</v>
      </c>
      <c r="H124" t="str">
        <f>VLOOKUP(B124,audio_list_stym!$A$3:$AJ$18,23,FALSE)</f>
        <v>Ackee</v>
      </c>
      <c r="I124" t="s">
        <v>690</v>
      </c>
      <c r="J124" t="str">
        <f t="shared" si="30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99</v>
      </c>
      <c r="Z124" t="str">
        <f>IF(G124="экспл",VLOOKUP(J124,quest_экспл!$A$1:$N$129,12,FALSE),IF(G124="импл_",0,0))</f>
        <v>sound\\On_rasskrit.wav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v>2204</v>
      </c>
      <c r="AD124" t="str">
        <f t="shared" ca="1" si="36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31"/>
        <v/>
      </c>
      <c r="AI124" t="s">
        <v>126</v>
      </c>
      <c r="AO124">
        <f t="shared" ca="1" si="37"/>
        <v>0.73715343325704263</v>
      </c>
      <c r="AP124" t="str">
        <f t="shared" ca="1" si="38"/>
        <v>pics\\Goroh_2.jpg</v>
      </c>
      <c r="AR124" t="str">
        <f t="shared" si="41"/>
        <v/>
      </c>
      <c r="AS124" t="str">
        <f t="shared" si="32"/>
        <v/>
      </c>
      <c r="AT124">
        <f t="shared" ca="1" si="33"/>
        <v>0.78755603972595345</v>
      </c>
      <c r="AU124" t="s">
        <v>697</v>
      </c>
      <c r="AV124" t="str">
        <f t="shared" ca="1" si="34"/>
        <v>sound\\Noviy_plod.wav</v>
      </c>
      <c r="AW124" t="str">
        <f>IF(OR(D124=10,D124=11,D124=14,D124=15),VLOOKUP(A124,audio_list_stym!$A$3:$BQ$189,69,FALSE),"XXXXX")</f>
        <v>XXXXX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_Он_раскрыт?</v>
      </c>
      <c r="BA124" t="e">
        <f>VLOOKUP(Q124,audio_list_stym!$B$2:$BQ$299,68,FALSE)</f>
        <v>#N/A</v>
      </c>
      <c r="BB124" t="str">
        <f t="shared" si="35"/>
        <v>Вот_ПЕМАТ._Он_раскрыт?</v>
      </c>
      <c r="BD124" cm="1">
        <f t="array" aca="1" ref="BD124" ca="1">INDEX($L$122:$L$129,(RANK(AT4,$AT$2:$AT$9)))</f>
        <v>2069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VLOOKUP(B125,audio_list_stym!$A$3:$BP$18,55,FALSE)</f>
        <v>15</v>
      </c>
      <c r="F125" t="str">
        <f>VLOOKUP(E125,metki!$A$2:$B$9,2,FALSE)</f>
        <v>экспл_новые_с_названием</v>
      </c>
      <c r="G125" t="str">
        <f t="shared" si="29"/>
        <v>экспл</v>
      </c>
      <c r="H125" t="str">
        <f>VLOOKUP(B125,audio_list_stym!$A$3:$AJ$18,23,FALSE)</f>
        <v>Ackee</v>
      </c>
      <c r="I125" t="s">
        <v>691</v>
      </c>
      <c r="J125" t="str">
        <f t="shared" si="30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100</v>
      </c>
      <c r="Z125" t="str">
        <f>IF(G125="экспл",VLOOKUP(J125,quest_экспл!$A$1:$N$129,12,FALSE),IF(G125="импл_",0,0))</f>
        <v>sound\\Pushistiy_li_on.wav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v>2196</v>
      </c>
      <c r="AD125" t="str">
        <f t="shared" ca="1" si="36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31"/>
        <v/>
      </c>
      <c r="AI125" t="s">
        <v>127</v>
      </c>
      <c r="AO125">
        <f t="shared" ca="1" si="37"/>
        <v>1.0919157697477422E-2</v>
      </c>
      <c r="AP125" t="str">
        <f t="shared" ca="1" si="38"/>
        <v>pics\\Tomat_7.jpg</v>
      </c>
      <c r="AR125" t="str">
        <f t="shared" si="41"/>
        <v/>
      </c>
      <c r="AS125" t="str">
        <f t="shared" si="32"/>
        <v/>
      </c>
      <c r="AT125">
        <f t="shared" ca="1" si="33"/>
        <v>8.8784043502929899E-2</v>
      </c>
      <c r="AU125" t="s">
        <v>697</v>
      </c>
      <c r="AV125" t="str">
        <f t="shared" ca="1" si="34"/>
        <v>sound\\Redkiy_plod.wav</v>
      </c>
      <c r="AW125" t="str">
        <f>IF(OR(D125=10,D125=11,D125=14,D125=15),VLOOKUP(A125,audio_list_stym!$A$3:$BQ$189,69,FALSE),"XXXXX")</f>
        <v>XXXXX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_Пушистый_ли_он?</v>
      </c>
      <c r="BA125" t="e">
        <f>VLOOKUP(Q125,audio_list_stym!$B$2:$BQ$299,68,FALSE)</f>
        <v>#N/A</v>
      </c>
      <c r="BB125" t="str">
        <f t="shared" si="35"/>
        <v>Это_ПЕМАТ._Пушистый_ли_он?</v>
      </c>
      <c r="BD125" cm="1">
        <f t="array" aca="1" ref="BD125" ca="1">INDEX($L$122:$L$129,(RANK(AT5,$AT$2:$AT$9)))</f>
        <v>2071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VLOOKUP(B126,audio_list_stym!$A$3:$BP$18,55,FALSE)</f>
        <v>15</v>
      </c>
      <c r="F126" t="str">
        <f>VLOOKUP(E126,metki!$A$2:$B$9,2,FALSE)</f>
        <v>экспл_новые_с_названием</v>
      </c>
      <c r="G126" t="str">
        <f t="shared" si="29"/>
        <v>экспл</v>
      </c>
      <c r="H126" t="str">
        <f>VLOOKUP(B126,audio_list_stym!$A$3:$AJ$18,23,FALSE)</f>
        <v>Ackee</v>
      </c>
      <c r="I126" t="s">
        <v>692</v>
      </c>
      <c r="J126" t="str">
        <f t="shared" si="30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101</v>
      </c>
      <c r="Z126" t="str">
        <f>IF(G126="экспл",VLOOKUP(J126,quest_экспл!$A$1:$N$129,12,FALSE),IF(G126="импл_",0,0))</f>
        <v>sound\\On_kvadratniy.wav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v>2200</v>
      </c>
      <c r="AD126" t="str">
        <f t="shared" ca="1" si="36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31"/>
        <v/>
      </c>
      <c r="AI126" t="s">
        <v>128</v>
      </c>
      <c r="AO126">
        <f t="shared" ca="1" si="37"/>
        <v>0.6992675752033084</v>
      </c>
      <c r="AP126" t="str">
        <f t="shared" ca="1" si="38"/>
        <v>pics\\Goroh_6.jpg</v>
      </c>
      <c r="AR126" t="str">
        <f t="shared" si="41"/>
        <v/>
      </c>
      <c r="AS126" t="str">
        <f t="shared" si="32"/>
        <v/>
      </c>
      <c r="AT126">
        <f t="shared" ca="1" si="33"/>
        <v>0.63067296531659323</v>
      </c>
      <c r="AU126" t="s">
        <v>697</v>
      </c>
      <c r="AV126" t="str">
        <f t="shared" ca="1" si="34"/>
        <v>sound\\Noviy_plod.wav</v>
      </c>
      <c r="AW126" t="str">
        <f>IF(OR(D126=10,D126=11,D126=14,D126=15),VLOOKUP(A126,audio_list_stym!$A$3:$BQ$189,69,FALSE),"XXXXX")</f>
        <v>XXXXX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_Он_квадратный?</v>
      </c>
      <c r="BA126" t="e">
        <f>VLOOKUP(Q126,audio_list_stym!$B$2:$BQ$299,68,FALSE)</f>
        <v>#N/A</v>
      </c>
      <c r="BB126" t="str">
        <f t="shared" si="35"/>
        <v>На_картинке_ПЕМАТ._Он_квадратный?</v>
      </c>
      <c r="BD126" cm="1">
        <f t="array" aca="1" ref="BD126" ca="1">INDEX($L$122:$L$129,(RANK(AT6,$AT$2:$AT$9)))</f>
        <v>2068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VLOOKUP(B127,audio_list_stym!$A$3:$BP$18,55,FALSE)</f>
        <v>15</v>
      </c>
      <c r="F127" t="str">
        <f>VLOOKUP(E127,metki!$A$2:$B$9,2,FALSE)</f>
        <v>экспл_новые_с_названием</v>
      </c>
      <c r="G127" t="str">
        <f t="shared" si="29"/>
        <v>экспл</v>
      </c>
      <c r="H127" t="str">
        <f>VLOOKUP(B127,audio_list_stym!$A$3:$AJ$18,23,FALSE)</f>
        <v>Ackee</v>
      </c>
      <c r="I127" t="s">
        <v>693</v>
      </c>
      <c r="J127" t="str">
        <f t="shared" si="30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102</v>
      </c>
      <c r="Z127" t="str">
        <f>IF(G127="экспл",VLOOKUP(J127,quest_экспл!$A$1:$N$129,12,FALSE),IF(G127="импл_",0,0))</f>
        <v>sound\\Raznocvetniy_li_on.wav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v>2191</v>
      </c>
      <c r="AD127" t="str">
        <f t="shared" ca="1" si="36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1"/>
        <v/>
      </c>
      <c r="AI127" t="s">
        <v>129</v>
      </c>
      <c r="AO127">
        <f t="shared" ca="1" si="37"/>
        <v>0.86827833171920588</v>
      </c>
      <c r="AP127" t="str">
        <f t="shared" ca="1" si="38"/>
        <v>pics\\Finik_1.jpg</v>
      </c>
      <c r="AR127" t="str">
        <f t="shared" si="41"/>
        <v/>
      </c>
      <c r="AS127" t="str">
        <f t="shared" si="32"/>
        <v/>
      </c>
      <c r="AT127">
        <f t="shared" ca="1" si="33"/>
        <v>0.7049879998610582</v>
      </c>
      <c r="AU127" t="s">
        <v>697</v>
      </c>
      <c r="AV127" t="str">
        <f t="shared" ca="1" si="34"/>
        <v>sound\\Noviy_plod.wav</v>
      </c>
      <c r="AW127" t="str">
        <f>IF(OR(D127=10,D127=11,D127=14,D127=15),VLOOKUP(A127,audio_list_stym!$A$3:$BQ$189,69,FALSE),"XXXXX")</f>
        <v>XXXXX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_Разноцветный_ли_он?</v>
      </c>
      <c r="BA127" t="e">
        <f>VLOOKUP(Q127,audio_list_stym!$B$2:$BQ$299,68,FALSE)</f>
        <v>#N/A</v>
      </c>
      <c r="BB127" t="str">
        <f t="shared" si="35"/>
        <v>На_мониторе_ПЕМАТ._Разноцветный_ли_он?</v>
      </c>
      <c r="BD127" cm="1">
        <f t="array" aca="1" ref="BD127" ca="1">INDEX($L$122:$L$129,(RANK(AT7,$AT$2:$AT$9)))</f>
        <v>2065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VLOOKUP(B128,audio_list_stym!$A$3:$BP$18,55,FALSE)</f>
        <v>15</v>
      </c>
      <c r="F128" t="str">
        <f>VLOOKUP(E128,metki!$A$2:$B$9,2,FALSE)</f>
        <v>экспл_новые_с_названием</v>
      </c>
      <c r="G128" t="str">
        <f t="shared" si="29"/>
        <v>экспл</v>
      </c>
      <c r="H128" t="str">
        <f>VLOOKUP(B128,audio_list_stym!$A$3:$AJ$18,23,FALSE)</f>
        <v>Ackee</v>
      </c>
      <c r="I128" t="s">
        <v>694</v>
      </c>
      <c r="J128" t="str">
        <f t="shared" si="30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103</v>
      </c>
      <c r="Z128" t="str">
        <f>IF(G128="экспл",VLOOKUP(J128,quest_экспл!$A$1:$N$129,12,FALSE),IF(G128="импл_",0,0))</f>
        <v>sound\\Uvyadshiy_li_on.wav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v>2227</v>
      </c>
      <c r="AD128" t="str">
        <f t="shared" ca="1" si="36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31"/>
        <v/>
      </c>
      <c r="AI128" t="s">
        <v>130</v>
      </c>
      <c r="AO128">
        <f t="shared" ca="1" si="37"/>
        <v>0.16981242580059863</v>
      </c>
      <c r="AP128" t="str">
        <f t="shared" ca="1" si="38"/>
        <v>pics\\Redis_1.jpg</v>
      </c>
      <c r="AR128" t="str">
        <f t="shared" si="41"/>
        <v/>
      </c>
      <c r="AS128" t="str">
        <f t="shared" si="32"/>
        <v/>
      </c>
      <c r="AT128">
        <f t="shared" ca="1" si="33"/>
        <v>0.55233674920102183</v>
      </c>
      <c r="AU128" t="s">
        <v>697</v>
      </c>
      <c r="AV128" t="str">
        <f t="shared" ca="1" si="34"/>
        <v>sound\\Noviy_plod.wav</v>
      </c>
      <c r="AW128" t="str">
        <f>IF(OR(D128=10,D128=11,D128=14,D128=15),VLOOKUP(A128,audio_list_stym!$A$3:$BQ$189,69,FALSE),"XXXXX")</f>
        <v>XXXXX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_Увядший_ли_он?</v>
      </c>
      <c r="BA128" t="e">
        <f>VLOOKUP(Q128,audio_list_stym!$B$2:$BQ$299,68,FALSE)</f>
        <v>#N/A</v>
      </c>
      <c r="BB128" t="str">
        <f t="shared" si="35"/>
        <v>Перед_Вами_ПЕМАТ._Увядший_ли_он?</v>
      </c>
      <c r="BD128" cm="1">
        <f t="array" aca="1" ref="BD128" ca="1">INDEX($L$122:$L$129,(RANK(AT8,$AT$2:$AT$9)))</f>
        <v>2072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VLOOKUP(B129,audio_list_stym!$A$3:$BP$18,55,FALSE)</f>
        <v>15</v>
      </c>
      <c r="F129" t="str">
        <f>VLOOKUP(E129,metki!$A$2:$B$9,2,FALSE)</f>
        <v>экспл_новые_с_названием</v>
      </c>
      <c r="G129" t="str">
        <f t="shared" si="29"/>
        <v>экспл</v>
      </c>
      <c r="H129" t="str">
        <f>VLOOKUP(B129,audio_list_stym!$A$3:$AJ$18,23,FALSE)</f>
        <v>Ackee</v>
      </c>
      <c r="I129" t="s">
        <v>695</v>
      </c>
      <c r="J129" t="str">
        <f t="shared" si="30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104</v>
      </c>
      <c r="Z129" t="str">
        <f>IF(G129="экспл",VLOOKUP(J129,quest_экспл!$A$1:$N$129,12,FALSE),IF(G129="импл_",0,0))</f>
        <v>sound\\On_sklizskiy.wav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v>2211</v>
      </c>
      <c r="AD129" t="str">
        <f t="shared" ca="1" si="36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1"/>
        <v/>
      </c>
      <c r="AI129" t="s">
        <v>131</v>
      </c>
      <c r="AO129">
        <f t="shared" ca="1" si="37"/>
        <v>0.92294061174730857</v>
      </c>
      <c r="AP129" t="str">
        <f t="shared" ca="1" si="38"/>
        <v>pics\\Banan_6.jpg</v>
      </c>
      <c r="AR129" t="str">
        <f t="shared" si="41"/>
        <v/>
      </c>
      <c r="AS129" t="str">
        <f t="shared" si="32"/>
        <v/>
      </c>
      <c r="AT129">
        <f t="shared" ca="1" si="33"/>
        <v>0.69246883693384886</v>
      </c>
      <c r="AU129" t="s">
        <v>697</v>
      </c>
      <c r="AV129" t="str">
        <f t="shared" ca="1" si="34"/>
        <v>sound\\Noviy_plod.wav</v>
      </c>
      <c r="AW129" t="str">
        <f>IF(OR(D129=10,D129=11,D129=14,D129=15),VLOOKUP(A129,audio_list_stym!$A$3:$BQ$189,69,FALSE),"XXXXX")</f>
        <v>XXXXX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_Он_склизкий?</v>
      </c>
      <c r="BA129" t="e">
        <f>VLOOKUP(Q129,audio_list_stym!$B$2:$BQ$299,68,FALSE)</f>
        <v>#N/A</v>
      </c>
      <c r="BB129" t="str">
        <f t="shared" si="35"/>
        <v>Вы_видите_ПЕМАТ._Он_склизкий?</v>
      </c>
      <c r="BD129" cm="1">
        <f t="array" aca="1" ref="BD129" ca="1">INDEX($L$122:$L$129,(RANK(AT9,$AT$2:$AT$9)))</f>
        <v>2067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X130" s="23"/>
      <c r="AY130" s="23"/>
      <c r="AZ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X131" s="23"/>
      <c r="AY131" s="23"/>
      <c r="AZ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X132" s="23"/>
      <c r="AY132" s="23"/>
      <c r="AZ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X133" s="23"/>
      <c r="AY133" s="23"/>
      <c r="AZ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X134" s="23"/>
      <c r="AY134" s="23"/>
      <c r="AZ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X135" s="23"/>
      <c r="AY135" s="23"/>
      <c r="AZ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X136" s="23"/>
      <c r="AY136" s="23"/>
      <c r="AZ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X137" s="23"/>
      <c r="AY137" s="23"/>
      <c r="AZ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X138" s="23"/>
      <c r="AY138" s="23"/>
      <c r="AZ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X139" s="23"/>
      <c r="AY139" s="23"/>
      <c r="AZ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X140" s="23"/>
      <c r="AY140" s="23"/>
      <c r="AZ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X141" s="23"/>
      <c r="AY141" s="23"/>
      <c r="AZ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X142" s="23"/>
      <c r="AY142" s="23"/>
      <c r="AZ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X143" s="23"/>
      <c r="AY143" s="23"/>
      <c r="AZ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X144" s="23"/>
      <c r="AY144" s="23"/>
      <c r="AZ144" s="23"/>
    </row>
    <row r="145" spans="31:52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X145" s="23"/>
      <c r="AY145" s="23"/>
      <c r="AZ145" s="23"/>
    </row>
    <row r="146" spans="31:52" x14ac:dyDescent="0.45">
      <c r="AE146" s="22"/>
      <c r="AF146" s="22"/>
      <c r="AX146" s="23"/>
      <c r="AY146" s="23"/>
      <c r="AZ146" s="23"/>
    </row>
    <row r="157" spans="31:52" x14ac:dyDescent="0.45">
      <c r="AE157" s="22"/>
      <c r="AF157" s="22"/>
      <c r="AX157" s="23"/>
      <c r="AY157" s="23"/>
      <c r="AZ157" s="23"/>
    </row>
    <row r="158" spans="31:52" x14ac:dyDescent="0.45">
      <c r="AE158" s="22"/>
      <c r="AF158" s="22"/>
      <c r="AX158" s="23"/>
      <c r="AY158" s="23"/>
      <c r="AZ158" s="23"/>
    </row>
    <row r="159" spans="31:52" x14ac:dyDescent="0.45">
      <c r="AE159" s="22"/>
      <c r="AF159" s="22"/>
      <c r="AX159" s="23"/>
      <c r="AY159" s="23"/>
      <c r="AZ159" s="23"/>
    </row>
    <row r="160" spans="31:52" x14ac:dyDescent="0.45">
      <c r="AE160" s="22"/>
      <c r="AF160" s="22"/>
      <c r="AX160" s="23"/>
      <c r="AY160" s="23"/>
      <c r="AZ160" s="23"/>
    </row>
    <row r="161" spans="31:52" x14ac:dyDescent="0.45">
      <c r="AE161" s="22"/>
      <c r="AF161" s="22"/>
      <c r="AX161" s="23"/>
      <c r="AY161" s="23"/>
      <c r="AZ161" s="23"/>
    </row>
  </sheetData>
  <autoFilter ref="A1:BB145" xr:uid="{00000000-0001-0000-1300-000000000000}"/>
  <pageMargins left="0.7" right="0.7" top="0.75" bottom="0.75" header="0.3" footer="0.3"/>
  <pageSetup paperSize="9" orientation="portrait" horizontalDpi="4294967293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H161"/>
  <sheetViews>
    <sheetView topLeftCell="AS1" zoomScale="67" zoomScaleNormal="6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49" width="27.796875" customWidth="1"/>
    <col min="50" max="51" width="13.53125" customWidth="1"/>
    <col min="52" max="52" width="18.1328125" customWidth="1"/>
    <col min="53" max="53" width="19.53125" customWidth="1"/>
    <col min="54" max="54" width="16.1328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VLOOKUP(B2,audio_list_stym!$A$3:$BP$18,56,FALSE)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VLOOKUP(B2,audio_list_stym!$A$3:$AJ$18,24,FALSE)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0.62415788060961663</v>
      </c>
      <c r="AP2" t="str">
        <f ca="1">INDEX($AM$2:$AM$25,(RANK(AO2,$AO$2:$AO$25)))</f>
        <v>pics\\Kokos_7.jpg</v>
      </c>
      <c r="AQ2" t="str">
        <f ca="1">INDEX($AN$2:$AN$25,(RANK(AO2,$AO$2:$AO$25)))</f>
        <v>pics\\Tomat_7.jpg</v>
      </c>
      <c r="AT2">
        <f t="shared" ref="AT2:AT65" ca="1" si="7">RAND()</f>
        <v>0.29505224826093068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2027</v>
      </c>
      <c r="BF2" cm="1">
        <f t="array" aca="1" ref="BF2" ca="1">INDEX(BD26:BD49,(RANK(AT2,$AT$2:$AT$16)))</f>
        <v>2043</v>
      </c>
      <c r="BG2" cm="1">
        <f t="array" aca="1" ref="BG2" ca="1">INDEX(BD50:BD65,(RANK(AT2,$AT$2:$AT$16)))</f>
        <v>2019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VLOOKUP(B3,audio_list_stym!$A$3:$BP$18,56,FALSE)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VLOOKUP(B3,audio_list_stym!$A$3:$AJ$18,24,FALSE)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0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0.84402501382953299</v>
      </c>
      <c r="AP3" t="str">
        <f t="shared" ref="AP3:AP25" ca="1" si="12">INDEX($AM$2:$AM$25,(RANK(AO3,$AO$2:$AO$25)))</f>
        <v>pics\\Kokos_4.jpg</v>
      </c>
      <c r="AQ3" t="str">
        <f t="shared" ref="AQ3:AQ25" ca="1" si="13">INDEX($AN$2:$AN$25,(RANK(AO3,$AO$2:$AO$25)))</f>
        <v>pics\\Tomat_4.jpg</v>
      </c>
      <c r="AT3">
        <f t="shared" ca="1" si="7"/>
        <v>0.50873743623958723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2061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VLOOKUP(B4,audio_list_stym!$A$3:$BP$18,56,FALSE)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VLOOKUP(B4,audio_list_stym!$A$3:$AJ$18,24,FALSE)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0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8.4863673903251224E-2</v>
      </c>
      <c r="AP4" t="str">
        <f t="shared" ca="1" si="12"/>
        <v>pics\\Injir_6.jpg</v>
      </c>
      <c r="AQ4" t="str">
        <f t="shared" ca="1" si="13"/>
        <v>pics\\Tikva_6.jpg</v>
      </c>
      <c r="AT4">
        <f t="shared" ca="1" si="7"/>
        <v>0.62185627442425429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VLOOKUP(B5,audio_list_stym!$A$3:$BP$18,56,FALSE)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VLOOKUP(B5,audio_list_stym!$A$3:$AJ$18,24,FALSE)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0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0.88291454295851768</v>
      </c>
      <c r="AP5" t="str">
        <f t="shared" ca="1" si="12"/>
        <v>pics\\Kokos_3.jpg</v>
      </c>
      <c r="AQ5" t="str">
        <f t="shared" ca="1" si="13"/>
        <v>pics\\Tomat_3.jpg</v>
      </c>
      <c r="AT5">
        <f t="shared" ca="1" si="7"/>
        <v>6.1000189090632206E-2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2064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VLOOKUP(B6,audio_list_stym!$A$3:$BP$18,56,FALSE)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VLOOKUP(B6,audio_list_stym!$A$3:$AJ$18,24,FALSE)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0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0.30757752799350924</v>
      </c>
      <c r="AP6" t="str">
        <f t="shared" ca="1" si="12"/>
        <v>pics\\Injir_3.jpg</v>
      </c>
      <c r="AQ6" t="str">
        <f t="shared" ca="1" si="13"/>
        <v>pics\\Tikva_3.jpg</v>
      </c>
      <c r="AT6">
        <f t="shared" ca="1" si="7"/>
        <v>0.64546750306637102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2058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VLOOKUP(B7,audio_list_stym!$A$3:$BP$18,56,FALSE)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VLOOKUP(B7,audio_list_stym!$A$3:$AJ$18,24,FALSE)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0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0.50098464490551475</v>
      </c>
      <c r="AP7" t="str">
        <f t="shared" ca="1" si="12"/>
        <v>pics\\Finik_2.jpg</v>
      </c>
      <c r="AQ7" t="str">
        <f t="shared" ca="1" si="13"/>
        <v>pics\\Peper_2.jpg</v>
      </c>
      <c r="AT7">
        <f t="shared" ca="1" si="7"/>
        <v>0.42400941224752986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VLOOKUP(B8,audio_list_stym!$A$3:$BP$18,56,FALSE)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VLOOKUP(B8,audio_list_stym!$A$3:$AJ$18,24,FALSE)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0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0.37670912124360256</v>
      </c>
      <c r="AP8" t="str">
        <f t="shared" ca="1" si="12"/>
        <v>pics\\Finik_7.jpg</v>
      </c>
      <c r="AQ8" t="str">
        <f t="shared" ca="1" si="13"/>
        <v>pics\\Peper_7.jpg</v>
      </c>
      <c r="AT8">
        <f t="shared" ca="1" si="7"/>
        <v>0.80848523027627539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2057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VLOOKUP(B9,audio_list_stym!$A$3:$BP$18,56,FALSE)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VLOOKUP(B9,audio_list_stym!$A$3:$AJ$18,24,FALSE)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0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0.89889556229682532</v>
      </c>
      <c r="AP9" t="str">
        <f t="shared" ca="1" si="12"/>
        <v>pics\\Kokos_2.jpg</v>
      </c>
      <c r="AQ9" t="str">
        <f t="shared" ca="1" si="13"/>
        <v>pics\\Tomat_2.jpg</v>
      </c>
      <c r="AT9">
        <f t="shared" ca="1" si="7"/>
        <v>0.52050415942081607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VLOOKUP(B10,audio_list_stym!$A$3:$BP$18,56,FALSE)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VLOOKUP(B10,audio_list_stym!$A$3:$AJ$18,24,FALSE)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2164</v>
      </c>
      <c r="AD10" t="str">
        <f t="shared" ca="1" si="10"/>
        <v>pics\\Tikva_4.jpg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0.23479478132397358</v>
      </c>
      <c r="AP10" t="str">
        <f t="shared" ca="1" si="12"/>
        <v>pics\\Injir_4.jpg</v>
      </c>
      <c r="AQ10" t="str">
        <f t="shared" ca="1" si="13"/>
        <v>pics\\Tikva_4.jpg</v>
      </c>
      <c r="AS10" t="str">
        <f t="shared" ref="AS10:AS17" ca="1" si="15">IF(AH10="sound\\Tropic",AQ10,"")</f>
        <v>pics\\Tikva_4.jpg</v>
      </c>
      <c r="AT10">
        <f t="shared" ca="1" si="7"/>
        <v>0.25128184952115573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VLOOKUP(B11,audio_list_stym!$A$3:$BP$18,56,FALSE)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VLOOKUP(B11,audio_list_stym!$A$3:$AJ$18,24,FALSE)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2057</v>
      </c>
      <c r="AD11" t="str">
        <f t="shared" ca="1" si="10"/>
        <v>pics\\Tomat_1.jpg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0.9825443840352952</v>
      </c>
      <c r="AP11" t="str">
        <f t="shared" ca="1" si="12"/>
        <v>pics\\Kokos_1.jpg</v>
      </c>
      <c r="AQ11" t="str">
        <f t="shared" ca="1" si="13"/>
        <v>pics\\Tomat_1.jpg</v>
      </c>
      <c r="AS11" t="str">
        <f t="shared" ca="1" si="15"/>
        <v>pics\\Tomat_1.jpg</v>
      </c>
      <c r="AT11">
        <f t="shared" ca="1" si="7"/>
        <v>0.32509890120671159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2037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VLOOKUP(B12,audio_list_stym!$A$3:$BP$18,56,FALSE)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VLOOKUP(B12,audio_list_stym!$A$3:$AJ$18,24,FALSE)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2044</v>
      </c>
      <c r="AD12" t="str">
        <f t="shared" ca="1" si="10"/>
        <v>pics\\Peper_4.jpg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0.45687960343775458</v>
      </c>
      <c r="AP12" t="str">
        <f t="shared" ca="1" si="12"/>
        <v>pics\\Finik_4.jpg</v>
      </c>
      <c r="AQ12" t="str">
        <f t="shared" ca="1" si="13"/>
        <v>pics\\Peper_4.jpg</v>
      </c>
      <c r="AS12" t="str">
        <f t="shared" ca="1" si="15"/>
        <v>pics\\Peper_4.jpg</v>
      </c>
      <c r="AT12">
        <f t="shared" ca="1" si="7"/>
        <v>0.99607732872092991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VLOOKUP(B13,audio_list_stym!$A$3:$BP$18,56,FALSE)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VLOOKUP(B13,audio_list_stym!$A$3:$AJ$18,24,FALSE)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2061</v>
      </c>
      <c r="AD13" t="str">
        <f t="shared" ca="1" si="10"/>
        <v>pics\\Tomat_5.jpg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0.82891060497338787</v>
      </c>
      <c r="AP13" t="str">
        <f t="shared" ca="1" si="12"/>
        <v>pics\\Kokos_5.jpg</v>
      </c>
      <c r="AQ13" t="str">
        <f t="shared" ca="1" si="13"/>
        <v>pics\\Tomat_5.jpg</v>
      </c>
      <c r="AS13" t="str">
        <f t="shared" ca="1" si="15"/>
        <v>pics\\Tomat_5.jpg</v>
      </c>
      <c r="AT13">
        <f t="shared" ca="1" si="7"/>
        <v>0.50746958685866328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2040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VLOOKUP(B14,audio_list_stym!$A$3:$BP$18,56,FALSE)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VLOOKUP(B14,audio_list_stym!$A$3:$AJ$18,24,FALSE)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2043</v>
      </c>
      <c r="AD14" t="str">
        <f t="shared" ca="1" si="10"/>
        <v>pics\\Peper_3.jpg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pics\\Peper_3.jpg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0.49715138180955143</v>
      </c>
      <c r="AP14" t="str">
        <f t="shared" ca="1" si="12"/>
        <v>pics\\Finik_3.jpg</v>
      </c>
      <c r="AQ14" t="str">
        <f t="shared" ca="1" si="13"/>
        <v>pics\\Peper_3.jpg</v>
      </c>
      <c r="AS14" t="str">
        <f t="shared" ca="1" si="15"/>
        <v>pics\\Peper_3.jpg</v>
      </c>
      <c r="AT14">
        <f t="shared" ca="1" si="7"/>
        <v>0.84225530797094894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2034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VLOOKUP(B15,audio_list_stym!$A$3:$BP$18,56,FALSE)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VLOOKUP(B15,audio_list_stym!$A$3:$AJ$18,24,FALSE)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2064</v>
      </c>
      <c r="AD15" t="str">
        <f t="shared" ca="1" si="10"/>
        <v>pics\\Tomat_8.jpg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pics\\Tomat_8.jpg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0.57254454998334592</v>
      </c>
      <c r="AP15" t="str">
        <f t="shared" ca="1" si="12"/>
        <v>pics\\Kokos_8.jpg</v>
      </c>
      <c r="AQ15" t="str">
        <f t="shared" ca="1" si="13"/>
        <v>pics\\Tomat_8.jpg</v>
      </c>
      <c r="AS15" t="str">
        <f t="shared" ca="1" si="15"/>
        <v>pics\\Tomat_8.jpg</v>
      </c>
      <c r="AT15">
        <f t="shared" ca="1" si="7"/>
        <v>0.23707275057447397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VLOOKUP(B16,audio_list_stym!$A$3:$BP$18,56,FALSE)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VLOOKUP(B16,audio_list_stym!$A$3:$AJ$18,24,FALSE)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2046</v>
      </c>
      <c r="AD16" t="str">
        <f t="shared" ca="1" si="10"/>
        <v>pics\\Peper_6.jpg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pics\\Peper_6.jpg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0.38151112111629271</v>
      </c>
      <c r="AP16" t="str">
        <f t="shared" ca="1" si="12"/>
        <v>pics\\Finik_6.jpg</v>
      </c>
      <c r="AQ16" t="str">
        <f t="shared" ca="1" si="13"/>
        <v>pics\\Peper_6.jpg</v>
      </c>
      <c r="AS16" t="str">
        <f t="shared" ca="1" si="15"/>
        <v>pics\\Peper_6.jpg</v>
      </c>
      <c r="AT16">
        <f t="shared" ca="1" si="7"/>
        <v>0.25157115570571809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2033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VLOOKUP(B17,audio_list_stym!$A$3:$BP$18,56,FALSE)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VLOOKUP(B17,audio_list_stym!$A$3:$AJ$18,24,FALSE)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2048</v>
      </c>
      <c r="AD17" t="str">
        <f t="shared" ca="1" si="10"/>
        <v>pics\\Peper_8.jpg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pics\\Peper_8.jpg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0.36994647710373063</v>
      </c>
      <c r="AP17" t="str">
        <f t="shared" ca="1" si="12"/>
        <v>pics\\Finik_8.jpg</v>
      </c>
      <c r="AQ17" t="str">
        <f t="shared" ca="1" si="13"/>
        <v>pics\\Peper_8.jpg</v>
      </c>
      <c r="AS17" t="str">
        <f t="shared" ca="1" si="15"/>
        <v>pics\\Peper_8.jpg</v>
      </c>
      <c r="AT17">
        <f t="shared" ca="1" si="7"/>
        <v>0.13936287479993448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VLOOKUP(B18,audio_list_stym!$A$3:$BP$18,56,FALSE)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VLOOKUP(B18,audio_list_stym!$A$3:$AJ$18,24,FALSE)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0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ref="AG18:AG6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8.4025681293328991E-2</v>
      </c>
      <c r="AP18" t="str">
        <f t="shared" ca="1" si="12"/>
        <v>pics\\Injir_7.jpg</v>
      </c>
      <c r="AQ18" t="str">
        <f t="shared" ca="1" si="13"/>
        <v>pics\\Tikva_7.jpg</v>
      </c>
      <c r="AT18">
        <f t="shared" ca="1" si="7"/>
        <v>0.8653328177378049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VLOOKUP(B19,audio_list_stym!$A$3:$BP$18,56,FALSE)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VLOOKUP(B19,audio_list_stym!$A$3:$AJ$18,24,FALSE)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0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9.8851152378746199E-2</v>
      </c>
      <c r="AP19" t="str">
        <f t="shared" ca="1" si="12"/>
        <v>pics\\Injir_5.jpg</v>
      </c>
      <c r="AQ19" t="str">
        <f t="shared" ca="1" si="13"/>
        <v>pics\\Tikva_5.jpg</v>
      </c>
      <c r="AT19">
        <f t="shared" ca="1" si="7"/>
        <v>0.32542158749170391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2029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VLOOKUP(B20,audio_list_stym!$A$3:$BP$18,56,FALSE)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VLOOKUP(B20,audio_list_stym!$A$3:$AJ$18,24,FALSE)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0.3247435466670765</v>
      </c>
      <c r="AP20" t="str">
        <f t="shared" ca="1" si="12"/>
        <v>pics\\Injir_2.jpg</v>
      </c>
      <c r="AQ20" t="str">
        <f t="shared" ca="1" si="13"/>
        <v>pics\\Tikva_2.jpg</v>
      </c>
      <c r="AT20">
        <f t="shared" ca="1" si="7"/>
        <v>0.1479563844169699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VLOOKUP(B21,audio_list_stym!$A$3:$BP$18,56,FALSE)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VLOOKUP(B21,audio_list_stym!$A$3:$AJ$18,24,FALSE)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0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0.40652417027498877</v>
      </c>
      <c r="AP21" t="str">
        <f t="shared" ca="1" si="12"/>
        <v>pics\\Finik_5.jpg</v>
      </c>
      <c r="AQ21" t="str">
        <f t="shared" ca="1" si="13"/>
        <v>pics\\Peper_5.jpg</v>
      </c>
      <c r="AT21">
        <f t="shared" ca="1" si="7"/>
        <v>0.24141716663925317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2032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VLOOKUP(B22,audio_list_stym!$A$3:$BP$18,56,FALSE)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VLOOKUP(B22,audio_list_stym!$A$3:$AJ$18,24,FALSE)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0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0.34909195641197421</v>
      </c>
      <c r="AP22" t="str">
        <f t="shared" ca="1" si="12"/>
        <v>pics\\Injir_1.jpg</v>
      </c>
      <c r="AQ22" t="str">
        <f t="shared" ca="1" si="13"/>
        <v>pics\\Tikva_1.jpg</v>
      </c>
      <c r="AT22">
        <f t="shared" ca="1" si="7"/>
        <v>0.73517407869642892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2026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VLOOKUP(B23,audio_list_stym!$A$3:$BP$18,56,FALSE)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VLOOKUP(B23,audio_list_stym!$A$3:$AJ$18,24,FALSE)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0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0.51959875447921833</v>
      </c>
      <c r="AP23" t="str">
        <f t="shared" ca="1" si="12"/>
        <v>pics\\Finik_1.jpg</v>
      </c>
      <c r="AQ23" t="str">
        <f t="shared" ca="1" si="13"/>
        <v>pics\\Peper_1.jpg</v>
      </c>
      <c r="AT23">
        <f t="shared" ca="1" si="7"/>
        <v>0.8463894494169214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VLOOKUP(B24,audio_list_stym!$A$3:$BP$18,56,FALSE)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VLOOKUP(B24,audio_list_stym!$A$3:$AJ$18,24,FALSE)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0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0.67430145141991271</v>
      </c>
      <c r="AP24" t="str">
        <f t="shared" ca="1" si="12"/>
        <v>pics\\Kokos_6.jpg</v>
      </c>
      <c r="AQ24" t="str">
        <f t="shared" ca="1" si="13"/>
        <v>pics\\Tomat_6.jpg</v>
      </c>
      <c r="AT24">
        <f t="shared" ca="1" si="7"/>
        <v>0.79452491144945425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2025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VLOOKUP(B25,audio_list_stym!$A$3:$BP$18,56,FALSE)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VLOOKUP(B25,audio_list_stym!$A$3:$AJ$18,24,FALSE)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0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1.7564431871729402E-2</v>
      </c>
      <c r="AP25" t="str">
        <f t="shared" ca="1" si="12"/>
        <v>pics\\Injir_8.jpg</v>
      </c>
      <c r="AQ25" t="str">
        <f t="shared" ca="1" si="13"/>
        <v>pics\\Tikva_8.jpg</v>
      </c>
      <c r="AT25">
        <f t="shared" ca="1" si="7"/>
        <v>0.35399765046116316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VLOOKUP(B26,audio_list_stym!$A$3:$BP$18,56,FALSE)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VLOOKUP(B26,audio_list_stym!$A$3:$AJ$18,24,FALSE)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2031</v>
      </c>
      <c r="AD26" t="str">
        <f t="shared" ca="1" si="10"/>
        <v>pics\\Kokos_7.jpg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pics\\Kokos_7.jpg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pics\\Kokos_7.jpg</v>
      </c>
      <c r="AT26">
        <f t="shared" ca="1" si="7"/>
        <v>0.28849873942505899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2033</v>
      </c>
      <c r="BF26" cm="1">
        <f t="array" aca="1" ref="BF26" ca="1">INDEX(BD34:BD49,(RANK(AT5,$AT$2:$AT$16)))</f>
        <v>2001</v>
      </c>
      <c r="BG26" cm="1">
        <f t="array" aca="1" ref="BG26" ca="1">INDEX(BD50:BD65,(RANK(AT5,$AT$2:$AT$16)))</f>
        <v>2017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VLOOKUP(B27,audio_list_stym!$A$3:$BP$18,56,FALSE)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VLOOKUP(B27,audio_list_stym!$A$3:$AJ$18,24,FALSE)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2028</v>
      </c>
      <c r="AD27" t="str">
        <f t="shared" ca="1" si="10"/>
        <v>pics\\Kokos_4.jpg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pics\\Kokos_4.jpg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pics\\Kokos_4.jpg</v>
      </c>
      <c r="AT27">
        <f t="shared" ca="1" si="7"/>
        <v>0.5153359984273912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2053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VLOOKUP(B28,audio_list_stym!$A$3:$BP$18,56,FALSE)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VLOOKUP(B28,audio_list_stym!$A$3:$AJ$18,24,FALSE)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2158</v>
      </c>
      <c r="AD28" t="str">
        <f t="shared" ca="1" si="10"/>
        <v>pics\\Injir_6.jpg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pics\\Injir_6.jpg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pics\\Injir_6.jpg</v>
      </c>
      <c r="AT28">
        <f t="shared" ca="1" si="7"/>
        <v>0.51815652481759844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VLOOKUP(B29,audio_list_stym!$A$3:$BP$18,56,FALSE)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VLOOKUP(B29,audio_list_stym!$A$3:$AJ$18,24,FALSE)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2027</v>
      </c>
      <c r="AD29" t="str">
        <f t="shared" ca="1" si="10"/>
        <v>pics\\Kokos_3.jpg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pics\\Kokos_3.jpg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pics\\Kokos_3.jpg</v>
      </c>
      <c r="AT29">
        <f t="shared" ca="1" si="7"/>
        <v>0.40445922100255483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2056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VLOOKUP(B30,audio_list_stym!$A$3:$BP$18,56,FALSE)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VLOOKUP(B30,audio_list_stym!$A$3:$AJ$18,24,FALSE)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2155</v>
      </c>
      <c r="AD30" t="str">
        <f t="shared" ca="1" si="10"/>
        <v>pics\\Injir_3.jpg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pics\\Injir_3.jpg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pics\\Injir_3.jpg</v>
      </c>
      <c r="AT30">
        <f t="shared" ca="1" si="7"/>
        <v>0.3557224266945207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2050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VLOOKUP(B31,audio_list_stym!$A$3:$BP$18,56,FALSE)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VLOOKUP(B31,audio_list_stym!$A$3:$AJ$18,24,FALSE)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2010</v>
      </c>
      <c r="AD31" t="str">
        <f t="shared" ca="1" si="10"/>
        <v>pics\\Finik_2.jpg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pics\\Finik_2.jpg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pics\\Finik_2.jpg</v>
      </c>
      <c r="AT31">
        <f t="shared" ca="1" si="7"/>
        <v>0.56869462321468245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VLOOKUP(B32,audio_list_stym!$A$3:$BP$18,56,FALSE)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VLOOKUP(B32,audio_list_stym!$A$3:$AJ$18,24,FALSE)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2015</v>
      </c>
      <c r="AD32" t="str">
        <f t="shared" ca="1" si="10"/>
        <v>pics\\Finik_7.jpg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pics\\Finik_7.jpg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pics\\Finik_7.jpg</v>
      </c>
      <c r="AT32">
        <f t="shared" ca="1" si="7"/>
        <v>7.4546635693542473E-2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2049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VLOOKUP(B33,audio_list_stym!$A$3:$BP$18,56,FALSE)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VLOOKUP(B33,audio_list_stym!$A$3:$AJ$18,24,FALSE)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2026</v>
      </c>
      <c r="AD33" t="str">
        <f t="shared" ca="1" si="10"/>
        <v>pics\\Kokos_2.jpg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pics\\Kokos_2.jpg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pics\\Kokos_2.jpg</v>
      </c>
      <c r="AT33">
        <f t="shared" ca="1" si="7"/>
        <v>0.56276404360590782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VLOOKUP(B34,audio_list_stym!$A$3:$BP$18,56,FALSE)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VLOOKUP(B34,audio_list_stym!$A$3:$AJ$18,24,FALSE)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0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0.95973383867498452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2036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2012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VLOOKUP(B35,audio_list_stym!$A$3:$BP$18,56,FALSE)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VLOOKUP(B35,audio_list_stym!$A$3:$AJ$18,24,FALSE)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0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0.83936664987282605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2045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VLOOKUP(B36,audio_list_stym!$A$3:$BP$18,56,FALSE)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VLOOKUP(B36,audio_list_stym!$A$3:$AJ$18,24,FALSE)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0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0.28482271725464869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VLOOKUP(B37,audio_list_stym!$A$3:$BP$18,56,FALSE)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VLOOKUP(B37,audio_list_stym!$A$3:$AJ$18,24,FALSE)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0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0.30020179611949349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2048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VLOOKUP(B38,audio_list_stym!$A$3:$BP$18,56,FALSE)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VLOOKUP(B38,audio_list_stym!$A$3:$AJ$18,24,FALSE)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0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0.90197577527072437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2042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VLOOKUP(B39,audio_list_stym!$A$3:$BP$18,56,FALSE)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VLOOKUP(B39,audio_list_stym!$A$3:$AJ$18,24,FALSE)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0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7.4933285679702477E-2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VLOOKUP(B40,audio_list_stym!$A$3:$BP$18,56,FALSE)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VLOOKUP(B40,audio_list_stym!$A$3:$AJ$18,24,FALSE)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0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8.1539294917650662E-2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2041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VLOOKUP(B41,audio_list_stym!$A$3:$BP$18,56,FALSE)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VLOOKUP(B41,audio_list_stym!$A$3:$AJ$18,24,FALSE)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0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0.67056226630667159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VLOOKUP(B42,audio_list_stym!$A$3:$BP$18,56,FALSE)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VLOOKUP(B42,audio_list_stym!$A$3:$AJ$18,24,FALSE)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2167</v>
      </c>
      <c r="AD42" t="str">
        <f t="shared" ca="1" si="10"/>
        <v>pics\\Tikva_7.jpg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pics\\Tikva_7.jpg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pics\\Tikva_7.jpg</v>
      </c>
      <c r="AT42">
        <f t="shared" ca="1" si="7"/>
        <v>0.77320164408044534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VLOOKUP(B43,audio_list_stym!$A$3:$BP$18,56,FALSE)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VLOOKUP(B43,audio_list_stym!$A$3:$AJ$18,24,FALSE)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2165</v>
      </c>
      <c r="AD43" t="str">
        <f t="shared" ca="1" si="10"/>
        <v>pics\\Tikva_5.jpg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pics\\Tikva_5.jpg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pics\\Tikva_5.jpg</v>
      </c>
      <c r="AT43">
        <f t="shared" ca="1" si="7"/>
        <v>0.87207286252478755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2005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VLOOKUP(B44,audio_list_stym!$A$3:$BP$18,56,FALSE)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VLOOKUP(B44,audio_list_stym!$A$3:$AJ$18,24,FALSE)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2162</v>
      </c>
      <c r="AD44" t="str">
        <f t="shared" ca="1" si="10"/>
        <v>pics\\Tikva_2.jpg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pics\\Tikva_2.jpg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pics\\Tikva_2.jpg</v>
      </c>
      <c r="AT44">
        <f t="shared" ca="1" si="7"/>
        <v>0.84292281959996296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VLOOKUP(B45,audio_list_stym!$A$3:$BP$18,56,FALSE)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VLOOKUP(B45,audio_list_stym!$A$3:$AJ$18,24,FALSE)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2045</v>
      </c>
      <c r="AD45" t="str">
        <f t="shared" ca="1" si="10"/>
        <v>pics\\Peper_5.jpg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pics\\Peper_5.jpg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pics\\Peper_5.jpg</v>
      </c>
      <c r="AT45">
        <f t="shared" ca="1" si="7"/>
        <v>0.91150466906435468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2008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VLOOKUP(B46,audio_list_stym!$A$3:$BP$18,56,FALSE)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VLOOKUP(B46,audio_list_stym!$A$3:$AJ$18,24,FALSE)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2161</v>
      </c>
      <c r="AD46" t="str">
        <f t="shared" ca="1" si="10"/>
        <v>pics\\Tikva_1.jpg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pics\\Tikva_1.jpg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pics\\Tikva_1.jpg</v>
      </c>
      <c r="AT46">
        <f t="shared" ca="1" si="7"/>
        <v>0.84101121170418347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2002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VLOOKUP(B47,audio_list_stym!$A$3:$BP$18,56,FALSE)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VLOOKUP(B47,audio_list_stym!$A$3:$AJ$18,24,FALSE)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2041</v>
      </c>
      <c r="AD47" t="str">
        <f t="shared" ca="1" si="10"/>
        <v>pics\\Peper_1.jpg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pics\\Peper_1.jpg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pics\\Peper_1.jpg</v>
      </c>
      <c r="AT47">
        <f t="shared" ca="1" si="7"/>
        <v>0.44514291683158336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VLOOKUP(B48,audio_list_stym!$A$3:$BP$18,56,FALSE)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VLOOKUP(B48,audio_list_stym!$A$3:$AJ$18,24,FALSE)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2062</v>
      </c>
      <c r="AD48" t="str">
        <f t="shared" ca="1" si="10"/>
        <v>pics\\Tomat_6.jpg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pics\\Tomat_6.jpg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pics\\Tomat_6.jpg</v>
      </c>
      <c r="AT48">
        <f t="shared" ca="1" si="7"/>
        <v>0.89769363387265722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2001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VLOOKUP(B49,audio_list_stym!$A$3:$BP$18,56,FALSE)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VLOOKUP(B49,audio_list_stym!$A$3:$AJ$18,24,FALSE)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2168</v>
      </c>
      <c r="AD49" t="str">
        <f t="shared" ca="1" si="10"/>
        <v>pics\\Tikva_8.jpg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pics\\Tikva_8.jpg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pics\\Tikva_8.jpg</v>
      </c>
      <c r="AT49">
        <f t="shared" ca="1" si="7"/>
        <v>7.1728426271717494E-2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VLOOKUP(B50,audio_list_stym!$A$3:$BP$18,56,FALSE)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VLOOKUP(B50,audio_list_stym!$A$3:$AJ$18,24,FALSE)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0.50432974357678095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VLOOKUP(B51,audio_list_stym!$A$3:$BP$18,56,FALSE)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VLOOKUP(B51,audio_list_stym!$A$3:$AJ$18,24,FALSE)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0.63745009207496828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2013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VLOOKUP(B52,audio_list_stym!$A$3:$BP$18,56,FALSE)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VLOOKUP(B52,audio_list_stym!$A$3:$AJ$18,24,FALSE)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0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0.89978724074986449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VLOOKUP(B53,audio_list_stym!$A$3:$BP$18,56,FALSE)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VLOOKUP(B53,audio_list_stym!$A$3:$AJ$18,24,FALSE)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0.91172190496292904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2016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VLOOKUP(B54,audio_list_stym!$A$3:$BP$18,56,FALSE)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VLOOKUP(B54,audio_list_stym!$A$3:$AJ$18,24,FALSE)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0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0.32662079810935341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2010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VLOOKUP(B55,audio_list_stym!$A$3:$BP$18,56,FALSE)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VLOOKUP(B55,audio_list_stym!$A$3:$AJ$18,24,FALSE)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0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0.21255366866790071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VLOOKUP(B56,audio_list_stym!$A$3:$BP$18,56,FALSE)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VLOOKUP(B56,audio_list_stym!$A$3:$AJ$18,24,FALSE)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0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0.84145118117047468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2009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VLOOKUP(B57,audio_list_stym!$A$3:$BP$18,56,FALSE)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VLOOKUP(B57,audio_list_stym!$A$3:$AJ$18,24,FALSE)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0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0.81859196342187313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VLOOKUP(B58,audio_list_stym!$A$3:$BP$18,56,FALSE)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VLOOKUP(B58,audio_list_stym!$A$3:$AJ$18,24,FALSE)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2156</v>
      </c>
      <c r="AD58" t="str">
        <f t="shared" ca="1" si="10"/>
        <v>pics\\Injir_4.jpg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pics\\Injir_4.jpg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pics\\Injir_4.jpg</v>
      </c>
      <c r="AT58">
        <f t="shared" ca="1" si="7"/>
        <v>0.58590788282233774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VLOOKUP(B59,audio_list_stym!$A$3:$BP$18,56,FALSE)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VLOOKUP(B59,audio_list_stym!$A$3:$AJ$18,24,FALSE)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2025</v>
      </c>
      <c r="AD59" t="str">
        <f t="shared" ca="1" si="10"/>
        <v>pics\\Kokos_1.jpg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pics\\Kokos_1.jpg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pics\\Kokos_1.jpg</v>
      </c>
      <c r="AT59">
        <f t="shared" ca="1" si="7"/>
        <v>0.44694177809430102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2021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VLOOKUP(B60,audio_list_stym!$A$3:$BP$18,56,FALSE)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VLOOKUP(B60,audio_list_stym!$A$3:$AJ$18,24,FALSE)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2012</v>
      </c>
      <c r="AD60" t="str">
        <f t="shared" ca="1" si="10"/>
        <v>pics\\Finik_4.jpg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pics\\Finik_4.jpg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pics\\Finik_4.jpg</v>
      </c>
      <c r="AT60">
        <f t="shared" ca="1" si="7"/>
        <v>0.70665523077340875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VLOOKUP(B61,audio_list_stym!$A$3:$BP$18,56,FALSE)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VLOOKUP(B61,audio_list_stym!$A$3:$AJ$18,24,FALSE)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2029</v>
      </c>
      <c r="AD61" t="str">
        <f t="shared" ca="1" si="10"/>
        <v>pics\\Kokos_5.jpg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pics\\Kokos_5.jpg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pics\\Kokos_5.jpg</v>
      </c>
      <c r="AT61">
        <f t="shared" ca="1" si="7"/>
        <v>0.76824919419514737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2024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VLOOKUP(B62,audio_list_stym!$A$3:$BP$18,56,FALSE)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VLOOKUP(B62,audio_list_stym!$A$3:$AJ$18,24,FALSE)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2011</v>
      </c>
      <c r="AD62" t="str">
        <f t="shared" ca="1" si="10"/>
        <v>pics\\Finik_3.jpg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pics\\Finik_3.jpg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pics\\Finik_3.jpg</v>
      </c>
      <c r="AT62">
        <f t="shared" ca="1" si="7"/>
        <v>0.33133141855655313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2018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VLOOKUP(B63,audio_list_stym!$A$3:$BP$18,56,FALSE)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VLOOKUP(B63,audio_list_stym!$A$3:$AJ$18,24,FALSE)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2032</v>
      </c>
      <c r="AD63" t="str">
        <f t="shared" ca="1" si="10"/>
        <v>pics\\Kokos_8.jpg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pics\\Kokos_8.jpg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pics\\Kokos_8.jpg</v>
      </c>
      <c r="AT63">
        <f t="shared" ca="1" si="7"/>
        <v>0.68532506101456214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VLOOKUP(B64,audio_list_stym!$A$3:$BP$18,56,FALSE)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VLOOKUP(B64,audio_list_stym!$A$3:$AJ$18,24,FALSE)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2014</v>
      </c>
      <c r="AD64" t="str">
        <f t="shared" ca="1" si="10"/>
        <v>pics\\Finik_6.jpg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pics\\Finik_6.jpg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pics\\Finik_6.jpg</v>
      </c>
      <c r="AT64">
        <f t="shared" ca="1" si="7"/>
        <v>0.53857138721512854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2017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VLOOKUP(B65,audio_list_stym!$A$3:$BP$18,56,FALSE)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VLOOKUP(B65,audio_list_stym!$A$3:$AJ$18,24,FALSE)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2016</v>
      </c>
      <c r="AD65" t="str">
        <f t="shared" ca="1" si="10"/>
        <v>pics\\Finik_8.jpg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pics\\Finik_8.jpg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pics\\Finik_8.jpg</v>
      </c>
      <c r="AT65">
        <f t="shared" ca="1" si="7"/>
        <v>0.84915237267345378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VLOOKUP(B66,audio_list_stym!$A$3:$BP$18,56,FALSE)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VLOOKUP(B66,audio_list_stym!$A$3:$AJ$18,24,FALSE)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105</v>
      </c>
      <c r="Z66" t="str">
        <f>IF(G66="экспл",VLOOKUP(J66,quest_экспл!$A$1:$N$129,12,FALSE),IF(G66="импл_",0,0))</f>
        <v>sound\\On_imeet_myakot.wav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0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 t="str">
        <f t="shared" ref="AF66:AF129" si="28">AS66</f>
        <v/>
      </c>
      <c r="AG66" t="str">
        <f>IF(OR(E66=11,E66=13),M66,"")</f>
        <v/>
      </c>
      <c r="AI66" t="s">
        <v>67</v>
      </c>
      <c r="AO66">
        <f ca="1">RAND()</f>
        <v>0.96216729442806792</v>
      </c>
      <c r="AP66" t="str">
        <f ca="1">INDEX($AI$66:$AI$129,(RANK(AO66,$AO$66:$AO$129)))</f>
        <v>pics\\Banan_4.jpg</v>
      </c>
      <c r="AS66" t="str">
        <f t="shared" ref="AS66:AS129" si="29">IF(G66="импл_",AP66,"")</f>
        <v/>
      </c>
      <c r="AT66">
        <f t="shared" ref="AT66:AT129" ca="1" si="30">RAND()</f>
        <v>0.69599450197937862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_Он_имеет_мякоть?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На_экране_XXXXX._Он_имеет_мякоть?</v>
      </c>
      <c r="BC66">
        <f>A66</f>
        <v>1209</v>
      </c>
      <c r="BD66" cm="1">
        <f t="array" aca="1" ref="BD66" ca="1">INDEX(L66:L73,(RANK(AT2,$AT$2:$AT$9)))</f>
        <v>2079</v>
      </c>
      <c r="BE66" cm="1">
        <f t="array" aca="1" ref="BE66" ca="1">INDEX(BD74:BD89,(RANK(AT2,$AT$2:$AT$7)))</f>
        <v>2082</v>
      </c>
      <c r="BF66" cm="1">
        <f t="array" aca="1" ref="BF66" ca="1">INDEX(BD90:BD113,(RANK(AT2,$AT$2:$AT$17)))</f>
        <v>2131</v>
      </c>
      <c r="BG66" cm="1">
        <f t="array" aca="1" ref="BG66" ca="1">INDEX(BD114:BD129,(RANK(AT2,$AT$2:$AT$17)))</f>
        <v>2067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VLOOKUP(B67,audio_list_stym!$A$3:$BP$18,56,FALSE)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VLOOKUP(B67,audio_list_stym!$A$3:$AJ$18,24,FALSE)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106</v>
      </c>
      <c r="Z67" t="str">
        <f>IF(G67="экспл",VLOOKUP(J67,quest_экспл!$A$1:$N$129,12,FALSE),IF(G67="импл_",0,0))</f>
        <v>sound\\Prodolgovatiy_li_on.wav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129" ca="1" si="33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si="28"/>
        <v/>
      </c>
      <c r="AI67" t="s">
        <v>68</v>
      </c>
      <c r="AO67">
        <f t="shared" ref="AO67:AO129" ca="1" si="34">RAND()</f>
        <v>0.95755783431402441</v>
      </c>
      <c r="AP67" t="str">
        <f t="shared" ref="AP67:AP129" ca="1" si="35">INDEX($AI$66:$AI$129,(RANK(AO67,$AO$66:$AO$129)))</f>
        <v>pics\\Banan_5.jpg</v>
      </c>
      <c r="AS67" t="str">
        <f t="shared" si="29"/>
        <v/>
      </c>
      <c r="AT67">
        <f t="shared" ca="1" si="30"/>
        <v>3.5006348015804933E-2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_Продолговатый_ли_он?</v>
      </c>
      <c r="BA67" t="e">
        <f>VLOOKUP(Q67,audio_list_stym!$B$2:$BQ$299,68,FALSE)</f>
        <v>#N/A</v>
      </c>
      <c r="BB67" t="str">
        <f t="shared" si="32"/>
        <v>Посмотрите,_вот_XXXXX._Продолговатый_ли_он?</v>
      </c>
      <c r="BD67" cm="1">
        <f t="array" aca="1" ref="BD67" ca="1">INDEX(L67:L74,(RANK(AT3,$AT$2:$AT$9)))</f>
        <v>2078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VLOOKUP(B68,audio_list_stym!$A$3:$BP$18,56,FALSE)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VLOOKUP(B68,audio_list_stym!$A$3:$AJ$18,24,FALSE)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107</v>
      </c>
      <c r="Z68" t="str">
        <f>IF(G68="экспл",VLOOKUP(J68,quest_экспл!$A$1:$N$129,12,FALSE),IF(G68="импл_",0,0))</f>
        <v>sound\\Pyatnistiy_li_on.wav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3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si="28"/>
        <v/>
      </c>
      <c r="AI68" t="s">
        <v>69</v>
      </c>
      <c r="AO68">
        <f t="shared" ca="1" si="34"/>
        <v>0.88215236206663605</v>
      </c>
      <c r="AP68" t="str">
        <f t="shared" ca="1" si="35"/>
        <v>pics\\Finik_6.jpg</v>
      </c>
      <c r="AS68" t="str">
        <f t="shared" si="29"/>
        <v/>
      </c>
      <c r="AT68">
        <f t="shared" ca="1" si="30"/>
        <v>0.18469421667973529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_Пятнистый_ли_он?</v>
      </c>
      <c r="BA68" t="e">
        <f>VLOOKUP(Q68,audio_list_stym!$B$2:$BQ$299,68,FALSE)</f>
        <v>#N/A</v>
      </c>
      <c r="BB68" t="str">
        <f t="shared" si="32"/>
        <v>Вот_XXXXX._Пятнистый_ли_он?</v>
      </c>
      <c r="BD68" cm="1">
        <f t="array" aca="1" ref="BD68" ca="1">INDEX(L68:L75,(RANK(AT4,$AT$2:$AT$9)))</f>
        <v>2077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VLOOKUP(B69,audio_list_stym!$A$3:$BP$18,56,FALSE)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VLOOKUP(B69,audio_list_stym!$A$3:$AJ$18,24,FALSE)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108</v>
      </c>
      <c r="Z69" t="str">
        <f>IF(G69="экспл",VLOOKUP(J69,quest_экспл!$A$1:$N$129,12,FALSE),IF(G69="импл_",0,0))</f>
        <v>sound\\On_s_kozhuroy.wav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3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si="28"/>
        <v/>
      </c>
      <c r="AI69" t="s">
        <v>70</v>
      </c>
      <c r="AO69">
        <f t="shared" ca="1" si="34"/>
        <v>0.89373729256180146</v>
      </c>
      <c r="AP69" t="str">
        <f t="shared" ca="1" si="35"/>
        <v>pics\\Finik_4.jpg</v>
      </c>
      <c r="AS69" t="str">
        <f t="shared" si="29"/>
        <v/>
      </c>
      <c r="AT69">
        <f t="shared" ca="1" si="30"/>
        <v>0.60350760062529274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_Он_с_кожурой?</v>
      </c>
      <c r="BA69" t="e">
        <f>VLOOKUP(Q69,audio_list_stym!$B$2:$BQ$299,68,FALSE)</f>
        <v>#N/A</v>
      </c>
      <c r="BB69" t="str">
        <f t="shared" si="32"/>
        <v>Это_XXXXX._Он_с_кожурой?</v>
      </c>
      <c r="BD69" cm="1">
        <f t="array" aca="1" ref="BD69" ca="1">INDEX(L69:L76,(RANK(AT5,$AT$2:$AT$9)))</f>
        <v>2083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VLOOKUP(B70,audio_list_stym!$A$3:$BP$18,56,FALSE)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VLOOKUP(B70,audio_list_stym!$A$3:$AJ$18,24,FALSE)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109</v>
      </c>
      <c r="Z70" t="str">
        <f>IF(G70="экспл",VLOOKUP(J70,quest_экспл!$A$1:$N$129,12,FALSE),IF(G70="импл_",0,0))</f>
        <v>sound\\Fioletoviy_li_on.wav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3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si="28"/>
        <v/>
      </c>
      <c r="AI70" t="s">
        <v>71</v>
      </c>
      <c r="AO70">
        <f t="shared" ca="1" si="34"/>
        <v>3.7118107574787507E-2</v>
      </c>
      <c r="AP70" t="str">
        <f t="shared" ca="1" si="35"/>
        <v>pics\\Tomat_7.jpg</v>
      </c>
      <c r="AS70" t="str">
        <f t="shared" si="29"/>
        <v/>
      </c>
      <c r="AT70">
        <f t="shared" ca="1" si="30"/>
        <v>0.20614865486732425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_Синий_ли_он?</v>
      </c>
      <c r="BA70" t="e">
        <f>VLOOKUP(Q70,audio_list_stym!$B$2:$BQ$299,68,FALSE)</f>
        <v>#N/A</v>
      </c>
      <c r="BB70" t="str">
        <f t="shared" si="32"/>
        <v>На_картинке_XXXXX._Синий_ли_он?</v>
      </c>
      <c r="BD70" cm="1">
        <f t="array" aca="1" ref="BD70" ca="1">INDEX(L70:L77,(RANK(AT6,$AT$2:$AT$9)))</f>
        <v>2078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VLOOKUP(B71,audio_list_stym!$A$3:$BP$18,56,FALSE)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VLOOKUP(B71,audio_list_stym!$A$3:$AJ$18,24,FALSE)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110</v>
      </c>
      <c r="Z71" t="str">
        <f>IF(G71="экспл",VLOOKUP(J71,quest_экспл!$A$1:$N$129,12,FALSE),IF(G71="импл_",0,0))</f>
        <v>sound\\On_s_dolkami.wav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3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si="28"/>
        <v/>
      </c>
      <c r="AI71" t="s">
        <v>72</v>
      </c>
      <c r="AO71">
        <f t="shared" ca="1" si="34"/>
        <v>0.59944220760502165</v>
      </c>
      <c r="AP71" t="str">
        <f t="shared" ca="1" si="35"/>
        <v>pics\\Kokos_8.jpg</v>
      </c>
      <c r="AS71" t="str">
        <f t="shared" si="29"/>
        <v/>
      </c>
      <c r="AT71">
        <f t="shared" ca="1" si="30"/>
        <v>0.24473504076571384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_Он_с_дольками?</v>
      </c>
      <c r="BA71" t="e">
        <f>VLOOKUP(Q71,audio_list_stym!$B$2:$BQ$299,68,FALSE)</f>
        <v>#N/A</v>
      </c>
      <c r="BB71" t="str">
        <f t="shared" si="32"/>
        <v>На_мониторе_XXXXX._Он_с_дольками?</v>
      </c>
      <c r="BD71" cm="1">
        <f t="array" aca="1" ref="BD71" ca="1">INDEX(L71:L78,(RANK(AT7,$AT$2:$AT$9)))</f>
        <v>2083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VLOOKUP(B72,audio_list_stym!$A$3:$BP$18,56,FALSE)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VLOOKUP(B72,audio_list_stym!$A$3:$AJ$18,24,FALSE)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111</v>
      </c>
      <c r="Z72" t="str">
        <f>IF(G72="экспл",VLOOKUP(J72,quest_экспл!$A$1:$N$129,12,FALSE),IF(G72="импл_",0,0))</f>
        <v>sound\\On_visushenniy.wav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3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si="28"/>
        <v/>
      </c>
      <c r="AI72" t="s">
        <v>73</v>
      </c>
      <c r="AO72">
        <f t="shared" ca="1" si="34"/>
        <v>0.57019328289659599</v>
      </c>
      <c r="AP72" t="str">
        <f t="shared" ca="1" si="35"/>
        <v>pics\\Limon_3.jpg</v>
      </c>
      <c r="AR72" t="str">
        <f>IF(AH72="sound\\Ogorod",AP24,"")</f>
        <v/>
      </c>
      <c r="AS72" t="str">
        <f t="shared" si="29"/>
        <v/>
      </c>
      <c r="AT72">
        <f t="shared" ca="1" si="30"/>
        <v>0.46673952015237719</v>
      </c>
      <c r="AU72" t="s">
        <v>697</v>
      </c>
      <c r="AV72" t="str">
        <f t="shared" ca="1" si="31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_Он_высушенный?</v>
      </c>
      <c r="BA72" t="e">
        <f>VLOOKUP(Q72,audio_list_stym!$B$2:$BQ$299,68,FALSE)</f>
        <v>#N/A</v>
      </c>
      <c r="BB72" t="str">
        <f t="shared" si="32"/>
        <v>Перед_Вами_XXXXX._Он_высушенный?</v>
      </c>
      <c r="BD72" cm="1">
        <f t="array" aca="1" ref="BD72" ca="1">INDEX(L72:L79,(RANK(AT8,$AT$2:$AT$9)))</f>
        <v>2079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VLOOKUP(B73,audio_list_stym!$A$3:$BP$18,56,FALSE)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VLOOKUP(B73,audio_list_stym!$A$3:$AJ$18,24,FALSE)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112</v>
      </c>
      <c r="Z73" t="str">
        <f>IF(G73="экспл",VLOOKUP(J73,quest_экспл!$A$1:$N$129,12,FALSE),IF(G73="импл_",0,0))</f>
        <v>sound\\Myatiy_li_on.wav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3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si="28"/>
        <v/>
      </c>
      <c r="AI73" t="s">
        <v>74</v>
      </c>
      <c r="AO73">
        <f t="shared" ca="1" si="34"/>
        <v>0.31128463315094057</v>
      </c>
      <c r="AP73" t="str">
        <f t="shared" ca="1" si="35"/>
        <v>pics\\Peper_7.jpg</v>
      </c>
      <c r="AR73" t="str">
        <f>IF(AH73="sound\\Ogorod",AP25,"")</f>
        <v/>
      </c>
      <c r="AS73" t="str">
        <f t="shared" si="29"/>
        <v/>
      </c>
      <c r="AT73">
        <f t="shared" ca="1" si="30"/>
        <v>0.57588373220243427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_Мятый_ли_он?</v>
      </c>
      <c r="BA73" t="e">
        <f>VLOOKUP(Q73,audio_list_stym!$B$2:$BQ$299,68,FALSE)</f>
        <v>#N/A</v>
      </c>
      <c r="BB73" t="str">
        <f t="shared" si="32"/>
        <v>Вы_видите_XXXXX._Мятый_ли_он?</v>
      </c>
      <c r="BD73" cm="1">
        <f t="array" aca="1" ref="BD73" ca="1">INDEX(L73:L80,(RANK(AT9,$AT$2:$AT$9)))</f>
        <v>2083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VLOOKUP(B74,audio_list_stym!$A$3:$BP$18,56,FALSE)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VLOOKUP(B74,audio_list_stym!$A$3:$AJ$18,24,FALSE)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241</v>
      </c>
      <c r="Q74" t="str">
        <f>IF(G74="экспл",0,IF(G74="импл_",VLOOKUP(J74,quest_импл!$A$1:$J$129,8,FALSE),0))</f>
        <v>sound\\Vityanut_li.wav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2064</v>
      </c>
      <c r="AD74" t="str">
        <f t="shared" ca="1" si="33"/>
        <v>pics\\Tomat_8.jpg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pics\\Tomat_8.jpg</v>
      </c>
      <c r="AI74" t="s">
        <v>76</v>
      </c>
      <c r="AO74">
        <f t="shared" ca="1" si="34"/>
        <v>3.1764512786207177E-2</v>
      </c>
      <c r="AP74" t="str">
        <f t="shared" ca="1" si="35"/>
        <v>pics\\Tomat_8.jpg</v>
      </c>
      <c r="AR74" t="str">
        <f>IF(AH74="sound\\Ogorod",AP2,"")</f>
        <v/>
      </c>
      <c r="AS74" t="str">
        <f t="shared" ca="1" si="29"/>
        <v>pics\\Tomat_8.jpg</v>
      </c>
      <c r="AT74">
        <f t="shared" ca="1" si="30"/>
        <v>0.48655484811811345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_Вытянут_ли_</v>
      </c>
      <c r="BB74" t="str">
        <f t="shared" si="32"/>
        <v>_Вытянут_ли_БАРОХ?</v>
      </c>
      <c r="BC74">
        <f>A74</f>
        <v>1210</v>
      </c>
      <c r="BD74" cm="1">
        <f t="array" aca="1" ref="BD74" ca="1">INDEX($L$74:$L$81,(RANK(AT2,$AT$2:$AT$9)))</f>
        <v>2087</v>
      </c>
      <c r="BE74" cm="1">
        <f t="array" aca="1" ref="BE74" ca="1">INDEX(BD66:BD73,(RANK(AT3,$AT$2:$AT$9)))</f>
        <v>2078</v>
      </c>
      <c r="BF74" cm="1">
        <f t="array" aca="1" ref="BF74" ca="1">INDEX(BD82:BD105,(RANK(AT3,$AT$2:$AT$17)))</f>
        <v>2089</v>
      </c>
      <c r="BG74" cm="1">
        <f t="array" aca="1" ref="BG74" ca="1">INDEX(BD106:BD129,(RANK(AT3,$AT$2:$AT$9)))</f>
        <v>2138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VLOOKUP(B75,audio_list_stym!$A$3:$BP$18,56,FALSE)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VLOOKUP(B75,audio_list_stym!$A$3:$AJ$18,24,FALSE)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242</v>
      </c>
      <c r="Q75" t="str">
        <f>IF(G75="экспл",0,IF(G75="импл_",VLOOKUP(J75,quest_импл!$A$1:$J$129,8,FALSE),0))</f>
        <v>sound\\Nadloman_li.wav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2038</v>
      </c>
      <c r="AD75" t="str">
        <f t="shared" ca="1" si="33"/>
        <v>pics\\Limon_6.jpg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pics\\Limon_6.jpg</v>
      </c>
      <c r="AI75" t="s">
        <v>77</v>
      </c>
      <c r="AO75">
        <f t="shared" ca="1" si="34"/>
        <v>0.51101610177406909</v>
      </c>
      <c r="AP75" t="str">
        <f t="shared" ca="1" si="35"/>
        <v>pics\\Limon_6.jpg</v>
      </c>
      <c r="AR75" t="str">
        <f t="shared" ref="AR75:AR97" si="36">IF(AH75="sound\\Ogorod",AP3,"")</f>
        <v/>
      </c>
      <c r="AS75" t="str">
        <f t="shared" ca="1" si="29"/>
        <v>pics\\Limon_6.jpg</v>
      </c>
      <c r="AT75">
        <f t="shared" ca="1" si="30"/>
        <v>0.23626902936242511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_Надломан_ли_</v>
      </c>
      <c r="BB75" t="str">
        <f t="shared" si="32"/>
        <v>_Надломан_ли_БАРОХ?</v>
      </c>
      <c r="BD75" cm="1">
        <f t="array" aca="1" ref="BD75" ca="1">INDEX($L$74:$L$81,(RANK(AT3,$AT$2:$AT$9)))</f>
        <v>2085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VLOOKUP(B76,audio_list_stym!$A$3:$BP$18,56,FALSE)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VLOOKUP(B76,audio_list_stym!$A$3:$AJ$18,24,FALSE)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243</v>
      </c>
      <c r="Q76" t="str">
        <f>IF(G76="экспл",0,IF(G76="импл_",VLOOKUP(J76,quest_импл!$A$1:$J$129,8,FALSE),0))</f>
        <v>sound\\Volnistiy_li.wav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2029</v>
      </c>
      <c r="AD76" t="str">
        <f t="shared" ca="1" si="33"/>
        <v>pics\\Kokos_5.jpg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pics\\Kokos_5.jpg</v>
      </c>
      <c r="AI76" t="s">
        <v>78</v>
      </c>
      <c r="AO76">
        <f t="shared" ca="1" si="34"/>
        <v>0.63735227967367036</v>
      </c>
      <c r="AP76" t="str">
        <f t="shared" ca="1" si="35"/>
        <v>pics\\Kokos_5.jpg</v>
      </c>
      <c r="AR76" t="str">
        <f t="shared" si="36"/>
        <v/>
      </c>
      <c r="AS76" t="str">
        <f t="shared" ca="1" si="29"/>
        <v>pics\\Kokos_5.jpg</v>
      </c>
      <c r="AT76">
        <f t="shared" ca="1" si="30"/>
        <v>0.97092417732091851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_Волнистый_ли_</v>
      </c>
      <c r="BB76" t="str">
        <f t="shared" si="32"/>
        <v>_Волнистый_ли_БАРОХ?</v>
      </c>
      <c r="BD76" cm="1">
        <f t="array" aca="1" ref="BD76" ca="1">INDEX($L$74:$L$81,(RANK(AT4,$AT$2:$AT$9)))</f>
        <v>2083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VLOOKUP(B77,audio_list_stym!$A$3:$BP$18,56,FALSE)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VLOOKUP(B77,audio_list_stym!$A$3:$AJ$18,24,FALSE)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244</v>
      </c>
      <c r="Q77" t="str">
        <f>IF(G77="экспл",0,IF(G77="импл_",VLOOKUP(J77,quest_импл!$A$1:$J$129,8,FALSE),0))</f>
        <v>sound\\Buriy_li.wav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2036</v>
      </c>
      <c r="AD77" t="str">
        <f t="shared" ca="1" si="33"/>
        <v>pics\\Limon_4.jpg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pics\\Limon_4.jpg</v>
      </c>
      <c r="AI77" t="s">
        <v>79</v>
      </c>
      <c r="AO77">
        <f t="shared" ca="1" si="34"/>
        <v>0.56826375933333595</v>
      </c>
      <c r="AP77" t="str">
        <f t="shared" ca="1" si="35"/>
        <v>pics\\Limon_4.jpg</v>
      </c>
      <c r="AR77" t="str">
        <f t="shared" si="36"/>
        <v/>
      </c>
      <c r="AS77" t="str">
        <f t="shared" ca="1" si="29"/>
        <v>pics\\Limon_4.jpg</v>
      </c>
      <c r="AT77">
        <f t="shared" ca="1" si="30"/>
        <v>0.49253637011472318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_Бурый_ли_</v>
      </c>
      <c r="BB77" t="str">
        <f t="shared" si="32"/>
        <v>_Бурый_ли_БАРОХ?</v>
      </c>
      <c r="BD77" cm="1">
        <f t="array" aca="1" ref="BD77" ca="1">INDEX($L$74:$L$81,(RANK(AT5,$AT$2:$AT$9)))</f>
        <v>2088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VLOOKUP(B78,audio_list_stym!$A$3:$BP$18,56,FALSE)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VLOOKUP(B78,audio_list_stym!$A$3:$AJ$18,24,FALSE)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245</v>
      </c>
      <c r="Q78" t="str">
        <f>IF(G78="экспл",0,IF(G78="импл_",VLOOKUP(J78,quest_импл!$A$1:$J$129,8,FALSE),0))</f>
        <v>sound\\Vizhatiy_li.wav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2061</v>
      </c>
      <c r="AD78" t="str">
        <f t="shared" ca="1" si="33"/>
        <v>pics\\Tomat_5.jpg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pics\\Tomat_5.jpg</v>
      </c>
      <c r="AI78" t="s">
        <v>80</v>
      </c>
      <c r="AO78">
        <f t="shared" ca="1" si="34"/>
        <v>9.6518518336176751E-2</v>
      </c>
      <c r="AP78" t="str">
        <f t="shared" ca="1" si="35"/>
        <v>pics\\Tomat_5.jpg</v>
      </c>
      <c r="AR78" t="str">
        <f t="shared" si="36"/>
        <v/>
      </c>
      <c r="AS78" t="str">
        <f t="shared" ca="1" si="29"/>
        <v>pics\\Tomat_5.jpg</v>
      </c>
      <c r="AT78">
        <f t="shared" ca="1" si="30"/>
        <v>0.82146130618852131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_Выжатый_ли_</v>
      </c>
      <c r="BB78" t="str">
        <f t="shared" si="32"/>
        <v>_Выжатый_ли_БАРОХ?</v>
      </c>
      <c r="BD78" cm="1">
        <f t="array" aca="1" ref="BD78" ca="1">INDEX($L$74:$L$81,(RANK(AT6,$AT$2:$AT$9)))</f>
        <v>2082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VLOOKUP(B79,audio_list_stym!$A$3:$BP$18,56,FALSE)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VLOOKUP(B79,audio_list_stym!$A$3:$AJ$18,24,FALSE)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246</v>
      </c>
      <c r="Q79" t="str">
        <f>IF(G79="экспл",0,IF(G79="импл_",VLOOKUP(J79,quest_импл!$A$1:$J$129,8,FALSE),0))</f>
        <v>sound\\Obemniy_li.wav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2017</v>
      </c>
      <c r="AD79" t="str">
        <f t="shared" ca="1" si="33"/>
        <v>pics\\Goroh_1.jpg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pics\\Goroh_1.jpg</v>
      </c>
      <c r="AI79" t="s">
        <v>81</v>
      </c>
      <c r="AO79">
        <f t="shared" ca="1" si="34"/>
        <v>0.86774838913589825</v>
      </c>
      <c r="AP79" t="str">
        <f t="shared" ca="1" si="35"/>
        <v>pics\\Goroh_1.jpg</v>
      </c>
      <c r="AR79" t="str">
        <f t="shared" si="36"/>
        <v/>
      </c>
      <c r="AS79" t="str">
        <f t="shared" ca="1" si="29"/>
        <v>pics\\Goroh_1.jpg</v>
      </c>
      <c r="AT79">
        <f t="shared" ca="1" si="30"/>
        <v>0.55885954608194521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_Объемный_ли_</v>
      </c>
      <c r="BB79" t="str">
        <f t="shared" si="32"/>
        <v>_Объемный_ли_БАРОХ?</v>
      </c>
      <c r="BD79" cm="1">
        <f t="array" aca="1" ref="BD79" ca="1">INDEX($L$74:$L$81,(RANK(AT7,$AT$2:$AT$9)))</f>
        <v>2086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VLOOKUP(B80,audio_list_stym!$A$3:$BP$18,56,FALSE)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VLOOKUP(B80,audio_list_stym!$A$3:$AJ$18,24,FALSE)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247</v>
      </c>
      <c r="Q80" t="str">
        <f>IF(G80="экспл",0,IF(G80="импл_",VLOOKUP(J80,quest_импл!$A$1:$J$129,8,FALSE),0))</f>
        <v>sound\\Pustoy_li.wav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2026</v>
      </c>
      <c r="AD80" t="str">
        <f t="shared" ca="1" si="33"/>
        <v>pics\\Kokos_2.jpg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pics\\Kokos_2.jpg</v>
      </c>
      <c r="AI80" t="s">
        <v>82</v>
      </c>
      <c r="AO80">
        <f t="shared" ca="1" si="34"/>
        <v>0.67851504647236682</v>
      </c>
      <c r="AP80" t="str">
        <f t="shared" ca="1" si="35"/>
        <v>pics\\Kokos_2.jpg</v>
      </c>
      <c r="AR80" t="str">
        <f t="shared" si="36"/>
        <v/>
      </c>
      <c r="AS80" t="str">
        <f t="shared" ca="1" si="29"/>
        <v>pics\\Kokos_2.jpg</v>
      </c>
      <c r="AT80">
        <f t="shared" ca="1" si="30"/>
        <v>0.34676443823205438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_Пустой_ли_</v>
      </c>
      <c r="BB80" t="str">
        <f t="shared" si="32"/>
        <v>_Пустой_ли_БАРОХ?</v>
      </c>
      <c r="BD80" cm="1">
        <f t="array" aca="1" ref="BD80" ca="1">INDEX($L$74:$L$81,(RANK(AT8,$AT$2:$AT$9)))</f>
        <v>2081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VLOOKUP(B81,audio_list_stym!$A$3:$BP$18,56,FALSE)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VLOOKUP(B81,audio_list_stym!$A$3:$AJ$18,24,FALSE)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248</v>
      </c>
      <c r="Q81" t="str">
        <f>IF(G81="экспл",0,IF(G81="импл_",VLOOKUP(J81,quest_импл!$A$1:$J$129,8,FALSE),0))</f>
        <v>sound\\Beliy_li.wav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2033</v>
      </c>
      <c r="AD81" t="str">
        <f t="shared" ca="1" si="33"/>
        <v>pics\\Limon_1.jpg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pics\\Limon_1.jpg</v>
      </c>
      <c r="AI81" t="s">
        <v>83</v>
      </c>
      <c r="AO81">
        <f t="shared" ca="1" si="34"/>
        <v>0.57733636362998564</v>
      </c>
      <c r="AP81" t="str">
        <f t="shared" ca="1" si="35"/>
        <v>pics\\Limon_1.jpg</v>
      </c>
      <c r="AR81" t="str">
        <f t="shared" si="36"/>
        <v/>
      </c>
      <c r="AS81" t="str">
        <f t="shared" ca="1" si="29"/>
        <v>pics\\Limon_1.jpg</v>
      </c>
      <c r="AT81">
        <f t="shared" ca="1" si="30"/>
        <v>0.75182664389394382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_Белый_ли_</v>
      </c>
      <c r="BB81" t="str">
        <f t="shared" si="32"/>
        <v>_Белый_ли_БАРОХ?</v>
      </c>
      <c r="BD81" cm="1">
        <f t="array" aca="1" ref="BD81" ca="1">INDEX($L$74:$L$81,(RANK(AT9,$AT$2:$AT$9)))</f>
        <v>2084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VLOOKUP(B82,audio_list_stym!$A$3:$BP$18,56,FALSE)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VLOOKUP(B82,audio_list_stym!$A$3:$AJ$18,24,FALSE)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121</v>
      </c>
      <c r="Z82" t="str">
        <f>IF(G82="экспл",VLOOKUP(J82,quest_экспл!$A$1:$N$129,12,FALSE),IF(G82="импл_",0,0))</f>
        <v>sound\\Ispachkan_li_on.wav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3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28"/>
        <v/>
      </c>
      <c r="AI82" t="s">
        <v>84</v>
      </c>
      <c r="AO82">
        <f t="shared" ca="1" si="34"/>
        <v>8.9447503561703723E-2</v>
      </c>
      <c r="AP82" t="str">
        <f t="shared" ca="1" si="35"/>
        <v>pics\\Tomat_6.jpg</v>
      </c>
      <c r="AR82" t="str">
        <f t="shared" si="36"/>
        <v/>
      </c>
      <c r="AS82" t="str">
        <f t="shared" si="29"/>
        <v/>
      </c>
      <c r="AT82">
        <f t="shared" ca="1" si="30"/>
        <v>0.42403652101504796</v>
      </c>
      <c r="AU82" t="s">
        <v>697</v>
      </c>
      <c r="AV82" t="str">
        <f t="shared" ca="1" si="31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_Испачкан_ли_он?</v>
      </c>
      <c r="BA82" t="e">
        <f>VLOOKUP(Q82,audio_list_stym!$B$2:$BQ$299,68,FALSE)</f>
        <v>#N/A</v>
      </c>
      <c r="BB82" t="str">
        <f t="shared" si="32"/>
        <v>На_экране_ЛИРОХ._Испачкан_ли_он?</v>
      </c>
      <c r="BC82">
        <f>A82</f>
        <v>1211</v>
      </c>
      <c r="BD82" cm="1">
        <f t="array" aca="1" ref="BD82" ca="1">INDEX($L$82:$L$89,(RANK(AT2,$AT$2:$AT$9)))</f>
        <v>2095</v>
      </c>
      <c r="BE82" cm="1">
        <f t="array" aca="1" ref="BE82" ca="1">INDEX(BD66:BD81,(RANK(AT4,$AT$2:$AT$17)))</f>
        <v>2078</v>
      </c>
      <c r="BF82" cm="1">
        <f t="array" aca="1" ref="BF82" ca="1">INDEX(BD90:BD105,(RANK(AT4,$AT$2:$AT$17)))</f>
        <v>2114</v>
      </c>
      <c r="BG82" cm="1">
        <f t="array" aca="1" ref="BG82" ca="1">INDEX(BD106:BD129,(RANK(AT4,$AT$2:$AT$9)))</f>
        <v>2139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VLOOKUP(B83,audio_list_stym!$A$3:$BP$18,56,FALSE)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VLOOKUP(B83,audio_list_stym!$A$3:$AJ$18,24,FALSE)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122</v>
      </c>
      <c r="Z83" t="str">
        <f>IF(G83="экспл",VLOOKUP(J83,quest_экспл!$A$1:$N$129,12,FALSE),IF(G83="импл_",0,0))</f>
        <v>sound\\On_farshirovanniy.wav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3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28"/>
        <v/>
      </c>
      <c r="AI83" t="s">
        <v>85</v>
      </c>
      <c r="AO83">
        <f t="shared" ca="1" si="34"/>
        <v>0.93113706319554201</v>
      </c>
      <c r="AP83" t="str">
        <f t="shared" ca="1" si="35"/>
        <v>pics\\Banan_7.jpg</v>
      </c>
      <c r="AR83" t="str">
        <f t="shared" si="36"/>
        <v/>
      </c>
      <c r="AS83" t="str">
        <f t="shared" si="29"/>
        <v/>
      </c>
      <c r="AT83">
        <f t="shared" ca="1" si="30"/>
        <v>0.68244912777237143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_Он_фаршированный?</v>
      </c>
      <c r="BA83" t="e">
        <f>VLOOKUP(Q83,audio_list_stym!$B$2:$BQ$299,68,FALSE)</f>
        <v>#N/A</v>
      </c>
      <c r="BB83" t="str">
        <f t="shared" si="32"/>
        <v>Посмотрите,_вот_ЛИРОХ._Он_фаршированный?</v>
      </c>
      <c r="BD83" cm="1">
        <f t="array" aca="1" ref="BD83" ca="1">INDEX($L$82:$L$89,(RANK(AT3,$AT$2:$AT$9)))</f>
        <v>2093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VLOOKUP(B84,audio_list_stym!$A$3:$BP$18,56,FALSE)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VLOOKUP(B84,audio_list_stym!$A$3:$AJ$18,24,FALSE)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123</v>
      </c>
      <c r="Z84" t="str">
        <f>IF(G84="экспл",VLOOKUP(J84,quest_экспл!$A$1:$N$129,12,FALSE),IF(G84="импл_",0,0))</f>
        <v>sound\\On_razrezanniy.wav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3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8"/>
        <v/>
      </c>
      <c r="AI84" t="s">
        <v>94</v>
      </c>
      <c r="AO84">
        <f t="shared" ca="1" si="34"/>
        <v>0.87640433384024985</v>
      </c>
      <c r="AP84" t="str">
        <f t="shared" ca="1" si="35"/>
        <v>pics\\Finik_7.jpg</v>
      </c>
      <c r="AR84" t="str">
        <f t="shared" si="36"/>
        <v/>
      </c>
      <c r="AS84" t="str">
        <f t="shared" si="29"/>
        <v/>
      </c>
      <c r="AT84">
        <f t="shared" ca="1" si="30"/>
        <v>0.94819386306972331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_Он_разрезанный?</v>
      </c>
      <c r="BA84" t="e">
        <f>VLOOKUP(Q84,audio_list_stym!$B$2:$BQ$299,68,FALSE)</f>
        <v>#N/A</v>
      </c>
      <c r="BB84" t="str">
        <f t="shared" si="32"/>
        <v>Вот_ЛИРОХ._Он_разрезанный?</v>
      </c>
      <c r="BD84" cm="1">
        <f t="array" aca="1" ref="BD84" ca="1">INDEX($L$82:$L$89,(RANK(AT4,$AT$2:$AT$9)))</f>
        <v>2091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VLOOKUP(B85,audio_list_stym!$A$3:$BP$18,56,FALSE)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VLOOKUP(B85,audio_list_stym!$A$3:$AJ$18,24,FALSE)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124</v>
      </c>
      <c r="Z85" t="str">
        <f>IF(G85="экспл",VLOOKUP(J85,quest_экспл!$A$1:$N$129,12,FALSE),IF(G85="импл_",0,0))</f>
        <v>sound\\On_s_lepestkami.wav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3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28"/>
        <v/>
      </c>
      <c r="AI85" t="s">
        <v>95</v>
      </c>
      <c r="AO85">
        <f t="shared" ca="1" si="34"/>
        <v>0.77611147597005337</v>
      </c>
      <c r="AP85" t="str">
        <f t="shared" ca="1" si="35"/>
        <v>pics\\Goroh_8.jpg</v>
      </c>
      <c r="AR85" t="str">
        <f t="shared" si="36"/>
        <v/>
      </c>
      <c r="AS85" t="str">
        <f t="shared" si="29"/>
        <v/>
      </c>
      <c r="AT85">
        <f t="shared" ca="1" si="30"/>
        <v>0.44409827104590638</v>
      </c>
      <c r="AU85" t="s">
        <v>697</v>
      </c>
      <c r="AV85" t="str">
        <f t="shared" ca="1" si="31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_Он_с_лепестками?</v>
      </c>
      <c r="BA85" t="e">
        <f>VLOOKUP(Q85,audio_list_stym!$B$2:$BQ$299,68,FALSE)</f>
        <v>#N/A</v>
      </c>
      <c r="BB85" t="str">
        <f t="shared" si="32"/>
        <v>Это_ЛИРОХ._Он_с_лепестками?</v>
      </c>
      <c r="BD85" cm="1">
        <f t="array" aca="1" ref="BD85" ca="1">INDEX($L$82:$L$89,(RANK(AT5,$AT$2:$AT$9)))</f>
        <v>2096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VLOOKUP(B86,audio_list_stym!$A$3:$BP$18,56,FALSE)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VLOOKUP(B86,audio_list_stym!$A$3:$AJ$18,24,FALSE)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125</v>
      </c>
      <c r="Z86" t="str">
        <f>IF(G86="экспл",VLOOKUP(J86,quest_экспл!$A$1:$N$129,12,FALSE),IF(G86="импл_",0,0))</f>
        <v>sound\\Kolyuchiy_li_on.wav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3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28"/>
        <v/>
      </c>
      <c r="AI86" t="s">
        <v>96</v>
      </c>
      <c r="AO86">
        <f t="shared" ca="1" si="34"/>
        <v>0.9121008487844392</v>
      </c>
      <c r="AP86" t="str">
        <f t="shared" ca="1" si="35"/>
        <v>pics\\Finik_1.jpg</v>
      </c>
      <c r="AR86" t="str">
        <f t="shared" si="36"/>
        <v/>
      </c>
      <c r="AS86" t="str">
        <f t="shared" si="29"/>
        <v/>
      </c>
      <c r="AT86">
        <f t="shared" ca="1" si="30"/>
        <v>0.97331803676598927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_Колючий_ли_он?</v>
      </c>
      <c r="BA86" t="e">
        <f>VLOOKUP(Q86,audio_list_stym!$B$2:$BQ$299,68,FALSE)</f>
        <v>#N/A</v>
      </c>
      <c r="BB86" t="str">
        <f t="shared" si="32"/>
        <v>На_картинке_ЛИРОХ._Колючий_ли_он?</v>
      </c>
      <c r="BD86" cm="1">
        <f t="array" aca="1" ref="BD86" ca="1">INDEX($L$82:$L$89,(RANK(AT6,$AT$2:$AT$9)))</f>
        <v>2090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VLOOKUP(B87,audio_list_stym!$A$3:$BP$18,56,FALSE)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VLOOKUP(B87,audio_list_stym!$A$3:$AJ$18,24,FALSE)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126</v>
      </c>
      <c r="Z87" t="str">
        <f>IF(G87="экспл",VLOOKUP(J87,quest_экспл!$A$1:$N$129,12,FALSE),IF(G87="импл_",0,0))</f>
        <v>sound\\Oranzheviy_li_on.wav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3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28"/>
        <v/>
      </c>
      <c r="AI87" t="s">
        <v>97</v>
      </c>
      <c r="AO87">
        <f t="shared" ca="1" si="34"/>
        <v>0.14193018572825256</v>
      </c>
      <c r="AP87" t="str">
        <f t="shared" ca="1" si="35"/>
        <v>pics\\Tomat_2.jpg</v>
      </c>
      <c r="AR87" t="str">
        <f t="shared" si="36"/>
        <v/>
      </c>
      <c r="AS87" t="str">
        <f t="shared" si="29"/>
        <v/>
      </c>
      <c r="AT87">
        <f t="shared" ca="1" si="30"/>
        <v>0.3009226953702776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_Оранжевый_ли_он?</v>
      </c>
      <c r="BA87" t="e">
        <f>VLOOKUP(Q87,audio_list_stym!$B$2:$BQ$299,68,FALSE)</f>
        <v>#N/A</v>
      </c>
      <c r="BB87" t="str">
        <f t="shared" si="32"/>
        <v>На_мониторе_ЛИРОХ._Оранжевый_ли_он?</v>
      </c>
      <c r="BD87" cm="1">
        <f t="array" aca="1" ref="BD87" ca="1">INDEX($L$82:$L$89,(RANK(AT7,$AT$2:$AT$9)))</f>
        <v>2094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VLOOKUP(B88,audio_list_stym!$A$3:$BP$18,56,FALSE)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VLOOKUP(B88,audio_list_stym!$A$3:$AJ$18,24,FALSE)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127</v>
      </c>
      <c r="Z88" t="str">
        <f>IF(G88="экспл",VLOOKUP(J88,quest_экспл!$A$1:$N$129,12,FALSE),IF(G88="импл_",0,0))</f>
        <v>sound\\On_zernistiy.wav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3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28"/>
        <v/>
      </c>
      <c r="AI88" t="s">
        <v>98</v>
      </c>
      <c r="AO88">
        <f t="shared" ca="1" si="34"/>
        <v>0.97503445776325115</v>
      </c>
      <c r="AP88" t="str">
        <f t="shared" ca="1" si="35"/>
        <v>pics\\Banan_2.jpg</v>
      </c>
      <c r="AR88" t="str">
        <f t="shared" si="36"/>
        <v/>
      </c>
      <c r="AS88" t="str">
        <f t="shared" si="29"/>
        <v/>
      </c>
      <c r="AT88">
        <f t="shared" ca="1" si="30"/>
        <v>0.25219664083898563</v>
      </c>
      <c r="AU88" t="s">
        <v>697</v>
      </c>
      <c r="AV88" t="str">
        <f t="shared" ca="1" si="31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_Он_зернистый?</v>
      </c>
      <c r="BA88" t="e">
        <f>VLOOKUP(Q88,audio_list_stym!$B$2:$BQ$299,68,FALSE)</f>
        <v>#N/A</v>
      </c>
      <c r="BB88" t="str">
        <f t="shared" si="32"/>
        <v>Перед_Вами_ЛИРОХ._Он_зернистый?</v>
      </c>
      <c r="BD88" cm="1">
        <f t="array" aca="1" ref="BD88" ca="1">INDEX($L$82:$L$89,(RANK(AT8,$AT$2:$AT$9)))</f>
        <v>2089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VLOOKUP(B89,audio_list_stym!$A$3:$BP$18,56,FALSE)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VLOOKUP(B89,audio_list_stym!$A$3:$AJ$18,24,FALSE)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128</v>
      </c>
      <c r="Z89" t="str">
        <f>IF(G89="экспл",VLOOKUP(J89,quest_экспл!$A$1:$N$129,12,FALSE),IF(G89="импл_",0,0))</f>
        <v>sound\\Okruglya_li_on.wav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3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28"/>
        <v/>
      </c>
      <c r="AI89" t="s">
        <v>99</v>
      </c>
      <c r="AO89">
        <f t="shared" ca="1" si="34"/>
        <v>0.43544065944661736</v>
      </c>
      <c r="AP89" t="str">
        <f t="shared" ca="1" si="35"/>
        <v>pics\\Peper_2.jpg</v>
      </c>
      <c r="AR89" t="str">
        <f t="shared" si="36"/>
        <v/>
      </c>
      <c r="AS89" t="str">
        <f t="shared" si="29"/>
        <v/>
      </c>
      <c r="AT89">
        <f t="shared" ca="1" si="30"/>
        <v>0.49868062327345319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_Округлый_ли_он?</v>
      </c>
      <c r="BA89" t="e">
        <f>VLOOKUP(Q89,audio_list_stym!$B$2:$BQ$299,68,FALSE)</f>
        <v>#N/A</v>
      </c>
      <c r="BB89" t="str">
        <f t="shared" si="32"/>
        <v>Вы_видите_ЛИРОХ._Округлый_ли_он?</v>
      </c>
      <c r="BD89" cm="1">
        <f t="array" aca="1" ref="BD89" ca="1">INDEX($L$82:$L$89,(RANK(AT9,$AT$2:$AT$9)))</f>
        <v>2092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VLOOKUP(B90,audio_list_stym!$A$3:$BP$18,56,FALSE)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VLOOKUP(B90,audio_list_stym!$A$3:$AJ$18,24,FALSE)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257</v>
      </c>
      <c r="Q90" t="str">
        <f>IF(G90="экспл",0,IF(G90="импл_",VLOOKUP(J90,quest_импл!$A$1:$J$129,8,FALSE),0))</f>
        <v>sound\\Beliy_li_vnutri.wav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2020</v>
      </c>
      <c r="AD90" t="str">
        <f t="shared" ca="1" si="33"/>
        <v>pics\\Goroh_4.jpg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pics\\Goroh_4.jpg</v>
      </c>
      <c r="AI90" t="s">
        <v>100</v>
      </c>
      <c r="AO90">
        <f t="shared" ca="1" si="34"/>
        <v>0.81326799303737629</v>
      </c>
      <c r="AP90" t="str">
        <f t="shared" ca="1" si="35"/>
        <v>pics\\Goroh_4.jpg</v>
      </c>
      <c r="AR90" t="str">
        <f t="shared" si="36"/>
        <v/>
      </c>
      <c r="AS90" t="str">
        <f t="shared" ca="1" si="29"/>
        <v>pics\\Goroh_4.jpg</v>
      </c>
      <c r="AT90">
        <f t="shared" ca="1" si="30"/>
        <v>0.26954376426746196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_Белый_ли_внутри_</v>
      </c>
      <c r="BB90" t="str">
        <f t="shared" si="32"/>
        <v>_Белый_ли_внутри_XXXXX?</v>
      </c>
      <c r="BC90">
        <f>A90</f>
        <v>1212</v>
      </c>
      <c r="BD90" cm="1">
        <f t="array" aca="1" ref="BD90" ca="1">INDEX($L$90:$L$97,(RANK(AT2,$AT$2:$AT$9)))</f>
        <v>2119</v>
      </c>
      <c r="BE90" cm="1">
        <f t="array" aca="1" ref="BE90" ca="1">INDEX(BD66:BD81,(RANK(AT5,$AT$2:$AT$17)))</f>
        <v>2084</v>
      </c>
      <c r="BF90" cm="1">
        <f t="array" aca="1" ref="BF90" ca="1">INDEX(BD98:BD113,(RANK(AT5,$AT$2:$AT$17)))</f>
        <v>2140</v>
      </c>
      <c r="BG90" cm="1">
        <f t="array" aca="1" ref="BG90" ca="1">INDEX(BD114:BD129,(RANK(AT5,$AT$2:$AT$9)))</f>
        <v>2148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VLOOKUP(B91,audio_list_stym!$A$3:$BP$18,56,FALSE)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VLOOKUP(B91,audio_list_stym!$A$3:$AJ$18,24,FALSE)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258</v>
      </c>
      <c r="Q91" t="str">
        <f>IF(G91="экспл",0,IF(G91="импл_",VLOOKUP(J91,quest_импл!$A$1:$J$129,8,FALSE),0))</f>
        <v>sound\\Rebristiy_li.wav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2044</v>
      </c>
      <c r="AD91" t="str">
        <f t="shared" ca="1" si="33"/>
        <v>pics\\Peper_4.jpg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pics\\Peper_4.jpg</v>
      </c>
      <c r="AI91" t="s">
        <v>101</v>
      </c>
      <c r="AO91">
        <f t="shared" ca="1" si="34"/>
        <v>0.34343324657884922</v>
      </c>
      <c r="AP91" t="str">
        <f t="shared" ca="1" si="35"/>
        <v>pics\\Peper_4.jpg</v>
      </c>
      <c r="AR91" t="str">
        <f t="shared" si="36"/>
        <v/>
      </c>
      <c r="AS91" t="str">
        <f t="shared" ca="1" si="29"/>
        <v>pics\\Peper_4.jpg</v>
      </c>
      <c r="AT91">
        <f t="shared" ca="1" si="30"/>
        <v>0.83951660539918571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_Ребристый_ли_</v>
      </c>
      <c r="BB91" t="str">
        <f t="shared" si="32"/>
        <v>_Ребристый_ли_XXXXX?</v>
      </c>
      <c r="BD91" cm="1">
        <f t="array" aca="1" ref="BD91" ca="1">INDEX($L$90:$L$97,(RANK(AT3,$AT$2:$AT$9)))</f>
        <v>2117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VLOOKUP(B92,audio_list_stym!$A$3:$BP$18,56,FALSE)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VLOOKUP(B92,audio_list_stym!$A$3:$AJ$18,24,FALSE)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259</v>
      </c>
      <c r="Q92" t="str">
        <f>IF(G92="экспл",0,IF(G92="импл_",VLOOKUP(J92,quest_импл!$A$1:$J$129,8,FALSE),0))</f>
        <v>sound\\Goluboy_li.wav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2030</v>
      </c>
      <c r="AD92" t="str">
        <f t="shared" ca="1" si="33"/>
        <v>pics\\Kokos_6.jpg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pics\\Kokos_6.jpg</v>
      </c>
      <c r="AI92" t="s">
        <v>102</v>
      </c>
      <c r="AO92">
        <f t="shared" ca="1" si="34"/>
        <v>0.62927867598557752</v>
      </c>
      <c r="AP92" t="str">
        <f t="shared" ca="1" si="35"/>
        <v>pics\\Kokos_6.jpg</v>
      </c>
      <c r="AR92" t="str">
        <f t="shared" si="36"/>
        <v/>
      </c>
      <c r="AS92" t="str">
        <f t="shared" ca="1" si="29"/>
        <v>pics\\Kokos_6.jpg</v>
      </c>
      <c r="AT92">
        <f t="shared" ca="1" si="30"/>
        <v>0.10626229312856683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_Голубой_ли_</v>
      </c>
      <c r="BB92" t="str">
        <f t="shared" si="32"/>
        <v>_Голубой_ли_XXXXX?</v>
      </c>
      <c r="BD92" cm="1">
        <f t="array" aca="1" ref="BD92" ca="1">INDEX($L$90:$L$97,(RANK(AT4,$AT$2:$AT$9)))</f>
        <v>2115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VLOOKUP(B93,audio_list_stym!$A$3:$BP$18,56,FALSE)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VLOOKUP(B93,audio_list_stym!$A$3:$AJ$18,24,FALSE)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260</v>
      </c>
      <c r="Q93" t="str">
        <f>IF(G93="экспл",0,IF(G93="импл_",VLOOKUP(J93,quest_импл!$A$1:$J$129,8,FALSE),0))</f>
        <v>sound\\S_bugorkami_li.wav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2054</v>
      </c>
      <c r="AD93" t="str">
        <f t="shared" ca="1" si="33"/>
        <v>pics\\Redis_6.jpg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pics\\Redis_6.jpg</v>
      </c>
      <c r="AI93" t="s">
        <v>103</v>
      </c>
      <c r="AO93">
        <f t="shared" ca="1" si="34"/>
        <v>0.23094271208684236</v>
      </c>
      <c r="AP93" t="str">
        <f t="shared" ca="1" si="35"/>
        <v>pics\\Redis_6.jpg</v>
      </c>
      <c r="AR93" t="str">
        <f t="shared" si="36"/>
        <v/>
      </c>
      <c r="AS93" t="str">
        <f t="shared" ca="1" si="29"/>
        <v>pics\\Redis_6.jpg</v>
      </c>
      <c r="AT93">
        <f t="shared" ca="1" si="30"/>
        <v>0.90461012348040082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_С_бугорками_ли_</v>
      </c>
      <c r="BB93" t="str">
        <f t="shared" si="32"/>
        <v>_С_бугорками_ли_XXXXX?</v>
      </c>
      <c r="BD93" cm="1">
        <f t="array" aca="1" ref="BD93" ca="1">INDEX($L$90:$L$97,(RANK(AT5,$AT$2:$AT$9)))</f>
        <v>2120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VLOOKUP(B94,audio_list_stym!$A$3:$BP$18,56,FALSE)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VLOOKUP(B94,audio_list_stym!$A$3:$AJ$18,24,FALSE)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261</v>
      </c>
      <c r="Q94" t="str">
        <f>IF(G94="экспл",0,IF(G94="импл_",VLOOKUP(J94,quest_импл!$A$1:$J$129,8,FALSE),0))</f>
        <v>sound\\Ovalniy_li.wav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2025</v>
      </c>
      <c r="AD94" t="str">
        <f t="shared" ca="1" si="33"/>
        <v>pics\\Kokos_1.jpg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pics\\Kokos_1.jpg</v>
      </c>
      <c r="AI94" t="s">
        <v>104</v>
      </c>
      <c r="AO94">
        <f t="shared" ca="1" si="34"/>
        <v>0.72457208293540254</v>
      </c>
      <c r="AP94" t="str">
        <f t="shared" ca="1" si="35"/>
        <v>pics\\Kokos_1.jpg</v>
      </c>
      <c r="AR94" t="str">
        <f t="shared" si="36"/>
        <v/>
      </c>
      <c r="AS94" t="str">
        <f t="shared" ca="1" si="29"/>
        <v>pics\\Kokos_1.jpg</v>
      </c>
      <c r="AT94">
        <f t="shared" ca="1" si="30"/>
        <v>0.68583506299664043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_Овальный_ли_</v>
      </c>
      <c r="BB94" t="str">
        <f t="shared" si="32"/>
        <v>_Овальный_ли_XXXXX?</v>
      </c>
      <c r="BD94" cm="1">
        <f t="array" aca="1" ref="BD94" ca="1">INDEX($L$90:$L$97,(RANK(AT6,$AT$2:$AT$9)))</f>
        <v>2114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VLOOKUP(B95,audio_list_stym!$A$3:$BP$18,56,FALSE)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VLOOKUP(B95,audio_list_stym!$A$3:$AJ$18,24,FALSE)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262</v>
      </c>
      <c r="Q95" t="str">
        <f>IF(G95="экспл",0,IF(G95="импл_",VLOOKUP(J95,quest_импл!$A$1:$J$129,8,FALSE),0))</f>
        <v>sound\\Zhidkiy_li.wav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2055</v>
      </c>
      <c r="AD95" t="str">
        <f t="shared" ca="1" si="33"/>
        <v>pics\\Redis_7.jpg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pics\\Redis_7.jpg</v>
      </c>
      <c r="AI95" t="s">
        <v>105</v>
      </c>
      <c r="AO95">
        <f t="shared" ca="1" si="34"/>
        <v>0.19019466410747843</v>
      </c>
      <c r="AP95" t="str">
        <f t="shared" ca="1" si="35"/>
        <v>pics\\Redis_7.jpg</v>
      </c>
      <c r="AR95" t="str">
        <f t="shared" si="36"/>
        <v/>
      </c>
      <c r="AS95" t="str">
        <f t="shared" ca="1" si="29"/>
        <v>pics\\Redis_7.jpg</v>
      </c>
      <c r="AT95">
        <f t="shared" ca="1" si="30"/>
        <v>0.67998913517748427</v>
      </c>
      <c r="AU95" t="s">
        <v>697</v>
      </c>
      <c r="AV95" t="str">
        <f t="shared" ca="1" si="31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_Жидкий_ли_</v>
      </c>
      <c r="BB95" t="str">
        <f t="shared" si="32"/>
        <v>_Жидкий_ли_XXXXX?</v>
      </c>
      <c r="BD95" cm="1">
        <f t="array" aca="1" ref="BD95" ca="1">INDEX($L$90:$L$97,(RANK(AT7,$AT$2:$AT$9)))</f>
        <v>2118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VLOOKUP(B96,audio_list_stym!$A$3:$BP$18,56,FALSE)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VLOOKUP(B96,audio_list_stym!$A$3:$AJ$18,24,FALSE)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263</v>
      </c>
      <c r="Q96" t="str">
        <f>IF(G96="экспл",0,IF(G96="импл_",VLOOKUP(J96,quest_импл!$A$1:$J$129,8,FALSE),0))</f>
        <v>sound\\Lohmatiy_li.wav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2028</v>
      </c>
      <c r="AD96" t="str">
        <f t="shared" ca="1" si="33"/>
        <v>pics\\Kokos_4.jpg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pics\\Kokos_4.jpg</v>
      </c>
      <c r="AI96" t="s">
        <v>106</v>
      </c>
      <c r="AO96">
        <f t="shared" ca="1" si="34"/>
        <v>0.63953314089866009</v>
      </c>
      <c r="AP96" t="str">
        <f t="shared" ca="1" si="35"/>
        <v>pics\\Kokos_4.jpg</v>
      </c>
      <c r="AR96" t="str">
        <f t="shared" si="36"/>
        <v/>
      </c>
      <c r="AS96" t="str">
        <f t="shared" ca="1" si="29"/>
        <v>pics\\Kokos_4.jpg</v>
      </c>
      <c r="AT96">
        <f t="shared" ca="1" si="30"/>
        <v>0.26686823189617803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_Лохматый_ли_</v>
      </c>
      <c r="BB96" t="str">
        <f t="shared" si="32"/>
        <v>_Лохматый_ли_XXXXX?</v>
      </c>
      <c r="BD96" cm="1">
        <f t="array" aca="1" ref="BD96" ca="1">INDEX($L$90:$L$97,(RANK(AT8,$AT$2:$AT$9)))</f>
        <v>2113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VLOOKUP(B97,audio_list_stym!$A$3:$BP$18,56,FALSE)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VLOOKUP(B97,audio_list_stym!$A$3:$AJ$18,24,FALSE)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264</v>
      </c>
      <c r="Q97" t="str">
        <f>IF(G97="экспл",0,IF(G97="импл_",VLOOKUP(J97,quest_импл!$A$1:$J$129,8,FALSE),0))</f>
        <v>sound\\Zolotistiy_li.wav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2060</v>
      </c>
      <c r="AD97" t="str">
        <f t="shared" ca="1" si="33"/>
        <v>pics\\Tomat_4.jpg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pics\\Tomat_4.jpg</v>
      </c>
      <c r="AI97" t="s">
        <v>107</v>
      </c>
      <c r="AO97">
        <f t="shared" ca="1" si="34"/>
        <v>0.10802750823301133</v>
      </c>
      <c r="AP97" t="str">
        <f t="shared" ca="1" si="35"/>
        <v>pics\\Tomat_4.jpg</v>
      </c>
      <c r="AR97" t="str">
        <f t="shared" si="36"/>
        <v/>
      </c>
      <c r="AS97" t="str">
        <f t="shared" ca="1" si="29"/>
        <v>pics\\Tomat_4.jpg</v>
      </c>
      <c r="AT97">
        <f t="shared" ca="1" si="30"/>
        <v>0.11229891949519477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_Золотистый_ли_</v>
      </c>
      <c r="BB97" t="str">
        <f t="shared" si="32"/>
        <v>_Золотистый_ли_XXXXX?</v>
      </c>
      <c r="BD97" cm="1">
        <f t="array" aca="1" ref="BD97" ca="1">INDEX($L$90:$L$97,(RANK(AT9,$AT$2:$AT$9)))</f>
        <v>2116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VLOOKUP(B98,audio_list_stym!$A$3:$BP$18,56,FALSE)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VLOOKUP(B98,audio_list_stym!$A$3:$AJ$18,24,FALSE)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137</v>
      </c>
      <c r="Z98" t="str">
        <f>IF(G98="экспл",VLOOKUP(J98,quest_экспл!$A$1:$N$129,12,FALSE),IF(G98="импл_",0,0))</f>
        <v>sound\\On_sharoobraxniy.wav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3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28"/>
        <v/>
      </c>
      <c r="AI98" t="s">
        <v>108</v>
      </c>
      <c r="AO98">
        <f t="shared" ca="1" si="34"/>
        <v>0.99518001456514138</v>
      </c>
      <c r="AP98" t="str">
        <f t="shared" ca="1" si="35"/>
        <v>pics\\Banan_1.jpg</v>
      </c>
      <c r="AR98" t="str">
        <f>IF(AH98="sound\\Ogorod",AP26,"")</f>
        <v/>
      </c>
      <c r="AS98" t="str">
        <f t="shared" si="29"/>
        <v/>
      </c>
      <c r="AT98">
        <f t="shared" ca="1" si="30"/>
        <v>0.83245005973747976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_Он_шарообразный?</v>
      </c>
      <c r="BA98" t="e">
        <f>VLOOKUP(Q98,audio_list_stym!$B$2:$BQ$299,68,FALSE)</f>
        <v>#N/A</v>
      </c>
      <c r="BB98" t="str">
        <f t="shared" si="32"/>
        <v>На_экране_XXXXX._Он_шарообразный?</v>
      </c>
      <c r="BC98">
        <f>A98</f>
        <v>1213</v>
      </c>
      <c r="BD98" cm="1">
        <f t="array" aca="1" ref="BD98" ca="1">INDEX($L$98:$L$105,(RANK(AT2,$AT$2:$AT$9)))</f>
        <v>2135</v>
      </c>
      <c r="BE98" cm="1">
        <f t="array" aca="1" ref="BE98" ca="1">INDEX(BD66:BD81,(RANK(AT6,$AT$2:$AT$9)))</f>
        <v>2078</v>
      </c>
      <c r="BF98" cm="1">
        <f t="array" aca="1" ref="BF98" ca="1">INDEX(BD82:BD97,(RANK(AT6,$AT$2:$AT$9)))</f>
        <v>2093</v>
      </c>
      <c r="BG98" cm="1">
        <f t="array" aca="1" ref="BG98" ca="1">INDEX(BD106:BD129,(RANK(AT6,$AT$2:$AT$17)))</f>
        <v>2144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VLOOKUP(B99,audio_list_stym!$A$3:$BP$18,56,FALSE)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VLOOKUP(B99,audio_list_stym!$A$3:$AJ$18,24,FALSE)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138</v>
      </c>
      <c r="Z99" t="str">
        <f>IF(G99="экспл",VLOOKUP(J99,quest_экспл!$A$1:$N$129,12,FALSE),IF(G99="импл_",0,0))</f>
        <v>sound\\On_nadrezan.wav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3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28"/>
        <v/>
      </c>
      <c r="AI99" t="s">
        <v>109</v>
      </c>
      <c r="AO99">
        <f t="shared" ca="1" si="34"/>
        <v>0.79797532598387322</v>
      </c>
      <c r="AP99" t="str">
        <f t="shared" ca="1" si="35"/>
        <v>pics\\Goroh_5.jpg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0.28775556755109777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_Он_надрезан?</v>
      </c>
      <c r="BA99" t="e">
        <f>VLOOKUP(Q99,audio_list_stym!$B$2:$BQ$299,68,FALSE)</f>
        <v>#N/A</v>
      </c>
      <c r="BB99" t="str">
        <f t="shared" si="32"/>
        <v>Посмотрите,_вот_XXXXX._Он_надрезан?</v>
      </c>
      <c r="BD99" cm="1">
        <f t="array" aca="1" ref="BD99" ca="1">INDEX($L$98:$L$105,(RANK(AT3,$AT$2:$AT$9)))</f>
        <v>2133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VLOOKUP(B100,audio_list_stym!$A$3:$BP$18,56,FALSE)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VLOOKUP(B100,audio_list_stym!$A$3:$AJ$18,24,FALSE)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139</v>
      </c>
      <c r="Z100" t="str">
        <f>IF(G100="экспл",VLOOKUP(J100,quest_экспл!$A$1:$N$129,12,FALSE),IF(G100="импл_",0,0))</f>
        <v>sound\\On_perekruchen.wav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3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28"/>
        <v/>
      </c>
      <c r="AI100" t="s">
        <v>110</v>
      </c>
      <c r="AO100">
        <f t="shared" ca="1" si="34"/>
        <v>0.15271136584197997</v>
      </c>
      <c r="AP100" t="str">
        <f t="shared" ca="1" si="35"/>
        <v>pics\\Redis_8.jpg</v>
      </c>
      <c r="AR100" t="str">
        <f t="shared" si="37"/>
        <v/>
      </c>
      <c r="AS100" t="str">
        <f t="shared" si="29"/>
        <v/>
      </c>
      <c r="AT100">
        <f t="shared" ca="1" si="30"/>
        <v>0.11237274640383721</v>
      </c>
      <c r="AU100" t="s">
        <v>697</v>
      </c>
      <c r="AV100" t="str">
        <f t="shared" ca="1" si="31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_Он_перекручен?</v>
      </c>
      <c r="BA100" t="e">
        <f>VLOOKUP(Q100,audio_list_stym!$B$2:$BQ$299,68,FALSE)</f>
        <v>#N/A</v>
      </c>
      <c r="BB100" t="str">
        <f t="shared" si="32"/>
        <v>Вот_XXXXX._Он_перекручен?</v>
      </c>
      <c r="BD100" cm="1">
        <f t="array" aca="1" ref="BD100" ca="1">INDEX($L$98:$L$105,(RANK(AT4,$AT$2:$AT$9)))</f>
        <v>2131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VLOOKUP(B101,audio_list_stym!$A$3:$BP$18,56,FALSE)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VLOOKUP(B101,audio_list_stym!$A$3:$AJ$18,24,FALSE)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140</v>
      </c>
      <c r="Z101" t="str">
        <f>IF(G101="экспл",VLOOKUP(J101,quest_экспл!$A$1:$N$129,12,FALSE),IF(G101="импл_",0,0))</f>
        <v>sound\\Sorvan_li_on.wav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3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28"/>
        <v/>
      </c>
      <c r="AI101" t="s">
        <v>111</v>
      </c>
      <c r="AO101">
        <f t="shared" ca="1" si="34"/>
        <v>0.33435201665111614</v>
      </c>
      <c r="AP101" t="str">
        <f t="shared" ca="1" si="35"/>
        <v>pics\\Peper_6.jpg</v>
      </c>
      <c r="AR101" t="str">
        <f t="shared" si="37"/>
        <v/>
      </c>
      <c r="AS101" t="str">
        <f t="shared" si="29"/>
        <v/>
      </c>
      <c r="AT101">
        <f t="shared" ca="1" si="30"/>
        <v>0.58155770187400369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_Сорван_ли_он?</v>
      </c>
      <c r="BA101" t="e">
        <f>VLOOKUP(Q101,audio_list_stym!$B$2:$BQ$299,68,FALSE)</f>
        <v>#N/A</v>
      </c>
      <c r="BB101" t="str">
        <f t="shared" si="32"/>
        <v>Это_XXXXX._Сорван_ли_он?</v>
      </c>
      <c r="BD101" cm="1">
        <f t="array" aca="1" ref="BD101" ca="1">INDEX($L$98:$L$105,(RANK(AT5,$AT$2:$AT$9)))</f>
        <v>2136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VLOOKUP(B102,audio_list_stym!$A$3:$BP$18,56,FALSE)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VLOOKUP(B102,audio_list_stym!$A$3:$AJ$18,24,FALSE)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141</v>
      </c>
      <c r="Z102" t="str">
        <f>IF(G102="экспл",VLOOKUP(J102,quest_экспл!$A$1:$N$129,12,FALSE),IF(G102="импл_",0,0))</f>
        <v>sound\\Spressovan_li_on.wav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3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28"/>
        <v/>
      </c>
      <c r="AI102" t="s">
        <v>112</v>
      </c>
      <c r="AO102">
        <f t="shared" ca="1" si="34"/>
        <v>0.13419446871086915</v>
      </c>
      <c r="AP102" t="str">
        <f t="shared" ca="1" si="35"/>
        <v>pics\\Tomat_3.jpg</v>
      </c>
      <c r="AR102" t="str">
        <f t="shared" si="37"/>
        <v/>
      </c>
      <c r="AS102" t="str">
        <f t="shared" si="29"/>
        <v/>
      </c>
      <c r="AT102">
        <f t="shared" ca="1" si="30"/>
        <v>0.90884207417466245</v>
      </c>
      <c r="AU102" t="s">
        <v>697</v>
      </c>
      <c r="AV102" t="str">
        <f t="shared" ca="1" si="31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_Спрессован_ли_он?</v>
      </c>
      <c r="BA102" t="e">
        <f>VLOOKUP(Q102,audio_list_stym!$B$2:$BQ$299,68,FALSE)</f>
        <v>#N/A</v>
      </c>
      <c r="BB102" t="str">
        <f t="shared" si="32"/>
        <v>На_картинке_XXXXX._Спрессован_ли_он?</v>
      </c>
      <c r="BD102" cm="1">
        <f t="array" aca="1" ref="BD102" ca="1">INDEX($L$98:$L$105,(RANK(AT6,$AT$2:$AT$9)))</f>
        <v>2130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VLOOKUP(B103,audio_list_stym!$A$3:$BP$18,56,FALSE)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VLOOKUP(B103,audio_list_stym!$A$3:$AJ$18,24,FALSE)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142</v>
      </c>
      <c r="Z103" t="str">
        <f>IF(G103="экспл",VLOOKUP(J103,quest_экспл!$A$1:$N$129,12,FALSE),IF(G103="импл_",0,0))</f>
        <v>sound\\Zheltiy_li_on.wav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3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28"/>
        <v/>
      </c>
      <c r="AI103" t="s">
        <v>113</v>
      </c>
      <c r="AO103">
        <f t="shared" ca="1" si="34"/>
        <v>0.30009755872864452</v>
      </c>
      <c r="AP103" t="str">
        <f t="shared" ca="1" si="35"/>
        <v>pics\\Peper_8.jpg</v>
      </c>
      <c r="AR103" t="str">
        <f t="shared" si="37"/>
        <v/>
      </c>
      <c r="AS103" t="str">
        <f t="shared" si="29"/>
        <v/>
      </c>
      <c r="AT103">
        <f t="shared" ca="1" si="30"/>
        <v>0.13229621332087371</v>
      </c>
      <c r="AU103" t="s">
        <v>697</v>
      </c>
      <c r="AV103" t="str">
        <f t="shared" ca="1" si="31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_Желтый_ли_он?</v>
      </c>
      <c r="BA103" t="e">
        <f>VLOOKUP(Q103,audio_list_stym!$B$2:$BQ$299,68,FALSE)</f>
        <v>#N/A</v>
      </c>
      <c r="BB103" t="str">
        <f t="shared" si="32"/>
        <v>На_мониторе_XXXXX._Желтый_ли_он?</v>
      </c>
      <c r="BD103" cm="1">
        <f t="array" aca="1" ref="BD103" ca="1">INDEX($L$98:$L$105,(RANK(AT7,$AT$2:$AT$9)))</f>
        <v>2134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VLOOKUP(B104,audio_list_stym!$A$3:$BP$18,56,FALSE)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VLOOKUP(B104,audio_list_stym!$A$3:$AJ$18,24,FALSE)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143</v>
      </c>
      <c r="Z104" t="str">
        <f>IF(G104="экспл",VLOOKUP(J104,quest_экспл!$A$1:$N$129,12,FALSE),IF(G104="импл_",0,0))</f>
        <v>sound\\Rovniy_li_on.wav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3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28"/>
        <v/>
      </c>
      <c r="AI104" t="s">
        <v>114</v>
      </c>
      <c r="AO104">
        <f t="shared" ca="1" si="34"/>
        <v>0.55697239350836558</v>
      </c>
      <c r="AP104" t="str">
        <f t="shared" ca="1" si="35"/>
        <v>pics\\Limon_5.jpg</v>
      </c>
      <c r="AR104" t="str">
        <f t="shared" si="37"/>
        <v/>
      </c>
      <c r="AS104" t="str">
        <f t="shared" si="29"/>
        <v/>
      </c>
      <c r="AT104">
        <f t="shared" ca="1" si="30"/>
        <v>0.96915596043354713</v>
      </c>
      <c r="AU104" t="s">
        <v>697</v>
      </c>
      <c r="AV104" t="str">
        <f t="shared" ca="1" si="31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_Ровный_ли_он?</v>
      </c>
      <c r="BA104" t="e">
        <f>VLOOKUP(Q104,audio_list_stym!$B$2:$BQ$299,68,FALSE)</f>
        <v>#N/A</v>
      </c>
      <c r="BB104" t="str">
        <f t="shared" si="32"/>
        <v>Перед_Вами_XXXXX._Ровный_ли_он?</v>
      </c>
      <c r="BD104" cm="1">
        <f t="array" aca="1" ref="BD104" ca="1">INDEX($L$98:$L$105,(RANK(AT8,$AT$2:$AT$9)))</f>
        <v>2129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VLOOKUP(B105,audio_list_stym!$A$3:$BP$18,56,FALSE)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VLOOKUP(B105,audio_list_stym!$A$3:$AJ$18,24,FALSE)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144</v>
      </c>
      <c r="Z105" t="str">
        <f>IF(G105="экспл",VLOOKUP(J105,quest_экспл!$A$1:$N$129,12,FALSE),IF(G105="импл_",0,0))</f>
        <v>sound\\On_imeet_shipi.wav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3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28"/>
        <v/>
      </c>
      <c r="AI105" t="s">
        <v>115</v>
      </c>
      <c r="AO105">
        <f t="shared" ca="1" si="34"/>
        <v>0.97490226683622061</v>
      </c>
      <c r="AP105" t="str">
        <f t="shared" ca="1" si="35"/>
        <v>pics\\Banan_3.jpg</v>
      </c>
      <c r="AR105" t="str">
        <f t="shared" si="37"/>
        <v/>
      </c>
      <c r="AS105" t="str">
        <f t="shared" si="29"/>
        <v/>
      </c>
      <c r="AT105">
        <f t="shared" ca="1" si="30"/>
        <v>0.13970048334812912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_Он_имеет_шипы?</v>
      </c>
      <c r="BA105" t="e">
        <f>VLOOKUP(Q105,audio_list_stym!$B$2:$BQ$299,68,FALSE)</f>
        <v>#N/A</v>
      </c>
      <c r="BB105" t="str">
        <f t="shared" si="32"/>
        <v>Вы_видите_XXXXX._Он_имеет_шипы?</v>
      </c>
      <c r="BD105" cm="1">
        <f t="array" aca="1" ref="BD105" ca="1">INDEX($L$98:$L$105,(RANK(AT9,$AT$2:$AT$9)))</f>
        <v>2132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VLOOKUP(B106,audio_list_stym!$A$3:$BP$18,56,FALSE)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VLOOKUP(B106,audio_list_stym!$A$3:$AJ$18,24,FALSE)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273</v>
      </c>
      <c r="Q106" t="str">
        <f>IF(G106="экспл",0,IF(G106="импл_",VLOOKUP(J106,quest_импл!$A$1:$J$129,8,FALSE),0))</f>
        <v>sound\\Krasnovatiy_li.wav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2011</v>
      </c>
      <c r="AD106" t="str">
        <f t="shared" ca="1" si="33"/>
        <v>pics\\Finik_3.jpg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pics\\Finik_3.jpg</v>
      </c>
      <c r="AI106" t="s">
        <v>116</v>
      </c>
      <c r="AO106">
        <f t="shared" ca="1" si="34"/>
        <v>0.9049533775707761</v>
      </c>
      <c r="AP106" t="str">
        <f t="shared" ca="1" si="35"/>
        <v>pics\\Finik_3.jpg</v>
      </c>
      <c r="AR106" t="str">
        <f t="shared" si="37"/>
        <v/>
      </c>
      <c r="AS106" t="str">
        <f t="shared" ca="1" si="29"/>
        <v>pics\\Finik_3.jpg</v>
      </c>
      <c r="AT106">
        <f t="shared" ca="1" si="30"/>
        <v>0.17979055005345324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_Красноватый_ли_</v>
      </c>
      <c r="BB106" t="str">
        <f t="shared" si="32"/>
        <v>_Красноватый_ли_ГОНИК?</v>
      </c>
      <c r="BC106">
        <f>A106</f>
        <v>1214</v>
      </c>
      <c r="BD106" cm="1">
        <f t="array" aca="1" ref="BD106" ca="1">INDEX($L$106:$L$113,(RANK(AT2,$AT$2:$AT$9)))</f>
        <v>2143</v>
      </c>
      <c r="BE106" cm="1">
        <f t="array" aca="1" ref="BE106" ca="1">INDEX(BD66:BD81,(RANK(AT7,$AT$2:$AT$17)))</f>
        <v>2087</v>
      </c>
      <c r="BF106" cm="1">
        <f t="array" aca="1" ref="BF106" ca="1">INDEX(BD90:BD105,(RANK(AT7,$AT$2:$AT$17)))</f>
        <v>2135</v>
      </c>
      <c r="BG106" cm="1">
        <f t="array" aca="1" ref="BG106" ca="1">INDEX(BD114:BD129,(RANK(AT7,$AT$2:$AT$9)))</f>
        <v>2150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VLOOKUP(B107,audio_list_stym!$A$3:$BP$18,56,FALSE)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VLOOKUP(B107,audio_list_stym!$A$3:$AJ$18,24,FALSE)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274</v>
      </c>
      <c r="Q107" t="str">
        <f>IF(G107="экспл",0,IF(G107="импл_",VLOOKUP(J107,quest_импл!$A$1:$J$129,8,FALSE),0))</f>
        <v>sound\\Izognut_li.wav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2040</v>
      </c>
      <c r="AD107" t="str">
        <f t="shared" ca="1" si="33"/>
        <v>pics\\Limon_8.jpg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pics\\Limon_8.jpg</v>
      </c>
      <c r="AI107" t="s">
        <v>117</v>
      </c>
      <c r="AO107">
        <f t="shared" ca="1" si="34"/>
        <v>0.45390699418376623</v>
      </c>
      <c r="AP107" t="str">
        <f t="shared" ca="1" si="35"/>
        <v>pics\\Limon_8.jpg</v>
      </c>
      <c r="AR107" t="str">
        <f t="shared" si="37"/>
        <v/>
      </c>
      <c r="AS107" t="str">
        <f t="shared" ca="1" si="29"/>
        <v>pics\\Limon_8.jpg</v>
      </c>
      <c r="AT107">
        <f t="shared" ca="1" si="30"/>
        <v>0.34977055837725046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_Изогнут_ли_</v>
      </c>
      <c r="BB107" t="str">
        <f t="shared" si="32"/>
        <v>_Изогнут_ли_ГОНИК?</v>
      </c>
      <c r="BD107" cm="1">
        <f t="array" aca="1" ref="BD107" ca="1">INDEX($L$106:$L$113,(RANK(AT3,$AT$2:$AT$9)))</f>
        <v>2141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VLOOKUP(B108,audio_list_stym!$A$3:$BP$18,56,FALSE)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VLOOKUP(B108,audio_list_stym!$A$3:$AJ$18,24,FALSE)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275</v>
      </c>
      <c r="Q108" t="str">
        <f>IF(G108="экспл",0,IF(G108="импл_",VLOOKUP(J108,quest_импл!$A$1:$J$129,8,FALSE),0))</f>
        <v>sound\\Barhatistiy_li.wav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2050</v>
      </c>
      <c r="AD108" t="str">
        <f t="shared" ca="1" si="33"/>
        <v>pics\\Redis_2.jpg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pics\\Redis_2.jpg</v>
      </c>
      <c r="AI108" t="s">
        <v>118</v>
      </c>
      <c r="AO108">
        <f t="shared" ca="1" si="34"/>
        <v>0.29081473042059092</v>
      </c>
      <c r="AP108" t="str">
        <f t="shared" ca="1" si="35"/>
        <v>pics\\Redis_2.jpg</v>
      </c>
      <c r="AR108" t="str">
        <f t="shared" si="37"/>
        <v/>
      </c>
      <c r="AS108" t="str">
        <f t="shared" ca="1" si="29"/>
        <v>pics\\Redis_2.jpg</v>
      </c>
      <c r="AT108">
        <f t="shared" ca="1" si="30"/>
        <v>0.43938686031595331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_Бархатистый_ли_</v>
      </c>
      <c r="BB108" t="str">
        <f t="shared" si="32"/>
        <v>_Бархатистый_ли_ГОНИК?</v>
      </c>
      <c r="BD108" cm="1">
        <f t="array" aca="1" ref="BD108" ca="1">INDEX($L$106:$L$113,(RANK(AT4,$AT$2:$AT$9)))</f>
        <v>2139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VLOOKUP(B109,audio_list_stym!$A$3:$BP$18,56,FALSE)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VLOOKUP(B109,audio_list_stym!$A$3:$AJ$18,24,FALSE)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276</v>
      </c>
      <c r="Q109" t="str">
        <f>IF(G109="экспл",0,IF(G109="импл_",VLOOKUP(J109,quest_импл!$A$1:$J$129,8,FALSE),0))</f>
        <v>sound\\Odnotonniy_li.wav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2010</v>
      </c>
      <c r="AD109" t="str">
        <f t="shared" ca="1" si="33"/>
        <v>pics\\Finik_2.jpg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pics\\Finik_2.jpg</v>
      </c>
      <c r="AI109" t="s">
        <v>119</v>
      </c>
      <c r="AO109">
        <f t="shared" ca="1" si="34"/>
        <v>0.905616093562021</v>
      </c>
      <c r="AP109" t="str">
        <f t="shared" ca="1" si="35"/>
        <v>pics\\Finik_2.jpg</v>
      </c>
      <c r="AR109" t="str">
        <f t="shared" si="37"/>
        <v/>
      </c>
      <c r="AS109" t="str">
        <f t="shared" ca="1" si="29"/>
        <v>pics\\Finik_2.jpg</v>
      </c>
      <c r="AT109">
        <f t="shared" ca="1" si="30"/>
        <v>0.44919861299091457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_Однотонный_ли_</v>
      </c>
      <c r="BB109" t="str">
        <f t="shared" si="32"/>
        <v>_Однотонный_ли_ГОНИК?</v>
      </c>
      <c r="BD109" cm="1">
        <f t="array" aca="1" ref="BD109" ca="1">INDEX($L$106:$L$113,(RANK(AT5,$AT$2:$AT$9)))</f>
        <v>2144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VLOOKUP(B110,audio_list_stym!$A$3:$BP$18,56,FALSE)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VLOOKUP(B110,audio_list_stym!$A$3:$AJ$18,24,FALSE)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277</v>
      </c>
      <c r="Q110" t="str">
        <f>IF(G110="экспл",0,IF(G110="импл_",VLOOKUP(J110,quest_импл!$A$1:$J$129,8,FALSE),0))</f>
        <v>sound\\Prozrachniy_li.wav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2013</v>
      </c>
      <c r="AD110" t="str">
        <f t="shared" ca="1" si="33"/>
        <v>pics\\Finik_5.jpg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pics\\Finik_5.jpg</v>
      </c>
      <c r="AI110" t="s">
        <v>120</v>
      </c>
      <c r="AO110">
        <f t="shared" ca="1" si="34"/>
        <v>0.89173660987864722</v>
      </c>
      <c r="AP110" t="str">
        <f t="shared" ca="1" si="35"/>
        <v>pics\\Finik_5.jpg</v>
      </c>
      <c r="AR110" t="str">
        <f t="shared" si="37"/>
        <v/>
      </c>
      <c r="AS110" t="str">
        <f t="shared" ca="1" si="29"/>
        <v>pics\\Finik_5.jpg</v>
      </c>
      <c r="AT110">
        <f t="shared" ca="1" si="30"/>
        <v>0.6789765209128279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_Прозрачный_ли_</v>
      </c>
      <c r="BB110" t="str">
        <f t="shared" si="32"/>
        <v>_Прозрачный_ли_ГОНИК?</v>
      </c>
      <c r="BD110" cm="1">
        <f t="array" aca="1" ref="BD110" ca="1">INDEX($L$106:$L$113,(RANK(AT6,$AT$2:$AT$9)))</f>
        <v>2138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VLOOKUP(B111,audio_list_stym!$A$3:$BP$18,56,FALSE)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VLOOKUP(B111,audio_list_stym!$A$3:$AJ$18,24,FALSE)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278</v>
      </c>
      <c r="Q111" t="str">
        <f>IF(G111="экспл",0,IF(G111="импл_",VLOOKUP(J111,quest_импл!$A$1:$J$129,8,FALSE),0))</f>
        <v>sound\\Izmelchen_li.wav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2051</v>
      </c>
      <c r="AD111" t="str">
        <f t="shared" ca="1" si="33"/>
        <v>pics\\Redis_3.jpg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pics\\Redis_3.jpg</v>
      </c>
      <c r="AI111" t="s">
        <v>121</v>
      </c>
      <c r="AO111">
        <f t="shared" ca="1" si="34"/>
        <v>0.27400550803315205</v>
      </c>
      <c r="AP111" t="str">
        <f t="shared" ca="1" si="35"/>
        <v>pics\\Redis_3.jpg</v>
      </c>
      <c r="AR111" t="str">
        <f t="shared" si="37"/>
        <v/>
      </c>
      <c r="AS111" t="str">
        <f t="shared" ca="1" si="29"/>
        <v>pics\\Redis_3.jpg</v>
      </c>
      <c r="AT111">
        <f t="shared" ca="1" si="30"/>
        <v>2.023408573871921E-2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_Измельчен_ли_</v>
      </c>
      <c r="BB111" t="str">
        <f t="shared" si="32"/>
        <v>_Измельчен_ли_ГОНИК?</v>
      </c>
      <c r="BD111" cm="1">
        <f t="array" aca="1" ref="BD111" ca="1">INDEX($L$106:$L$113,(RANK(AT7,$AT$2:$AT$9)))</f>
        <v>2142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VLOOKUP(B112,audio_list_stym!$A$3:$BP$18,56,FALSE)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VLOOKUP(B112,audio_list_stym!$A$3:$AJ$18,24,FALSE)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279</v>
      </c>
      <c r="Q112" t="str">
        <f>IF(G112="экспл",0,IF(G112="импл_",VLOOKUP(J112,quest_импл!$A$1:$J$129,8,FALSE),0))</f>
        <v>sound\\Cvetushiy_li.wav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2008</v>
      </c>
      <c r="AD112" t="str">
        <f t="shared" ca="1" si="33"/>
        <v>pics\\Banan_8.jpg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pics\\Banan_8.jpg</v>
      </c>
      <c r="AI112" t="s">
        <v>122</v>
      </c>
      <c r="AO112">
        <f t="shared" ca="1" si="34"/>
        <v>0.91370432917597699</v>
      </c>
      <c r="AP112" t="str">
        <f t="shared" ca="1" si="35"/>
        <v>pics\\Banan_8.jpg</v>
      </c>
      <c r="AR112" t="str">
        <f t="shared" si="37"/>
        <v/>
      </c>
      <c r="AS112" t="str">
        <f t="shared" ca="1" si="29"/>
        <v>pics\\Banan_8.jpg</v>
      </c>
      <c r="AT112">
        <f t="shared" ca="1" si="30"/>
        <v>6.6499133792094711E-2</v>
      </c>
      <c r="AU112" t="s">
        <v>697</v>
      </c>
      <c r="AV112" t="str">
        <f t="shared" ca="1" si="31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_Цветущий_ли_</v>
      </c>
      <c r="BB112" t="str">
        <f t="shared" si="32"/>
        <v>_Цветущий_ли_ГОНИК?</v>
      </c>
      <c r="BD112" cm="1">
        <f t="array" aca="1" ref="BD112" ca="1">INDEX($L$106:$L$113,(RANK(AT8,$AT$2:$AT$9)))</f>
        <v>2137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VLOOKUP(B113,audio_list_stym!$A$3:$BP$18,56,FALSE)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VLOOKUP(B113,audio_list_stym!$A$3:$AJ$18,24,FALSE)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280</v>
      </c>
      <c r="Q113" t="str">
        <f>IF(G113="экспл",0,IF(G113="импл_",VLOOKUP(J113,quest_импл!$A$1:$J$129,8,FALSE),0))</f>
        <v>sound\\Skruchen_li.wav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2053</v>
      </c>
      <c r="AD113" t="str">
        <f t="shared" ca="1" si="33"/>
        <v>pics\\Redis_5.jpg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pics\\Redis_5.jpg</v>
      </c>
      <c r="AI113" t="s">
        <v>123</v>
      </c>
      <c r="AO113">
        <f t="shared" ca="1" si="34"/>
        <v>0.26502594836667637</v>
      </c>
      <c r="AP113" t="str">
        <f t="shared" ca="1" si="35"/>
        <v>pics\\Redis_5.jpg</v>
      </c>
      <c r="AR113" t="str">
        <f t="shared" si="37"/>
        <v/>
      </c>
      <c r="AS113" t="str">
        <f t="shared" ca="1" si="29"/>
        <v>pics\\Redis_5.jpg</v>
      </c>
      <c r="AT113">
        <f t="shared" ca="1" si="30"/>
        <v>0.3638008718756881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_Скручен_ли_</v>
      </c>
      <c r="BB113" t="str">
        <f t="shared" si="32"/>
        <v>_Скручен_ли_ГОНИК?</v>
      </c>
      <c r="BD113" cm="1">
        <f t="array" aca="1" ref="BD113" ca="1">INDEX($L$106:$L$113,(RANK(AT9,$AT$2:$AT$9)))</f>
        <v>2140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VLOOKUP(B114,audio_list_stym!$A$3:$BP$18,56,FALSE)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VLOOKUP(B114,audio_list_stym!$A$3:$AJ$18,24,FALSE)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153</v>
      </c>
      <c r="Z114" t="str">
        <f>IF(G114="экспл",VLOOKUP(J114,quest_экспл!$A$1:$N$129,12,FALSE),IF(G114="импл_",0,0))</f>
        <v>sound\\On_s_chashuykami.wav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3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8"/>
        <v/>
      </c>
      <c r="AI114" t="s">
        <v>86</v>
      </c>
      <c r="AO114">
        <f t="shared" ca="1" si="34"/>
        <v>0.81660438498343912</v>
      </c>
      <c r="AP114" t="str">
        <f t="shared" ca="1" si="35"/>
        <v>pics\\Goroh_3.jpg</v>
      </c>
      <c r="AR114" t="str">
        <f t="shared" si="37"/>
        <v/>
      </c>
      <c r="AS114" t="str">
        <f t="shared" si="29"/>
        <v/>
      </c>
      <c r="AT114">
        <f t="shared" ca="1" si="30"/>
        <v>0.87950947129507795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_Он_с_чешуйками?</v>
      </c>
      <c r="BA114" t="e">
        <f>VLOOKUP(Q114,audio_list_stym!$B$2:$BQ$299,68,FALSE)</f>
        <v>#N/A</v>
      </c>
      <c r="BB114" t="str">
        <f t="shared" si="32"/>
        <v>На_экране_ТОДИС._Он_с_чешуйками?</v>
      </c>
      <c r="BC114">
        <f>A114</f>
        <v>1215</v>
      </c>
      <c r="BD114" cm="1">
        <f t="array" aca="1" ref="BD114" ca="1">INDEX($L$114:$L$121,(RANK(AT2,$AT$2:$AT$9)))</f>
        <v>2151</v>
      </c>
      <c r="BE114" cm="1">
        <f t="array" aca="1" ref="BE114" ca="1">INDEX(BD66:BD81,(RANK(AT8,$AT$2:$AT$17)))</f>
        <v>2077</v>
      </c>
      <c r="BF114" cm="1">
        <f t="array" aca="1" ref="BF114" ca="1">INDEX(BD82:BD97,(RANK(AT8,$AT$2:$AT$9)))</f>
        <v>2095</v>
      </c>
      <c r="BG114" cm="1">
        <f t="array" aca="1" ref="BG114" ca="1">INDEX(BD98:BD113,(RANK(AT8,$AT$2:$AT$9)))</f>
        <v>2135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VLOOKUP(B115,audio_list_stym!$A$3:$BP$18,56,FALSE)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VLOOKUP(B115,audio_list_stym!$A$3:$AJ$18,24,FALSE)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154</v>
      </c>
      <c r="Z115" t="str">
        <f>IF(G115="экспл",VLOOKUP(J115,quest_экспл!$A$1:$N$129,12,FALSE),IF(G115="импл_",0,0))</f>
        <v>sound\\On_rozoviy.wav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3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8"/>
        <v/>
      </c>
      <c r="AI115" t="s">
        <v>87</v>
      </c>
      <c r="AO115">
        <f t="shared" ca="1" si="34"/>
        <v>0.50895529572036113</v>
      </c>
      <c r="AP115" t="str">
        <f t="shared" ca="1" si="35"/>
        <v>pics\\Limon_7.jpg</v>
      </c>
      <c r="AR115" t="str">
        <f t="shared" si="37"/>
        <v/>
      </c>
      <c r="AS115" t="str">
        <f t="shared" si="29"/>
        <v/>
      </c>
      <c r="AT115">
        <f t="shared" ca="1" si="30"/>
        <v>0.24191588161837163</v>
      </c>
      <c r="AU115" t="s">
        <v>697</v>
      </c>
      <c r="AV115" t="str">
        <f t="shared" ca="1" si="31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_Он_розовый?</v>
      </c>
      <c r="BA115" t="e">
        <f>VLOOKUP(Q115,audio_list_stym!$B$2:$BQ$299,68,FALSE)</f>
        <v>#N/A</v>
      </c>
      <c r="BB115" t="str">
        <f t="shared" si="32"/>
        <v>Посмотрите,_вот_ТОДИС._Он_розовый?</v>
      </c>
      <c r="BD115" cm="1">
        <f t="array" aca="1" ref="BD115" ca="1">INDEX($L$114:$L$121,(RANK(AT3,$AT$2:$AT$9)))</f>
        <v>2149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VLOOKUP(B116,audio_list_stym!$A$3:$BP$18,56,FALSE)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VLOOKUP(B116,audio_list_stym!$A$3:$AJ$18,24,FALSE)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155</v>
      </c>
      <c r="Z116" t="str">
        <f>IF(G116="экспл",VLOOKUP(J116,quest_экспл!$A$1:$N$129,12,FALSE),IF(G116="импл_",0,0))</f>
        <v>sound\\Tonkiy_li_on.wav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3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28"/>
        <v/>
      </c>
      <c r="AI116" t="s">
        <v>88</v>
      </c>
      <c r="AO116">
        <f t="shared" ca="1" si="34"/>
        <v>0.29685084244029503</v>
      </c>
      <c r="AP116" t="str">
        <f t="shared" ca="1" si="35"/>
        <v>pics\\Redis_1.jpg</v>
      </c>
      <c r="AR116" t="str">
        <f t="shared" si="37"/>
        <v/>
      </c>
      <c r="AS116" t="str">
        <f t="shared" si="29"/>
        <v/>
      </c>
      <c r="AT116">
        <f t="shared" ca="1" si="30"/>
        <v>0.72155000493419352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_Тонкий_ли_он?</v>
      </c>
      <c r="BA116" t="e">
        <f>VLOOKUP(Q116,audio_list_stym!$B$2:$BQ$299,68,FALSE)</f>
        <v>#N/A</v>
      </c>
      <c r="BB116" t="str">
        <f t="shared" si="32"/>
        <v>Вот_ТОДИС._Тонкий_ли_он?</v>
      </c>
      <c r="BD116" cm="1">
        <f t="array" aca="1" ref="BD116" ca="1">INDEX($L$114:$L$121,(RANK(AT4,$AT$2:$AT$9)))</f>
        <v>2147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VLOOKUP(B117,audio_list_stym!$A$3:$BP$18,56,FALSE)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VLOOKUP(B117,audio_list_stym!$A$3:$AJ$18,24,FALSE)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156</v>
      </c>
      <c r="Z117" t="str">
        <f>IF(G117="экспл",VLOOKUP(J117,quest_экспл!$A$1:$N$129,12,FALSE),IF(G117="импл_",0,0))</f>
        <v>sound\\Celniy_li_on.wav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3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8"/>
        <v/>
      </c>
      <c r="AI117" t="s">
        <v>89</v>
      </c>
      <c r="AO117">
        <f t="shared" ca="1" si="34"/>
        <v>0.85494849604991419</v>
      </c>
      <c r="AP117" t="str">
        <f t="shared" ca="1" si="35"/>
        <v>pics\\Goroh_2.jpg</v>
      </c>
      <c r="AR117" t="str">
        <f t="shared" si="37"/>
        <v/>
      </c>
      <c r="AS117" t="str">
        <f t="shared" si="29"/>
        <v/>
      </c>
      <c r="AT117">
        <f t="shared" ca="1" si="30"/>
        <v>0.38043741394324726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_Цельный_ли_он?</v>
      </c>
      <c r="BA117" t="e">
        <f>VLOOKUP(Q117,audio_list_stym!$B$2:$BQ$299,68,FALSE)</f>
        <v>#N/A</v>
      </c>
      <c r="BB117" t="str">
        <f t="shared" si="32"/>
        <v>Это_ТОДИС._Цельный_ли_он?</v>
      </c>
      <c r="BD117" cm="1">
        <f t="array" aca="1" ref="BD117" ca="1">INDEX($L$114:$L$121,(RANK(AT5,$AT$2:$AT$9)))</f>
        <v>2152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VLOOKUP(B118,audio_list_stym!$A$3:$BP$18,56,FALSE)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VLOOKUP(B118,audio_list_stym!$A$3:$AJ$18,24,FALSE)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157</v>
      </c>
      <c r="Z118" t="str">
        <f>IF(G118="экспл",VLOOKUP(J118,quest_экспл!$A$1:$N$129,12,FALSE),IF(G118="импл_",0,0))</f>
        <v>sound\\On_shershaviy.wav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3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28"/>
        <v/>
      </c>
      <c r="AI118" t="s">
        <v>90</v>
      </c>
      <c r="AO118">
        <f t="shared" ca="1" si="34"/>
        <v>0.26801691536270378</v>
      </c>
      <c r="AP118" t="str">
        <f t="shared" ca="1" si="35"/>
        <v>pics\\Redis_4.jpg</v>
      </c>
      <c r="AR118" t="str">
        <f t="shared" si="37"/>
        <v/>
      </c>
      <c r="AS118" t="str">
        <f t="shared" si="29"/>
        <v/>
      </c>
      <c r="AT118">
        <f t="shared" ca="1" si="30"/>
        <v>0.21732571679276291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_Он_шершавый?</v>
      </c>
      <c r="BA118" t="e">
        <f>VLOOKUP(Q118,audio_list_stym!$B$2:$BQ$299,68,FALSE)</f>
        <v>#N/A</v>
      </c>
      <c r="BB118" t="str">
        <f t="shared" si="32"/>
        <v>На_картинке_ТОДИС._Он_шершавый?</v>
      </c>
      <c r="BD118" cm="1">
        <f t="array" aca="1" ref="BD118" ca="1">INDEX($L$114:$L$121,(RANK(AT6,$AT$2:$AT$9)))</f>
        <v>2146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VLOOKUP(B119,audio_list_stym!$A$3:$BP$18,56,FALSE)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VLOOKUP(B119,audio_list_stym!$A$3:$AJ$18,24,FALSE)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158</v>
      </c>
      <c r="Z119" t="str">
        <f>IF(G119="экспл",VLOOKUP(J119,quest_экспл!$A$1:$N$129,12,FALSE),IF(G119="импл_",0,0))</f>
        <v>sound\\Zaostrin_li_on.wav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3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28"/>
        <v/>
      </c>
      <c r="AI119" t="s">
        <v>91</v>
      </c>
      <c r="AO119">
        <f t="shared" ca="1" si="34"/>
        <v>0.62793586918313415</v>
      </c>
      <c r="AP119" t="str">
        <f t="shared" ca="1" si="35"/>
        <v>pics\\Kokos_7.jpg</v>
      </c>
      <c r="AR119" t="str">
        <f t="shared" si="37"/>
        <v/>
      </c>
      <c r="AS119" t="str">
        <f t="shared" si="29"/>
        <v/>
      </c>
      <c r="AT119">
        <f t="shared" ca="1" si="30"/>
        <v>0.94742457252460666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_Заострен_ли_он?</v>
      </c>
      <c r="BA119" t="e">
        <f>VLOOKUP(Q119,audio_list_stym!$B$2:$BQ$299,68,FALSE)</f>
        <v>#N/A</v>
      </c>
      <c r="BB119" t="str">
        <f t="shared" si="32"/>
        <v>На_мониторе_ТОДИС._Заострен_ли_он?</v>
      </c>
      <c r="BD119" cm="1">
        <f t="array" aca="1" ref="BD119" ca="1">INDEX($L$114:$L$121,(RANK(AT7,$AT$2:$AT$9)))</f>
        <v>2150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VLOOKUP(B120,audio_list_stym!$A$3:$BP$18,56,FALSE)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VLOOKUP(B120,audio_list_stym!$A$3:$AJ$18,24,FALSE)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159</v>
      </c>
      <c r="Z120" t="str">
        <f>IF(G120="экспл",VLOOKUP(J120,quest_экспл!$A$1:$N$129,12,FALSE),IF(G120="импл_",0,0))</f>
        <v>sound\\On_rassipchatiy.wav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3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28"/>
        <v/>
      </c>
      <c r="AI120" t="s">
        <v>92</v>
      </c>
      <c r="AO120">
        <f t="shared" ca="1" si="34"/>
        <v>0.35771269906778513</v>
      </c>
      <c r="AP120" t="str">
        <f t="shared" ca="1" si="35"/>
        <v>pics\\Peper_3.jpg</v>
      </c>
      <c r="AR120" t="str">
        <f t="shared" si="37"/>
        <v/>
      </c>
      <c r="AS120" t="str">
        <f t="shared" si="29"/>
        <v/>
      </c>
      <c r="AT120">
        <f t="shared" ca="1" si="30"/>
        <v>0.55447677399730566</v>
      </c>
      <c r="AU120" t="s">
        <v>697</v>
      </c>
      <c r="AV120" t="str">
        <f t="shared" ca="1" si="31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_Он_рассыпчатый?</v>
      </c>
      <c r="BA120" t="e">
        <f>VLOOKUP(Q120,audio_list_stym!$B$2:$BQ$299,68,FALSE)</f>
        <v>#N/A</v>
      </c>
      <c r="BB120" t="str">
        <f t="shared" si="32"/>
        <v>Перед_Вами_ТОДИС._Он_рассыпчатый?</v>
      </c>
      <c r="BD120" cm="1">
        <f t="array" aca="1" ref="BD120" ca="1">INDEX($L$114:$L$121,(RANK(AT8,$AT$2:$AT$9)))</f>
        <v>2145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VLOOKUP(B121,audio_list_stym!$A$3:$BP$18,56,FALSE)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VLOOKUP(B121,audio_list_stym!$A$3:$AJ$18,24,FALSE)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160</v>
      </c>
      <c r="Z121" t="str">
        <f>IF(G121="экспл",VLOOKUP(J121,quest_экспл!$A$1:$N$129,12,FALSE),IF(G121="импл_",0,0))</f>
        <v>sound\\Ochishen_li_on.wav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3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28"/>
        <v/>
      </c>
      <c r="AI121" t="s">
        <v>93</v>
      </c>
      <c r="AO121">
        <f t="shared" ca="1" si="34"/>
        <v>0.57709791230322238</v>
      </c>
      <c r="AP121" t="str">
        <f t="shared" ca="1" si="35"/>
        <v>pics\\Limon_2.jpg</v>
      </c>
      <c r="AR121" t="str">
        <f>IF(AH121="sound\\Ogorod",AP49,"")</f>
        <v/>
      </c>
      <c r="AS121" t="str">
        <f t="shared" si="29"/>
        <v/>
      </c>
      <c r="AT121">
        <f t="shared" ca="1" si="30"/>
        <v>0.74774065388982425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_Очищен_ли_он?</v>
      </c>
      <c r="BA121" t="e">
        <f>VLOOKUP(Q121,audio_list_stym!$B$2:$BQ$299,68,FALSE)</f>
        <v>#N/A</v>
      </c>
      <c r="BB121" t="str">
        <f t="shared" si="32"/>
        <v>Вы_видите_ТОДИС._Очищен_ли_он?</v>
      </c>
      <c r="BD121" cm="1">
        <f t="array" aca="1" ref="BD121" ca="1">INDEX($L$114:$L$121,(RANK(AT9,$AT$2:$AT$9)))</f>
        <v>2148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VLOOKUP(B122,audio_list_stym!$A$3:$BP$18,56,FALSE)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VLOOKUP(B122,audio_list_stym!$A$3:$AJ$18,24,FALSE)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225</v>
      </c>
      <c r="Q122" t="str">
        <f>IF(G122="экспл",0,IF(G122="импл_",VLOOKUP(J122,quest_импл!$A$1:$J$129,8,FALSE),0))</f>
        <v>sound\\Sushenniy_li.wav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2045</v>
      </c>
      <c r="AD122" t="str">
        <f t="shared" ca="1" si="33"/>
        <v>pics\\Peper_5.jpg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pics\\Peper_5.jpg</v>
      </c>
      <c r="AI122" t="s">
        <v>124</v>
      </c>
      <c r="AO122">
        <f t="shared" ca="1" si="34"/>
        <v>0.33924272539956779</v>
      </c>
      <c r="AP122" t="str">
        <f t="shared" ca="1" si="35"/>
        <v>pics\\Peper_5.jpg</v>
      </c>
      <c r="AR122" t="str">
        <f t="shared" ref="AR122:AR129" si="38">IF(AH122="sound\\Ogorod",AP50,"")</f>
        <v/>
      </c>
      <c r="AS122" t="str">
        <f t="shared" ca="1" si="29"/>
        <v>pics\\Peper_5.jpg</v>
      </c>
      <c r="AT122">
        <f t="shared" ca="1" si="30"/>
        <v>0.13156071554136295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_Сушеный_ли_</v>
      </c>
      <c r="BB122" t="str">
        <f t="shared" si="32"/>
        <v>_Сушеный_ли_XXXXX?</v>
      </c>
      <c r="BC122">
        <f>A122</f>
        <v>1216</v>
      </c>
      <c r="BD122" cm="1">
        <f t="array" aca="1" ref="BD122" ca="1">INDEX($L$122:$L$129,(RANK(AT2,$AT$2:$AT$9)))</f>
        <v>2071</v>
      </c>
      <c r="BE122" cm="1">
        <f t="array" aca="1" ref="BE122" ca="1">INDEX(BD66:BD81,(RANK(AT9,$AT$2:$AT$17)))</f>
        <v>2083</v>
      </c>
      <c r="BF122" cm="1">
        <f t="array" aca="1" ref="BF122" ca="1">INDEX(BD90:BD105,(RANK(AT9,$AT$2:$AT$17)))</f>
        <v>2118</v>
      </c>
      <c r="BG122" cm="1">
        <f t="array" aca="1" ref="BG122" ca="1">INDEX(BD106:BD121,(RANK(AT9,$AT$2:$AT$17)))</f>
        <v>2142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VLOOKUP(B123,audio_list_stym!$A$3:$BP$18,56,FALSE)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VLOOKUP(B123,audio_list_stym!$A$3:$AJ$18,24,FALSE)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226</v>
      </c>
      <c r="Q123" t="str">
        <f>IF(G123="экспл",0,IF(G123="импл_",VLOOKUP(J123,quest_импл!$A$1:$J$129,8,FALSE),0))</f>
        <v>sound\\S_vetochkoy_li.wav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2027</v>
      </c>
      <c r="AD123" t="str">
        <f t="shared" ca="1" si="33"/>
        <v>pics\\Kokos_3.jpg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pics\\Kokos_3.jpg</v>
      </c>
      <c r="AI123" t="s">
        <v>125</v>
      </c>
      <c r="AO123">
        <f t="shared" ca="1" si="34"/>
        <v>0.6604431382373781</v>
      </c>
      <c r="AP123" t="str">
        <f t="shared" ca="1" si="35"/>
        <v>pics\\Kokos_3.jpg</v>
      </c>
      <c r="AR123" t="str">
        <f t="shared" si="38"/>
        <v/>
      </c>
      <c r="AS123" t="str">
        <f t="shared" ca="1" si="29"/>
        <v>pics\\Kokos_3.jpg</v>
      </c>
      <c r="AT123">
        <f t="shared" ca="1" si="30"/>
        <v>0.8472757120650154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_С_веточкой_ли_</v>
      </c>
      <c r="BB123" t="str">
        <f t="shared" si="32"/>
        <v>_С_веточкой_ли_XXXXX?</v>
      </c>
      <c r="BD123" cm="1">
        <f t="array" aca="1" ref="BD123" ca="1">INDEX($L$122:$L$129,(RANK(AT3,$AT$2:$AT$9)))</f>
        <v>2069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VLOOKUP(B124,audio_list_stym!$A$3:$BP$18,56,FALSE)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VLOOKUP(B124,audio_list_stym!$A$3:$AJ$18,24,FALSE)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227</v>
      </c>
      <c r="Q124" t="str">
        <f>IF(G124="экспл",0,IF(G124="импл_",VLOOKUP(J124,quest_импл!$A$1:$J$129,8,FALSE),0))</f>
        <v>sound\\Rasskrit_li.wav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2041</v>
      </c>
      <c r="AD124" t="str">
        <f t="shared" ca="1" si="33"/>
        <v>pics\\Peper_1.jpg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pics\\Peper_1.jpg</v>
      </c>
      <c r="AI124" t="s">
        <v>126</v>
      </c>
      <c r="AO124">
        <f t="shared" ca="1" si="34"/>
        <v>0.43601401840233689</v>
      </c>
      <c r="AP124" t="str">
        <f t="shared" ca="1" si="35"/>
        <v>pics\\Peper_1.jpg</v>
      </c>
      <c r="AR124" t="str">
        <f t="shared" si="38"/>
        <v/>
      </c>
      <c r="AS124" t="str">
        <f t="shared" ca="1" si="29"/>
        <v>pics\\Peper_1.jpg</v>
      </c>
      <c r="AT124">
        <f t="shared" ca="1" si="30"/>
        <v>0.9017873641310471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_Раскрыт_ли_</v>
      </c>
      <c r="BB124" t="str">
        <f t="shared" si="32"/>
        <v>_Раскрыт_ли_XXXXX?</v>
      </c>
      <c r="BD124" cm="1">
        <f t="array" aca="1" ref="BD124" ca="1">INDEX($L$122:$L$129,(RANK(AT4,$AT$2:$AT$9)))</f>
        <v>2067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VLOOKUP(B125,audio_list_stym!$A$3:$BP$18,56,FALSE)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VLOOKUP(B125,audio_list_stym!$A$3:$AJ$18,24,FALSE)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228</v>
      </c>
      <c r="Q125" t="str">
        <f>IF(G125="экспл",0,IF(G125="импл_",VLOOKUP(J125,quest_импл!$A$1:$J$129,8,FALSE),0))</f>
        <v>sound\\Pushistiy_li.wav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2016</v>
      </c>
      <c r="AD125" t="str">
        <f t="shared" ca="1" si="33"/>
        <v>pics\\Finik_8.jpg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pics\\Finik_8.jpg</v>
      </c>
      <c r="AI125" t="s">
        <v>127</v>
      </c>
      <c r="AO125">
        <f t="shared" ca="1" si="34"/>
        <v>0.87327189178441955</v>
      </c>
      <c r="AP125" t="str">
        <f t="shared" ca="1" si="35"/>
        <v>pics\\Finik_8.jpg</v>
      </c>
      <c r="AR125" t="str">
        <f t="shared" si="38"/>
        <v/>
      </c>
      <c r="AS125" t="str">
        <f t="shared" ca="1" si="29"/>
        <v>pics\\Finik_8.jpg</v>
      </c>
      <c r="AT125">
        <f t="shared" ca="1" si="30"/>
        <v>0.58923350480035874</v>
      </c>
      <c r="AU125" t="s">
        <v>697</v>
      </c>
      <c r="AV125" t="str">
        <f t="shared" ca="1" si="31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_Пушистый_ли_</v>
      </c>
      <c r="BB125" t="str">
        <f t="shared" si="32"/>
        <v>_Пушистый_ли_XXXXX?</v>
      </c>
      <c r="BD125" cm="1">
        <f t="array" aca="1" ref="BD125" ca="1">INDEX($L$122:$L$129,(RANK(AT5,$AT$2:$AT$9)))</f>
        <v>2072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VLOOKUP(B126,audio_list_stym!$A$3:$BP$18,56,FALSE)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VLOOKUP(B126,audio_list_stym!$A$3:$AJ$18,24,FALSE)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229</v>
      </c>
      <c r="Q126" t="str">
        <f>IF(G126="экспл",0,IF(G126="импл_",VLOOKUP(J126,quest_импл!$A$1:$J$129,8,FALSE),0))</f>
        <v>sound\\Kvadratniy_li.wav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2022</v>
      </c>
      <c r="AD126" t="str">
        <f t="shared" ca="1" si="33"/>
        <v>pics\\Goroh_6.jpg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pics\\Goroh_6.jpg</v>
      </c>
      <c r="AI126" t="s">
        <v>128</v>
      </c>
      <c r="AO126">
        <f t="shared" ca="1" si="34"/>
        <v>0.79393439954292533</v>
      </c>
      <c r="AP126" t="str">
        <f t="shared" ca="1" si="35"/>
        <v>pics\\Goroh_6.jpg</v>
      </c>
      <c r="AR126" t="str">
        <f t="shared" si="38"/>
        <v/>
      </c>
      <c r="AS126" t="str">
        <f t="shared" ca="1" si="29"/>
        <v>pics\\Goroh_6.jpg</v>
      </c>
      <c r="AT126">
        <f t="shared" ca="1" si="30"/>
        <v>0.857147066496461</v>
      </c>
      <c r="AU126" t="s">
        <v>697</v>
      </c>
      <c r="AV126" t="str">
        <f t="shared" ca="1" si="31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_Квадратный_ли_</v>
      </c>
      <c r="BB126" t="str">
        <f t="shared" si="32"/>
        <v>_Квадратный_ли_XXXXX?</v>
      </c>
      <c r="BD126" cm="1">
        <f t="array" aca="1" ref="BD126" ca="1">INDEX($L$122:$L$129,(RANK(AT6,$AT$2:$AT$9)))</f>
        <v>2066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VLOOKUP(B127,audio_list_stym!$A$3:$BP$18,56,FALSE)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VLOOKUP(B127,audio_list_stym!$A$3:$AJ$18,24,FALSE)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230</v>
      </c>
      <c r="Q127" t="str">
        <f>IF(G127="экспл",0,IF(G127="импл_",VLOOKUP(J127,quest_импл!$A$1:$J$129,8,FALSE),0))</f>
        <v>sound\\Sklizskiy_li.wav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2006</v>
      </c>
      <c r="AD127" t="str">
        <f t="shared" ca="1" si="33"/>
        <v>pics\\Banan_6.jpg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pics\\Banan_6.jpg</v>
      </c>
      <c r="AI127" t="s">
        <v>129</v>
      </c>
      <c r="AO127">
        <f t="shared" ca="1" si="34"/>
        <v>0.94498158760856532</v>
      </c>
      <c r="AP127" t="str">
        <f t="shared" ca="1" si="35"/>
        <v>pics\\Banan_6.jpg</v>
      </c>
      <c r="AR127" t="str">
        <f t="shared" si="38"/>
        <v/>
      </c>
      <c r="AS127" t="str">
        <f t="shared" ca="1" si="29"/>
        <v>pics\\Banan_6.jpg</v>
      </c>
      <c r="AT127">
        <f t="shared" ca="1" si="30"/>
        <v>0.16035667800068421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_Склизкий_ли_</v>
      </c>
      <c r="BB127" t="str">
        <f t="shared" si="32"/>
        <v>_Склизкий_ли_XXXXX?</v>
      </c>
      <c r="BD127" cm="1">
        <f t="array" aca="1" ref="BD127" ca="1">INDEX($L$122:$L$129,(RANK(AT7,$AT$2:$AT$9)))</f>
        <v>2070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VLOOKUP(B128,audio_list_stym!$A$3:$BP$18,56,FALSE)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VLOOKUP(B128,audio_list_stym!$A$3:$AJ$18,24,FALSE)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231</v>
      </c>
      <c r="Q128" t="str">
        <f>IF(G128="экспл",0,IF(G128="импл_",VLOOKUP(J128,quest_импл!$A$1:$J$129,8,FALSE),0))</f>
        <v>sound\\Uvyadshiy_li.wav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2057</v>
      </c>
      <c r="AD128" t="str">
        <f t="shared" ca="1" si="33"/>
        <v>pics\\Tomat_1.jpg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pics\\Tomat_1.jpg</v>
      </c>
      <c r="AI128" t="s">
        <v>130</v>
      </c>
      <c r="AO128">
        <f t="shared" ca="1" si="34"/>
        <v>0.14628298780747728</v>
      </c>
      <c r="AP128" t="str">
        <f t="shared" ca="1" si="35"/>
        <v>pics\\Tomat_1.jpg</v>
      </c>
      <c r="AR128" t="str">
        <f t="shared" si="38"/>
        <v/>
      </c>
      <c r="AS128" t="str">
        <f t="shared" ca="1" si="29"/>
        <v>pics\\Tomat_1.jpg</v>
      </c>
      <c r="AT128">
        <f t="shared" ca="1" si="30"/>
        <v>0.56531681006572432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_Увядший_ли_</v>
      </c>
      <c r="BB128" t="str">
        <f t="shared" si="32"/>
        <v>_Увядший_ли_XXXXX?</v>
      </c>
      <c r="BD128" cm="1">
        <f t="array" aca="1" ref="BD128" ca="1">INDEX($L$122:$L$129,(RANK(AT8,$AT$2:$AT$9)))</f>
        <v>2065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VLOOKUP(B129,audio_list_stym!$A$3:$BP$18,56,FALSE)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VLOOKUP(B129,audio_list_stym!$A$3:$AJ$18,24,FALSE)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232</v>
      </c>
      <c r="Q129" t="str">
        <f>IF(G129="экспл",0,IF(G129="импл_",VLOOKUP(J129,quest_импл!$A$1:$J$129,8,FALSE),0))</f>
        <v>sound\\Raznocvetniy_li.wav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2023</v>
      </c>
      <c r="AD129" t="str">
        <f t="shared" ca="1" si="33"/>
        <v>pics\\Goroh_7.jpg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pics\\Goroh_7.jpg</v>
      </c>
      <c r="AI129" t="s">
        <v>131</v>
      </c>
      <c r="AO129">
        <f t="shared" ca="1" si="34"/>
        <v>0.77662412795263802</v>
      </c>
      <c r="AP129" t="str">
        <f t="shared" ca="1" si="35"/>
        <v>pics\\Goroh_7.jpg</v>
      </c>
      <c r="AR129" t="str">
        <f t="shared" si="38"/>
        <v/>
      </c>
      <c r="AS129" t="str">
        <f t="shared" ca="1" si="29"/>
        <v>pics\\Goroh_7.jpg</v>
      </c>
      <c r="AT129">
        <f t="shared" ca="1" si="30"/>
        <v>0.9911235686325488</v>
      </c>
      <c r="AU129" t="s">
        <v>697</v>
      </c>
      <c r="AV129" t="str">
        <f t="shared" ca="1" si="31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_Разноцветный_ли_</v>
      </c>
      <c r="BB129" t="str">
        <f t="shared" si="32"/>
        <v>_Разноцветный_ли_XXXXX?</v>
      </c>
      <c r="BD129" cm="1">
        <f t="array" aca="1" ref="BD129" ca="1">INDEX($L$122:$L$129,(RANK(AT9,$AT$2:$AT$9)))</f>
        <v>2068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X130" s="23"/>
      <c r="AY130" s="23"/>
      <c r="AZ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X131" s="23"/>
      <c r="AY131" s="23"/>
      <c r="AZ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X132" s="23"/>
      <c r="AY132" s="23"/>
      <c r="AZ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X133" s="23"/>
      <c r="AY133" s="23"/>
      <c r="AZ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X134" s="23"/>
      <c r="AY134" s="23"/>
      <c r="AZ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X135" s="23"/>
      <c r="AY135" s="23"/>
      <c r="AZ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X136" s="23"/>
      <c r="AY136" s="23"/>
      <c r="AZ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X137" s="23"/>
      <c r="AY137" s="23"/>
      <c r="AZ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X138" s="23"/>
      <c r="AY138" s="23"/>
      <c r="AZ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X139" s="23"/>
      <c r="AY139" s="23"/>
      <c r="AZ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X140" s="23"/>
      <c r="AY140" s="23"/>
      <c r="AZ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X141" s="23"/>
      <c r="AY141" s="23"/>
      <c r="AZ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X142" s="23"/>
      <c r="AY142" s="23"/>
      <c r="AZ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X143" s="23"/>
      <c r="AY143" s="23"/>
      <c r="AZ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X144" s="23"/>
      <c r="AY144" s="23"/>
      <c r="AZ144" s="23"/>
    </row>
    <row r="145" spans="31:52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X145" s="23"/>
      <c r="AY145" s="23"/>
      <c r="AZ145" s="23"/>
    </row>
    <row r="146" spans="31:52" x14ac:dyDescent="0.45">
      <c r="AE146" s="22"/>
      <c r="AF146" s="22"/>
      <c r="AX146" s="23"/>
      <c r="AY146" s="23"/>
      <c r="AZ146" s="23"/>
    </row>
    <row r="157" spans="31:52" x14ac:dyDescent="0.45">
      <c r="AE157" s="22"/>
      <c r="AF157" s="22"/>
      <c r="AX157" s="23"/>
      <c r="AY157" s="23"/>
      <c r="AZ157" s="23"/>
    </row>
    <row r="158" spans="31:52" x14ac:dyDescent="0.45">
      <c r="AE158" s="22"/>
      <c r="AF158" s="22"/>
      <c r="AX158" s="23"/>
      <c r="AY158" s="23"/>
      <c r="AZ158" s="23"/>
    </row>
    <row r="159" spans="31:52" x14ac:dyDescent="0.45">
      <c r="AE159" s="22"/>
      <c r="AF159" s="22"/>
      <c r="AX159" s="23"/>
      <c r="AY159" s="23"/>
      <c r="AZ159" s="23"/>
    </row>
    <row r="160" spans="31:52" x14ac:dyDescent="0.45">
      <c r="AE160" s="22"/>
      <c r="AF160" s="22"/>
      <c r="AX160" s="23"/>
      <c r="AY160" s="23"/>
      <c r="AZ160" s="23"/>
    </row>
    <row r="161" spans="31:52" x14ac:dyDescent="0.45">
      <c r="AE161" s="22"/>
      <c r="AF161" s="22"/>
      <c r="AX161" s="23"/>
      <c r="AY161" s="23"/>
      <c r="AZ161" s="23"/>
    </row>
  </sheetData>
  <autoFilter ref="A1:BB145" xr:uid="{00000000-0001-0000-1400-000000000000}"/>
  <pageMargins left="0.7" right="0.7" top="0.75" bottom="0.75" header="0.3" footer="0.3"/>
  <pageSetup paperSize="9" orientation="portrait" horizontalDpi="4294967293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H161"/>
  <sheetViews>
    <sheetView topLeftCell="AX1" zoomScale="87" zoomScaleNormal="8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VLOOKUP(B2,audio_list_stym!$A$3:$BP$18,57,FALSE)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VLOOKUP(B2,audio_list_stym!$A$3:$AJ$18,25,FALSE)</f>
        <v>Tomat</v>
      </c>
      <c r="I2" t="s">
        <v>688</v>
      </c>
      <c r="J2" t="str">
        <f t="shared" ref="J2:J65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pics\\Banan_4.jpg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0.55201407671070157</v>
      </c>
      <c r="AP2" t="str">
        <f ca="1">INDEX($AM$2:$AM$25,(RANK(AO2,$AO$2:$AO$25)))</f>
        <v>pics\\Banan_4.jpg</v>
      </c>
      <c r="AQ2" t="str">
        <f ca="1">INDEX($AN$2:$AN$25,(RANK(AO2,$AO$2:$AO$25)))</f>
        <v>pics\\Goroh_4.jpg</v>
      </c>
      <c r="AR2" t="str">
        <f t="shared" ref="AR2:AR9" ca="1" si="6">IF(AH2="sound\\Ogorod",AP2,"")</f>
        <v>pics\\Banan_4.jpg</v>
      </c>
      <c r="AT2">
        <f t="shared" ref="AT2:AT65" ca="1" si="7">RAND()</f>
        <v>0.91795542008062225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2036</v>
      </c>
      <c r="BF2" cm="1">
        <f t="array" aca="1" ref="BF2" ca="1">INDEX(BD26:BD49,(RANK(AT2,$AT$2:$AT$16)))</f>
        <v>2052</v>
      </c>
      <c r="BG2" cm="1">
        <f t="array" aca="1" ref="BG2" ca="1">INDEX(BD50:BD65,(RANK(AT2,$AT$2:$AT$16)))</f>
        <v>2012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VLOOKUP(B3,audio_list_stym!$A$3:$BP$18,57,FALSE)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VLOOKUP(B3,audio_list_stym!$A$3:$AJ$18,25,FALSE)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2156</v>
      </c>
      <c r="AD3" t="str">
        <f t="shared" ref="AD3:AD66" ca="1" si="10">IF(ISTEXT(AE3),AE3,IF(ISTEXT(AF3),AF3,""))</f>
        <v>pics\\Injir_4.jpg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pics\\Injir_4.jpg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0.39414984444380574</v>
      </c>
      <c r="AP3" t="str">
        <f t="shared" ref="AP3:AP25" ca="1" si="12">INDEX($AM$2:$AM$25,(RANK(AO3,$AO$2:$AO$25)))</f>
        <v>pics\\Injir_4.jpg</v>
      </c>
      <c r="AQ3" t="str">
        <f t="shared" ref="AQ3:AQ25" ca="1" si="13">INDEX($AN$2:$AN$25,(RANK(AO3,$AO$2:$AO$25)))</f>
        <v>pics\\Tikva_4.jpg</v>
      </c>
      <c r="AR3" t="str">
        <f t="shared" ca="1" si="6"/>
        <v>pics\\Injir_4.jpg</v>
      </c>
      <c r="AT3">
        <f t="shared" ca="1" si="7"/>
        <v>0.6030189946329807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_Мясистый_ли_ТОМАТ?</v>
      </c>
      <c r="BD3" cm="1">
        <f t="array" aca="1" ref="BD3" ca="1">INDEX($L$2:$L$9,(RANK(AT3,$AT$2:$AT$9)))</f>
        <v>2060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VLOOKUP(B4,audio_list_stym!$A$3:$BP$18,57,FALSE)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VLOOKUP(B4,audio_list_stym!$A$3:$AJ$18,25,FALSE)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2006</v>
      </c>
      <c r="AD4" t="str">
        <f t="shared" ca="1" si="10"/>
        <v>pics\\Banan_6.jpg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pics\\Banan_6.jpg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0.53283440434010254</v>
      </c>
      <c r="AP4" t="str">
        <f t="shared" ca="1" si="12"/>
        <v>pics\\Banan_6.jpg</v>
      </c>
      <c r="AQ4" t="str">
        <f t="shared" ca="1" si="13"/>
        <v>pics\\Goroh_6.jpg</v>
      </c>
      <c r="AR4" t="str">
        <f t="shared" ca="1" si="6"/>
        <v>pics\\Banan_6.jpg</v>
      </c>
      <c r="AT4">
        <f t="shared" ca="1" si="7"/>
        <v>0.5391461382869146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_Горький_ли_ТОМАТ?</v>
      </c>
      <c r="BD4" cm="1">
        <f t="array" aca="1" ref="BD4" ca="1">INDEX($L$2:$L$9,(RANK(AT4,$AT$2:$AT$9)))</f>
        <v>2061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VLOOKUP(B5,audio_list_stym!$A$3:$BP$18,57,FALSE)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VLOOKUP(B5,audio_list_stym!$A$3:$AJ$18,25,FALSE)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2007</v>
      </c>
      <c r="AD5" t="str">
        <f t="shared" ca="1" si="10"/>
        <v>pics\\Banan_7.jpg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pics\\Banan_7.jpg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0.50412471654291735</v>
      </c>
      <c r="AP5" t="str">
        <f t="shared" ca="1" si="12"/>
        <v>pics\\Banan_7.jpg</v>
      </c>
      <c r="AQ5" t="str">
        <f t="shared" ca="1" si="13"/>
        <v>pics\\Goroh_7.jpg</v>
      </c>
      <c r="AR5" t="str">
        <f t="shared" ca="1" si="6"/>
        <v>pics\\Banan_7.jpg</v>
      </c>
      <c r="AT5">
        <f t="shared" ca="1" si="7"/>
        <v>0.38198813141454147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_Яркий_ли_ТОМАТ?</v>
      </c>
      <c r="BD5" cm="1">
        <f t="array" aca="1" ref="BD5" ca="1">INDEX($L$2:$L$9,(RANK(AT5,$AT$2:$AT$9)))</f>
        <v>2064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VLOOKUP(B6,audio_list_stym!$A$3:$BP$18,57,FALSE)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VLOOKUP(B6,audio_list_stym!$A$3:$AJ$18,25,FALSE)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2153</v>
      </c>
      <c r="AD6" t="str">
        <f t="shared" ca="1" si="10"/>
        <v>pics\\Injir_1.jpg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pics\\Injir_1.jpg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0.43995319418404644</v>
      </c>
      <c r="AP6" t="str">
        <f t="shared" ca="1" si="12"/>
        <v>pics\\Injir_1.jpg</v>
      </c>
      <c r="AQ6" t="str">
        <f t="shared" ca="1" si="13"/>
        <v>pics\\Tikva_1.jpg</v>
      </c>
      <c r="AR6" t="str">
        <f t="shared" ca="1" si="6"/>
        <v>pics\\Injir_1.jpg</v>
      </c>
      <c r="AT6">
        <f t="shared" ca="1" si="7"/>
        <v>0.65829342073673514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_Острый_ли_ТОМАТ?</v>
      </c>
      <c r="BD6" cm="1">
        <f t="array" aca="1" ref="BD6" ca="1">INDEX($L$2:$L$9,(RANK(AT6,$AT$2:$AT$9)))</f>
        <v>2059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VLOOKUP(B7,audio_list_stym!$A$3:$BP$18,57,FALSE)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VLOOKUP(B7,audio_list_stym!$A$3:$AJ$18,25,FALSE)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2005</v>
      </c>
      <c r="AD7" t="str">
        <f t="shared" ca="1" si="10"/>
        <v>pics\\Banan_5.jpg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pics\\Banan_5.jpg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0.53963492882032948</v>
      </c>
      <c r="AP7" t="str">
        <f t="shared" ca="1" si="12"/>
        <v>pics\\Banan_5.jpg</v>
      </c>
      <c r="AQ7" t="str">
        <f t="shared" ca="1" si="13"/>
        <v>pics\\Goroh_5.jpg</v>
      </c>
      <c r="AR7" t="str">
        <f t="shared" ca="1" si="6"/>
        <v>pics\\Banan_5.jpg</v>
      </c>
      <c r="AT7">
        <f t="shared" ca="1" si="7"/>
        <v>0.45789544350477729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_Спелый_ли_ТОМАТ?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VLOOKUP(B8,audio_list_stym!$A$3:$BP$18,57,FALSE)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VLOOKUP(B8,audio_list_stym!$A$3:$AJ$18,25,FALSE)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2154</v>
      </c>
      <c r="AD8" t="str">
        <f t="shared" ca="1" si="10"/>
        <v>pics\\Injir_2.jpg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pics\\Injir_2.jpg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0.43624216011048689</v>
      </c>
      <c r="AP8" t="str">
        <f t="shared" ca="1" si="12"/>
        <v>pics\\Injir_2.jpg</v>
      </c>
      <c r="AQ8" t="str">
        <f t="shared" ca="1" si="13"/>
        <v>pics\\Tikva_2.jpg</v>
      </c>
      <c r="AR8" t="str">
        <f t="shared" ca="1" si="6"/>
        <v>pics\\Injir_2.jpg</v>
      </c>
      <c r="AT8">
        <f t="shared" ca="1" si="7"/>
        <v>0.43322958494279507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_Серый_ли_ТОМАТ?</v>
      </c>
      <c r="BD8" cm="1">
        <f t="array" aca="1" ref="BD8" ca="1">INDEX($L$2:$L$9,(RANK(AT8,$AT$2:$AT$9)))</f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VLOOKUP(B9,audio_list_stym!$A$3:$BP$18,57,FALSE)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VLOOKUP(B9,audio_list_stym!$A$3:$AJ$18,25,FALSE)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2002</v>
      </c>
      <c r="AD9" t="str">
        <f t="shared" ca="1" si="10"/>
        <v>pics\\Banan_2.jpg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pics\\Banan_2.jpg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0.68023293896083559</v>
      </c>
      <c r="AP9" t="str">
        <f t="shared" ca="1" si="12"/>
        <v>pics\\Banan_2.jpg</v>
      </c>
      <c r="AQ9" t="str">
        <f t="shared" ca="1" si="13"/>
        <v>pics\\Goroh_2.jpg</v>
      </c>
      <c r="AR9" t="str">
        <f t="shared" ca="1" si="6"/>
        <v>pics\\Banan_2.jpg</v>
      </c>
      <c r="AT9">
        <f t="shared" ca="1" si="7"/>
        <v>0.89398711438170564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_Вязкий_ли_ТОМАТ?</v>
      </c>
      <c r="BD9" cm="1">
        <f t="array" aca="1" ref="BD9" ca="1">INDEX($L$2:$L$9,(RANK(AT9,$AT$2:$AT$9)))</f>
        <v>2058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VLOOKUP(B10,audio_list_stym!$A$3:$BP$18,57,FALSE)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VLOOKUP(B10,audio_list_stym!$A$3:$AJ$18,25,FALSE)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10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0.15557465053807984</v>
      </c>
      <c r="AP10" t="str">
        <f t="shared" ca="1" si="12"/>
        <v>pics\\Injir_7.jpg</v>
      </c>
      <c r="AQ10" t="str">
        <f t="shared" ca="1" si="13"/>
        <v>pics\\Tikva_7.jpg</v>
      </c>
      <c r="AT10">
        <f t="shared" ca="1" si="7"/>
        <v>0.93847296239138522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2064</v>
      </c>
      <c r="BF10" cm="1">
        <f t="array" aca="1" ref="BF10" ca="1">INDEX(BD18:BD33,(RANK(AT3,$AT$2:$AT$16)))</f>
        <v>2030</v>
      </c>
      <c r="BG10" cm="1">
        <f t="array" aca="1" ref="BG10" ca="1">INDEX(BD34:BD65,(RANK(AT3,$AT$2:$AT$16)))</f>
        <v>2046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VLOOKUP(B11,audio_list_stym!$A$3:$BP$18,57,FALSE)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VLOOKUP(B11,audio_list_stym!$A$3:$AJ$18,25,FALSE)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10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0.77698987070985004</v>
      </c>
      <c r="AP11" t="str">
        <f t="shared" ca="1" si="12"/>
        <v>pics\\Limon_7.jpg</v>
      </c>
      <c r="AQ11" t="str">
        <f t="shared" ca="1" si="13"/>
        <v>pics\\Redis_7.jpg</v>
      </c>
      <c r="AT11">
        <f t="shared" ca="1" si="7"/>
        <v>0.63703415109744177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Посмотрите,_вот_ЛИМОН._Фиолетовый_ли_он?</v>
      </c>
      <c r="BD11" cm="1">
        <f t="array" aca="1" ref="BD11" ca="1">INDEX($L$10:$L$17,(RANK(AT3,$AT$2:$AT$9)))</f>
        <v>2036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VLOOKUP(B12,audio_list_stym!$A$3:$BP$18,57,FALSE)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VLOOKUP(B12,audio_list_stym!$A$3:$AJ$18,25,FALSE)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10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0.71992952323694803</v>
      </c>
      <c r="AP12" t="str">
        <f t="shared" ca="1" si="12"/>
        <v>pics\\Limon_8.jpg</v>
      </c>
      <c r="AQ12" t="str">
        <f t="shared" ca="1" si="13"/>
        <v>pics\\Redis_8.jpg</v>
      </c>
      <c r="AT12">
        <f t="shared" ca="1" si="7"/>
        <v>0.44584260045410296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Вот_ЛИМОН._Он_с_цедрой?</v>
      </c>
      <c r="BD12" cm="1">
        <f t="array" aca="1" ref="BD12" ca="1">INDEX($L$10:$L$17,(RANK(AT4,$AT$2:$AT$9)))</f>
        <v>2037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VLOOKUP(B13,audio_list_stym!$A$3:$BP$18,57,FALSE)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VLOOKUP(B13,audio_list_stym!$A$3:$AJ$18,25,FALSE)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10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0.81868615347894469</v>
      </c>
      <c r="AP13" t="str">
        <f t="shared" ca="1" si="12"/>
        <v>pics\\Limon_6.jpg</v>
      </c>
      <c r="AQ13" t="str">
        <f t="shared" ca="1" si="13"/>
        <v>pics\\Redis_6.jpg</v>
      </c>
      <c r="AT13">
        <f t="shared" ca="1" si="7"/>
        <v>0.16472952393234053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Это_ЛИМОН._Кислый_ли_он?</v>
      </c>
      <c r="BD13" cm="1">
        <f t="array" aca="1" ref="BD13" ca="1">INDEX($L$10:$L$17,(RANK(AT5,$AT$2:$AT$9)))</f>
        <v>2040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VLOOKUP(B14,audio_list_stym!$A$3:$BP$18,57,FALSE)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VLOOKUP(B14,audio_list_stym!$A$3:$AJ$18,25,FALSE)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10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0.57216030159422937</v>
      </c>
      <c r="AP14" t="str">
        <f t="shared" ca="1" si="12"/>
        <v>pics\\Banan_3.jpg</v>
      </c>
      <c r="AQ14" t="str">
        <f t="shared" ca="1" si="13"/>
        <v>pics\\Goroh_3.jpg</v>
      </c>
      <c r="AT14">
        <f t="shared" ca="1" si="7"/>
        <v>0.29520140307826581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На_картинке_ЛИМОН._Сочный_ли_он?</v>
      </c>
      <c r="BD14" cm="1">
        <f t="array" aca="1" ref="BD14" ca="1">INDEX($L$10:$L$17,(RANK(AT6,$AT$2:$AT$9)))</f>
        <v>2035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VLOOKUP(B15,audio_list_stym!$A$3:$BP$18,57,FALSE)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VLOOKUP(B15,audio_list_stym!$A$3:$AJ$18,25,FALSE)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10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0.95024386463892274</v>
      </c>
      <c r="AP15" t="str">
        <f t="shared" ca="1" si="12"/>
        <v>pics\\Limon_4.jpg</v>
      </c>
      <c r="AQ15" t="str">
        <f t="shared" ca="1" si="13"/>
        <v>pics\\Redis_4.jpg</v>
      </c>
      <c r="AT15">
        <f t="shared" ca="1" si="7"/>
        <v>9.477831982140994E-2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На_мониторе_ЛИМОН._Упругий_ли_он?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VLOOKUP(B16,audio_list_stym!$A$3:$BP$18,57,FALSE)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VLOOKUP(B16,audio_list_stym!$A$3:$AJ$18,25,FALSE)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10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0.39958344565354664</v>
      </c>
      <c r="AP16" t="str">
        <f t="shared" ca="1" si="12"/>
        <v>pics\\Injir_3.jpg</v>
      </c>
      <c r="AQ16" t="str">
        <f t="shared" ca="1" si="13"/>
        <v>pics\\Tikva_3.jpg</v>
      </c>
      <c r="AT16">
        <f t="shared" ca="1" si="7"/>
        <v>0.34929191692404837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Перед_Вами_ЛИМОН._Он_длинный?</v>
      </c>
      <c r="BD16" cm="1">
        <f t="array" aca="1" ref="BD16" ca="1">INDEX($L$10:$L$17,(RANK(AT8,$AT$2:$AT$9)))</f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VLOOKUP(B17,audio_list_stym!$A$3:$BP$18,57,FALSE)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VLOOKUP(B17,audio_list_stym!$A$3:$AJ$18,25,FALSE)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10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0.98614010641578809</v>
      </c>
      <c r="AP17" t="str">
        <f t="shared" ca="1" si="12"/>
        <v>pics\\Limon_1.jpg</v>
      </c>
      <c r="AQ17" t="str">
        <f t="shared" ca="1" si="13"/>
        <v>pics\\Redis_1.jpg</v>
      </c>
      <c r="AT17">
        <f t="shared" ca="1" si="7"/>
        <v>0.69005814584101044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Вы_видите_ЛИМОН._Он_без_кожуры?</v>
      </c>
      <c r="BD17" cm="1">
        <f t="array" aca="1" ref="BD17" ca="1">INDEX($L$10:$L$17,(RANK(AT9,$AT$2:$AT$9)))</f>
        <v>2034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VLOOKUP(B18,audio_list_stym!$A$3:$BP$18,57,FALSE)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VLOOKUP(B18,audio_list_stym!$A$3:$AJ$18,25,FALSE)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2053</v>
      </c>
      <c r="AD18" t="str">
        <f t="shared" ca="1" si="10"/>
        <v>pics\\Redis_5.jpg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pics\\Redis_5.jpg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0.88436755983591497</v>
      </c>
      <c r="AP18" t="str">
        <f t="shared" ca="1" si="12"/>
        <v>pics\\Limon_5.jpg</v>
      </c>
      <c r="AQ18" t="str">
        <f t="shared" ca="1" si="13"/>
        <v>pics\\Redis_5.jpg</v>
      </c>
      <c r="AS18" t="str">
        <f t="shared" ref="AS18:AS25" ca="1" si="17">IF(AH18="sound\\Tropic",AQ18,"")</f>
        <v>pics\\Redis_5.jpg</v>
      </c>
      <c r="AT18">
        <f t="shared" ca="1" si="7"/>
        <v>0.10727319153316561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_С_молоком_ли_XXXXX?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2063</v>
      </c>
      <c r="BF18" cm="1">
        <f t="array" aca="1" ref="BF18" ca="1">INDEX(BD26:BD49,(RANK(AT4,$AT$2:$AT$16)))</f>
        <v>2055</v>
      </c>
      <c r="BG18" cm="1">
        <f t="array" aca="1" ref="BG18" ca="1">INDEX(BD50:BD65,(RANK(AT4,$AT$2:$AT$16)))</f>
        <v>2015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VLOOKUP(B19,audio_list_stym!$A$3:$BP$18,57,FALSE)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VLOOKUP(B19,audio_list_stym!$A$3:$AJ$18,25,FALSE)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2168</v>
      </c>
      <c r="AD19" t="str">
        <f t="shared" ca="1" si="10"/>
        <v>pics\\Tikva_8.jpg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0.11974624198790362</v>
      </c>
      <c r="AP19" t="str">
        <f t="shared" ca="1" si="12"/>
        <v>pics\\Injir_8.jpg</v>
      </c>
      <c r="AQ19" t="str">
        <f t="shared" ca="1" si="13"/>
        <v>pics\\Tikva_8.jpg</v>
      </c>
      <c r="AS19" t="str">
        <f t="shared" ca="1" si="17"/>
        <v>pics\\Tikva_8.jpg</v>
      </c>
      <c r="AT19">
        <f t="shared" ca="1" si="7"/>
        <v>0.40360246110137388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_Полый_ли_XXXXX?</v>
      </c>
      <c r="BD19" cm="1">
        <f t="array" aca="1" ref="BD19" ca="1">INDEX($L$18:$L$25,(RANK(AT3,$AT$2:$AT$9)))</f>
        <v>2028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VLOOKUP(B20,audio_list_stym!$A$3:$BP$18,57,FALSE)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VLOOKUP(B20,audio_list_stym!$A$3:$AJ$18,25,FALSE)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2051</v>
      </c>
      <c r="AD20" t="str">
        <f t="shared" ca="1" si="10"/>
        <v>pics\\Redis_3.jpg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pics\\Redis_3.jpg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0.95947485129872756</v>
      </c>
      <c r="AP20" t="str">
        <f t="shared" ca="1" si="12"/>
        <v>pics\\Limon_3.jpg</v>
      </c>
      <c r="AQ20" t="str">
        <f t="shared" ca="1" si="13"/>
        <v>pics\\Redis_3.jpg</v>
      </c>
      <c r="AS20" t="str">
        <f t="shared" ca="1" si="17"/>
        <v>pics\\Redis_3.jpg</v>
      </c>
      <c r="AT20">
        <f t="shared" ca="1" si="7"/>
        <v>0.88235287810825058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_Гладкий_ли_XXXXX?</v>
      </c>
      <c r="BD20" cm="1">
        <f t="array" aca="1" ref="BD20" ca="1">INDEX($L$18:$L$25,(RANK(AT4,$AT$2:$AT$9)))</f>
        <v>2029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VLOOKUP(B21,audio_list_stym!$A$3:$BP$18,57,FALSE)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VLOOKUP(B21,audio_list_stym!$A$3:$AJ$18,25,FALSE)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2166</v>
      </c>
      <c r="AD21" t="str">
        <f t="shared" ca="1" si="10"/>
        <v>pics\\Tikva_6.jpg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pics\\Tikva_6.jpg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0.38289436203307581</v>
      </c>
      <c r="AP21" t="str">
        <f t="shared" ca="1" si="12"/>
        <v>pics\\Injir_6.jpg</v>
      </c>
      <c r="AQ21" t="str">
        <f t="shared" ca="1" si="13"/>
        <v>pics\\Tikva_6.jpg</v>
      </c>
      <c r="AS21" t="str">
        <f t="shared" ca="1" si="17"/>
        <v>pics\\Tikva_6.jpg</v>
      </c>
      <c r="AT21">
        <f t="shared" ca="1" si="7"/>
        <v>0.41565740360697434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_Пористый_ли_XXXXX?</v>
      </c>
      <c r="BD21" cm="1">
        <f t="array" aca="1" ref="BD21" ca="1">INDEX($L$18:$L$25,(RANK(AT5,$AT$2:$AT$9)))</f>
        <v>2032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VLOOKUP(B22,audio_list_stym!$A$3:$BP$18,57,FALSE)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VLOOKUP(B22,audio_list_stym!$A$3:$AJ$18,25,FALSE)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2050</v>
      </c>
      <c r="AD22" t="str">
        <f t="shared" ca="1" si="10"/>
        <v>pics\\Redis_2.jpg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pics\\Redis_2.jpg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0.96632177191489987</v>
      </c>
      <c r="AP22" t="str">
        <f t="shared" ca="1" si="12"/>
        <v>pics\\Limon_2.jpg</v>
      </c>
      <c r="AQ22" t="str">
        <f t="shared" ca="1" si="13"/>
        <v>pics\\Redis_2.jpg</v>
      </c>
      <c r="AS22" t="str">
        <f t="shared" ca="1" si="17"/>
        <v>pics\\Redis_2.jpg</v>
      </c>
      <c r="AT22">
        <f t="shared" ca="1" si="7"/>
        <v>0.14893205571861989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_Вареный_ли_XXXXX?</v>
      </c>
      <c r="BD22" cm="1">
        <f t="array" aca="1" ref="BD22" ca="1">INDEX($L$18:$L$25,(RANK(AT6,$AT$2:$AT$9)))</f>
        <v>2027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VLOOKUP(B23,audio_list_stym!$A$3:$BP$18,57,FALSE)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VLOOKUP(B23,audio_list_stym!$A$3:$AJ$18,25,FALSE)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2017</v>
      </c>
      <c r="AD23" t="str">
        <f t="shared" ca="1" si="10"/>
        <v>pics\\Goroh_1.jpg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pics\\Goroh_1.jpg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0.68568189018839454</v>
      </c>
      <c r="AP23" t="str">
        <f t="shared" ca="1" si="12"/>
        <v>pics\\Banan_1.jpg</v>
      </c>
      <c r="AQ23" t="str">
        <f t="shared" ca="1" si="13"/>
        <v>pics\\Goroh_1.jpg</v>
      </c>
      <c r="AS23" t="str">
        <f t="shared" ca="1" si="17"/>
        <v>pics\\Goroh_1.jpg</v>
      </c>
      <c r="AT23">
        <f t="shared" ca="1" si="7"/>
        <v>0.96213214866739249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_Плотный_ли_XXXXX?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VLOOKUP(B24,audio_list_stym!$A$3:$BP$18,57,FALSE)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VLOOKUP(B24,audio_list_stym!$A$3:$AJ$18,25,FALSE)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2024</v>
      </c>
      <c r="AD24" t="str">
        <f t="shared" ca="1" si="10"/>
        <v>pics\\Goroh_8.jpg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0.4971027862811972</v>
      </c>
      <c r="AP24" t="str">
        <f t="shared" ca="1" si="12"/>
        <v>pics\\Banan_8.jpg</v>
      </c>
      <c r="AQ24" t="str">
        <f t="shared" ca="1" si="13"/>
        <v>pics\\Goroh_8.jpg</v>
      </c>
      <c r="AS24" t="str">
        <f t="shared" ca="1" si="17"/>
        <v>pics\\Goroh_8.jpg</v>
      </c>
      <c r="AT24">
        <f t="shared" ca="1" si="7"/>
        <v>0.29858616923317793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_Ворсистый_ли_XXXXX?</v>
      </c>
      <c r="BD24" cm="1">
        <f t="array" aca="1" ref="BD24" ca="1">INDEX($L$18:$L$25,(RANK(AT8,$AT$2:$AT$9)))</f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VLOOKUP(B25,audio_list_stym!$A$3:$BP$18,57,FALSE)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VLOOKUP(B25,audio_list_stym!$A$3:$AJ$18,25,FALSE)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2165</v>
      </c>
      <c r="AD25" t="str">
        <f t="shared" ca="1" si="10"/>
        <v>pics\\Tikva_5.jpg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pics\\Tikva_5.jpg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0.38572613609171236</v>
      </c>
      <c r="AP25" t="str">
        <f t="shared" ca="1" si="12"/>
        <v>pics\\Injir_5.jpg</v>
      </c>
      <c r="AQ25" t="str">
        <f t="shared" ca="1" si="13"/>
        <v>pics\\Tikva_5.jpg</v>
      </c>
      <c r="AS25" t="str">
        <f t="shared" ca="1" si="17"/>
        <v>pics\\Tikva_5.jpg</v>
      </c>
      <c r="AT25">
        <f t="shared" ca="1" si="7"/>
        <v>0.72703657810435607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_Мягкий_ли_XXXXX?</v>
      </c>
      <c r="BD25" cm="1">
        <f t="array" aca="1" ref="BD25" ca="1">INDEX($L$18:$L$25,(RANK(AT9,$AT$2:$AT$9)))</f>
        <v>2026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VLOOKUP(B26,audio_list_stym!$A$3:$BP$18,57,FALSE)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VLOOKUP(B26,audio_list_stym!$A$3:$AJ$18,25,FALSE)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0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6.3257105803302682E-3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На_экране_XXXXX._Он_с_ботвой?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2037</v>
      </c>
      <c r="BF26" cm="1">
        <f t="array" aca="1" ref="BF26" ca="1">INDEX(BD34:BD49,(RANK(AT5,$AT$2:$AT$16)))</f>
        <v>2005</v>
      </c>
      <c r="BG26" cm="1">
        <f t="array" aca="1" ref="BG26" ca="1">INDEX(BD50:BD65,(RANK(AT5,$AT$2:$AT$16)))</f>
        <v>2021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VLOOKUP(B27,audio_list_stym!$A$3:$BP$18,57,FALSE)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VLOOKUP(B27,audio_list_stym!$A$3:$AJ$18,25,FALSE)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10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0.87699424969494111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Посмотрите,_вот_XXXXX._Он_алый?</v>
      </c>
      <c r="BD27" cm="1">
        <f t="array" aca="1" ref="BD27" ca="1">INDEX($L$26:$L$33,(RANK(AT3,$AT$2:$AT$9)))</f>
        <v>2052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VLOOKUP(B28,audio_list_stym!$A$3:$BP$18,57,FALSE)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VLOOKUP(B28,audio_list_stym!$A$3:$AJ$18,25,FALSE)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10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0.77733912535007876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Вот_XXXXX._Пряный_ли_он?</v>
      </c>
      <c r="BD28" cm="1">
        <f t="array" aca="1" ref="BD28" ca="1">INDEX($L$26:$L$33,(RANK(AT4,$AT$2:$AT$9)))</f>
        <v>2053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VLOOKUP(B29,audio_list_stym!$A$3:$BP$18,57,FALSE)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VLOOKUP(B29,audio_list_stym!$A$3:$AJ$18,25,FALSE)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10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0.41424197396215867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Это_XXXXX._Жирный_ли_он?</v>
      </c>
      <c r="BD29" cm="1">
        <f t="array" aca="1" ref="BD29" ca="1">INDEX($L$26:$L$33,(RANK(AT5,$AT$2:$AT$9)))</f>
        <v>2056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VLOOKUP(B30,audio_list_stym!$A$3:$BP$18,57,FALSE)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VLOOKUP(B30,audio_list_stym!$A$3:$AJ$18,25,FALSE)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10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0.50641548058305941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На_картинке_XXXXX._Он_соленый?</v>
      </c>
      <c r="BD30" cm="1">
        <f t="array" aca="1" ref="BD30" ca="1">INDEX($L$26:$L$33,(RANK(AT6,$AT$2:$AT$9)))</f>
        <v>2051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VLOOKUP(B31,audio_list_stym!$A$3:$BP$18,57,FALSE)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VLOOKUP(B31,audio_list_stym!$A$3:$AJ$18,25,FALSE)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10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0.53015177681950909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На_мониторе_XXXXX._Пышный_ли_он?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VLOOKUP(B32,audio_list_stym!$A$3:$BP$18,57,FALSE)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VLOOKUP(B32,audio_list_stym!$A$3:$AJ$18,25,FALSE)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10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0.39310823960913177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Перед_Вами_XXXXX._Крепкий_ли_он?</v>
      </c>
      <c r="BD32" cm="1">
        <f t="array" aca="1" ref="BD32" ca="1">INDEX($L$26:$L$33,(RANK(AT8,$AT$2:$AT$9)))</f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VLOOKUP(B33,audio_list_stym!$A$3:$BP$18,57,FALSE)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VLOOKUP(B33,audio_list_stym!$A$3:$AJ$18,25,FALSE)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10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0.77384534536932981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Вы_видите_XXXXX._Он_круглый?</v>
      </c>
      <c r="BD33" cm="1">
        <f t="array" aca="1" ref="BD33" ca="1">INDEX($L$26:$L$33,(RANK(AT9,$AT$2:$AT$9)))</f>
        <v>2050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VLOOKUP(B34,audio_list_stym!$A$3:$BP$18,57,FALSE)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VLOOKUP(B34,audio_list_stym!$A$3:$AJ$18,25,FALSE)</f>
        <v>Peper</v>
      </c>
      <c r="I34" t="s">
        <v>688</v>
      </c>
      <c r="J34" t="str">
        <f t="shared" si="1"/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2159</v>
      </c>
      <c r="AD34" t="str">
        <f t="shared" ca="1" si="10"/>
        <v>pics\\Injir_7.jpg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pics\\Injir_7.jpg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pics\\Injir_7.jpg</v>
      </c>
      <c r="AT34">
        <f t="shared" ca="1" si="7"/>
        <v>0.99855922484548654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_Сырой_ли_ПЕРЕЦ?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2040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2016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VLOOKUP(B35,audio_list_stym!$A$3:$BP$18,57,FALSE)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VLOOKUP(B35,audio_list_stym!$A$3:$AJ$18,25,FALSE)</f>
        <v>Peper</v>
      </c>
      <c r="I35" t="s">
        <v>689</v>
      </c>
      <c r="J35" t="str">
        <f t="shared" si="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2039</v>
      </c>
      <c r="AD35" t="str">
        <f t="shared" ca="1" si="10"/>
        <v>pics\\Limon_7.jpg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pics\\Limon_7.jpg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pics\\Limon_7.jpg</v>
      </c>
      <c r="AT35">
        <f t="shared" ca="1" si="7"/>
        <v>0.8322313887195576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_Слоеный_ли_ПЕРЕЦ?</v>
      </c>
      <c r="BD35" cm="1">
        <f t="array" aca="1" ref="BD35" ca="1">INDEX($L$34:$L$41,(RANK(AT3,$AT$2:$AT$9)))</f>
        <v>2044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VLOOKUP(B36,audio_list_stym!$A$3:$BP$18,57,FALSE)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VLOOKUP(B36,audio_list_stym!$A$3:$AJ$18,25,FALSE)</f>
        <v>Peper</v>
      </c>
      <c r="I36" t="s">
        <v>690</v>
      </c>
      <c r="J36" t="str">
        <f t="shared" si="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2040</v>
      </c>
      <c r="AD36" t="str">
        <f t="shared" ca="1" si="10"/>
        <v>pics\\Limon_8.jpg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pics\\Limon_8.jpg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pics\\Limon_8.jpg</v>
      </c>
      <c r="AT36">
        <f t="shared" ca="1" si="7"/>
        <v>6.0618010335320771E-2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_Гнилой_ли_ПЕРЕЦ?</v>
      </c>
      <c r="BD36" cm="1">
        <f t="array" aca="1" ref="BD36" ca="1">INDEX($L$34:$L$41,(RANK(AT4,$AT$2:$AT$9)))</f>
        <v>2045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VLOOKUP(B37,audio_list_stym!$A$3:$BP$18,57,FALSE)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VLOOKUP(B37,audio_list_stym!$A$3:$AJ$18,25,FALSE)</f>
        <v>Peper</v>
      </c>
      <c r="I37" t="s">
        <v>691</v>
      </c>
      <c r="J37" t="str">
        <f t="shared" si="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2038</v>
      </c>
      <c r="AD37" t="str">
        <f t="shared" ca="1" si="10"/>
        <v>pics\\Limon_6.jpg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pics\\Limon_6.jpg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pics\\Limon_6.jpg</v>
      </c>
      <c r="AT37">
        <f t="shared" ca="1" si="7"/>
        <v>0.59414816520933622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_Бугристый_ли_ПЕРЕЦ?</v>
      </c>
      <c r="BD37" cm="1">
        <f t="array" aca="1" ref="BD37" ca="1">INDEX($L$34:$L$41,(RANK(AT5,$AT$2:$AT$9)))</f>
        <v>2048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VLOOKUP(B38,audio_list_stym!$A$3:$BP$18,57,FALSE)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VLOOKUP(B38,audio_list_stym!$A$3:$AJ$18,25,FALSE)</f>
        <v>Peper</v>
      </c>
      <c r="I38" t="s">
        <v>692</v>
      </c>
      <c r="J38" t="str">
        <f t="shared" si="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2003</v>
      </c>
      <c r="AD38" t="str">
        <f t="shared" ca="1" si="10"/>
        <v>pics\\Banan_3.jpg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pics\\Banan_3.jpg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pics\\Banan_3.jpg</v>
      </c>
      <c r="AT38">
        <f t="shared" ca="1" si="7"/>
        <v>0.73471587595933985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_Черный_ли_ПЕРЕЦ?</v>
      </c>
      <c r="BD38" cm="1">
        <f t="array" aca="1" ref="BD38" ca="1">INDEX($L$34:$L$41,(RANK(AT6,$AT$2:$AT$9)))</f>
        <v>2043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VLOOKUP(B39,audio_list_stym!$A$3:$BP$18,57,FALSE)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VLOOKUP(B39,audio_list_stym!$A$3:$AJ$18,25,FALSE)</f>
        <v>Peper</v>
      </c>
      <c r="I39" t="s">
        <v>693</v>
      </c>
      <c r="J39" t="str">
        <f t="shared" si="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2036</v>
      </c>
      <c r="AD39" t="str">
        <f t="shared" ca="1" si="10"/>
        <v>pics\\Limon_4.jpg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pics\\Limon_4.jpg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pics\\Limon_4.jpg</v>
      </c>
      <c r="AT39">
        <f t="shared" ca="1" si="7"/>
        <v>0.70283769297915066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_Хрустящий_ли_ПЕРЕЦ?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VLOOKUP(B40,audio_list_stym!$A$3:$BP$18,57,FALSE)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VLOOKUP(B40,audio_list_stym!$A$3:$AJ$18,25,FALSE)</f>
        <v>Peper</v>
      </c>
      <c r="I40" t="s">
        <v>694</v>
      </c>
      <c r="J40" t="str">
        <f t="shared" si="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2155</v>
      </c>
      <c r="AD40" t="str">
        <f t="shared" ca="1" si="10"/>
        <v>pics\\Injir_3.jpg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pics\\Injir_3.jpg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pics\\Injir_3.jpg</v>
      </c>
      <c r="AT40">
        <f t="shared" ca="1" si="7"/>
        <v>0.54407061358270292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_Блестит_ли_ПЕРЕЦ?</v>
      </c>
      <c r="BD40" cm="1">
        <f t="array" aca="1" ref="BD40" ca="1">INDEX($L$34:$L$41,(RANK(AT8,$AT$2:$AT$9)))</f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VLOOKUP(B41,audio_list_stym!$A$3:$BP$18,57,FALSE)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VLOOKUP(B41,audio_list_stym!$A$3:$AJ$18,25,FALSE)</f>
        <v>Peper</v>
      </c>
      <c r="I41" t="s">
        <v>695</v>
      </c>
      <c r="J41" t="str">
        <f t="shared" si="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2033</v>
      </c>
      <c r="AD41" t="str">
        <f t="shared" ca="1" si="10"/>
        <v>pics\\Limon_1.jpg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pics\\Limon_1.jpg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pics\\Limon_1.jpg</v>
      </c>
      <c r="AT41">
        <f t="shared" ca="1" si="7"/>
        <v>0.50259039362206037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_Цитрусовый_ли_ПЕРЕЦ?</v>
      </c>
      <c r="BD41" cm="1">
        <f t="array" aca="1" ref="BD41" ca="1">INDEX($L$34:$L$41,(RANK(AT9,$AT$2:$AT$9)))</f>
        <v>2042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VLOOKUP(B42,audio_list_stym!$A$3:$BP$18,57,FALSE)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VLOOKUP(B42,audio_list_stym!$A$3:$AJ$18,25,FALSE)</f>
        <v>Banan</v>
      </c>
      <c r="I42" t="s">
        <v>688</v>
      </c>
      <c r="J42" t="str">
        <f t="shared" si="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10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0.21839382086219272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2059</v>
      </c>
      <c r="BF42" cm="1">
        <f t="array" aca="1" ref="BF42" ca="1">INDEX(BD26:BD41,(RANK(AT6,$AT$2:$AT$17)))</f>
        <v>2051</v>
      </c>
      <c r="BG42" cm="1">
        <f t="array" aca="1" ref="BG42" ca="1">INDEX(BD50:BD65,(RANK(AT6,$AT$2:$AT$17)))</f>
        <v>2011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VLOOKUP(B43,audio_list_stym!$A$3:$BP$18,57,FALSE)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VLOOKUP(B43,audio_list_stym!$A$3:$AJ$18,25,FALSE)</f>
        <v>Banan</v>
      </c>
      <c r="I43" t="s">
        <v>689</v>
      </c>
      <c r="J43" t="str">
        <f t="shared" si="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10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0.92770801424626836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Посмотрите,_вот_БАНАН._Свежий_ли_он?</v>
      </c>
      <c r="BD43" cm="1">
        <f t="array" aca="1" ref="BD43" ca="1">INDEX($L$42:$L$49,(RANK(AT3,$AT$2:$AT$9)))</f>
        <v>2004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VLOOKUP(B44,audio_list_stym!$A$3:$BP$18,57,FALSE)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VLOOKUP(B44,audio_list_stym!$A$3:$AJ$18,25,FALSE)</f>
        <v>Banan</v>
      </c>
      <c r="I44" t="s">
        <v>690</v>
      </c>
      <c r="J44" t="str">
        <f t="shared" si="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10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9.7771954947339923E-3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Вот_БАНАН._Он_жаренный?</v>
      </c>
      <c r="BD44" cm="1">
        <f t="array" aca="1" ref="BD44" ca="1">INDEX($L$42:$L$49,(RANK(AT4,$AT$2:$AT$9)))</f>
        <v>2005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VLOOKUP(B45,audio_list_stym!$A$3:$BP$18,57,FALSE)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VLOOKUP(B45,audio_list_stym!$A$3:$AJ$18,25,FALSE)</f>
        <v>Banan</v>
      </c>
      <c r="I45" t="s">
        <v>691</v>
      </c>
      <c r="J45" t="str">
        <f t="shared" si="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10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0.44977691446458457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Это_БАНАН._Сладкий_ли_он?</v>
      </c>
      <c r="BD45" cm="1">
        <f t="array" aca="1" ref="BD45" ca="1">INDEX($L$42:$L$49,(RANK(AT5,$AT$2:$AT$9)))</f>
        <v>2008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VLOOKUP(B46,audio_list_stym!$A$3:$BP$18,57,FALSE)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VLOOKUP(B46,audio_list_stym!$A$3:$AJ$18,25,FALSE)</f>
        <v>Banan</v>
      </c>
      <c r="I46" t="s">
        <v>692</v>
      </c>
      <c r="J46" t="str">
        <f t="shared" si="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10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2.728947741246357E-2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На_картинке_БАНАН._Влажный_ли_он?</v>
      </c>
      <c r="BD46" cm="1">
        <f t="array" aca="1" ref="BD46" ca="1">INDEX($L$42:$L$49,(RANK(AT6,$AT$2:$AT$9)))</f>
        <v>2003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VLOOKUP(B47,audio_list_stym!$A$3:$BP$18,57,FALSE)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VLOOKUP(B47,audio_list_stym!$A$3:$AJ$18,25,FALSE)</f>
        <v>Banan</v>
      </c>
      <c r="I47" t="s">
        <v>693</v>
      </c>
      <c r="J47" t="str">
        <f t="shared" si="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10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0.80172900797967794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На_мониторе_БАНАН._Он_съедобный?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VLOOKUP(B48,audio_list_stym!$A$3:$BP$18,57,FALSE)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VLOOKUP(B48,audio_list_stym!$A$3:$AJ$18,25,FALSE)</f>
        <v>Banan</v>
      </c>
      <c r="I48" t="s">
        <v>694</v>
      </c>
      <c r="J48" t="str">
        <f t="shared" si="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10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0.85692065981080268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Перед_Вами_БАНАН._Сиреневый_ли_он?</v>
      </c>
      <c r="BD48" cm="1">
        <f t="array" aca="1" ref="BD48" ca="1">INDEX($L$42:$L$49,(RANK(AT8,$AT$2:$AT$9)))</f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VLOOKUP(B49,audio_list_stym!$A$3:$BP$18,57,FALSE)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VLOOKUP(B49,audio_list_stym!$A$3:$AJ$18,25,FALSE)</f>
        <v>Banan</v>
      </c>
      <c r="I49" t="s">
        <v>695</v>
      </c>
      <c r="J49" t="str">
        <f t="shared" si="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10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0.68917584507455942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Вы_видите_БАНАН._Он_репчатый?</v>
      </c>
      <c r="BD49" cm="1">
        <f t="array" aca="1" ref="BD49" ca="1">INDEX($L$42:$L$49,(RANK(AT9,$AT$2:$AT$9)))</f>
        <v>2002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VLOOKUP(B50,audio_list_stym!$A$3:$BP$18,57,FALSE)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VLOOKUP(B50,audio_list_stym!$A$3:$AJ$18,25,FALSE)</f>
        <v>Finik</v>
      </c>
      <c r="I50" t="s">
        <v>688</v>
      </c>
      <c r="J50" t="str">
        <f t="shared" si="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2020</v>
      </c>
      <c r="AD50" t="str">
        <f t="shared" ca="1" si="10"/>
        <v>pics\\Goroh_4.jpg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pics\\Goroh_4.jpg</v>
      </c>
      <c r="AH50" t="str">
        <f t="shared" si="3"/>
        <v>sound\\Tropic</v>
      </c>
      <c r="AS50" t="str">
        <f ca="1">IF(AH50="sound\\Tropic",AQ2,"")</f>
        <v>pics\\Goroh_4.jpg</v>
      </c>
      <c r="AT50">
        <f t="shared" ca="1" si="7"/>
        <v>0.31905588649020467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_Коричневый_ли_XXXXX?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VLOOKUP(B51,audio_list_stym!$A$3:$BP$18,57,FALSE)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VLOOKUP(B51,audio_list_stym!$A$3:$AJ$18,25,FALSE)</f>
        <v>Finik</v>
      </c>
      <c r="I51" t="s">
        <v>689</v>
      </c>
      <c r="J51" t="str">
        <f t="shared" si="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2164</v>
      </c>
      <c r="AD51" t="str">
        <f t="shared" ca="1" si="10"/>
        <v>pics\\Tikva_4.jpg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pics\\Tikva_4.jpg</v>
      </c>
      <c r="AH51" t="str">
        <f t="shared" si="3"/>
        <v>sound\\Tropic</v>
      </c>
      <c r="AS51" t="str">
        <f t="shared" ref="AS51:AS57" ca="1" si="23">IF(AH51="sound\\Tropic",AQ3,"")</f>
        <v>pics\\Tikva_4.jpg</v>
      </c>
      <c r="AT51">
        <f t="shared" ca="1" si="7"/>
        <v>3.5711530321096641E-2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_Сахаристый_ли_XXXXX?</v>
      </c>
      <c r="BD51" cm="1">
        <f t="array" aca="1" ref="BD51" ca="1">INDEX($L$50:$L$57,(RANK(AT3,$AT$2:$AT$9)))</f>
        <v>2012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VLOOKUP(B52,audio_list_stym!$A$3:$BP$18,57,FALSE)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VLOOKUP(B52,audio_list_stym!$A$3:$AJ$18,25,FALSE)</f>
        <v>Finik</v>
      </c>
      <c r="I52" t="s">
        <v>690</v>
      </c>
      <c r="J52" t="str">
        <f t="shared" si="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2022</v>
      </c>
      <c r="AD52" t="str">
        <f t="shared" ca="1" si="10"/>
        <v>pics\\Goroh_6.jpg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pics\\Goroh_6.jpg</v>
      </c>
      <c r="AH52" t="str">
        <f t="shared" si="3"/>
        <v>sound\\Tropic</v>
      </c>
      <c r="AS52" t="str">
        <f t="shared" ca="1" si="23"/>
        <v>pics\\Goroh_6.jpg</v>
      </c>
      <c r="AT52">
        <f t="shared" ca="1" si="7"/>
        <v>0.83494874564823873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_Скользкий_ли_XXXXX?</v>
      </c>
      <c r="BD52" cm="1">
        <f t="array" aca="1" ref="BD52" ca="1">INDEX($L$50:$L$57,(RANK(AT4,$AT$2:$AT$9)))</f>
        <v>2013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VLOOKUP(B53,audio_list_stym!$A$3:$BP$18,57,FALSE)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VLOOKUP(B53,audio_list_stym!$A$3:$AJ$18,25,FALSE)</f>
        <v>Finik</v>
      </c>
      <c r="I53" t="s">
        <v>691</v>
      </c>
      <c r="J53" t="str">
        <f t="shared" si="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2023</v>
      </c>
      <c r="AD53" t="str">
        <f t="shared" ca="1" si="10"/>
        <v>pics\\Goroh_7.jpg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pics\\Goroh_7.jpg</v>
      </c>
      <c r="AH53" t="str">
        <f t="shared" si="3"/>
        <v>sound\\Tropic</v>
      </c>
      <c r="AS53" t="str">
        <f t="shared" ca="1" si="23"/>
        <v>pics\\Goroh_7.jpg</v>
      </c>
      <c r="AT53">
        <f t="shared" ca="1" si="7"/>
        <v>0.60569211748237639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_Ломкий_ли_XXXXX?</v>
      </c>
      <c r="BD53" cm="1">
        <f t="array" aca="1" ref="BD53" ca="1">INDEX($L$50:$L$57,(RANK(AT5,$AT$2:$AT$9)))</f>
        <v>2016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VLOOKUP(B54,audio_list_stym!$A$3:$BP$18,57,FALSE)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VLOOKUP(B54,audio_list_stym!$A$3:$AJ$18,25,FALSE)</f>
        <v>Finik</v>
      </c>
      <c r="I54" t="s">
        <v>692</v>
      </c>
      <c r="J54" t="str">
        <f t="shared" si="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2161</v>
      </c>
      <c r="AD54" t="str">
        <f t="shared" ca="1" si="10"/>
        <v>pics\\Tikva_1.jpg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pics\\Tikva_1.jpg</v>
      </c>
      <c r="AH54" t="str">
        <f t="shared" si="3"/>
        <v>sound\\Tropic</v>
      </c>
      <c r="AI54" s="11"/>
      <c r="AS54" t="str">
        <f t="shared" ca="1" si="23"/>
        <v>pics\\Tikva_1.jpg</v>
      </c>
      <c r="AT54">
        <f t="shared" ca="1" si="7"/>
        <v>0.32162239613101318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_Мохнатый_ли_XXXXX?</v>
      </c>
      <c r="BD54" cm="1">
        <f t="array" aca="1" ref="BD54" ca="1">INDEX($L$50:$L$57,(RANK(AT6,$AT$2:$AT$9)))</f>
        <v>2011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VLOOKUP(B55,audio_list_stym!$A$3:$BP$18,57,FALSE)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VLOOKUP(B55,audio_list_stym!$A$3:$AJ$18,25,FALSE)</f>
        <v>Finik</v>
      </c>
      <c r="I55" t="s">
        <v>693</v>
      </c>
      <c r="J55" t="str">
        <f t="shared" si="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2021</v>
      </c>
      <c r="AD55" t="str">
        <f t="shared" ca="1" si="10"/>
        <v>pics\\Goroh_5.jpg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pics\\Goroh_5.jpg</v>
      </c>
      <c r="AH55" t="str">
        <f t="shared" si="3"/>
        <v>sound\\Tropic</v>
      </c>
      <c r="AS55" t="str">
        <f t="shared" ca="1" si="23"/>
        <v>pics\\Goroh_5.jpg</v>
      </c>
      <c r="AT55">
        <f t="shared" ca="1" si="7"/>
        <v>0.54364076129869054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_Сморщенный_ли_XXXXX?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VLOOKUP(B56,audio_list_stym!$A$3:$BP$18,57,FALSE)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VLOOKUP(B56,audio_list_stym!$A$3:$AJ$18,25,FALSE)</f>
        <v>Finik</v>
      </c>
      <c r="I56" t="s">
        <v>694</v>
      </c>
      <c r="J56" t="str">
        <f t="shared" si="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2162</v>
      </c>
      <c r="AD56" t="str">
        <f t="shared" ca="1" si="10"/>
        <v>pics\\Tikva_2.jpg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pics\\Tikva_2.jpg</v>
      </c>
      <c r="AH56" t="str">
        <f t="shared" si="3"/>
        <v>sound\\Tropic</v>
      </c>
      <c r="AS56" t="str">
        <f t="shared" ca="1" si="23"/>
        <v>pics\\Tikva_2.jpg</v>
      </c>
      <c r="AT56">
        <f t="shared" ca="1" si="7"/>
        <v>0.87522671313691813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_С_косточкой_ли_XXXXX?</v>
      </c>
      <c r="BD56" cm="1">
        <f t="array" aca="1" ref="BD56" ca="1">INDEX($L$50:$L$57,(RANK(AT8,$AT$2:$AT$9)))</f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VLOOKUP(B57,audio_list_stym!$A$3:$BP$18,57,FALSE)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VLOOKUP(B57,audio_list_stym!$A$3:$AJ$18,25,FALSE)</f>
        <v>Finik</v>
      </c>
      <c r="I57" t="s">
        <v>695</v>
      </c>
      <c r="J57" t="str">
        <f t="shared" si="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2018</v>
      </c>
      <c r="AD57" t="str">
        <f t="shared" ca="1" si="10"/>
        <v>pics\\Goroh_2.jpg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pics\\Goroh_2.jpg</v>
      </c>
      <c r="AH57" t="str">
        <f t="shared" si="3"/>
        <v>sound\\Tropic</v>
      </c>
      <c r="AI57" s="11"/>
      <c r="AS57" t="str">
        <f t="shared" ca="1" si="23"/>
        <v>pics\\Goroh_2.jpg</v>
      </c>
      <c r="AT57">
        <f t="shared" ca="1" si="7"/>
        <v>0.54676199658641544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_Треугольный_ли_XXXXX?</v>
      </c>
      <c r="BD57" cm="1">
        <f t="array" aca="1" ref="BD57" ca="1">INDEX($L$50:$L$57,(RANK(AT9,$AT$2:$AT$9)))</f>
        <v>2010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VLOOKUP(B58,audio_list_stym!$A$3:$BP$18,57,FALSE)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VLOOKUP(B58,audio_list_stym!$A$3:$AJ$18,25,FALSE)</f>
        <v>Goroh</v>
      </c>
      <c r="I58" t="s">
        <v>688</v>
      </c>
      <c r="J58" t="str">
        <f t="shared" si="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10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0.9164890965775262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2037</v>
      </c>
      <c r="BF58" cm="1">
        <f t="array" aca="1" ref="BF58" ca="1">INDEX(BD18:BD33,(RANK(AT8,$AT$2:$AT$17)))</f>
        <v>2053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VLOOKUP(B59,audio_list_stym!$A$3:$BP$18,57,FALSE)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VLOOKUP(B59,audio_list_stym!$A$3:$AJ$18,25,FALSE)</f>
        <v>Goroh</v>
      </c>
      <c r="I59" t="s">
        <v>689</v>
      </c>
      <c r="J59" t="str">
        <f t="shared" si="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10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7"/>
        <v>0.77989140740443452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Посмотрите,_вот_XXXXX._Он_в_стручке?</v>
      </c>
      <c r="BD59" cm="1">
        <f t="array" aca="1" ref="BD59" ca="1">INDEX($L$58:$L$65,(RANK(AT3,$AT$2:$AT$9)))</f>
        <v>2020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VLOOKUP(B60,audio_list_stym!$A$3:$BP$18,57,FALSE)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VLOOKUP(B60,audio_list_stym!$A$3:$AJ$18,25,FALSE)</f>
        <v>Goroh</v>
      </c>
      <c r="I60" t="s">
        <v>690</v>
      </c>
      <c r="J60" t="str">
        <f t="shared" si="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10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7"/>
        <v>0.59536423239692771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Вот_XXXXX._Ядовитый_ли_он?</v>
      </c>
      <c r="BD60" cm="1">
        <f t="array" aca="1" ref="BD60" ca="1">INDEX($L$58:$L$65,(RANK(AT4,$AT$2:$AT$9)))</f>
        <v>2021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VLOOKUP(B61,audio_list_stym!$A$3:$BP$18,57,FALSE)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VLOOKUP(B61,audio_list_stym!$A$3:$AJ$18,25,FALSE)</f>
        <v>Goroh</v>
      </c>
      <c r="I61" t="s">
        <v>691</v>
      </c>
      <c r="J61" t="str">
        <f t="shared" si="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10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7"/>
        <v>0.96273779705278584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Это_XXXXX._Он_полосатый?</v>
      </c>
      <c r="BD61" cm="1">
        <f t="array" aca="1" ref="BD61" ca="1">INDEX($L$58:$L$65,(RANK(AT5,$AT$2:$AT$9)))</f>
        <v>2024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VLOOKUP(B62,audio_list_stym!$A$3:$BP$18,57,FALSE)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VLOOKUP(B62,audio_list_stym!$A$3:$AJ$18,25,FALSE)</f>
        <v>Goroh</v>
      </c>
      <c r="I62" t="s">
        <v>692</v>
      </c>
      <c r="J62" t="str">
        <f t="shared" si="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10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7"/>
        <v>0.7291620729112166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На_картинке_XXXXX._Он_плоский?</v>
      </c>
      <c r="BD62" cm="1">
        <f t="array" aca="1" ref="BD62" ca="1">INDEX($L$58:$L$65,(RANK(AT6,$AT$2:$AT$9)))</f>
        <v>2019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VLOOKUP(B63,audio_list_stym!$A$3:$BP$18,57,FALSE)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VLOOKUP(B63,audio_list_stym!$A$3:$AJ$18,25,FALSE)</f>
        <v>Goroh</v>
      </c>
      <c r="I63" t="s">
        <v>693</v>
      </c>
      <c r="J63" t="str">
        <f t="shared" si="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0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7"/>
        <v>4.5346724023165752E-2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На_мониторе_XXXXX._Он_толченый?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VLOOKUP(B64,audio_list_stym!$A$3:$BP$18,57,FALSE)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VLOOKUP(B64,audio_list_stym!$A$3:$AJ$18,25,FALSE)</f>
        <v>Goroh</v>
      </c>
      <c r="I64" t="s">
        <v>694</v>
      </c>
      <c r="J64" t="str">
        <f t="shared" si="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10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0.35666464363364125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Перед_Вами_XXXXX._Зеленый_ли_он?</v>
      </c>
      <c r="BD64" cm="1">
        <f t="array" aca="1" ref="BD64" ca="1">INDEX($L$58:$L$65,(RANK(AT8,$AT$2:$AT$9)))</f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VLOOKUP(B65,audio_list_stym!$A$3:$BP$18,57,FALSE)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VLOOKUP(B65,audio_list_stym!$A$3:$AJ$18,25,FALSE)</f>
        <v>Goroh</v>
      </c>
      <c r="I65" t="s">
        <v>695</v>
      </c>
      <c r="J65" t="str">
        <f t="shared" si="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0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7"/>
        <v>0.62365018992164134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Вы_видите_XXXXX._Легкий_ли_он?</v>
      </c>
      <c r="BD65" cm="1">
        <f t="array" aca="1" ref="BD65" ca="1">INDEX($L$58:$L$65,(RANK(AT9,$AT$2:$AT$9)))</f>
        <v>2018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VLOOKUP(B66,audio_list_stym!$A$3:$BP$18,57,FALSE)</f>
        <v>14</v>
      </c>
      <c r="F66" t="str">
        <f>VLOOKUP(E66,metki!$A$2:$B$9,2,FALSE)</f>
        <v>импл_новые_с_названием</v>
      </c>
      <c r="G66" t="str">
        <f t="shared" ref="G66:G129" si="25">LEFT(F66,5)</f>
        <v>импл_</v>
      </c>
      <c r="H66" t="str">
        <f>VLOOKUP(B66,audio_list_stym!$A$3:$AJ$18,25,FALSE)</f>
        <v>Finger</v>
      </c>
      <c r="I66" t="s">
        <v>688</v>
      </c>
      <c r="J66" t="str">
        <f t="shared" ref="J66:J129" si="26">H66&amp;I66</f>
        <v>Finger_1</v>
      </c>
      <c r="K66">
        <v>14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241</v>
      </c>
      <c r="Q66" t="str">
        <f>IF(G66="экспл",0,IF(G66="импл_",VLOOKUP(J66,quest_импл!$A$1:$J$129,8,FALSE),0))</f>
        <v>sound\\Vityanut_li.wav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2001</v>
      </c>
      <c r="AD66" t="str">
        <f t="shared" ca="1" si="10"/>
        <v>pics\\Banan_1.jpg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7">AS66</f>
        <v>pics\\Banan_1.jpg</v>
      </c>
      <c r="AG66" t="str">
        <f>IF(OR(E66=11,E66=13),M66,"")</f>
        <v/>
      </c>
      <c r="AI66" t="s">
        <v>67</v>
      </c>
      <c r="AO66">
        <f ca="1">RAND()</f>
        <v>0.99053390915434136</v>
      </c>
      <c r="AP66" t="str">
        <f ca="1">INDEX($AI$66:$AI$129,(RANK(AO66,$AO$66:$AO$129)))</f>
        <v>pics\\Banan_1.jpg</v>
      </c>
      <c r="AS66" t="str">
        <f t="shared" ref="AS66:AS129" ca="1" si="28">IF(G66="импл_",AP66,"")</f>
        <v>pics\\Banan_1.jpg</v>
      </c>
      <c r="AT66">
        <f t="shared" ref="AT66:AT129" ca="1" si="29">RAND()</f>
        <v>0.29541323537946762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_Вытянут_ли_</v>
      </c>
      <c r="BB66" t="str">
        <f t="shared" ref="BB66:BB129" si="31">IF(G66="экспл",AY66&amp;AX66&amp;"."&amp;AZ66,IF(G66="импл_",BA66&amp;AX66&amp;"?"))</f>
        <v>_Вытянут_ли_РЕНАН?</v>
      </c>
      <c r="BC66">
        <f>A66</f>
        <v>1209</v>
      </c>
      <c r="BD66" cm="1">
        <f t="array" aca="1" ref="BD66" ca="1">INDEX(L66:L73,(RANK(AT2,$AT$2:$AT$9)))</f>
        <v>2081</v>
      </c>
      <c r="BE66" cm="1">
        <f t="array" aca="1" ref="BE66" ca="1">INDEX(BD74:BD89,(RANK(AT2,$AT$2:$AT$7)))</f>
        <v>2089</v>
      </c>
      <c r="BF66" cm="1">
        <f t="array" aca="1" ref="BF66" ca="1">INDEX(BD90:BD113,(RANK(AT2,$AT$2:$AT$17)))</f>
        <v>2132</v>
      </c>
      <c r="BG66" cm="1">
        <f t="array" aca="1" ref="BG66" ca="1">INDEX(BD114:BD129,(RANK(AT2,$AT$2:$AT$17)))</f>
        <v>2068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VLOOKUP(B67,audio_list_stym!$A$3:$BP$18,57,FALSE)</f>
        <v>14</v>
      </c>
      <c r="F67" t="str">
        <f>VLOOKUP(E67,metki!$A$2:$B$9,2,FALSE)</f>
        <v>импл_новые_с_названием</v>
      </c>
      <c r="G67" t="str">
        <f t="shared" si="25"/>
        <v>импл_</v>
      </c>
      <c r="H67" t="str">
        <f>VLOOKUP(B67,audio_list_stym!$A$3:$AJ$18,25,FALSE)</f>
        <v>Finger</v>
      </c>
      <c r="I67" t="s">
        <v>689</v>
      </c>
      <c r="J67" t="str">
        <f t="shared" si="26"/>
        <v>Finger_2</v>
      </c>
      <c r="K67">
        <v>14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242</v>
      </c>
      <c r="Q67" t="str">
        <f>IF(G67="экспл",0,IF(G67="импл_",VLOOKUP(J67,quest_импл!$A$1:$J$129,8,FALSE),0))</f>
        <v>sound\\Nadloman_li.wav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2024</v>
      </c>
      <c r="AD67" t="str">
        <f t="shared" ref="AD67:AD129" ca="1" si="32">IF(ISTEXT(AE67),AE67,IF(ISTEXT(AF67),AF67,""))</f>
        <v>pics\\Goroh_8.jpg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pics\\Goroh_8.jpg</v>
      </c>
      <c r="AI67" t="s">
        <v>68</v>
      </c>
      <c r="AO67">
        <f t="shared" ref="AO67:AO129" ca="1" si="33">RAND()</f>
        <v>0.61418392055970139</v>
      </c>
      <c r="AP67" t="str">
        <f t="shared" ref="AP67:AP129" ca="1" si="34">INDEX($AI$66:$AI$129,(RANK(AO67,$AO$66:$AO$129)))</f>
        <v>pics\\Goroh_8.jpg</v>
      </c>
      <c r="AS67" t="str">
        <f t="shared" ca="1" si="28"/>
        <v>pics\\Goroh_8.jpg</v>
      </c>
      <c r="AT67">
        <f t="shared" ca="1" si="29"/>
        <v>0.52772565453015052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_Надломан_ли_</v>
      </c>
      <c r="BB67" t="str">
        <f t="shared" si="31"/>
        <v>_Надломан_ли_РЕНАН?</v>
      </c>
      <c r="BD67" cm="1">
        <f t="array" aca="1" ref="BD67" ca="1">INDEX(L67:L74,(RANK(AT3,$AT$2:$AT$9)))</f>
        <v>2085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VLOOKUP(B68,audio_list_stym!$A$3:$BP$18,57,FALSE)</f>
        <v>14</v>
      </c>
      <c r="F68" t="str">
        <f>VLOOKUP(E68,metki!$A$2:$B$9,2,FALSE)</f>
        <v>импл_новые_с_названием</v>
      </c>
      <c r="G68" t="str">
        <f t="shared" si="25"/>
        <v>импл_</v>
      </c>
      <c r="H68" t="str">
        <f>VLOOKUP(B68,audio_list_stym!$A$3:$AJ$18,25,FALSE)</f>
        <v>Finger</v>
      </c>
      <c r="I68" t="s">
        <v>690</v>
      </c>
      <c r="J68" t="str">
        <f t="shared" si="26"/>
        <v>Finger_3</v>
      </c>
      <c r="K68">
        <v>14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243</v>
      </c>
      <c r="Q68" t="str">
        <f>IF(G68="экспл",0,IF(G68="импл_",VLOOKUP(J68,quest_импл!$A$1:$J$129,8,FALSE),0))</f>
        <v>sound\\Volnistiy_li.wav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2015</v>
      </c>
      <c r="AD68" t="str">
        <f t="shared" ca="1" si="32"/>
        <v>pics\\Finik_7.jpg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pics\\Finik_7.jpg</v>
      </c>
      <c r="AI68" t="s">
        <v>69</v>
      </c>
      <c r="AO68">
        <f t="shared" ca="1" si="33"/>
        <v>0.73009254723438732</v>
      </c>
      <c r="AP68" t="str">
        <f t="shared" ca="1" si="34"/>
        <v>pics\\Finik_7.jpg</v>
      </c>
      <c r="AS68" t="str">
        <f t="shared" ca="1" si="28"/>
        <v>pics\\Finik_7.jpg</v>
      </c>
      <c r="AT68">
        <f t="shared" ca="1" si="29"/>
        <v>0.41636417521955593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_Волнистый_ли_</v>
      </c>
      <c r="BB68" t="str">
        <f t="shared" si="31"/>
        <v>_Волнистый_ли_РЕНАН?</v>
      </c>
      <c r="BD68" cm="1">
        <f t="array" aca="1" ref="BD68" ca="1">INDEX(L68:L75,(RANK(AT4,$AT$2:$AT$9)))</f>
        <v>2087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VLOOKUP(B69,audio_list_stym!$A$3:$BP$18,57,FALSE)</f>
        <v>14</v>
      </c>
      <c r="F69" t="str">
        <f>VLOOKUP(E69,metki!$A$2:$B$9,2,FALSE)</f>
        <v>импл_новые_с_названием</v>
      </c>
      <c r="G69" t="str">
        <f t="shared" si="25"/>
        <v>импл_</v>
      </c>
      <c r="H69" t="str">
        <f>VLOOKUP(B69,audio_list_stym!$A$3:$AJ$18,25,FALSE)</f>
        <v>Finger</v>
      </c>
      <c r="I69" t="s">
        <v>691</v>
      </c>
      <c r="J69" t="str">
        <f t="shared" si="26"/>
        <v>Finger_4</v>
      </c>
      <c r="K69">
        <v>14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244</v>
      </c>
      <c r="Q69" t="str">
        <f>IF(G69="экспл",0,IF(G69="импл_",VLOOKUP(J69,quest_импл!$A$1:$J$129,8,FALSE),0))</f>
        <v>sound\\Buriy_li.wav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2057</v>
      </c>
      <c r="AD69" t="str">
        <f t="shared" ca="1" si="32"/>
        <v>pics\\Tomat_1.jpg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pics\\Tomat_1.jpg</v>
      </c>
      <c r="AI69" t="s">
        <v>70</v>
      </c>
      <c r="AO69">
        <f t="shared" ca="1" si="33"/>
        <v>8.2933076646286352E-2</v>
      </c>
      <c r="AP69" t="str">
        <f t="shared" ca="1" si="34"/>
        <v>pics\\Tomat_1.jpg</v>
      </c>
      <c r="AS69" t="str">
        <f t="shared" ca="1" si="28"/>
        <v>pics\\Tomat_1.jpg</v>
      </c>
      <c r="AT69">
        <f t="shared" ca="1" si="29"/>
        <v>0.58860281762285738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_Бурый_ли_</v>
      </c>
      <c r="BB69" t="str">
        <f t="shared" si="31"/>
        <v>_Бурый_ли_РЕНАН?</v>
      </c>
      <c r="BD69" cm="1">
        <f t="array" aca="1" ref="BD69" ca="1">INDEX(L69:L76,(RANK(AT5,$AT$2:$AT$9)))</f>
        <v>2091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VLOOKUP(B70,audio_list_stym!$A$3:$BP$18,57,FALSE)</f>
        <v>14</v>
      </c>
      <c r="F70" t="str">
        <f>VLOOKUP(E70,metki!$A$2:$B$9,2,FALSE)</f>
        <v>импл_новые_с_названием</v>
      </c>
      <c r="G70" t="str">
        <f t="shared" si="25"/>
        <v>импл_</v>
      </c>
      <c r="H70" t="str">
        <f>VLOOKUP(B70,audio_list_stym!$A$3:$AJ$18,25,FALSE)</f>
        <v>Finger</v>
      </c>
      <c r="I70" t="s">
        <v>692</v>
      </c>
      <c r="J70" t="str">
        <f t="shared" si="26"/>
        <v>Finger_5</v>
      </c>
      <c r="K70">
        <v>14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245</v>
      </c>
      <c r="Q70" t="str">
        <f>IF(G70="экспл",0,IF(G70="импл_",VLOOKUP(J70,quest_импл!$A$1:$J$129,8,FALSE),0))</f>
        <v>sound\\Vizhatiy_li.wav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2033</v>
      </c>
      <c r="AD70" t="str">
        <f t="shared" ca="1" si="32"/>
        <v>pics\\Limon_1.jpg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pics\\Limon_1.jpg</v>
      </c>
      <c r="AI70" t="s">
        <v>71</v>
      </c>
      <c r="AO70">
        <f t="shared" ca="1" si="33"/>
        <v>0.48677324926984789</v>
      </c>
      <c r="AP70" t="str">
        <f t="shared" ca="1" si="34"/>
        <v>pics\\Limon_1.jpg</v>
      </c>
      <c r="AS70" t="str">
        <f t="shared" ca="1" si="28"/>
        <v>pics\\Limon_1.jpg</v>
      </c>
      <c r="AT70">
        <f t="shared" ca="1" si="29"/>
        <v>0.88043317919723052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_Выжатый_ли_</v>
      </c>
      <c r="BB70" t="str">
        <f t="shared" si="31"/>
        <v>_Выжатый_ли_РЕНАН?</v>
      </c>
      <c r="BD70" cm="1">
        <f t="array" aca="1" ref="BD70" ca="1">INDEX(L70:L77,(RANK(AT6,$AT$2:$AT$9)))</f>
        <v>2087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VLOOKUP(B71,audio_list_stym!$A$3:$BP$18,57,FALSE)</f>
        <v>14</v>
      </c>
      <c r="F71" t="str">
        <f>VLOOKUP(E71,metki!$A$2:$B$9,2,FALSE)</f>
        <v>импл_новые_с_названием</v>
      </c>
      <c r="G71" t="str">
        <f t="shared" si="25"/>
        <v>импл_</v>
      </c>
      <c r="H71" t="str">
        <f>VLOOKUP(B71,audio_list_stym!$A$3:$AJ$18,25,FALSE)</f>
        <v>Finger</v>
      </c>
      <c r="I71" t="s">
        <v>693</v>
      </c>
      <c r="J71" t="str">
        <f t="shared" si="26"/>
        <v>Finger_6</v>
      </c>
      <c r="K71">
        <v>14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246</v>
      </c>
      <c r="Q71" t="str">
        <f>IF(G71="экспл",0,IF(G71="импл_",VLOOKUP(J71,quest_импл!$A$1:$J$129,8,FALSE),0))</f>
        <v>sound\\Obemniy_li.wav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2039</v>
      </c>
      <c r="AD71" t="str">
        <f t="shared" ca="1" si="32"/>
        <v>pics\\Limon_7.jpg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pics\\Limon_7.jpg</v>
      </c>
      <c r="AI71" t="s">
        <v>72</v>
      </c>
      <c r="AO71">
        <f t="shared" ca="1" si="33"/>
        <v>0.41212552163925853</v>
      </c>
      <c r="AP71" t="str">
        <f t="shared" ca="1" si="34"/>
        <v>pics\\Limon_7.jpg</v>
      </c>
      <c r="AS71" t="str">
        <f t="shared" ca="1" si="28"/>
        <v>pics\\Limon_7.jpg</v>
      </c>
      <c r="AT71">
        <f t="shared" ca="1" si="29"/>
        <v>0.68035414174334341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_Объемный_ли_</v>
      </c>
      <c r="BB71" t="str">
        <f t="shared" si="31"/>
        <v>_Объемный_ли_РЕНАН?</v>
      </c>
      <c r="BD71" cm="1">
        <f t="array" aca="1" ref="BD71" ca="1">INDEX(L71:L78,(RANK(AT7,$AT$2:$AT$9)))</f>
        <v>2091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VLOOKUP(B72,audio_list_stym!$A$3:$BP$18,57,FALSE)</f>
        <v>14</v>
      </c>
      <c r="F72" t="str">
        <f>VLOOKUP(E72,metki!$A$2:$B$9,2,FALSE)</f>
        <v>импл_новые_с_названием</v>
      </c>
      <c r="G72" t="str">
        <f t="shared" si="25"/>
        <v>импл_</v>
      </c>
      <c r="H72" t="str">
        <f>VLOOKUP(B72,audio_list_stym!$A$3:$AJ$18,25,FALSE)</f>
        <v>Finger</v>
      </c>
      <c r="I72" t="s">
        <v>694</v>
      </c>
      <c r="J72" t="str">
        <f t="shared" si="26"/>
        <v>Finger_7</v>
      </c>
      <c r="K72">
        <v>14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247</v>
      </c>
      <c r="Q72" t="str">
        <f>IF(G72="экспл",0,IF(G72="импл_",VLOOKUP(J72,quest_импл!$A$1:$J$129,8,FALSE),0))</f>
        <v>sound\\Pustoy_li.wav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2031</v>
      </c>
      <c r="AD72" t="str">
        <f t="shared" ca="1" si="32"/>
        <v>pics\\Kokos_7.jpg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pics\\Kokos_7.jpg</v>
      </c>
      <c r="AI72" t="s">
        <v>73</v>
      </c>
      <c r="AO72">
        <f t="shared" ca="1" si="33"/>
        <v>0.51914732348463277</v>
      </c>
      <c r="AP72" t="str">
        <f t="shared" ca="1" si="34"/>
        <v>pics\\Kokos_7.jpg</v>
      </c>
      <c r="AS72" t="str">
        <f t="shared" ca="1" si="28"/>
        <v>pics\\Kokos_7.jpg</v>
      </c>
      <c r="AT72">
        <f t="shared" ca="1" si="29"/>
        <v>0.81277018890379116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_Пустой_ли_</v>
      </c>
      <c r="BB72" t="str">
        <f t="shared" si="31"/>
        <v>_Пустой_ли_РЕНАН?</v>
      </c>
      <c r="BD72" cm="1">
        <f t="array" aca="1" ref="BD72" ca="1">INDEX(L72:L79,(RANK(AT8,$AT$2:$AT$9)))</f>
        <v>2093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VLOOKUP(B73,audio_list_stym!$A$3:$BP$18,57,FALSE)</f>
        <v>14</v>
      </c>
      <c r="F73" t="str">
        <f>VLOOKUP(E73,metki!$A$2:$B$9,2,FALSE)</f>
        <v>импл_новые_с_названием</v>
      </c>
      <c r="G73" t="str">
        <f t="shared" si="25"/>
        <v>импл_</v>
      </c>
      <c r="H73" t="str">
        <f>VLOOKUP(B73,audio_list_stym!$A$3:$AJ$18,25,FALSE)</f>
        <v>Finger</v>
      </c>
      <c r="I73" t="s">
        <v>695</v>
      </c>
      <c r="J73" t="str">
        <f t="shared" si="26"/>
        <v>Finger_8</v>
      </c>
      <c r="K73">
        <v>14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248</v>
      </c>
      <c r="Q73" t="str">
        <f>IF(G73="экспл",0,IF(G73="импл_",VLOOKUP(J73,quest_импл!$A$1:$J$129,8,FALSE),0))</f>
        <v>sound\\Beliy_li.wav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2019</v>
      </c>
      <c r="AD73" t="str">
        <f t="shared" ca="1" si="32"/>
        <v>pics\\Goroh_3.jpg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pics\\Goroh_3.jpg</v>
      </c>
      <c r="AI73" t="s">
        <v>74</v>
      </c>
      <c r="AO73">
        <f t="shared" ca="1" si="33"/>
        <v>0.6968473293321179</v>
      </c>
      <c r="AP73" t="str">
        <f t="shared" ca="1" si="34"/>
        <v>pics\\Goroh_3.jpg</v>
      </c>
      <c r="AS73" t="str">
        <f t="shared" ca="1" si="28"/>
        <v>pics\\Goroh_3.jpg</v>
      </c>
      <c r="AT73">
        <f t="shared" ca="1" si="29"/>
        <v>0.24174128259558303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_Белый_ли_</v>
      </c>
      <c r="BB73" t="str">
        <f t="shared" si="31"/>
        <v>_Белый_ли_РЕНАН?</v>
      </c>
      <c r="BD73" cm="1">
        <f t="array" aca="1" ref="BD73" ca="1">INDEX(L73:L80,(RANK(AT9,$AT$2:$AT$9)))</f>
        <v>2089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VLOOKUP(B74,audio_list_stym!$A$3:$BP$18,57,FALSE)</f>
        <v>15</v>
      </c>
      <c r="F74" t="str">
        <f>VLOOKUP(E74,metki!$A$2:$B$9,2,FALSE)</f>
        <v>экспл_новые_с_названием</v>
      </c>
      <c r="G74" t="str">
        <f t="shared" si="25"/>
        <v>экспл</v>
      </c>
      <c r="H74" t="str">
        <f>VLOOKUP(B74,audio_list_stym!$A$3:$AJ$18,25,FALSE)</f>
        <v>Gac</v>
      </c>
      <c r="I74" t="s">
        <v>688</v>
      </c>
      <c r="J74" t="str">
        <f t="shared" si="26"/>
        <v>Gac_1</v>
      </c>
      <c r="K74">
        <v>15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121</v>
      </c>
      <c r="Z74" t="str">
        <f>IF(G74="экспл",VLOOKUP(J74,quest_экспл!$A$1:$N$129,12,FALSE),IF(G74="импл_",0,0))</f>
        <v>sound\\Ispachkan_li_on.wav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32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27"/>
        <v/>
      </c>
      <c r="AI74" t="s">
        <v>76</v>
      </c>
      <c r="AO74">
        <f t="shared" ca="1" si="33"/>
        <v>0.64891516507858471</v>
      </c>
      <c r="AP74" t="str">
        <f t="shared" ca="1" si="34"/>
        <v>pics\\Goroh_7.jpg</v>
      </c>
      <c r="AR74" t="str">
        <f>IF(AH74="sound\\Ogorod",AP2,"")</f>
        <v/>
      </c>
      <c r="AS74" t="str">
        <f t="shared" si="28"/>
        <v/>
      </c>
      <c r="AT74">
        <f t="shared" ca="1" si="29"/>
        <v>0.72044455963709131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_Испачкан_ли_он?</v>
      </c>
      <c r="BA74" t="e">
        <f>VLOOKUP(Q74,audio_list_stym!$B$2:$BQ$299,68,FALSE)</f>
        <v>#N/A</v>
      </c>
      <c r="BB74" t="str">
        <f t="shared" si="31"/>
        <v>На_экране_БАРОХ._Испачкан_ли_он?</v>
      </c>
      <c r="BC74">
        <f>A74</f>
        <v>1210</v>
      </c>
      <c r="BD74" cm="1">
        <f t="array" aca="1" ref="BD74" ca="1">INDEX($L$74:$L$81,(RANK(AT2,$AT$2:$AT$9)))</f>
        <v>2089</v>
      </c>
      <c r="BE74" cm="1">
        <f t="array" aca="1" ref="BE74" ca="1">INDEX(BD66:BD73,(RANK(AT3,$AT$2:$AT$9)))</f>
        <v>2091</v>
      </c>
      <c r="BF74" cm="1">
        <f t="array" aca="1" ref="BF74" ca="1">INDEX(BD82:BD105,(RANK(AT3,$AT$2:$AT$17)))</f>
        <v>2119</v>
      </c>
      <c r="BG74" cm="1">
        <f t="array" aca="1" ref="BG74" ca="1">INDEX(BD106:BD129,(RANK(AT3,$AT$2:$AT$9)))</f>
        <v>2152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VLOOKUP(B75,audio_list_stym!$A$3:$BP$18,57,FALSE)</f>
        <v>15</v>
      </c>
      <c r="F75" t="str">
        <f>VLOOKUP(E75,metki!$A$2:$B$9,2,FALSE)</f>
        <v>экспл_новые_с_названием</v>
      </c>
      <c r="G75" t="str">
        <f t="shared" si="25"/>
        <v>экспл</v>
      </c>
      <c r="H75" t="str">
        <f>VLOOKUP(B75,audio_list_stym!$A$3:$AJ$18,25,FALSE)</f>
        <v>Gac</v>
      </c>
      <c r="I75" t="s">
        <v>689</v>
      </c>
      <c r="J75" t="str">
        <f t="shared" si="26"/>
        <v>Gac_2</v>
      </c>
      <c r="K75">
        <v>15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122</v>
      </c>
      <c r="Z75" t="str">
        <f>IF(G75="экспл",VLOOKUP(J75,quest_экспл!$A$1:$N$129,12,FALSE),IF(G75="импл_",0,0))</f>
        <v>sound\\On_farshirovanniy.wav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ca="1" si="32"/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si="27"/>
        <v/>
      </c>
      <c r="AI75" t="s">
        <v>77</v>
      </c>
      <c r="AO75">
        <f t="shared" ca="1" si="33"/>
        <v>0.82677817896345585</v>
      </c>
      <c r="AP75" t="str">
        <f t="shared" ca="1" si="34"/>
        <v>pics\\Finik_2.jpg</v>
      </c>
      <c r="AR75" t="str">
        <f t="shared" ref="AR75:AR97" si="35">IF(AH75="sound\\Ogorod",AP3,"")</f>
        <v/>
      </c>
      <c r="AS75" t="str">
        <f t="shared" si="28"/>
        <v/>
      </c>
      <c r="AT75">
        <f t="shared" ca="1" si="29"/>
        <v>1.465820884230562E-2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_Он_фаршированный?</v>
      </c>
      <c r="BA75" t="e">
        <f>VLOOKUP(Q75,audio_list_stym!$B$2:$BQ$299,68,FALSE)</f>
        <v>#N/A</v>
      </c>
      <c r="BB75" t="str">
        <f t="shared" si="31"/>
        <v>Посмотрите,_вот_БАРОХ._Он_фаршированный?</v>
      </c>
      <c r="BD75" cm="1">
        <f t="array" aca="1" ref="BD75" ca="1">INDEX($L$74:$L$81,(RANK(AT3,$AT$2:$AT$9)))</f>
        <v>2092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VLOOKUP(B76,audio_list_stym!$A$3:$BP$18,57,FALSE)</f>
        <v>15</v>
      </c>
      <c r="F76" t="str">
        <f>VLOOKUP(E76,metki!$A$2:$B$9,2,FALSE)</f>
        <v>экспл_новые_с_названием</v>
      </c>
      <c r="G76" t="str">
        <f t="shared" si="25"/>
        <v>экспл</v>
      </c>
      <c r="H76" t="str">
        <f>VLOOKUP(B76,audio_list_stym!$A$3:$AJ$18,25,FALSE)</f>
        <v>Gac</v>
      </c>
      <c r="I76" t="s">
        <v>690</v>
      </c>
      <c r="J76" t="str">
        <f t="shared" si="26"/>
        <v>Gac_3</v>
      </c>
      <c r="K76">
        <v>15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123</v>
      </c>
      <c r="Z76" t="str">
        <f>IF(G76="экспл",VLOOKUP(J76,quest_экспл!$A$1:$N$129,12,FALSE),IF(G76="импл_",0,0))</f>
        <v>sound\\On_razrezanniy.wav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2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27"/>
        <v/>
      </c>
      <c r="AI76" t="s">
        <v>78</v>
      </c>
      <c r="AO76">
        <f t="shared" ca="1" si="33"/>
        <v>0.54392324870758724</v>
      </c>
      <c r="AP76" t="str">
        <f t="shared" ca="1" si="34"/>
        <v>pics\\Kokos_5.jpg</v>
      </c>
      <c r="AR76" t="str">
        <f t="shared" si="35"/>
        <v/>
      </c>
      <c r="AS76" t="str">
        <f t="shared" si="28"/>
        <v/>
      </c>
      <c r="AT76">
        <f t="shared" ca="1" si="29"/>
        <v>0.38118591264512303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_Он_разрезанный?</v>
      </c>
      <c r="BA76" t="e">
        <f>VLOOKUP(Q76,audio_list_stym!$B$2:$BQ$299,68,FALSE)</f>
        <v>#N/A</v>
      </c>
      <c r="BB76" t="str">
        <f t="shared" si="31"/>
        <v>Вот_БАРОХ._Он_разрезанный?</v>
      </c>
      <c r="BD76" cm="1">
        <f t="array" aca="1" ref="BD76" ca="1">INDEX($L$74:$L$81,(RANK(AT4,$AT$2:$AT$9)))</f>
        <v>2093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VLOOKUP(B77,audio_list_stym!$A$3:$BP$18,57,FALSE)</f>
        <v>15</v>
      </c>
      <c r="F77" t="str">
        <f>VLOOKUP(E77,metki!$A$2:$B$9,2,FALSE)</f>
        <v>экспл_новые_с_названием</v>
      </c>
      <c r="G77" t="str">
        <f t="shared" si="25"/>
        <v>экспл</v>
      </c>
      <c r="H77" t="str">
        <f>VLOOKUP(B77,audio_list_stym!$A$3:$AJ$18,25,FALSE)</f>
        <v>Gac</v>
      </c>
      <c r="I77" t="s">
        <v>691</v>
      </c>
      <c r="J77" t="str">
        <f t="shared" si="26"/>
        <v>Gac_4</v>
      </c>
      <c r="K77">
        <v>15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124</v>
      </c>
      <c r="Z77" t="str">
        <f>IF(G77="экспл",VLOOKUP(J77,quest_экспл!$A$1:$N$129,12,FALSE),IF(G77="импл_",0,0))</f>
        <v>sound\\On_s_lepestkami.wav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2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27"/>
        <v/>
      </c>
      <c r="AI77" t="s">
        <v>79</v>
      </c>
      <c r="AO77">
        <f t="shared" ca="1" si="33"/>
        <v>0.66679964969660077</v>
      </c>
      <c r="AP77" t="str">
        <f t="shared" ca="1" si="34"/>
        <v>pics\\Goroh_4.jpg</v>
      </c>
      <c r="AR77" t="str">
        <f t="shared" si="35"/>
        <v/>
      </c>
      <c r="AS77" t="str">
        <f t="shared" si="28"/>
        <v/>
      </c>
      <c r="AT77">
        <f t="shared" ca="1" si="29"/>
        <v>0.35656006747876423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_Он_с_лепестками?</v>
      </c>
      <c r="BA77" t="e">
        <f>VLOOKUP(Q77,audio_list_stym!$B$2:$BQ$299,68,FALSE)</f>
        <v>#N/A</v>
      </c>
      <c r="BB77" t="str">
        <f t="shared" si="31"/>
        <v>Это_БАРОХ._Он_с_лепестками?</v>
      </c>
      <c r="BD77" cm="1">
        <f t="array" aca="1" ref="BD77" ca="1">INDEX($L$74:$L$81,(RANK(AT5,$AT$2:$AT$9)))</f>
        <v>2096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VLOOKUP(B78,audio_list_stym!$A$3:$BP$18,57,FALSE)</f>
        <v>15</v>
      </c>
      <c r="F78" t="str">
        <f>VLOOKUP(E78,metki!$A$2:$B$9,2,FALSE)</f>
        <v>экспл_новые_с_названием</v>
      </c>
      <c r="G78" t="str">
        <f t="shared" si="25"/>
        <v>экспл</v>
      </c>
      <c r="H78" t="str">
        <f>VLOOKUP(B78,audio_list_stym!$A$3:$AJ$18,25,FALSE)</f>
        <v>Gac</v>
      </c>
      <c r="I78" t="s">
        <v>692</v>
      </c>
      <c r="J78" t="str">
        <f t="shared" si="26"/>
        <v>Gac_5</v>
      </c>
      <c r="K78">
        <v>15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125</v>
      </c>
      <c r="Z78" t="str">
        <f>IF(G78="экспл",VLOOKUP(J78,quest_экспл!$A$1:$N$129,12,FALSE),IF(G78="импл_",0,0))</f>
        <v>sound\\Kolyuchiy_li_on.wav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2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27"/>
        <v/>
      </c>
      <c r="AI78" t="s">
        <v>80</v>
      </c>
      <c r="AO78">
        <f t="shared" ca="1" si="33"/>
        <v>0.94087241964593971</v>
      </c>
      <c r="AP78" t="str">
        <f t="shared" ca="1" si="34"/>
        <v>pics\\Banan_4.jpg</v>
      </c>
      <c r="AR78" t="str">
        <f t="shared" si="35"/>
        <v/>
      </c>
      <c r="AS78" t="str">
        <f t="shared" si="28"/>
        <v/>
      </c>
      <c r="AT78">
        <f t="shared" ca="1" si="29"/>
        <v>0.28535792333140997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_Колючий_ли_он?</v>
      </c>
      <c r="BA78" t="e">
        <f>VLOOKUP(Q78,audio_list_stym!$B$2:$BQ$299,68,FALSE)</f>
        <v>#N/A</v>
      </c>
      <c r="BB78" t="str">
        <f t="shared" si="31"/>
        <v>На_картинке_БАРОХ._Колючий_ли_он?</v>
      </c>
      <c r="BD78" cm="1">
        <f t="array" aca="1" ref="BD78" ca="1">INDEX($L$74:$L$81,(RANK(AT6,$AT$2:$AT$9)))</f>
        <v>2091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VLOOKUP(B79,audio_list_stym!$A$3:$BP$18,57,FALSE)</f>
        <v>15</v>
      </c>
      <c r="F79" t="str">
        <f>VLOOKUP(E79,metki!$A$2:$B$9,2,FALSE)</f>
        <v>экспл_новые_с_названием</v>
      </c>
      <c r="G79" t="str">
        <f t="shared" si="25"/>
        <v>экспл</v>
      </c>
      <c r="H79" t="str">
        <f>VLOOKUP(B79,audio_list_stym!$A$3:$AJ$18,25,FALSE)</f>
        <v>Gac</v>
      </c>
      <c r="I79" t="s">
        <v>693</v>
      </c>
      <c r="J79" t="str">
        <f t="shared" si="26"/>
        <v>Gac_6</v>
      </c>
      <c r="K79">
        <v>15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126</v>
      </c>
      <c r="Z79" t="str">
        <f>IF(G79="экспл",VLOOKUP(J79,quest_экспл!$A$1:$N$129,12,FALSE),IF(G79="импл_",0,0))</f>
        <v>sound\\Oranzheviy_li_on.wav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2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27"/>
        <v/>
      </c>
      <c r="AI79" t="s">
        <v>81</v>
      </c>
      <c r="AO79">
        <f t="shared" ca="1" si="33"/>
        <v>2.7515100558759276E-2</v>
      </c>
      <c r="AP79" t="str">
        <f t="shared" ca="1" si="34"/>
        <v>pics\\Tomat_5.jpg</v>
      </c>
      <c r="AR79" t="str">
        <f t="shared" si="35"/>
        <v/>
      </c>
      <c r="AS79" t="str">
        <f t="shared" si="28"/>
        <v/>
      </c>
      <c r="AT79">
        <f t="shared" ca="1" si="29"/>
        <v>9.8310390612707743E-2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_Оранжевый_ли_он?</v>
      </c>
      <c r="BA79" t="e">
        <f>VLOOKUP(Q79,audio_list_stym!$B$2:$BQ$299,68,FALSE)</f>
        <v>#N/A</v>
      </c>
      <c r="BB79" t="str">
        <f t="shared" si="31"/>
        <v>На_мониторе_БАРОХ._Оранжевый_ли_он?</v>
      </c>
      <c r="BD79" cm="1">
        <f t="array" aca="1" ref="BD79" ca="1">INDEX($L$74:$L$81,(RANK(AT7,$AT$2:$AT$9)))</f>
        <v>2094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VLOOKUP(B80,audio_list_stym!$A$3:$BP$18,57,FALSE)</f>
        <v>15</v>
      </c>
      <c r="F80" t="str">
        <f>VLOOKUP(E80,metki!$A$2:$B$9,2,FALSE)</f>
        <v>экспл_новые_с_названием</v>
      </c>
      <c r="G80" t="str">
        <f t="shared" si="25"/>
        <v>экспл</v>
      </c>
      <c r="H80" t="str">
        <f>VLOOKUP(B80,audio_list_stym!$A$3:$AJ$18,25,FALSE)</f>
        <v>Gac</v>
      </c>
      <c r="I80" t="s">
        <v>694</v>
      </c>
      <c r="J80" t="str">
        <f t="shared" si="26"/>
        <v>Gac_7</v>
      </c>
      <c r="K80">
        <v>15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127</v>
      </c>
      <c r="Z80" t="str">
        <f>IF(G80="экспл",VLOOKUP(J80,quest_экспл!$A$1:$N$129,12,FALSE),IF(G80="импл_",0,0))</f>
        <v>sound\\On_zernistiy.wav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2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27"/>
        <v/>
      </c>
      <c r="AI80" t="s">
        <v>82</v>
      </c>
      <c r="AO80">
        <f t="shared" ca="1" si="33"/>
        <v>6.9585287815143837E-2</v>
      </c>
      <c r="AP80" t="str">
        <f t="shared" ca="1" si="34"/>
        <v>pics\\Tomat_2.jpg</v>
      </c>
      <c r="AR80" t="str">
        <f t="shared" si="35"/>
        <v/>
      </c>
      <c r="AS80" t="str">
        <f t="shared" si="28"/>
        <v/>
      </c>
      <c r="AT80">
        <f t="shared" ca="1" si="29"/>
        <v>0.63094150923841841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_Он_зернистый?</v>
      </c>
      <c r="BA80" t="e">
        <f>VLOOKUP(Q80,audio_list_stym!$B$2:$BQ$299,68,FALSE)</f>
        <v>#N/A</v>
      </c>
      <c r="BB80" t="str">
        <f t="shared" si="31"/>
        <v>Перед_Вами_БАРОХ._Он_зернистый?</v>
      </c>
      <c r="BD80" cm="1">
        <f t="array" aca="1" ref="BD80" ca="1">INDEX($L$74:$L$81,(RANK(AT8,$AT$2:$AT$9)))</f>
        <v>2095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VLOOKUP(B81,audio_list_stym!$A$3:$BP$18,57,FALSE)</f>
        <v>15</v>
      </c>
      <c r="F81" t="str">
        <f>VLOOKUP(E81,metki!$A$2:$B$9,2,FALSE)</f>
        <v>экспл_новые_с_названием</v>
      </c>
      <c r="G81" t="str">
        <f t="shared" si="25"/>
        <v>экспл</v>
      </c>
      <c r="H81" t="str">
        <f>VLOOKUP(B81,audio_list_stym!$A$3:$AJ$18,25,FALSE)</f>
        <v>Gac</v>
      </c>
      <c r="I81" t="s">
        <v>695</v>
      </c>
      <c r="J81" t="str">
        <f t="shared" si="26"/>
        <v>Gac_8</v>
      </c>
      <c r="K81">
        <v>15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128</v>
      </c>
      <c r="Z81" t="str">
        <f>IF(G81="экспл",VLOOKUP(J81,quest_экспл!$A$1:$N$129,12,FALSE),IF(G81="импл_",0,0))</f>
        <v>sound\\Okruglya_li_on.wav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2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27"/>
        <v/>
      </c>
      <c r="AI81" t="s">
        <v>83</v>
      </c>
      <c r="AO81">
        <f t="shared" ca="1" si="33"/>
        <v>0.12149222705440399</v>
      </c>
      <c r="AP81" t="str">
        <f t="shared" ca="1" si="34"/>
        <v>pics\\Redis_5.jpg</v>
      </c>
      <c r="AR81" t="str">
        <f t="shared" si="35"/>
        <v/>
      </c>
      <c r="AS81" t="str">
        <f t="shared" si="28"/>
        <v/>
      </c>
      <c r="AT81">
        <f t="shared" ca="1" si="29"/>
        <v>1.5968658328624707E-2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_Округлый_ли_он?</v>
      </c>
      <c r="BA81" t="e">
        <f>VLOOKUP(Q81,audio_list_stym!$B$2:$BQ$299,68,FALSE)</f>
        <v>#N/A</v>
      </c>
      <c r="BB81" t="str">
        <f t="shared" si="31"/>
        <v>Вы_видите_БАРОХ._Округлый_ли_он?</v>
      </c>
      <c r="BD81" cm="1">
        <f t="array" aca="1" ref="BD81" ca="1">INDEX($L$74:$L$81,(RANK(AT9,$AT$2:$AT$9)))</f>
        <v>2090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VLOOKUP(B82,audio_list_stym!$A$3:$BP$18,57,FALSE)</f>
        <v>16</v>
      </c>
      <c r="F82" t="str">
        <f>VLOOKUP(E82,metki!$A$2:$B$9,2,FALSE)</f>
        <v>импл_новые_без_названия</v>
      </c>
      <c r="G82" t="str">
        <f t="shared" si="25"/>
        <v>импл_</v>
      </c>
      <c r="H82" t="str">
        <f>VLOOKUP(B82,audio_list_stym!$A$3:$AJ$18,25,FALSE)</f>
        <v>Noni</v>
      </c>
      <c r="I82" t="s">
        <v>688</v>
      </c>
      <c r="J82" t="str">
        <f t="shared" si="26"/>
        <v>Noni_1</v>
      </c>
      <c r="K82">
        <v>16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257</v>
      </c>
      <c r="Q82" t="str">
        <f>IF(G82="экспл",0,IF(G82="импл_",VLOOKUP(J82,quest_импл!$A$1:$J$129,8,FALSE),0))</f>
        <v>sound\\Beliy_li_vnutri.wav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2018</v>
      </c>
      <c r="AD82" t="str">
        <f t="shared" ca="1" si="32"/>
        <v>pics\\Goroh_2.jpg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7"/>
        <v>pics\\Goroh_2.jpg</v>
      </c>
      <c r="AI82" t="s">
        <v>84</v>
      </c>
      <c r="AO82">
        <f t="shared" ca="1" si="33"/>
        <v>0.69710155126365259</v>
      </c>
      <c r="AP82" t="str">
        <f t="shared" ca="1" si="34"/>
        <v>pics\\Goroh_2.jpg</v>
      </c>
      <c r="AR82" t="str">
        <f t="shared" si="35"/>
        <v/>
      </c>
      <c r="AS82" t="str">
        <f t="shared" ca="1" si="28"/>
        <v>pics\\Goroh_2.jpg</v>
      </c>
      <c r="AT82">
        <f t="shared" ca="1" si="29"/>
        <v>5.1518036150893676E-2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_Белый_ли_внутри_</v>
      </c>
      <c r="BB82" t="str">
        <f t="shared" si="31"/>
        <v>_Белый_ли_внутри_XXXXX?</v>
      </c>
      <c r="BC82">
        <f>A82</f>
        <v>1211</v>
      </c>
      <c r="BD82" cm="1">
        <f t="array" aca="1" ref="BD82" ca="1">INDEX($L$82:$L$89,(RANK(AT2,$AT$2:$AT$9)))</f>
        <v>2113</v>
      </c>
      <c r="BE82" cm="1">
        <f t="array" aca="1" ref="BE82" ca="1">INDEX(BD66:BD81,(RANK(AT4,$AT$2:$AT$17)))</f>
        <v>2089</v>
      </c>
      <c r="BF82" cm="1">
        <f t="array" aca="1" ref="BF82" ca="1">INDEX(BD90:BD105,(RANK(AT4,$AT$2:$AT$17)))</f>
        <v>2130</v>
      </c>
      <c r="BG82" cm="1">
        <f t="array" aca="1" ref="BG82" ca="1">INDEX(BD106:BD129,(RANK(AT4,$AT$2:$AT$9)))</f>
        <v>2147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VLOOKUP(B83,audio_list_stym!$A$3:$BP$18,57,FALSE)</f>
        <v>16</v>
      </c>
      <c r="F83" t="str">
        <f>VLOOKUP(E83,metki!$A$2:$B$9,2,FALSE)</f>
        <v>импл_новые_без_названия</v>
      </c>
      <c r="G83" t="str">
        <f t="shared" si="25"/>
        <v>импл_</v>
      </c>
      <c r="H83" t="str">
        <f>VLOOKUP(B83,audio_list_stym!$A$3:$AJ$18,25,FALSE)</f>
        <v>Noni</v>
      </c>
      <c r="I83" t="s">
        <v>689</v>
      </c>
      <c r="J83" t="str">
        <f t="shared" si="26"/>
        <v>Noni_2</v>
      </c>
      <c r="K83">
        <v>16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258</v>
      </c>
      <c r="Q83" t="str">
        <f>IF(G83="экспл",0,IF(G83="импл_",VLOOKUP(J83,quest_импл!$A$1:$J$129,8,FALSE),0))</f>
        <v>sound\\Rebristiy_li.wav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2044</v>
      </c>
      <c r="AD83" t="str">
        <f t="shared" ca="1" si="32"/>
        <v>pics\\Peper_4.jpg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7"/>
        <v>pics\\Peper_4.jpg</v>
      </c>
      <c r="AI83" t="s">
        <v>85</v>
      </c>
      <c r="AO83">
        <f t="shared" ca="1" si="33"/>
        <v>0.23732802785242879</v>
      </c>
      <c r="AP83" t="str">
        <f t="shared" ca="1" si="34"/>
        <v>pics\\Peper_4.jpg</v>
      </c>
      <c r="AR83" t="str">
        <f t="shared" si="35"/>
        <v/>
      </c>
      <c r="AS83" t="str">
        <f t="shared" ca="1" si="28"/>
        <v>pics\\Peper_4.jpg</v>
      </c>
      <c r="AT83">
        <f t="shared" ca="1" si="29"/>
        <v>1.4285560065804503E-2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_Ребристый_ли_</v>
      </c>
      <c r="BB83" t="str">
        <f t="shared" si="31"/>
        <v>_Ребристый_ли_XXXXX?</v>
      </c>
      <c r="BD83" cm="1">
        <f t="array" aca="1" ref="BD83" ca="1">INDEX($L$82:$L$89,(RANK(AT3,$AT$2:$AT$9)))</f>
        <v>2116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VLOOKUP(B84,audio_list_stym!$A$3:$BP$18,57,FALSE)</f>
        <v>16</v>
      </c>
      <c r="F84" t="str">
        <f>VLOOKUP(E84,metki!$A$2:$B$9,2,FALSE)</f>
        <v>импл_новые_без_названия</v>
      </c>
      <c r="G84" t="str">
        <f t="shared" si="25"/>
        <v>импл_</v>
      </c>
      <c r="H84" t="str">
        <f>VLOOKUP(B84,audio_list_stym!$A$3:$AJ$18,25,FALSE)</f>
        <v>Noni</v>
      </c>
      <c r="I84" t="s">
        <v>690</v>
      </c>
      <c r="J84" t="str">
        <f t="shared" si="26"/>
        <v>Noni_3</v>
      </c>
      <c r="K84">
        <v>16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259</v>
      </c>
      <c r="Q84" t="str">
        <f>IF(G84="экспл",0,IF(G84="импл_",VLOOKUP(J84,quest_импл!$A$1:$J$129,8,FALSE),0))</f>
        <v>sound\\Goluboy_li.wav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2006</v>
      </c>
      <c r="AD84" t="str">
        <f t="shared" ca="1" si="32"/>
        <v>pics\\Banan_6.jpg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7"/>
        <v>pics\\Banan_6.jpg</v>
      </c>
      <c r="AI84" t="s">
        <v>94</v>
      </c>
      <c r="AO84">
        <f t="shared" ca="1" si="33"/>
        <v>0.84245926683808137</v>
      </c>
      <c r="AP84" t="str">
        <f t="shared" ca="1" si="34"/>
        <v>pics\\Banan_6.jpg</v>
      </c>
      <c r="AR84" t="str">
        <f t="shared" si="35"/>
        <v/>
      </c>
      <c r="AS84" t="str">
        <f t="shared" ca="1" si="28"/>
        <v>pics\\Banan_6.jpg</v>
      </c>
      <c r="AT84">
        <f t="shared" ca="1" si="29"/>
        <v>0.76829479544266888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_Голубой_ли_</v>
      </c>
      <c r="BB84" t="str">
        <f t="shared" si="31"/>
        <v>_Голубой_ли_XXXXX?</v>
      </c>
      <c r="BD84" cm="1">
        <f t="array" aca="1" ref="BD84" ca="1">INDEX($L$82:$L$89,(RANK(AT4,$AT$2:$AT$9)))</f>
        <v>2117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VLOOKUP(B85,audio_list_stym!$A$3:$BP$18,57,FALSE)</f>
        <v>16</v>
      </c>
      <c r="F85" t="str">
        <f>VLOOKUP(E85,metki!$A$2:$B$9,2,FALSE)</f>
        <v>импл_новые_без_названия</v>
      </c>
      <c r="G85" t="str">
        <f t="shared" si="25"/>
        <v>импл_</v>
      </c>
      <c r="H85" t="str">
        <f>VLOOKUP(B85,audio_list_stym!$A$3:$AJ$18,25,FALSE)</f>
        <v>Noni</v>
      </c>
      <c r="I85" t="s">
        <v>691</v>
      </c>
      <c r="J85" t="str">
        <f t="shared" si="26"/>
        <v>Noni_4</v>
      </c>
      <c r="K85">
        <v>16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260</v>
      </c>
      <c r="Q85" t="str">
        <f>IF(G85="экспл",0,IF(G85="импл_",VLOOKUP(J85,quest_импл!$A$1:$J$129,8,FALSE),0))</f>
        <v>sound\\S_bugorkami_li.wav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2025</v>
      </c>
      <c r="AD85" t="str">
        <f t="shared" ca="1" si="32"/>
        <v>pics\\Kokos_1.jpg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7"/>
        <v>pics\\Kokos_1.jpg</v>
      </c>
      <c r="AI85" t="s">
        <v>95</v>
      </c>
      <c r="AO85">
        <f t="shared" ca="1" si="33"/>
        <v>0.60851325628721964</v>
      </c>
      <c r="AP85" t="str">
        <f t="shared" ca="1" si="34"/>
        <v>pics\\Kokos_1.jpg</v>
      </c>
      <c r="AR85" t="str">
        <f t="shared" si="35"/>
        <v/>
      </c>
      <c r="AS85" t="str">
        <f t="shared" ca="1" si="28"/>
        <v>pics\\Kokos_1.jpg</v>
      </c>
      <c r="AT85">
        <f t="shared" ca="1" si="29"/>
        <v>0.37343173015560061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_С_бугорками_ли_</v>
      </c>
      <c r="BB85" t="str">
        <f t="shared" si="31"/>
        <v>_С_бугорками_ли_XXXXX?</v>
      </c>
      <c r="BD85" cm="1">
        <f t="array" aca="1" ref="BD85" ca="1">INDEX($L$82:$L$89,(RANK(AT5,$AT$2:$AT$9)))</f>
        <v>2120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VLOOKUP(B86,audio_list_stym!$A$3:$BP$18,57,FALSE)</f>
        <v>16</v>
      </c>
      <c r="F86" t="str">
        <f>VLOOKUP(E86,metki!$A$2:$B$9,2,FALSE)</f>
        <v>импл_новые_без_названия</v>
      </c>
      <c r="G86" t="str">
        <f t="shared" si="25"/>
        <v>импл_</v>
      </c>
      <c r="H86" t="str">
        <f>VLOOKUP(B86,audio_list_stym!$A$3:$AJ$18,25,FALSE)</f>
        <v>Noni</v>
      </c>
      <c r="I86" t="s">
        <v>692</v>
      </c>
      <c r="J86" t="str">
        <f t="shared" si="26"/>
        <v>Noni_5</v>
      </c>
      <c r="K86">
        <v>16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261</v>
      </c>
      <c r="Q86" t="str">
        <f>IF(G86="экспл",0,IF(G86="импл_",VLOOKUP(J86,quest_импл!$A$1:$J$129,8,FALSE),0))</f>
        <v>sound\\Ovalniy_li.wav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2037</v>
      </c>
      <c r="AD86" t="str">
        <f t="shared" ca="1" si="32"/>
        <v>pics\\Limon_5.jpg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7"/>
        <v>pics\\Limon_5.jpg</v>
      </c>
      <c r="AI86" t="s">
        <v>96</v>
      </c>
      <c r="AO86">
        <f t="shared" ca="1" si="33"/>
        <v>0.44598358098209145</v>
      </c>
      <c r="AP86" t="str">
        <f t="shared" ca="1" si="34"/>
        <v>pics\\Limon_5.jpg</v>
      </c>
      <c r="AR86" t="str">
        <f t="shared" si="35"/>
        <v/>
      </c>
      <c r="AS86" t="str">
        <f t="shared" ca="1" si="28"/>
        <v>pics\\Limon_5.jpg</v>
      </c>
      <c r="AT86">
        <f t="shared" ca="1" si="29"/>
        <v>0.5174710453596717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_Овальный_ли_</v>
      </c>
      <c r="BB86" t="str">
        <f t="shared" si="31"/>
        <v>_Овальный_ли_XXXXX?</v>
      </c>
      <c r="BD86" cm="1">
        <f t="array" aca="1" ref="BD86" ca="1">INDEX($L$82:$L$89,(RANK(AT6,$AT$2:$AT$9)))</f>
        <v>2115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VLOOKUP(B87,audio_list_stym!$A$3:$BP$18,57,FALSE)</f>
        <v>16</v>
      </c>
      <c r="F87" t="str">
        <f>VLOOKUP(E87,metki!$A$2:$B$9,2,FALSE)</f>
        <v>импл_новые_без_названия</v>
      </c>
      <c r="G87" t="str">
        <f t="shared" si="25"/>
        <v>импл_</v>
      </c>
      <c r="H87" t="str">
        <f>VLOOKUP(B87,audio_list_stym!$A$3:$AJ$18,25,FALSE)</f>
        <v>Noni</v>
      </c>
      <c r="I87" t="s">
        <v>693</v>
      </c>
      <c r="J87" t="str">
        <f t="shared" si="26"/>
        <v>Noni_6</v>
      </c>
      <c r="K87">
        <v>16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262</v>
      </c>
      <c r="Q87" t="str">
        <f>IF(G87="экспл",0,IF(G87="импл_",VLOOKUP(J87,quest_импл!$A$1:$J$129,8,FALSE),0))</f>
        <v>sound\\Zhidkiy_li.wav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2027</v>
      </c>
      <c r="AD87" t="str">
        <f t="shared" ca="1" si="32"/>
        <v>pics\\Kokos_3.jpg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7"/>
        <v>pics\\Kokos_3.jpg</v>
      </c>
      <c r="AI87" t="s">
        <v>97</v>
      </c>
      <c r="AO87">
        <f t="shared" ca="1" si="33"/>
        <v>0.56258480969462532</v>
      </c>
      <c r="AP87" t="str">
        <f t="shared" ca="1" si="34"/>
        <v>pics\\Kokos_3.jpg</v>
      </c>
      <c r="AR87" t="str">
        <f t="shared" si="35"/>
        <v/>
      </c>
      <c r="AS87" t="str">
        <f t="shared" ca="1" si="28"/>
        <v>pics\\Kokos_3.jpg</v>
      </c>
      <c r="AT87">
        <f t="shared" ca="1" si="29"/>
        <v>7.7682871281464561E-2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_Жидкий_ли_</v>
      </c>
      <c r="BB87" t="str">
        <f t="shared" si="31"/>
        <v>_Жидкий_ли_XXXXX?</v>
      </c>
      <c r="BD87" cm="1">
        <f t="array" aca="1" ref="BD87" ca="1">INDEX($L$82:$L$89,(RANK(AT7,$AT$2:$AT$9)))</f>
        <v>2118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VLOOKUP(B88,audio_list_stym!$A$3:$BP$18,57,FALSE)</f>
        <v>16</v>
      </c>
      <c r="F88" t="str">
        <f>VLOOKUP(E88,metki!$A$2:$B$9,2,FALSE)</f>
        <v>импл_новые_без_названия</v>
      </c>
      <c r="G88" t="str">
        <f t="shared" si="25"/>
        <v>импл_</v>
      </c>
      <c r="H88" t="str">
        <f>VLOOKUP(B88,audio_list_stym!$A$3:$AJ$18,25,FALSE)</f>
        <v>Noni</v>
      </c>
      <c r="I88" t="s">
        <v>694</v>
      </c>
      <c r="J88" t="str">
        <f t="shared" si="26"/>
        <v>Noni_7</v>
      </c>
      <c r="K88">
        <v>16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263</v>
      </c>
      <c r="Q88" t="str">
        <f>IF(G88="экспл",0,IF(G88="импл_",VLOOKUP(J88,quest_импл!$A$1:$J$129,8,FALSE),0))</f>
        <v>sound\\Lohmatiy_li.wav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2009</v>
      </c>
      <c r="AD88" t="str">
        <f t="shared" ca="1" si="32"/>
        <v>pics\\Finik_1.jpg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7"/>
        <v>pics\\Finik_1.jpg</v>
      </c>
      <c r="AI88" t="s">
        <v>98</v>
      </c>
      <c r="AO88">
        <f t="shared" ca="1" si="33"/>
        <v>0.83076426347479204</v>
      </c>
      <c r="AP88" t="str">
        <f t="shared" ca="1" si="34"/>
        <v>pics\\Finik_1.jpg</v>
      </c>
      <c r="AR88" t="str">
        <f t="shared" si="35"/>
        <v/>
      </c>
      <c r="AS88" t="str">
        <f t="shared" ca="1" si="28"/>
        <v>pics\\Finik_1.jpg</v>
      </c>
      <c r="AT88">
        <f t="shared" ca="1" si="29"/>
        <v>0.94439164010055754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_Лохматый_ли_</v>
      </c>
      <c r="BB88" t="str">
        <f t="shared" si="31"/>
        <v>_Лохматый_ли_XXXXX?</v>
      </c>
      <c r="BD88" cm="1">
        <f t="array" aca="1" ref="BD88" ca="1">INDEX($L$82:$L$89,(RANK(AT8,$AT$2:$AT$9)))</f>
        <v>2119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VLOOKUP(B89,audio_list_stym!$A$3:$BP$18,57,FALSE)</f>
        <v>16</v>
      </c>
      <c r="F89" t="str">
        <f>VLOOKUP(E89,metki!$A$2:$B$9,2,FALSE)</f>
        <v>импл_новые_без_названия</v>
      </c>
      <c r="G89" t="str">
        <f t="shared" si="25"/>
        <v>импл_</v>
      </c>
      <c r="H89" t="str">
        <f>VLOOKUP(B89,audio_list_stym!$A$3:$AJ$18,25,FALSE)</f>
        <v>Noni</v>
      </c>
      <c r="I89" t="s">
        <v>695</v>
      </c>
      <c r="J89" t="str">
        <f t="shared" si="26"/>
        <v>Noni_8</v>
      </c>
      <c r="K89">
        <v>16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264</v>
      </c>
      <c r="Q89" t="str">
        <f>IF(G89="экспл",0,IF(G89="импл_",VLOOKUP(J89,quest_импл!$A$1:$J$129,8,FALSE),0))</f>
        <v>sound\\Zolotistiy_li.wav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2052</v>
      </c>
      <c r="AD89" t="str">
        <f t="shared" ca="1" si="32"/>
        <v>pics\\Redis_4.jpg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7"/>
        <v>pics\\Redis_4.jpg</v>
      </c>
      <c r="AI89" t="s">
        <v>99</v>
      </c>
      <c r="AO89">
        <f t="shared" ca="1" si="33"/>
        <v>0.13945322756218759</v>
      </c>
      <c r="AP89" t="str">
        <f t="shared" ca="1" si="34"/>
        <v>pics\\Redis_4.jpg</v>
      </c>
      <c r="AR89" t="str">
        <f t="shared" si="35"/>
        <v/>
      </c>
      <c r="AS89" t="str">
        <f t="shared" ca="1" si="28"/>
        <v>pics\\Redis_4.jpg</v>
      </c>
      <c r="AT89">
        <f t="shared" ca="1" si="29"/>
        <v>0.90242619850445394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_Золотистый_ли_</v>
      </c>
      <c r="BB89" t="str">
        <f t="shared" si="31"/>
        <v>_Золотистый_ли_XXXXX?</v>
      </c>
      <c r="BD89" cm="1">
        <f t="array" aca="1" ref="BD89" ca="1">INDEX($L$82:$L$89,(RANK(AT9,$AT$2:$AT$9)))</f>
        <v>2114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VLOOKUP(B90,audio_list_stym!$A$3:$BP$18,57,FALSE)</f>
        <v>17</v>
      </c>
      <c r="F90" t="str">
        <f>VLOOKUP(E90,metki!$A$2:$B$9,2,FALSE)</f>
        <v>экспл_новые_без_названия</v>
      </c>
      <c r="G90" t="str">
        <f t="shared" si="25"/>
        <v>экспл</v>
      </c>
      <c r="H90" t="str">
        <f>VLOOKUP(B90,audio_list_stym!$A$3:$AJ$18,25,FALSE)</f>
        <v>Sapota</v>
      </c>
      <c r="I90" t="s">
        <v>688</v>
      </c>
      <c r="J90" t="str">
        <f t="shared" si="26"/>
        <v>Sapota_1</v>
      </c>
      <c r="K90">
        <v>17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137</v>
      </c>
      <c r="Z90" t="str">
        <f>IF(G90="экспл",VLOOKUP(J90,quest_экспл!$A$1:$N$129,12,FALSE),IF(G90="импл_",0,0))</f>
        <v>sound\\On_sharoobraxniy.wav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2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27"/>
        <v/>
      </c>
      <c r="AI90" t="s">
        <v>100</v>
      </c>
      <c r="AO90">
        <f t="shared" ca="1" si="33"/>
        <v>0.43132003667335617</v>
      </c>
      <c r="AP90" t="str">
        <f t="shared" ca="1" si="34"/>
        <v>pics\\Limon_6.jpg</v>
      </c>
      <c r="AR90" t="str">
        <f t="shared" si="35"/>
        <v/>
      </c>
      <c r="AS90" t="str">
        <f t="shared" si="28"/>
        <v/>
      </c>
      <c r="AT90">
        <f t="shared" ca="1" si="29"/>
        <v>2.370951565807855E-2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_Он_шарообразный?</v>
      </c>
      <c r="BA90" t="e">
        <f>VLOOKUP(Q90,audio_list_stym!$B$2:$BQ$299,68,FALSE)</f>
        <v>#N/A</v>
      </c>
      <c r="BB90" t="str">
        <f t="shared" si="31"/>
        <v>На_экране_XXXXX._Он_шарообразный?</v>
      </c>
      <c r="BC90">
        <f>A90</f>
        <v>1212</v>
      </c>
      <c r="BD90" cm="1">
        <f t="array" aca="1" ref="BD90" ca="1">INDEX($L$90:$L$97,(RANK(AT2,$AT$2:$AT$9)))</f>
        <v>2129</v>
      </c>
      <c r="BE90" cm="1">
        <f t="array" aca="1" ref="BE90" ca="1">INDEX(BD66:BD81,(RANK(AT5,$AT$2:$AT$17)))</f>
        <v>2096</v>
      </c>
      <c r="BF90" cm="1">
        <f t="array" aca="1" ref="BF90" ca="1">INDEX(BD98:BD113,(RANK(AT5,$AT$2:$AT$17)))</f>
        <v>2152</v>
      </c>
      <c r="BG90" cm="1">
        <f t="array" aca="1" ref="BG90" ca="1">INDEX(BD114:BD129,(RANK(AT5,$AT$2:$AT$9)))</f>
        <v>2066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VLOOKUP(B91,audio_list_stym!$A$3:$BP$18,57,FALSE)</f>
        <v>17</v>
      </c>
      <c r="F91" t="str">
        <f>VLOOKUP(E91,metki!$A$2:$B$9,2,FALSE)</f>
        <v>экспл_новые_без_названия</v>
      </c>
      <c r="G91" t="str">
        <f t="shared" si="25"/>
        <v>экспл</v>
      </c>
      <c r="H91" t="str">
        <f>VLOOKUP(B91,audio_list_stym!$A$3:$AJ$18,25,FALSE)</f>
        <v>Sapota</v>
      </c>
      <c r="I91" t="s">
        <v>689</v>
      </c>
      <c r="J91" t="str">
        <f t="shared" si="26"/>
        <v>Sapota_2</v>
      </c>
      <c r="K91">
        <v>17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138</v>
      </c>
      <c r="Z91" t="str">
        <f>IF(G91="экспл",VLOOKUP(J91,quest_экспл!$A$1:$N$129,12,FALSE),IF(G91="импл_",0,0))</f>
        <v>sound\\On_nadrezan.wav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2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27"/>
        <v/>
      </c>
      <c r="AI91" t="s">
        <v>101</v>
      </c>
      <c r="AO91">
        <f t="shared" ca="1" si="33"/>
        <v>0.65297071373072768</v>
      </c>
      <c r="AP91" t="str">
        <f t="shared" ca="1" si="34"/>
        <v>pics\\Goroh_5.jpg</v>
      </c>
      <c r="AR91" t="str">
        <f t="shared" si="35"/>
        <v/>
      </c>
      <c r="AS91" t="str">
        <f t="shared" si="28"/>
        <v/>
      </c>
      <c r="AT91">
        <f t="shared" ca="1" si="29"/>
        <v>5.769840435418816E-2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_Он_надрезан?</v>
      </c>
      <c r="BA91" t="e">
        <f>VLOOKUP(Q91,audio_list_stym!$B$2:$BQ$299,68,FALSE)</f>
        <v>#N/A</v>
      </c>
      <c r="BB91" t="str">
        <f t="shared" si="31"/>
        <v>Посмотрите,_вот_XXXXX._Он_надрезан?</v>
      </c>
      <c r="BD91" cm="1">
        <f t="array" aca="1" ref="BD91" ca="1">INDEX($L$90:$L$97,(RANK(AT3,$AT$2:$AT$9)))</f>
        <v>2132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VLOOKUP(B92,audio_list_stym!$A$3:$BP$18,57,FALSE)</f>
        <v>17</v>
      </c>
      <c r="F92" t="str">
        <f>VLOOKUP(E92,metki!$A$2:$B$9,2,FALSE)</f>
        <v>экспл_новые_без_названия</v>
      </c>
      <c r="G92" t="str">
        <f t="shared" si="25"/>
        <v>экспл</v>
      </c>
      <c r="H92" t="str">
        <f>VLOOKUP(B92,audio_list_stym!$A$3:$AJ$18,25,FALSE)</f>
        <v>Sapota</v>
      </c>
      <c r="I92" t="s">
        <v>690</v>
      </c>
      <c r="J92" t="str">
        <f t="shared" si="26"/>
        <v>Sapota_3</v>
      </c>
      <c r="K92">
        <v>17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139</v>
      </c>
      <c r="Z92" t="str">
        <f>IF(G92="экспл",VLOOKUP(J92,quest_экспл!$A$1:$N$129,12,FALSE),IF(G92="импл_",0,0))</f>
        <v>sound\\On_perekruchen.wav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2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27"/>
        <v/>
      </c>
      <c r="AI92" t="s">
        <v>102</v>
      </c>
      <c r="AO92">
        <f t="shared" ca="1" si="33"/>
        <v>0.21957131344443648</v>
      </c>
      <c r="AP92" t="str">
        <f t="shared" ca="1" si="34"/>
        <v>pics\\Peper_6.jpg</v>
      </c>
      <c r="AR92" t="str">
        <f t="shared" si="35"/>
        <v/>
      </c>
      <c r="AS92" t="str">
        <f t="shared" si="28"/>
        <v/>
      </c>
      <c r="AT92">
        <f t="shared" ca="1" si="29"/>
        <v>0.14383796230557699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_Он_перекручен?</v>
      </c>
      <c r="BA92" t="e">
        <f>VLOOKUP(Q92,audio_list_stym!$B$2:$BQ$299,68,FALSE)</f>
        <v>#N/A</v>
      </c>
      <c r="BB92" t="str">
        <f t="shared" si="31"/>
        <v>Вот_XXXXX._Он_перекручен?</v>
      </c>
      <c r="BD92" cm="1">
        <f t="array" aca="1" ref="BD92" ca="1">INDEX($L$90:$L$97,(RANK(AT4,$AT$2:$AT$9)))</f>
        <v>2133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VLOOKUP(B93,audio_list_stym!$A$3:$BP$18,57,FALSE)</f>
        <v>17</v>
      </c>
      <c r="F93" t="str">
        <f>VLOOKUP(E93,metki!$A$2:$B$9,2,FALSE)</f>
        <v>экспл_новые_без_названия</v>
      </c>
      <c r="G93" t="str">
        <f t="shared" si="25"/>
        <v>экспл</v>
      </c>
      <c r="H93" t="str">
        <f>VLOOKUP(B93,audio_list_stym!$A$3:$AJ$18,25,FALSE)</f>
        <v>Sapota</v>
      </c>
      <c r="I93" t="s">
        <v>691</v>
      </c>
      <c r="J93" t="str">
        <f t="shared" si="26"/>
        <v>Sapota_4</v>
      </c>
      <c r="K93">
        <v>17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140</v>
      </c>
      <c r="Z93" t="str">
        <f>IF(G93="экспл",VLOOKUP(J93,quest_экспл!$A$1:$N$129,12,FALSE),IF(G93="импл_",0,0))</f>
        <v>sound\\Sorvan_li_on.wav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2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27"/>
        <v/>
      </c>
      <c r="AI93" t="s">
        <v>103</v>
      </c>
      <c r="AO93">
        <f t="shared" ca="1" si="33"/>
        <v>0.16076202703175546</v>
      </c>
      <c r="AP93" t="str">
        <f t="shared" ca="1" si="34"/>
        <v>pics\\Redis_1.jpg</v>
      </c>
      <c r="AR93" t="str">
        <f t="shared" si="35"/>
        <v/>
      </c>
      <c r="AS93" t="str">
        <f t="shared" si="28"/>
        <v/>
      </c>
      <c r="AT93">
        <f t="shared" ca="1" si="29"/>
        <v>0.95342801054390081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_Сорван_ли_он?</v>
      </c>
      <c r="BA93" t="e">
        <f>VLOOKUP(Q93,audio_list_stym!$B$2:$BQ$299,68,FALSE)</f>
        <v>#N/A</v>
      </c>
      <c r="BB93" t="str">
        <f t="shared" si="31"/>
        <v>Это_XXXXX._Сорван_ли_он?</v>
      </c>
      <c r="BD93" cm="1">
        <f t="array" aca="1" ref="BD93" ca="1">INDEX($L$90:$L$97,(RANK(AT5,$AT$2:$AT$9)))</f>
        <v>2136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VLOOKUP(B94,audio_list_stym!$A$3:$BP$18,57,FALSE)</f>
        <v>17</v>
      </c>
      <c r="F94" t="str">
        <f>VLOOKUP(E94,metki!$A$2:$B$9,2,FALSE)</f>
        <v>экспл_новые_без_названия</v>
      </c>
      <c r="G94" t="str">
        <f t="shared" si="25"/>
        <v>экспл</v>
      </c>
      <c r="H94" t="str">
        <f>VLOOKUP(B94,audio_list_stym!$A$3:$AJ$18,25,FALSE)</f>
        <v>Sapota</v>
      </c>
      <c r="I94" t="s">
        <v>692</v>
      </c>
      <c r="J94" t="str">
        <f t="shared" si="26"/>
        <v>Sapota_5</v>
      </c>
      <c r="K94">
        <v>17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141</v>
      </c>
      <c r="Z94" t="str">
        <f>IF(G94="экспл",VLOOKUP(J94,quest_экспл!$A$1:$N$129,12,FALSE),IF(G94="импл_",0,0))</f>
        <v>sound\\Spressovan_li_on.wav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2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27"/>
        <v/>
      </c>
      <c r="AI94" t="s">
        <v>104</v>
      </c>
      <c r="AO94">
        <f t="shared" ca="1" si="33"/>
        <v>0.30246293440629546</v>
      </c>
      <c r="AP94" t="str">
        <f t="shared" ca="1" si="34"/>
        <v>pics\\Peper_2.jpg</v>
      </c>
      <c r="AR94" t="str">
        <f t="shared" si="35"/>
        <v/>
      </c>
      <c r="AS94" t="str">
        <f t="shared" si="28"/>
        <v/>
      </c>
      <c r="AT94">
        <f t="shared" ca="1" si="29"/>
        <v>0.75133050770745302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_Спрессован_ли_он?</v>
      </c>
      <c r="BA94" t="e">
        <f>VLOOKUP(Q94,audio_list_stym!$B$2:$BQ$299,68,FALSE)</f>
        <v>#N/A</v>
      </c>
      <c r="BB94" t="str">
        <f t="shared" si="31"/>
        <v>На_картинке_XXXXX._Спрессован_ли_он?</v>
      </c>
      <c r="BD94" cm="1">
        <f t="array" aca="1" ref="BD94" ca="1">INDEX($L$90:$L$97,(RANK(AT6,$AT$2:$AT$9)))</f>
        <v>2131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VLOOKUP(B95,audio_list_stym!$A$3:$BP$18,57,FALSE)</f>
        <v>17</v>
      </c>
      <c r="F95" t="str">
        <f>VLOOKUP(E95,metki!$A$2:$B$9,2,FALSE)</f>
        <v>экспл_новые_без_названия</v>
      </c>
      <c r="G95" t="str">
        <f t="shared" si="25"/>
        <v>экспл</v>
      </c>
      <c r="H95" t="str">
        <f>VLOOKUP(B95,audio_list_stym!$A$3:$AJ$18,25,FALSE)</f>
        <v>Sapota</v>
      </c>
      <c r="I95" t="s">
        <v>693</v>
      </c>
      <c r="J95" t="str">
        <f t="shared" si="26"/>
        <v>Sapota_6</v>
      </c>
      <c r="K95">
        <v>17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142</v>
      </c>
      <c r="Z95" t="str">
        <f>IF(G95="экспл",VLOOKUP(J95,quest_экспл!$A$1:$N$129,12,FALSE),IF(G95="импл_",0,0))</f>
        <v>sound\\Zheltiy_li_on.wav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2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27"/>
        <v/>
      </c>
      <c r="AI95" t="s">
        <v>105</v>
      </c>
      <c r="AO95">
        <f t="shared" ca="1" si="33"/>
        <v>0.21811074329307067</v>
      </c>
      <c r="AP95" t="str">
        <f t="shared" ca="1" si="34"/>
        <v>pics\\Peper_7.jpg</v>
      </c>
      <c r="AR95" t="str">
        <f t="shared" si="35"/>
        <v/>
      </c>
      <c r="AS95" t="str">
        <f t="shared" si="28"/>
        <v/>
      </c>
      <c r="AT95">
        <f t="shared" ca="1" si="29"/>
        <v>0.81956059642567713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_Желтый_ли_он?</v>
      </c>
      <c r="BA95" t="e">
        <f>VLOOKUP(Q95,audio_list_stym!$B$2:$BQ$299,68,FALSE)</f>
        <v>#N/A</v>
      </c>
      <c r="BB95" t="str">
        <f t="shared" si="31"/>
        <v>На_мониторе_XXXXX._Желтый_ли_он?</v>
      </c>
      <c r="BD95" cm="1">
        <f t="array" aca="1" ref="BD95" ca="1">INDEX($L$90:$L$97,(RANK(AT7,$AT$2:$AT$9)))</f>
        <v>2134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VLOOKUP(B96,audio_list_stym!$A$3:$BP$18,57,FALSE)</f>
        <v>17</v>
      </c>
      <c r="F96" t="str">
        <f>VLOOKUP(E96,metki!$A$2:$B$9,2,FALSE)</f>
        <v>экспл_новые_без_названия</v>
      </c>
      <c r="G96" t="str">
        <f t="shared" si="25"/>
        <v>экспл</v>
      </c>
      <c r="H96" t="str">
        <f>VLOOKUP(B96,audio_list_stym!$A$3:$AJ$18,25,FALSE)</f>
        <v>Sapota</v>
      </c>
      <c r="I96" t="s">
        <v>694</v>
      </c>
      <c r="J96" t="str">
        <f t="shared" si="26"/>
        <v>Sapota_7</v>
      </c>
      <c r="K96">
        <v>17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143</v>
      </c>
      <c r="Z96" t="str">
        <f>IF(G96="экспл",VLOOKUP(J96,quest_экспл!$A$1:$N$129,12,FALSE),IF(G96="импл_",0,0))</f>
        <v>sound\\Rovniy_li_on.wav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2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27"/>
        <v/>
      </c>
      <c r="AI96" t="s">
        <v>106</v>
      </c>
      <c r="AO96">
        <f t="shared" ca="1" si="33"/>
        <v>0.54853340032488218</v>
      </c>
      <c r="AP96" t="str">
        <f t="shared" ca="1" si="34"/>
        <v>pics\\Kokos_4.jpg</v>
      </c>
      <c r="AR96" t="str">
        <f t="shared" si="35"/>
        <v/>
      </c>
      <c r="AS96" t="str">
        <f t="shared" si="28"/>
        <v/>
      </c>
      <c r="AT96">
        <f t="shared" ca="1" si="29"/>
        <v>1.2123908725501842E-2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_Ровный_ли_он?</v>
      </c>
      <c r="BA96" t="e">
        <f>VLOOKUP(Q96,audio_list_stym!$B$2:$BQ$299,68,FALSE)</f>
        <v>#N/A</v>
      </c>
      <c r="BB96" t="str">
        <f t="shared" si="31"/>
        <v>Перед_Вами_XXXXX._Ровный_ли_он?</v>
      </c>
      <c r="BD96" cm="1">
        <f t="array" aca="1" ref="BD96" ca="1">INDEX($L$90:$L$97,(RANK(AT8,$AT$2:$AT$9)))</f>
        <v>2135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VLOOKUP(B97,audio_list_stym!$A$3:$BP$18,57,FALSE)</f>
        <v>17</v>
      </c>
      <c r="F97" t="str">
        <f>VLOOKUP(E97,metki!$A$2:$B$9,2,FALSE)</f>
        <v>экспл_новые_без_названия</v>
      </c>
      <c r="G97" t="str">
        <f t="shared" si="25"/>
        <v>экспл</v>
      </c>
      <c r="H97" t="str">
        <f>VLOOKUP(B97,audio_list_stym!$A$3:$AJ$18,25,FALSE)</f>
        <v>Sapota</v>
      </c>
      <c r="I97" t="s">
        <v>695</v>
      </c>
      <c r="J97" t="str">
        <f t="shared" si="26"/>
        <v>Sapota_8</v>
      </c>
      <c r="K97">
        <v>17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144</v>
      </c>
      <c r="Z97" t="str">
        <f>IF(G97="экспл",VLOOKUP(J97,quest_экспл!$A$1:$N$129,12,FALSE),IF(G97="импл_",0,0))</f>
        <v>sound\\On_imeet_shipi.wav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2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27"/>
        <v/>
      </c>
      <c r="AI97" t="s">
        <v>107</v>
      </c>
      <c r="AO97">
        <f t="shared" ca="1" si="33"/>
        <v>0.40928487497971366</v>
      </c>
      <c r="AP97" t="str">
        <f t="shared" ca="1" si="34"/>
        <v>pics\\Limon_8.jpg</v>
      </c>
      <c r="AR97" t="str">
        <f t="shared" si="35"/>
        <v/>
      </c>
      <c r="AS97" t="str">
        <f t="shared" si="28"/>
        <v/>
      </c>
      <c r="AT97">
        <f t="shared" ca="1" si="29"/>
        <v>0.21452952678603865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_Он_имеет_шипы?</v>
      </c>
      <c r="BA97" t="e">
        <f>VLOOKUP(Q97,audio_list_stym!$B$2:$BQ$299,68,FALSE)</f>
        <v>#N/A</v>
      </c>
      <c r="BB97" t="str">
        <f t="shared" si="31"/>
        <v>Вы_видите_XXXXX._Он_имеет_шипы?</v>
      </c>
      <c r="BD97" cm="1">
        <f t="array" aca="1" ref="BD97" ca="1">INDEX($L$90:$L$97,(RANK(AT9,$AT$2:$AT$9)))</f>
        <v>2130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VLOOKUP(B98,audio_list_stym!$A$3:$BP$18,57,FALSE)</f>
        <v>14</v>
      </c>
      <c r="F98" t="str">
        <f>VLOOKUP(E98,metki!$A$2:$B$9,2,FALSE)</f>
        <v>импл_новые_с_названием</v>
      </c>
      <c r="G98" t="str">
        <f t="shared" si="25"/>
        <v>импл_</v>
      </c>
      <c r="H98" t="str">
        <f>VLOOKUP(B98,audio_list_stym!$A$3:$AJ$18,25,FALSE)</f>
        <v>Tamanid</v>
      </c>
      <c r="I98" t="s">
        <v>688</v>
      </c>
      <c r="J98" t="str">
        <f t="shared" si="26"/>
        <v>Tamanid_1</v>
      </c>
      <c r="K98">
        <v>14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273</v>
      </c>
      <c r="Q98" t="str">
        <f>IF(G98="экспл",0,IF(G98="импл_",VLOOKUP(J98,quest_импл!$A$1:$J$129,8,FALSE),0))</f>
        <v>sound\\Krasnovatiy_li.wav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2005</v>
      </c>
      <c r="AD98" t="str">
        <f t="shared" ca="1" si="32"/>
        <v>pics\\Banan_5.jpg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7"/>
        <v>pics\\Banan_5.jpg</v>
      </c>
      <c r="AI98" t="s">
        <v>108</v>
      </c>
      <c r="AO98">
        <f t="shared" ca="1" si="33"/>
        <v>0.87347569829823501</v>
      </c>
      <c r="AP98" t="str">
        <f t="shared" ca="1" si="34"/>
        <v>pics\\Banan_5.jpg</v>
      </c>
      <c r="AR98" t="str">
        <f>IF(AH98="sound\\Ogorod",AP26,"")</f>
        <v/>
      </c>
      <c r="AS98" t="str">
        <f t="shared" ca="1" si="28"/>
        <v>pics\\Banan_5.jpg</v>
      </c>
      <c r="AT98">
        <f t="shared" ca="1" si="29"/>
        <v>0.21976234575211184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_Красноватый_ли_</v>
      </c>
      <c r="BB98" t="str">
        <f t="shared" si="31"/>
        <v>_Красноватый_ли_КОДИС?</v>
      </c>
      <c r="BC98">
        <f>A98</f>
        <v>1213</v>
      </c>
      <c r="BD98" cm="1">
        <f t="array" aca="1" ref="BD98" ca="1">INDEX($L$98:$L$105,(RANK(AT2,$AT$2:$AT$9)))</f>
        <v>2137</v>
      </c>
      <c r="BE98" cm="1">
        <f t="array" aca="1" ref="BE98" ca="1">INDEX(BD66:BD81,(RANK(AT6,$AT$2:$AT$9)))</f>
        <v>2087</v>
      </c>
      <c r="BF98" cm="1">
        <f t="array" aca="1" ref="BF98" ca="1">INDEX(BD82:BD97,(RANK(AT6,$AT$2:$AT$9)))</f>
        <v>2117</v>
      </c>
      <c r="BG98" cm="1">
        <f t="array" aca="1" ref="BG98" ca="1">INDEX(BD106:BD129,(RANK(AT6,$AT$2:$AT$17)))</f>
        <v>2147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VLOOKUP(B99,audio_list_stym!$A$3:$BP$18,57,FALSE)</f>
        <v>14</v>
      </c>
      <c r="F99" t="str">
        <f>VLOOKUP(E99,metki!$A$2:$B$9,2,FALSE)</f>
        <v>импл_новые_с_названием</v>
      </c>
      <c r="G99" t="str">
        <f t="shared" si="25"/>
        <v>импл_</v>
      </c>
      <c r="H99" t="str">
        <f>VLOOKUP(B99,audio_list_stym!$A$3:$AJ$18,25,FALSE)</f>
        <v>Tamanid</v>
      </c>
      <c r="I99" t="s">
        <v>689</v>
      </c>
      <c r="J99" t="str">
        <f t="shared" si="26"/>
        <v>Tamanid_2</v>
      </c>
      <c r="K99">
        <v>14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274</v>
      </c>
      <c r="Q99" t="str">
        <f>IF(G99="экспл",0,IF(G99="импл_",VLOOKUP(J99,quest_импл!$A$1:$J$129,8,FALSE),0))</f>
        <v>sound\\Izognut_li.wav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2064</v>
      </c>
      <c r="AD99" t="str">
        <f t="shared" ca="1" si="32"/>
        <v>pics\\Tomat_8.jpg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7"/>
        <v>pics\\Tomat_8.jpg</v>
      </c>
      <c r="AI99" t="s">
        <v>109</v>
      </c>
      <c r="AO99">
        <f t="shared" ca="1" si="33"/>
        <v>4.9855496949198219E-3</v>
      </c>
      <c r="AP99" t="str">
        <f t="shared" ca="1" si="34"/>
        <v>pics\\Tomat_8.jpg</v>
      </c>
      <c r="AR99" t="str">
        <f t="shared" ref="AR99:AR120" si="36">IF(AH99="sound\\Ogorod",AP27,"")</f>
        <v/>
      </c>
      <c r="AS99" t="str">
        <f t="shared" ca="1" si="28"/>
        <v>pics\\Tomat_8.jpg</v>
      </c>
      <c r="AT99">
        <f t="shared" ca="1" si="29"/>
        <v>0.71093823760114716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_Изогнут_ли_</v>
      </c>
      <c r="BB99" t="str">
        <f t="shared" si="31"/>
        <v>_Изогнут_ли_КОДИС?</v>
      </c>
      <c r="BD99" cm="1">
        <f t="array" aca="1" ref="BD99" ca="1">INDEX($L$98:$L$105,(RANK(AT3,$AT$2:$AT$9)))</f>
        <v>2140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VLOOKUP(B100,audio_list_stym!$A$3:$BP$18,57,FALSE)</f>
        <v>14</v>
      </c>
      <c r="F100" t="str">
        <f>VLOOKUP(E100,metki!$A$2:$B$9,2,FALSE)</f>
        <v>импл_новые_с_названием</v>
      </c>
      <c r="G100" t="str">
        <f t="shared" si="25"/>
        <v>импл_</v>
      </c>
      <c r="H100" t="str">
        <f>VLOOKUP(B100,audio_list_stym!$A$3:$AJ$18,25,FALSE)</f>
        <v>Tamanid</v>
      </c>
      <c r="I100" t="s">
        <v>690</v>
      </c>
      <c r="J100" t="str">
        <f t="shared" si="26"/>
        <v>Tamanid_3</v>
      </c>
      <c r="K100">
        <v>14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275</v>
      </c>
      <c r="Q100" t="str">
        <f>IF(G100="экспл",0,IF(G100="импл_",VLOOKUP(J100,quest_импл!$A$1:$J$129,8,FALSE),0))</f>
        <v>sound\\Barhatistiy_li.wav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2030</v>
      </c>
      <c r="AD100" t="str">
        <f t="shared" ca="1" si="32"/>
        <v>pics\\Kokos_6.jpg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7"/>
        <v>pics\\Kokos_6.jpg</v>
      </c>
      <c r="AI100" t="s">
        <v>110</v>
      </c>
      <c r="AO100">
        <f t="shared" ca="1" si="33"/>
        <v>0.52926309780494873</v>
      </c>
      <c r="AP100" t="str">
        <f t="shared" ca="1" si="34"/>
        <v>pics\\Kokos_6.jpg</v>
      </c>
      <c r="AR100" t="str">
        <f t="shared" si="36"/>
        <v/>
      </c>
      <c r="AS100" t="str">
        <f t="shared" ca="1" si="28"/>
        <v>pics\\Kokos_6.jpg</v>
      </c>
      <c r="AT100">
        <f t="shared" ca="1" si="29"/>
        <v>0.65835987634364423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_Бархатистый_ли_</v>
      </c>
      <c r="BB100" t="str">
        <f t="shared" si="31"/>
        <v>_Бархатистый_ли_КОДИС?</v>
      </c>
      <c r="BD100" cm="1">
        <f t="array" aca="1" ref="BD100" ca="1">INDEX($L$98:$L$105,(RANK(AT4,$AT$2:$AT$9)))</f>
        <v>2141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VLOOKUP(B101,audio_list_stym!$A$3:$BP$18,57,FALSE)</f>
        <v>14</v>
      </c>
      <c r="F101" t="str">
        <f>VLOOKUP(E101,metki!$A$2:$B$9,2,FALSE)</f>
        <v>импл_новые_с_названием</v>
      </c>
      <c r="G101" t="str">
        <f t="shared" si="25"/>
        <v>импл_</v>
      </c>
      <c r="H101" t="str">
        <f>VLOOKUP(B101,audio_list_stym!$A$3:$AJ$18,25,FALSE)</f>
        <v>Tamanid</v>
      </c>
      <c r="I101" t="s">
        <v>691</v>
      </c>
      <c r="J101" t="str">
        <f t="shared" si="26"/>
        <v>Tamanid_4</v>
      </c>
      <c r="K101">
        <v>14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276</v>
      </c>
      <c r="Q101" t="str">
        <f>IF(G101="экспл",0,IF(G101="импл_",VLOOKUP(J101,quest_импл!$A$1:$J$129,8,FALSE),0))</f>
        <v>sound\\Odnotonniy_li.wav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2054</v>
      </c>
      <c r="AD101" t="str">
        <f t="shared" ca="1" si="32"/>
        <v>pics\\Redis_6.jpg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7"/>
        <v>pics\\Redis_6.jpg</v>
      </c>
      <c r="AI101" t="s">
        <v>111</v>
      </c>
      <c r="AO101">
        <f t="shared" ca="1" si="33"/>
        <v>0.11615450593897869</v>
      </c>
      <c r="AP101" t="str">
        <f t="shared" ca="1" si="34"/>
        <v>pics\\Redis_6.jpg</v>
      </c>
      <c r="AR101" t="str">
        <f t="shared" si="36"/>
        <v/>
      </c>
      <c r="AS101" t="str">
        <f t="shared" ca="1" si="28"/>
        <v>pics\\Redis_6.jpg</v>
      </c>
      <c r="AT101">
        <f t="shared" ca="1" si="29"/>
        <v>0.94263696803516306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_Однотонный_ли_</v>
      </c>
      <c r="BB101" t="str">
        <f t="shared" si="31"/>
        <v>_Однотонный_ли_КОДИС?</v>
      </c>
      <c r="BD101" cm="1">
        <f t="array" aca="1" ref="BD101" ca="1">INDEX($L$98:$L$105,(RANK(AT5,$AT$2:$AT$9)))</f>
        <v>2144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VLOOKUP(B102,audio_list_stym!$A$3:$BP$18,57,FALSE)</f>
        <v>14</v>
      </c>
      <c r="F102" t="str">
        <f>VLOOKUP(E102,metki!$A$2:$B$9,2,FALSE)</f>
        <v>импл_новые_с_названием</v>
      </c>
      <c r="G102" t="str">
        <f t="shared" si="25"/>
        <v>импл_</v>
      </c>
      <c r="H102" t="str">
        <f>VLOOKUP(B102,audio_list_stym!$A$3:$AJ$18,25,FALSE)</f>
        <v>Tamanid</v>
      </c>
      <c r="I102" t="s">
        <v>692</v>
      </c>
      <c r="J102" t="str">
        <f t="shared" si="26"/>
        <v>Tamanid_5</v>
      </c>
      <c r="K102">
        <v>14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277</v>
      </c>
      <c r="Q102" t="str">
        <f>IF(G102="экспл",0,IF(G102="импл_",VLOOKUP(J102,quest_импл!$A$1:$J$129,8,FALSE),0))</f>
        <v>sound\\Prozrachniy_li.wav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2051</v>
      </c>
      <c r="AD102" t="str">
        <f t="shared" ca="1" si="32"/>
        <v>pics\\Redis_3.jpg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7"/>
        <v>pics\\Redis_3.jpg</v>
      </c>
      <c r="AI102" t="s">
        <v>112</v>
      </c>
      <c r="AO102">
        <f t="shared" ca="1" si="33"/>
        <v>0.14958028388558109</v>
      </c>
      <c r="AP102" t="str">
        <f t="shared" ca="1" si="34"/>
        <v>pics\\Redis_3.jpg</v>
      </c>
      <c r="AR102" t="str">
        <f t="shared" si="36"/>
        <v/>
      </c>
      <c r="AS102" t="str">
        <f t="shared" ca="1" si="28"/>
        <v>pics\\Redis_3.jpg</v>
      </c>
      <c r="AT102">
        <f t="shared" ca="1" si="29"/>
        <v>0.67955166420041468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_Прозрачный_ли_</v>
      </c>
      <c r="BB102" t="str">
        <f t="shared" si="31"/>
        <v>_Прозрачный_ли_КОДИС?</v>
      </c>
      <c r="BD102" cm="1">
        <f t="array" aca="1" ref="BD102" ca="1">INDEX($L$98:$L$105,(RANK(AT6,$AT$2:$AT$9)))</f>
        <v>2139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VLOOKUP(B103,audio_list_stym!$A$3:$BP$18,57,FALSE)</f>
        <v>14</v>
      </c>
      <c r="F103" t="str">
        <f>VLOOKUP(E103,metki!$A$2:$B$9,2,FALSE)</f>
        <v>импл_новые_с_названием</v>
      </c>
      <c r="G103" t="str">
        <f t="shared" si="25"/>
        <v>импл_</v>
      </c>
      <c r="H103" t="str">
        <f>VLOOKUP(B103,audio_list_stym!$A$3:$AJ$18,25,FALSE)</f>
        <v>Tamanid</v>
      </c>
      <c r="I103" t="s">
        <v>693</v>
      </c>
      <c r="J103" t="str">
        <f t="shared" si="26"/>
        <v>Tamanid_6</v>
      </c>
      <c r="K103">
        <v>14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278</v>
      </c>
      <c r="Q103" t="str">
        <f>IF(G103="экспл",0,IF(G103="импл_",VLOOKUP(J103,quest_импл!$A$1:$J$129,8,FALSE),0))</f>
        <v>sound\\Izmelchen_li.wav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2013</v>
      </c>
      <c r="AD103" t="str">
        <f t="shared" ca="1" si="32"/>
        <v>pics\\Finik_5.jpg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7"/>
        <v>pics\\Finik_5.jpg</v>
      </c>
      <c r="AI103" t="s">
        <v>113</v>
      </c>
      <c r="AO103">
        <f t="shared" ca="1" si="33"/>
        <v>0.76921971679243595</v>
      </c>
      <c r="AP103" t="str">
        <f t="shared" ca="1" si="34"/>
        <v>pics\\Finik_5.jpg</v>
      </c>
      <c r="AR103" t="str">
        <f t="shared" si="36"/>
        <v/>
      </c>
      <c r="AS103" t="str">
        <f t="shared" ca="1" si="28"/>
        <v>pics\\Finik_5.jpg</v>
      </c>
      <c r="AT103">
        <f t="shared" ca="1" si="29"/>
        <v>0.90390335616495865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_Измельчен_ли_</v>
      </c>
      <c r="BB103" t="str">
        <f t="shared" si="31"/>
        <v>_Измельчен_ли_КОДИС?</v>
      </c>
      <c r="BD103" cm="1">
        <f t="array" aca="1" ref="BD103" ca="1">INDEX($L$98:$L$105,(RANK(AT7,$AT$2:$AT$9)))</f>
        <v>2142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VLOOKUP(B104,audio_list_stym!$A$3:$BP$18,57,FALSE)</f>
        <v>14</v>
      </c>
      <c r="F104" t="str">
        <f>VLOOKUP(E104,metki!$A$2:$B$9,2,FALSE)</f>
        <v>импл_новые_с_названием</v>
      </c>
      <c r="G104" t="str">
        <f t="shared" si="25"/>
        <v>импл_</v>
      </c>
      <c r="H104" t="str">
        <f>VLOOKUP(B104,audio_list_stym!$A$3:$AJ$18,25,FALSE)</f>
        <v>Tamanid</v>
      </c>
      <c r="I104" t="s">
        <v>694</v>
      </c>
      <c r="J104" t="str">
        <f t="shared" si="26"/>
        <v>Tamanid_7</v>
      </c>
      <c r="K104">
        <v>14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279</v>
      </c>
      <c r="Q104" t="str">
        <f>IF(G104="экспл",0,IF(G104="импл_",VLOOKUP(J104,quest_импл!$A$1:$J$129,8,FALSE),0))</f>
        <v>sound\\Cvetushiy_li.wav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2016</v>
      </c>
      <c r="AD104" t="str">
        <f t="shared" ca="1" si="32"/>
        <v>pics\\Finik_8.jpg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7"/>
        <v>pics\\Finik_8.jpg</v>
      </c>
      <c r="AI104" t="s">
        <v>114</v>
      </c>
      <c r="AO104">
        <f t="shared" ca="1" si="33"/>
        <v>0.72952970713459653</v>
      </c>
      <c r="AP104" t="str">
        <f t="shared" ca="1" si="34"/>
        <v>pics\\Finik_8.jpg</v>
      </c>
      <c r="AR104" t="str">
        <f t="shared" si="36"/>
        <v/>
      </c>
      <c r="AS104" t="str">
        <f t="shared" ca="1" si="28"/>
        <v>pics\\Finik_8.jpg</v>
      </c>
      <c r="AT104">
        <f t="shared" ca="1" si="29"/>
        <v>5.5996214146939893E-2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_Цветущий_ли_</v>
      </c>
      <c r="BB104" t="str">
        <f t="shared" si="31"/>
        <v>_Цветущий_ли_КОДИС?</v>
      </c>
      <c r="BD104" cm="1">
        <f t="array" aca="1" ref="BD104" ca="1">INDEX($L$98:$L$105,(RANK(AT8,$AT$2:$AT$9)))</f>
        <v>2143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VLOOKUP(B105,audio_list_stym!$A$3:$BP$18,57,FALSE)</f>
        <v>14</v>
      </c>
      <c r="F105" t="str">
        <f>VLOOKUP(E105,metki!$A$2:$B$9,2,FALSE)</f>
        <v>импл_новые_с_названием</v>
      </c>
      <c r="G105" t="str">
        <f t="shared" si="25"/>
        <v>импл_</v>
      </c>
      <c r="H105" t="str">
        <f>VLOOKUP(B105,audio_list_stym!$A$3:$AJ$18,25,FALSE)</f>
        <v>Tamanid</v>
      </c>
      <c r="I105" t="s">
        <v>695</v>
      </c>
      <c r="J105" t="str">
        <f t="shared" si="26"/>
        <v>Tamanid_8</v>
      </c>
      <c r="K105">
        <v>14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280</v>
      </c>
      <c r="Q105" t="str">
        <f>IF(G105="экспл",0,IF(G105="импл_",VLOOKUP(J105,quest_импл!$A$1:$J$129,8,FALSE),0))</f>
        <v>sound\\Skruchen_li.wav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2022</v>
      </c>
      <c r="AD105" t="str">
        <f t="shared" ca="1" si="32"/>
        <v>pics\\Goroh_6.jpg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7"/>
        <v>pics\\Goroh_6.jpg</v>
      </c>
      <c r="AI105" t="s">
        <v>115</v>
      </c>
      <c r="AO105">
        <f t="shared" ca="1" si="33"/>
        <v>0.65109597050098189</v>
      </c>
      <c r="AP105" t="str">
        <f t="shared" ca="1" si="34"/>
        <v>pics\\Goroh_6.jpg</v>
      </c>
      <c r="AR105" t="str">
        <f t="shared" si="36"/>
        <v/>
      </c>
      <c r="AS105" t="str">
        <f t="shared" ca="1" si="28"/>
        <v>pics\\Goroh_6.jpg</v>
      </c>
      <c r="AT105">
        <f t="shared" ca="1" si="29"/>
        <v>0.52772479772566394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_Скручен_ли_</v>
      </c>
      <c r="BB105" t="str">
        <f t="shared" si="31"/>
        <v>_Скручен_ли_КОДИС?</v>
      </c>
      <c r="BD105" cm="1">
        <f t="array" aca="1" ref="BD105" ca="1">INDEX($L$98:$L$105,(RANK(AT9,$AT$2:$AT$9)))</f>
        <v>2138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VLOOKUP(B106,audio_list_stym!$A$3:$BP$18,57,FALSE)</f>
        <v>15</v>
      </c>
      <c r="F106" t="str">
        <f>VLOOKUP(E106,metki!$A$2:$B$9,2,FALSE)</f>
        <v>экспл_новые_с_названием</v>
      </c>
      <c r="G106" t="str">
        <f t="shared" si="25"/>
        <v>экспл</v>
      </c>
      <c r="H106" t="str">
        <f>VLOOKUP(B106,audio_list_stym!$A$3:$AJ$18,25,FALSE)</f>
        <v>ZF</v>
      </c>
      <c r="I106" t="s">
        <v>688</v>
      </c>
      <c r="J106" t="str">
        <f t="shared" si="26"/>
        <v>ZF_1</v>
      </c>
      <c r="K106">
        <v>15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153</v>
      </c>
      <c r="Z106" t="str">
        <f>IF(G106="экспл",VLOOKUP(J106,quest_экспл!$A$1:$N$129,12,FALSE),IF(G106="импл_",0,0))</f>
        <v>sound\\On_s_chashuykami.wav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32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27"/>
        <v/>
      </c>
      <c r="AI106" t="s">
        <v>116</v>
      </c>
      <c r="AO106">
        <f t="shared" ca="1" si="33"/>
        <v>0.83787283740511409</v>
      </c>
      <c r="AP106" t="str">
        <f t="shared" ca="1" si="34"/>
        <v>pics\\Banan_7.jpg</v>
      </c>
      <c r="AR106" t="str">
        <f t="shared" si="36"/>
        <v/>
      </c>
      <c r="AS106" t="str">
        <f t="shared" si="28"/>
        <v/>
      </c>
      <c r="AT106">
        <f t="shared" ca="1" si="29"/>
        <v>0.29513656495863738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_Он_с_чешуйками?</v>
      </c>
      <c r="BA106" t="e">
        <f>VLOOKUP(Q106,audio_list_stym!$B$2:$BQ$299,68,FALSE)</f>
        <v>#N/A</v>
      </c>
      <c r="BB106" t="str">
        <f t="shared" si="31"/>
        <v>На_экране_ГОНИК._Он_с_чешуйками?</v>
      </c>
      <c r="BC106">
        <f>A106</f>
        <v>1214</v>
      </c>
      <c r="BD106" cm="1">
        <f t="array" aca="1" ref="BD106" ca="1">INDEX($L$106:$L$113,(RANK(AT2,$AT$2:$AT$9)))</f>
        <v>2145</v>
      </c>
      <c r="BE106" cm="1">
        <f t="array" aca="1" ref="BE106" ca="1">INDEX(BD66:BD81,(RANK(AT7,$AT$2:$AT$17)))</f>
        <v>2089</v>
      </c>
      <c r="BF106" cm="1">
        <f t="array" aca="1" ref="BF106" ca="1">INDEX(BD90:BD105,(RANK(AT7,$AT$2:$AT$17)))</f>
        <v>2137</v>
      </c>
      <c r="BG106" cm="1">
        <f t="array" aca="1" ref="BG106" ca="1">INDEX(BD114:BD129,(RANK(AT7,$AT$2:$AT$9)))</f>
        <v>2070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VLOOKUP(B107,audio_list_stym!$A$3:$BP$18,57,FALSE)</f>
        <v>15</v>
      </c>
      <c r="F107" t="str">
        <f>VLOOKUP(E107,metki!$A$2:$B$9,2,FALSE)</f>
        <v>экспл_новые_с_названием</v>
      </c>
      <c r="G107" t="str">
        <f t="shared" si="25"/>
        <v>экспл</v>
      </c>
      <c r="H107" t="str">
        <f>VLOOKUP(B107,audio_list_stym!$A$3:$AJ$18,25,FALSE)</f>
        <v>ZF</v>
      </c>
      <c r="I107" t="s">
        <v>689</v>
      </c>
      <c r="J107" t="str">
        <f t="shared" si="26"/>
        <v>ZF_2</v>
      </c>
      <c r="K107">
        <v>15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154</v>
      </c>
      <c r="Z107" t="str">
        <f>IF(G107="экспл",VLOOKUP(J107,quest_экспл!$A$1:$N$129,12,FALSE),IF(G107="импл_",0,0))</f>
        <v>sound\\On_rozoviy.wav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2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27"/>
        <v/>
      </c>
      <c r="AI107" t="s">
        <v>117</v>
      </c>
      <c r="AO107">
        <f t="shared" ca="1" si="33"/>
        <v>0.46844382135835549</v>
      </c>
      <c r="AP107" t="str">
        <f t="shared" ca="1" si="34"/>
        <v>pics\\Limon_3.jpg</v>
      </c>
      <c r="AR107" t="str">
        <f t="shared" si="36"/>
        <v/>
      </c>
      <c r="AS107" t="str">
        <f t="shared" si="28"/>
        <v/>
      </c>
      <c r="AT107">
        <f t="shared" ca="1" si="29"/>
        <v>0.33943944566239603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_Он_розовый?</v>
      </c>
      <c r="BA107" t="e">
        <f>VLOOKUP(Q107,audio_list_stym!$B$2:$BQ$299,68,FALSE)</f>
        <v>#N/A</v>
      </c>
      <c r="BB107" t="str">
        <f t="shared" si="31"/>
        <v>Посмотрите,_вот_ГОНИК._Он_розовый?</v>
      </c>
      <c r="BD107" cm="1">
        <f t="array" aca="1" ref="BD107" ca="1">INDEX($L$106:$L$113,(RANK(AT3,$AT$2:$AT$9)))</f>
        <v>2148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VLOOKUP(B108,audio_list_stym!$A$3:$BP$18,57,FALSE)</f>
        <v>15</v>
      </c>
      <c r="F108" t="str">
        <f>VLOOKUP(E108,metki!$A$2:$B$9,2,FALSE)</f>
        <v>экспл_новые_с_названием</v>
      </c>
      <c r="G108" t="str">
        <f t="shared" si="25"/>
        <v>экспл</v>
      </c>
      <c r="H108" t="str">
        <f>VLOOKUP(B108,audio_list_stym!$A$3:$AJ$18,25,FALSE)</f>
        <v>ZF</v>
      </c>
      <c r="I108" t="s">
        <v>690</v>
      </c>
      <c r="J108" t="str">
        <f t="shared" si="26"/>
        <v>ZF_3</v>
      </c>
      <c r="K108">
        <v>15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155</v>
      </c>
      <c r="Z108" t="str">
        <f>IF(G108="экспл",VLOOKUP(J108,quest_экспл!$A$1:$N$129,12,FALSE),IF(G108="импл_",0,0))</f>
        <v>sound\\Tonkiy_li_on.wav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2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27"/>
        <v/>
      </c>
      <c r="AI108" t="s">
        <v>118</v>
      </c>
      <c r="AO108">
        <f t="shared" ca="1" si="33"/>
        <v>0.81631057044365996</v>
      </c>
      <c r="AP108" t="str">
        <f t="shared" ca="1" si="34"/>
        <v>pics\\Finik_3.jpg</v>
      </c>
      <c r="AR108" t="str">
        <f t="shared" si="36"/>
        <v/>
      </c>
      <c r="AS108" t="str">
        <f t="shared" si="28"/>
        <v/>
      </c>
      <c r="AT108">
        <f t="shared" ca="1" si="29"/>
        <v>0.47522352956438008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_Тонкий_ли_он?</v>
      </c>
      <c r="BA108" t="e">
        <f>VLOOKUP(Q108,audio_list_stym!$B$2:$BQ$299,68,FALSE)</f>
        <v>#N/A</v>
      </c>
      <c r="BB108" t="str">
        <f t="shared" si="31"/>
        <v>Вот_ГОНИК._Тонкий_ли_он?</v>
      </c>
      <c r="BD108" cm="1">
        <f t="array" aca="1" ref="BD108" ca="1">INDEX($L$106:$L$113,(RANK(AT4,$AT$2:$AT$9)))</f>
        <v>2149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VLOOKUP(B109,audio_list_stym!$A$3:$BP$18,57,FALSE)</f>
        <v>15</v>
      </c>
      <c r="F109" t="str">
        <f>VLOOKUP(E109,metki!$A$2:$B$9,2,FALSE)</f>
        <v>экспл_новые_с_названием</v>
      </c>
      <c r="G109" t="str">
        <f t="shared" si="25"/>
        <v>экспл</v>
      </c>
      <c r="H109" t="str">
        <f>VLOOKUP(B109,audio_list_stym!$A$3:$AJ$18,25,FALSE)</f>
        <v>ZF</v>
      </c>
      <c r="I109" t="s">
        <v>691</v>
      </c>
      <c r="J109" t="str">
        <f t="shared" si="26"/>
        <v>ZF_4</v>
      </c>
      <c r="K109">
        <v>15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156</v>
      </c>
      <c r="Z109" t="str">
        <f>IF(G109="экспл",VLOOKUP(J109,quest_экспл!$A$1:$N$129,12,FALSE),IF(G109="импл_",0,0))</f>
        <v>sound\\Celniy_li_on.wav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2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27"/>
        <v/>
      </c>
      <c r="AI109" t="s">
        <v>119</v>
      </c>
      <c r="AO109">
        <f t="shared" ca="1" si="33"/>
        <v>0.83080658689999243</v>
      </c>
      <c r="AP109" t="str">
        <f t="shared" ca="1" si="34"/>
        <v>pics\\Banan_8.jpg</v>
      </c>
      <c r="AR109" t="str">
        <f t="shared" si="36"/>
        <v/>
      </c>
      <c r="AS109" t="str">
        <f t="shared" si="28"/>
        <v/>
      </c>
      <c r="AT109">
        <f t="shared" ca="1" si="29"/>
        <v>4.2857967462568203E-2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_Цельный_ли_он?</v>
      </c>
      <c r="BA109" t="e">
        <f>VLOOKUP(Q109,audio_list_stym!$B$2:$BQ$299,68,FALSE)</f>
        <v>#N/A</v>
      </c>
      <c r="BB109" t="str">
        <f t="shared" si="31"/>
        <v>Это_ГОНИК._Цельный_ли_он?</v>
      </c>
      <c r="BD109" cm="1">
        <f t="array" aca="1" ref="BD109" ca="1">INDEX($L$106:$L$113,(RANK(AT5,$AT$2:$AT$9)))</f>
        <v>2152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VLOOKUP(B110,audio_list_stym!$A$3:$BP$18,57,FALSE)</f>
        <v>15</v>
      </c>
      <c r="F110" t="str">
        <f>VLOOKUP(E110,metki!$A$2:$B$9,2,FALSE)</f>
        <v>экспл_новые_с_названием</v>
      </c>
      <c r="G110" t="str">
        <f t="shared" si="25"/>
        <v>экспл</v>
      </c>
      <c r="H110" t="str">
        <f>VLOOKUP(B110,audio_list_stym!$A$3:$AJ$18,25,FALSE)</f>
        <v>ZF</v>
      </c>
      <c r="I110" t="s">
        <v>692</v>
      </c>
      <c r="J110" t="str">
        <f t="shared" si="26"/>
        <v>ZF_5</v>
      </c>
      <c r="K110">
        <v>15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157</v>
      </c>
      <c r="Z110" t="str">
        <f>IF(G110="экспл",VLOOKUP(J110,quest_экспл!$A$1:$N$129,12,FALSE),IF(G110="импл_",0,0))</f>
        <v>sound\\On_shershaviy.wav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2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27"/>
        <v/>
      </c>
      <c r="AI110" t="s">
        <v>120</v>
      </c>
      <c r="AO110">
        <f t="shared" ca="1" si="33"/>
        <v>0.26194751161397478</v>
      </c>
      <c r="AP110" t="str">
        <f t="shared" ca="1" si="34"/>
        <v>pics\\Peper_3.jpg</v>
      </c>
      <c r="AR110" t="str">
        <f t="shared" si="36"/>
        <v/>
      </c>
      <c r="AS110" t="str">
        <f t="shared" si="28"/>
        <v/>
      </c>
      <c r="AT110">
        <f t="shared" ca="1" si="29"/>
        <v>0.78041446920939983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_Он_шершавый?</v>
      </c>
      <c r="BA110" t="e">
        <f>VLOOKUP(Q110,audio_list_stym!$B$2:$BQ$299,68,FALSE)</f>
        <v>#N/A</v>
      </c>
      <c r="BB110" t="str">
        <f t="shared" si="31"/>
        <v>На_картинке_ГОНИК._Он_шершавый?</v>
      </c>
      <c r="BD110" cm="1">
        <f t="array" aca="1" ref="BD110" ca="1">INDEX($L$106:$L$113,(RANK(AT6,$AT$2:$AT$9)))</f>
        <v>2147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VLOOKUP(B111,audio_list_stym!$A$3:$BP$18,57,FALSE)</f>
        <v>15</v>
      </c>
      <c r="F111" t="str">
        <f>VLOOKUP(E111,metki!$A$2:$B$9,2,FALSE)</f>
        <v>экспл_новые_с_названием</v>
      </c>
      <c r="G111" t="str">
        <f t="shared" si="25"/>
        <v>экспл</v>
      </c>
      <c r="H111" t="str">
        <f>VLOOKUP(B111,audio_list_stym!$A$3:$AJ$18,25,FALSE)</f>
        <v>ZF</v>
      </c>
      <c r="I111" t="s">
        <v>693</v>
      </c>
      <c r="J111" t="str">
        <f t="shared" si="26"/>
        <v>ZF_6</v>
      </c>
      <c r="K111">
        <v>15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158</v>
      </c>
      <c r="Z111" t="str">
        <f>IF(G111="экспл",VLOOKUP(J111,quest_экспл!$A$1:$N$129,12,FALSE),IF(G111="импл_",0,0))</f>
        <v>sound\\Zaostrin_li_on.wav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2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27"/>
        <v/>
      </c>
      <c r="AI111" t="s">
        <v>121</v>
      </c>
      <c r="AO111">
        <f t="shared" ca="1" si="33"/>
        <v>0.785540358937723</v>
      </c>
      <c r="AP111" t="str">
        <f t="shared" ca="1" si="34"/>
        <v>pics\\Finik_4.jpg</v>
      </c>
      <c r="AR111" t="str">
        <f t="shared" si="36"/>
        <v/>
      </c>
      <c r="AS111" t="str">
        <f t="shared" si="28"/>
        <v/>
      </c>
      <c r="AT111">
        <f t="shared" ca="1" si="29"/>
        <v>0.54669296420510427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_Заострен_ли_он?</v>
      </c>
      <c r="BA111" t="e">
        <f>VLOOKUP(Q111,audio_list_stym!$B$2:$BQ$299,68,FALSE)</f>
        <v>#N/A</v>
      </c>
      <c r="BB111" t="str">
        <f t="shared" si="31"/>
        <v>На_мониторе_ГОНИК._Заострен_ли_он?</v>
      </c>
      <c r="BD111" cm="1">
        <f t="array" aca="1" ref="BD111" ca="1">INDEX($L$106:$L$113,(RANK(AT7,$AT$2:$AT$9)))</f>
        <v>2150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VLOOKUP(B112,audio_list_stym!$A$3:$BP$18,57,FALSE)</f>
        <v>15</v>
      </c>
      <c r="F112" t="str">
        <f>VLOOKUP(E112,metki!$A$2:$B$9,2,FALSE)</f>
        <v>экспл_новые_с_названием</v>
      </c>
      <c r="G112" t="str">
        <f t="shared" si="25"/>
        <v>экспл</v>
      </c>
      <c r="H112" t="str">
        <f>VLOOKUP(B112,audio_list_stym!$A$3:$AJ$18,25,FALSE)</f>
        <v>ZF</v>
      </c>
      <c r="I112" t="s">
        <v>694</v>
      </c>
      <c r="J112" t="str">
        <f t="shared" si="26"/>
        <v>ZF_7</v>
      </c>
      <c r="K112">
        <v>15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159</v>
      </c>
      <c r="Z112" t="str">
        <f>IF(G112="экспл",VLOOKUP(J112,quest_экспл!$A$1:$N$129,12,FALSE),IF(G112="импл_",0,0))</f>
        <v>sound\\On_rassipchatiy.wav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2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27"/>
        <v/>
      </c>
      <c r="AI112" t="s">
        <v>122</v>
      </c>
      <c r="AO112">
        <f t="shared" ca="1" si="33"/>
        <v>0.11379595084153826</v>
      </c>
      <c r="AP112" t="str">
        <f t="shared" ca="1" si="34"/>
        <v>pics\\Redis_7.jpg</v>
      </c>
      <c r="AR112" t="str">
        <f t="shared" si="36"/>
        <v/>
      </c>
      <c r="AS112" t="str">
        <f t="shared" si="28"/>
        <v/>
      </c>
      <c r="AT112">
        <f t="shared" ca="1" si="29"/>
        <v>0.62060785076882119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_Он_рассыпчатый?</v>
      </c>
      <c r="BA112" t="e">
        <f>VLOOKUP(Q112,audio_list_stym!$B$2:$BQ$299,68,FALSE)</f>
        <v>#N/A</v>
      </c>
      <c r="BB112" t="str">
        <f t="shared" si="31"/>
        <v>Перед_Вами_ГОНИК._Он_рассыпчатый?</v>
      </c>
      <c r="BD112" cm="1">
        <f t="array" aca="1" ref="BD112" ca="1">INDEX($L$106:$L$113,(RANK(AT8,$AT$2:$AT$9)))</f>
        <v>2151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VLOOKUP(B113,audio_list_stym!$A$3:$BP$18,57,FALSE)</f>
        <v>15</v>
      </c>
      <c r="F113" t="str">
        <f>VLOOKUP(E113,metki!$A$2:$B$9,2,FALSE)</f>
        <v>экспл_новые_с_названием</v>
      </c>
      <c r="G113" t="str">
        <f t="shared" si="25"/>
        <v>экспл</v>
      </c>
      <c r="H113" t="str">
        <f>VLOOKUP(B113,audio_list_stym!$A$3:$AJ$18,25,FALSE)</f>
        <v>ZF</v>
      </c>
      <c r="I113" t="s">
        <v>695</v>
      </c>
      <c r="J113" t="str">
        <f t="shared" si="26"/>
        <v>ZF_8</v>
      </c>
      <c r="K113">
        <v>15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160</v>
      </c>
      <c r="Z113" t="str">
        <f>IF(G113="экспл",VLOOKUP(J113,quest_экспл!$A$1:$N$129,12,FALSE),IF(G113="импл_",0,0))</f>
        <v>sound\\Ochishen_li_on.wav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2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27"/>
        <v/>
      </c>
      <c r="AI113" t="s">
        <v>123</v>
      </c>
      <c r="AO113">
        <f t="shared" ca="1" si="33"/>
        <v>0.98961624010834337</v>
      </c>
      <c r="AP113" t="str">
        <f t="shared" ca="1" si="34"/>
        <v>pics\\Banan_2.jpg</v>
      </c>
      <c r="AR113" t="str">
        <f t="shared" si="36"/>
        <v/>
      </c>
      <c r="AS113" t="str">
        <f t="shared" si="28"/>
        <v/>
      </c>
      <c r="AT113">
        <f t="shared" ca="1" si="29"/>
        <v>0.87054805366468757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_Очищен_ли_он?</v>
      </c>
      <c r="BA113" t="e">
        <f>VLOOKUP(Q113,audio_list_stym!$B$2:$BQ$299,68,FALSE)</f>
        <v>#N/A</v>
      </c>
      <c r="BB113" t="str">
        <f t="shared" si="31"/>
        <v>Вы_видите_ГОНИК._Очищен_ли_он?</v>
      </c>
      <c r="BD113" cm="1">
        <f t="array" aca="1" ref="BD113" ca="1">INDEX($L$106:$L$113,(RANK(AT9,$AT$2:$AT$9)))</f>
        <v>2146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VLOOKUP(B114,audio_list_stym!$A$3:$BP$18,57,FALSE)</f>
        <v>16</v>
      </c>
      <c r="F114" t="str">
        <f>VLOOKUP(E114,metki!$A$2:$B$9,2,FALSE)</f>
        <v>импл_новые_без_названия</v>
      </c>
      <c r="G114" t="str">
        <f t="shared" si="25"/>
        <v>импл_</v>
      </c>
      <c r="H114" t="str">
        <f>VLOOKUP(B114,audio_list_stym!$A$3:$AJ$18,25,FALSE)</f>
        <v>Ackee</v>
      </c>
      <c r="I114" t="s">
        <v>688</v>
      </c>
      <c r="J114" t="str">
        <f t="shared" si="26"/>
        <v>Ackee_1</v>
      </c>
      <c r="K114">
        <v>16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225</v>
      </c>
      <c r="Q114" t="str">
        <f>IF(G114="экспл",0,IF(G114="импл_",VLOOKUP(J114,quest_импл!$A$1:$J$129,8,FALSE),0))</f>
        <v>sound\\Sushenniy_li.wav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2045</v>
      </c>
      <c r="AD114" t="str">
        <f t="shared" ca="1" si="32"/>
        <v>pics\\Peper_5.jpg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7"/>
        <v>pics\\Peper_5.jpg</v>
      </c>
      <c r="AI114" t="s">
        <v>86</v>
      </c>
      <c r="AO114">
        <f t="shared" ca="1" si="33"/>
        <v>0.22339621697626499</v>
      </c>
      <c r="AP114" t="str">
        <f t="shared" ca="1" si="34"/>
        <v>pics\\Peper_5.jpg</v>
      </c>
      <c r="AR114" t="str">
        <f t="shared" si="36"/>
        <v/>
      </c>
      <c r="AS114" t="str">
        <f t="shared" ca="1" si="28"/>
        <v>pics\\Peper_5.jpg</v>
      </c>
      <c r="AT114">
        <f t="shared" ca="1" si="29"/>
        <v>0.64993168124394718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_Сушеный_ли_</v>
      </c>
      <c r="BB114" t="str">
        <f t="shared" si="31"/>
        <v>_Сушеный_ли_XXXXX?</v>
      </c>
      <c r="BC114">
        <f>A114</f>
        <v>1215</v>
      </c>
      <c r="BD114" cm="1">
        <f t="array" aca="1" ref="BD114" ca="1">INDEX($L$114:$L$121,(RANK(AT2,$AT$2:$AT$9)))</f>
        <v>2065</v>
      </c>
      <c r="BE114" cm="1">
        <f t="array" aca="1" ref="BE114" ca="1">INDEX(BD66:BD81,(RANK(AT8,$AT$2:$AT$17)))</f>
        <v>2093</v>
      </c>
      <c r="BF114" cm="1">
        <f t="array" aca="1" ref="BF114" ca="1">INDEX(BD82:BD97,(RANK(AT8,$AT$2:$AT$9)))</f>
        <v>2119</v>
      </c>
      <c r="BG114" cm="1">
        <f t="array" aca="1" ref="BG114" ca="1">INDEX(BD98:BD113,(RANK(AT8,$AT$2:$AT$9)))</f>
        <v>2143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VLOOKUP(B115,audio_list_stym!$A$3:$BP$18,57,FALSE)</f>
        <v>16</v>
      </c>
      <c r="F115" t="str">
        <f>VLOOKUP(E115,metki!$A$2:$B$9,2,FALSE)</f>
        <v>импл_новые_без_названия</v>
      </c>
      <c r="G115" t="str">
        <f t="shared" si="25"/>
        <v>импл_</v>
      </c>
      <c r="H115" t="str">
        <f>VLOOKUP(B115,audio_list_stym!$A$3:$AJ$18,25,FALSE)</f>
        <v>Ackee</v>
      </c>
      <c r="I115" t="s">
        <v>689</v>
      </c>
      <c r="J115" t="str">
        <f t="shared" si="26"/>
        <v>Ackee_2</v>
      </c>
      <c r="K115">
        <v>16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226</v>
      </c>
      <c r="Q115" t="str">
        <f>IF(G115="экспл",0,IF(G115="импл_",VLOOKUP(J115,quest_импл!$A$1:$J$129,8,FALSE),0))</f>
        <v>sound\\S_vetochkoy_li.wav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2062</v>
      </c>
      <c r="AD115" t="str">
        <f t="shared" ca="1" si="32"/>
        <v>pics\\Tomat_6.jpg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7"/>
        <v>pics\\Tomat_6.jpg</v>
      </c>
      <c r="AI115" t="s">
        <v>87</v>
      </c>
      <c r="AO115">
        <f t="shared" ca="1" si="33"/>
        <v>1.3708448992075573E-2</v>
      </c>
      <c r="AP115" t="str">
        <f t="shared" ca="1" si="34"/>
        <v>pics\\Tomat_6.jpg</v>
      </c>
      <c r="AR115" t="str">
        <f t="shared" si="36"/>
        <v/>
      </c>
      <c r="AS115" t="str">
        <f t="shared" ca="1" si="28"/>
        <v>pics\\Tomat_6.jpg</v>
      </c>
      <c r="AT115">
        <f t="shared" ca="1" si="29"/>
        <v>0.77127289176416503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_С_веточкой_ли_</v>
      </c>
      <c r="BB115" t="str">
        <f t="shared" si="31"/>
        <v>_С_веточкой_ли_XXXXX?</v>
      </c>
      <c r="BD115" cm="1">
        <f t="array" aca="1" ref="BD115" ca="1">INDEX($L$114:$L$121,(RANK(AT3,$AT$2:$AT$9)))</f>
        <v>2068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VLOOKUP(B116,audio_list_stym!$A$3:$BP$18,57,FALSE)</f>
        <v>16</v>
      </c>
      <c r="F116" t="str">
        <f>VLOOKUP(E116,metki!$A$2:$B$9,2,FALSE)</f>
        <v>импл_новые_без_названия</v>
      </c>
      <c r="G116" t="str">
        <f t="shared" si="25"/>
        <v>импл_</v>
      </c>
      <c r="H116" t="str">
        <f>VLOOKUP(B116,audio_list_stym!$A$3:$AJ$18,25,FALSE)</f>
        <v>Ackee</v>
      </c>
      <c r="I116" t="s">
        <v>690</v>
      </c>
      <c r="J116" t="str">
        <f t="shared" si="26"/>
        <v>Ackee_3</v>
      </c>
      <c r="K116">
        <v>16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227</v>
      </c>
      <c r="Q116" t="str">
        <f>IF(G116="экспл",0,IF(G116="импл_",VLOOKUP(J116,quest_импл!$A$1:$J$129,8,FALSE),0))</f>
        <v>sound\\Rasskrit_li.wav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2036</v>
      </c>
      <c r="AD116" t="str">
        <f t="shared" ca="1" si="32"/>
        <v>pics\\Limon_4.jpg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7"/>
        <v>pics\\Limon_4.jpg</v>
      </c>
      <c r="AI116" t="s">
        <v>88</v>
      </c>
      <c r="AO116">
        <f t="shared" ca="1" si="33"/>
        <v>0.4491918980258367</v>
      </c>
      <c r="AP116" t="str">
        <f t="shared" ca="1" si="34"/>
        <v>pics\\Limon_4.jpg</v>
      </c>
      <c r="AR116" t="str">
        <f t="shared" si="36"/>
        <v/>
      </c>
      <c r="AS116" t="str">
        <f t="shared" ca="1" si="28"/>
        <v>pics\\Limon_4.jpg</v>
      </c>
      <c r="AT116">
        <f t="shared" ca="1" si="29"/>
        <v>0.46886616129855252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_Раскрыт_ли_</v>
      </c>
      <c r="BB116" t="str">
        <f t="shared" si="31"/>
        <v>_Раскрыт_ли_XXXXX?</v>
      </c>
      <c r="BD116" cm="1">
        <f t="array" aca="1" ref="BD116" ca="1">INDEX($L$114:$L$121,(RANK(AT4,$AT$2:$AT$9)))</f>
        <v>2069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VLOOKUP(B117,audio_list_stym!$A$3:$BP$18,57,FALSE)</f>
        <v>16</v>
      </c>
      <c r="F117" t="str">
        <f>VLOOKUP(E117,metki!$A$2:$B$9,2,FALSE)</f>
        <v>импл_новые_без_названия</v>
      </c>
      <c r="G117" t="str">
        <f t="shared" si="25"/>
        <v>импл_</v>
      </c>
      <c r="H117" t="str">
        <f>VLOOKUP(B117,audio_list_stym!$A$3:$AJ$18,25,FALSE)</f>
        <v>Ackee</v>
      </c>
      <c r="I117" t="s">
        <v>691</v>
      </c>
      <c r="J117" t="str">
        <f t="shared" si="26"/>
        <v>Ackee_4</v>
      </c>
      <c r="K117">
        <v>16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228</v>
      </c>
      <c r="Q117" t="str">
        <f>IF(G117="экспл",0,IF(G117="импл_",VLOOKUP(J117,quest_импл!$A$1:$J$129,8,FALSE),0))</f>
        <v>sound\\Pushistiy_li.wav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2032</v>
      </c>
      <c r="AD117" t="str">
        <f t="shared" ca="1" si="32"/>
        <v>pics\\Kokos_8.jpg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7"/>
        <v>pics\\Kokos_8.jpg</v>
      </c>
      <c r="AI117" t="s">
        <v>89</v>
      </c>
      <c r="AO117">
        <f t="shared" ca="1" si="33"/>
        <v>0.49356360822171463</v>
      </c>
      <c r="AP117" t="str">
        <f t="shared" ca="1" si="34"/>
        <v>pics\\Kokos_8.jpg</v>
      </c>
      <c r="AR117" t="str">
        <f t="shared" si="36"/>
        <v/>
      </c>
      <c r="AS117" t="str">
        <f t="shared" ca="1" si="28"/>
        <v>pics\\Kokos_8.jpg</v>
      </c>
      <c r="AT117">
        <f t="shared" ca="1" si="29"/>
        <v>0.79587029029487311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_Пушистый_ли_</v>
      </c>
      <c r="BB117" t="str">
        <f t="shared" si="31"/>
        <v>_Пушистый_ли_XXXXX?</v>
      </c>
      <c r="BD117" cm="1">
        <f t="array" aca="1" ref="BD117" ca="1">INDEX($L$114:$L$121,(RANK(AT5,$AT$2:$AT$9)))</f>
        <v>2072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VLOOKUP(B118,audio_list_stym!$A$3:$BP$18,57,FALSE)</f>
        <v>16</v>
      </c>
      <c r="F118" t="str">
        <f>VLOOKUP(E118,metki!$A$2:$B$9,2,FALSE)</f>
        <v>импл_новые_без_названия</v>
      </c>
      <c r="G118" t="str">
        <f t="shared" si="25"/>
        <v>импл_</v>
      </c>
      <c r="H118" t="str">
        <f>VLOOKUP(B118,audio_list_stym!$A$3:$AJ$18,25,FALSE)</f>
        <v>Ackee</v>
      </c>
      <c r="I118" t="s">
        <v>692</v>
      </c>
      <c r="J118" t="str">
        <f t="shared" si="26"/>
        <v>Ackee_5</v>
      </c>
      <c r="K118">
        <v>16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229</v>
      </c>
      <c r="Q118" t="str">
        <f>IF(G118="экспл",0,IF(G118="импл_",VLOOKUP(J118,quest_импл!$A$1:$J$129,8,FALSE),0))</f>
        <v>sound\\Kvadratniy_li.wav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2014</v>
      </c>
      <c r="AD118" t="str">
        <f t="shared" ca="1" si="32"/>
        <v>pics\\Finik_6.jpg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7"/>
        <v>pics\\Finik_6.jpg</v>
      </c>
      <c r="AI118" t="s">
        <v>90</v>
      </c>
      <c r="AO118">
        <f t="shared" ca="1" si="33"/>
        <v>0.75246916796997843</v>
      </c>
      <c r="AP118" t="str">
        <f t="shared" ca="1" si="34"/>
        <v>pics\\Finik_6.jpg</v>
      </c>
      <c r="AR118" t="str">
        <f t="shared" si="36"/>
        <v/>
      </c>
      <c r="AS118" t="str">
        <f t="shared" ca="1" si="28"/>
        <v>pics\\Finik_6.jpg</v>
      </c>
      <c r="AT118">
        <f t="shared" ca="1" si="29"/>
        <v>0.42261766595597794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_Квадратный_ли_</v>
      </c>
      <c r="BB118" t="str">
        <f t="shared" si="31"/>
        <v>_Квадратный_ли_XXXXX?</v>
      </c>
      <c r="BD118" cm="1">
        <f t="array" aca="1" ref="BD118" ca="1">INDEX($L$114:$L$121,(RANK(AT6,$AT$2:$AT$9)))</f>
        <v>2067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VLOOKUP(B119,audio_list_stym!$A$3:$BP$18,57,FALSE)</f>
        <v>16</v>
      </c>
      <c r="F119" t="str">
        <f>VLOOKUP(E119,metki!$A$2:$B$9,2,FALSE)</f>
        <v>импл_новые_без_названия</v>
      </c>
      <c r="G119" t="str">
        <f t="shared" si="25"/>
        <v>импл_</v>
      </c>
      <c r="H119" t="str">
        <f>VLOOKUP(B119,audio_list_stym!$A$3:$AJ$18,25,FALSE)</f>
        <v>Ackee</v>
      </c>
      <c r="I119" t="s">
        <v>693</v>
      </c>
      <c r="J119" t="str">
        <f t="shared" si="26"/>
        <v>Ackee_6</v>
      </c>
      <c r="K119">
        <v>16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230</v>
      </c>
      <c r="Q119" t="str">
        <f>IF(G119="экспл",0,IF(G119="импл_",VLOOKUP(J119,quest_импл!$A$1:$J$129,8,FALSE),0))</f>
        <v>sound\\Sklizskiy_li.wav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2034</v>
      </c>
      <c r="AD119" t="str">
        <f t="shared" ca="1" si="32"/>
        <v>pics\\Limon_2.jpg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7"/>
        <v>pics\\Limon_2.jpg</v>
      </c>
      <c r="AI119" t="s">
        <v>91</v>
      </c>
      <c r="AO119">
        <f t="shared" ca="1" si="33"/>
        <v>0.47121529070674695</v>
      </c>
      <c r="AP119" t="str">
        <f t="shared" ca="1" si="34"/>
        <v>pics\\Limon_2.jpg</v>
      </c>
      <c r="AR119" t="str">
        <f t="shared" si="36"/>
        <v/>
      </c>
      <c r="AS119" t="str">
        <f t="shared" ca="1" si="28"/>
        <v>pics\\Limon_2.jpg</v>
      </c>
      <c r="AT119">
        <f t="shared" ca="1" si="29"/>
        <v>0.90981501429899136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_Склизкий_ли_</v>
      </c>
      <c r="BB119" t="str">
        <f t="shared" si="31"/>
        <v>_Склизкий_ли_XXXXX?</v>
      </c>
      <c r="BD119" cm="1">
        <f t="array" aca="1" ref="BD119" ca="1">INDEX($L$114:$L$121,(RANK(AT7,$AT$2:$AT$9)))</f>
        <v>2070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VLOOKUP(B120,audio_list_stym!$A$3:$BP$18,57,FALSE)</f>
        <v>16</v>
      </c>
      <c r="F120" t="str">
        <f>VLOOKUP(E120,metki!$A$2:$B$9,2,FALSE)</f>
        <v>импл_новые_без_названия</v>
      </c>
      <c r="G120" t="str">
        <f t="shared" si="25"/>
        <v>импл_</v>
      </c>
      <c r="H120" t="str">
        <f>VLOOKUP(B120,audio_list_stym!$A$3:$AJ$18,25,FALSE)</f>
        <v>Ackee</v>
      </c>
      <c r="I120" t="s">
        <v>694</v>
      </c>
      <c r="J120" t="str">
        <f t="shared" si="26"/>
        <v>Ackee_7</v>
      </c>
      <c r="K120">
        <v>16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231</v>
      </c>
      <c r="Q120" t="str">
        <f>IF(G120="экспл",0,IF(G120="импл_",VLOOKUP(J120,quest_импл!$A$1:$J$129,8,FALSE),0))</f>
        <v>sound\\Uvyadshiy_li.wav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2056</v>
      </c>
      <c r="AD120" t="str">
        <f t="shared" ca="1" si="32"/>
        <v>pics\\Redis_8.jpg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7"/>
        <v>pics\\Redis_8.jpg</v>
      </c>
      <c r="AI120" t="s">
        <v>92</v>
      </c>
      <c r="AO120">
        <f t="shared" ca="1" si="33"/>
        <v>0.1001707426034556</v>
      </c>
      <c r="AP120" t="str">
        <f t="shared" ca="1" si="34"/>
        <v>pics\\Redis_8.jpg</v>
      </c>
      <c r="AR120" t="str">
        <f t="shared" si="36"/>
        <v/>
      </c>
      <c r="AS120" t="str">
        <f t="shared" ca="1" si="28"/>
        <v>pics\\Redis_8.jpg</v>
      </c>
      <c r="AT120">
        <f t="shared" ca="1" si="29"/>
        <v>0.28049956200458381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_Увядший_ли_</v>
      </c>
      <c r="BB120" t="str">
        <f t="shared" si="31"/>
        <v>_Увядший_ли_XXXXX?</v>
      </c>
      <c r="BD120" cm="1">
        <f t="array" aca="1" ref="BD120" ca="1">INDEX($L$114:$L$121,(RANK(AT8,$AT$2:$AT$9)))</f>
        <v>2071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VLOOKUP(B121,audio_list_stym!$A$3:$BP$18,57,FALSE)</f>
        <v>16</v>
      </c>
      <c r="F121" t="str">
        <f>VLOOKUP(E121,metki!$A$2:$B$9,2,FALSE)</f>
        <v>импл_новые_без_названия</v>
      </c>
      <c r="G121" t="str">
        <f t="shared" si="25"/>
        <v>импл_</v>
      </c>
      <c r="H121" t="str">
        <f>VLOOKUP(B121,audio_list_stym!$A$3:$AJ$18,25,FALSE)</f>
        <v>Ackee</v>
      </c>
      <c r="I121" t="s">
        <v>695</v>
      </c>
      <c r="J121" t="str">
        <f t="shared" si="26"/>
        <v>Ackee_8</v>
      </c>
      <c r="K121">
        <v>16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232</v>
      </c>
      <c r="Q121" t="str">
        <f>IF(G121="экспл",0,IF(G121="импл_",VLOOKUP(J121,quest_импл!$A$1:$J$129,8,FALSE),0))</f>
        <v>sound\\Raznocvetniy_li.wav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2026</v>
      </c>
      <c r="AD121" t="str">
        <f t="shared" ca="1" si="32"/>
        <v>pics\\Kokos_2.jpg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7"/>
        <v>pics\\Kokos_2.jpg</v>
      </c>
      <c r="AI121" t="s">
        <v>93</v>
      </c>
      <c r="AO121">
        <f t="shared" ca="1" si="33"/>
        <v>0.58620245839179508</v>
      </c>
      <c r="AP121" t="str">
        <f t="shared" ca="1" si="34"/>
        <v>pics\\Kokos_2.jpg</v>
      </c>
      <c r="AR121" t="str">
        <f>IF(AH121="sound\\Ogorod",AP49,"")</f>
        <v/>
      </c>
      <c r="AS121" t="str">
        <f t="shared" ca="1" si="28"/>
        <v>pics\\Kokos_2.jpg</v>
      </c>
      <c r="AT121">
        <f t="shared" ca="1" si="29"/>
        <v>0.81962661002921433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_Разноцветный_ли_</v>
      </c>
      <c r="BB121" t="str">
        <f t="shared" si="31"/>
        <v>_Разноцветный_ли_XXXXX?</v>
      </c>
      <c r="BD121" cm="1">
        <f t="array" aca="1" ref="BD121" ca="1">INDEX($L$114:$L$121,(RANK(AT9,$AT$2:$AT$9)))</f>
        <v>2066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VLOOKUP(B122,audio_list_stym!$A$3:$BP$18,57,FALSE)</f>
        <v>17</v>
      </c>
      <c r="F122" t="str">
        <f>VLOOKUP(E122,metki!$A$2:$B$9,2,FALSE)</f>
        <v>экспл_новые_без_названия</v>
      </c>
      <c r="G122" t="str">
        <f t="shared" si="25"/>
        <v>экспл</v>
      </c>
      <c r="H122" t="str">
        <f>VLOOKUP(B122,audio_list_stym!$A$3:$AJ$18,25,FALSE)</f>
        <v>Ake</v>
      </c>
      <c r="I122" t="s">
        <v>688</v>
      </c>
      <c r="J122" t="str">
        <f t="shared" si="26"/>
        <v>Ake_1</v>
      </c>
      <c r="K122">
        <v>17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105</v>
      </c>
      <c r="Z122" t="str">
        <f>IF(G122="экспл",VLOOKUP(J122,quest_экспл!$A$1:$N$129,12,FALSE),IF(G122="импл_",0,0))</f>
        <v>sound\\On_imeet_myakot.wav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32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27"/>
        <v/>
      </c>
      <c r="AI122" t="s">
        <v>124</v>
      </c>
      <c r="AO122">
        <f t="shared" ca="1" si="33"/>
        <v>0.70828451417294291</v>
      </c>
      <c r="AP122" t="str">
        <f t="shared" ca="1" si="34"/>
        <v>pics\\Goroh_1.jpg</v>
      </c>
      <c r="AR122" t="str">
        <f t="shared" ref="AR122:AR129" si="37">IF(AH122="sound\\Ogorod",AP50,"")</f>
        <v/>
      </c>
      <c r="AS122" t="str">
        <f t="shared" si="28"/>
        <v/>
      </c>
      <c r="AT122">
        <f t="shared" ca="1" si="29"/>
        <v>0.11811357316605031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_Он_имеет_мякоть?</v>
      </c>
      <c r="BA122" t="e">
        <f>VLOOKUP(Q122,audio_list_stym!$B$2:$BQ$299,68,FALSE)</f>
        <v>#N/A</v>
      </c>
      <c r="BB122" t="str">
        <f t="shared" si="31"/>
        <v>На_экране_XXXXX._Он_имеет_мякоть?</v>
      </c>
      <c r="BC122">
        <f>A122</f>
        <v>1216</v>
      </c>
      <c r="BD122" cm="1">
        <f t="array" aca="1" ref="BD122" ca="1">INDEX($L$122:$L$129,(RANK(AT2,$AT$2:$AT$9)))</f>
        <v>2073</v>
      </c>
      <c r="BE122" cm="1">
        <f t="array" aca="1" ref="BE122" ca="1">INDEX(BD66:BD81,(RANK(AT9,$AT$2:$AT$17)))</f>
        <v>2087</v>
      </c>
      <c r="BF122" cm="1">
        <f t="array" aca="1" ref="BF122" ca="1">INDEX(BD90:BD105,(RANK(AT9,$AT$2:$AT$17)))</f>
        <v>2133</v>
      </c>
      <c r="BG122" cm="1">
        <f t="array" aca="1" ref="BG122" ca="1">INDEX(BD106:BD121,(RANK(AT9,$AT$2:$AT$17)))</f>
        <v>2149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VLOOKUP(B123,audio_list_stym!$A$3:$BP$18,57,FALSE)</f>
        <v>17</v>
      </c>
      <c r="F123" t="str">
        <f>VLOOKUP(E123,metki!$A$2:$B$9,2,FALSE)</f>
        <v>экспл_новые_без_названия</v>
      </c>
      <c r="G123" t="str">
        <f t="shared" si="25"/>
        <v>экспл</v>
      </c>
      <c r="H123" t="str">
        <f>VLOOKUP(B123,audio_list_stym!$A$3:$AJ$18,25,FALSE)</f>
        <v>Ake</v>
      </c>
      <c r="I123" t="s">
        <v>689</v>
      </c>
      <c r="J123" t="str">
        <f t="shared" si="26"/>
        <v>Ake_2</v>
      </c>
      <c r="K123">
        <v>17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106</v>
      </c>
      <c r="Z123" t="str">
        <f>IF(G123="экспл",VLOOKUP(J123,quest_экспл!$A$1:$N$129,12,FALSE),IF(G123="импл_",0,0))</f>
        <v>sound\\Prodolgovatiy_li_on.wav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2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27"/>
        <v/>
      </c>
      <c r="AI123" t="s">
        <v>125</v>
      </c>
      <c r="AO123">
        <f t="shared" ca="1" si="33"/>
        <v>0.16260213121901534</v>
      </c>
      <c r="AP123" t="str">
        <f t="shared" ca="1" si="34"/>
        <v>pics\\Peper_8.jpg</v>
      </c>
      <c r="AR123" t="str">
        <f t="shared" si="37"/>
        <v/>
      </c>
      <c r="AS123" t="str">
        <f t="shared" si="28"/>
        <v/>
      </c>
      <c r="AT123">
        <f t="shared" ca="1" si="29"/>
        <v>0.95990946701154012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_Продолговатый_ли_он?</v>
      </c>
      <c r="BA123" t="e">
        <f>VLOOKUP(Q123,audio_list_stym!$B$2:$BQ$299,68,FALSE)</f>
        <v>#N/A</v>
      </c>
      <c r="BB123" t="str">
        <f t="shared" si="31"/>
        <v>Посмотрите,_вот_XXXXX._Продолговатый_ли_он?</v>
      </c>
      <c r="BD123" cm="1">
        <f t="array" aca="1" ref="BD123" ca="1">INDEX($L$122:$L$129,(RANK(AT3,$AT$2:$AT$9)))</f>
        <v>2076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VLOOKUP(B124,audio_list_stym!$A$3:$BP$18,57,FALSE)</f>
        <v>17</v>
      </c>
      <c r="F124" t="str">
        <f>VLOOKUP(E124,metki!$A$2:$B$9,2,FALSE)</f>
        <v>экспл_новые_без_названия</v>
      </c>
      <c r="G124" t="str">
        <f t="shared" si="25"/>
        <v>экспл</v>
      </c>
      <c r="H124" t="str">
        <f>VLOOKUP(B124,audio_list_stym!$A$3:$AJ$18,25,FALSE)</f>
        <v>Ake</v>
      </c>
      <c r="I124" t="s">
        <v>690</v>
      </c>
      <c r="J124" t="str">
        <f t="shared" si="26"/>
        <v>Ake_3</v>
      </c>
      <c r="K124">
        <v>17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107</v>
      </c>
      <c r="Z124" t="str">
        <f>IF(G124="экспл",VLOOKUP(J124,quest_экспл!$A$1:$N$129,12,FALSE),IF(G124="импл_",0,0))</f>
        <v>sound\\Pyatnistiy_li_on.wav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2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27"/>
        <v/>
      </c>
      <c r="AI124" t="s">
        <v>126</v>
      </c>
      <c r="AO124">
        <f t="shared" ca="1" si="33"/>
        <v>5.3865448716009512E-3</v>
      </c>
      <c r="AP124" t="str">
        <f t="shared" ca="1" si="34"/>
        <v>pics\\Tomat_7.jpg</v>
      </c>
      <c r="AR124" t="str">
        <f t="shared" si="37"/>
        <v/>
      </c>
      <c r="AS124" t="str">
        <f t="shared" si="28"/>
        <v/>
      </c>
      <c r="AT124">
        <f t="shared" ca="1" si="29"/>
        <v>0.25685147113812523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_Пятнистый_ли_он?</v>
      </c>
      <c r="BA124" t="e">
        <f>VLOOKUP(Q124,audio_list_stym!$B$2:$BQ$299,68,FALSE)</f>
        <v>#N/A</v>
      </c>
      <c r="BB124" t="str">
        <f t="shared" si="31"/>
        <v>Вот_XXXXX._Пятнистый_ли_он?</v>
      </c>
      <c r="BD124" cm="1">
        <f t="array" aca="1" ref="BD124" ca="1">INDEX($L$122:$L$129,(RANK(AT4,$AT$2:$AT$9)))</f>
        <v>2077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VLOOKUP(B125,audio_list_stym!$A$3:$BP$18,57,FALSE)</f>
        <v>17</v>
      </c>
      <c r="F125" t="str">
        <f>VLOOKUP(E125,metki!$A$2:$B$9,2,FALSE)</f>
        <v>экспл_новые_без_названия</v>
      </c>
      <c r="G125" t="str">
        <f t="shared" si="25"/>
        <v>экспл</v>
      </c>
      <c r="H125" t="str">
        <f>VLOOKUP(B125,audio_list_stym!$A$3:$AJ$18,25,FALSE)</f>
        <v>Ake</v>
      </c>
      <c r="I125" t="s">
        <v>691</v>
      </c>
      <c r="J125" t="str">
        <f t="shared" si="26"/>
        <v>Ake_4</v>
      </c>
      <c r="K125">
        <v>17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108</v>
      </c>
      <c r="Z125" t="str">
        <f>IF(G125="экспл",VLOOKUP(J125,quest_экспл!$A$1:$N$129,12,FALSE),IF(G125="импл_",0,0))</f>
        <v>sound\\On_s_kozhuroy.wav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2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27"/>
        <v/>
      </c>
      <c r="AI125" t="s">
        <v>127</v>
      </c>
      <c r="AO125">
        <f t="shared" ca="1" si="33"/>
        <v>3.8932779736211343E-2</v>
      </c>
      <c r="AP125" t="str">
        <f t="shared" ca="1" si="34"/>
        <v>pics\\Tomat_4.jpg</v>
      </c>
      <c r="AR125" t="str">
        <f t="shared" si="37"/>
        <v/>
      </c>
      <c r="AS125" t="str">
        <f t="shared" si="28"/>
        <v/>
      </c>
      <c r="AT125">
        <f t="shared" ca="1" si="29"/>
        <v>0.66140665332501414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_Он_с_кожурой?</v>
      </c>
      <c r="BA125" t="e">
        <f>VLOOKUP(Q125,audio_list_stym!$B$2:$BQ$299,68,FALSE)</f>
        <v>#N/A</v>
      </c>
      <c r="BB125" t="str">
        <f t="shared" si="31"/>
        <v>Это_XXXXX._Он_с_кожурой?</v>
      </c>
      <c r="BD125" cm="1">
        <f t="array" aca="1" ref="BD125" ca="1">INDEX($L$122:$L$129,(RANK(AT5,$AT$2:$AT$9)))</f>
        <v>2080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VLOOKUP(B126,audio_list_stym!$A$3:$BP$18,57,FALSE)</f>
        <v>17</v>
      </c>
      <c r="F126" t="str">
        <f>VLOOKUP(E126,metki!$A$2:$B$9,2,FALSE)</f>
        <v>экспл_новые_без_названия</v>
      </c>
      <c r="G126" t="str">
        <f t="shared" si="25"/>
        <v>экспл</v>
      </c>
      <c r="H126" t="str">
        <f>VLOOKUP(B126,audio_list_stym!$A$3:$AJ$18,25,FALSE)</f>
        <v>Ake</v>
      </c>
      <c r="I126" t="s">
        <v>692</v>
      </c>
      <c r="J126" t="str">
        <f t="shared" si="26"/>
        <v>Ake_5</v>
      </c>
      <c r="K126">
        <v>17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109</v>
      </c>
      <c r="Z126" t="str">
        <f>IF(G126="экспл",VLOOKUP(J126,quest_экспл!$A$1:$N$129,12,FALSE),IF(G126="импл_",0,0))</f>
        <v>sound\\Fioletoviy_li_on.wav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2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27"/>
        <v/>
      </c>
      <c r="AI126" t="s">
        <v>128</v>
      </c>
      <c r="AO126">
        <f t="shared" ca="1" si="33"/>
        <v>0.971715797000123</v>
      </c>
      <c r="AP126" t="str">
        <f t="shared" ca="1" si="34"/>
        <v>pics\\Banan_3.jpg</v>
      </c>
      <c r="AR126" t="str">
        <f t="shared" si="37"/>
        <v/>
      </c>
      <c r="AS126" t="str">
        <f t="shared" si="28"/>
        <v/>
      </c>
      <c r="AT126">
        <f t="shared" ca="1" si="29"/>
        <v>0.51791653148536676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_Синий_ли_он?</v>
      </c>
      <c r="BA126" t="e">
        <f>VLOOKUP(Q126,audio_list_stym!$B$2:$BQ$299,68,FALSE)</f>
        <v>#N/A</v>
      </c>
      <c r="BB126" t="str">
        <f t="shared" si="31"/>
        <v>На_картинке_XXXXX._Синий_ли_он?</v>
      </c>
      <c r="BD126" cm="1">
        <f t="array" aca="1" ref="BD126" ca="1">INDEX($L$122:$L$129,(RANK(AT6,$AT$2:$AT$9)))</f>
        <v>2075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VLOOKUP(B127,audio_list_stym!$A$3:$BP$18,57,FALSE)</f>
        <v>17</v>
      </c>
      <c r="F127" t="str">
        <f>VLOOKUP(E127,metki!$A$2:$B$9,2,FALSE)</f>
        <v>экспл_новые_без_названия</v>
      </c>
      <c r="G127" t="str">
        <f t="shared" si="25"/>
        <v>экспл</v>
      </c>
      <c r="H127" t="str">
        <f>VLOOKUP(B127,audio_list_stym!$A$3:$AJ$18,25,FALSE)</f>
        <v>Ake</v>
      </c>
      <c r="I127" t="s">
        <v>693</v>
      </c>
      <c r="J127" t="str">
        <f t="shared" si="26"/>
        <v>Ake_6</v>
      </c>
      <c r="K127">
        <v>17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110</v>
      </c>
      <c r="Z127" t="str">
        <f>IF(G127="экспл",VLOOKUP(J127,quest_экспл!$A$1:$N$129,12,FALSE),IF(G127="импл_",0,0))</f>
        <v>sound\\On_s_dolkami.wav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2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27"/>
        <v/>
      </c>
      <c r="AI127" t="s">
        <v>129</v>
      </c>
      <c r="AO127">
        <f t="shared" ca="1" si="33"/>
        <v>5.0841351887149666E-2</v>
      </c>
      <c r="AP127" t="str">
        <f t="shared" ca="1" si="34"/>
        <v>pics\\Tomat_3.jpg</v>
      </c>
      <c r="AR127" t="str">
        <f t="shared" si="37"/>
        <v/>
      </c>
      <c r="AS127" t="str">
        <f t="shared" si="28"/>
        <v/>
      </c>
      <c r="AT127">
        <f t="shared" ca="1" si="29"/>
        <v>0.33483957079358351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_Он_с_дольками?</v>
      </c>
      <c r="BA127" t="e">
        <f>VLOOKUP(Q127,audio_list_stym!$B$2:$BQ$299,68,FALSE)</f>
        <v>#N/A</v>
      </c>
      <c r="BB127" t="str">
        <f t="shared" si="31"/>
        <v>На_мониторе_XXXXX._Он_с_дольками?</v>
      </c>
      <c r="BD127" cm="1">
        <f t="array" aca="1" ref="BD127" ca="1">INDEX($L$122:$L$129,(RANK(AT7,$AT$2:$AT$9)))</f>
        <v>2078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VLOOKUP(B128,audio_list_stym!$A$3:$BP$18,57,FALSE)</f>
        <v>17</v>
      </c>
      <c r="F128" t="str">
        <f>VLOOKUP(E128,metki!$A$2:$B$9,2,FALSE)</f>
        <v>экспл_новые_без_названия</v>
      </c>
      <c r="G128" t="str">
        <f t="shared" si="25"/>
        <v>экспл</v>
      </c>
      <c r="H128" t="str">
        <f>VLOOKUP(B128,audio_list_stym!$A$3:$AJ$18,25,FALSE)</f>
        <v>Ake</v>
      </c>
      <c r="I128" t="s">
        <v>694</v>
      </c>
      <c r="J128" t="str">
        <f t="shared" si="26"/>
        <v>Ake_7</v>
      </c>
      <c r="K128">
        <v>17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111</v>
      </c>
      <c r="Z128" t="str">
        <f>IF(G128="экспл",VLOOKUP(J128,quest_экспл!$A$1:$N$129,12,FALSE),IF(G128="импл_",0,0))</f>
        <v>sound\\On_visushenniy.wav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2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27"/>
        <v/>
      </c>
      <c r="AI128" t="s">
        <v>130</v>
      </c>
      <c r="AO128">
        <f t="shared" ca="1" si="33"/>
        <v>0.15500483250817954</v>
      </c>
      <c r="AP128" t="str">
        <f t="shared" ca="1" si="34"/>
        <v>pics\\Redis_2.jpg</v>
      </c>
      <c r="AR128" t="str">
        <f t="shared" si="37"/>
        <v/>
      </c>
      <c r="AS128" t="str">
        <f t="shared" si="28"/>
        <v/>
      </c>
      <c r="AT128">
        <f t="shared" ca="1" si="29"/>
        <v>0.37341902170377783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_Он_высушенный?</v>
      </c>
      <c r="BA128" t="e">
        <f>VLOOKUP(Q128,audio_list_stym!$B$2:$BQ$299,68,FALSE)</f>
        <v>#N/A</v>
      </c>
      <c r="BB128" t="str">
        <f t="shared" si="31"/>
        <v>Перед_Вами_XXXXX._Он_высушенный?</v>
      </c>
      <c r="BD128" cm="1">
        <f t="array" aca="1" ref="BD128" ca="1">INDEX($L$122:$L$129,(RANK(AT8,$AT$2:$AT$9)))</f>
        <v>2079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VLOOKUP(B129,audio_list_stym!$A$3:$BP$18,57,FALSE)</f>
        <v>17</v>
      </c>
      <c r="F129" t="str">
        <f>VLOOKUP(E129,metki!$A$2:$B$9,2,FALSE)</f>
        <v>экспл_новые_без_названия</v>
      </c>
      <c r="G129" t="str">
        <f t="shared" si="25"/>
        <v>экспл</v>
      </c>
      <c r="H129" t="str">
        <f>VLOOKUP(B129,audio_list_stym!$A$3:$AJ$18,25,FALSE)</f>
        <v>Ake</v>
      </c>
      <c r="I129" t="s">
        <v>695</v>
      </c>
      <c r="J129" t="str">
        <f t="shared" si="26"/>
        <v>Ake_8</v>
      </c>
      <c r="K129">
        <v>17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112</v>
      </c>
      <c r="Z129" t="str">
        <f>IF(G129="экспл",VLOOKUP(J129,quest_экспл!$A$1:$N$129,12,FALSE),IF(G129="импл_",0,0))</f>
        <v>sound\\Myatiy_li_on.wav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2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27"/>
        <v/>
      </c>
      <c r="AI129" t="s">
        <v>131</v>
      </c>
      <c r="AO129">
        <f t="shared" ca="1" si="33"/>
        <v>0.3559657114201964</v>
      </c>
      <c r="AP129" t="str">
        <f t="shared" ca="1" si="34"/>
        <v>pics\\Peper_1.jpg</v>
      </c>
      <c r="AR129" t="str">
        <f t="shared" si="37"/>
        <v/>
      </c>
      <c r="AS129" t="str">
        <f t="shared" si="28"/>
        <v/>
      </c>
      <c r="AT129">
        <f t="shared" ca="1" si="29"/>
        <v>0.57145437975812985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_Мятый_ли_он?</v>
      </c>
      <c r="BA129" t="e">
        <f>VLOOKUP(Q129,audio_list_stym!$B$2:$BQ$299,68,FALSE)</f>
        <v>#N/A</v>
      </c>
      <c r="BB129" t="str">
        <f t="shared" si="31"/>
        <v>Вы_видите_XXXXX._Мятый_ли_он?</v>
      </c>
      <c r="BD129" cm="1">
        <f t="array" aca="1" ref="BD129" ca="1">INDEX($L$122:$L$129,(RANK(AT9,$AT$2:$AT$9)))</f>
        <v>2074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500-000000000000}"/>
  <pageMargins left="0.7" right="0.7" top="0.75" bottom="0.75" header="0.3" footer="0.3"/>
  <pageSetup paperSize="9" orientation="portrait" horizontalDpi="4294967293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H161"/>
  <sheetViews>
    <sheetView topLeftCell="AX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VLOOKUP(B2,audio_list_stym!$A$3:$BP$18,59,FALSE)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VLOOKUP(B2,audio_list_stym!$A$3:$AJ$18,27,FALSE)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pics\\Injir_5.jpg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6.6003645349920315E-2</v>
      </c>
      <c r="AP2" t="str">
        <f ca="1">INDEX($AM$2:$AM$25,(RANK(AO2,$AO$2:$AO$25)))</f>
        <v>pics\\Injir_5.jpg</v>
      </c>
      <c r="AQ2" t="str">
        <f ca="1">INDEX($AN$2:$AN$25,(RANK(AO2,$AO$2:$AO$25)))</f>
        <v>pics\\Tikva_5.jpg</v>
      </c>
      <c r="AR2" t="str">
        <f t="shared" ref="AR2:AR9" ca="1" si="6">IF(AH2="sound\\Ogorod",AP2,"")</f>
        <v>pics\\Injir_5.jpg</v>
      </c>
      <c r="AT2">
        <f t="shared" ref="AT2:AT65" ca="1" si="7">RAND()</f>
        <v>0.76313746672559379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2038</v>
      </c>
      <c r="BF2" cm="1">
        <f t="array" aca="1" ref="BF2" ca="1">INDEX(BD26:BD49,(RANK(AT2,$AT$2:$AT$16)))</f>
        <v>2054</v>
      </c>
      <c r="BG2" cm="1">
        <f t="array" aca="1" ref="BG2" ca="1">INDEX(BD50:BD65,(RANK(AT2,$AT$2:$AT$16)))</f>
        <v>2014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VLOOKUP(B3,audio_list_stym!$A$3:$BP$18,59,FALSE)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VLOOKUP(B3,audio_list_stym!$A$3:$AJ$18,27,FALSE)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2005</v>
      </c>
      <c r="AD3" t="str">
        <f t="shared" ref="AD3:AD66" ca="1" si="10">IF(ISTEXT(AE3),AE3,IF(ISTEXT(AF3),AF3,""))</f>
        <v>pics\\Banan_5.jpg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0.22983513818412826</v>
      </c>
      <c r="AP3" t="str">
        <f t="shared" ref="AP3:AP25" ca="1" si="12">INDEX($AM$2:$AM$25,(RANK(AO3,$AO$2:$AO$25)))</f>
        <v>pics\\Banan_5.jpg</v>
      </c>
      <c r="AQ3" t="str">
        <f t="shared" ref="AQ3:AQ25" ca="1" si="13">INDEX($AN$2:$AN$25,(RANK(AO3,$AO$2:$AO$25)))</f>
        <v>pics\\Goroh_5.jpg</v>
      </c>
      <c r="AR3" t="str">
        <f t="shared" ca="1" si="6"/>
        <v>pics\\Banan_5.jpg</v>
      </c>
      <c r="AT3">
        <f t="shared" ca="1" si="7"/>
        <v>0.14476517512605003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VLOOKUP(B4,audio_list_stym!$A$3:$BP$18,59,FALSE)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VLOOKUP(B4,audio_list_stym!$A$3:$AJ$18,27,FALSE)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2153</v>
      </c>
      <c r="AD4" t="str">
        <f t="shared" ca="1" si="10"/>
        <v>pics\\Injir_1.jpg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pics\\Injir_1.jpg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0.11717512734748425</v>
      </c>
      <c r="AP4" t="str">
        <f t="shared" ca="1" si="12"/>
        <v>pics\\Injir_1.jpg</v>
      </c>
      <c r="AQ4" t="str">
        <f t="shared" ca="1" si="13"/>
        <v>pics\\Tikva_1.jpg</v>
      </c>
      <c r="AR4" t="str">
        <f t="shared" ca="1" si="6"/>
        <v>pics\\Injir_1.jpg</v>
      </c>
      <c r="AT4">
        <f t="shared" ca="1" si="7"/>
        <v>0.87128409375867011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VLOOKUP(B5,audio_list_stym!$A$3:$BP$18,59,FALSE)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VLOOKUP(B5,audio_list_stym!$A$3:$AJ$18,27,FALSE)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2035</v>
      </c>
      <c r="AD5" t="str">
        <f t="shared" ca="1" si="10"/>
        <v>pics\\Limon_3.jpg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pics\\Limon_3.jpg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0.88670984020520471</v>
      </c>
      <c r="AP5" t="str">
        <f t="shared" ca="1" si="12"/>
        <v>pics\\Limon_3.jpg</v>
      </c>
      <c r="AQ5" t="str">
        <f t="shared" ca="1" si="13"/>
        <v>pics\\Redis_3.jpg</v>
      </c>
      <c r="AR5" t="str">
        <f t="shared" ca="1" si="6"/>
        <v>pics\\Limon_3.jpg</v>
      </c>
      <c r="AT5">
        <f t="shared" ca="1" si="7"/>
        <v>0.23606956675629764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2062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VLOOKUP(B6,audio_list_stym!$A$3:$BP$18,59,FALSE)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VLOOKUP(B6,audio_list_stym!$A$3:$AJ$18,27,FALSE)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2039</v>
      </c>
      <c r="AD6" t="str">
        <f t="shared" ca="1" si="10"/>
        <v>pics\\Limon_7.jpg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pics\\Limon_7.jpg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0.61231603675813606</v>
      </c>
      <c r="AP6" t="str">
        <f t="shared" ca="1" si="12"/>
        <v>pics\\Limon_7.jpg</v>
      </c>
      <c r="AQ6" t="str">
        <f t="shared" ca="1" si="13"/>
        <v>pics\\Redis_7.jpg</v>
      </c>
      <c r="AR6" t="str">
        <f t="shared" ca="1" si="6"/>
        <v>pics\\Limon_7.jpg</v>
      </c>
      <c r="AT6">
        <f t="shared" ca="1" si="7"/>
        <v>0.32203128566927564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VLOOKUP(B7,audio_list_stym!$A$3:$BP$18,59,FALSE)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VLOOKUP(B7,audio_list_stym!$A$3:$AJ$18,27,FALSE)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2033</v>
      </c>
      <c r="AD7" t="str">
        <f t="shared" ca="1" si="10"/>
        <v>pics\\Limon_1.jpg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pics\\Limon_1.jpg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0.97926288596479039</v>
      </c>
      <c r="AP7" t="str">
        <f t="shared" ca="1" si="12"/>
        <v>pics\\Limon_1.jpg</v>
      </c>
      <c r="AQ7" t="str">
        <f t="shared" ca="1" si="13"/>
        <v>pics\\Redis_1.jpg</v>
      </c>
      <c r="AR7" t="str">
        <f t="shared" ca="1" si="6"/>
        <v>pics\\Limon_1.jpg</v>
      </c>
      <c r="AT7">
        <f t="shared" ca="1" si="7"/>
        <v>0.33995897685081222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2060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VLOOKUP(B8,audio_list_stym!$A$3:$BP$18,59,FALSE)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VLOOKUP(B8,audio_list_stym!$A$3:$AJ$18,27,FALSE)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2001</v>
      </c>
      <c r="AD8" t="str">
        <f t="shared" ca="1" si="10"/>
        <v>pics\\Banan_1.jpg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0.51112701805996452</v>
      </c>
      <c r="AP8" t="str">
        <f t="shared" ca="1" si="12"/>
        <v>pics\\Banan_1.jpg</v>
      </c>
      <c r="AQ8" t="str">
        <f t="shared" ca="1" si="13"/>
        <v>pics\\Goroh_1.jpg</v>
      </c>
      <c r="AR8" t="str">
        <f t="shared" ca="1" si="6"/>
        <v>pics\\Banan_1.jpg</v>
      </c>
      <c r="AT8">
        <f t="shared" ca="1" si="7"/>
        <v>0.64293140973469465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VLOOKUP(B9,audio_list_stym!$A$3:$BP$18,59,FALSE)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VLOOKUP(B9,audio_list_stym!$A$3:$AJ$18,27,FALSE)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2040</v>
      </c>
      <c r="AD9" t="str">
        <f t="shared" ca="1" si="10"/>
        <v>pics\\Limon_8.jpg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pics\\Limon_8.jpg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0.58390721898308862</v>
      </c>
      <c r="AP9" t="str">
        <f t="shared" ca="1" si="12"/>
        <v>pics\\Limon_8.jpg</v>
      </c>
      <c r="AQ9" t="str">
        <f t="shared" ca="1" si="13"/>
        <v>pics\\Redis_8.jpg</v>
      </c>
      <c r="AR9" t="str">
        <f t="shared" ca="1" si="6"/>
        <v>pics\\Limon_8.jpg</v>
      </c>
      <c r="AT9">
        <f t="shared" ca="1" si="7"/>
        <v>3.6703855211736469E-2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2064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VLOOKUP(B10,audio_list_stym!$A$3:$BP$18,59,FALSE)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VLOOKUP(B10,audio_list_stym!$A$3:$AJ$18,27,FALSE)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10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0.95961608938562659</v>
      </c>
      <c r="AP10" t="str">
        <f t="shared" ca="1" si="12"/>
        <v>pics\\Limon_2.jpg</v>
      </c>
      <c r="AQ10" t="str">
        <f t="shared" ca="1" si="13"/>
        <v>pics\\Redis_2.jpg</v>
      </c>
      <c r="AT10">
        <f t="shared" ca="1" si="7"/>
        <v>0.66005033852709705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2053</v>
      </c>
      <c r="BG10" cm="1">
        <f t="array" aca="1" ref="BG10" ca="1">INDEX(BD34:BD65,(RANK(AT3,$AT$2:$AT$16)))</f>
        <v>2005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VLOOKUP(B11,audio_list_stym!$A$3:$BP$18,59,FALSE)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VLOOKUP(B11,audio_list_stym!$A$3:$AJ$18,27,FALSE)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10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0.64993324873947367</v>
      </c>
      <c r="AP11" t="str">
        <f t="shared" ca="1" si="12"/>
        <v>pics\\Limon_6.jpg</v>
      </c>
      <c r="AQ11" t="str">
        <f t="shared" ca="1" si="13"/>
        <v>pics\\Redis_6.jpg</v>
      </c>
      <c r="AT11">
        <f t="shared" ca="1" si="7"/>
        <v>0.83123875997416918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VLOOKUP(B12,audio_list_stym!$A$3:$BP$18,59,FALSE)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VLOOKUP(B12,audio_list_stym!$A$3:$AJ$18,27,FALSE)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10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0.10820121341065658</v>
      </c>
      <c r="AP12" t="str">
        <f t="shared" ca="1" si="12"/>
        <v>pics\\Injir_3.jpg</v>
      </c>
      <c r="AQ12" t="str">
        <f t="shared" ca="1" si="13"/>
        <v>pics\\Tikva_3.jpg</v>
      </c>
      <c r="AT12">
        <f t="shared" ca="1" si="7"/>
        <v>0.86528412958900547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VLOOKUP(B13,audio_list_stym!$A$3:$BP$18,59,FALSE)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VLOOKUP(B13,audio_list_stym!$A$3:$AJ$18,27,FALSE)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10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0.37148086521301771</v>
      </c>
      <c r="AP13" t="str">
        <f t="shared" ca="1" si="12"/>
        <v>pics\\Banan_4.jpg</v>
      </c>
      <c r="AQ13" t="str">
        <f t="shared" ca="1" si="13"/>
        <v>pics\\Goroh_4.jpg</v>
      </c>
      <c r="AT13">
        <f t="shared" ca="1" si="7"/>
        <v>0.71770001593614063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2038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VLOOKUP(B14,audio_list_stym!$A$3:$BP$18,59,FALSE)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VLOOKUP(B14,audio_list_stym!$A$3:$AJ$18,27,FALSE)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10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0.18097442427960897</v>
      </c>
      <c r="AP14" t="str">
        <f t="shared" ca="1" si="12"/>
        <v>pics\\Banan_6.jpg</v>
      </c>
      <c r="AQ14" t="str">
        <f t="shared" ca="1" si="13"/>
        <v>pics\\Goroh_6.jpg</v>
      </c>
      <c r="AT14">
        <f t="shared" ca="1" si="7"/>
        <v>0.36323668984954904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VLOOKUP(B15,audio_list_stym!$A$3:$BP$18,59,FALSE)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VLOOKUP(B15,audio_list_stym!$A$3:$AJ$18,27,FALSE)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10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0.11377632283928651</v>
      </c>
      <c r="AP15" t="str">
        <f t="shared" ca="1" si="12"/>
        <v>pics\\Injir_2.jpg</v>
      </c>
      <c r="AQ15" t="str">
        <f t="shared" ca="1" si="13"/>
        <v>pics\\Tikva_2.jpg</v>
      </c>
      <c r="AT15">
        <f t="shared" ca="1" si="7"/>
        <v>0.2249162883927015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2036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VLOOKUP(B16,audio_list_stym!$A$3:$BP$18,59,FALSE)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VLOOKUP(B16,audio_list_stym!$A$3:$AJ$18,27,FALSE)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10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5.7068731517858629E-3</v>
      </c>
      <c r="AP16" t="str">
        <f t="shared" ca="1" si="12"/>
        <v>pics\\Injir_8.jpg</v>
      </c>
      <c r="AQ16" t="str">
        <f t="shared" ca="1" si="13"/>
        <v>pics\\Tikva_8.jpg</v>
      </c>
      <c r="AT16">
        <f t="shared" ca="1" si="7"/>
        <v>9.5779329280799574E-3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VLOOKUP(B17,audio_list_stym!$A$3:$BP$18,59,FALSE)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VLOOKUP(B17,audio_list_stym!$A$3:$AJ$18,27,FALSE)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10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0.71661266317438388</v>
      </c>
      <c r="AP17" t="str">
        <f t="shared" ca="1" si="12"/>
        <v>pics\\Limon_5.jpg</v>
      </c>
      <c r="AQ17" t="str">
        <f t="shared" ca="1" si="13"/>
        <v>pics\\Redis_5.jpg</v>
      </c>
      <c r="AT17">
        <f t="shared" ca="1" si="7"/>
        <v>0.99672988714337518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2040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VLOOKUP(B18,audio_list_stym!$A$3:$BP$18,59,FALSE)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VLOOKUP(B18,audio_list_stym!$A$3:$AJ$18,27,FALSE)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2018</v>
      </c>
      <c r="AD18" t="str">
        <f t="shared" ca="1" si="10"/>
        <v>pics\\Goroh_2.jpg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pics\\Goroh_2.jpg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0.46881590105819071</v>
      </c>
      <c r="AP18" t="str">
        <f t="shared" ca="1" si="12"/>
        <v>pics\\Banan_2.jpg</v>
      </c>
      <c r="AQ18" t="str">
        <f t="shared" ca="1" si="13"/>
        <v>pics\\Goroh_2.jpg</v>
      </c>
      <c r="AS18" t="str">
        <f t="shared" ref="AS18:AS25" ca="1" si="17">IF(AH18="sound\\Tropic",AQ18,"")</f>
        <v>pics\\Goroh_2.jpg</v>
      </c>
      <c r="AT18">
        <f t="shared" ca="1" si="7"/>
        <v>3.7107547203740543E-2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VLOOKUP(B19,audio_list_stym!$A$3:$BP$18,59,FALSE)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VLOOKUP(B19,audio_list_stym!$A$3:$AJ$18,27,FALSE)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2019</v>
      </c>
      <c r="AD19" t="str">
        <f t="shared" ca="1" si="10"/>
        <v>pics\\Goroh_3.jpg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pics\\Goroh_3.jpg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0.44288670592864354</v>
      </c>
      <c r="AP19" t="str">
        <f t="shared" ca="1" si="12"/>
        <v>pics\\Banan_3.jpg</v>
      </c>
      <c r="AQ19" t="str">
        <f t="shared" ca="1" si="13"/>
        <v>pics\\Goroh_3.jpg</v>
      </c>
      <c r="AS19" t="str">
        <f t="shared" ca="1" si="17"/>
        <v>pics\\Goroh_3.jpg</v>
      </c>
      <c r="AT19">
        <f t="shared" ca="1" si="7"/>
        <v>0.14461849322304021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VLOOKUP(B20,audio_list_stym!$A$3:$BP$18,59,FALSE)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VLOOKUP(B20,audio_list_stym!$A$3:$AJ$18,27,FALSE)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2164</v>
      </c>
      <c r="AD20" t="str">
        <f t="shared" ca="1" si="10"/>
        <v>pics\\Tikva_4.jpg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pics\\Tikva_4.jpg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8.5300828368436887E-2</v>
      </c>
      <c r="AP20" t="str">
        <f t="shared" ca="1" si="12"/>
        <v>pics\\Injir_4.jpg</v>
      </c>
      <c r="AQ20" t="str">
        <f t="shared" ca="1" si="13"/>
        <v>pics\\Tikva_4.jpg</v>
      </c>
      <c r="AS20" t="str">
        <f t="shared" ca="1" si="17"/>
        <v>pics\\Tikva_4.jpg</v>
      </c>
      <c r="AT20">
        <f t="shared" ca="1" si="7"/>
        <v>0.84365667277181688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VLOOKUP(B21,audio_list_stym!$A$3:$BP$18,59,FALSE)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VLOOKUP(B21,audio_list_stym!$A$3:$AJ$18,27,FALSE)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2052</v>
      </c>
      <c r="AD21" t="str">
        <f t="shared" ca="1" si="10"/>
        <v>pics\\Redis_4.jpg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pics\\Redis_4.jpg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0.87555667971021811</v>
      </c>
      <c r="AP21" t="str">
        <f t="shared" ca="1" si="12"/>
        <v>pics\\Limon_4.jpg</v>
      </c>
      <c r="AQ21" t="str">
        <f t="shared" ca="1" si="13"/>
        <v>pics\\Redis_4.jpg</v>
      </c>
      <c r="AS21" t="str">
        <f t="shared" ca="1" si="17"/>
        <v>pics\\Redis_4.jpg</v>
      </c>
      <c r="AT21">
        <f t="shared" ca="1" si="7"/>
        <v>0.11550972769312129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2030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VLOOKUP(B22,audio_list_stym!$A$3:$BP$18,59,FALSE)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VLOOKUP(B22,audio_list_stym!$A$3:$AJ$18,27,FALSE)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2023</v>
      </c>
      <c r="AD22" t="str">
        <f t="shared" ca="1" si="10"/>
        <v>pics\\Goroh_7.jpg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pics\\Goroh_7.jpg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0.16749643378148782</v>
      </c>
      <c r="AP22" t="str">
        <f t="shared" ca="1" si="12"/>
        <v>pics\\Banan_7.jpg</v>
      </c>
      <c r="AQ22" t="str">
        <f t="shared" ca="1" si="13"/>
        <v>pics\\Goroh_7.jpg</v>
      </c>
      <c r="AS22" t="str">
        <f t="shared" ca="1" si="17"/>
        <v>pics\\Goroh_7.jpg</v>
      </c>
      <c r="AT22">
        <f t="shared" ca="1" si="7"/>
        <v>0.38156641063824825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VLOOKUP(B23,audio_list_stym!$A$3:$BP$18,59,FALSE)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VLOOKUP(B23,audio_list_stym!$A$3:$AJ$18,27,FALSE)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2166</v>
      </c>
      <c r="AD23" t="str">
        <f t="shared" ca="1" si="10"/>
        <v>pics\\Tikva_6.jpg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pics\\Tikva_6.jpg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3.1331864921449792E-2</v>
      </c>
      <c r="AP23" t="str">
        <f t="shared" ca="1" si="12"/>
        <v>pics\\Injir_6.jpg</v>
      </c>
      <c r="AQ23" t="str">
        <f t="shared" ca="1" si="13"/>
        <v>pics\\Tikva_6.jpg</v>
      </c>
      <c r="AS23" t="str">
        <f t="shared" ca="1" si="17"/>
        <v>pics\\Tikva_6.jpg</v>
      </c>
      <c r="AT23">
        <f t="shared" ca="1" si="7"/>
        <v>3.1713846765814901E-2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2028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VLOOKUP(B24,audio_list_stym!$A$3:$BP$18,59,FALSE)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VLOOKUP(B24,audio_list_stym!$A$3:$AJ$18,27,FALSE)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2024</v>
      </c>
      <c r="AD24" t="str">
        <f t="shared" ca="1" si="10"/>
        <v>pics\\Goroh_8.jpg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0.15200332788953186</v>
      </c>
      <c r="AP24" t="str">
        <f t="shared" ca="1" si="12"/>
        <v>pics\\Banan_8.jpg</v>
      </c>
      <c r="AQ24" t="str">
        <f t="shared" ca="1" si="13"/>
        <v>pics\\Goroh_8.jpg</v>
      </c>
      <c r="AS24" t="str">
        <f t="shared" ca="1" si="17"/>
        <v>pics\\Goroh_8.jpg</v>
      </c>
      <c r="AT24">
        <f t="shared" ca="1" si="7"/>
        <v>0.60711571262315922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VLOOKUP(B25,audio_list_stym!$A$3:$BP$18,59,FALSE)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VLOOKUP(B25,audio_list_stym!$A$3:$AJ$18,27,FALSE)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2167</v>
      </c>
      <c r="AD25" t="str">
        <f t="shared" ca="1" si="10"/>
        <v>pics\\Tikva_7.jpg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pics\\Tikva_7.jpg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6.9125759697161726E-3</v>
      </c>
      <c r="AP25" t="str">
        <f t="shared" ca="1" si="12"/>
        <v>pics\\Injir_7.jpg</v>
      </c>
      <c r="AQ25" t="str">
        <f t="shared" ca="1" si="13"/>
        <v>pics\\Tikva_7.jpg</v>
      </c>
      <c r="AS25" t="str">
        <f t="shared" ca="1" si="17"/>
        <v>pics\\Tikva_7.jpg</v>
      </c>
      <c r="AT25">
        <f t="shared" ca="1" si="7"/>
        <v>0.35956616596310897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2032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VLOOKUP(B26,audio_list_stym!$A$3:$BP$18,59,FALSE)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VLOOKUP(B26,audio_list_stym!$A$3:$AJ$18,27,FALSE)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0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0.76669182685616233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2033</v>
      </c>
      <c r="BF26" cm="1">
        <f t="array" aca="1" ref="BF26" ca="1">INDEX(BD34:BD49,(RANK(AT5,$AT$2:$AT$16)))</f>
        <v>2001</v>
      </c>
      <c r="BG26" cm="1">
        <f t="array" aca="1" ref="BG26" ca="1">INDEX(BD50:BD65,(RANK(AT5,$AT$2:$AT$16)))</f>
        <v>2017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VLOOKUP(B27,audio_list_stym!$A$3:$BP$18,59,FALSE)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VLOOKUP(B27,audio_list_stym!$A$3:$AJ$18,27,FALSE)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10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1.8551282199039898E-2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VLOOKUP(B28,audio_list_stym!$A$3:$BP$18,59,FALSE)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VLOOKUP(B28,audio_list_stym!$A$3:$AJ$18,27,FALSE)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10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0.26835131491272157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VLOOKUP(B29,audio_list_stym!$A$3:$BP$18,59,FALSE)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VLOOKUP(B29,audio_list_stym!$A$3:$AJ$18,27,FALSE)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10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0.92370889525882516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2054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VLOOKUP(B30,audio_list_stym!$A$3:$BP$18,59,FALSE)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VLOOKUP(B30,audio_list_stym!$A$3:$AJ$18,27,FALSE)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10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0.63952909796191393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VLOOKUP(B31,audio_list_stym!$A$3:$BP$18,59,FALSE)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VLOOKUP(B31,audio_list_stym!$A$3:$AJ$18,27,FALSE)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10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8.4021702312736424E-2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2052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VLOOKUP(B32,audio_list_stym!$A$3:$BP$18,59,FALSE)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VLOOKUP(B32,audio_list_stym!$A$3:$AJ$18,27,FALSE)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10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0.89807874680917066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VLOOKUP(B33,audio_list_stym!$A$3:$BP$18,59,FALSE)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VLOOKUP(B33,audio_list_stym!$A$3:$AJ$18,27,FALSE)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10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0.89099355339135877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2056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VLOOKUP(B34,audio_list_stym!$A$3:$BP$18,59,FALSE)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VLOOKUP(B34,audio_list_stym!$A$3:$AJ$18,27,FALSE)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2034</v>
      </c>
      <c r="AD34" t="str">
        <f t="shared" ca="1" si="10"/>
        <v>pics\\Limon_2.jpg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pics\\Limon_2.jpg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pics\\Limon_2.jpg</v>
      </c>
      <c r="AT34">
        <f t="shared" ca="1" si="7"/>
        <v>0.27626874519838696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VLOOKUP(B35,audio_list_stym!$A$3:$BP$18,59,FALSE)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VLOOKUP(B35,audio_list_stym!$A$3:$AJ$18,27,FALSE)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2038</v>
      </c>
      <c r="AD35" t="str">
        <f t="shared" ca="1" si="10"/>
        <v>pics\\Limon_6.jpg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pics\\Limon_6.jpg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pics\\Limon_6.jpg</v>
      </c>
      <c r="AT35">
        <f t="shared" ca="1" si="7"/>
        <v>0.76706109486830099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VLOOKUP(B36,audio_list_stym!$A$3:$BP$18,59,FALSE)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VLOOKUP(B36,audio_list_stym!$A$3:$AJ$18,27,FALSE)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2155</v>
      </c>
      <c r="AD36" t="str">
        <f t="shared" ca="1" si="10"/>
        <v>pics\\Injir_3.jpg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pics\\Injir_3.jpg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pics\\Injir_3.jpg</v>
      </c>
      <c r="AT36">
        <f t="shared" ca="1" si="7"/>
        <v>0.51025373208071823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VLOOKUP(B37,audio_list_stym!$A$3:$BP$18,59,FALSE)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VLOOKUP(B37,audio_list_stym!$A$3:$AJ$18,27,FALSE)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2004</v>
      </c>
      <c r="AD37" t="str">
        <f t="shared" ca="1" si="10"/>
        <v>pics\\Banan_4.jpg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pics\\Banan_4.jpg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pics\\Banan_4.jpg</v>
      </c>
      <c r="AT37">
        <f t="shared" ca="1" si="7"/>
        <v>0.15390234364658451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2046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VLOOKUP(B38,audio_list_stym!$A$3:$BP$18,59,FALSE)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VLOOKUP(B38,audio_list_stym!$A$3:$AJ$18,27,FALSE)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2006</v>
      </c>
      <c r="AD38" t="str">
        <f t="shared" ca="1" si="10"/>
        <v>pics\\Banan_6.jpg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pics\\Banan_6.jpg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pics\\Banan_6.jpg</v>
      </c>
      <c r="AT38">
        <f t="shared" ca="1" si="7"/>
        <v>0.42281100933541282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VLOOKUP(B39,audio_list_stym!$A$3:$BP$18,59,FALSE)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VLOOKUP(B39,audio_list_stym!$A$3:$AJ$18,27,FALSE)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2154</v>
      </c>
      <c r="AD39" t="str">
        <f t="shared" ca="1" si="10"/>
        <v>pics\\Injir_2.jpg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pics\\Injir_2.jpg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pics\\Injir_2.jpg</v>
      </c>
      <c r="AT39">
        <f t="shared" ca="1" si="7"/>
        <v>0.12800445494039236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2044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VLOOKUP(B40,audio_list_stym!$A$3:$BP$18,59,FALSE)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VLOOKUP(B40,audio_list_stym!$A$3:$AJ$18,27,FALSE)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2160</v>
      </c>
      <c r="AD40" t="str">
        <f t="shared" ca="1" si="10"/>
        <v>pics\\Injir_8.jpg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pics\\Injir_8.jpg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pics\\Injir_8.jpg</v>
      </c>
      <c r="AT40">
        <f t="shared" ca="1" si="7"/>
        <v>0.23353090459819414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VLOOKUP(B41,audio_list_stym!$A$3:$BP$18,59,FALSE)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VLOOKUP(B41,audio_list_stym!$A$3:$AJ$18,27,FALSE)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2037</v>
      </c>
      <c r="AD41" t="str">
        <f t="shared" ca="1" si="10"/>
        <v>pics\\Limon_5.jpg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pics\\Limon_5.jpg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pics\\Limon_5.jpg</v>
      </c>
      <c r="AT41">
        <f t="shared" ca="1" si="7"/>
        <v>0.37247300446216325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2048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VLOOKUP(B42,audio_list_stym!$A$3:$BP$18,59,FALSE)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VLOOKUP(B42,audio_list_stym!$A$3:$AJ$18,27,FALSE)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10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3.0730834690106401E-2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2033</v>
      </c>
      <c r="BF42" cm="1">
        <f t="array" aca="1" ref="BF42" ca="1">INDEX(BD26:BD41,(RANK(AT6,$AT$2:$AT$17)))</f>
        <v>2041</v>
      </c>
      <c r="BG42" cm="1">
        <f t="array" aca="1" ref="BG42" ca="1">INDEX(BD50:BD65,(RANK(AT6,$AT$2:$AT$17)))</f>
        <v>2017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VLOOKUP(B43,audio_list_stym!$A$3:$BP$18,59,FALSE)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VLOOKUP(B43,audio_list_stym!$A$3:$AJ$18,27,FALSE)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10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0.58342522135347152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VLOOKUP(B44,audio_list_stym!$A$3:$BP$18,59,FALSE)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VLOOKUP(B44,audio_list_stym!$A$3:$AJ$18,27,FALSE)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10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0.17305779503362628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VLOOKUP(B45,audio_list_stym!$A$3:$BP$18,59,FALSE)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VLOOKUP(B45,audio_list_stym!$A$3:$AJ$18,27,FALSE)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10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0.30003457992620297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2006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VLOOKUP(B46,audio_list_stym!$A$3:$BP$18,59,FALSE)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VLOOKUP(B46,audio_list_stym!$A$3:$AJ$18,27,FALSE)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10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0.74310495796159159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VLOOKUP(B47,audio_list_stym!$A$3:$BP$18,59,FALSE)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VLOOKUP(B47,audio_list_stym!$A$3:$AJ$18,27,FALSE)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10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0.74706244242916686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2004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VLOOKUP(B48,audio_list_stym!$A$3:$BP$18,59,FALSE)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VLOOKUP(B48,audio_list_stym!$A$3:$AJ$18,27,FALSE)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10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0.36763533499393775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VLOOKUP(B49,audio_list_stym!$A$3:$BP$18,59,FALSE)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VLOOKUP(B49,audio_list_stym!$A$3:$AJ$18,27,FALSE)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10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0.38126776720193711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2008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VLOOKUP(B50,audio_list_stym!$A$3:$BP$18,59,FALSE)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VLOOKUP(B50,audio_list_stym!$A$3:$AJ$18,27,FALSE)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2165</v>
      </c>
      <c r="AD50" t="str">
        <f t="shared" ca="1" si="10"/>
        <v>pics\\Tikva_5.jpg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pics\\Tikva_5.jpg</v>
      </c>
      <c r="AH50" t="str">
        <f t="shared" si="3"/>
        <v>sound\\Tropic</v>
      </c>
      <c r="AS50" t="str">
        <f ca="1">IF(AH50="sound\\Tropic",AQ2,"")</f>
        <v>pics\\Tikva_5.jpg</v>
      </c>
      <c r="AT50">
        <f t="shared" ca="1" si="7"/>
        <v>0.94990413177775934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VLOOKUP(B51,audio_list_stym!$A$3:$BP$18,59,FALSE)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VLOOKUP(B51,audio_list_stym!$A$3:$AJ$18,27,FALSE)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2021</v>
      </c>
      <c r="AD51" t="str">
        <f t="shared" ca="1" si="10"/>
        <v>pics\\Goroh_5.jpg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pics\\Goroh_5.jpg</v>
      </c>
      <c r="AH51" t="str">
        <f t="shared" si="3"/>
        <v>sound\\Tropic</v>
      </c>
      <c r="AS51" t="str">
        <f t="shared" ref="AS51:AS57" ca="1" si="25">IF(AH51="sound\\Tropic",AQ3,"")</f>
        <v>pics\\Goroh_5.jpg</v>
      </c>
      <c r="AT51">
        <f t="shared" ca="1" si="7"/>
        <v>0.30828275519171089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VLOOKUP(B52,audio_list_stym!$A$3:$BP$18,59,FALSE)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VLOOKUP(B52,audio_list_stym!$A$3:$AJ$18,27,FALSE)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2161</v>
      </c>
      <c r="AD52" t="str">
        <f t="shared" ca="1" si="10"/>
        <v>pics\\Tikva_1.jpg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pics\\Tikva_1.jpg</v>
      </c>
      <c r="AH52" t="str">
        <f t="shared" si="3"/>
        <v>sound\\Tropic</v>
      </c>
      <c r="AS52" t="str">
        <f t="shared" ca="1" si="25"/>
        <v>pics\\Tikva_1.jpg</v>
      </c>
      <c r="AT52">
        <f t="shared" ca="1" si="7"/>
        <v>0.18769580113130446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VLOOKUP(B53,audio_list_stym!$A$3:$BP$18,59,FALSE)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VLOOKUP(B53,audio_list_stym!$A$3:$AJ$18,27,FALSE)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2051</v>
      </c>
      <c r="AD53" t="str">
        <f t="shared" ca="1" si="10"/>
        <v>pics\\Redis_3.jpg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pics\\Redis_3.jpg</v>
      </c>
      <c r="AH53" t="str">
        <f t="shared" si="3"/>
        <v>sound\\Tropic</v>
      </c>
      <c r="AS53" t="str">
        <f t="shared" ca="1" si="25"/>
        <v>pics\\Redis_3.jpg</v>
      </c>
      <c r="AT53">
        <f t="shared" ca="1" si="7"/>
        <v>0.69757243158239535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2014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VLOOKUP(B54,audio_list_stym!$A$3:$BP$18,59,FALSE)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VLOOKUP(B54,audio_list_stym!$A$3:$AJ$18,27,FALSE)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2055</v>
      </c>
      <c r="AD54" t="str">
        <f t="shared" ca="1" si="10"/>
        <v>pics\\Redis_7.jpg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pics\\Redis_7.jpg</v>
      </c>
      <c r="AH54" t="str">
        <f t="shared" si="3"/>
        <v>sound\\Tropic</v>
      </c>
      <c r="AI54" s="11"/>
      <c r="AS54" t="str">
        <f t="shared" ca="1" si="25"/>
        <v>pics\\Redis_7.jpg</v>
      </c>
      <c r="AT54">
        <f t="shared" ca="1" si="7"/>
        <v>0.33641874374707714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VLOOKUP(B55,audio_list_stym!$A$3:$BP$18,59,FALSE)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VLOOKUP(B55,audio_list_stym!$A$3:$AJ$18,27,FALSE)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2049</v>
      </c>
      <c r="AD55" t="str">
        <f t="shared" ca="1" si="10"/>
        <v>pics\\Redis_1.jpg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pics\\Redis_1.jpg</v>
      </c>
      <c r="AH55" t="str">
        <f t="shared" si="3"/>
        <v>sound\\Tropic</v>
      </c>
      <c r="AS55" t="str">
        <f t="shared" ca="1" si="25"/>
        <v>pics\\Redis_1.jpg</v>
      </c>
      <c r="AT55">
        <f t="shared" ca="1" si="7"/>
        <v>0.69381287101952338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2012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VLOOKUP(B56,audio_list_stym!$A$3:$BP$18,59,FALSE)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VLOOKUP(B56,audio_list_stym!$A$3:$AJ$18,27,FALSE)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2017</v>
      </c>
      <c r="AD56" t="str">
        <f t="shared" ca="1" si="10"/>
        <v>pics\\Goroh_1.jpg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pics\\Goroh_1.jpg</v>
      </c>
      <c r="AH56" t="str">
        <f t="shared" si="3"/>
        <v>sound\\Tropic</v>
      </c>
      <c r="AS56" t="str">
        <f t="shared" ca="1" si="25"/>
        <v>pics\\Goroh_1.jpg</v>
      </c>
      <c r="AT56">
        <f t="shared" ca="1" si="7"/>
        <v>0.83368450961734653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VLOOKUP(B57,audio_list_stym!$A$3:$BP$18,59,FALSE)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VLOOKUP(B57,audio_list_stym!$A$3:$AJ$18,27,FALSE)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2056</v>
      </c>
      <c r="AD57" t="str">
        <f t="shared" ca="1" si="10"/>
        <v>pics\\Redis_8.jpg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pics\\Redis_8.jpg</v>
      </c>
      <c r="AH57" t="str">
        <f t="shared" si="3"/>
        <v>sound\\Tropic</v>
      </c>
      <c r="AI57" s="11"/>
      <c r="AS57" t="str">
        <f t="shared" ca="1" si="25"/>
        <v>pics\\Redis_8.jpg</v>
      </c>
      <c r="AT57">
        <f t="shared" ca="1" si="7"/>
        <v>0.19905088546749317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2016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VLOOKUP(B58,audio_list_stym!$A$3:$BP$18,59,FALSE)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VLOOKUP(B58,audio_list_stym!$A$3:$AJ$18,27,FALSE)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10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7"/>
        <v>0.96050594451279181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2064</v>
      </c>
      <c r="BF58" cm="1">
        <f t="array" aca="1" ref="BF58" ca="1">INDEX(BD18:BD33,(RANK(AT8,$AT$2:$AT$17)))</f>
        <v>2032</v>
      </c>
      <c r="BG58" cm="1">
        <f t="array" aca="1" ref="BG58" ca="1">INDEX(BD42:BD57,(RANK(AT8,$AT$2:$AT$9)))</f>
        <v>2001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VLOOKUP(B59,audio_list_stym!$A$3:$BP$18,59,FALSE)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VLOOKUP(B59,audio_list_stym!$A$3:$AJ$18,27,FALSE)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10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7"/>
        <v>0.41415736974093875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VLOOKUP(B60,audio_list_stym!$A$3:$BP$18,59,FALSE)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VLOOKUP(B60,audio_list_stym!$A$3:$AJ$18,27,FALSE)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10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7"/>
        <v>2.0148747825123881E-2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VLOOKUP(B61,audio_list_stym!$A$3:$BP$18,59,FALSE)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VLOOKUP(B61,audio_list_stym!$A$3:$AJ$18,27,FALSE)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10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7"/>
        <v>0.19761507133370348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2022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VLOOKUP(B62,audio_list_stym!$A$3:$BP$18,59,FALSE)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VLOOKUP(B62,audio_list_stym!$A$3:$AJ$18,27,FALSE)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10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7"/>
        <v>0.88959597631332554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VLOOKUP(B63,audio_list_stym!$A$3:$BP$18,59,FALSE)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VLOOKUP(B63,audio_list_stym!$A$3:$AJ$18,27,FALSE)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0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7"/>
        <v>0.56567128245076037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2020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VLOOKUP(B64,audio_list_stym!$A$3:$BP$18,59,FALSE)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VLOOKUP(B64,audio_list_stym!$A$3:$AJ$18,27,FALSE)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10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7"/>
        <v>0.58509122210432374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VLOOKUP(B65,audio_list_stym!$A$3:$BP$18,59,FALSE)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VLOOKUP(B65,audio_list_stym!$A$3:$AJ$18,27,FALSE)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0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7"/>
        <v>0.48161187822315521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2024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VLOOKUP(B66,audio_list_stym!$A$3:$BP$18,59,FALSE)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VLOOKUP(B66,audio_list_stym!$A$3:$AJ$18,27,FALSE)</f>
        <v>Gac</v>
      </c>
      <c r="I66" t="s">
        <v>688</v>
      </c>
      <c r="J66" t="str">
        <f t="shared" ref="J66:J129" si="29">H66&amp;I66</f>
        <v>Gac_1</v>
      </c>
      <c r="K66">
        <v>16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249</v>
      </c>
      <c r="Q66" t="str">
        <f>IF(G66="экспл",0,IF(G66="импл_",VLOOKUP(J66,quest_импл!$A$1:$J$129,8,FALSE),0))</f>
        <v>sound\\Ispachkan_li.wav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2041</v>
      </c>
      <c r="AD66" t="str">
        <f t="shared" ca="1" si="10"/>
        <v>pics\\Peper_1.jpg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pics\\Peper_1.jpg</v>
      </c>
      <c r="AI66" t="s">
        <v>67</v>
      </c>
      <c r="AO66">
        <f ca="1">RAND()</f>
        <v>0.36552156638652644</v>
      </c>
      <c r="AP66" t="str">
        <f ca="1">INDEX($AI$66:$AI$129,(RANK(AO66,$AO$66:$AO$129)))</f>
        <v>pics\\Peper_1.jpg</v>
      </c>
      <c r="AS66" t="str">
        <f t="shared" ref="AS66:AS129" ca="1" si="31">IF(G66="импл_",AP66,"")</f>
        <v>pics\\Peper_1.jpg</v>
      </c>
      <c r="AT66">
        <f t="shared" ref="AT66:AT129" ca="1" si="32">RAND()</f>
        <v>0.98671500030946924</v>
      </c>
      <c r="AU66" t="s">
        <v>697</v>
      </c>
      <c r="AV66" t="str">
        <f t="shared" ref="AV66:AV129" ca="1" si="33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_Испачкан_ли_</v>
      </c>
      <c r="BB66" t="str">
        <f t="shared" ref="BB66:BB129" si="34">IF(G66="экспл",AY66&amp;AX66&amp;"."&amp;AZ66,IF(G66="импл_",BA66&amp;AX66&amp;"?"))</f>
        <v>_Испачкан_ли_XXXXX?</v>
      </c>
      <c r="BC66">
        <f>A66</f>
        <v>1209</v>
      </c>
      <c r="BD66" cm="1">
        <f t="array" aca="1" ref="BD66" ca="1">INDEX(L66:L73,(RANK(AT2,$AT$2:$AT$9)))</f>
        <v>2090</v>
      </c>
      <c r="BE66" cm="1">
        <f t="array" aca="1" ref="BE66" ca="1">INDEX(BD74:BD89,(RANK(AT2,$AT$2:$AT$7)))</f>
        <v>2119</v>
      </c>
      <c r="BF66" cm="1">
        <f t="array" aca="1" ref="BF66" ca="1">INDEX(BD90:BD113,(RANK(AT2,$AT$2:$AT$17)))</f>
        <v>2141</v>
      </c>
      <c r="BG66" cm="1">
        <f t="array" aca="1" ref="BG66" ca="1">INDEX(BD114:BD129,(RANK(AT2,$AT$2:$AT$17)))</f>
        <v>2077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VLOOKUP(B67,audio_list_stym!$A$3:$BP$18,59,FALSE)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VLOOKUP(B67,audio_list_stym!$A$3:$AJ$18,27,FALSE)</f>
        <v>Gac</v>
      </c>
      <c r="I67" t="s">
        <v>689</v>
      </c>
      <c r="J67" t="str">
        <f t="shared" si="29"/>
        <v>Gac_2</v>
      </c>
      <c r="K67">
        <v>16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250</v>
      </c>
      <c r="Q67" t="str">
        <f>IF(G67="экспл",0,IF(G67="импл_",VLOOKUP(J67,quest_импл!$A$1:$J$129,8,FALSE),0))</f>
        <v>sound\\Farshirovanniy_li.wav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2027</v>
      </c>
      <c r="AD67" t="str">
        <f t="shared" ref="AD67:AD129" ca="1" si="35">IF(ISTEXT(AE67),AE67,IF(ISTEXT(AF67),AF67,""))</f>
        <v>pics\\Kokos_3.jpg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pics\\Kokos_3.jpg</v>
      </c>
      <c r="AI67" t="s">
        <v>68</v>
      </c>
      <c r="AO67">
        <f t="shared" ref="AO67:AO129" ca="1" si="36">RAND()</f>
        <v>0.56123235553762441</v>
      </c>
      <c r="AP67" t="str">
        <f t="shared" ref="AP67:AP129" ca="1" si="37">INDEX($AI$66:$AI$129,(RANK(AO67,$AO$66:$AO$129)))</f>
        <v>pics\\Kokos_3.jpg</v>
      </c>
      <c r="AS67" t="str">
        <f t="shared" ca="1" si="31"/>
        <v>pics\\Kokos_3.jpg</v>
      </c>
      <c r="AT67">
        <f t="shared" ca="1" si="32"/>
        <v>0.52642224569727514</v>
      </c>
      <c r="AU67" t="s">
        <v>697</v>
      </c>
      <c r="AV67" t="str">
        <f t="shared" ca="1" si="33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_Фаршированный_ли_</v>
      </c>
      <c r="BB67" t="str">
        <f t="shared" si="34"/>
        <v>_Фаршированный_ли_XXXXX?</v>
      </c>
      <c r="BD67" cm="1">
        <f t="array" aca="1" ref="BD67" ca="1">INDEX(L67:L74,(RANK(AT3,$AT$2:$AT$9)))</f>
        <v>2096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VLOOKUP(B68,audio_list_stym!$A$3:$BP$18,59,FALSE)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VLOOKUP(B68,audio_list_stym!$A$3:$AJ$18,27,FALSE)</f>
        <v>Gac</v>
      </c>
      <c r="I68" t="s">
        <v>690</v>
      </c>
      <c r="J68" t="str">
        <f t="shared" si="29"/>
        <v>Gac_3</v>
      </c>
      <c r="K68">
        <v>16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251</v>
      </c>
      <c r="Q68" t="str">
        <f>IF(G68="экспл",0,IF(G68="импл_",VLOOKUP(J68,quest_импл!$A$1:$J$129,8,FALSE),0))</f>
        <v>sound\\Razrezan_li.wav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2023</v>
      </c>
      <c r="AD68" t="str">
        <f t="shared" ca="1" si="35"/>
        <v>pics\\Goroh_7.jpg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pics\\Goroh_7.jpg</v>
      </c>
      <c r="AI68" t="s">
        <v>69</v>
      </c>
      <c r="AO68">
        <f t="shared" ca="1" si="36"/>
        <v>0.63846012414178011</v>
      </c>
      <c r="AP68" t="str">
        <f t="shared" ca="1" si="37"/>
        <v>pics\\Goroh_7.jpg</v>
      </c>
      <c r="AS68" t="str">
        <f t="shared" ca="1" si="31"/>
        <v>pics\\Goroh_7.jpg</v>
      </c>
      <c r="AT68">
        <f t="shared" ca="1" si="32"/>
        <v>0.73040110381570966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_Разрезан_ли_</v>
      </c>
      <c r="BB68" t="str">
        <f t="shared" si="34"/>
        <v>_Разрезан_ли_XXXXX?</v>
      </c>
      <c r="BD68" cm="1">
        <f t="array" aca="1" ref="BD68" ca="1">INDEX(L68:L75,(RANK(AT4,$AT$2:$AT$9)))</f>
        <v>2091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VLOOKUP(B69,audio_list_stym!$A$3:$BP$18,59,FALSE)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VLOOKUP(B69,audio_list_stym!$A$3:$AJ$18,27,FALSE)</f>
        <v>Gac</v>
      </c>
      <c r="I69" t="s">
        <v>691</v>
      </c>
      <c r="J69" t="str">
        <f t="shared" si="29"/>
        <v>Gac_4</v>
      </c>
      <c r="K69">
        <v>16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252</v>
      </c>
      <c r="Q69" t="str">
        <f>IF(G69="экспл",0,IF(G69="импл_",VLOOKUP(J69,quest_импл!$A$1:$J$129,8,FALSE),0))</f>
        <v>sound\\S_lepestkami_li.wav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2061</v>
      </c>
      <c r="AD69" t="str">
        <f t="shared" ca="1" si="35"/>
        <v>pics\\Tomat_5.jpg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pics\\Tomat_5.jpg</v>
      </c>
      <c r="AI69" t="s">
        <v>70</v>
      </c>
      <c r="AO69">
        <f t="shared" ca="1" si="36"/>
        <v>0.10400515063413229</v>
      </c>
      <c r="AP69" t="str">
        <f t="shared" ca="1" si="37"/>
        <v>pics\\Tomat_5.jpg</v>
      </c>
      <c r="AS69" t="str">
        <f t="shared" ca="1" si="31"/>
        <v>pics\\Tomat_5.jpg</v>
      </c>
      <c r="AT69">
        <f t="shared" ca="1" si="32"/>
        <v>0.47231486438256221</v>
      </c>
      <c r="AU69" t="s">
        <v>697</v>
      </c>
      <c r="AV69" t="str">
        <f t="shared" ca="1" si="33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_С_лепестками_ли_</v>
      </c>
      <c r="BB69" t="str">
        <f t="shared" si="34"/>
        <v>_С_лепестками_ли_XXXXX?</v>
      </c>
      <c r="BD69" cm="1">
        <f t="array" aca="1" ref="BD69" ca="1">INDEX(L69:L76,(RANK(AT5,$AT$2:$AT$9)))</f>
        <v>2113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VLOOKUP(B70,audio_list_stym!$A$3:$BP$18,59,FALSE)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VLOOKUP(B70,audio_list_stym!$A$3:$AJ$18,27,FALSE)</f>
        <v>Gac</v>
      </c>
      <c r="I70" t="s">
        <v>692</v>
      </c>
      <c r="J70" t="str">
        <f t="shared" si="29"/>
        <v>Gac_5</v>
      </c>
      <c r="K70">
        <v>16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253</v>
      </c>
      <c r="Q70" t="str">
        <f>IF(G70="экспл",0,IF(G70="импл_",VLOOKUP(J70,quest_импл!$A$1:$J$129,8,FALSE),0))</f>
        <v>sound\\Kolyuchiy_li.wav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2062</v>
      </c>
      <c r="AD70" t="str">
        <f t="shared" ca="1" si="35"/>
        <v>pics\\Tomat_6.jpg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pics\\Tomat_6.jpg</v>
      </c>
      <c r="AI70" t="s">
        <v>71</v>
      </c>
      <c r="AO70">
        <f t="shared" ca="1" si="36"/>
        <v>7.6272031422569775E-2</v>
      </c>
      <c r="AP70" t="str">
        <f t="shared" ca="1" si="37"/>
        <v>pics\\Tomat_6.jpg</v>
      </c>
      <c r="AS70" t="str">
        <f t="shared" ca="1" si="31"/>
        <v>pics\\Tomat_6.jpg</v>
      </c>
      <c r="AT70">
        <f t="shared" ca="1" si="32"/>
        <v>0.24047940132692835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_Колючий_ли_</v>
      </c>
      <c r="BB70" t="str">
        <f t="shared" si="34"/>
        <v>_Колючий_ли_XXXXX?</v>
      </c>
      <c r="BD70" cm="1">
        <f t="array" aca="1" ref="BD70" ca="1">INDEX(L70:L77,(RANK(AT6,$AT$2:$AT$9)))</f>
        <v>2113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VLOOKUP(B71,audio_list_stym!$A$3:$BP$18,59,FALSE)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VLOOKUP(B71,audio_list_stym!$A$3:$AJ$18,27,FALSE)</f>
        <v>Gac</v>
      </c>
      <c r="I71" t="s">
        <v>693</v>
      </c>
      <c r="J71" t="str">
        <f t="shared" si="29"/>
        <v>Gac_6</v>
      </c>
      <c r="K71">
        <v>16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254</v>
      </c>
      <c r="Q71" t="str">
        <f>IF(G71="экспл",0,IF(G71="импл_",VLOOKUP(J71,quest_импл!$A$1:$J$129,8,FALSE),0))</f>
        <v>sound\\Oranzhrviy_li.wav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2048</v>
      </c>
      <c r="AD71" t="str">
        <f t="shared" ca="1" si="35"/>
        <v>pics\\Peper_8.jpg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pics\\Peper_8.jpg</v>
      </c>
      <c r="AI71" t="s">
        <v>72</v>
      </c>
      <c r="AO71">
        <f t="shared" ca="1" si="36"/>
        <v>0.26215059713351829</v>
      </c>
      <c r="AP71" t="str">
        <f t="shared" ca="1" si="37"/>
        <v>pics\\Peper_8.jpg</v>
      </c>
      <c r="AS71" t="str">
        <f t="shared" ca="1" si="31"/>
        <v>pics\\Peper_8.jpg</v>
      </c>
      <c r="AT71">
        <f t="shared" ca="1" si="32"/>
        <v>0.8431579016319114</v>
      </c>
      <c r="AU71" t="s">
        <v>697</v>
      </c>
      <c r="AV71" t="str">
        <f t="shared" ca="1" si="33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_Оранжевый_ли_</v>
      </c>
      <c r="BB71" t="str">
        <f t="shared" si="34"/>
        <v>_Оранжевый_ли_XXXXX?</v>
      </c>
      <c r="BD71" cm="1">
        <f t="array" aca="1" ref="BD71" ca="1">INDEX(L71:L78,(RANK(AT7,$AT$2:$AT$9)))</f>
        <v>2113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VLOOKUP(B72,audio_list_stym!$A$3:$BP$18,59,FALSE)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VLOOKUP(B72,audio_list_stym!$A$3:$AJ$18,27,FALSE)</f>
        <v>Gac</v>
      </c>
      <c r="I72" t="s">
        <v>694</v>
      </c>
      <c r="J72" t="str">
        <f t="shared" si="29"/>
        <v>Gac_7</v>
      </c>
      <c r="K72">
        <v>16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255</v>
      </c>
      <c r="Q72" t="str">
        <f>IF(G72="экспл",0,IF(G72="импл_",VLOOKUP(J72,quest_импл!$A$1:$J$129,8,FALSE),0))</f>
        <v>sound\\Zernistiy_li.wav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2008</v>
      </c>
      <c r="AD72" t="str">
        <f t="shared" ca="1" si="35"/>
        <v>pics\\Banan_8.jpg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pics\\Banan_8.jpg</v>
      </c>
      <c r="AI72" t="s">
        <v>73</v>
      </c>
      <c r="AO72">
        <f t="shared" ca="1" si="36"/>
        <v>0.84167889515061312</v>
      </c>
      <c r="AP72" t="str">
        <f t="shared" ca="1" si="37"/>
        <v>pics\\Banan_8.jpg</v>
      </c>
      <c r="AS72" t="str">
        <f t="shared" ca="1" si="31"/>
        <v>pics\\Banan_8.jpg</v>
      </c>
      <c r="AT72">
        <f t="shared" ca="1" si="32"/>
        <v>0.88638164439926714</v>
      </c>
      <c r="AU72" t="s">
        <v>697</v>
      </c>
      <c r="AV72" t="str">
        <f t="shared" ca="1" si="33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_Зернистый_ли_</v>
      </c>
      <c r="BB72" t="str">
        <f t="shared" si="34"/>
        <v>_Зернистый_ли_XXXXX?</v>
      </c>
      <c r="BD72" cm="1">
        <f t="array" aca="1" ref="BD72" ca="1">INDEX(L72:L79,(RANK(AT8,$AT$2:$AT$9)))</f>
        <v>2113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VLOOKUP(B73,audio_list_stym!$A$3:$BP$18,59,FALSE)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VLOOKUP(B73,audio_list_stym!$A$3:$AJ$18,27,FALSE)</f>
        <v>Gac</v>
      </c>
      <c r="I73" t="s">
        <v>695</v>
      </c>
      <c r="J73" t="str">
        <f t="shared" si="29"/>
        <v>Gac_8</v>
      </c>
      <c r="K73">
        <v>16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256</v>
      </c>
      <c r="Q73" t="str">
        <f>IF(G73="экспл",0,IF(G73="импл_",VLOOKUP(J73,quest_импл!$A$1:$J$129,8,FALSE),0))</f>
        <v>sound\\Okrugliy_li.wav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2020</v>
      </c>
      <c r="AD73" t="str">
        <f t="shared" ca="1" si="35"/>
        <v>pics\\Goroh_4.jpg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pics\\Goroh_4.jpg</v>
      </c>
      <c r="AI73" t="s">
        <v>74</v>
      </c>
      <c r="AO73">
        <f t="shared" ca="1" si="36"/>
        <v>0.68370534766823088</v>
      </c>
      <c r="AP73" t="str">
        <f t="shared" ca="1" si="37"/>
        <v>pics\\Goroh_4.jpg</v>
      </c>
      <c r="AS73" t="str">
        <f t="shared" ca="1" si="31"/>
        <v>pics\\Goroh_4.jpg</v>
      </c>
      <c r="AT73">
        <f t="shared" ca="1" si="32"/>
        <v>0.1984950651418097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_Округлый_ли_</v>
      </c>
      <c r="BB73" t="str">
        <f t="shared" si="34"/>
        <v>_Округлый_ли_XXXXX?</v>
      </c>
      <c r="BD73" cm="1">
        <f t="array" aca="1" ref="BD73" ca="1">INDEX(L73:L80,(RANK(AT9,$AT$2:$AT$9)))</f>
        <v>2119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VLOOKUP(B74,audio_list_stym!$A$3:$BP$18,59,FALSE)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VLOOKUP(B74,audio_list_stym!$A$3:$AJ$18,27,FALSE)</f>
        <v>Noni</v>
      </c>
      <c r="I74" t="s">
        <v>688</v>
      </c>
      <c r="J74" t="str">
        <f t="shared" si="29"/>
        <v>Noni_1</v>
      </c>
      <c r="K74">
        <v>17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129</v>
      </c>
      <c r="Z74" t="str">
        <f>IF(G74="экспл",VLOOKUP(J74,quest_экспл!$A$1:$N$129,12,FALSE),IF(G74="импл_",0,0))</f>
        <v>sound\\On_beliy_vnutri.wav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35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30"/>
        <v/>
      </c>
      <c r="AI74" t="s">
        <v>76</v>
      </c>
      <c r="AO74">
        <f t="shared" ca="1" si="36"/>
        <v>0.93643456406132997</v>
      </c>
      <c r="AP74" t="str">
        <f t="shared" ca="1" si="37"/>
        <v>pics\\Banan_3.jpg</v>
      </c>
      <c r="AR74" t="str">
        <f>IF(AH74="sound\\Ogorod",AP2,"")</f>
        <v/>
      </c>
      <c r="AS74" t="str">
        <f t="shared" si="31"/>
        <v/>
      </c>
      <c r="AT74">
        <f t="shared" ca="1" si="32"/>
        <v>0.76144817556795596</v>
      </c>
      <c r="AU74" t="s">
        <v>697</v>
      </c>
      <c r="AV74" t="str">
        <f t="shared" ca="1" si="33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_Он_белый_внутри?</v>
      </c>
      <c r="BA74" t="e">
        <f>VLOOKUP(Q74,audio_list_stym!$B$2:$BQ$299,68,FALSE)</f>
        <v>#N/A</v>
      </c>
      <c r="BB74" t="str">
        <f t="shared" si="34"/>
        <v>На_экране_XXXXX._Он_белый_внутри?</v>
      </c>
      <c r="BC74">
        <f>A74</f>
        <v>1210</v>
      </c>
      <c r="BD74" cm="1">
        <f t="array" aca="1" ref="BD74" ca="1">INDEX($L$74:$L$81,(RANK(AT2,$AT$2:$AT$9)))</f>
        <v>2114</v>
      </c>
      <c r="BE74" cm="1">
        <f t="array" aca="1" ref="BE74" ca="1">INDEX(BD66:BD73,(RANK(AT3,$AT$2:$AT$9)))</f>
        <v>2113</v>
      </c>
      <c r="BF74" cm="1">
        <f t="array" aca="1" ref="BF74" ca="1">INDEX(BD82:BD105,(RANK(AT3,$AT$2:$AT$17)))</f>
        <v>2140</v>
      </c>
      <c r="BG74" cm="1">
        <f t="array" aca="1" ref="BG74" ca="1">INDEX(BD106:BD129,(RANK(AT3,$AT$2:$AT$9)))</f>
        <v>2067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VLOOKUP(B75,audio_list_stym!$A$3:$BP$18,59,FALSE)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VLOOKUP(B75,audio_list_stym!$A$3:$AJ$18,27,FALSE)</f>
        <v>Noni</v>
      </c>
      <c r="I75" t="s">
        <v>689</v>
      </c>
      <c r="J75" t="str">
        <f t="shared" si="29"/>
        <v>Noni_2</v>
      </c>
      <c r="K75">
        <v>17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130</v>
      </c>
      <c r="Z75" t="str">
        <f>IF(G75="экспл",VLOOKUP(J75,quest_экспл!$A$1:$N$129,12,FALSE),IF(G75="импл_",0,0))</f>
        <v>sound\\Rebristiy_li_on.wav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ca="1" si="35"/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si="30"/>
        <v/>
      </c>
      <c r="AI75" t="s">
        <v>77</v>
      </c>
      <c r="AO75">
        <f t="shared" ca="1" si="36"/>
        <v>0.75373242792671458</v>
      </c>
      <c r="AP75" t="str">
        <f t="shared" ca="1" si="37"/>
        <v>pics\\Finik_6.jpg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0.59252811814153517</v>
      </c>
      <c r="AU75" t="s">
        <v>697</v>
      </c>
      <c r="AV75" t="str">
        <f t="shared" ca="1" si="33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_Ребристый_ли_он?</v>
      </c>
      <c r="BA75" t="e">
        <f>VLOOKUP(Q75,audio_list_stym!$B$2:$BQ$299,68,FALSE)</f>
        <v>#N/A</v>
      </c>
      <c r="BB75" t="str">
        <f t="shared" si="34"/>
        <v>Посмотрите,_вот_XXXXX._Ребристый_ли_он?</v>
      </c>
      <c r="BD75" cm="1">
        <f t="array" aca="1" ref="BD75" ca="1">INDEX($L$74:$L$81,(RANK(AT3,$AT$2:$AT$9)))</f>
        <v>2119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VLOOKUP(B76,audio_list_stym!$A$3:$BP$18,59,FALSE)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VLOOKUP(B76,audio_list_stym!$A$3:$AJ$18,27,FALSE)</f>
        <v>Noni</v>
      </c>
      <c r="I76" t="s">
        <v>690</v>
      </c>
      <c r="J76" t="str">
        <f t="shared" si="29"/>
        <v>Noni_3</v>
      </c>
      <c r="K76">
        <v>17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131</v>
      </c>
      <c r="Z76" t="str">
        <f>IF(G76="экспл",VLOOKUP(J76,quest_экспл!$A$1:$N$129,12,FALSE),IF(G76="импл_",0,0))</f>
        <v>sound\\Goluboy_li_on.wav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5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30"/>
        <v/>
      </c>
      <c r="AI76" t="s">
        <v>78</v>
      </c>
      <c r="AO76">
        <f t="shared" ca="1" si="36"/>
        <v>0.23701904035043875</v>
      </c>
      <c r="AP76" t="str">
        <f t="shared" ca="1" si="37"/>
        <v>pics\\Redis_1.jpg</v>
      </c>
      <c r="AR76" t="str">
        <f t="shared" si="38"/>
        <v/>
      </c>
      <c r="AS76" t="str">
        <f t="shared" si="31"/>
        <v/>
      </c>
      <c r="AT76">
        <f t="shared" ca="1" si="32"/>
        <v>0.93077562953208626</v>
      </c>
      <c r="AU76" t="s">
        <v>697</v>
      </c>
      <c r="AV76" t="str">
        <f t="shared" ca="1" si="33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_Голубой_ли_он?</v>
      </c>
      <c r="BA76" t="e">
        <f>VLOOKUP(Q76,audio_list_stym!$B$2:$BQ$299,68,FALSE)</f>
        <v>#N/A</v>
      </c>
      <c r="BB76" t="str">
        <f t="shared" si="34"/>
        <v>Вот_XXXXX._Голубой_ли_он?</v>
      </c>
      <c r="BD76" cm="1">
        <f t="array" aca="1" ref="BD76" ca="1">INDEX($L$74:$L$81,(RANK(AT4,$AT$2:$AT$9)))</f>
        <v>2113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VLOOKUP(B77,audio_list_stym!$A$3:$BP$18,59,FALSE)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VLOOKUP(B77,audio_list_stym!$A$3:$AJ$18,27,FALSE)</f>
        <v>Noni</v>
      </c>
      <c r="I77" t="s">
        <v>691</v>
      </c>
      <c r="J77" t="str">
        <f t="shared" si="29"/>
        <v>Noni_4</v>
      </c>
      <c r="K77">
        <v>17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132</v>
      </c>
      <c r="Z77" t="str">
        <f>IF(G77="экспл",VLOOKUP(J77,quest_экспл!$A$1:$N$129,12,FALSE),IF(G77="импл_",0,0))</f>
        <v>sound\\On_s_bugorkami.wav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5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30"/>
        <v/>
      </c>
      <c r="AI77" t="s">
        <v>79</v>
      </c>
      <c r="AO77">
        <f t="shared" ca="1" si="36"/>
        <v>0.33220425138792309</v>
      </c>
      <c r="AP77" t="str">
        <f t="shared" ca="1" si="37"/>
        <v>pics\\Peper_2.jpg</v>
      </c>
      <c r="AR77" t="str">
        <f t="shared" si="38"/>
        <v/>
      </c>
      <c r="AS77" t="str">
        <f t="shared" si="31"/>
        <v/>
      </c>
      <c r="AT77">
        <f t="shared" ca="1" si="32"/>
        <v>0.47739828822175956</v>
      </c>
      <c r="AU77" t="s">
        <v>697</v>
      </c>
      <c r="AV77" t="str">
        <f t="shared" ca="1" si="33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_Он_с_бугорками?</v>
      </c>
      <c r="BA77" t="e">
        <f>VLOOKUP(Q77,audio_list_stym!$B$2:$BQ$299,68,FALSE)</f>
        <v>#N/A</v>
      </c>
      <c r="BB77" t="str">
        <f t="shared" si="34"/>
        <v>Это_XXXXX._Он_с_бугорками?</v>
      </c>
      <c r="BD77" cm="1">
        <f t="array" aca="1" ref="BD77" ca="1">INDEX($L$74:$L$81,(RANK(AT5,$AT$2:$AT$9)))</f>
        <v>2118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VLOOKUP(B78,audio_list_stym!$A$3:$BP$18,59,FALSE)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VLOOKUP(B78,audio_list_stym!$A$3:$AJ$18,27,FALSE)</f>
        <v>Noni</v>
      </c>
      <c r="I78" t="s">
        <v>692</v>
      </c>
      <c r="J78" t="str">
        <f t="shared" si="29"/>
        <v>Noni_5</v>
      </c>
      <c r="K78">
        <v>17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133</v>
      </c>
      <c r="Z78" t="str">
        <f>IF(G78="экспл",VLOOKUP(J78,quest_экспл!$A$1:$N$129,12,FALSE),IF(G78="импл_",0,0))</f>
        <v>sound\\Ovalniy_li_on.wav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5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30"/>
        <v/>
      </c>
      <c r="AI78" t="s">
        <v>80</v>
      </c>
      <c r="AO78">
        <f t="shared" ca="1" si="36"/>
        <v>0.38640122345809846</v>
      </c>
      <c r="AP78" t="str">
        <f t="shared" ca="1" si="37"/>
        <v>pics\\Limon_7.jpg</v>
      </c>
      <c r="AR78" t="str">
        <f t="shared" si="38"/>
        <v/>
      </c>
      <c r="AS78" t="str">
        <f t="shared" si="31"/>
        <v/>
      </c>
      <c r="AT78">
        <f t="shared" ca="1" si="32"/>
        <v>0.31665918063767573</v>
      </c>
      <c r="AU78" t="s">
        <v>697</v>
      </c>
      <c r="AV78" t="str">
        <f t="shared" ca="1" si="33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_Овальный_ли_он?</v>
      </c>
      <c r="BA78" t="e">
        <f>VLOOKUP(Q78,audio_list_stym!$B$2:$BQ$299,68,FALSE)</f>
        <v>#N/A</v>
      </c>
      <c r="BB78" t="str">
        <f t="shared" si="34"/>
        <v>На_картинке_XXXXX._Овальный_ли_он?</v>
      </c>
      <c r="BD78" cm="1">
        <f t="array" aca="1" ref="BD78" ca="1">INDEX($L$74:$L$81,(RANK(AT6,$AT$2:$AT$9)))</f>
        <v>2117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VLOOKUP(B79,audio_list_stym!$A$3:$BP$18,59,FALSE)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VLOOKUP(B79,audio_list_stym!$A$3:$AJ$18,27,FALSE)</f>
        <v>Noni</v>
      </c>
      <c r="I79" t="s">
        <v>693</v>
      </c>
      <c r="J79" t="str">
        <f t="shared" si="29"/>
        <v>Noni_6</v>
      </c>
      <c r="K79">
        <v>17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134</v>
      </c>
      <c r="Z79" t="str">
        <f>IF(G79="экспл",VLOOKUP(J79,quest_экспл!$A$1:$N$129,12,FALSE),IF(G79="импл_",0,0))</f>
        <v>sound\\Zhidkiy_li_on.wav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5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30"/>
        <v/>
      </c>
      <c r="AI79" t="s">
        <v>81</v>
      </c>
      <c r="AO79">
        <f t="shared" ca="1" si="36"/>
        <v>5.8715849714865098E-2</v>
      </c>
      <c r="AP79" t="str">
        <f t="shared" ca="1" si="37"/>
        <v>pics\\Tomat_7.jpg</v>
      </c>
      <c r="AR79" t="str">
        <f t="shared" si="38"/>
        <v/>
      </c>
      <c r="AS79" t="str">
        <f t="shared" si="31"/>
        <v/>
      </c>
      <c r="AT79">
        <f t="shared" ca="1" si="32"/>
        <v>0.3690410011316605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_Жидкий_ли_он?</v>
      </c>
      <c r="BA79" t="e">
        <f>VLOOKUP(Q79,audio_list_stym!$B$2:$BQ$299,68,FALSE)</f>
        <v>#N/A</v>
      </c>
      <c r="BB79" t="str">
        <f t="shared" si="34"/>
        <v>На_мониторе_XXXXX._Жидкий_ли_он?</v>
      </c>
      <c r="BD79" cm="1">
        <f t="array" aca="1" ref="BD79" ca="1">INDEX($L$74:$L$81,(RANK(AT7,$AT$2:$AT$9)))</f>
        <v>2116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VLOOKUP(B80,audio_list_stym!$A$3:$BP$18,59,FALSE)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VLOOKUP(B80,audio_list_stym!$A$3:$AJ$18,27,FALSE)</f>
        <v>Noni</v>
      </c>
      <c r="I80" t="s">
        <v>694</v>
      </c>
      <c r="J80" t="str">
        <f t="shared" si="29"/>
        <v>Noni_7</v>
      </c>
      <c r="K80">
        <v>17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135</v>
      </c>
      <c r="Z80" t="str">
        <f>IF(G80="экспл",VLOOKUP(J80,quest_экспл!$A$1:$N$129,12,FALSE),IF(G80="импл_",0,0))</f>
        <v>sound\\On_lohmatiy.wav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5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30"/>
        <v/>
      </c>
      <c r="AI80" t="s">
        <v>82</v>
      </c>
      <c r="AO80">
        <f t="shared" ca="1" si="36"/>
        <v>0.69140086669126233</v>
      </c>
      <c r="AP80" t="str">
        <f t="shared" ca="1" si="37"/>
        <v>pics\\Goroh_3.jpg</v>
      </c>
      <c r="AR80" t="str">
        <f t="shared" si="38"/>
        <v/>
      </c>
      <c r="AS80" t="str">
        <f t="shared" si="31"/>
        <v/>
      </c>
      <c r="AT80">
        <f t="shared" ca="1" si="32"/>
        <v>0.81496789033442452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_Он_лохматый?</v>
      </c>
      <c r="BA80" t="e">
        <f>VLOOKUP(Q80,audio_list_stym!$B$2:$BQ$299,68,FALSE)</f>
        <v>#N/A</v>
      </c>
      <c r="BB80" t="str">
        <f t="shared" si="34"/>
        <v>Перед_Вами_XXXXX._Он_лохматый?</v>
      </c>
      <c r="BD80" cm="1">
        <f t="array" aca="1" ref="BD80" ca="1">INDEX($L$74:$L$81,(RANK(AT8,$AT$2:$AT$9)))</f>
        <v>2115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VLOOKUP(B81,audio_list_stym!$A$3:$BP$18,59,FALSE)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VLOOKUP(B81,audio_list_stym!$A$3:$AJ$18,27,FALSE)</f>
        <v>Noni</v>
      </c>
      <c r="I81" t="s">
        <v>695</v>
      </c>
      <c r="J81" t="str">
        <f t="shared" si="29"/>
        <v>Noni_8</v>
      </c>
      <c r="K81">
        <v>17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136</v>
      </c>
      <c r="Z81" t="str">
        <f>IF(G81="экспл",VLOOKUP(J81,quest_экспл!$A$1:$N$129,12,FALSE),IF(G81="импл_",0,0))</f>
        <v>sound\\On_zolotistiy.wav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5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30"/>
        <v/>
      </c>
      <c r="AI81" t="s">
        <v>83</v>
      </c>
      <c r="AO81">
        <f t="shared" ca="1" si="36"/>
        <v>0.6077465314546181</v>
      </c>
      <c r="AP81" t="str">
        <f t="shared" ca="1" si="37"/>
        <v>pics\\Goroh_8.jpg</v>
      </c>
      <c r="AR81" t="str">
        <f t="shared" si="38"/>
        <v/>
      </c>
      <c r="AS81" t="str">
        <f t="shared" si="31"/>
        <v/>
      </c>
      <c r="AT81">
        <f t="shared" ca="1" si="32"/>
        <v>0.23338458338020263</v>
      </c>
      <c r="AU81" t="s">
        <v>697</v>
      </c>
      <c r="AV81" t="str">
        <f t="shared" ca="1" si="33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_Он_золотистый?</v>
      </c>
      <c r="BA81" t="e">
        <f>VLOOKUP(Q81,audio_list_stym!$B$2:$BQ$299,68,FALSE)</f>
        <v>#N/A</v>
      </c>
      <c r="BB81" t="str">
        <f t="shared" si="34"/>
        <v>Вы_видите_XXXXX._Он_золотистый?</v>
      </c>
      <c r="BD81" cm="1">
        <f t="array" aca="1" ref="BD81" ca="1">INDEX($L$74:$L$81,(RANK(AT9,$AT$2:$AT$9)))</f>
        <v>2120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VLOOKUP(B82,audio_list_stym!$A$3:$BP$18,59,FALSE)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VLOOKUP(B82,audio_list_stym!$A$3:$AJ$18,27,FALSE)</f>
        <v>Sapota</v>
      </c>
      <c r="I82" t="s">
        <v>688</v>
      </c>
      <c r="J82" t="str">
        <f t="shared" si="29"/>
        <v>Sapota_1</v>
      </c>
      <c r="K82">
        <v>14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265</v>
      </c>
      <c r="Q82" t="str">
        <f>IF(G82="экспл",0,IF(G82="импл_",VLOOKUP(J82,quest_импл!$A$1:$J$129,8,FALSE),0))</f>
        <v>sound\\Sharoobrazniy_li.wav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2016</v>
      </c>
      <c r="AD82" t="str">
        <f t="shared" ca="1" si="35"/>
        <v>pics\\Finik_8.jpg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pics\\Finik_8.jpg</v>
      </c>
      <c r="AI82" t="s">
        <v>84</v>
      </c>
      <c r="AO82">
        <f t="shared" ca="1" si="36"/>
        <v>0.72777071722776721</v>
      </c>
      <c r="AP82" t="str">
        <f t="shared" ca="1" si="37"/>
        <v>pics\\Finik_8.jpg</v>
      </c>
      <c r="AR82" t="str">
        <f t="shared" si="38"/>
        <v/>
      </c>
      <c r="AS82" t="str">
        <f t="shared" ca="1" si="31"/>
        <v>pics\\Finik_8.jpg</v>
      </c>
      <c r="AT82">
        <f t="shared" ca="1" si="32"/>
        <v>0.78427103730910774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_Шарообразный_ли_</v>
      </c>
      <c r="BB82" t="str">
        <f t="shared" si="34"/>
        <v>_Шарообразный_ли_ЛИРОХ?</v>
      </c>
      <c r="BC82">
        <f>A82</f>
        <v>1211</v>
      </c>
      <c r="BD82" cm="1">
        <f t="array" aca="1" ref="BD82" ca="1">INDEX($L$82:$L$89,(RANK(AT2,$AT$2:$AT$9)))</f>
        <v>2130</v>
      </c>
      <c r="BE82" cm="1">
        <f t="array" aca="1" ref="BE82" ca="1">INDEX(BD66:BD81,(RANK(AT4,$AT$2:$AT$17)))</f>
        <v>2096</v>
      </c>
      <c r="BF82" cm="1">
        <f t="array" aca="1" ref="BF82" ca="1">INDEX(BD90:BD105,(RANK(AT4,$AT$2:$AT$17)))</f>
        <v>2143</v>
      </c>
      <c r="BG82" cm="1">
        <f t="array" aca="1" ref="BG82" ca="1">INDEX(BD106:BD129,(RANK(AT4,$AT$2:$AT$9)))</f>
        <v>2066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VLOOKUP(B83,audio_list_stym!$A$3:$BP$18,59,FALSE)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VLOOKUP(B83,audio_list_stym!$A$3:$AJ$18,27,FALSE)</f>
        <v>Sapota</v>
      </c>
      <c r="I83" t="s">
        <v>689</v>
      </c>
      <c r="J83" t="str">
        <f t="shared" si="29"/>
        <v>Sapota_2</v>
      </c>
      <c r="K83">
        <v>14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266</v>
      </c>
      <c r="Q83" t="str">
        <f>IF(G83="экспл",0,IF(G83="импл_",VLOOKUP(J83,quest_импл!$A$1:$J$129,8,FALSE),0))</f>
        <v>sound\\Nadrezan_li.wav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2028</v>
      </c>
      <c r="AD83" t="str">
        <f t="shared" ca="1" si="35"/>
        <v>pics\\Kokos_4.jpg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pics\\Kokos_4.jpg</v>
      </c>
      <c r="AI83" t="s">
        <v>85</v>
      </c>
      <c r="AO83">
        <f t="shared" ca="1" si="36"/>
        <v>0.52776831902280197</v>
      </c>
      <c r="AP83" t="str">
        <f t="shared" ca="1" si="37"/>
        <v>pics\\Kokos_4.jpg</v>
      </c>
      <c r="AR83" t="str">
        <f t="shared" si="38"/>
        <v/>
      </c>
      <c r="AS83" t="str">
        <f t="shared" ca="1" si="31"/>
        <v>pics\\Kokos_4.jpg</v>
      </c>
      <c r="AT83">
        <f t="shared" ca="1" si="32"/>
        <v>0.4426002389016751</v>
      </c>
      <c r="AU83" t="s">
        <v>697</v>
      </c>
      <c r="AV83" t="str">
        <f t="shared" ca="1" si="33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_Надрезан_ли_</v>
      </c>
      <c r="BB83" t="str">
        <f t="shared" si="34"/>
        <v>_Надрезан_ли_ЛИРОХ?</v>
      </c>
      <c r="BD83" cm="1">
        <f t="array" aca="1" ref="BD83" ca="1">INDEX($L$82:$L$89,(RANK(AT3,$AT$2:$AT$9)))</f>
        <v>2135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VLOOKUP(B84,audio_list_stym!$A$3:$BP$18,59,FALSE)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VLOOKUP(B84,audio_list_stym!$A$3:$AJ$18,27,FALSE)</f>
        <v>Sapota</v>
      </c>
      <c r="I84" t="s">
        <v>690</v>
      </c>
      <c r="J84" t="str">
        <f t="shared" si="29"/>
        <v>Sapota_3</v>
      </c>
      <c r="K84">
        <v>14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267</v>
      </c>
      <c r="Q84" t="str">
        <f>IF(G84="экспл",0,IF(G84="импл_",VLOOKUP(J84,quest_импл!$A$1:$J$129,8,FALSE),0))</f>
        <v>sound\\Perekruchen_li.wav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2058</v>
      </c>
      <c r="AD84" t="str">
        <f t="shared" ca="1" si="35"/>
        <v>pics\\Tomat_2.jpg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pics\\Tomat_2.jpg</v>
      </c>
      <c r="AI84" t="s">
        <v>94</v>
      </c>
      <c r="AO84">
        <f t="shared" ca="1" si="36"/>
        <v>0.11983576735280366</v>
      </c>
      <c r="AP84" t="str">
        <f t="shared" ca="1" si="37"/>
        <v>pics\\Tomat_2.jpg</v>
      </c>
      <c r="AR84" t="str">
        <f t="shared" si="38"/>
        <v/>
      </c>
      <c r="AS84" t="str">
        <f t="shared" ca="1" si="31"/>
        <v>pics\\Tomat_2.jpg</v>
      </c>
      <c r="AT84">
        <f t="shared" ca="1" si="32"/>
        <v>0.96685037670168605</v>
      </c>
      <c r="AU84" t="s">
        <v>697</v>
      </c>
      <c r="AV84" t="str">
        <f t="shared" ca="1" si="33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_Перекручен_ли_</v>
      </c>
      <c r="BB84" t="str">
        <f t="shared" si="34"/>
        <v>_Перекручен_ли_ЛИРОХ?</v>
      </c>
      <c r="BD84" cm="1">
        <f t="array" aca="1" ref="BD84" ca="1">INDEX($L$82:$L$89,(RANK(AT4,$AT$2:$AT$9)))</f>
        <v>2129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VLOOKUP(B85,audio_list_stym!$A$3:$BP$18,59,FALSE)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VLOOKUP(B85,audio_list_stym!$A$3:$AJ$18,27,FALSE)</f>
        <v>Sapota</v>
      </c>
      <c r="I85" t="s">
        <v>691</v>
      </c>
      <c r="J85" t="str">
        <f t="shared" si="29"/>
        <v>Sapota_4</v>
      </c>
      <c r="K85">
        <v>14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268</v>
      </c>
      <c r="Q85" t="str">
        <f>IF(G85="экспл",0,IF(G85="импл_",VLOOKUP(J85,quest_импл!$A$1:$J$129,8,FALSE),0))</f>
        <v>sound\\Sorvan_li.wav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2034</v>
      </c>
      <c r="AD85" t="str">
        <f t="shared" ca="1" si="35"/>
        <v>pics\\Limon_2.jpg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pics\\Limon_2.jpg</v>
      </c>
      <c r="AI85" t="s">
        <v>95</v>
      </c>
      <c r="AO85">
        <f t="shared" ca="1" si="36"/>
        <v>0.42864735035886103</v>
      </c>
      <c r="AP85" t="str">
        <f t="shared" ca="1" si="37"/>
        <v>pics\\Limon_2.jpg</v>
      </c>
      <c r="AR85" t="str">
        <f t="shared" si="38"/>
        <v/>
      </c>
      <c r="AS85" t="str">
        <f t="shared" ca="1" si="31"/>
        <v>pics\\Limon_2.jpg</v>
      </c>
      <c r="AT85">
        <f t="shared" ca="1" si="32"/>
        <v>0.28221276336567314</v>
      </c>
      <c r="AU85" t="s">
        <v>697</v>
      </c>
      <c r="AV85" t="str">
        <f t="shared" ca="1" si="33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_Сорван_ли_</v>
      </c>
      <c r="BB85" t="str">
        <f t="shared" si="34"/>
        <v>_Сорван_ли_ЛИРОХ?</v>
      </c>
      <c r="BD85" cm="1">
        <f t="array" aca="1" ref="BD85" ca="1">INDEX($L$82:$L$89,(RANK(AT5,$AT$2:$AT$9)))</f>
        <v>2134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VLOOKUP(B86,audio_list_stym!$A$3:$BP$18,59,FALSE)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VLOOKUP(B86,audio_list_stym!$A$3:$AJ$18,27,FALSE)</f>
        <v>Sapota</v>
      </c>
      <c r="I86" t="s">
        <v>692</v>
      </c>
      <c r="J86" t="str">
        <f t="shared" si="29"/>
        <v>Sapota_5</v>
      </c>
      <c r="K86">
        <v>14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269</v>
      </c>
      <c r="Q86" t="str">
        <f>IF(G86="экспл",0,IF(G86="импл_",VLOOKUP(J86,quest_импл!$A$1:$J$129,8,FALSE),0))</f>
        <v>sound\\Spresovan_li.wav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2054</v>
      </c>
      <c r="AD86" t="str">
        <f t="shared" ca="1" si="35"/>
        <v>pics\\Redis_6.jpg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pics\\Redis_6.jpg</v>
      </c>
      <c r="AI86" t="s">
        <v>96</v>
      </c>
      <c r="AO86">
        <f t="shared" ca="1" si="36"/>
        <v>0.14554036932223247</v>
      </c>
      <c r="AP86" t="str">
        <f t="shared" ca="1" si="37"/>
        <v>pics\\Redis_6.jpg</v>
      </c>
      <c r="AR86" t="str">
        <f t="shared" si="38"/>
        <v/>
      </c>
      <c r="AS86" t="str">
        <f t="shared" ca="1" si="31"/>
        <v>pics\\Redis_6.jpg</v>
      </c>
      <c r="AT86">
        <f t="shared" ca="1" si="32"/>
        <v>0.98224110590445313</v>
      </c>
      <c r="AU86" t="s">
        <v>697</v>
      </c>
      <c r="AV86" t="str">
        <f t="shared" ca="1" si="33"/>
        <v>sound\\Noviy_plod.wav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_Спрессован_ли_</v>
      </c>
      <c r="BB86" t="str">
        <f t="shared" si="34"/>
        <v>_Спрессован_ли_ЛИРОХ?</v>
      </c>
      <c r="BD86" cm="1">
        <f t="array" aca="1" ref="BD86" ca="1">INDEX($L$82:$L$89,(RANK(AT6,$AT$2:$AT$9)))</f>
        <v>2133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VLOOKUP(B87,audio_list_stym!$A$3:$BP$18,59,FALSE)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VLOOKUP(B87,audio_list_stym!$A$3:$AJ$18,27,FALSE)</f>
        <v>Sapota</v>
      </c>
      <c r="I87" t="s">
        <v>693</v>
      </c>
      <c r="J87" t="str">
        <f t="shared" si="29"/>
        <v>Sapota_6</v>
      </c>
      <c r="K87">
        <v>14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270</v>
      </c>
      <c r="Q87" t="str">
        <f>IF(G87="экспл",0,IF(G87="импл_",VLOOKUP(J87,quest_импл!$A$1:$J$129,8,FALSE),0))</f>
        <v>sound\\Zheltiy_li.wav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2011</v>
      </c>
      <c r="AD87" t="str">
        <f t="shared" ca="1" si="35"/>
        <v>pics\\Finik_3.jpg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pics\\Finik_3.jpg</v>
      </c>
      <c r="AI87" t="s">
        <v>97</v>
      </c>
      <c r="AO87">
        <f t="shared" ca="1" si="36"/>
        <v>0.8181194052580647</v>
      </c>
      <c r="AP87" t="str">
        <f t="shared" ca="1" si="37"/>
        <v>pics\\Finik_3.jpg</v>
      </c>
      <c r="AR87" t="str">
        <f t="shared" si="38"/>
        <v/>
      </c>
      <c r="AS87" t="str">
        <f t="shared" ca="1" si="31"/>
        <v>pics\\Finik_3.jpg</v>
      </c>
      <c r="AT87">
        <f t="shared" ca="1" si="32"/>
        <v>0.52908413194720771</v>
      </c>
      <c r="AU87" t="s">
        <v>697</v>
      </c>
      <c r="AV87" t="str">
        <f t="shared" ca="1" si="33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_Желтый_ли_</v>
      </c>
      <c r="BB87" t="str">
        <f t="shared" si="34"/>
        <v>_Желтый_ли_ЛИРОХ?</v>
      </c>
      <c r="BD87" cm="1">
        <f t="array" aca="1" ref="BD87" ca="1">INDEX($L$82:$L$89,(RANK(AT7,$AT$2:$AT$9)))</f>
        <v>2132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VLOOKUP(B88,audio_list_stym!$A$3:$BP$18,59,FALSE)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VLOOKUP(B88,audio_list_stym!$A$3:$AJ$18,27,FALSE)</f>
        <v>Sapota</v>
      </c>
      <c r="I88" t="s">
        <v>694</v>
      </c>
      <c r="J88" t="str">
        <f t="shared" si="29"/>
        <v>Sapota_7</v>
      </c>
      <c r="K88">
        <v>14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271</v>
      </c>
      <c r="Q88" t="str">
        <f>IF(G88="экспл",0,IF(G88="импл_",VLOOKUP(J88,quest_импл!$A$1:$J$129,8,FALSE),0))</f>
        <v>sound\\Rovniy_li.wav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2026</v>
      </c>
      <c r="AD88" t="str">
        <f t="shared" ca="1" si="35"/>
        <v>pics\\Kokos_2.jpg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pics\\Kokos_2.jpg</v>
      </c>
      <c r="AI88" t="s">
        <v>98</v>
      </c>
      <c r="AO88">
        <f t="shared" ca="1" si="36"/>
        <v>0.56141803095710263</v>
      </c>
      <c r="AP88" t="str">
        <f t="shared" ca="1" si="37"/>
        <v>pics\\Kokos_2.jpg</v>
      </c>
      <c r="AR88" t="str">
        <f t="shared" si="38"/>
        <v/>
      </c>
      <c r="AS88" t="str">
        <f t="shared" ca="1" si="31"/>
        <v>pics\\Kokos_2.jpg</v>
      </c>
      <c r="AT88">
        <f t="shared" ca="1" si="32"/>
        <v>0.21475732671956815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_Ровный_ли_</v>
      </c>
      <c r="BB88" t="str">
        <f t="shared" si="34"/>
        <v>_Ровный_ли_ЛИРОХ?</v>
      </c>
      <c r="BD88" cm="1">
        <f t="array" aca="1" ref="BD88" ca="1">INDEX($L$82:$L$89,(RANK(AT8,$AT$2:$AT$9)))</f>
        <v>2131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VLOOKUP(B89,audio_list_stym!$A$3:$BP$18,59,FALSE)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VLOOKUP(B89,audio_list_stym!$A$3:$AJ$18,27,FALSE)</f>
        <v>Sapota</v>
      </c>
      <c r="I89" t="s">
        <v>695</v>
      </c>
      <c r="J89" t="str">
        <f t="shared" si="29"/>
        <v>Sapota_8</v>
      </c>
      <c r="K89">
        <v>14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272</v>
      </c>
      <c r="Q89" t="str">
        <f>IF(G89="экспл",0,IF(G89="импл_",VLOOKUP(J89,quest_импл!$A$1:$J$129,8,FALSE),0))</f>
        <v>sound\\Imeet_li_shipi.wav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2059</v>
      </c>
      <c r="AD89" t="str">
        <f t="shared" ca="1" si="35"/>
        <v>pics\\Tomat_3.jpg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pics\\Tomat_3.jpg</v>
      </c>
      <c r="AI89" t="s">
        <v>99</v>
      </c>
      <c r="AO89">
        <f t="shared" ca="1" si="36"/>
        <v>0.11620658990181965</v>
      </c>
      <c r="AP89" t="str">
        <f t="shared" ca="1" si="37"/>
        <v>pics\\Tomat_3.jpg</v>
      </c>
      <c r="AR89" t="str">
        <f t="shared" si="38"/>
        <v/>
      </c>
      <c r="AS89" t="str">
        <f t="shared" ca="1" si="31"/>
        <v>pics\\Tomat_3.jpg</v>
      </c>
      <c r="AT89">
        <f t="shared" ca="1" si="32"/>
        <v>0.74078893210886465</v>
      </c>
      <c r="AU89" t="s">
        <v>697</v>
      </c>
      <c r="AV89" t="str">
        <f t="shared" ca="1" si="33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_Имеет_ли_шипы_</v>
      </c>
      <c r="BB89" t="str">
        <f t="shared" si="34"/>
        <v>_Имеет_ли_шипы_ЛИРОХ?</v>
      </c>
      <c r="BD89" cm="1">
        <f t="array" aca="1" ref="BD89" ca="1">INDEX($L$82:$L$89,(RANK(AT9,$AT$2:$AT$9)))</f>
        <v>2136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VLOOKUP(B90,audio_list_stym!$A$3:$BP$18,59,FALSE)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VLOOKUP(B90,audio_list_stym!$A$3:$AJ$18,27,FALSE)</f>
        <v>Tamanid</v>
      </c>
      <c r="I90" t="s">
        <v>688</v>
      </c>
      <c r="J90" t="str">
        <f t="shared" si="29"/>
        <v>Tamanid_1</v>
      </c>
      <c r="K90">
        <v>15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145</v>
      </c>
      <c r="Z90" t="str">
        <f>IF(G90="экспл",VLOOKUP(J90,quest_экспл!$A$1:$N$129,12,FALSE),IF(G90="импл_",0,0))</f>
        <v>sound\\On_krasnovatiy.wav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5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0"/>
        <v/>
      </c>
      <c r="AI90" t="s">
        <v>100</v>
      </c>
      <c r="AO90">
        <f t="shared" ca="1" si="36"/>
        <v>0.37853404280884895</v>
      </c>
      <c r="AP90" t="str">
        <f t="shared" ca="1" si="37"/>
        <v>pics\\Limon_8.jpg</v>
      </c>
      <c r="AR90" t="str">
        <f t="shared" si="38"/>
        <v/>
      </c>
      <c r="AS90" t="str">
        <f t="shared" si="31"/>
        <v/>
      </c>
      <c r="AT90">
        <f t="shared" ca="1" si="32"/>
        <v>0.88865226255660978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_Он_красноватый?</v>
      </c>
      <c r="BA90" t="e">
        <f>VLOOKUP(Q90,audio_list_stym!$B$2:$BQ$299,68,FALSE)</f>
        <v>#N/A</v>
      </c>
      <c r="BB90" t="str">
        <f t="shared" si="34"/>
        <v>На_экране_ФИМОН._Он_красноватый?</v>
      </c>
      <c r="BC90">
        <f>A90</f>
        <v>1212</v>
      </c>
      <c r="BD90" cm="1">
        <f t="array" aca="1" ref="BD90" ca="1">INDEX($L$90:$L$97,(RANK(AT2,$AT$2:$AT$9)))</f>
        <v>2138</v>
      </c>
      <c r="BE90" cm="1">
        <f t="array" aca="1" ref="BE90" ca="1">INDEX(BD66:BD81,(RANK(AT5,$AT$2:$AT$17)))</f>
        <v>2118</v>
      </c>
      <c r="BF90" cm="1">
        <f t="array" aca="1" ref="BF90" ca="1">INDEX(BD98:BD113,(RANK(AT5,$AT$2:$AT$17)))</f>
        <v>2070</v>
      </c>
      <c r="BG90" cm="1">
        <f t="array" aca="1" ref="BG90" ca="1">INDEX(BD114:BD129,(RANK(AT5,$AT$2:$AT$9)))</f>
        <v>2076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VLOOKUP(B91,audio_list_stym!$A$3:$BP$18,59,FALSE)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VLOOKUP(B91,audio_list_stym!$A$3:$AJ$18,27,FALSE)</f>
        <v>Tamanid</v>
      </c>
      <c r="I91" t="s">
        <v>689</v>
      </c>
      <c r="J91" t="str">
        <f t="shared" si="29"/>
        <v>Tamanid_2</v>
      </c>
      <c r="K91">
        <v>15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146</v>
      </c>
      <c r="Z91" t="str">
        <f>IF(G91="экспл",VLOOKUP(J91,quest_экспл!$A$1:$N$129,12,FALSE),IF(G91="импл_",0,0))</f>
        <v>sound\\Izognut_li_on.wav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5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30"/>
        <v/>
      </c>
      <c r="AI91" t="s">
        <v>101</v>
      </c>
      <c r="AO91">
        <f t="shared" ca="1" si="36"/>
        <v>0.12020951922730583</v>
      </c>
      <c r="AP91" t="str">
        <f t="shared" ca="1" si="37"/>
        <v>pics\\Tomat_1.jpg</v>
      </c>
      <c r="AR91" t="str">
        <f t="shared" si="38"/>
        <v/>
      </c>
      <c r="AS91" t="str">
        <f t="shared" si="31"/>
        <v/>
      </c>
      <c r="AT91">
        <f t="shared" ca="1" si="32"/>
        <v>0.94460377039210863</v>
      </c>
      <c r="AU91" t="s">
        <v>697</v>
      </c>
      <c r="AV91" t="str">
        <f t="shared" ca="1" si="33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_Изогнут_ли_он?</v>
      </c>
      <c r="BA91" t="e">
        <f>VLOOKUP(Q91,audio_list_stym!$B$2:$BQ$299,68,FALSE)</f>
        <v>#N/A</v>
      </c>
      <c r="BB91" t="str">
        <f t="shared" si="34"/>
        <v>Посмотрите,_вот_ФИМОН._Изогнут_ли_он?</v>
      </c>
      <c r="BD91" cm="1">
        <f t="array" aca="1" ref="BD91" ca="1">INDEX($L$90:$L$97,(RANK(AT3,$AT$2:$AT$9)))</f>
        <v>2143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VLOOKUP(B92,audio_list_stym!$A$3:$BP$18,59,FALSE)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VLOOKUP(B92,audio_list_stym!$A$3:$AJ$18,27,FALSE)</f>
        <v>Tamanid</v>
      </c>
      <c r="I92" t="s">
        <v>690</v>
      </c>
      <c r="J92" t="str">
        <f t="shared" si="29"/>
        <v>Tamanid_3</v>
      </c>
      <c r="K92">
        <v>15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147</v>
      </c>
      <c r="Z92" t="str">
        <f>IF(G92="экспл",VLOOKUP(J92,quest_экспл!$A$1:$N$129,12,FALSE),IF(G92="импл_",0,0))</f>
        <v>sound\\On_barhatistiy.wav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5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30"/>
        <v/>
      </c>
      <c r="AI92" t="s">
        <v>102</v>
      </c>
      <c r="AO92">
        <f t="shared" ca="1" si="36"/>
        <v>0.32140464019346526</v>
      </c>
      <c r="AP92" t="str">
        <f t="shared" ca="1" si="37"/>
        <v>pics\\Peper_4.jpg</v>
      </c>
      <c r="AR92" t="str">
        <f t="shared" si="38"/>
        <v/>
      </c>
      <c r="AS92" t="str">
        <f t="shared" si="31"/>
        <v/>
      </c>
      <c r="AT92">
        <f t="shared" ca="1" si="32"/>
        <v>0.15063092714443038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_Он_бархатистый?</v>
      </c>
      <c r="BA92" t="e">
        <f>VLOOKUP(Q92,audio_list_stym!$B$2:$BQ$299,68,FALSE)</f>
        <v>#N/A</v>
      </c>
      <c r="BB92" t="str">
        <f t="shared" si="34"/>
        <v>Вот_ФИМОН._Он_бархатистый?</v>
      </c>
      <c r="BD92" cm="1">
        <f t="array" aca="1" ref="BD92" ca="1">INDEX($L$90:$L$97,(RANK(AT4,$AT$2:$AT$9)))</f>
        <v>2137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VLOOKUP(B93,audio_list_stym!$A$3:$BP$18,59,FALSE)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VLOOKUP(B93,audio_list_stym!$A$3:$AJ$18,27,FALSE)</f>
        <v>Tamanid</v>
      </c>
      <c r="I93" t="s">
        <v>691</v>
      </c>
      <c r="J93" t="str">
        <f t="shared" si="29"/>
        <v>Tamanid_4</v>
      </c>
      <c r="K93">
        <v>15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148</v>
      </c>
      <c r="Z93" t="str">
        <f>IF(G93="экспл",VLOOKUP(J93,quest_экспл!$A$1:$N$129,12,FALSE),IF(G93="импл_",0,0))</f>
        <v>sound\\Odnotonniy_li_on.wav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5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30"/>
        <v/>
      </c>
      <c r="AI93" t="s">
        <v>103</v>
      </c>
      <c r="AO93">
        <f t="shared" ca="1" si="36"/>
        <v>0.15044547003449404</v>
      </c>
      <c r="AP93" t="str">
        <f t="shared" ca="1" si="37"/>
        <v>pics\\Redis_3.jpg</v>
      </c>
      <c r="AR93" t="str">
        <f t="shared" si="38"/>
        <v/>
      </c>
      <c r="AS93" t="str">
        <f t="shared" si="31"/>
        <v/>
      </c>
      <c r="AT93">
        <f t="shared" ca="1" si="32"/>
        <v>0.92555745694179781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_Однотонный_ли_он?</v>
      </c>
      <c r="BA93" t="e">
        <f>VLOOKUP(Q93,audio_list_stym!$B$2:$BQ$299,68,FALSE)</f>
        <v>#N/A</v>
      </c>
      <c r="BB93" t="str">
        <f t="shared" si="34"/>
        <v>Это_ФИМОН._Однотонный_ли_он?</v>
      </c>
      <c r="BD93" cm="1">
        <f t="array" aca="1" ref="BD93" ca="1">INDEX($L$90:$L$97,(RANK(AT5,$AT$2:$AT$9)))</f>
        <v>2142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VLOOKUP(B94,audio_list_stym!$A$3:$BP$18,59,FALSE)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VLOOKUP(B94,audio_list_stym!$A$3:$AJ$18,27,FALSE)</f>
        <v>Tamanid</v>
      </c>
      <c r="I94" t="s">
        <v>692</v>
      </c>
      <c r="J94" t="str">
        <f t="shared" si="29"/>
        <v>Tamanid_5</v>
      </c>
      <c r="K94">
        <v>15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149</v>
      </c>
      <c r="Z94" t="str">
        <f>IF(G94="экспл",VLOOKUP(J94,quest_экспл!$A$1:$N$129,12,FALSE),IF(G94="импл_",0,0))</f>
        <v>sound\\On_prozrachniy.wav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5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30"/>
        <v/>
      </c>
      <c r="AI94" t="s">
        <v>104</v>
      </c>
      <c r="AO94">
        <f t="shared" ca="1" si="36"/>
        <v>0.70303631086803209</v>
      </c>
      <c r="AP94" t="str">
        <f t="shared" ca="1" si="37"/>
        <v>pics\\Goroh_1.jpg</v>
      </c>
      <c r="AR94" t="str">
        <f t="shared" si="38"/>
        <v/>
      </c>
      <c r="AS94" t="str">
        <f t="shared" si="31"/>
        <v/>
      </c>
      <c r="AT94">
        <f t="shared" ca="1" si="32"/>
        <v>0.21595072712046404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_Он_прозрачный?</v>
      </c>
      <c r="BA94" t="e">
        <f>VLOOKUP(Q94,audio_list_stym!$B$2:$BQ$299,68,FALSE)</f>
        <v>#N/A</v>
      </c>
      <c r="BB94" t="str">
        <f t="shared" si="34"/>
        <v>На_картинке_ФИМОН._Он_прозрачный?</v>
      </c>
      <c r="BD94" cm="1">
        <f t="array" aca="1" ref="BD94" ca="1">INDEX($L$90:$L$97,(RANK(AT6,$AT$2:$AT$9)))</f>
        <v>2141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VLOOKUP(B95,audio_list_stym!$A$3:$BP$18,59,FALSE)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VLOOKUP(B95,audio_list_stym!$A$3:$AJ$18,27,FALSE)</f>
        <v>Tamanid</v>
      </c>
      <c r="I95" t="s">
        <v>693</v>
      </c>
      <c r="J95" t="str">
        <f t="shared" si="29"/>
        <v>Tamanid_6</v>
      </c>
      <c r="K95">
        <v>15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150</v>
      </c>
      <c r="Z95" t="str">
        <f>IF(G95="экспл",VLOOKUP(J95,quest_экспл!$A$1:$N$129,12,FALSE),IF(G95="импл_",0,0))</f>
        <v>sound\\On_izmelchen.wav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5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30"/>
        <v/>
      </c>
      <c r="AI95" t="s">
        <v>105</v>
      </c>
      <c r="AO95">
        <f t="shared" ca="1" si="36"/>
        <v>0.46520241607857094</v>
      </c>
      <c r="AP95" t="str">
        <f t="shared" ca="1" si="37"/>
        <v>pics\\Kokos_7.jpg</v>
      </c>
      <c r="AR95" t="str">
        <f t="shared" si="38"/>
        <v/>
      </c>
      <c r="AS95" t="str">
        <f t="shared" si="31"/>
        <v/>
      </c>
      <c r="AT95">
        <f t="shared" ca="1" si="32"/>
        <v>0.8516260770955566</v>
      </c>
      <c r="AU95" t="s">
        <v>697</v>
      </c>
      <c r="AV95" t="str">
        <f t="shared" ca="1" si="33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_Он_измельчен?</v>
      </c>
      <c r="BA95" t="e">
        <f>VLOOKUP(Q95,audio_list_stym!$B$2:$BQ$299,68,FALSE)</f>
        <v>#N/A</v>
      </c>
      <c r="BB95" t="str">
        <f t="shared" si="34"/>
        <v>На_мониторе_ФИМОН._Он_измельчен?</v>
      </c>
      <c r="BD95" cm="1">
        <f t="array" aca="1" ref="BD95" ca="1">INDEX($L$90:$L$97,(RANK(AT7,$AT$2:$AT$9)))</f>
        <v>2140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VLOOKUP(B96,audio_list_stym!$A$3:$BP$18,59,FALSE)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VLOOKUP(B96,audio_list_stym!$A$3:$AJ$18,27,FALSE)</f>
        <v>Tamanid</v>
      </c>
      <c r="I96" t="s">
        <v>694</v>
      </c>
      <c r="J96" t="str">
        <f t="shared" si="29"/>
        <v>Tamanid_7</v>
      </c>
      <c r="K96">
        <v>15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151</v>
      </c>
      <c r="Z96" t="str">
        <f>IF(G96="экспл",VLOOKUP(J96,quest_экспл!$A$1:$N$129,12,FALSE),IF(G96="импл_",0,0))</f>
        <v>sound\\Cvetushiy_li_on.wav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5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30"/>
        <v/>
      </c>
      <c r="AI96" t="s">
        <v>106</v>
      </c>
      <c r="AO96">
        <f t="shared" ca="1" si="36"/>
        <v>0.74630896887690645</v>
      </c>
      <c r="AP96" t="str">
        <f t="shared" ca="1" si="37"/>
        <v>pics\\Finik_7.jpg</v>
      </c>
      <c r="AR96" t="str">
        <f t="shared" si="38"/>
        <v/>
      </c>
      <c r="AS96" t="str">
        <f t="shared" si="31"/>
        <v/>
      </c>
      <c r="AT96">
        <f t="shared" ca="1" si="32"/>
        <v>5.1839019840912215E-2</v>
      </c>
      <c r="AU96" t="s">
        <v>697</v>
      </c>
      <c r="AV96" t="str">
        <f t="shared" ca="1" si="33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_Цветущий_ли_он?</v>
      </c>
      <c r="BA96" t="e">
        <f>VLOOKUP(Q96,audio_list_stym!$B$2:$BQ$299,68,FALSE)</f>
        <v>#N/A</v>
      </c>
      <c r="BB96" t="str">
        <f t="shared" si="34"/>
        <v>Перед_Вами_ФИМОН._Цветущий_ли_он?</v>
      </c>
      <c r="BD96" cm="1">
        <f t="array" aca="1" ref="BD96" ca="1">INDEX($L$90:$L$97,(RANK(AT8,$AT$2:$AT$9)))</f>
        <v>2139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VLOOKUP(B97,audio_list_stym!$A$3:$BP$18,59,FALSE)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VLOOKUP(B97,audio_list_stym!$A$3:$AJ$18,27,FALSE)</f>
        <v>Tamanid</v>
      </c>
      <c r="I97" t="s">
        <v>695</v>
      </c>
      <c r="J97" t="str">
        <f t="shared" si="29"/>
        <v>Tamanid_8</v>
      </c>
      <c r="K97">
        <v>15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152</v>
      </c>
      <c r="Z97" t="str">
        <f>IF(G97="экспл",VLOOKUP(J97,quest_экспл!$A$1:$N$129,12,FALSE),IF(G97="импл_",0,0))</f>
        <v>sound\\Skruchen_li_on.wav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5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30"/>
        <v/>
      </c>
      <c r="AI97" t="s">
        <v>107</v>
      </c>
      <c r="AO97">
        <f t="shared" ca="1" si="36"/>
        <v>0.28919610981614563</v>
      </c>
      <c r="AP97" t="str">
        <f t="shared" ca="1" si="37"/>
        <v>pics\\Peper_6.jpg</v>
      </c>
      <c r="AR97" t="str">
        <f t="shared" si="38"/>
        <v/>
      </c>
      <c r="AS97" t="str">
        <f t="shared" si="31"/>
        <v/>
      </c>
      <c r="AT97">
        <f t="shared" ca="1" si="32"/>
        <v>0.34170716286141689</v>
      </c>
      <c r="AU97" t="s">
        <v>697</v>
      </c>
      <c r="AV97" t="str">
        <f t="shared" ca="1" si="33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_Скручен_ли_он?</v>
      </c>
      <c r="BA97" t="e">
        <f>VLOOKUP(Q97,audio_list_stym!$B$2:$BQ$299,68,FALSE)</f>
        <v>#N/A</v>
      </c>
      <c r="BB97" t="str">
        <f t="shared" si="34"/>
        <v>Вы_видите_ФИМОН._Скручен_ли_он?</v>
      </c>
      <c r="BD97" cm="1">
        <f t="array" aca="1" ref="BD97" ca="1">INDEX($L$90:$L$97,(RANK(AT9,$AT$2:$AT$9)))</f>
        <v>2144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VLOOKUP(B98,audio_list_stym!$A$3:$BP$18,59,FALSE)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VLOOKUP(B98,audio_list_stym!$A$3:$AJ$18,27,FALSE)</f>
        <v>ZF</v>
      </c>
      <c r="I98" t="s">
        <v>688</v>
      </c>
      <c r="J98" t="str">
        <f t="shared" si="29"/>
        <v>ZF_1</v>
      </c>
      <c r="K98">
        <v>16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281</v>
      </c>
      <c r="Q98" t="str">
        <f>IF(G98="экспл",0,IF(G98="импл_",VLOOKUP(J98,quest_импл!$A$1:$J$129,8,FALSE),0))</f>
        <v>sound\\S_chashuykami_li.wav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2006</v>
      </c>
      <c r="AD98" t="str">
        <f t="shared" ca="1" si="35"/>
        <v>pics\\Banan_6.jpg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pics\\Banan_6.jpg</v>
      </c>
      <c r="AI98" t="s">
        <v>108</v>
      </c>
      <c r="AO98">
        <f t="shared" ca="1" si="36"/>
        <v>0.87933968388502148</v>
      </c>
      <c r="AP98" t="str">
        <f t="shared" ca="1" si="37"/>
        <v>pics\\Banan_6.jpg</v>
      </c>
      <c r="AR98" t="str">
        <f>IF(AH98="sound\\Ogorod",AP26,"")</f>
        <v/>
      </c>
      <c r="AS98" t="str">
        <f t="shared" ca="1" si="31"/>
        <v>pics\\Banan_6.jpg</v>
      </c>
      <c r="AT98">
        <f t="shared" ca="1" si="32"/>
        <v>0.51809651618826535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_С_чешуйками_ли_</v>
      </c>
      <c r="BB98" t="str">
        <f t="shared" si="34"/>
        <v>_С_чешуйками_ли_XXXXX?</v>
      </c>
      <c r="BC98">
        <f>A98</f>
        <v>1213</v>
      </c>
      <c r="BD98" cm="1">
        <f t="array" aca="1" ref="BD98" ca="1">INDEX($L$98:$L$105,(RANK(AT2,$AT$2:$AT$9)))</f>
        <v>2146</v>
      </c>
      <c r="BE98" cm="1">
        <f t="array" aca="1" ref="BE98" ca="1">INDEX(BD66:BD81,(RANK(AT6,$AT$2:$AT$9)))</f>
        <v>2113</v>
      </c>
      <c r="BF98" cm="1">
        <f t="array" aca="1" ref="BF98" ca="1">INDEX(BD82:BD97,(RANK(AT6,$AT$2:$AT$9)))</f>
        <v>2133</v>
      </c>
      <c r="BG98" cm="1">
        <f t="array" aca="1" ref="BG98" ca="1">INDEX(BD106:BD129,(RANK(AT6,$AT$2:$AT$17)))</f>
        <v>2073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VLOOKUP(B99,audio_list_stym!$A$3:$BP$18,59,FALSE)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VLOOKUP(B99,audio_list_stym!$A$3:$AJ$18,27,FALSE)</f>
        <v>ZF</v>
      </c>
      <c r="I99" t="s">
        <v>689</v>
      </c>
      <c r="J99" t="str">
        <f t="shared" si="29"/>
        <v>ZF_2</v>
      </c>
      <c r="K99">
        <v>16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282</v>
      </c>
      <c r="Q99" t="str">
        <f>IF(G99="экспл",0,IF(G99="импл_",VLOOKUP(J99,quest_импл!$A$1:$J$129,8,FALSE),0))</f>
        <v>sound\\Rozoviy_li.wav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2045</v>
      </c>
      <c r="AD99" t="str">
        <f t="shared" ca="1" si="35"/>
        <v>pics\\Peper_5.jpg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pics\\Peper_5.jpg</v>
      </c>
      <c r="AI99" t="s">
        <v>109</v>
      </c>
      <c r="AO99">
        <f t="shared" ca="1" si="36"/>
        <v>0.29672876856893882</v>
      </c>
      <c r="AP99" t="str">
        <f t="shared" ca="1" si="37"/>
        <v>pics\\Peper_5.jpg</v>
      </c>
      <c r="AR99" t="str">
        <f t="shared" ref="AR99:AR120" si="39">IF(AH99="sound\\Ogorod",AP27,"")</f>
        <v/>
      </c>
      <c r="AS99" t="str">
        <f t="shared" ca="1" si="31"/>
        <v>pics\\Peper_5.jpg</v>
      </c>
      <c r="AT99">
        <f t="shared" ca="1" si="32"/>
        <v>0.99478813670972499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_Розовый_ли_</v>
      </c>
      <c r="BB99" t="str">
        <f t="shared" si="34"/>
        <v>_Розовый_ли_XXXXX?</v>
      </c>
      <c r="BD99" cm="1">
        <f t="array" aca="1" ref="BD99" ca="1">INDEX($L$98:$L$105,(RANK(AT3,$AT$2:$AT$9)))</f>
        <v>2151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VLOOKUP(B100,audio_list_stym!$A$3:$BP$18,59,FALSE)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VLOOKUP(B100,audio_list_stym!$A$3:$AJ$18,27,FALSE)</f>
        <v>ZF</v>
      </c>
      <c r="I100" t="s">
        <v>690</v>
      </c>
      <c r="J100" t="str">
        <f t="shared" si="29"/>
        <v>ZF_3</v>
      </c>
      <c r="K100">
        <v>16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283</v>
      </c>
      <c r="Q100" t="str">
        <f>IF(G100="экспл",0,IF(G100="импл_",VLOOKUP(J100,quest_импл!$A$1:$J$129,8,FALSE),0))</f>
        <v>sound\\Tonkiy_li.wav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2030</v>
      </c>
      <c r="AD100" t="str">
        <f t="shared" ca="1" si="35"/>
        <v>pics\\Kokos_6.jpg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pics\\Kokos_6.jpg</v>
      </c>
      <c r="AI100" t="s">
        <v>110</v>
      </c>
      <c r="AO100">
        <f t="shared" ca="1" si="36"/>
        <v>0.51888818323583641</v>
      </c>
      <c r="AP100" t="str">
        <f t="shared" ca="1" si="37"/>
        <v>pics\\Kokos_6.jpg</v>
      </c>
      <c r="AR100" t="str">
        <f t="shared" si="39"/>
        <v/>
      </c>
      <c r="AS100" t="str">
        <f t="shared" ca="1" si="31"/>
        <v>pics\\Kokos_6.jpg</v>
      </c>
      <c r="AT100">
        <f t="shared" ca="1" si="32"/>
        <v>0.81705389145129703</v>
      </c>
      <c r="AU100" t="s">
        <v>697</v>
      </c>
      <c r="AV100" t="str">
        <f t="shared" ca="1" si="33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_Тонкий_ли_</v>
      </c>
      <c r="BB100" t="str">
        <f t="shared" si="34"/>
        <v>_Тонкий_ли_XXXXX?</v>
      </c>
      <c r="BD100" cm="1">
        <f t="array" aca="1" ref="BD100" ca="1">INDEX($L$98:$L$105,(RANK(AT4,$AT$2:$AT$9)))</f>
        <v>2145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VLOOKUP(B101,audio_list_stym!$A$3:$BP$18,59,FALSE)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VLOOKUP(B101,audio_list_stym!$A$3:$AJ$18,27,FALSE)</f>
        <v>ZF</v>
      </c>
      <c r="I101" t="s">
        <v>691</v>
      </c>
      <c r="J101" t="str">
        <f t="shared" si="29"/>
        <v>ZF_4</v>
      </c>
      <c r="K101">
        <v>16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284</v>
      </c>
      <c r="Q101" t="str">
        <f>IF(G101="экспл",0,IF(G101="импл_",VLOOKUP(J101,quest_импл!$A$1:$J$129,8,FALSE),0))</f>
        <v>sound\\Celniy_li.wav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2060</v>
      </c>
      <c r="AD101" t="str">
        <f t="shared" ca="1" si="35"/>
        <v>pics\\Tomat_4.jpg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pics\\Tomat_4.jpg</v>
      </c>
      <c r="AI101" t="s">
        <v>111</v>
      </c>
      <c r="AO101">
        <f t="shared" ca="1" si="36"/>
        <v>0.11426555074663869</v>
      </c>
      <c r="AP101" t="str">
        <f t="shared" ca="1" si="37"/>
        <v>pics\\Tomat_4.jpg</v>
      </c>
      <c r="AR101" t="str">
        <f t="shared" si="39"/>
        <v/>
      </c>
      <c r="AS101" t="str">
        <f t="shared" ca="1" si="31"/>
        <v>pics\\Tomat_4.jpg</v>
      </c>
      <c r="AT101">
        <f t="shared" ca="1" si="32"/>
        <v>0.74407665656186917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_Цельный_ли_</v>
      </c>
      <c r="BB101" t="str">
        <f t="shared" si="34"/>
        <v>_Цельный_ли_XXXXX?</v>
      </c>
      <c r="BD101" cm="1">
        <f t="array" aca="1" ref="BD101" ca="1">INDEX($L$98:$L$105,(RANK(AT5,$AT$2:$AT$9)))</f>
        <v>2150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VLOOKUP(B102,audio_list_stym!$A$3:$BP$18,59,FALSE)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VLOOKUP(B102,audio_list_stym!$A$3:$AJ$18,27,FALSE)</f>
        <v>ZF</v>
      </c>
      <c r="I102" t="s">
        <v>692</v>
      </c>
      <c r="J102" t="str">
        <f t="shared" si="29"/>
        <v>ZF_5</v>
      </c>
      <c r="K102">
        <v>16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285</v>
      </c>
      <c r="Q102" t="str">
        <f>IF(G102="экспл",0,IF(G102="импл_",VLOOKUP(J102,quest_импл!$A$1:$J$129,8,FALSE),0))</f>
        <v>sound\\Shershaviy_li.wav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2047</v>
      </c>
      <c r="AD102" t="str">
        <f t="shared" ca="1" si="35"/>
        <v>pics\\Peper_7.jpg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pics\\Peper_7.jpg</v>
      </c>
      <c r="AI102" t="s">
        <v>112</v>
      </c>
      <c r="AO102">
        <f t="shared" ca="1" si="36"/>
        <v>0.28160592857961164</v>
      </c>
      <c r="AP102" t="str">
        <f t="shared" ca="1" si="37"/>
        <v>pics\\Peper_7.jpg</v>
      </c>
      <c r="AR102" t="str">
        <f t="shared" si="39"/>
        <v/>
      </c>
      <c r="AS102" t="str">
        <f t="shared" ca="1" si="31"/>
        <v>pics\\Peper_7.jpg</v>
      </c>
      <c r="AT102">
        <f t="shared" ca="1" si="32"/>
        <v>0.5111650261870434</v>
      </c>
      <c r="AU102" t="s">
        <v>697</v>
      </c>
      <c r="AV102" t="str">
        <f t="shared" ca="1" si="33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_Шершавый_ли_</v>
      </c>
      <c r="BB102" t="str">
        <f t="shared" si="34"/>
        <v>_Шершавый_ли_XXXXX?</v>
      </c>
      <c r="BD102" cm="1">
        <f t="array" aca="1" ref="BD102" ca="1">INDEX($L$98:$L$105,(RANK(AT6,$AT$2:$AT$9)))</f>
        <v>2149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VLOOKUP(B103,audio_list_stym!$A$3:$BP$18,59,FALSE)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VLOOKUP(B103,audio_list_stym!$A$3:$AJ$18,27,FALSE)</f>
        <v>ZF</v>
      </c>
      <c r="I103" t="s">
        <v>693</v>
      </c>
      <c r="J103" t="str">
        <f t="shared" si="29"/>
        <v>ZF_6</v>
      </c>
      <c r="K103">
        <v>16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286</v>
      </c>
      <c r="Q103" t="str">
        <f>IF(G103="экспл",0,IF(G103="импл_",VLOOKUP(J103,quest_импл!$A$1:$J$129,8,FALSE),0))</f>
        <v>sound\\Zaostryen_li.wav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2029</v>
      </c>
      <c r="AD103" t="str">
        <f t="shared" ca="1" si="35"/>
        <v>pics\\Kokos_5.jpg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pics\\Kokos_5.jpg</v>
      </c>
      <c r="AI103" t="s">
        <v>113</v>
      </c>
      <c r="AO103">
        <f t="shared" ca="1" si="36"/>
        <v>0.52137618392152274</v>
      </c>
      <c r="AP103" t="str">
        <f t="shared" ca="1" si="37"/>
        <v>pics\\Kokos_5.jpg</v>
      </c>
      <c r="AR103" t="str">
        <f t="shared" si="39"/>
        <v/>
      </c>
      <c r="AS103" t="str">
        <f t="shared" ca="1" si="31"/>
        <v>pics\\Kokos_5.jpg</v>
      </c>
      <c r="AT103">
        <f t="shared" ca="1" si="32"/>
        <v>0.70094329725587046</v>
      </c>
      <c r="AU103" t="s">
        <v>697</v>
      </c>
      <c r="AV103" t="str">
        <f t="shared" ca="1" si="33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_Заострен_ли_</v>
      </c>
      <c r="BB103" t="str">
        <f t="shared" si="34"/>
        <v>_Заострен_ли_XXXXX?</v>
      </c>
      <c r="BD103" cm="1">
        <f t="array" aca="1" ref="BD103" ca="1">INDEX($L$98:$L$105,(RANK(AT7,$AT$2:$AT$9)))</f>
        <v>2148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VLOOKUP(B104,audio_list_stym!$A$3:$BP$18,59,FALSE)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VLOOKUP(B104,audio_list_stym!$A$3:$AJ$18,27,FALSE)</f>
        <v>ZF</v>
      </c>
      <c r="I104" t="s">
        <v>694</v>
      </c>
      <c r="J104" t="str">
        <f t="shared" si="29"/>
        <v>ZF_7</v>
      </c>
      <c r="K104">
        <v>16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287</v>
      </c>
      <c r="Q104" t="str">
        <f>IF(G104="экспл",0,IF(G104="импл_",VLOOKUP(J104,quest_импл!$A$1:$J$129,8,FALSE),0))</f>
        <v>sound\\Rassipchatiy_li.wav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2038</v>
      </c>
      <c r="AD104" t="str">
        <f t="shared" ca="1" si="35"/>
        <v>pics\\Limon_6.jpg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pics\\Limon_6.jpg</v>
      </c>
      <c r="AI104" t="s">
        <v>114</v>
      </c>
      <c r="AO104">
        <f t="shared" ca="1" si="36"/>
        <v>0.38748060536296081</v>
      </c>
      <c r="AP104" t="str">
        <f t="shared" ca="1" si="37"/>
        <v>pics\\Limon_6.jpg</v>
      </c>
      <c r="AR104" t="str">
        <f t="shared" si="39"/>
        <v/>
      </c>
      <c r="AS104" t="str">
        <f t="shared" ca="1" si="31"/>
        <v>pics\\Limon_6.jpg</v>
      </c>
      <c r="AT104">
        <f t="shared" ca="1" si="32"/>
        <v>0.59003969527142497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_Рассыпчатый_ли_</v>
      </c>
      <c r="BB104" t="str">
        <f t="shared" si="34"/>
        <v>_Рассыпчатый_ли_XXXXX?</v>
      </c>
      <c r="BD104" cm="1">
        <f t="array" aca="1" ref="BD104" ca="1">INDEX($L$98:$L$105,(RANK(AT8,$AT$2:$AT$9)))</f>
        <v>2147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VLOOKUP(B105,audio_list_stym!$A$3:$BP$18,59,FALSE)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VLOOKUP(B105,audio_list_stym!$A$3:$AJ$18,27,FALSE)</f>
        <v>ZF</v>
      </c>
      <c r="I105" t="s">
        <v>695</v>
      </c>
      <c r="J105" t="str">
        <f t="shared" si="29"/>
        <v>ZF_8</v>
      </c>
      <c r="K105">
        <v>16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288</v>
      </c>
      <c r="Q105" t="str">
        <f>IF(G105="экспл",0,IF(G105="импл_",VLOOKUP(J105,quest_импл!$A$1:$J$129,8,FALSE),0))</f>
        <v>sound\\Ochishen_li.wav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2050</v>
      </c>
      <c r="AD105" t="str">
        <f t="shared" ca="1" si="35"/>
        <v>pics\\Redis_2.jpg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pics\\Redis_2.jpg</v>
      </c>
      <c r="AI105" t="s">
        <v>115</v>
      </c>
      <c r="AO105">
        <f t="shared" ca="1" si="36"/>
        <v>0.22456171941768566</v>
      </c>
      <c r="AP105" t="str">
        <f t="shared" ca="1" si="37"/>
        <v>pics\\Redis_2.jpg</v>
      </c>
      <c r="AR105" t="str">
        <f t="shared" si="39"/>
        <v/>
      </c>
      <c r="AS105" t="str">
        <f t="shared" ca="1" si="31"/>
        <v>pics\\Redis_2.jpg</v>
      </c>
      <c r="AT105">
        <f t="shared" ca="1" si="32"/>
        <v>0.70520459102013677</v>
      </c>
      <c r="AU105" t="s">
        <v>697</v>
      </c>
      <c r="AV105" t="str">
        <f t="shared" ca="1" si="33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_Очищен_ли_</v>
      </c>
      <c r="BB105" t="str">
        <f t="shared" si="34"/>
        <v>_Очищен_ли_XXXXX?</v>
      </c>
      <c r="BD105" cm="1">
        <f t="array" aca="1" ref="BD105" ca="1">INDEX($L$98:$L$105,(RANK(AT9,$AT$2:$AT$9)))</f>
        <v>2152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VLOOKUP(B106,audio_list_stym!$A$3:$BP$18,59,FALSE)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VLOOKUP(B106,audio_list_stym!$A$3:$AJ$18,27,FALSE)</f>
        <v>Ackee</v>
      </c>
      <c r="I106" t="s">
        <v>688</v>
      </c>
      <c r="J106" t="str">
        <f t="shared" si="29"/>
        <v>Ackee_1</v>
      </c>
      <c r="K106">
        <v>17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97</v>
      </c>
      <c r="Z106" t="str">
        <f>IF(G106="экспл",VLOOKUP(J106,quest_экспл!$A$1:$N$129,12,FALSE),IF(G106="импл_",0,0))</f>
        <v>sound\\Sushenniy_li_on.wav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35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30"/>
        <v/>
      </c>
      <c r="AI106" t="s">
        <v>116</v>
      </c>
      <c r="AO106">
        <f t="shared" ca="1" si="36"/>
        <v>0.88334157071120734</v>
      </c>
      <c r="AP106" t="str">
        <f t="shared" ca="1" si="37"/>
        <v>pics\\Banan_5.jpg</v>
      </c>
      <c r="AR106" t="str">
        <f t="shared" si="39"/>
        <v/>
      </c>
      <c r="AS106" t="str">
        <f t="shared" si="31"/>
        <v/>
      </c>
      <c r="AT106">
        <f t="shared" ca="1" si="32"/>
        <v>0.57119413535308106</v>
      </c>
      <c r="AU106" t="s">
        <v>697</v>
      </c>
      <c r="AV106" t="str">
        <f t="shared" ca="1" si="33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_Сушеный_ли_он?</v>
      </c>
      <c r="BA106" t="e">
        <f>VLOOKUP(Q106,audio_list_stym!$B$2:$BQ$299,68,FALSE)</f>
        <v>#N/A</v>
      </c>
      <c r="BB106" t="str">
        <f t="shared" si="34"/>
        <v>На_экране_XXXXX._Сушеный_ли_он?</v>
      </c>
      <c r="BC106">
        <f>A106</f>
        <v>1214</v>
      </c>
      <c r="BD106" cm="1">
        <f t="array" aca="1" ref="BD106" ca="1">INDEX($L$106:$L$113,(RANK(AT2,$AT$2:$AT$9)))</f>
        <v>2066</v>
      </c>
      <c r="BE106" cm="1">
        <f t="array" aca="1" ref="BE106" ca="1">INDEX(BD66:BD81,(RANK(AT7,$AT$2:$AT$17)))</f>
        <v>2119</v>
      </c>
      <c r="BF106" cm="1">
        <f t="array" aca="1" ref="BF106" ca="1">INDEX(BD90:BD105,(RANK(AT7,$AT$2:$AT$17)))</f>
        <v>2151</v>
      </c>
      <c r="BG106" cm="1">
        <f t="array" aca="1" ref="BG106" ca="1">INDEX(BD114:BD129,(RANK(AT7,$AT$2:$AT$9)))</f>
        <v>2078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VLOOKUP(B107,audio_list_stym!$A$3:$BP$18,59,FALSE)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VLOOKUP(B107,audio_list_stym!$A$3:$AJ$18,27,FALSE)</f>
        <v>Ackee</v>
      </c>
      <c r="I107" t="s">
        <v>689</v>
      </c>
      <c r="J107" t="str">
        <f t="shared" si="29"/>
        <v>Ackee_2</v>
      </c>
      <c r="K107">
        <v>17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98</v>
      </c>
      <c r="Z107" t="str">
        <f>IF(G107="экспл",VLOOKUP(J107,quest_экспл!$A$1:$N$129,12,FALSE),IF(G107="импл_",0,0))</f>
        <v>sound\\On_s_vetochkoy.wav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5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30"/>
        <v/>
      </c>
      <c r="AI107" t="s">
        <v>117</v>
      </c>
      <c r="AO107">
        <f t="shared" ca="1" si="36"/>
        <v>0.98261138025017947</v>
      </c>
      <c r="AP107" t="str">
        <f t="shared" ca="1" si="37"/>
        <v>pics\\Banan_2.jpg</v>
      </c>
      <c r="AR107" t="str">
        <f t="shared" si="39"/>
        <v/>
      </c>
      <c r="AS107" t="str">
        <f t="shared" si="31"/>
        <v/>
      </c>
      <c r="AT107">
        <f t="shared" ca="1" si="32"/>
        <v>0.61412445327716936</v>
      </c>
      <c r="AU107" t="s">
        <v>697</v>
      </c>
      <c r="AV107" t="str">
        <f t="shared" ca="1" si="33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_Он_с_веточкой?</v>
      </c>
      <c r="BA107" t="e">
        <f>VLOOKUP(Q107,audio_list_stym!$B$2:$BQ$299,68,FALSE)</f>
        <v>#N/A</v>
      </c>
      <c r="BB107" t="str">
        <f t="shared" si="34"/>
        <v>Посмотрите,_вот_XXXXX._Он_с_веточкой?</v>
      </c>
      <c r="BD107" cm="1">
        <f t="array" aca="1" ref="BD107" ca="1">INDEX($L$106:$L$113,(RANK(AT3,$AT$2:$AT$9)))</f>
        <v>2071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VLOOKUP(B108,audio_list_stym!$A$3:$BP$18,59,FALSE)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VLOOKUP(B108,audio_list_stym!$A$3:$AJ$18,27,FALSE)</f>
        <v>Ackee</v>
      </c>
      <c r="I108" t="s">
        <v>690</v>
      </c>
      <c r="J108" t="str">
        <f t="shared" si="29"/>
        <v>Ackee_3</v>
      </c>
      <c r="K108">
        <v>17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99</v>
      </c>
      <c r="Z108" t="str">
        <f>IF(G108="экспл",VLOOKUP(J108,quest_экспл!$A$1:$N$129,12,FALSE),IF(G108="импл_",0,0))</f>
        <v>sound\\On_rasskrit.wav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5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30"/>
        <v/>
      </c>
      <c r="AI108" t="s">
        <v>118</v>
      </c>
      <c r="AO108">
        <f t="shared" ca="1" si="36"/>
        <v>0.42760355808578399</v>
      </c>
      <c r="AP108" t="str">
        <f t="shared" ca="1" si="37"/>
        <v>pics\\Limon_3.jpg</v>
      </c>
      <c r="AR108" t="str">
        <f t="shared" si="39"/>
        <v/>
      </c>
      <c r="AS108" t="str">
        <f t="shared" si="31"/>
        <v/>
      </c>
      <c r="AT108">
        <f t="shared" ca="1" si="32"/>
        <v>0.55433477219107308</v>
      </c>
      <c r="AU108" t="s">
        <v>697</v>
      </c>
      <c r="AV108" t="str">
        <f t="shared" ca="1" si="33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_Он_раскрыт?</v>
      </c>
      <c r="BA108" t="e">
        <f>VLOOKUP(Q108,audio_list_stym!$B$2:$BQ$299,68,FALSE)</f>
        <v>#N/A</v>
      </c>
      <c r="BB108" t="str">
        <f t="shared" si="34"/>
        <v>Вот_XXXXX._Он_раскрыт?</v>
      </c>
      <c r="BD108" cm="1">
        <f t="array" aca="1" ref="BD108" ca="1">INDEX($L$106:$L$113,(RANK(AT4,$AT$2:$AT$9)))</f>
        <v>2065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VLOOKUP(B109,audio_list_stym!$A$3:$BP$18,59,FALSE)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VLOOKUP(B109,audio_list_stym!$A$3:$AJ$18,27,FALSE)</f>
        <v>Ackee</v>
      </c>
      <c r="I109" t="s">
        <v>691</v>
      </c>
      <c r="J109" t="str">
        <f t="shared" si="29"/>
        <v>Ackee_4</v>
      </c>
      <c r="K109">
        <v>17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100</v>
      </c>
      <c r="Z109" t="str">
        <f>IF(G109="экспл",VLOOKUP(J109,quest_экспл!$A$1:$N$129,12,FALSE),IF(G109="импл_",0,0))</f>
        <v>sound\\Pushistiy_li_on.wav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5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30"/>
        <v/>
      </c>
      <c r="AI109" t="s">
        <v>119</v>
      </c>
      <c r="AO109">
        <f t="shared" ca="1" si="36"/>
        <v>0.33144469600633952</v>
      </c>
      <c r="AP109" t="str">
        <f t="shared" ca="1" si="37"/>
        <v>pics\\Peper_3.jpg</v>
      </c>
      <c r="AR109" t="str">
        <f t="shared" si="39"/>
        <v/>
      </c>
      <c r="AS109" t="str">
        <f t="shared" si="31"/>
        <v/>
      </c>
      <c r="AT109">
        <f t="shared" ca="1" si="32"/>
        <v>0.95328893572145756</v>
      </c>
      <c r="AU109" t="s">
        <v>697</v>
      </c>
      <c r="AV109" t="str">
        <f t="shared" ca="1" si="33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_Пушистый_ли_он?</v>
      </c>
      <c r="BA109" t="e">
        <f>VLOOKUP(Q109,audio_list_stym!$B$2:$BQ$299,68,FALSE)</f>
        <v>#N/A</v>
      </c>
      <c r="BB109" t="str">
        <f t="shared" si="34"/>
        <v>Это_XXXXX._Пушистый_ли_он?</v>
      </c>
      <c r="BD109" cm="1">
        <f t="array" aca="1" ref="BD109" ca="1">INDEX($L$106:$L$113,(RANK(AT5,$AT$2:$AT$9)))</f>
        <v>2070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VLOOKUP(B110,audio_list_stym!$A$3:$BP$18,59,FALSE)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VLOOKUP(B110,audio_list_stym!$A$3:$AJ$18,27,FALSE)</f>
        <v>Ackee</v>
      </c>
      <c r="I110" t="s">
        <v>692</v>
      </c>
      <c r="J110" t="str">
        <f t="shared" si="29"/>
        <v>Ackee_5</v>
      </c>
      <c r="K110">
        <v>17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101</v>
      </c>
      <c r="Z110" t="str">
        <f>IF(G110="экспл",VLOOKUP(J110,quest_экспл!$A$1:$N$129,12,FALSE),IF(G110="импл_",0,0))</f>
        <v>sound\\On_kvadratniy.wav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5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30"/>
        <v/>
      </c>
      <c r="AI110" t="s">
        <v>120</v>
      </c>
      <c r="AO110">
        <f t="shared" ca="1" si="36"/>
        <v>0.81203831123586634</v>
      </c>
      <c r="AP110" t="str">
        <f t="shared" ca="1" si="37"/>
        <v>pics\\Finik_4.jpg</v>
      </c>
      <c r="AR110" t="str">
        <f t="shared" si="39"/>
        <v/>
      </c>
      <c r="AS110" t="str">
        <f t="shared" si="31"/>
        <v/>
      </c>
      <c r="AT110">
        <f t="shared" ca="1" si="32"/>
        <v>0.57426687785092445</v>
      </c>
      <c r="AU110" t="s">
        <v>697</v>
      </c>
      <c r="AV110" t="str">
        <f t="shared" ca="1" si="33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_Он_квадратный?</v>
      </c>
      <c r="BA110" t="e">
        <f>VLOOKUP(Q110,audio_list_stym!$B$2:$BQ$299,68,FALSE)</f>
        <v>#N/A</v>
      </c>
      <c r="BB110" t="str">
        <f t="shared" si="34"/>
        <v>На_картинке_XXXXX._Он_квадратный?</v>
      </c>
      <c r="BD110" cm="1">
        <f t="array" aca="1" ref="BD110" ca="1">INDEX($L$106:$L$113,(RANK(AT6,$AT$2:$AT$9)))</f>
        <v>2069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VLOOKUP(B111,audio_list_stym!$A$3:$BP$18,59,FALSE)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VLOOKUP(B111,audio_list_stym!$A$3:$AJ$18,27,FALSE)</f>
        <v>Ackee</v>
      </c>
      <c r="I111" t="s">
        <v>693</v>
      </c>
      <c r="J111" t="str">
        <f t="shared" si="29"/>
        <v>Ackee_6</v>
      </c>
      <c r="K111">
        <v>17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102</v>
      </c>
      <c r="Z111" t="str">
        <f>IF(G111="экспл",VLOOKUP(J111,quest_экспл!$A$1:$N$129,12,FALSE),IF(G111="импл_",0,0))</f>
        <v>sound\\Raznocvetniy_li_on.wav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5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30"/>
        <v/>
      </c>
      <c r="AI111" t="s">
        <v>121</v>
      </c>
      <c r="AO111">
        <f t="shared" ca="1" si="36"/>
        <v>0.7551446317435031</v>
      </c>
      <c r="AP111" t="str">
        <f t="shared" ca="1" si="37"/>
        <v>pics\\Finik_5.jpg</v>
      </c>
      <c r="AR111" t="str">
        <f t="shared" si="39"/>
        <v/>
      </c>
      <c r="AS111" t="str">
        <f t="shared" si="31"/>
        <v/>
      </c>
      <c r="AT111">
        <f t="shared" ca="1" si="32"/>
        <v>0.11439495082965667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_Разноцветный_ли_он?</v>
      </c>
      <c r="BA111" t="e">
        <f>VLOOKUP(Q111,audio_list_stym!$B$2:$BQ$299,68,FALSE)</f>
        <v>#N/A</v>
      </c>
      <c r="BB111" t="str">
        <f t="shared" si="34"/>
        <v>На_мониторе_XXXXX._Разноцветный_ли_он?</v>
      </c>
      <c r="BD111" cm="1">
        <f t="array" aca="1" ref="BD111" ca="1">INDEX($L$106:$L$113,(RANK(AT7,$AT$2:$AT$9)))</f>
        <v>2068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VLOOKUP(B112,audio_list_stym!$A$3:$BP$18,59,FALSE)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VLOOKUP(B112,audio_list_stym!$A$3:$AJ$18,27,FALSE)</f>
        <v>Ackee</v>
      </c>
      <c r="I112" t="s">
        <v>694</v>
      </c>
      <c r="J112" t="str">
        <f t="shared" si="29"/>
        <v>Ackee_7</v>
      </c>
      <c r="K112">
        <v>17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103</v>
      </c>
      <c r="Z112" t="str">
        <f>IF(G112="экспл",VLOOKUP(J112,quest_экспл!$A$1:$N$129,12,FALSE),IF(G112="импл_",0,0))</f>
        <v>sound\\Uvyadshiy_li_on.wav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5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30"/>
        <v/>
      </c>
      <c r="AI112" t="s">
        <v>122</v>
      </c>
      <c r="AO112">
        <f t="shared" ca="1" si="36"/>
        <v>0.14846315250761444</v>
      </c>
      <c r="AP112" t="str">
        <f t="shared" ca="1" si="37"/>
        <v>pics\\Redis_5.jpg</v>
      </c>
      <c r="AR112" t="str">
        <f t="shared" si="39"/>
        <v/>
      </c>
      <c r="AS112" t="str">
        <f t="shared" si="31"/>
        <v/>
      </c>
      <c r="AT112">
        <f t="shared" ca="1" si="32"/>
        <v>0.65805582035606136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_Увядший_ли_он?</v>
      </c>
      <c r="BA112" t="e">
        <f>VLOOKUP(Q112,audio_list_stym!$B$2:$BQ$299,68,FALSE)</f>
        <v>#N/A</v>
      </c>
      <c r="BB112" t="str">
        <f t="shared" si="34"/>
        <v>Перед_Вами_XXXXX._Увядший_ли_он?</v>
      </c>
      <c r="BD112" cm="1">
        <f t="array" aca="1" ref="BD112" ca="1">INDEX($L$106:$L$113,(RANK(AT8,$AT$2:$AT$9)))</f>
        <v>2067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VLOOKUP(B113,audio_list_stym!$A$3:$BP$18,59,FALSE)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VLOOKUP(B113,audio_list_stym!$A$3:$AJ$18,27,FALSE)</f>
        <v>Ackee</v>
      </c>
      <c r="I113" t="s">
        <v>695</v>
      </c>
      <c r="J113" t="str">
        <f t="shared" si="29"/>
        <v>Ackee_8</v>
      </c>
      <c r="K113">
        <v>17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104</v>
      </c>
      <c r="Z113" t="str">
        <f>IF(G113="экспл",VLOOKUP(J113,quest_экспл!$A$1:$N$129,12,FALSE),IF(G113="импл_",0,0))</f>
        <v>sound\\On_sklizskiy.wav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5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30"/>
        <v/>
      </c>
      <c r="AI113" t="s">
        <v>123</v>
      </c>
      <c r="AO113">
        <f t="shared" ca="1" si="36"/>
        <v>0.39871162982087893</v>
      </c>
      <c r="AP113" t="str">
        <f t="shared" ca="1" si="37"/>
        <v>pics\\Limon_4.jpg</v>
      </c>
      <c r="AR113" t="str">
        <f t="shared" si="39"/>
        <v/>
      </c>
      <c r="AS113" t="str">
        <f t="shared" si="31"/>
        <v/>
      </c>
      <c r="AT113">
        <f t="shared" ca="1" si="32"/>
        <v>0.69338649219520265</v>
      </c>
      <c r="AU113" t="s">
        <v>697</v>
      </c>
      <c r="AV113" t="str">
        <f t="shared" ca="1" si="33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_Он_склизкий?</v>
      </c>
      <c r="BA113" t="e">
        <f>VLOOKUP(Q113,audio_list_stym!$B$2:$BQ$299,68,FALSE)</f>
        <v>#N/A</v>
      </c>
      <c r="BB113" t="str">
        <f t="shared" si="34"/>
        <v>Вы_видите_XXXXX._Он_склизкий?</v>
      </c>
      <c r="BD113" cm="1">
        <f t="array" aca="1" ref="BD113" ca="1">INDEX($L$106:$L$113,(RANK(AT9,$AT$2:$AT$9)))</f>
        <v>2072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VLOOKUP(B114,audio_list_stym!$A$3:$BP$18,59,FALSE)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VLOOKUP(B114,audio_list_stym!$A$3:$AJ$18,27,FALSE)</f>
        <v>Ake</v>
      </c>
      <c r="I114" t="s">
        <v>688</v>
      </c>
      <c r="J114" t="str">
        <f t="shared" si="29"/>
        <v>Ake_1</v>
      </c>
      <c r="K114">
        <v>14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233</v>
      </c>
      <c r="Q114" t="str">
        <f>IF(G114="экспл",0,IF(G114="импл_",VLOOKUP(J114,quest_импл!$A$1:$J$129,8,FALSE),0))</f>
        <v>sound\\Imeet_li_myakot.wav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2004</v>
      </c>
      <c r="AD114" t="str">
        <f t="shared" ca="1" si="35"/>
        <v>pics\\Banan_4.jpg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pics\\Banan_4.jpg</v>
      </c>
      <c r="AI114" t="s">
        <v>86</v>
      </c>
      <c r="AO114">
        <f t="shared" ca="1" si="36"/>
        <v>0.89206077590822119</v>
      </c>
      <c r="AP114" t="str">
        <f t="shared" ca="1" si="37"/>
        <v>pics\\Banan_4.jpg</v>
      </c>
      <c r="AR114" t="str">
        <f t="shared" si="39"/>
        <v/>
      </c>
      <c r="AS114" t="str">
        <f t="shared" ca="1" si="31"/>
        <v>pics\\Banan_4.jpg</v>
      </c>
      <c r="AT114">
        <f t="shared" ca="1" si="32"/>
        <v>0.23219293293644372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_Имеет_ли_мякоть_</v>
      </c>
      <c r="BB114" t="str">
        <f t="shared" si="34"/>
        <v>_Имеет_ли_мякоть_ТОДИС?</v>
      </c>
      <c r="BC114">
        <f>A114</f>
        <v>1215</v>
      </c>
      <c r="BD114" cm="1">
        <f t="array" aca="1" ref="BD114" ca="1">INDEX($L$114:$L$121,(RANK(AT2,$AT$2:$AT$9)))</f>
        <v>2074</v>
      </c>
      <c r="BE114" cm="1">
        <f t="array" aca="1" ref="BE114" ca="1">INDEX(BD66:BD81,(RANK(AT8,$AT$2:$AT$17)))</f>
        <v>2119</v>
      </c>
      <c r="BF114" cm="1">
        <f t="array" aca="1" ref="BF114" ca="1">INDEX(BD82:BD97,(RANK(AT8,$AT$2:$AT$9)))</f>
        <v>2129</v>
      </c>
      <c r="BG114" cm="1">
        <f t="array" aca="1" ref="BG114" ca="1">INDEX(BD98:BD113,(RANK(AT8,$AT$2:$AT$9)))</f>
        <v>2145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VLOOKUP(B115,audio_list_stym!$A$3:$BP$18,59,FALSE)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VLOOKUP(B115,audio_list_stym!$A$3:$AJ$18,27,FALSE)</f>
        <v>Ake</v>
      </c>
      <c r="I115" t="s">
        <v>689</v>
      </c>
      <c r="J115" t="str">
        <f t="shared" si="29"/>
        <v>Ake_2</v>
      </c>
      <c r="K115">
        <v>14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234</v>
      </c>
      <c r="Q115" t="str">
        <f>IF(G115="экспл",0,IF(G115="импл_",VLOOKUP(J115,quest_импл!$A$1:$J$129,8,FALSE),0))</f>
        <v>sound\\Prodolgovatiy_li.wav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2010</v>
      </c>
      <c r="AD115" t="str">
        <f t="shared" ca="1" si="35"/>
        <v>pics\\Finik_2.jpg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pics\\Finik_2.jpg</v>
      </c>
      <c r="AI115" t="s">
        <v>87</v>
      </c>
      <c r="AO115">
        <f t="shared" ca="1" si="36"/>
        <v>0.83570419794969097</v>
      </c>
      <c r="AP115" t="str">
        <f t="shared" ca="1" si="37"/>
        <v>pics\\Finik_2.jpg</v>
      </c>
      <c r="AR115" t="str">
        <f t="shared" si="39"/>
        <v/>
      </c>
      <c r="AS115" t="str">
        <f t="shared" ca="1" si="31"/>
        <v>pics\\Finik_2.jpg</v>
      </c>
      <c r="AT115">
        <f t="shared" ca="1" si="32"/>
        <v>0.780395755238254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_Продолговатый_ли_</v>
      </c>
      <c r="BB115" t="str">
        <f t="shared" si="34"/>
        <v>_Продолговатый_ли_ТОДИС?</v>
      </c>
      <c r="BD115" cm="1">
        <f t="array" aca="1" ref="BD115" ca="1">INDEX($L$114:$L$121,(RANK(AT3,$AT$2:$AT$9)))</f>
        <v>2079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VLOOKUP(B116,audio_list_stym!$A$3:$BP$18,59,FALSE)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VLOOKUP(B116,audio_list_stym!$A$3:$AJ$18,27,FALSE)</f>
        <v>Ake</v>
      </c>
      <c r="I116" t="s">
        <v>690</v>
      </c>
      <c r="J116" t="str">
        <f t="shared" si="29"/>
        <v>Ake_3</v>
      </c>
      <c r="K116">
        <v>14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235</v>
      </c>
      <c r="Q116" t="str">
        <f>IF(G116="экспл",0,IF(G116="импл_",VLOOKUP(J116,quest_импл!$A$1:$J$129,8,FALSE),0))</f>
        <v>sound\\Pyatnistyi_li.wav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2018</v>
      </c>
      <c r="AD116" t="str">
        <f t="shared" ca="1" si="35"/>
        <v>pics\\Goroh_2.jpg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pics\\Goroh_2.jpg</v>
      </c>
      <c r="AI116" t="s">
        <v>88</v>
      </c>
      <c r="AO116">
        <f t="shared" ca="1" si="36"/>
        <v>0.69787160288374539</v>
      </c>
      <c r="AP116" t="str">
        <f t="shared" ca="1" si="37"/>
        <v>pics\\Goroh_2.jpg</v>
      </c>
      <c r="AR116" t="str">
        <f t="shared" si="39"/>
        <v/>
      </c>
      <c r="AS116" t="str">
        <f t="shared" ca="1" si="31"/>
        <v>pics\\Goroh_2.jpg</v>
      </c>
      <c r="AT116">
        <f t="shared" ca="1" si="32"/>
        <v>0.99168421851451349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_Пятнистый_ли_</v>
      </c>
      <c r="BB116" t="str">
        <f t="shared" si="34"/>
        <v>_Пятнистый_ли_ТОДИС?</v>
      </c>
      <c r="BD116" cm="1">
        <f t="array" aca="1" ref="BD116" ca="1">INDEX($L$114:$L$121,(RANK(AT4,$AT$2:$AT$9)))</f>
        <v>2073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VLOOKUP(B117,audio_list_stym!$A$3:$BP$18,59,FALSE)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VLOOKUP(B117,audio_list_stym!$A$3:$AJ$18,27,FALSE)</f>
        <v>Ake</v>
      </c>
      <c r="I117" t="s">
        <v>691</v>
      </c>
      <c r="J117" t="str">
        <f t="shared" si="29"/>
        <v>Ake_4</v>
      </c>
      <c r="K117">
        <v>14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236</v>
      </c>
      <c r="Q117" t="str">
        <f>IF(G117="экспл",0,IF(G117="импл_",VLOOKUP(J117,quest_импл!$A$1:$J$129,8,FALSE),0))</f>
        <v>sound\\S_kochuroy_li.wav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2037</v>
      </c>
      <c r="AD117" t="str">
        <f t="shared" ca="1" si="35"/>
        <v>pics\\Limon_5.jpg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pics\\Limon_5.jpg</v>
      </c>
      <c r="AI117" t="s">
        <v>89</v>
      </c>
      <c r="AO117">
        <f t="shared" ca="1" si="36"/>
        <v>0.39779218531097749</v>
      </c>
      <c r="AP117" t="str">
        <f t="shared" ca="1" si="37"/>
        <v>pics\\Limon_5.jpg</v>
      </c>
      <c r="AR117" t="str">
        <f t="shared" si="39"/>
        <v/>
      </c>
      <c r="AS117" t="str">
        <f t="shared" ca="1" si="31"/>
        <v>pics\\Limon_5.jpg</v>
      </c>
      <c r="AT117">
        <f t="shared" ca="1" si="32"/>
        <v>0.83231917101414044</v>
      </c>
      <c r="AU117" t="s">
        <v>697</v>
      </c>
      <c r="AV117" t="str">
        <f t="shared" ca="1" si="33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_С_косточкой_ли_</v>
      </c>
      <c r="BB117" t="str">
        <f t="shared" si="34"/>
        <v>_С_косточкой_ли_ТОДИС?</v>
      </c>
      <c r="BD117" cm="1">
        <f t="array" aca="1" ref="BD117" ca="1">INDEX($L$114:$L$121,(RANK(AT5,$AT$2:$AT$9)))</f>
        <v>2078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VLOOKUP(B118,audio_list_stym!$A$3:$BP$18,59,FALSE)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VLOOKUP(B118,audio_list_stym!$A$3:$AJ$18,27,FALSE)</f>
        <v>Ake</v>
      </c>
      <c r="I118" t="s">
        <v>692</v>
      </c>
      <c r="J118" t="str">
        <f t="shared" si="29"/>
        <v>Ake_5</v>
      </c>
      <c r="K118">
        <v>14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237</v>
      </c>
      <c r="Q118" t="str">
        <f>IF(G118="экспл",0,IF(G118="импл_",VLOOKUP(J118,quest_импл!$A$1:$J$129,8,FALSE),0))</f>
        <v>sound\\Fioletoviy_li.wav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2025</v>
      </c>
      <c r="AD118" t="str">
        <f t="shared" ca="1" si="35"/>
        <v>pics\\Kokos_1.jpg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pics\\Kokos_1.jpg</v>
      </c>
      <c r="AI118" t="s">
        <v>90</v>
      </c>
      <c r="AO118">
        <f t="shared" ca="1" si="36"/>
        <v>0.58241391997044567</v>
      </c>
      <c r="AP118" t="str">
        <f t="shared" ca="1" si="37"/>
        <v>pics\\Kokos_1.jpg</v>
      </c>
      <c r="AR118" t="str">
        <f t="shared" si="39"/>
        <v/>
      </c>
      <c r="AS118" t="str">
        <f t="shared" ca="1" si="31"/>
        <v>pics\\Kokos_1.jpg</v>
      </c>
      <c r="AT118">
        <f t="shared" ca="1" si="32"/>
        <v>0.40876217041275653</v>
      </c>
      <c r="AU118" t="s">
        <v>697</v>
      </c>
      <c r="AV118" t="str">
        <f t="shared" ca="1" si="33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_Синий_ли_</v>
      </c>
      <c r="BB118" t="str">
        <f t="shared" si="34"/>
        <v>_Синий_ли_ТОДИС?</v>
      </c>
      <c r="BD118" cm="1">
        <f t="array" aca="1" ref="BD118" ca="1">INDEX($L$114:$L$121,(RANK(AT6,$AT$2:$AT$9)))</f>
        <v>2077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VLOOKUP(B119,audio_list_stym!$A$3:$BP$18,59,FALSE)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VLOOKUP(B119,audio_list_stym!$A$3:$AJ$18,27,FALSE)</f>
        <v>Ake</v>
      </c>
      <c r="I119" t="s">
        <v>693</v>
      </c>
      <c r="J119" t="str">
        <f t="shared" si="29"/>
        <v>Ake_6</v>
      </c>
      <c r="K119">
        <v>14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238</v>
      </c>
      <c r="Q119" t="str">
        <f>IF(G119="экспл",0,IF(G119="импл_",VLOOKUP(J119,quest_импл!$A$1:$J$129,8,FALSE),0))</f>
        <v>sound\\S_dolkami_li.wav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2032</v>
      </c>
      <c r="AD119" t="str">
        <f t="shared" ca="1" si="35"/>
        <v>pics\\Kokos_8.jpg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pics\\Kokos_8.jpg</v>
      </c>
      <c r="AI119" t="s">
        <v>91</v>
      </c>
      <c r="AO119">
        <f t="shared" ca="1" si="36"/>
        <v>0.43680756733193449</v>
      </c>
      <c r="AP119" t="str">
        <f t="shared" ca="1" si="37"/>
        <v>pics\\Kokos_8.jpg</v>
      </c>
      <c r="AR119" t="str">
        <f t="shared" si="39"/>
        <v/>
      </c>
      <c r="AS119" t="str">
        <f t="shared" ca="1" si="31"/>
        <v>pics\\Kokos_8.jpg</v>
      </c>
      <c r="AT119">
        <f t="shared" ca="1" si="32"/>
        <v>0.58197276067483106</v>
      </c>
      <c r="AU119" t="s">
        <v>697</v>
      </c>
      <c r="AV119" t="str">
        <f t="shared" ca="1" si="33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_С_дольками_ли_</v>
      </c>
      <c r="BB119" t="str">
        <f t="shared" si="34"/>
        <v>_С_дольками_ли_ТОДИС?</v>
      </c>
      <c r="BD119" cm="1">
        <f t="array" aca="1" ref="BD119" ca="1">INDEX($L$114:$L$121,(RANK(AT7,$AT$2:$AT$9)))</f>
        <v>2076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VLOOKUP(B120,audio_list_stym!$A$3:$BP$18,59,FALSE)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VLOOKUP(B120,audio_list_stym!$A$3:$AJ$18,27,FALSE)</f>
        <v>Ake</v>
      </c>
      <c r="I120" t="s">
        <v>694</v>
      </c>
      <c r="J120" t="str">
        <f t="shared" si="29"/>
        <v>Ake_7</v>
      </c>
      <c r="K120">
        <v>14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239</v>
      </c>
      <c r="Q120" t="str">
        <f>IF(G120="экспл",0,IF(G120="импл_",VLOOKUP(J120,quest_импл!$A$1:$J$129,8,FALSE),0))</f>
        <v>sound\\Visushenniy_li.wav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2009</v>
      </c>
      <c r="AD120" t="str">
        <f t="shared" ca="1" si="35"/>
        <v>pics\\Finik_1.jpg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pics\\Finik_1.jpg</v>
      </c>
      <c r="AI120" t="s">
        <v>92</v>
      </c>
      <c r="AO120">
        <f t="shared" ca="1" si="36"/>
        <v>0.83844008262873804</v>
      </c>
      <c r="AP120" t="str">
        <f t="shared" ca="1" si="37"/>
        <v>pics\\Finik_1.jpg</v>
      </c>
      <c r="AR120" t="str">
        <f t="shared" si="39"/>
        <v/>
      </c>
      <c r="AS120" t="str">
        <f t="shared" ca="1" si="31"/>
        <v>pics\\Finik_1.jpg</v>
      </c>
      <c r="AT120">
        <f t="shared" ca="1" si="32"/>
        <v>0.15857799840936937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_Высушенный_ли_</v>
      </c>
      <c r="BB120" t="str">
        <f t="shared" si="34"/>
        <v>_Высушенный_ли_ТОДИС?</v>
      </c>
      <c r="BD120" cm="1">
        <f t="array" aca="1" ref="BD120" ca="1">INDEX($L$114:$L$121,(RANK(AT8,$AT$2:$AT$9)))</f>
        <v>2075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VLOOKUP(B121,audio_list_stym!$A$3:$BP$18,59,FALSE)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VLOOKUP(B121,audio_list_stym!$A$3:$AJ$18,27,FALSE)</f>
        <v>Ake</v>
      </c>
      <c r="I121" t="s">
        <v>695</v>
      </c>
      <c r="J121" t="str">
        <f t="shared" si="29"/>
        <v>Ake_8</v>
      </c>
      <c r="K121">
        <v>14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240</v>
      </c>
      <c r="Q121" t="str">
        <f>IF(G121="экспл",0,IF(G121="импл_",VLOOKUP(J121,quest_импл!$A$1:$J$129,8,FALSE),0))</f>
        <v>sound\\Myatiy_li.wav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2022</v>
      </c>
      <c r="AD121" t="str">
        <f t="shared" ca="1" si="35"/>
        <v>pics\\Goroh_6.jpg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pics\\Goroh_6.jpg</v>
      </c>
      <c r="AI121" t="s">
        <v>93</v>
      </c>
      <c r="AO121">
        <f t="shared" ca="1" si="36"/>
        <v>0.64390788553720391</v>
      </c>
      <c r="AP121" t="str">
        <f t="shared" ca="1" si="37"/>
        <v>pics\\Goroh_6.jpg</v>
      </c>
      <c r="AR121" t="str">
        <f>IF(AH121="sound\\Ogorod",AP49,"")</f>
        <v/>
      </c>
      <c r="AS121" t="str">
        <f t="shared" ca="1" si="31"/>
        <v>pics\\Goroh_6.jpg</v>
      </c>
      <c r="AT121">
        <f t="shared" ca="1" si="32"/>
        <v>0.47113990250020199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_Мятый_ли_</v>
      </c>
      <c r="BB121" t="str">
        <f t="shared" si="34"/>
        <v>_Мятый_ли_ТОДИС?</v>
      </c>
      <c r="BD121" cm="1">
        <f t="array" aca="1" ref="BD121" ca="1">INDEX($L$114:$L$121,(RANK(AT9,$AT$2:$AT$9)))</f>
        <v>2080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VLOOKUP(B122,audio_list_stym!$A$3:$BP$18,59,FALSE)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VLOOKUP(B122,audio_list_stym!$A$3:$AJ$18,27,FALSE)</f>
        <v>Finger</v>
      </c>
      <c r="I122" t="s">
        <v>688</v>
      </c>
      <c r="J122" t="str">
        <f t="shared" si="29"/>
        <v>Finger_1</v>
      </c>
      <c r="K122">
        <v>15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113</v>
      </c>
      <c r="Z122" t="str">
        <f>IF(G122="экспл",VLOOKUP(J122,quest_экспл!$A$1:$N$129,12,FALSE),IF(G122="импл_",0,0))</f>
        <v>sound\\On_vizhatiy.wav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35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30"/>
        <v/>
      </c>
      <c r="AI122" t="s">
        <v>124</v>
      </c>
      <c r="AO122">
        <f t="shared" ca="1" si="36"/>
        <v>0.99702884210882747</v>
      </c>
      <c r="AP122" t="str">
        <f t="shared" ca="1" si="37"/>
        <v>pics\\Banan_1.jpg</v>
      </c>
      <c r="AR122" t="str">
        <f t="shared" ref="AR122:AR129" si="40">IF(AH122="sound\\Ogorod",AP50,"")</f>
        <v/>
      </c>
      <c r="AS122" t="str">
        <f t="shared" si="31"/>
        <v/>
      </c>
      <c r="AT122">
        <f t="shared" ca="1" si="32"/>
        <v>0.97729098065713726</v>
      </c>
      <c r="AU122" t="s">
        <v>697</v>
      </c>
      <c r="AV122" t="str">
        <f t="shared" ca="1" si="33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_Он_выжатый?</v>
      </c>
      <c r="BA122" t="e">
        <f>VLOOKUP(Q122,audio_list_stym!$B$2:$BQ$299,68,FALSE)</f>
        <v>#N/A</v>
      </c>
      <c r="BB122" t="str">
        <f t="shared" si="34"/>
        <v>На_экране_ПЕМАТ._Он_выжатый?</v>
      </c>
      <c r="BC122">
        <f>A122</f>
        <v>1216</v>
      </c>
      <c r="BD122" cm="1">
        <f t="array" aca="1" ref="BD122" ca="1">INDEX($L$122:$L$129,(RANK(AT2,$AT$2:$AT$9)))</f>
        <v>2082</v>
      </c>
      <c r="BE122" cm="1">
        <f t="array" aca="1" ref="BE122" ca="1">INDEX(BD66:BD81,(RANK(AT9,$AT$2:$AT$17)))</f>
        <v>2115</v>
      </c>
      <c r="BF122" cm="1">
        <f t="array" aca="1" ref="BF122" ca="1">INDEX(BD90:BD105,(RANK(AT9,$AT$2:$AT$17)))</f>
        <v>2147</v>
      </c>
      <c r="BG122" cm="1">
        <f t="array" aca="1" ref="BG122" ca="1">INDEX(BD106:BD121,(RANK(AT9,$AT$2:$AT$17)))</f>
        <v>2075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VLOOKUP(B123,audio_list_stym!$A$3:$BP$18,59,FALSE)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VLOOKUP(B123,audio_list_stym!$A$3:$AJ$18,27,FALSE)</f>
        <v>Finger</v>
      </c>
      <c r="I123" t="s">
        <v>689</v>
      </c>
      <c r="J123" t="str">
        <f t="shared" si="29"/>
        <v>Finger_2</v>
      </c>
      <c r="K123">
        <v>15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114</v>
      </c>
      <c r="Z123" t="str">
        <f>IF(G123="экспл",VLOOKUP(J123,quest_экспл!$A$1:$N$129,12,FALSE),IF(G123="импл_",0,0))</f>
        <v>sound\\On_nadloman.wav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5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30"/>
        <v/>
      </c>
      <c r="AI123" t="s">
        <v>125</v>
      </c>
      <c r="AO123">
        <f t="shared" ca="1" si="36"/>
        <v>0.86763865099751403</v>
      </c>
      <c r="AP123" t="str">
        <f t="shared" ca="1" si="37"/>
        <v>pics\\Banan_7.jpg</v>
      </c>
      <c r="AR123" t="str">
        <f t="shared" si="40"/>
        <v/>
      </c>
      <c r="AS123" t="str">
        <f t="shared" si="31"/>
        <v/>
      </c>
      <c r="AT123">
        <f t="shared" ca="1" si="32"/>
        <v>0.78040665052723679</v>
      </c>
      <c r="AU123" t="s">
        <v>697</v>
      </c>
      <c r="AV123" t="str">
        <f t="shared" ca="1" si="33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_Он_надломан?</v>
      </c>
      <c r="BA123" t="e">
        <f>VLOOKUP(Q123,audio_list_stym!$B$2:$BQ$299,68,FALSE)</f>
        <v>#N/A</v>
      </c>
      <c r="BB123" t="str">
        <f t="shared" si="34"/>
        <v>Посмотрите,_вот_ПЕМАТ._Он_надломан?</v>
      </c>
      <c r="BD123" cm="1">
        <f t="array" aca="1" ref="BD123" ca="1">INDEX($L$122:$L$129,(RANK(AT3,$AT$2:$AT$9)))</f>
        <v>2087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VLOOKUP(B124,audio_list_stym!$A$3:$BP$18,59,FALSE)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VLOOKUP(B124,audio_list_stym!$A$3:$AJ$18,27,FALSE)</f>
        <v>Finger</v>
      </c>
      <c r="I124" t="s">
        <v>690</v>
      </c>
      <c r="J124" t="str">
        <f t="shared" si="29"/>
        <v>Finger_3</v>
      </c>
      <c r="K124">
        <v>15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115</v>
      </c>
      <c r="Z124" t="str">
        <f>IF(G124="экспл",VLOOKUP(J124,quest_экспл!$A$1:$N$129,12,FALSE),IF(G124="импл_",0,0))</f>
        <v>sound\\On_volnistiy.wav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5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30"/>
        <v/>
      </c>
      <c r="AI124" t="s">
        <v>126</v>
      </c>
      <c r="AO124">
        <f t="shared" ca="1" si="36"/>
        <v>0.13773506996513774</v>
      </c>
      <c r="AP124" t="str">
        <f t="shared" ca="1" si="37"/>
        <v>pics\\Redis_8.jpg</v>
      </c>
      <c r="AR124" t="str">
        <f t="shared" si="40"/>
        <v/>
      </c>
      <c r="AS124" t="str">
        <f t="shared" si="31"/>
        <v/>
      </c>
      <c r="AT124">
        <f t="shared" ca="1" si="32"/>
        <v>0.30026271826122186</v>
      </c>
      <c r="AU124" t="s">
        <v>697</v>
      </c>
      <c r="AV124" t="str">
        <f t="shared" ca="1" si="33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_Он_волнистый?</v>
      </c>
      <c r="BA124" t="e">
        <f>VLOOKUP(Q124,audio_list_stym!$B$2:$BQ$299,68,FALSE)</f>
        <v>#N/A</v>
      </c>
      <c r="BB124" t="str">
        <f t="shared" si="34"/>
        <v>Вот_ПЕМАТ._Он_волнистый?</v>
      </c>
      <c r="BD124" cm="1">
        <f t="array" aca="1" ref="BD124" ca="1">INDEX($L$122:$L$129,(RANK(AT4,$AT$2:$AT$9)))</f>
        <v>2081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VLOOKUP(B125,audio_list_stym!$A$3:$BP$18,59,FALSE)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VLOOKUP(B125,audio_list_stym!$A$3:$AJ$18,27,FALSE)</f>
        <v>Finger</v>
      </c>
      <c r="I125" t="s">
        <v>691</v>
      </c>
      <c r="J125" t="str">
        <f t="shared" si="29"/>
        <v>Finger_4</v>
      </c>
      <c r="K125">
        <v>15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116</v>
      </c>
      <c r="Z125" t="str">
        <f>IF(G125="экспл",VLOOKUP(J125,quest_экспл!$A$1:$N$129,12,FALSE),IF(G125="импл_",0,0))</f>
        <v>sound\\On_buriy.wav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5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30"/>
        <v/>
      </c>
      <c r="AI125" t="s">
        <v>127</v>
      </c>
      <c r="AO125">
        <f t="shared" ca="1" si="36"/>
        <v>0.66800942080351833</v>
      </c>
      <c r="AP125" t="str">
        <f t="shared" ca="1" si="37"/>
        <v>pics\\Goroh_5.jpg</v>
      </c>
      <c r="AR125" t="str">
        <f t="shared" si="40"/>
        <v/>
      </c>
      <c r="AS125" t="str">
        <f t="shared" si="31"/>
        <v/>
      </c>
      <c r="AT125">
        <f t="shared" ca="1" si="32"/>
        <v>0.91389305743614579</v>
      </c>
      <c r="AU125" t="s">
        <v>697</v>
      </c>
      <c r="AV125" t="str">
        <f t="shared" ca="1" si="33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_Он_бурый?</v>
      </c>
      <c r="BA125" t="e">
        <f>VLOOKUP(Q125,audio_list_stym!$B$2:$BQ$299,68,FALSE)</f>
        <v>#N/A</v>
      </c>
      <c r="BB125" t="str">
        <f t="shared" si="34"/>
        <v>Это_ПЕМАТ._Он_бурый?</v>
      </c>
      <c r="BD125" cm="1">
        <f t="array" aca="1" ref="BD125" ca="1">INDEX($L$122:$L$129,(RANK(AT5,$AT$2:$AT$9)))</f>
        <v>2086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VLOOKUP(B126,audio_list_stym!$A$3:$BP$18,59,FALSE)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VLOOKUP(B126,audio_list_stym!$A$3:$AJ$18,27,FALSE)</f>
        <v>Finger</v>
      </c>
      <c r="I126" t="s">
        <v>692</v>
      </c>
      <c r="J126" t="str">
        <f t="shared" si="29"/>
        <v>Finger_5</v>
      </c>
      <c r="K126">
        <v>15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117</v>
      </c>
      <c r="Z126" t="str">
        <f>IF(G126="экспл",VLOOKUP(J126,quest_экспл!$A$1:$N$129,12,FALSE),IF(G126="импл_",0,0))</f>
        <v>sound\\Vityanut_li_on.wav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5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30"/>
        <v/>
      </c>
      <c r="AI126" t="s">
        <v>128</v>
      </c>
      <c r="AO126">
        <f t="shared" ca="1" si="36"/>
        <v>3.9118051739056581E-3</v>
      </c>
      <c r="AP126" t="str">
        <f t="shared" ca="1" si="37"/>
        <v>pics\\Tomat_8.jpg</v>
      </c>
      <c r="AR126" t="str">
        <f t="shared" si="40"/>
        <v/>
      </c>
      <c r="AS126" t="str">
        <f t="shared" si="31"/>
        <v/>
      </c>
      <c r="AT126">
        <f t="shared" ca="1" si="32"/>
        <v>0.34381300410178006</v>
      </c>
      <c r="AU126" t="s">
        <v>697</v>
      </c>
      <c r="AV126" t="str">
        <f t="shared" ca="1" si="33"/>
        <v>sound\\Redkiy_plod.wav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_Вытянут_ли_он?</v>
      </c>
      <c r="BA126" t="e">
        <f>VLOOKUP(Q126,audio_list_stym!$B$2:$BQ$299,68,FALSE)</f>
        <v>#N/A</v>
      </c>
      <c r="BB126" t="str">
        <f t="shared" si="34"/>
        <v>На_картинке_ПЕМАТ._Вытянут_ли_он?</v>
      </c>
      <c r="BD126" cm="1">
        <f t="array" aca="1" ref="BD126" ca="1">INDEX($L$122:$L$129,(RANK(AT6,$AT$2:$AT$9)))</f>
        <v>2085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VLOOKUP(B127,audio_list_stym!$A$3:$BP$18,59,FALSE)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VLOOKUP(B127,audio_list_stym!$A$3:$AJ$18,27,FALSE)</f>
        <v>Finger</v>
      </c>
      <c r="I127" t="s">
        <v>693</v>
      </c>
      <c r="J127" t="str">
        <f t="shared" si="29"/>
        <v>Finger_6</v>
      </c>
      <c r="K127">
        <v>15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118</v>
      </c>
      <c r="Z127" t="str">
        <f>IF(G127="экспл",VLOOKUP(J127,quest_экспл!$A$1:$N$129,12,FALSE),IF(G127="импл_",0,0))</f>
        <v>sound\\Obyemniy_li_on.wav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5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0"/>
        <v/>
      </c>
      <c r="AI127" t="s">
        <v>129</v>
      </c>
      <c r="AO127">
        <f t="shared" ca="1" si="36"/>
        <v>0.14991657890818166</v>
      </c>
      <c r="AP127" t="str">
        <f t="shared" ca="1" si="37"/>
        <v>pics\\Redis_4.jpg</v>
      </c>
      <c r="AR127" t="str">
        <f t="shared" si="40"/>
        <v/>
      </c>
      <c r="AS127" t="str">
        <f t="shared" si="31"/>
        <v/>
      </c>
      <c r="AT127">
        <f t="shared" ca="1" si="32"/>
        <v>0.63043848526604962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_Объемный_ли_он?</v>
      </c>
      <c r="BA127" t="e">
        <f>VLOOKUP(Q127,audio_list_stym!$B$2:$BQ$299,68,FALSE)</f>
        <v>#N/A</v>
      </c>
      <c r="BB127" t="str">
        <f t="shared" si="34"/>
        <v>На_мониторе_ПЕМАТ._Объемный_ли_он?</v>
      </c>
      <c r="BD127" cm="1">
        <f t="array" aca="1" ref="BD127" ca="1">INDEX($L$122:$L$129,(RANK(AT7,$AT$2:$AT$9)))</f>
        <v>2084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VLOOKUP(B128,audio_list_stym!$A$3:$BP$18,59,FALSE)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VLOOKUP(B128,audio_list_stym!$A$3:$AJ$18,27,FALSE)</f>
        <v>Finger</v>
      </c>
      <c r="I128" t="s">
        <v>694</v>
      </c>
      <c r="J128" t="str">
        <f t="shared" si="29"/>
        <v>Finger_7</v>
      </c>
      <c r="K128">
        <v>15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119</v>
      </c>
      <c r="Z128" t="str">
        <f>IF(G128="экспл",VLOOKUP(J128,quest_экспл!$A$1:$N$129,12,FALSE),IF(G128="импл_",0,0))</f>
        <v>sound\\Pustoy_li_on.wav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5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30"/>
        <v/>
      </c>
      <c r="AI128" t="s">
        <v>130</v>
      </c>
      <c r="AO128">
        <f t="shared" ca="1" si="36"/>
        <v>0.43641794608195483</v>
      </c>
      <c r="AP128" t="str">
        <f t="shared" ca="1" si="37"/>
        <v>pics\\Limon_1.jpg</v>
      </c>
      <c r="AR128" t="str">
        <f t="shared" si="40"/>
        <v/>
      </c>
      <c r="AS128" t="str">
        <f t="shared" si="31"/>
        <v/>
      </c>
      <c r="AT128">
        <f t="shared" ca="1" si="32"/>
        <v>0.89343541830927464</v>
      </c>
      <c r="AU128" t="s">
        <v>697</v>
      </c>
      <c r="AV128" t="str">
        <f t="shared" ca="1" si="33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_Пустой_ли_он?</v>
      </c>
      <c r="BA128" t="e">
        <f>VLOOKUP(Q128,audio_list_stym!$B$2:$BQ$299,68,FALSE)</f>
        <v>#N/A</v>
      </c>
      <c r="BB128" t="str">
        <f t="shared" si="34"/>
        <v>Перед_Вами_ПЕМАТ._Пустой_ли_он?</v>
      </c>
      <c r="BD128" cm="1">
        <f t="array" aca="1" ref="BD128" ca="1">INDEX($L$122:$L$129,(RANK(AT8,$AT$2:$AT$9)))</f>
        <v>2083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VLOOKUP(B129,audio_list_stym!$A$3:$BP$18,59,FALSE)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VLOOKUP(B129,audio_list_stym!$A$3:$AJ$18,27,FALSE)</f>
        <v>Finger</v>
      </c>
      <c r="I129" t="s">
        <v>695</v>
      </c>
      <c r="J129" t="str">
        <f t="shared" si="29"/>
        <v>Finger_8</v>
      </c>
      <c r="K129">
        <v>15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120</v>
      </c>
      <c r="Z129" t="str">
        <f>IF(G129="экспл",VLOOKUP(J129,quest_экспл!$A$1:$N$129,12,FALSE),IF(G129="импл_",0,0))</f>
        <v>sound\\Belyi_li_on.wav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5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0"/>
        <v/>
      </c>
      <c r="AI129" t="s">
        <v>131</v>
      </c>
      <c r="AO129">
        <f t="shared" ca="1" si="36"/>
        <v>0.141768907868144</v>
      </c>
      <c r="AP129" t="str">
        <f t="shared" ca="1" si="37"/>
        <v>pics\\Redis_7.jpg</v>
      </c>
      <c r="AR129" t="str">
        <f t="shared" si="40"/>
        <v/>
      </c>
      <c r="AS129" t="str">
        <f t="shared" si="31"/>
        <v/>
      </c>
      <c r="AT129">
        <f t="shared" ca="1" si="32"/>
        <v>0.71154588852930922</v>
      </c>
      <c r="AU129" t="s">
        <v>697</v>
      </c>
      <c r="AV129" t="str">
        <f t="shared" ca="1" si="33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_Белый_ли_он?</v>
      </c>
      <c r="BA129" t="e">
        <f>VLOOKUP(Q129,audio_list_stym!$B$2:$BQ$299,68,FALSE)</f>
        <v>#N/A</v>
      </c>
      <c r="BB129" t="str">
        <f t="shared" si="34"/>
        <v>Вы_видите_ПЕМАТ._Белый_ли_он?</v>
      </c>
      <c r="BD129" cm="1">
        <f t="array" aca="1" ref="BD129" ca="1">INDEX($L$122:$L$129,(RANK(AT9,$AT$2:$AT$9)))</f>
        <v>2088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700-000000000000}"/>
  <pageMargins left="0.7" right="0.7" top="0.75" bottom="0.75" header="0.3" footer="0.3"/>
  <pageSetup paperSize="9" orientation="portrait" horizontalDpi="4294967293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H161"/>
  <sheetViews>
    <sheetView topLeftCell="AU1" zoomScale="59" zoomScaleNormal="59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VLOOKUP(B2,audio_list_stym!$A$3:$BP$18,58,FALSE)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VLOOKUP(B2,audio_list_stym!$A$3:$AJ$18,26,FALSE)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0.14070757386532273</v>
      </c>
      <c r="AP2" t="str">
        <f ca="1">INDEX($AM$2:$AM$25,(RANK(AO2,$AO$2:$AO$25)))</f>
        <v>pics\\Injir_8.jpg</v>
      </c>
      <c r="AQ2" t="str">
        <f ca="1">INDEX($AN$2:$AN$25,(RANK(AO2,$AO$2:$AO$25)))</f>
        <v>pics\\Tikva_8.jpg</v>
      </c>
      <c r="AT2">
        <f t="shared" ref="AT2:AT65" ca="1" si="7">RAND()</f>
        <v>0.84328387587417863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2040</v>
      </c>
      <c r="BF2" cm="1">
        <f t="array" aca="1" ref="BF2" ca="1">INDEX(BD26:BD49,(RANK(AT2,$AT$2:$AT$16)))</f>
        <v>2056</v>
      </c>
      <c r="BG2" cm="1">
        <f t="array" aca="1" ref="BG2" ca="1">INDEX(BD50:BD65,(RANK(AT2,$AT$2:$AT$16)))</f>
        <v>2016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VLOOKUP(B3,audio_list_stym!$A$3:$BP$18,58,FALSE)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VLOOKUP(B3,audio_list_stym!$A$3:$AJ$18,26,FALSE)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0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0.5150661429730925</v>
      </c>
      <c r="AP3" t="str">
        <f t="shared" ref="AP3:AP25" ca="1" si="12">INDEX($AM$2:$AM$25,(RANK(AO3,$AO$2:$AO$25)))</f>
        <v>pics\\Finik_4.jpg</v>
      </c>
      <c r="AQ3" t="str">
        <f t="shared" ref="AQ3:AQ25" ca="1" si="13">INDEX($AN$2:$AN$25,(RANK(AO3,$AO$2:$AO$25)))</f>
        <v>pics\\Peper_4.jpg</v>
      </c>
      <c r="AT3">
        <f t="shared" ca="1" si="7"/>
        <v>0.30229210515398874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VLOOKUP(B4,audio_list_stym!$A$3:$BP$18,58,FALSE)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VLOOKUP(B4,audio_list_stym!$A$3:$AJ$18,26,FALSE)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0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0.77894072760605526</v>
      </c>
      <c r="AP4" t="str">
        <f t="shared" ca="1" si="12"/>
        <v>pics\\Kokos_7.jpg</v>
      </c>
      <c r="AQ4" t="str">
        <f t="shared" ca="1" si="13"/>
        <v>pics\\Tomat_7.jpg</v>
      </c>
      <c r="AT4">
        <f t="shared" ca="1" si="7"/>
        <v>0.32058377289783657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2062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VLOOKUP(B5,audio_list_stym!$A$3:$BP$18,58,FALSE)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VLOOKUP(B5,audio_list_stym!$A$3:$AJ$18,26,FALSE)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0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0.82201150138399215</v>
      </c>
      <c r="AP5" t="str">
        <f t="shared" ca="1" si="12"/>
        <v>pics\\Kokos_5.jpg</v>
      </c>
      <c r="AQ5" t="str">
        <f t="shared" ca="1" si="13"/>
        <v>pics\\Tomat_5.jpg</v>
      </c>
      <c r="AT5">
        <f t="shared" ca="1" si="7"/>
        <v>0.72277615823181851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2061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VLOOKUP(B6,audio_list_stym!$A$3:$BP$18,58,FALSE)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VLOOKUP(B6,audio_list_stym!$A$3:$AJ$18,26,FALSE)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0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0.98121170997301954</v>
      </c>
      <c r="AP6" t="str">
        <f t="shared" ca="1" si="12"/>
        <v>pics\\Kokos_1.jpg</v>
      </c>
      <c r="AQ6" t="str">
        <f t="shared" ca="1" si="13"/>
        <v>pics\\Tomat_1.jpg</v>
      </c>
      <c r="AT6">
        <f t="shared" ca="1" si="7"/>
        <v>0.97962028473951124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2058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VLOOKUP(B7,audio_list_stym!$A$3:$BP$18,58,FALSE)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VLOOKUP(B7,audio_list_stym!$A$3:$AJ$18,26,FALSE)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0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0.15783378566258199</v>
      </c>
      <c r="AP7" t="str">
        <f t="shared" ca="1" si="12"/>
        <v>pics\\Injir_7.jpg</v>
      </c>
      <c r="AQ7" t="str">
        <f t="shared" ca="1" si="13"/>
        <v>pics\\Tikva_7.jpg</v>
      </c>
      <c r="AT7">
        <f t="shared" ca="1" si="7"/>
        <v>5.636057180610532E-2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VLOOKUP(B8,audio_list_stym!$A$3:$BP$18,58,FALSE)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VLOOKUP(B8,audio_list_stym!$A$3:$AJ$18,26,FALSE)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0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0.44146552509346215</v>
      </c>
      <c r="AP8" t="str">
        <f t="shared" ca="1" si="12"/>
        <v>pics\\Finik_6.jpg</v>
      </c>
      <c r="AQ8" t="str">
        <f t="shared" ca="1" si="13"/>
        <v>pics\\Peper_6.jpg</v>
      </c>
      <c r="AT8">
        <f t="shared" ca="1" si="7"/>
        <v>0.73714420854232321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2060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VLOOKUP(B9,audio_list_stym!$A$3:$BP$18,58,FALSE)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VLOOKUP(B9,audio_list_stym!$A$3:$AJ$18,26,FALSE)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0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0.47476386391562608</v>
      </c>
      <c r="AP9" t="str">
        <f t="shared" ca="1" si="12"/>
        <v>pics\\Finik_5.jpg</v>
      </c>
      <c r="AQ9" t="str">
        <f t="shared" ca="1" si="13"/>
        <v>pics\\Peper_5.jpg</v>
      </c>
      <c r="AT9">
        <f t="shared" ca="1" si="7"/>
        <v>0.99534527938237327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2057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VLOOKUP(B10,audio_list_stym!$A$3:$BP$18,58,FALSE)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VLOOKUP(B10,audio_list_stym!$A$3:$AJ$18,26,FALSE)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2059</v>
      </c>
      <c r="AD10" t="str">
        <f t="shared" ca="1" si="10"/>
        <v>pics\\Tomat_3.jpg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pics\\Tomat_3.jpg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0.91468375948275482</v>
      </c>
      <c r="AP10" t="str">
        <f t="shared" ca="1" si="12"/>
        <v>pics\\Kokos_3.jpg</v>
      </c>
      <c r="AQ10" t="str">
        <f t="shared" ca="1" si="13"/>
        <v>pics\\Tomat_3.jpg</v>
      </c>
      <c r="AS10" t="str">
        <f t="shared" ref="AS10:AS17" ca="1" si="15">IF(AH10="sound\\Tropic",AQ10,"")</f>
        <v>pics\\Tomat_3.jpg</v>
      </c>
      <c r="AT10">
        <f t="shared" ca="1" si="7"/>
        <v>0.14804476230924968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2050</v>
      </c>
      <c r="BG10" cm="1">
        <f t="array" aca="1" ref="BG10" ca="1">INDEX(BD34:BD65,(RANK(AT3,$AT$2:$AT$16)))</f>
        <v>2002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VLOOKUP(B11,audio_list_stym!$A$3:$BP$18,58,FALSE)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VLOOKUP(B11,audio_list_stym!$A$3:$AJ$18,26,FALSE)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2161</v>
      </c>
      <c r="AD11" t="str">
        <f t="shared" ca="1" si="10"/>
        <v>pics\\Tikva_1.jpg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0.38940639617120965</v>
      </c>
      <c r="AP11" t="str">
        <f t="shared" ca="1" si="12"/>
        <v>pics\\Injir_1.jpg</v>
      </c>
      <c r="AQ11" t="str">
        <f t="shared" ca="1" si="13"/>
        <v>pics\\Tikva_1.jpg</v>
      </c>
      <c r="AS11" t="str">
        <f t="shared" ca="1" si="15"/>
        <v>pics\\Tikva_1.jpg</v>
      </c>
      <c r="AT11">
        <f t="shared" ca="1" si="7"/>
        <v>0.41597879666638016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VLOOKUP(B12,audio_list_stym!$A$3:$BP$18,58,FALSE)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VLOOKUP(B12,audio_list_stym!$A$3:$AJ$18,26,FALSE)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2165</v>
      </c>
      <c r="AD12" t="str">
        <f t="shared" ca="1" si="10"/>
        <v>pics\\Tikva_5.jpg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pics\\Tikva_5.jpg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0.18509975045074545</v>
      </c>
      <c r="AP12" t="str">
        <f t="shared" ca="1" si="12"/>
        <v>pics\\Injir_5.jpg</v>
      </c>
      <c r="AQ12" t="str">
        <f t="shared" ca="1" si="13"/>
        <v>pics\\Tikva_5.jpg</v>
      </c>
      <c r="AS12" t="str">
        <f t="shared" ca="1" si="15"/>
        <v>pics\\Tikva_5.jpg</v>
      </c>
      <c r="AT12">
        <f t="shared" ca="1" si="7"/>
        <v>0.3872989473739672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2038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VLOOKUP(B13,audio_list_stym!$A$3:$BP$18,58,FALSE)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VLOOKUP(B13,audio_list_stym!$A$3:$AJ$18,26,FALSE)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2064</v>
      </c>
      <c r="AD13" t="str">
        <f t="shared" ca="1" si="10"/>
        <v>pics\\Tomat_8.jpg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pics\\Tomat_8.jpg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0.74716717550972489</v>
      </c>
      <c r="AP13" t="str">
        <f t="shared" ca="1" si="12"/>
        <v>pics\\Kokos_8.jpg</v>
      </c>
      <c r="AQ13" t="str">
        <f t="shared" ca="1" si="13"/>
        <v>pics\\Tomat_8.jpg</v>
      </c>
      <c r="AS13" t="str">
        <f t="shared" ca="1" si="15"/>
        <v>pics\\Tomat_8.jpg</v>
      </c>
      <c r="AT13">
        <f t="shared" ca="1" si="7"/>
        <v>0.94409790505508284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2037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VLOOKUP(B14,audio_list_stym!$A$3:$BP$18,58,FALSE)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VLOOKUP(B14,audio_list_stym!$A$3:$AJ$18,26,FALSE)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2163</v>
      </c>
      <c r="AD14" t="str">
        <f t="shared" ca="1" si="10"/>
        <v>pics\\Tikva_3.jpg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pics\\Tikva_3.jpg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0.26942561905274931</v>
      </c>
      <c r="AP14" t="str">
        <f t="shared" ca="1" si="12"/>
        <v>pics\\Injir_3.jpg</v>
      </c>
      <c r="AQ14" t="str">
        <f t="shared" ca="1" si="13"/>
        <v>pics\\Tikva_3.jpg</v>
      </c>
      <c r="AS14" t="str">
        <f t="shared" ca="1" si="15"/>
        <v>pics\\Tikva_3.jpg</v>
      </c>
      <c r="AT14">
        <f t="shared" ca="1" si="7"/>
        <v>0.73140842864619626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2034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VLOOKUP(B15,audio_list_stym!$A$3:$BP$18,58,FALSE)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VLOOKUP(B15,audio_list_stym!$A$3:$AJ$18,26,FALSE)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2062</v>
      </c>
      <c r="AD15" t="str">
        <f t="shared" ca="1" si="10"/>
        <v>pics\\Tomat_6.jpg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pics\\Tomat_6.jpg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0.78759630948420722</v>
      </c>
      <c r="AP15" t="str">
        <f t="shared" ca="1" si="12"/>
        <v>pics\\Kokos_6.jpg</v>
      </c>
      <c r="AQ15" t="str">
        <f t="shared" ca="1" si="13"/>
        <v>pics\\Tomat_6.jpg</v>
      </c>
      <c r="AS15" t="str">
        <f t="shared" ca="1" si="15"/>
        <v>pics\\Tomat_6.jpg</v>
      </c>
      <c r="AT15">
        <f t="shared" ca="1" si="7"/>
        <v>0.99293398592524773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VLOOKUP(B16,audio_list_stym!$A$3:$BP$18,58,FALSE)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VLOOKUP(B16,audio_list_stym!$A$3:$AJ$18,26,FALSE)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2164</v>
      </c>
      <c r="AD16" t="str">
        <f t="shared" ca="1" si="10"/>
        <v>pics\\Tikva_4.jpg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0.2317779196440829</v>
      </c>
      <c r="AP16" t="str">
        <f t="shared" ca="1" si="12"/>
        <v>pics\\Injir_4.jpg</v>
      </c>
      <c r="AQ16" t="str">
        <f t="shared" ca="1" si="13"/>
        <v>pics\\Tikva_4.jpg</v>
      </c>
      <c r="AS16" t="str">
        <f t="shared" ca="1" si="15"/>
        <v>pics\\Tikva_4.jpg</v>
      </c>
      <c r="AT16">
        <f t="shared" ca="1" si="7"/>
        <v>0.94862085500745486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2036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VLOOKUP(B17,audio_list_stym!$A$3:$BP$18,58,FALSE)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VLOOKUP(B17,audio_list_stym!$A$3:$AJ$18,26,FALSE)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2166</v>
      </c>
      <c r="AD17" t="str">
        <f t="shared" ca="1" si="10"/>
        <v>pics\\Tikva_6.jpg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0.17594868527914376</v>
      </c>
      <c r="AP17" t="str">
        <f t="shared" ca="1" si="12"/>
        <v>pics\\Injir_6.jpg</v>
      </c>
      <c r="AQ17" t="str">
        <f t="shared" ca="1" si="13"/>
        <v>pics\\Tikva_6.jpg</v>
      </c>
      <c r="AS17" t="str">
        <f t="shared" ca="1" si="15"/>
        <v>pics\\Tikva_6.jpg</v>
      </c>
      <c r="AT17">
        <f t="shared" ca="1" si="7"/>
        <v>0.41545877763819739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2033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VLOOKUP(B18,audio_list_stym!$A$3:$BP$18,58,FALSE)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VLOOKUP(B18,audio_list_stym!$A$3:$AJ$18,26,FALSE)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0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ref="AG18:AG73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0.52825026830304744</v>
      </c>
      <c r="AP18" t="str">
        <f t="shared" ca="1" si="12"/>
        <v>pics\\Finik_3.jpg</v>
      </c>
      <c r="AQ18" t="str">
        <f t="shared" ca="1" si="13"/>
        <v>pics\\Peper_3.jpg</v>
      </c>
      <c r="AT18">
        <f t="shared" ca="1" si="7"/>
        <v>0.34521243134855895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2037</v>
      </c>
      <c r="BF18" cm="1">
        <f t="array" aca="1" ref="BF18" ca="1">INDEX(BD26:BD49,(RANK(AT4,$AT$2:$AT$16)))</f>
        <v>2045</v>
      </c>
      <c r="BG18" cm="1">
        <f t="array" aca="1" ref="BG18" ca="1">INDEX(BD50:BD65,(RANK(AT4,$AT$2:$AT$16)))</f>
        <v>2021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VLOOKUP(B19,audio_list_stym!$A$3:$BP$18,58,FALSE)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VLOOKUP(B19,audio_list_stym!$A$3:$AJ$18,26,FALSE)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0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0.39653531576011014</v>
      </c>
      <c r="AP19" t="str">
        <f t="shared" ca="1" si="12"/>
        <v>pics\\Finik_8.jpg</v>
      </c>
      <c r="AQ19" t="str">
        <f t="shared" ca="1" si="13"/>
        <v>pics\\Peper_8.jpg</v>
      </c>
      <c r="AT19">
        <f t="shared" ca="1" si="7"/>
        <v>0.46452491789130856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VLOOKUP(B20,audio_list_stym!$A$3:$BP$18,58,FALSE)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VLOOKUP(B20,audio_list_stym!$A$3:$AJ$18,26,FALSE)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0.62715970006121247</v>
      </c>
      <c r="AP20" t="str">
        <f t="shared" ca="1" si="12"/>
        <v>pics\\Finik_2.jpg</v>
      </c>
      <c r="AQ20" t="str">
        <f t="shared" ca="1" si="13"/>
        <v>pics\\Peper_2.jpg</v>
      </c>
      <c r="AT20">
        <f t="shared" ca="1" si="7"/>
        <v>0.53933421607300802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2030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VLOOKUP(B21,audio_list_stym!$A$3:$BP$18,58,FALSE)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VLOOKUP(B21,audio_list_stym!$A$3:$AJ$18,26,FALSE)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0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0.97282602964437936</v>
      </c>
      <c r="AP21" t="str">
        <f t="shared" ca="1" si="12"/>
        <v>pics\\Kokos_2.jpg</v>
      </c>
      <c r="AQ21" t="str">
        <f t="shared" ca="1" si="13"/>
        <v>pics\\Tomat_2.jpg</v>
      </c>
      <c r="AT21">
        <f t="shared" ca="1" si="7"/>
        <v>0.53112968176718045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2029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VLOOKUP(B22,audio_list_stym!$A$3:$BP$18,58,FALSE)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VLOOKUP(B22,audio_list_stym!$A$3:$AJ$18,26,FALSE)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0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0.85417367759104701</v>
      </c>
      <c r="AP22" t="str">
        <f t="shared" ca="1" si="12"/>
        <v>pics\\Kokos_4.jpg</v>
      </c>
      <c r="AQ22" t="str">
        <f t="shared" ca="1" si="13"/>
        <v>pics\\Tomat_4.jpg</v>
      </c>
      <c r="AT22">
        <f t="shared" ca="1" si="7"/>
        <v>2.541841554497215E-2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2026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VLOOKUP(B23,audio_list_stym!$A$3:$BP$18,58,FALSE)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VLOOKUP(B23,audio_list_stym!$A$3:$AJ$18,26,FALSE)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0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0.42937597598696542</v>
      </c>
      <c r="AP23" t="str">
        <f t="shared" ca="1" si="12"/>
        <v>pics\\Finik_7.jpg</v>
      </c>
      <c r="AQ23" t="str">
        <f t="shared" ca="1" si="13"/>
        <v>pics\\Peper_7.jpg</v>
      </c>
      <c r="AT23">
        <f t="shared" ca="1" si="7"/>
        <v>0.51982665938468542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VLOOKUP(B24,audio_list_stym!$A$3:$BP$18,58,FALSE)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VLOOKUP(B24,audio_list_stym!$A$3:$AJ$18,26,FALSE)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0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0.35059852440739714</v>
      </c>
      <c r="AP24" t="str">
        <f t="shared" ca="1" si="12"/>
        <v>pics\\Injir_2.jpg</v>
      </c>
      <c r="AQ24" t="str">
        <f t="shared" ca="1" si="13"/>
        <v>pics\\Tikva_2.jpg</v>
      </c>
      <c r="AT24">
        <f t="shared" ca="1" si="7"/>
        <v>0.51294564067433557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2028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VLOOKUP(B25,audio_list_stym!$A$3:$BP$18,58,FALSE)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VLOOKUP(B25,audio_list_stym!$A$3:$AJ$18,26,FALSE)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0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0.65019907435565438</v>
      </c>
      <c r="AP25" t="str">
        <f t="shared" ca="1" si="12"/>
        <v>pics\\Finik_1.jpg</v>
      </c>
      <c r="AQ25" t="str">
        <f t="shared" ca="1" si="13"/>
        <v>pics\\Peper_1.jpg</v>
      </c>
      <c r="AT25">
        <f t="shared" ca="1" si="7"/>
        <v>0.32438663872370299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2025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VLOOKUP(B26,audio_list_stym!$A$3:$BP$18,58,FALSE)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VLOOKUP(B26,audio_list_stym!$A$3:$AJ$18,26,FALSE)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2160</v>
      </c>
      <c r="AD26" t="str">
        <f t="shared" ca="1" si="10"/>
        <v>pics\\Injir_8.jpg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pics\\Injir_8.jpg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pics\\Injir_8.jpg</v>
      </c>
      <c r="AT26">
        <f t="shared" ca="1" si="7"/>
        <v>8.1944014374704111E-3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2035</v>
      </c>
      <c r="BF26" cm="1">
        <f t="array" aca="1" ref="BF26" ca="1">INDEX(BD34:BD49,(RANK(AT5,$AT$2:$AT$16)))</f>
        <v>2003</v>
      </c>
      <c r="BG26" cm="1">
        <f t="array" aca="1" ref="BG26" ca="1">INDEX(BD50:BD65,(RANK(AT5,$AT$2:$AT$16)))</f>
        <v>2019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VLOOKUP(B27,audio_list_stym!$A$3:$BP$18,58,FALSE)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VLOOKUP(B27,audio_list_stym!$A$3:$AJ$18,26,FALSE)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2012</v>
      </c>
      <c r="AD27" t="str">
        <f t="shared" ca="1" si="10"/>
        <v>pics\\Finik_4.jpg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pics\\Finik_4.jpg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pics\\Finik_4.jpg</v>
      </c>
      <c r="AT27">
        <f t="shared" ca="1" si="7"/>
        <v>0.63145405419739797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VLOOKUP(B28,audio_list_stym!$A$3:$BP$18,58,FALSE)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VLOOKUP(B28,audio_list_stym!$A$3:$AJ$18,26,FALSE)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2031</v>
      </c>
      <c r="AD28" t="str">
        <f t="shared" ca="1" si="10"/>
        <v>pics\\Kokos_7.jpg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pics\\Kokos_7.jpg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pics\\Kokos_7.jpg</v>
      </c>
      <c r="AT28">
        <f t="shared" ca="1" si="7"/>
        <v>0.55157260182132917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2054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VLOOKUP(B29,audio_list_stym!$A$3:$BP$18,58,FALSE)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VLOOKUP(B29,audio_list_stym!$A$3:$AJ$18,26,FALSE)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2029</v>
      </c>
      <c r="AD29" t="str">
        <f t="shared" ca="1" si="10"/>
        <v>pics\\Kokos_5.jpg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pics\\Kokos_5.jpg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pics\\Kokos_5.jpg</v>
      </c>
      <c r="AT29">
        <f t="shared" ca="1" si="7"/>
        <v>0.14320382470366932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2053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VLOOKUP(B30,audio_list_stym!$A$3:$BP$18,58,FALSE)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VLOOKUP(B30,audio_list_stym!$A$3:$AJ$18,26,FALSE)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2025</v>
      </c>
      <c r="AD30" t="str">
        <f t="shared" ca="1" si="10"/>
        <v>pics\\Kokos_1.jpg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pics\\Kokos_1.jpg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pics\\Kokos_1.jpg</v>
      </c>
      <c r="AT30">
        <f t="shared" ca="1" si="7"/>
        <v>0.81635423747035329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2050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VLOOKUP(B31,audio_list_stym!$A$3:$BP$18,58,FALSE)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VLOOKUP(B31,audio_list_stym!$A$3:$AJ$18,26,FALSE)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2159</v>
      </c>
      <c r="AD31" t="str">
        <f t="shared" ca="1" si="10"/>
        <v>pics\\Injir_7.jpg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pics\\Injir_7.jpg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pics\\Injir_7.jpg</v>
      </c>
      <c r="AT31">
        <f t="shared" ca="1" si="7"/>
        <v>0.91245537384456565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VLOOKUP(B32,audio_list_stym!$A$3:$BP$18,58,FALSE)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VLOOKUP(B32,audio_list_stym!$A$3:$AJ$18,26,FALSE)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2014</v>
      </c>
      <c r="AD32" t="str">
        <f t="shared" ca="1" si="10"/>
        <v>pics\\Finik_6.jpg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pics\\Finik_6.jpg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pics\\Finik_6.jpg</v>
      </c>
      <c r="AT32">
        <f t="shared" ca="1" si="7"/>
        <v>0.20456994603619472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2052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VLOOKUP(B33,audio_list_stym!$A$3:$BP$18,58,FALSE)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VLOOKUP(B33,audio_list_stym!$A$3:$AJ$18,26,FALSE)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2013</v>
      </c>
      <c r="AD33" t="str">
        <f t="shared" ca="1" si="10"/>
        <v>pics\\Finik_5.jpg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pics\\Finik_5.jpg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pics\\Finik_5.jpg</v>
      </c>
      <c r="AT33">
        <f t="shared" ca="1" si="7"/>
        <v>0.51148538171604796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2049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VLOOKUP(B34,audio_list_stym!$A$3:$BP$18,58,FALSE)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VLOOKUP(B34,audio_list_stym!$A$3:$AJ$18,26,FALSE)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0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0.9587037948064665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2035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2011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VLOOKUP(B35,audio_list_stym!$A$3:$BP$18,58,FALSE)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VLOOKUP(B35,audio_list_stym!$A$3:$AJ$18,26,FALSE)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0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0.45496158620752436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VLOOKUP(B36,audio_list_stym!$A$3:$BP$18,58,FALSE)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VLOOKUP(B36,audio_list_stym!$A$3:$AJ$18,26,FALSE)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0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0.67306433285454426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2046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VLOOKUP(B37,audio_list_stym!$A$3:$BP$18,58,FALSE)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VLOOKUP(B37,audio_list_stym!$A$3:$AJ$18,26,FALSE)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0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9.5552717871571491E-2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2045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VLOOKUP(B38,audio_list_stym!$A$3:$BP$18,58,FALSE)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VLOOKUP(B38,audio_list_stym!$A$3:$AJ$18,26,FALSE)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0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0.59439989497483925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2042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VLOOKUP(B39,audio_list_stym!$A$3:$BP$18,58,FALSE)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VLOOKUP(B39,audio_list_stym!$A$3:$AJ$18,26,FALSE)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0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0.13286782764182603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VLOOKUP(B40,audio_list_stym!$A$3:$BP$18,58,FALSE)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VLOOKUP(B40,audio_list_stym!$A$3:$AJ$18,26,FALSE)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0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0.6600028397869091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2044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VLOOKUP(B41,audio_list_stym!$A$3:$BP$18,58,FALSE)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VLOOKUP(B41,audio_list_stym!$A$3:$AJ$18,26,FALSE)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0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2.2847500090275585E-2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2041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VLOOKUP(B42,audio_list_stym!$A$3:$BP$18,58,FALSE)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VLOOKUP(B42,audio_list_stym!$A$3:$AJ$18,26,FALSE)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2043</v>
      </c>
      <c r="AD42" t="str">
        <f t="shared" ca="1" si="10"/>
        <v>pics\\Peper_3.jpg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pics\\Peper_3.jpg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pics\\Peper_3.jpg</v>
      </c>
      <c r="AT42">
        <f t="shared" ca="1" si="7"/>
        <v>0.9443874342454569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2062</v>
      </c>
      <c r="BF42" cm="1">
        <f t="array" aca="1" ref="BF42" ca="1">INDEX(BD26:BD41,(RANK(AT6,$AT$2:$AT$17)))</f>
        <v>2054</v>
      </c>
      <c r="BG42" cm="1">
        <f t="array" aca="1" ref="BG42" ca="1">INDEX(BD50:BD65,(RANK(AT6,$AT$2:$AT$17)))</f>
        <v>2014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VLOOKUP(B43,audio_list_stym!$A$3:$BP$18,58,FALSE)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VLOOKUP(B43,audio_list_stym!$A$3:$AJ$18,26,FALSE)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2048</v>
      </c>
      <c r="AD43" t="str">
        <f t="shared" ca="1" si="10"/>
        <v>pics\\Peper_8.jpg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pics\\Peper_8.jpg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pics\\Peper_8.jpg</v>
      </c>
      <c r="AT43">
        <f t="shared" ca="1" si="7"/>
        <v>0.57879244012281683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VLOOKUP(B44,audio_list_stym!$A$3:$BP$18,58,FALSE)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VLOOKUP(B44,audio_list_stym!$A$3:$AJ$18,26,FALSE)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2042</v>
      </c>
      <c r="AD44" t="str">
        <f t="shared" ca="1" si="10"/>
        <v>pics\\Peper_2.jpg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pics\\Peper_2.jpg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pics\\Peper_2.jpg</v>
      </c>
      <c r="AT44">
        <f t="shared" ca="1" si="7"/>
        <v>0.24536267039187598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2006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VLOOKUP(B45,audio_list_stym!$A$3:$BP$18,58,FALSE)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VLOOKUP(B45,audio_list_stym!$A$3:$AJ$18,26,FALSE)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2058</v>
      </c>
      <c r="AD45" t="str">
        <f t="shared" ca="1" si="10"/>
        <v>pics\\Tomat_2.jpg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pics\\Tomat_2.jpg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pics\\Tomat_2.jpg</v>
      </c>
      <c r="AT45">
        <f t="shared" ca="1" si="7"/>
        <v>0.32293722914384237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2005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VLOOKUP(B46,audio_list_stym!$A$3:$BP$18,58,FALSE)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VLOOKUP(B46,audio_list_stym!$A$3:$AJ$18,26,FALSE)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2060</v>
      </c>
      <c r="AD46" t="str">
        <f t="shared" ca="1" si="10"/>
        <v>pics\\Tomat_4.jpg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pics\\Tomat_4.jpg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pics\\Tomat_4.jpg</v>
      </c>
      <c r="AT46">
        <f t="shared" ca="1" si="7"/>
        <v>5.3441295728983929E-2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2002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VLOOKUP(B47,audio_list_stym!$A$3:$BP$18,58,FALSE)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VLOOKUP(B47,audio_list_stym!$A$3:$AJ$18,26,FALSE)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2047</v>
      </c>
      <c r="AD47" t="str">
        <f t="shared" ca="1" si="10"/>
        <v>pics\\Peper_7.jpg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pics\\Peper_7.jpg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pics\\Peper_7.jpg</v>
      </c>
      <c r="AT47">
        <f t="shared" ca="1" si="7"/>
        <v>0.86898961807679709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VLOOKUP(B48,audio_list_stym!$A$3:$BP$18,58,FALSE)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VLOOKUP(B48,audio_list_stym!$A$3:$AJ$18,26,FALSE)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2162</v>
      </c>
      <c r="AD48" t="str">
        <f t="shared" ca="1" si="10"/>
        <v>pics\\Tikva_2.jpg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pics\\Tikva_2.jpg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pics\\Tikva_2.jpg</v>
      </c>
      <c r="AT48">
        <f t="shared" ca="1" si="7"/>
        <v>0.66425723385294011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2004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VLOOKUP(B49,audio_list_stym!$A$3:$BP$18,58,FALSE)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VLOOKUP(B49,audio_list_stym!$A$3:$AJ$18,26,FALSE)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2041</v>
      </c>
      <c r="AD49" t="str">
        <f t="shared" ca="1" si="10"/>
        <v>pics\\Peper_1.jpg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pics\\Peper_1.jpg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pics\\Peper_1.jpg</v>
      </c>
      <c r="AT49">
        <f t="shared" ca="1" si="7"/>
        <v>0.16569166287897719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2001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VLOOKUP(B50,audio_list_stym!$A$3:$BP$18,58,FALSE)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VLOOKUP(B50,audio_list_stym!$A$3:$AJ$18,26,FALSE)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0.62757339126122458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VLOOKUP(B51,audio_list_stym!$A$3:$BP$18,58,FALSE)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VLOOKUP(B51,audio_list_stym!$A$3:$AJ$18,26,FALSE)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0.22576915378739604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VLOOKUP(B52,audio_list_stym!$A$3:$BP$18,58,FALSE)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VLOOKUP(B52,audio_list_stym!$A$3:$AJ$18,26,FALSE)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0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0.55080119576460862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2014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VLOOKUP(B53,audio_list_stym!$A$3:$BP$18,58,FALSE)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VLOOKUP(B53,audio_list_stym!$A$3:$AJ$18,26,FALSE)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0.18472536356549785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2013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VLOOKUP(B54,audio_list_stym!$A$3:$BP$18,58,FALSE)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VLOOKUP(B54,audio_list_stym!$A$3:$AJ$18,26,FALSE)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0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0.91774206766649047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2010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VLOOKUP(B55,audio_list_stym!$A$3:$BP$18,58,FALSE)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VLOOKUP(B55,audio_list_stym!$A$3:$AJ$18,26,FALSE)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0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0.18734315896210807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VLOOKUP(B56,audio_list_stym!$A$3:$BP$18,58,FALSE)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VLOOKUP(B56,audio_list_stym!$A$3:$AJ$18,26,FALSE)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0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0.37627011895174356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2012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VLOOKUP(B57,audio_list_stym!$A$3:$BP$18,58,FALSE)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VLOOKUP(B57,audio_list_stym!$A$3:$AJ$18,26,FALSE)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0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0.74101615149503008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2009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VLOOKUP(B58,audio_list_stym!$A$3:$BP$18,58,FALSE)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VLOOKUP(B58,audio_list_stym!$A$3:$AJ$18,26,FALSE)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2027</v>
      </c>
      <c r="AD58" t="str">
        <f t="shared" ca="1" si="10"/>
        <v>pics\\Kokos_3.jpg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pics\\Kokos_3.jpg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pics\\Kokos_3.jpg</v>
      </c>
      <c r="AT58">
        <f t="shared" ca="1" si="7"/>
        <v>0.96055364346873773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2005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VLOOKUP(B59,audio_list_stym!$A$3:$BP$18,58,FALSE)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VLOOKUP(B59,audio_list_stym!$A$3:$AJ$18,26,FALSE)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2153</v>
      </c>
      <c r="AD59" t="str">
        <f t="shared" ca="1" si="10"/>
        <v>pics\\Injir_1.jpg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pics\\Injir_1.jpg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pics\\Injir_1.jpg</v>
      </c>
      <c r="AT59">
        <f t="shared" ca="1" si="7"/>
        <v>0.70771918763706343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VLOOKUP(B60,audio_list_stym!$A$3:$BP$18,58,FALSE)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VLOOKUP(B60,audio_list_stym!$A$3:$AJ$18,26,FALSE)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2157</v>
      </c>
      <c r="AD60" t="str">
        <f t="shared" ca="1" si="10"/>
        <v>pics\\Injir_5.jpg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pics\\Injir_5.jpg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pics\\Injir_5.jpg</v>
      </c>
      <c r="AT60">
        <f t="shared" ca="1" si="7"/>
        <v>0.63489397136764336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2022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VLOOKUP(B61,audio_list_stym!$A$3:$BP$18,58,FALSE)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VLOOKUP(B61,audio_list_stym!$A$3:$AJ$18,26,FALSE)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2032</v>
      </c>
      <c r="AD61" t="str">
        <f t="shared" ca="1" si="10"/>
        <v>pics\\Kokos_8.jpg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pics\\Kokos_8.jpg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pics\\Kokos_8.jpg</v>
      </c>
      <c r="AT61">
        <f t="shared" ca="1" si="7"/>
        <v>0.92183351005433489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2021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VLOOKUP(B62,audio_list_stym!$A$3:$BP$18,58,FALSE)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VLOOKUP(B62,audio_list_stym!$A$3:$AJ$18,26,FALSE)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2155</v>
      </c>
      <c r="AD62" t="str">
        <f t="shared" ca="1" si="10"/>
        <v>pics\\Injir_3.jpg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pics\\Injir_3.jpg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pics\\Injir_3.jpg</v>
      </c>
      <c r="AT62">
        <f t="shared" ca="1" si="7"/>
        <v>0.3370172028870706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2018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VLOOKUP(B63,audio_list_stym!$A$3:$BP$18,58,FALSE)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VLOOKUP(B63,audio_list_stym!$A$3:$AJ$18,26,FALSE)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2030</v>
      </c>
      <c r="AD63" t="str">
        <f t="shared" ca="1" si="10"/>
        <v>pics\\Kokos_6.jpg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pics\\Kokos_6.jpg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pics\\Kokos_6.jpg</v>
      </c>
      <c r="AT63">
        <f t="shared" ca="1" si="7"/>
        <v>0.51222324983525136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VLOOKUP(B64,audio_list_stym!$A$3:$BP$18,58,FALSE)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VLOOKUP(B64,audio_list_stym!$A$3:$AJ$18,26,FALSE)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2156</v>
      </c>
      <c r="AD64" t="str">
        <f t="shared" ca="1" si="10"/>
        <v>pics\\Injir_4.jpg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pics\\Injir_4.jpg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pics\\Injir_4.jpg</v>
      </c>
      <c r="AT64">
        <f t="shared" ca="1" si="7"/>
        <v>0.14305954903553786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2020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VLOOKUP(B65,audio_list_stym!$A$3:$BP$18,58,FALSE)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VLOOKUP(B65,audio_list_stym!$A$3:$AJ$18,26,FALSE)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2158</v>
      </c>
      <c r="AD65" t="str">
        <f t="shared" ca="1" si="10"/>
        <v>pics\\Injir_6.jpg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pics\\Injir_6.jpg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pics\\Injir_6.jpg</v>
      </c>
      <c r="AT65">
        <f t="shared" ca="1" si="7"/>
        <v>0.98473265453267345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2017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VLOOKUP(B66,audio_list_stym!$A$3:$BP$18,58,FALSE)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VLOOKUP(B66,audio_list_stym!$A$3:$AJ$18,26,FALSE)</f>
        <v>Finger</v>
      </c>
      <c r="I66" t="s">
        <v>688</v>
      </c>
      <c r="J66" t="str">
        <f t="shared" ref="J66:J129" si="27">H66&amp;I66</f>
        <v>Finger_1</v>
      </c>
      <c r="K66">
        <v>15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113</v>
      </c>
      <c r="Z66" t="str">
        <f>IF(G66="экспл",VLOOKUP(J66,quest_экспл!$A$1:$N$129,12,FALSE),IF(G66="импл_",0,0))</f>
        <v>sound\\On_vizhatiy.wav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0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 t="str">
        <f t="shared" ref="AF66:AF129" si="28">AS66</f>
        <v/>
      </c>
      <c r="AG66" t="str">
        <f t="shared" si="17"/>
        <v/>
      </c>
      <c r="AI66" t="s">
        <v>67</v>
      </c>
      <c r="AO66">
        <f ca="1">RAND()</f>
        <v>0.56416528411802647</v>
      </c>
      <c r="AP66" t="str">
        <f ca="1">INDEX($AI$66:$AI$129,(RANK(AO66,$AO$66:$AO$129)))</f>
        <v>pics\\Kokos_2.jpg</v>
      </c>
      <c r="AS66" t="str">
        <f t="shared" ref="AS66:AS129" si="29">IF(G66="импл_",AP66,"")</f>
        <v/>
      </c>
      <c r="AT66">
        <f t="shared" ref="AT66:AT129" ca="1" si="30">RAND()</f>
        <v>0.4435468202950722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_Он_выжатый?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На_экране_РЕНАН._Он_выжатый?</v>
      </c>
      <c r="BC66">
        <f>A66</f>
        <v>1209</v>
      </c>
      <c r="BD66" cm="1">
        <f t="array" aca="1" ref="BD66" ca="1">INDEX(L66:L73,(RANK(AT2,$AT$2:$AT$9)))</f>
        <v>2083</v>
      </c>
      <c r="BE66" cm="1">
        <f t="array" aca="1" ref="BE66" ca="1">INDEX(BD74:BD89,(RANK(AT2,$AT$2:$AT$7)))</f>
        <v>2095</v>
      </c>
      <c r="BF66" cm="1">
        <f t="array" aca="1" ref="BF66" ca="1">INDEX(BD90:BD113,(RANK(AT2,$AT$2:$AT$17)))</f>
        <v>2136</v>
      </c>
      <c r="BG66" cm="1">
        <f t="array" aca="1" ref="BG66" ca="1">INDEX(BD114:BD129,(RANK(AT2,$AT$2:$AT$17)))</f>
        <v>2072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VLOOKUP(B67,audio_list_stym!$A$3:$BP$18,58,FALSE)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VLOOKUP(B67,audio_list_stym!$A$3:$AJ$18,26,FALSE)</f>
        <v>Finger</v>
      </c>
      <c r="I67" t="s">
        <v>689</v>
      </c>
      <c r="J67" t="str">
        <f t="shared" si="27"/>
        <v>Finger_2</v>
      </c>
      <c r="K67">
        <v>15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114</v>
      </c>
      <c r="Z67" t="str">
        <f>IF(G67="экспл",VLOOKUP(J67,quest_экспл!$A$1:$N$129,12,FALSE),IF(G67="импл_",0,0))</f>
        <v>sound\\On_nadloman.wav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129" ca="1" si="33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si="28"/>
        <v/>
      </c>
      <c r="AG67" t="str">
        <f t="shared" si="17"/>
        <v/>
      </c>
      <c r="AI67" t="s">
        <v>68</v>
      </c>
      <c r="AO67">
        <f t="shared" ref="AO67:AO129" ca="1" si="34">RAND()</f>
        <v>0.61111731691145632</v>
      </c>
      <c r="AP67" t="str">
        <f t="shared" ref="AP67:AP129" ca="1" si="35">INDEX($AI$66:$AI$129,(RANK(AO67,$AO$66:$AO$129)))</f>
        <v>pics\\Goroh_6.jpg</v>
      </c>
      <c r="AS67" t="str">
        <f t="shared" si="29"/>
        <v/>
      </c>
      <c r="AT67">
        <f t="shared" ca="1" si="30"/>
        <v>0.91848150090556346</v>
      </c>
      <c r="AU67" t="s">
        <v>697</v>
      </c>
      <c r="AV67" t="str">
        <f t="shared" ca="1" si="31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_Он_надломан?</v>
      </c>
      <c r="BA67" t="e">
        <f>VLOOKUP(Q67,audio_list_stym!$B$2:$BQ$299,68,FALSE)</f>
        <v>#N/A</v>
      </c>
      <c r="BB67" t="str">
        <f t="shared" si="32"/>
        <v>Посмотрите,_вот_РЕНАН._Он_надломан?</v>
      </c>
      <c r="BD67" cm="1">
        <f t="array" aca="1" ref="BD67" ca="1">INDEX(L67:L74,(RANK(AT3,$AT$2:$AT$9)))</f>
        <v>2088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VLOOKUP(B68,audio_list_stym!$A$3:$BP$18,58,FALSE)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VLOOKUP(B68,audio_list_stym!$A$3:$AJ$18,26,FALSE)</f>
        <v>Finger</v>
      </c>
      <c r="I68" t="s">
        <v>690</v>
      </c>
      <c r="J68" t="str">
        <f t="shared" si="27"/>
        <v>Finger_3</v>
      </c>
      <c r="K68">
        <v>15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115</v>
      </c>
      <c r="Z68" t="str">
        <f>IF(G68="экспл",VLOOKUP(J68,quest_экспл!$A$1:$N$129,12,FALSE),IF(G68="импл_",0,0))</f>
        <v>sound\\On_volnistiy.wav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3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si="28"/>
        <v/>
      </c>
      <c r="AG68" t="str">
        <f t="shared" si="17"/>
        <v/>
      </c>
      <c r="AI68" t="s">
        <v>69</v>
      </c>
      <c r="AO68">
        <f t="shared" ca="1" si="34"/>
        <v>5.8630139011481397E-2</v>
      </c>
      <c r="AP68" t="str">
        <f t="shared" ca="1" si="35"/>
        <v>pics\\Tomat_8.jpg</v>
      </c>
      <c r="AS68" t="str">
        <f t="shared" si="29"/>
        <v/>
      </c>
      <c r="AT68">
        <f t="shared" ca="1" si="30"/>
        <v>0.96418551900916305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_Он_волнистый?</v>
      </c>
      <c r="BA68" t="e">
        <f>VLOOKUP(Q68,audio_list_stym!$B$2:$BQ$299,68,FALSE)</f>
        <v>#N/A</v>
      </c>
      <c r="BB68" t="str">
        <f t="shared" si="32"/>
        <v>Вот_РЕНАН._Он_волнистый?</v>
      </c>
      <c r="BD68" cm="1">
        <f t="array" aca="1" ref="BD68" ca="1">INDEX(L68:L75,(RANK(AT4,$AT$2:$AT$9)))</f>
        <v>2088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VLOOKUP(B69,audio_list_stym!$A$3:$BP$18,58,FALSE)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VLOOKUP(B69,audio_list_stym!$A$3:$AJ$18,26,FALSE)</f>
        <v>Finger</v>
      </c>
      <c r="I69" t="s">
        <v>691</v>
      </c>
      <c r="J69" t="str">
        <f t="shared" si="27"/>
        <v>Finger_4</v>
      </c>
      <c r="K69">
        <v>15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116</v>
      </c>
      <c r="Z69" t="str">
        <f>IF(G69="экспл",VLOOKUP(J69,quest_экспл!$A$1:$N$129,12,FALSE),IF(G69="импл_",0,0))</f>
        <v>sound\\On_buriy.wav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3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si="28"/>
        <v/>
      </c>
      <c r="AG69" t="str">
        <f t="shared" si="17"/>
        <v/>
      </c>
      <c r="AI69" t="s">
        <v>70</v>
      </c>
      <c r="AO69">
        <f t="shared" ca="1" si="34"/>
        <v>0.66809494341502462</v>
      </c>
      <c r="AP69" t="str">
        <f t="shared" ca="1" si="35"/>
        <v>pics\\Goroh_1.jpg</v>
      </c>
      <c r="AS69" t="str">
        <f t="shared" si="29"/>
        <v/>
      </c>
      <c r="AT69">
        <f t="shared" ca="1" si="30"/>
        <v>0.59045247751011898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_Он_бурый?</v>
      </c>
      <c r="BA69" t="e">
        <f>VLOOKUP(Q69,audio_list_stym!$B$2:$BQ$299,68,FALSE)</f>
        <v>#N/A</v>
      </c>
      <c r="BB69" t="str">
        <f t="shared" si="32"/>
        <v>Это_РЕНАН._Он_бурый?</v>
      </c>
      <c r="BD69" cm="1">
        <f t="array" aca="1" ref="BD69" ca="1">INDEX(L69:L76,(RANK(AT5,$AT$2:$AT$9)))</f>
        <v>2088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VLOOKUP(B70,audio_list_stym!$A$3:$BP$18,58,FALSE)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VLOOKUP(B70,audio_list_stym!$A$3:$AJ$18,26,FALSE)</f>
        <v>Finger</v>
      </c>
      <c r="I70" t="s">
        <v>692</v>
      </c>
      <c r="J70" t="str">
        <f t="shared" si="27"/>
        <v>Finger_5</v>
      </c>
      <c r="K70">
        <v>15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117</v>
      </c>
      <c r="Z70" t="str">
        <f>IF(G70="экспл",VLOOKUP(J70,quest_экспл!$A$1:$N$129,12,FALSE),IF(G70="импл_",0,0))</f>
        <v>sound\\Vityanut_li_on.wav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3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si="28"/>
        <v/>
      </c>
      <c r="AG70" t="str">
        <f t="shared" si="17"/>
        <v/>
      </c>
      <c r="AI70" t="s">
        <v>71</v>
      </c>
      <c r="AO70">
        <f t="shared" ca="1" si="34"/>
        <v>0.49587995946787966</v>
      </c>
      <c r="AP70" t="str">
        <f t="shared" ca="1" si="35"/>
        <v>pics\\Limon_1.jpg</v>
      </c>
      <c r="AS70" t="str">
        <f t="shared" si="29"/>
        <v/>
      </c>
      <c r="AT70">
        <f t="shared" ca="1" si="30"/>
        <v>0.21655448311568559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_Вытянут_ли_он?</v>
      </c>
      <c r="BA70" t="e">
        <f>VLOOKUP(Q70,audio_list_stym!$B$2:$BQ$299,68,FALSE)</f>
        <v>#N/A</v>
      </c>
      <c r="BB70" t="str">
        <f t="shared" si="32"/>
        <v>На_картинке_РЕНАН._Вытянут_ли_он?</v>
      </c>
      <c r="BD70" cm="1">
        <f t="array" aca="1" ref="BD70" ca="1">INDEX(L70:L77,(RANK(AT6,$AT$2:$AT$9)))</f>
        <v>2086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VLOOKUP(B71,audio_list_stym!$A$3:$BP$18,58,FALSE)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VLOOKUP(B71,audio_list_stym!$A$3:$AJ$18,26,FALSE)</f>
        <v>Finger</v>
      </c>
      <c r="I71" t="s">
        <v>693</v>
      </c>
      <c r="J71" t="str">
        <f t="shared" si="27"/>
        <v>Finger_6</v>
      </c>
      <c r="K71">
        <v>15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118</v>
      </c>
      <c r="Z71" t="str">
        <f>IF(G71="экспл",VLOOKUP(J71,quest_экспл!$A$1:$N$129,12,FALSE),IF(G71="импл_",0,0))</f>
        <v>sound\\Obyemniy_li_on.wav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3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si="28"/>
        <v/>
      </c>
      <c r="AG71" t="str">
        <f t="shared" si="17"/>
        <v/>
      </c>
      <c r="AI71" t="s">
        <v>72</v>
      </c>
      <c r="AO71">
        <f t="shared" ca="1" si="34"/>
        <v>9.7590611406781935E-2</v>
      </c>
      <c r="AP71" t="str">
        <f t="shared" ca="1" si="35"/>
        <v>pics\\Tomat_6.jpg</v>
      </c>
      <c r="AS71" t="str">
        <f t="shared" si="29"/>
        <v/>
      </c>
      <c r="AT71">
        <f t="shared" ca="1" si="30"/>
        <v>0.3398643788074267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_Объемный_ли_он?</v>
      </c>
      <c r="BA71" t="e">
        <f>VLOOKUP(Q71,audio_list_stym!$B$2:$BQ$299,68,FALSE)</f>
        <v>#N/A</v>
      </c>
      <c r="BB71" t="str">
        <f t="shared" si="32"/>
        <v>На_мониторе_РЕНАН._Объемный_ли_он?</v>
      </c>
      <c r="BD71" cm="1">
        <f t="array" aca="1" ref="BD71" ca="1">INDEX(L71:L78,(RANK(AT7,$AT$2:$AT$9)))</f>
        <v>2093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VLOOKUP(B72,audio_list_stym!$A$3:$BP$18,58,FALSE)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VLOOKUP(B72,audio_list_stym!$A$3:$AJ$18,26,FALSE)</f>
        <v>Finger</v>
      </c>
      <c r="I72" t="s">
        <v>694</v>
      </c>
      <c r="J72" t="str">
        <f t="shared" si="27"/>
        <v>Finger_7</v>
      </c>
      <c r="K72">
        <v>15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119</v>
      </c>
      <c r="Z72" t="str">
        <f>IF(G72="экспл",VLOOKUP(J72,quest_экспл!$A$1:$N$129,12,FALSE),IF(G72="импл_",0,0))</f>
        <v>sound\\Pustoy_li_on.wav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3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si="28"/>
        <v/>
      </c>
      <c r="AG72" t="str">
        <f t="shared" si="17"/>
        <v/>
      </c>
      <c r="AI72" t="s">
        <v>73</v>
      </c>
      <c r="AO72">
        <f t="shared" ca="1" si="34"/>
        <v>0.42794469558724446</v>
      </c>
      <c r="AP72" t="str">
        <f t="shared" ca="1" si="35"/>
        <v>pics\\Limon_6.jpg</v>
      </c>
      <c r="AS72" t="str">
        <f t="shared" si="29"/>
        <v/>
      </c>
      <c r="AT72">
        <f t="shared" ca="1" si="30"/>
        <v>0.97188481194127174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_Пустой_ли_он?</v>
      </c>
      <c r="BA72" t="e">
        <f>VLOOKUP(Q72,audio_list_stym!$B$2:$BQ$299,68,FALSE)</f>
        <v>#N/A</v>
      </c>
      <c r="BB72" t="str">
        <f t="shared" si="32"/>
        <v>Перед_Вами_РЕНАН._Пустой_ли_он?</v>
      </c>
      <c r="BD72" cm="1">
        <f t="array" aca="1" ref="BD72" ca="1">INDEX(L72:L79,(RANK(AT8,$AT$2:$AT$9)))</f>
        <v>2090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VLOOKUP(B73,audio_list_stym!$A$3:$BP$18,58,FALSE)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VLOOKUP(B73,audio_list_stym!$A$3:$AJ$18,26,FALSE)</f>
        <v>Finger</v>
      </c>
      <c r="I73" t="s">
        <v>695</v>
      </c>
      <c r="J73" t="str">
        <f t="shared" si="27"/>
        <v>Finger_8</v>
      </c>
      <c r="K73">
        <v>15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120</v>
      </c>
      <c r="Z73" t="str">
        <f>IF(G73="экспл",VLOOKUP(J73,quest_экспл!$A$1:$N$129,12,FALSE),IF(G73="импл_",0,0))</f>
        <v>sound\\Belyi_li_on.wav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3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si="28"/>
        <v/>
      </c>
      <c r="AG73" t="str">
        <f t="shared" si="17"/>
        <v/>
      </c>
      <c r="AI73" t="s">
        <v>74</v>
      </c>
      <c r="AO73">
        <f t="shared" ca="1" si="34"/>
        <v>0.43843034800759739</v>
      </c>
      <c r="AP73" t="str">
        <f t="shared" ca="1" si="35"/>
        <v>pics\\Limon_4.jpg</v>
      </c>
      <c r="AS73" t="str">
        <f t="shared" si="29"/>
        <v/>
      </c>
      <c r="AT73">
        <f t="shared" ca="1" si="30"/>
        <v>6.0534800644246767E-2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_Белый_ли_он?</v>
      </c>
      <c r="BA73" t="e">
        <f>VLOOKUP(Q73,audio_list_stym!$B$2:$BQ$299,68,FALSE)</f>
        <v>#N/A</v>
      </c>
      <c r="BB73" t="str">
        <f t="shared" si="32"/>
        <v>Вы_видите_РЕНАН._Белый_ли_он?</v>
      </c>
      <c r="BD73" cm="1">
        <f t="array" aca="1" ref="BD73" ca="1">INDEX(L73:L80,(RANK(AT9,$AT$2:$AT$9)))</f>
        <v>2088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VLOOKUP(B74,audio_list_stym!$A$3:$BP$18,58,FALSE)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VLOOKUP(B74,audio_list_stym!$A$3:$AJ$18,26,FALSE)</f>
        <v>Gac</v>
      </c>
      <c r="I74" t="s">
        <v>688</v>
      </c>
      <c r="J74" t="str">
        <f t="shared" si="27"/>
        <v>Gac_1</v>
      </c>
      <c r="K74">
        <v>16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249</v>
      </c>
      <c r="Q74" t="str">
        <f>IF(G74="экспл",0,IF(G74="импл_",VLOOKUP(J74,quest_импл!$A$1:$J$129,8,FALSE),0))</f>
        <v>sound\\Ispachkan_li.wav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2058</v>
      </c>
      <c r="AD74" t="str">
        <f t="shared" ca="1" si="33"/>
        <v>pics\\Tomat_2.jpg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pics\\Tomat_2.jpg</v>
      </c>
      <c r="AI74" t="s">
        <v>76</v>
      </c>
      <c r="AO74">
        <f t="shared" ca="1" si="34"/>
        <v>0.15822178409310128</v>
      </c>
      <c r="AP74" t="str">
        <f t="shared" ca="1" si="35"/>
        <v>pics\\Tomat_2.jpg</v>
      </c>
      <c r="AR74" t="str">
        <f>IF(AH74="sound\\Ogorod",AP2,"")</f>
        <v/>
      </c>
      <c r="AS74" t="str">
        <f t="shared" ca="1" si="29"/>
        <v>pics\\Tomat_2.jpg</v>
      </c>
      <c r="AT74">
        <f t="shared" ca="1" si="30"/>
        <v>0.93207479889504907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_Испачкан_ли_</v>
      </c>
      <c r="BB74" t="str">
        <f t="shared" si="32"/>
        <v>_Испачкан_ли_XXXXX?</v>
      </c>
      <c r="BC74">
        <f>A74</f>
        <v>1210</v>
      </c>
      <c r="BD74" cm="1">
        <f t="array" aca="1" ref="BD74" ca="1">INDEX($L$74:$L$81,(RANK(AT2,$AT$2:$AT$9)))</f>
        <v>2091</v>
      </c>
      <c r="BE74" cm="1">
        <f t="array" aca="1" ref="BE74" ca="1">INDEX(BD66:BD73,(RANK(AT3,$AT$2:$AT$9)))</f>
        <v>2090</v>
      </c>
      <c r="BF74" cm="1">
        <f t="array" aca="1" ref="BF74" ca="1">INDEX(BD82:BD105,(RANK(AT3,$AT$2:$AT$17)))</f>
        <v>2136</v>
      </c>
      <c r="BG74" cm="1">
        <f t="array" aca="1" ref="BG74" ca="1">INDEX(BD106:BD129,(RANK(AT3,$AT$2:$AT$9)))</f>
        <v>2148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VLOOKUP(B75,audio_list_stym!$A$3:$BP$18,58,FALSE)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VLOOKUP(B75,audio_list_stym!$A$3:$AJ$18,26,FALSE)</f>
        <v>Gac</v>
      </c>
      <c r="I75" t="s">
        <v>689</v>
      </c>
      <c r="J75" t="str">
        <f t="shared" si="27"/>
        <v>Gac_2</v>
      </c>
      <c r="K75">
        <v>16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250</v>
      </c>
      <c r="Q75" t="str">
        <f>IF(G75="экспл",0,IF(G75="импл_",VLOOKUP(J75,quest_импл!$A$1:$J$129,8,FALSE),0))</f>
        <v>sound\\Farshirovanniy_li.wav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2042</v>
      </c>
      <c r="AD75" t="str">
        <f t="shared" ca="1" si="33"/>
        <v>pics\\Peper_2.jpg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pics\\Peper_2.jpg</v>
      </c>
      <c r="AI75" t="s">
        <v>77</v>
      </c>
      <c r="AO75">
        <f t="shared" ca="1" si="34"/>
        <v>0.39794849469788007</v>
      </c>
      <c r="AP75" t="str">
        <f t="shared" ca="1" si="35"/>
        <v>pics\\Peper_2.jpg</v>
      </c>
      <c r="AR75" t="str">
        <f t="shared" ref="AR75:AR97" si="36">IF(AH75="sound\\Ogorod",AP3,"")</f>
        <v/>
      </c>
      <c r="AS75" t="str">
        <f t="shared" ca="1" si="29"/>
        <v>pics\\Peper_2.jpg</v>
      </c>
      <c r="AT75">
        <f t="shared" ca="1" si="30"/>
        <v>0.77830152541532338</v>
      </c>
      <c r="AU75" t="s">
        <v>697</v>
      </c>
      <c r="AV75" t="str">
        <f t="shared" ca="1" si="31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_Фаршированный_ли_</v>
      </c>
      <c r="BB75" t="str">
        <f t="shared" si="32"/>
        <v>_Фаршированный_ли_XXXXX?</v>
      </c>
      <c r="BD75" cm="1">
        <f t="array" aca="1" ref="BD75" ca="1">INDEX($L$74:$L$81,(RANK(AT3,$AT$2:$AT$9)))</f>
        <v>2095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VLOOKUP(B76,audio_list_stym!$A$3:$BP$18,58,FALSE)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VLOOKUP(B76,audio_list_stym!$A$3:$AJ$18,26,FALSE)</f>
        <v>Gac</v>
      </c>
      <c r="I76" t="s">
        <v>690</v>
      </c>
      <c r="J76" t="str">
        <f t="shared" si="27"/>
        <v>Gac_3</v>
      </c>
      <c r="K76">
        <v>16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251</v>
      </c>
      <c r="Q76" t="str">
        <f>IF(G76="экспл",0,IF(G76="импл_",VLOOKUP(J76,quest_импл!$A$1:$J$129,8,FALSE),0))</f>
        <v>sound\\Razrezan_li.wav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2059</v>
      </c>
      <c r="AD76" t="str">
        <f t="shared" ca="1" si="33"/>
        <v>pics\\Tomat_3.jpg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pics\\Tomat_3.jpg</v>
      </c>
      <c r="AI76" t="s">
        <v>78</v>
      </c>
      <c r="AO76">
        <f t="shared" ca="1" si="34"/>
        <v>0.15813590100343855</v>
      </c>
      <c r="AP76" t="str">
        <f t="shared" ca="1" si="35"/>
        <v>pics\\Tomat_3.jpg</v>
      </c>
      <c r="AR76" t="str">
        <f t="shared" si="36"/>
        <v/>
      </c>
      <c r="AS76" t="str">
        <f t="shared" ca="1" si="29"/>
        <v>pics\\Tomat_3.jpg</v>
      </c>
      <c r="AT76">
        <f t="shared" ca="1" si="30"/>
        <v>0.58389940263173068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_Разрезан_ли_</v>
      </c>
      <c r="BB76" t="str">
        <f t="shared" si="32"/>
        <v>_Разрезан_ли_XXXXX?</v>
      </c>
      <c r="BD76" cm="1">
        <f t="array" aca="1" ref="BD76" ca="1">INDEX($L$74:$L$81,(RANK(AT4,$AT$2:$AT$9)))</f>
        <v>2094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VLOOKUP(B77,audio_list_stym!$A$3:$BP$18,58,FALSE)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VLOOKUP(B77,audio_list_stym!$A$3:$AJ$18,26,FALSE)</f>
        <v>Gac</v>
      </c>
      <c r="I77" t="s">
        <v>691</v>
      </c>
      <c r="J77" t="str">
        <f t="shared" si="27"/>
        <v>Gac_4</v>
      </c>
      <c r="K77">
        <v>16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252</v>
      </c>
      <c r="Q77" t="str">
        <f>IF(G77="экспл",0,IF(G77="импл_",VLOOKUP(J77,quest_импл!$A$1:$J$129,8,FALSE),0))</f>
        <v>sound\\S_lepestkami_li.wav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2061</v>
      </c>
      <c r="AD77" t="str">
        <f t="shared" ca="1" si="33"/>
        <v>pics\\Tomat_5.jpg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pics\\Tomat_5.jpg</v>
      </c>
      <c r="AI77" t="s">
        <v>79</v>
      </c>
      <c r="AO77">
        <f t="shared" ca="1" si="34"/>
        <v>0.1045636001812964</v>
      </c>
      <c r="AP77" t="str">
        <f t="shared" ca="1" si="35"/>
        <v>pics\\Tomat_5.jpg</v>
      </c>
      <c r="AR77" t="str">
        <f t="shared" si="36"/>
        <v/>
      </c>
      <c r="AS77" t="str">
        <f t="shared" ca="1" si="29"/>
        <v>pics\\Tomat_5.jpg</v>
      </c>
      <c r="AT77">
        <f t="shared" ca="1" si="30"/>
        <v>0.55952330674571615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_С_лепестками_ли_</v>
      </c>
      <c r="BB77" t="str">
        <f t="shared" si="32"/>
        <v>_С_лепестками_ли_XXXXX?</v>
      </c>
      <c r="BD77" cm="1">
        <f t="array" aca="1" ref="BD77" ca="1">INDEX($L$74:$L$81,(RANK(AT5,$AT$2:$AT$9)))</f>
        <v>2093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VLOOKUP(B78,audio_list_stym!$A$3:$BP$18,58,FALSE)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VLOOKUP(B78,audio_list_stym!$A$3:$AJ$18,26,FALSE)</f>
        <v>Gac</v>
      </c>
      <c r="I78" t="s">
        <v>692</v>
      </c>
      <c r="J78" t="str">
        <f t="shared" si="27"/>
        <v>Gac_5</v>
      </c>
      <c r="K78">
        <v>16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253</v>
      </c>
      <c r="Q78" t="str">
        <f>IF(G78="экспл",0,IF(G78="импл_",VLOOKUP(J78,quest_импл!$A$1:$J$129,8,FALSE),0))</f>
        <v>sound\\Kolyuchiy_li.wav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2052</v>
      </c>
      <c r="AD78" t="str">
        <f t="shared" ca="1" si="33"/>
        <v>pics\\Redis_4.jpg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pics\\Redis_4.jpg</v>
      </c>
      <c r="AI78" t="s">
        <v>80</v>
      </c>
      <c r="AO78">
        <f t="shared" ca="1" si="34"/>
        <v>0.19482618165044763</v>
      </c>
      <c r="AP78" t="str">
        <f t="shared" ca="1" si="35"/>
        <v>pics\\Redis_4.jpg</v>
      </c>
      <c r="AR78" t="str">
        <f t="shared" si="36"/>
        <v/>
      </c>
      <c r="AS78" t="str">
        <f t="shared" ca="1" si="29"/>
        <v>pics\\Redis_4.jpg</v>
      </c>
      <c r="AT78">
        <f t="shared" ca="1" si="30"/>
        <v>0.36054912769489333</v>
      </c>
      <c r="AU78" t="s">
        <v>697</v>
      </c>
      <c r="AV78" t="str">
        <f t="shared" ca="1" si="31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_Колючий_ли_</v>
      </c>
      <c r="BB78" t="str">
        <f t="shared" si="32"/>
        <v>_Колючий_ли_XXXXX?</v>
      </c>
      <c r="BD78" cm="1">
        <f t="array" aca="1" ref="BD78" ca="1">INDEX($L$74:$L$81,(RANK(AT6,$AT$2:$AT$9)))</f>
        <v>2090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VLOOKUP(B79,audio_list_stym!$A$3:$BP$18,58,FALSE)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VLOOKUP(B79,audio_list_stym!$A$3:$AJ$18,26,FALSE)</f>
        <v>Gac</v>
      </c>
      <c r="I79" t="s">
        <v>693</v>
      </c>
      <c r="J79" t="str">
        <f t="shared" si="27"/>
        <v>Gac_6</v>
      </c>
      <c r="K79">
        <v>16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254</v>
      </c>
      <c r="Q79" t="str">
        <f>IF(G79="экспл",0,IF(G79="импл_",VLOOKUP(J79,quest_импл!$A$1:$J$129,8,FALSE),0))</f>
        <v>sound\\Oranzhrviy_li.wav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2043</v>
      </c>
      <c r="AD79" t="str">
        <f t="shared" ca="1" si="33"/>
        <v>pics\\Peper_3.jpg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pics\\Peper_3.jpg</v>
      </c>
      <c r="AI79" t="s">
        <v>81</v>
      </c>
      <c r="AO79">
        <f t="shared" ca="1" si="34"/>
        <v>0.37230834367061905</v>
      </c>
      <c r="AP79" t="str">
        <f t="shared" ca="1" si="35"/>
        <v>pics\\Peper_3.jpg</v>
      </c>
      <c r="AR79" t="str">
        <f t="shared" si="36"/>
        <v/>
      </c>
      <c r="AS79" t="str">
        <f t="shared" ca="1" si="29"/>
        <v>pics\\Peper_3.jpg</v>
      </c>
      <c r="AT79">
        <f t="shared" ca="1" si="30"/>
        <v>0.80267082206896567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_Оранжевый_ли_</v>
      </c>
      <c r="BB79" t="str">
        <f t="shared" si="32"/>
        <v>_Оранжевый_ли_XXXXX?</v>
      </c>
      <c r="BD79" cm="1">
        <f t="array" aca="1" ref="BD79" ca="1">INDEX($L$74:$L$81,(RANK(AT7,$AT$2:$AT$9)))</f>
        <v>2096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VLOOKUP(B80,audio_list_stym!$A$3:$BP$18,58,FALSE)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VLOOKUP(B80,audio_list_stym!$A$3:$AJ$18,26,FALSE)</f>
        <v>Gac</v>
      </c>
      <c r="I80" t="s">
        <v>694</v>
      </c>
      <c r="J80" t="str">
        <f t="shared" si="27"/>
        <v>Gac_7</v>
      </c>
      <c r="K80">
        <v>16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255</v>
      </c>
      <c r="Q80" t="str">
        <f>IF(G80="экспл",0,IF(G80="импл_",VLOOKUP(J80,quest_импл!$A$1:$J$129,8,FALSE),0))</f>
        <v>sound\\Zernistiy_li.wav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2034</v>
      </c>
      <c r="AD80" t="str">
        <f t="shared" ca="1" si="33"/>
        <v>pics\\Limon_2.jpg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pics\\Limon_2.jpg</v>
      </c>
      <c r="AI80" t="s">
        <v>82</v>
      </c>
      <c r="AO80">
        <f t="shared" ca="1" si="34"/>
        <v>0.46349500470440219</v>
      </c>
      <c r="AP80" t="str">
        <f t="shared" ca="1" si="35"/>
        <v>pics\\Limon_2.jpg</v>
      </c>
      <c r="AR80" t="str">
        <f t="shared" si="36"/>
        <v/>
      </c>
      <c r="AS80" t="str">
        <f t="shared" ca="1" si="29"/>
        <v>pics\\Limon_2.jpg</v>
      </c>
      <c r="AT80">
        <f t="shared" ca="1" si="30"/>
        <v>7.5149743983401907E-2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_Зернистый_ли_</v>
      </c>
      <c r="BB80" t="str">
        <f t="shared" si="32"/>
        <v>_Зернистый_ли_XXXXX?</v>
      </c>
      <c r="BD80" cm="1">
        <f t="array" aca="1" ref="BD80" ca="1">INDEX($L$74:$L$81,(RANK(AT8,$AT$2:$AT$9)))</f>
        <v>2092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VLOOKUP(B81,audio_list_stym!$A$3:$BP$18,58,FALSE)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VLOOKUP(B81,audio_list_stym!$A$3:$AJ$18,26,FALSE)</f>
        <v>Gac</v>
      </c>
      <c r="I81" t="s">
        <v>695</v>
      </c>
      <c r="J81" t="str">
        <f t="shared" si="27"/>
        <v>Gac_8</v>
      </c>
      <c r="K81">
        <v>16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256</v>
      </c>
      <c r="Q81" t="str">
        <f>IF(G81="экспл",0,IF(G81="импл_",VLOOKUP(J81,quest_импл!$A$1:$J$129,8,FALSE),0))</f>
        <v>sound\\Okrugliy_li.wav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2011</v>
      </c>
      <c r="AD81" t="str">
        <f t="shared" ca="1" si="33"/>
        <v>pics\\Finik_3.jpg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pics\\Finik_3.jpg</v>
      </c>
      <c r="AI81" t="s">
        <v>83</v>
      </c>
      <c r="AO81">
        <f t="shared" ca="1" si="34"/>
        <v>0.78306209929647874</v>
      </c>
      <c r="AP81" t="str">
        <f t="shared" ca="1" si="35"/>
        <v>pics\\Finik_3.jpg</v>
      </c>
      <c r="AR81" t="str">
        <f t="shared" si="36"/>
        <v/>
      </c>
      <c r="AS81" t="str">
        <f t="shared" ca="1" si="29"/>
        <v>pics\\Finik_3.jpg</v>
      </c>
      <c r="AT81">
        <f t="shared" ca="1" si="30"/>
        <v>0.48693409140156974</v>
      </c>
      <c r="AU81" t="s">
        <v>697</v>
      </c>
      <c r="AV81" t="str">
        <f t="shared" ca="1" si="31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_Округлый_ли_</v>
      </c>
      <c r="BB81" t="str">
        <f t="shared" si="32"/>
        <v>_Округлый_ли_XXXXX?</v>
      </c>
      <c r="BD81" cm="1">
        <f t="array" aca="1" ref="BD81" ca="1">INDEX($L$74:$L$81,(RANK(AT9,$AT$2:$AT$9)))</f>
        <v>2089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VLOOKUP(B82,audio_list_stym!$A$3:$BP$18,58,FALSE)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VLOOKUP(B82,audio_list_stym!$A$3:$AJ$18,26,FALSE)</f>
        <v>Noni</v>
      </c>
      <c r="I82" t="s">
        <v>688</v>
      </c>
      <c r="J82" t="str">
        <f t="shared" si="27"/>
        <v>Noni_1</v>
      </c>
      <c r="K82">
        <v>17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129</v>
      </c>
      <c r="Z82" t="str">
        <f>IF(G82="экспл",VLOOKUP(J82,quest_экспл!$A$1:$N$129,12,FALSE),IF(G82="импл_",0,0))</f>
        <v>sound\\On_beliy_vnutri.wav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3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28"/>
        <v/>
      </c>
      <c r="AI82" t="s">
        <v>84</v>
      </c>
      <c r="AO82">
        <f t="shared" ca="1" si="34"/>
        <v>0.17476554357986174</v>
      </c>
      <c r="AP82" t="str">
        <f t="shared" ca="1" si="35"/>
        <v>pics\\Redis_8.jpg</v>
      </c>
      <c r="AR82" t="str">
        <f t="shared" si="36"/>
        <v/>
      </c>
      <c r="AS82" t="str">
        <f t="shared" si="29"/>
        <v/>
      </c>
      <c r="AT82">
        <f t="shared" ca="1" si="30"/>
        <v>0.40962941885889403</v>
      </c>
      <c r="AU82" t="s">
        <v>697</v>
      </c>
      <c r="AV82" t="str">
        <f t="shared" ca="1" si="31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_Он_белый_внутри?</v>
      </c>
      <c r="BA82" t="e">
        <f>VLOOKUP(Q82,audio_list_stym!$B$2:$BQ$299,68,FALSE)</f>
        <v>#N/A</v>
      </c>
      <c r="BB82" t="str">
        <f t="shared" si="32"/>
        <v>На_экране_XXXXX._Он_белый_внутри?</v>
      </c>
      <c r="BC82">
        <f>A82</f>
        <v>1211</v>
      </c>
      <c r="BD82" cm="1">
        <f t="array" aca="1" ref="BD82" ca="1">INDEX($L$82:$L$89,(RANK(AT2,$AT$2:$AT$9)))</f>
        <v>2115</v>
      </c>
      <c r="BE82" cm="1">
        <f t="array" aca="1" ref="BE82" ca="1">INDEX(BD66:BD81,(RANK(AT4,$AT$2:$AT$17)))</f>
        <v>2090</v>
      </c>
      <c r="BF82" cm="1">
        <f t="array" aca="1" ref="BF82" ca="1">INDEX(BD90:BD105,(RANK(AT4,$AT$2:$AT$17)))</f>
        <v>2138</v>
      </c>
      <c r="BG82" cm="1">
        <f t="array" aca="1" ref="BG82" ca="1">INDEX(BD106:BD129,(RANK(AT4,$AT$2:$AT$9)))</f>
        <v>2152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VLOOKUP(B83,audio_list_stym!$A$3:$BP$18,58,FALSE)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VLOOKUP(B83,audio_list_stym!$A$3:$AJ$18,26,FALSE)</f>
        <v>Noni</v>
      </c>
      <c r="I83" t="s">
        <v>689</v>
      </c>
      <c r="J83" t="str">
        <f t="shared" si="27"/>
        <v>Noni_2</v>
      </c>
      <c r="K83">
        <v>17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130</v>
      </c>
      <c r="Z83" t="str">
        <f>IF(G83="экспл",VLOOKUP(J83,quest_экспл!$A$1:$N$129,12,FALSE),IF(G83="импл_",0,0))</f>
        <v>sound\\Rebristiy_li_on.wav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3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28"/>
        <v/>
      </c>
      <c r="AI83" t="s">
        <v>85</v>
      </c>
      <c r="AO83">
        <f t="shared" ca="1" si="34"/>
        <v>0.36648100163221387</v>
      </c>
      <c r="AP83" t="str">
        <f t="shared" ca="1" si="35"/>
        <v>pics\\Peper_4.jpg</v>
      </c>
      <c r="AR83" t="str">
        <f t="shared" si="36"/>
        <v/>
      </c>
      <c r="AS83" t="str">
        <f t="shared" si="29"/>
        <v/>
      </c>
      <c r="AT83">
        <f t="shared" ca="1" si="30"/>
        <v>0.22852013742114463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_Ребристый_ли_он?</v>
      </c>
      <c r="BA83" t="e">
        <f>VLOOKUP(Q83,audio_list_stym!$B$2:$BQ$299,68,FALSE)</f>
        <v>#N/A</v>
      </c>
      <c r="BB83" t="str">
        <f t="shared" si="32"/>
        <v>Посмотрите,_вот_XXXXX._Ребристый_ли_он?</v>
      </c>
      <c r="BD83" cm="1">
        <f t="array" aca="1" ref="BD83" ca="1">INDEX($L$82:$L$89,(RANK(AT3,$AT$2:$AT$9)))</f>
        <v>2119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VLOOKUP(B84,audio_list_stym!$A$3:$BP$18,58,FALSE)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VLOOKUP(B84,audio_list_stym!$A$3:$AJ$18,26,FALSE)</f>
        <v>Noni</v>
      </c>
      <c r="I84" t="s">
        <v>690</v>
      </c>
      <c r="J84" t="str">
        <f t="shared" si="27"/>
        <v>Noni_3</v>
      </c>
      <c r="K84">
        <v>17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131</v>
      </c>
      <c r="Z84" t="str">
        <f>IF(G84="экспл",VLOOKUP(J84,quest_экспл!$A$1:$N$129,12,FALSE),IF(G84="импл_",0,0))</f>
        <v>sound\\Goluboy_li_on.wav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3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8"/>
        <v/>
      </c>
      <c r="AI84" t="s">
        <v>94</v>
      </c>
      <c r="AO84">
        <f t="shared" ca="1" si="34"/>
        <v>0.2391951486488344</v>
      </c>
      <c r="AP84" t="str">
        <f t="shared" ca="1" si="35"/>
        <v>pics\\Peper_8.jpg</v>
      </c>
      <c r="AR84" t="str">
        <f t="shared" si="36"/>
        <v/>
      </c>
      <c r="AS84" t="str">
        <f t="shared" si="29"/>
        <v/>
      </c>
      <c r="AT84">
        <f t="shared" ca="1" si="30"/>
        <v>0.17181340851812121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_Голубой_ли_он?</v>
      </c>
      <c r="BA84" t="e">
        <f>VLOOKUP(Q84,audio_list_stym!$B$2:$BQ$299,68,FALSE)</f>
        <v>#N/A</v>
      </c>
      <c r="BB84" t="str">
        <f t="shared" si="32"/>
        <v>Вот_XXXXX._Голубой_ли_он?</v>
      </c>
      <c r="BD84" cm="1">
        <f t="array" aca="1" ref="BD84" ca="1">INDEX($L$82:$L$89,(RANK(AT4,$AT$2:$AT$9)))</f>
        <v>2118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VLOOKUP(B85,audio_list_stym!$A$3:$BP$18,58,FALSE)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VLOOKUP(B85,audio_list_stym!$A$3:$AJ$18,26,FALSE)</f>
        <v>Noni</v>
      </c>
      <c r="I85" t="s">
        <v>691</v>
      </c>
      <c r="J85" t="str">
        <f t="shared" si="27"/>
        <v>Noni_4</v>
      </c>
      <c r="K85">
        <v>17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132</v>
      </c>
      <c r="Z85" t="str">
        <f>IF(G85="экспл",VLOOKUP(J85,quest_экспл!$A$1:$N$129,12,FALSE),IF(G85="импл_",0,0))</f>
        <v>sound\\On_s_bugorkami.wav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3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28"/>
        <v/>
      </c>
      <c r="AI85" t="s">
        <v>95</v>
      </c>
      <c r="AO85">
        <f t="shared" ca="1" si="34"/>
        <v>0.96383320349447965</v>
      </c>
      <c r="AP85" t="str">
        <f t="shared" ca="1" si="35"/>
        <v>pics\\Banan_3.jpg</v>
      </c>
      <c r="AR85" t="str">
        <f t="shared" si="36"/>
        <v/>
      </c>
      <c r="AS85" t="str">
        <f t="shared" si="29"/>
        <v/>
      </c>
      <c r="AT85">
        <f t="shared" ca="1" si="30"/>
        <v>0.26684262183151564</v>
      </c>
      <c r="AU85" t="s">
        <v>697</v>
      </c>
      <c r="AV85" t="str">
        <f t="shared" ca="1" si="31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_Он_с_бугорками?</v>
      </c>
      <c r="BA85" t="e">
        <f>VLOOKUP(Q85,audio_list_stym!$B$2:$BQ$299,68,FALSE)</f>
        <v>#N/A</v>
      </c>
      <c r="BB85" t="str">
        <f t="shared" si="32"/>
        <v>Это_XXXXX._Он_с_бугорками?</v>
      </c>
      <c r="BD85" cm="1">
        <f t="array" aca="1" ref="BD85" ca="1">INDEX($L$82:$L$89,(RANK(AT5,$AT$2:$AT$9)))</f>
        <v>2117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VLOOKUP(B86,audio_list_stym!$A$3:$BP$18,58,FALSE)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VLOOKUP(B86,audio_list_stym!$A$3:$AJ$18,26,FALSE)</f>
        <v>Noni</v>
      </c>
      <c r="I86" t="s">
        <v>692</v>
      </c>
      <c r="J86" t="str">
        <f t="shared" si="27"/>
        <v>Noni_5</v>
      </c>
      <c r="K86">
        <v>17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133</v>
      </c>
      <c r="Z86" t="str">
        <f>IF(G86="экспл",VLOOKUP(J86,quest_экспл!$A$1:$N$129,12,FALSE),IF(G86="импл_",0,0))</f>
        <v>sound\\Ovalniy_li_on.wav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3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28"/>
        <v/>
      </c>
      <c r="AI86" t="s">
        <v>96</v>
      </c>
      <c r="AO86">
        <f t="shared" ca="1" si="34"/>
        <v>0.5268706838608781</v>
      </c>
      <c r="AP86" t="str">
        <f t="shared" ca="1" si="35"/>
        <v>pics\\Kokos_6.jpg</v>
      </c>
      <c r="AR86" t="str">
        <f t="shared" si="36"/>
        <v/>
      </c>
      <c r="AS86" t="str">
        <f t="shared" si="29"/>
        <v/>
      </c>
      <c r="AT86">
        <f t="shared" ca="1" si="30"/>
        <v>0.78465119615029566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_Овальный_ли_он?</v>
      </c>
      <c r="BA86" t="e">
        <f>VLOOKUP(Q86,audio_list_stym!$B$2:$BQ$299,68,FALSE)</f>
        <v>#N/A</v>
      </c>
      <c r="BB86" t="str">
        <f t="shared" si="32"/>
        <v>На_картинке_XXXXX._Овальный_ли_он?</v>
      </c>
      <c r="BD86" cm="1">
        <f t="array" aca="1" ref="BD86" ca="1">INDEX($L$82:$L$89,(RANK(AT6,$AT$2:$AT$9)))</f>
        <v>2114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VLOOKUP(B87,audio_list_stym!$A$3:$BP$18,58,FALSE)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VLOOKUP(B87,audio_list_stym!$A$3:$AJ$18,26,FALSE)</f>
        <v>Noni</v>
      </c>
      <c r="I87" t="s">
        <v>693</v>
      </c>
      <c r="J87" t="str">
        <f t="shared" si="27"/>
        <v>Noni_6</v>
      </c>
      <c r="K87">
        <v>17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134</v>
      </c>
      <c r="Z87" t="str">
        <f>IF(G87="экспл",VLOOKUP(J87,quest_экспл!$A$1:$N$129,12,FALSE),IF(G87="импл_",0,0))</f>
        <v>sound\\Zhidkiy_li_on.wav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3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28"/>
        <v/>
      </c>
      <c r="AI87" t="s">
        <v>97</v>
      </c>
      <c r="AO87">
        <f t="shared" ca="1" si="34"/>
        <v>0.27751349350037302</v>
      </c>
      <c r="AP87" t="str">
        <f t="shared" ca="1" si="35"/>
        <v>pics\\Peper_7.jpg</v>
      </c>
      <c r="AR87" t="str">
        <f t="shared" si="36"/>
        <v/>
      </c>
      <c r="AS87" t="str">
        <f t="shared" si="29"/>
        <v/>
      </c>
      <c r="AT87">
        <f t="shared" ca="1" si="30"/>
        <v>0.34694125715953827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_Жидкий_ли_он?</v>
      </c>
      <c r="BA87" t="e">
        <f>VLOOKUP(Q87,audio_list_stym!$B$2:$BQ$299,68,FALSE)</f>
        <v>#N/A</v>
      </c>
      <c r="BB87" t="str">
        <f t="shared" si="32"/>
        <v>На_мониторе_XXXXX._Жидкий_ли_он?</v>
      </c>
      <c r="BD87" cm="1">
        <f t="array" aca="1" ref="BD87" ca="1">INDEX($L$82:$L$89,(RANK(AT7,$AT$2:$AT$9)))</f>
        <v>2120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VLOOKUP(B88,audio_list_stym!$A$3:$BP$18,58,FALSE)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VLOOKUP(B88,audio_list_stym!$A$3:$AJ$18,26,FALSE)</f>
        <v>Noni</v>
      </c>
      <c r="I88" t="s">
        <v>694</v>
      </c>
      <c r="J88" t="str">
        <f t="shared" si="27"/>
        <v>Noni_7</v>
      </c>
      <c r="K88">
        <v>17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135</v>
      </c>
      <c r="Z88" t="str">
        <f>IF(G88="экспл",VLOOKUP(J88,quest_экспл!$A$1:$N$129,12,FALSE),IF(G88="импл_",0,0))</f>
        <v>sound\\On_lohmatiy.wav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3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28"/>
        <v/>
      </c>
      <c r="AI88" t="s">
        <v>98</v>
      </c>
      <c r="AO88">
        <f t="shared" ca="1" si="34"/>
        <v>0.22109214334200822</v>
      </c>
      <c r="AP88" t="str">
        <f t="shared" ca="1" si="35"/>
        <v>pics\\Redis_2.jpg</v>
      </c>
      <c r="AR88" t="str">
        <f t="shared" si="36"/>
        <v/>
      </c>
      <c r="AS88" t="str">
        <f t="shared" si="29"/>
        <v/>
      </c>
      <c r="AT88">
        <f t="shared" ca="1" si="30"/>
        <v>0.49327791187380721</v>
      </c>
      <c r="AU88" t="s">
        <v>697</v>
      </c>
      <c r="AV88" t="str">
        <f t="shared" ca="1" si="31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_Он_лохматый?</v>
      </c>
      <c r="BA88" t="e">
        <f>VLOOKUP(Q88,audio_list_stym!$B$2:$BQ$299,68,FALSE)</f>
        <v>#N/A</v>
      </c>
      <c r="BB88" t="str">
        <f t="shared" si="32"/>
        <v>Перед_Вами_XXXXX._Он_лохматый?</v>
      </c>
      <c r="BD88" cm="1">
        <f t="array" aca="1" ref="BD88" ca="1">INDEX($L$82:$L$89,(RANK(AT8,$AT$2:$AT$9)))</f>
        <v>2116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VLOOKUP(B89,audio_list_stym!$A$3:$BP$18,58,FALSE)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VLOOKUP(B89,audio_list_stym!$A$3:$AJ$18,26,FALSE)</f>
        <v>Noni</v>
      </c>
      <c r="I89" t="s">
        <v>695</v>
      </c>
      <c r="J89" t="str">
        <f t="shared" si="27"/>
        <v>Noni_8</v>
      </c>
      <c r="K89">
        <v>17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136</v>
      </c>
      <c r="Z89" t="str">
        <f>IF(G89="экспл",VLOOKUP(J89,quest_экспл!$A$1:$N$129,12,FALSE),IF(G89="импл_",0,0))</f>
        <v>sound\\On_zolotistiy.wav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3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28"/>
        <v/>
      </c>
      <c r="AI89" t="s">
        <v>99</v>
      </c>
      <c r="AO89">
        <f t="shared" ca="1" si="34"/>
        <v>0.28280352173924195</v>
      </c>
      <c r="AP89" t="str">
        <f t="shared" ca="1" si="35"/>
        <v>pics\\Peper_6.jpg</v>
      </c>
      <c r="AR89" t="str">
        <f t="shared" si="36"/>
        <v/>
      </c>
      <c r="AS89" t="str">
        <f t="shared" si="29"/>
        <v/>
      </c>
      <c r="AT89">
        <f t="shared" ca="1" si="30"/>
        <v>0.3528837693088317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_Он_золотистый?</v>
      </c>
      <c r="BA89" t="e">
        <f>VLOOKUP(Q89,audio_list_stym!$B$2:$BQ$299,68,FALSE)</f>
        <v>#N/A</v>
      </c>
      <c r="BB89" t="str">
        <f t="shared" si="32"/>
        <v>Вы_видите_XXXXX._Он_золотистый?</v>
      </c>
      <c r="BD89" cm="1">
        <f t="array" aca="1" ref="BD89" ca="1">INDEX($L$82:$L$89,(RANK(AT9,$AT$2:$AT$9)))</f>
        <v>2113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VLOOKUP(B90,audio_list_stym!$A$3:$BP$18,58,FALSE)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VLOOKUP(B90,audio_list_stym!$A$3:$AJ$18,26,FALSE)</f>
        <v>Sapota</v>
      </c>
      <c r="I90" t="s">
        <v>688</v>
      </c>
      <c r="J90" t="str">
        <f t="shared" si="27"/>
        <v>Sapota_1</v>
      </c>
      <c r="K90">
        <v>14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265</v>
      </c>
      <c r="Q90" t="str">
        <f>IF(G90="экспл",0,IF(G90="импл_",VLOOKUP(J90,quest_импл!$A$1:$J$129,8,FALSE),0))</f>
        <v>sound\\Sharoobrazniy_li.wav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2028</v>
      </c>
      <c r="AD90" t="str">
        <f t="shared" ca="1" si="33"/>
        <v>pics\\Kokos_4.jpg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pics\\Kokos_4.jpg</v>
      </c>
      <c r="AI90" t="s">
        <v>100</v>
      </c>
      <c r="AO90">
        <f t="shared" ca="1" si="34"/>
        <v>0.53343281119365282</v>
      </c>
      <c r="AP90" t="str">
        <f t="shared" ca="1" si="35"/>
        <v>pics\\Kokos_4.jpg</v>
      </c>
      <c r="AR90" t="str">
        <f t="shared" si="36"/>
        <v/>
      </c>
      <c r="AS90" t="str">
        <f t="shared" ca="1" si="29"/>
        <v>pics\\Kokos_4.jpg</v>
      </c>
      <c r="AT90">
        <f t="shared" ca="1" si="30"/>
        <v>0.39861836358678981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_Шарообразный_ли_</v>
      </c>
      <c r="BB90" t="str">
        <f t="shared" si="32"/>
        <v>_Шарообразный_ли_ФИМОН?</v>
      </c>
      <c r="BC90">
        <f>A90</f>
        <v>1212</v>
      </c>
      <c r="BD90" cm="1">
        <f t="array" aca="1" ref="BD90" ca="1">INDEX($L$90:$L$97,(RANK(AT2,$AT$2:$AT$9)))</f>
        <v>2131</v>
      </c>
      <c r="BE90" cm="1">
        <f t="array" aca="1" ref="BE90" ca="1">INDEX(BD66:BD81,(RANK(AT5,$AT$2:$AT$17)))</f>
        <v>2091</v>
      </c>
      <c r="BF90" cm="1">
        <f t="array" aca="1" ref="BF90" ca="1">INDEX(BD98:BD113,(RANK(AT5,$AT$2:$AT$17)))</f>
        <v>2147</v>
      </c>
      <c r="BG90" cm="1">
        <f t="array" aca="1" ref="BG90" ca="1">INDEX(BD114:BD129,(RANK(AT5,$AT$2:$AT$9)))</f>
        <v>2066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VLOOKUP(B91,audio_list_stym!$A$3:$BP$18,58,FALSE)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VLOOKUP(B91,audio_list_stym!$A$3:$AJ$18,26,FALSE)</f>
        <v>Sapota</v>
      </c>
      <c r="I91" t="s">
        <v>689</v>
      </c>
      <c r="J91" t="str">
        <f t="shared" si="27"/>
        <v>Sapota_2</v>
      </c>
      <c r="K91">
        <v>14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266</v>
      </c>
      <c r="Q91" t="str">
        <f>IF(G91="экспл",0,IF(G91="импл_",VLOOKUP(J91,quest_импл!$A$1:$J$129,8,FALSE),0))</f>
        <v>sound\\Nadrezan_li.wav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2041</v>
      </c>
      <c r="AD91" t="str">
        <f t="shared" ca="1" si="33"/>
        <v>pics\\Peper_1.jpg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pics\\Peper_1.jpg</v>
      </c>
      <c r="AI91" t="s">
        <v>101</v>
      </c>
      <c r="AO91">
        <f t="shared" ca="1" si="34"/>
        <v>0.39991686971980578</v>
      </c>
      <c r="AP91" t="str">
        <f t="shared" ca="1" si="35"/>
        <v>pics\\Peper_1.jpg</v>
      </c>
      <c r="AR91" t="str">
        <f t="shared" si="36"/>
        <v/>
      </c>
      <c r="AS91" t="str">
        <f t="shared" ca="1" si="29"/>
        <v>pics\\Peper_1.jpg</v>
      </c>
      <c r="AT91">
        <f t="shared" ca="1" si="30"/>
        <v>0.3599854350901488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_Надрезан_ли_</v>
      </c>
      <c r="BB91" t="str">
        <f t="shared" si="32"/>
        <v>_Надрезан_ли_ФИМОН?</v>
      </c>
      <c r="BD91" cm="1">
        <f t="array" aca="1" ref="BD91" ca="1">INDEX($L$90:$L$97,(RANK(AT3,$AT$2:$AT$9)))</f>
        <v>2135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VLOOKUP(B92,audio_list_stym!$A$3:$BP$18,58,FALSE)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VLOOKUP(B92,audio_list_stym!$A$3:$AJ$18,26,FALSE)</f>
        <v>Sapota</v>
      </c>
      <c r="I92" t="s">
        <v>690</v>
      </c>
      <c r="J92" t="str">
        <f t="shared" si="27"/>
        <v>Sapota_3</v>
      </c>
      <c r="K92">
        <v>14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267</v>
      </c>
      <c r="Q92" t="str">
        <f>IF(G92="экспл",0,IF(G92="импл_",VLOOKUP(J92,quest_импл!$A$1:$J$129,8,FALSE),0))</f>
        <v>sound\\Perekruchen_li.wav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2055</v>
      </c>
      <c r="AD92" t="str">
        <f t="shared" ca="1" si="33"/>
        <v>pics\\Redis_7.jpg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pics\\Redis_7.jpg</v>
      </c>
      <c r="AI92" t="s">
        <v>102</v>
      </c>
      <c r="AO92">
        <f t="shared" ca="1" si="34"/>
        <v>0.1837999315399711</v>
      </c>
      <c r="AP92" t="str">
        <f t="shared" ca="1" si="35"/>
        <v>pics\\Redis_7.jpg</v>
      </c>
      <c r="AR92" t="str">
        <f t="shared" si="36"/>
        <v/>
      </c>
      <c r="AS92" t="str">
        <f t="shared" ca="1" si="29"/>
        <v>pics\\Redis_7.jpg</v>
      </c>
      <c r="AT92">
        <f t="shared" ca="1" si="30"/>
        <v>8.8756589852337808E-2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_Перекручен_ли_</v>
      </c>
      <c r="BB92" t="str">
        <f t="shared" si="32"/>
        <v>_Перекручен_ли_ФИМОН?</v>
      </c>
      <c r="BD92" cm="1">
        <f t="array" aca="1" ref="BD92" ca="1">INDEX($L$90:$L$97,(RANK(AT4,$AT$2:$AT$9)))</f>
        <v>2134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VLOOKUP(B93,audio_list_stym!$A$3:$BP$18,58,FALSE)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VLOOKUP(B93,audio_list_stym!$A$3:$AJ$18,26,FALSE)</f>
        <v>Sapota</v>
      </c>
      <c r="I93" t="s">
        <v>691</v>
      </c>
      <c r="J93" t="str">
        <f t="shared" si="27"/>
        <v>Sapota_4</v>
      </c>
      <c r="K93">
        <v>14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268</v>
      </c>
      <c r="Q93" t="str">
        <f>IF(G93="экспл",0,IF(G93="импл_",VLOOKUP(J93,quest_импл!$A$1:$J$129,8,FALSE),0))</f>
        <v>sound\\Sorvan_li.wav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2004</v>
      </c>
      <c r="AD93" t="str">
        <f t="shared" ca="1" si="33"/>
        <v>pics\\Banan_4.jpg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pics\\Banan_4.jpg</v>
      </c>
      <c r="AI93" t="s">
        <v>103</v>
      </c>
      <c r="AO93">
        <f t="shared" ca="1" si="34"/>
        <v>0.94864508335937803</v>
      </c>
      <c r="AP93" t="str">
        <f t="shared" ca="1" si="35"/>
        <v>pics\\Banan_4.jpg</v>
      </c>
      <c r="AR93" t="str">
        <f t="shared" si="36"/>
        <v/>
      </c>
      <c r="AS93" t="str">
        <f t="shared" ca="1" si="29"/>
        <v>pics\\Banan_4.jpg</v>
      </c>
      <c r="AT93">
        <f t="shared" ca="1" si="30"/>
        <v>0.1330207524213628</v>
      </c>
      <c r="AU93" t="s">
        <v>697</v>
      </c>
      <c r="AV93" t="str">
        <f t="shared" ca="1" si="31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_Сорван_ли_</v>
      </c>
      <c r="BB93" t="str">
        <f t="shared" si="32"/>
        <v>_Сорван_ли_ФИМОН?</v>
      </c>
      <c r="BD93" cm="1">
        <f t="array" aca="1" ref="BD93" ca="1">INDEX($L$90:$L$97,(RANK(AT5,$AT$2:$AT$9)))</f>
        <v>2133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VLOOKUP(B94,audio_list_stym!$A$3:$BP$18,58,FALSE)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VLOOKUP(B94,audio_list_stym!$A$3:$AJ$18,26,FALSE)</f>
        <v>Sapota</v>
      </c>
      <c r="I94" t="s">
        <v>692</v>
      </c>
      <c r="J94" t="str">
        <f t="shared" si="27"/>
        <v>Sapota_5</v>
      </c>
      <c r="K94">
        <v>14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269</v>
      </c>
      <c r="Q94" t="str">
        <f>IF(G94="экспл",0,IF(G94="импл_",VLOOKUP(J94,quest_импл!$A$1:$J$129,8,FALSE),0))</f>
        <v>sound\\Spresovan_li.wav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2010</v>
      </c>
      <c r="AD94" t="str">
        <f t="shared" ca="1" si="33"/>
        <v>pics\\Finik_2.jpg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pics\\Finik_2.jpg</v>
      </c>
      <c r="AI94" t="s">
        <v>104</v>
      </c>
      <c r="AO94">
        <f t="shared" ca="1" si="34"/>
        <v>0.80488018149375973</v>
      </c>
      <c r="AP94" t="str">
        <f t="shared" ca="1" si="35"/>
        <v>pics\\Finik_2.jpg</v>
      </c>
      <c r="AR94" t="str">
        <f t="shared" si="36"/>
        <v/>
      </c>
      <c r="AS94" t="str">
        <f t="shared" ca="1" si="29"/>
        <v>pics\\Finik_2.jpg</v>
      </c>
      <c r="AT94">
        <f t="shared" ca="1" si="30"/>
        <v>0.95295377162120587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_Спрессован_ли_</v>
      </c>
      <c r="BB94" t="str">
        <f t="shared" si="32"/>
        <v>_Спрессован_ли_ФИМОН?</v>
      </c>
      <c r="BD94" cm="1">
        <f t="array" aca="1" ref="BD94" ca="1">INDEX($L$90:$L$97,(RANK(AT6,$AT$2:$AT$9)))</f>
        <v>2130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VLOOKUP(B95,audio_list_stym!$A$3:$BP$18,58,FALSE)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VLOOKUP(B95,audio_list_stym!$A$3:$AJ$18,26,FALSE)</f>
        <v>Sapota</v>
      </c>
      <c r="I95" t="s">
        <v>693</v>
      </c>
      <c r="J95" t="str">
        <f t="shared" si="27"/>
        <v>Sapota_6</v>
      </c>
      <c r="K95">
        <v>14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270</v>
      </c>
      <c r="Q95" t="str">
        <f>IF(G95="экспл",0,IF(G95="импл_",VLOOKUP(J95,quest_импл!$A$1:$J$129,8,FALSE),0))</f>
        <v>sound\\Zheltiy_li.wav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2040</v>
      </c>
      <c r="AD95" t="str">
        <f t="shared" ca="1" si="33"/>
        <v>pics\\Limon_8.jpg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pics\\Limon_8.jpg</v>
      </c>
      <c r="AI95" t="s">
        <v>105</v>
      </c>
      <c r="AO95">
        <f t="shared" ca="1" si="34"/>
        <v>0.4043419068166505</v>
      </c>
      <c r="AP95" t="str">
        <f t="shared" ca="1" si="35"/>
        <v>pics\\Limon_8.jpg</v>
      </c>
      <c r="AR95" t="str">
        <f t="shared" si="36"/>
        <v/>
      </c>
      <c r="AS95" t="str">
        <f t="shared" ca="1" si="29"/>
        <v>pics\\Limon_8.jpg</v>
      </c>
      <c r="AT95">
        <f t="shared" ca="1" si="30"/>
        <v>0.34171477573274189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_Желтый_ли_</v>
      </c>
      <c r="BB95" t="str">
        <f t="shared" si="32"/>
        <v>_Желтый_ли_ФИМОН?</v>
      </c>
      <c r="BD95" cm="1">
        <f t="array" aca="1" ref="BD95" ca="1">INDEX($L$90:$L$97,(RANK(AT7,$AT$2:$AT$9)))</f>
        <v>2136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VLOOKUP(B96,audio_list_stym!$A$3:$BP$18,58,FALSE)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VLOOKUP(B96,audio_list_stym!$A$3:$AJ$18,26,FALSE)</f>
        <v>Sapota</v>
      </c>
      <c r="I96" t="s">
        <v>694</v>
      </c>
      <c r="J96" t="str">
        <f t="shared" si="27"/>
        <v>Sapota_7</v>
      </c>
      <c r="K96">
        <v>14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271</v>
      </c>
      <c r="Q96" t="str">
        <f>IF(G96="экспл",0,IF(G96="импл_",VLOOKUP(J96,quest_импл!$A$1:$J$129,8,FALSE),0))</f>
        <v>sound\\Rovniy_li.wav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2029</v>
      </c>
      <c r="AD96" t="str">
        <f t="shared" ca="1" si="33"/>
        <v>pics\\Kokos_5.jpg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pics\\Kokos_5.jpg</v>
      </c>
      <c r="AI96" t="s">
        <v>106</v>
      </c>
      <c r="AO96">
        <f t="shared" ca="1" si="34"/>
        <v>0.52928134164270468</v>
      </c>
      <c r="AP96" t="str">
        <f t="shared" ca="1" si="35"/>
        <v>pics\\Kokos_5.jpg</v>
      </c>
      <c r="AR96" t="str">
        <f t="shared" si="36"/>
        <v/>
      </c>
      <c r="AS96" t="str">
        <f t="shared" ca="1" si="29"/>
        <v>pics\\Kokos_5.jpg</v>
      </c>
      <c r="AT96">
        <f t="shared" ca="1" si="30"/>
        <v>0.4624129511562447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_Ровный_ли_</v>
      </c>
      <c r="BB96" t="str">
        <f t="shared" si="32"/>
        <v>_Ровный_ли_ФИМОН?</v>
      </c>
      <c r="BD96" cm="1">
        <f t="array" aca="1" ref="BD96" ca="1">INDEX($L$90:$L$97,(RANK(AT8,$AT$2:$AT$9)))</f>
        <v>2132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VLOOKUP(B97,audio_list_stym!$A$3:$BP$18,58,FALSE)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VLOOKUP(B97,audio_list_stym!$A$3:$AJ$18,26,FALSE)</f>
        <v>Sapota</v>
      </c>
      <c r="I97" t="s">
        <v>695</v>
      </c>
      <c r="J97" t="str">
        <f t="shared" si="27"/>
        <v>Sapota_8</v>
      </c>
      <c r="K97">
        <v>14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272</v>
      </c>
      <c r="Q97" t="str">
        <f>IF(G97="экспл",0,IF(G97="импл_",VLOOKUP(J97,quest_импл!$A$1:$J$129,8,FALSE),0))</f>
        <v>sound\\Imeet_li_shipi.wav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2032</v>
      </c>
      <c r="AD97" t="str">
        <f t="shared" ca="1" si="33"/>
        <v>pics\\Kokos_8.jpg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pics\\Kokos_8.jpg</v>
      </c>
      <c r="AI97" t="s">
        <v>107</v>
      </c>
      <c r="AO97">
        <f t="shared" ca="1" si="34"/>
        <v>0.51711824014403129</v>
      </c>
      <c r="AP97" t="str">
        <f t="shared" ca="1" si="35"/>
        <v>pics\\Kokos_8.jpg</v>
      </c>
      <c r="AR97" t="str">
        <f t="shared" si="36"/>
        <v/>
      </c>
      <c r="AS97" t="str">
        <f t="shared" ca="1" si="29"/>
        <v>pics\\Kokos_8.jpg</v>
      </c>
      <c r="AT97">
        <f t="shared" ca="1" si="30"/>
        <v>0.73293829914397401</v>
      </c>
      <c r="AU97" t="s">
        <v>697</v>
      </c>
      <c r="AV97" t="str">
        <f t="shared" ca="1" si="31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_Имеет_ли_шипы_</v>
      </c>
      <c r="BB97" t="str">
        <f t="shared" si="32"/>
        <v>_Имеет_ли_шипы_ФИМОН?</v>
      </c>
      <c r="BD97" cm="1">
        <f t="array" aca="1" ref="BD97" ca="1">INDEX($L$90:$L$97,(RANK(AT9,$AT$2:$AT$9)))</f>
        <v>2129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VLOOKUP(B98,audio_list_stym!$A$3:$BP$18,58,FALSE)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VLOOKUP(B98,audio_list_stym!$A$3:$AJ$18,26,FALSE)</f>
        <v>Tamanid</v>
      </c>
      <c r="I98" t="s">
        <v>688</v>
      </c>
      <c r="J98" t="str">
        <f t="shared" si="27"/>
        <v>Tamanid_1</v>
      </c>
      <c r="K98">
        <v>15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145</v>
      </c>
      <c r="Z98" t="str">
        <f>IF(G98="экспл",VLOOKUP(J98,quest_экспл!$A$1:$N$129,12,FALSE),IF(G98="импл_",0,0))</f>
        <v>sound\\On_krasnovatiy.wav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3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28"/>
        <v/>
      </c>
      <c r="AI98" t="s">
        <v>108</v>
      </c>
      <c r="AO98">
        <f t="shared" ca="1" si="34"/>
        <v>8.9689233175234473E-2</v>
      </c>
      <c r="AP98" t="str">
        <f t="shared" ca="1" si="35"/>
        <v>pics\\Tomat_7.jpg</v>
      </c>
      <c r="AR98" t="str">
        <f>IF(AH98="sound\\Ogorod",AP26,"")</f>
        <v/>
      </c>
      <c r="AS98" t="str">
        <f t="shared" si="29"/>
        <v/>
      </c>
      <c r="AT98">
        <f t="shared" ca="1" si="30"/>
        <v>0.49715666883909271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_Он_красноватый?</v>
      </c>
      <c r="BA98" t="e">
        <f>VLOOKUP(Q98,audio_list_stym!$B$2:$BQ$299,68,FALSE)</f>
        <v>#N/A</v>
      </c>
      <c r="BB98" t="str">
        <f t="shared" si="32"/>
        <v>На_экране_КОДИС._Он_красноватый?</v>
      </c>
      <c r="BC98">
        <f>A98</f>
        <v>1213</v>
      </c>
      <c r="BD98" cm="1">
        <f t="array" aca="1" ref="BD98" ca="1">INDEX($L$98:$L$105,(RANK(AT2,$AT$2:$AT$9)))</f>
        <v>2139</v>
      </c>
      <c r="BE98" cm="1">
        <f t="array" aca="1" ref="BE98" ca="1">INDEX(BD66:BD81,(RANK(AT6,$AT$2:$AT$9)))</f>
        <v>2088</v>
      </c>
      <c r="BF98" cm="1">
        <f t="array" aca="1" ref="BF98" ca="1">INDEX(BD82:BD97,(RANK(AT6,$AT$2:$AT$9)))</f>
        <v>2119</v>
      </c>
      <c r="BG98" cm="1">
        <f t="array" aca="1" ref="BG98" ca="1">INDEX(BD106:BD129,(RANK(AT6,$AT$2:$AT$17)))</f>
        <v>2150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VLOOKUP(B99,audio_list_stym!$A$3:$BP$18,58,FALSE)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VLOOKUP(B99,audio_list_stym!$A$3:$AJ$18,26,FALSE)</f>
        <v>Tamanid</v>
      </c>
      <c r="I99" t="s">
        <v>689</v>
      </c>
      <c r="J99" t="str">
        <f t="shared" si="27"/>
        <v>Tamanid_2</v>
      </c>
      <c r="K99">
        <v>15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146</v>
      </c>
      <c r="Z99" t="str">
        <f>IF(G99="экспл",VLOOKUP(J99,quest_экспл!$A$1:$N$129,12,FALSE),IF(G99="импл_",0,0))</f>
        <v>sound\\Izognut_li_on.wav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3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28"/>
        <v/>
      </c>
      <c r="AI99" t="s">
        <v>109</v>
      </c>
      <c r="AO99">
        <f t="shared" ca="1" si="34"/>
        <v>0.61629563984716884</v>
      </c>
      <c r="AP99" t="str">
        <f t="shared" ca="1" si="35"/>
        <v>pics\\Goroh_5.jpg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0.15137519595858451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_Изогнут_ли_он?</v>
      </c>
      <c r="BA99" t="e">
        <f>VLOOKUP(Q99,audio_list_stym!$B$2:$BQ$299,68,FALSE)</f>
        <v>#N/A</v>
      </c>
      <c r="BB99" t="str">
        <f t="shared" si="32"/>
        <v>Посмотрите,_вот_КОДИС._Изогнут_ли_он?</v>
      </c>
      <c r="BD99" cm="1">
        <f t="array" aca="1" ref="BD99" ca="1">INDEX($L$98:$L$105,(RANK(AT3,$AT$2:$AT$9)))</f>
        <v>2143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VLOOKUP(B100,audio_list_stym!$A$3:$BP$18,58,FALSE)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VLOOKUP(B100,audio_list_stym!$A$3:$AJ$18,26,FALSE)</f>
        <v>Tamanid</v>
      </c>
      <c r="I100" t="s">
        <v>690</v>
      </c>
      <c r="J100" t="str">
        <f t="shared" si="27"/>
        <v>Tamanid_3</v>
      </c>
      <c r="K100">
        <v>15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147</v>
      </c>
      <c r="Z100" t="str">
        <f>IF(G100="экспл",VLOOKUP(J100,quest_экспл!$A$1:$N$129,12,FALSE),IF(G100="импл_",0,0))</f>
        <v>sound\\On_barhatistiy.wav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3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28"/>
        <v/>
      </c>
      <c r="AI100" t="s">
        <v>110</v>
      </c>
      <c r="AO100">
        <f t="shared" ca="1" si="34"/>
        <v>0.18649056999413871</v>
      </c>
      <c r="AP100" t="str">
        <f t="shared" ca="1" si="35"/>
        <v>pics\\Redis_5.jpg</v>
      </c>
      <c r="AR100" t="str">
        <f t="shared" si="37"/>
        <v/>
      </c>
      <c r="AS100" t="str">
        <f t="shared" si="29"/>
        <v/>
      </c>
      <c r="AT100">
        <f t="shared" ca="1" si="30"/>
        <v>0.81884788356421223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_Он_бархатистый?</v>
      </c>
      <c r="BA100" t="e">
        <f>VLOOKUP(Q100,audio_list_stym!$B$2:$BQ$299,68,FALSE)</f>
        <v>#N/A</v>
      </c>
      <c r="BB100" t="str">
        <f t="shared" si="32"/>
        <v>Вот_КОДИС._Он_бархатистый?</v>
      </c>
      <c r="BD100" cm="1">
        <f t="array" aca="1" ref="BD100" ca="1">INDEX($L$98:$L$105,(RANK(AT4,$AT$2:$AT$9)))</f>
        <v>2142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VLOOKUP(B101,audio_list_stym!$A$3:$BP$18,58,FALSE)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VLOOKUP(B101,audio_list_stym!$A$3:$AJ$18,26,FALSE)</f>
        <v>Tamanid</v>
      </c>
      <c r="I101" t="s">
        <v>691</v>
      </c>
      <c r="J101" t="str">
        <f t="shared" si="27"/>
        <v>Tamanid_4</v>
      </c>
      <c r="K101">
        <v>15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148</v>
      </c>
      <c r="Z101" t="str">
        <f>IF(G101="экспл",VLOOKUP(J101,quest_экспл!$A$1:$N$129,12,FALSE),IF(G101="импл_",0,0))</f>
        <v>sound\\Odnotonniy_li_on.wav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3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28"/>
        <v/>
      </c>
      <c r="AI101" t="s">
        <v>111</v>
      </c>
      <c r="AO101">
        <f t="shared" ca="1" si="34"/>
        <v>0.80548235310955629</v>
      </c>
      <c r="AP101" t="str">
        <f t="shared" ca="1" si="35"/>
        <v>pics\\Finik_1.jpg</v>
      </c>
      <c r="AR101" t="str">
        <f t="shared" si="37"/>
        <v/>
      </c>
      <c r="AS101" t="str">
        <f t="shared" si="29"/>
        <v/>
      </c>
      <c r="AT101">
        <f t="shared" ca="1" si="30"/>
        <v>0.38754636197622672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_Однотонный_ли_он?</v>
      </c>
      <c r="BA101" t="e">
        <f>VLOOKUP(Q101,audio_list_stym!$B$2:$BQ$299,68,FALSE)</f>
        <v>#N/A</v>
      </c>
      <c r="BB101" t="str">
        <f t="shared" si="32"/>
        <v>Это_КОДИС._Однотонный_ли_он?</v>
      </c>
      <c r="BD101" cm="1">
        <f t="array" aca="1" ref="BD101" ca="1">INDEX($L$98:$L$105,(RANK(AT5,$AT$2:$AT$9)))</f>
        <v>2141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VLOOKUP(B102,audio_list_stym!$A$3:$BP$18,58,FALSE)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VLOOKUP(B102,audio_list_stym!$A$3:$AJ$18,26,FALSE)</f>
        <v>Tamanid</v>
      </c>
      <c r="I102" t="s">
        <v>692</v>
      </c>
      <c r="J102" t="str">
        <f t="shared" si="27"/>
        <v>Tamanid_5</v>
      </c>
      <c r="K102">
        <v>15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149</v>
      </c>
      <c r="Z102" t="str">
        <f>IF(G102="экспл",VLOOKUP(J102,quest_экспл!$A$1:$N$129,12,FALSE),IF(G102="импл_",0,0))</f>
        <v>sound\\On_prozrachniy.wav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3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28"/>
        <v/>
      </c>
      <c r="AI102" t="s">
        <v>112</v>
      </c>
      <c r="AO102">
        <f t="shared" ca="1" si="34"/>
        <v>0.43511357924482041</v>
      </c>
      <c r="AP102" t="str">
        <f t="shared" ca="1" si="35"/>
        <v>pics\\Limon_5.jpg</v>
      </c>
      <c r="AR102" t="str">
        <f t="shared" si="37"/>
        <v/>
      </c>
      <c r="AS102" t="str">
        <f t="shared" si="29"/>
        <v/>
      </c>
      <c r="AT102">
        <f t="shared" ca="1" si="30"/>
        <v>0.17493382085349385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_Он_прозрачный?</v>
      </c>
      <c r="BA102" t="e">
        <f>VLOOKUP(Q102,audio_list_stym!$B$2:$BQ$299,68,FALSE)</f>
        <v>#N/A</v>
      </c>
      <c r="BB102" t="str">
        <f t="shared" si="32"/>
        <v>На_картинке_КОДИС._Он_прозрачный?</v>
      </c>
      <c r="BD102" cm="1">
        <f t="array" aca="1" ref="BD102" ca="1">INDEX($L$98:$L$105,(RANK(AT6,$AT$2:$AT$9)))</f>
        <v>2138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VLOOKUP(B103,audio_list_stym!$A$3:$BP$18,58,FALSE)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VLOOKUP(B103,audio_list_stym!$A$3:$AJ$18,26,FALSE)</f>
        <v>Tamanid</v>
      </c>
      <c r="I103" t="s">
        <v>693</v>
      </c>
      <c r="J103" t="str">
        <f t="shared" si="27"/>
        <v>Tamanid_6</v>
      </c>
      <c r="K103">
        <v>15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150</v>
      </c>
      <c r="Z103" t="str">
        <f>IF(G103="экспл",VLOOKUP(J103,quest_экспл!$A$1:$N$129,12,FALSE),IF(G103="импл_",0,0))</f>
        <v>sound\\On_izmelchen.wav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3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28"/>
        <v/>
      </c>
      <c r="AI103" t="s">
        <v>113</v>
      </c>
      <c r="AO103">
        <f t="shared" ca="1" si="34"/>
        <v>0.65557647327177937</v>
      </c>
      <c r="AP103" t="str">
        <f t="shared" ca="1" si="35"/>
        <v>pics\\Goroh_2.jpg</v>
      </c>
      <c r="AR103" t="str">
        <f t="shared" si="37"/>
        <v/>
      </c>
      <c r="AS103" t="str">
        <f t="shared" si="29"/>
        <v/>
      </c>
      <c r="AT103">
        <f t="shared" ca="1" si="30"/>
        <v>6.3127802259226984E-2</v>
      </c>
      <c r="AU103" t="s">
        <v>697</v>
      </c>
      <c r="AV103" t="str">
        <f t="shared" ca="1" si="31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_Он_измельчен?</v>
      </c>
      <c r="BA103" t="e">
        <f>VLOOKUP(Q103,audio_list_stym!$B$2:$BQ$299,68,FALSE)</f>
        <v>#N/A</v>
      </c>
      <c r="BB103" t="str">
        <f t="shared" si="32"/>
        <v>На_мониторе_КОДИС._Он_измельчен?</v>
      </c>
      <c r="BD103" cm="1">
        <f t="array" aca="1" ref="BD103" ca="1">INDEX($L$98:$L$105,(RANK(AT7,$AT$2:$AT$9)))</f>
        <v>2144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VLOOKUP(B104,audio_list_stym!$A$3:$BP$18,58,FALSE)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VLOOKUP(B104,audio_list_stym!$A$3:$AJ$18,26,FALSE)</f>
        <v>Tamanid</v>
      </c>
      <c r="I104" t="s">
        <v>694</v>
      </c>
      <c r="J104" t="str">
        <f t="shared" si="27"/>
        <v>Tamanid_7</v>
      </c>
      <c r="K104">
        <v>15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151</v>
      </c>
      <c r="Z104" t="str">
        <f>IF(G104="экспл",VLOOKUP(J104,quest_экспл!$A$1:$N$129,12,FALSE),IF(G104="импл_",0,0))</f>
        <v>sound\\Cvetushiy_li_on.wav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3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28"/>
        <v/>
      </c>
      <c r="AI104" t="s">
        <v>114</v>
      </c>
      <c r="AO104">
        <f t="shared" ca="1" si="34"/>
        <v>0.9416851941915112</v>
      </c>
      <c r="AP104" t="str">
        <f t="shared" ca="1" si="35"/>
        <v>pics\\Banan_5.jpg</v>
      </c>
      <c r="AR104" t="str">
        <f t="shared" si="37"/>
        <v/>
      </c>
      <c r="AS104" t="str">
        <f t="shared" si="29"/>
        <v/>
      </c>
      <c r="AT104">
        <f t="shared" ca="1" si="30"/>
        <v>4.3656367031226884E-2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_Цветущий_ли_он?</v>
      </c>
      <c r="BA104" t="e">
        <f>VLOOKUP(Q104,audio_list_stym!$B$2:$BQ$299,68,FALSE)</f>
        <v>#N/A</v>
      </c>
      <c r="BB104" t="str">
        <f t="shared" si="32"/>
        <v>Перед_Вами_КОДИС._Цветущий_ли_он?</v>
      </c>
      <c r="BD104" cm="1">
        <f t="array" aca="1" ref="BD104" ca="1">INDEX($L$98:$L$105,(RANK(AT8,$AT$2:$AT$9)))</f>
        <v>2140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VLOOKUP(B105,audio_list_stym!$A$3:$BP$18,58,FALSE)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VLOOKUP(B105,audio_list_stym!$A$3:$AJ$18,26,FALSE)</f>
        <v>Tamanid</v>
      </c>
      <c r="I105" t="s">
        <v>695</v>
      </c>
      <c r="J105" t="str">
        <f t="shared" si="27"/>
        <v>Tamanid_8</v>
      </c>
      <c r="K105">
        <v>15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152</v>
      </c>
      <c r="Z105" t="str">
        <f>IF(G105="экспл",VLOOKUP(J105,quest_экспл!$A$1:$N$129,12,FALSE),IF(G105="импл_",0,0))</f>
        <v>sound\\Skruchen_li_on.wav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3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28"/>
        <v/>
      </c>
      <c r="AI105" t="s">
        <v>115</v>
      </c>
      <c r="AO105">
        <f t="shared" ca="1" si="34"/>
        <v>0.35395878758400434</v>
      </c>
      <c r="AP105" t="str">
        <f t="shared" ca="1" si="35"/>
        <v>pics\\Peper_5.jpg</v>
      </c>
      <c r="AR105" t="str">
        <f t="shared" si="37"/>
        <v/>
      </c>
      <c r="AS105" t="str">
        <f t="shared" si="29"/>
        <v/>
      </c>
      <c r="AT105">
        <f t="shared" ca="1" si="30"/>
        <v>0.49139372371245937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_Скручен_ли_он?</v>
      </c>
      <c r="BA105" t="e">
        <f>VLOOKUP(Q105,audio_list_stym!$B$2:$BQ$299,68,FALSE)</f>
        <v>#N/A</v>
      </c>
      <c r="BB105" t="str">
        <f t="shared" si="32"/>
        <v>Вы_видите_КОДИС._Скручен_ли_он?</v>
      </c>
      <c r="BD105" cm="1">
        <f t="array" aca="1" ref="BD105" ca="1">INDEX($L$98:$L$105,(RANK(AT9,$AT$2:$AT$9)))</f>
        <v>2137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VLOOKUP(B106,audio_list_stym!$A$3:$BP$18,58,FALSE)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VLOOKUP(B106,audio_list_stym!$A$3:$AJ$18,26,FALSE)</f>
        <v>ZF</v>
      </c>
      <c r="I106" t="s">
        <v>688</v>
      </c>
      <c r="J106" t="str">
        <f t="shared" si="27"/>
        <v>ZF_1</v>
      </c>
      <c r="K106">
        <v>16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281</v>
      </c>
      <c r="Q106" t="str">
        <f>IF(G106="экспл",0,IF(G106="импл_",VLOOKUP(J106,quest_импл!$A$1:$J$129,8,FALSE),0))</f>
        <v>sound\\S_chashuykami_li.wav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2007</v>
      </c>
      <c r="AD106" t="str">
        <f t="shared" ca="1" si="33"/>
        <v>pics\\Banan_7.jpg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pics\\Banan_7.jpg</v>
      </c>
      <c r="AI106" t="s">
        <v>116</v>
      </c>
      <c r="AO106">
        <f t="shared" ca="1" si="34"/>
        <v>0.89215161743523996</v>
      </c>
      <c r="AP106" t="str">
        <f t="shared" ca="1" si="35"/>
        <v>pics\\Banan_7.jpg</v>
      </c>
      <c r="AR106" t="str">
        <f t="shared" si="37"/>
        <v/>
      </c>
      <c r="AS106" t="str">
        <f t="shared" ca="1" si="29"/>
        <v>pics\\Banan_7.jpg</v>
      </c>
      <c r="AT106">
        <f t="shared" ca="1" si="30"/>
        <v>0.99558091311525898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_С_чешуйками_ли_</v>
      </c>
      <c r="BB106" t="str">
        <f t="shared" si="32"/>
        <v>_С_чешуйками_ли_XXXXX?</v>
      </c>
      <c r="BC106">
        <f>A106</f>
        <v>1214</v>
      </c>
      <c r="BD106" cm="1">
        <f t="array" aca="1" ref="BD106" ca="1">INDEX($L$106:$L$113,(RANK(AT2,$AT$2:$AT$9)))</f>
        <v>2147</v>
      </c>
      <c r="BE106" cm="1">
        <f t="array" aca="1" ref="BE106" ca="1">INDEX(BD66:BD81,(RANK(AT7,$AT$2:$AT$17)))</f>
        <v>2089</v>
      </c>
      <c r="BF106" cm="1">
        <f t="array" aca="1" ref="BF106" ca="1">INDEX(BD90:BD105,(RANK(AT7,$AT$2:$AT$17)))</f>
        <v>2137</v>
      </c>
      <c r="BG106" cm="1">
        <f t="array" aca="1" ref="BG106" ca="1">INDEX(BD114:BD129,(RANK(AT7,$AT$2:$AT$9)))</f>
        <v>2065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VLOOKUP(B107,audio_list_stym!$A$3:$BP$18,58,FALSE)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VLOOKUP(B107,audio_list_stym!$A$3:$AJ$18,26,FALSE)</f>
        <v>ZF</v>
      </c>
      <c r="I107" t="s">
        <v>689</v>
      </c>
      <c r="J107" t="str">
        <f t="shared" si="27"/>
        <v>ZF_2</v>
      </c>
      <c r="K107">
        <v>16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282</v>
      </c>
      <c r="Q107" t="str">
        <f>IF(G107="экспл",0,IF(G107="импл_",VLOOKUP(J107,quest_импл!$A$1:$J$129,8,FALSE),0))</f>
        <v>sound\\Rozoviy_li.wav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2002</v>
      </c>
      <c r="AD107" t="str">
        <f t="shared" ca="1" si="33"/>
        <v>pics\\Banan_2.jpg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pics\\Banan_2.jpg</v>
      </c>
      <c r="AI107" t="s">
        <v>117</v>
      </c>
      <c r="AO107">
        <f t="shared" ca="1" si="34"/>
        <v>0.96918903279337054</v>
      </c>
      <c r="AP107" t="str">
        <f t="shared" ca="1" si="35"/>
        <v>pics\\Banan_2.jpg</v>
      </c>
      <c r="AR107" t="str">
        <f t="shared" si="37"/>
        <v/>
      </c>
      <c r="AS107" t="str">
        <f t="shared" ca="1" si="29"/>
        <v>pics\\Banan_2.jpg</v>
      </c>
      <c r="AT107">
        <f t="shared" ca="1" si="30"/>
        <v>0.3919736546572824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_Розовый_ли_</v>
      </c>
      <c r="BB107" t="str">
        <f t="shared" si="32"/>
        <v>_Розовый_ли_XXXXX?</v>
      </c>
      <c r="BD107" cm="1">
        <f t="array" aca="1" ref="BD107" ca="1">INDEX($L$106:$L$113,(RANK(AT3,$AT$2:$AT$9)))</f>
        <v>2151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VLOOKUP(B108,audio_list_stym!$A$3:$BP$18,58,FALSE)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VLOOKUP(B108,audio_list_stym!$A$3:$AJ$18,26,FALSE)</f>
        <v>ZF</v>
      </c>
      <c r="I108" t="s">
        <v>690</v>
      </c>
      <c r="J108" t="str">
        <f t="shared" si="27"/>
        <v>ZF_3</v>
      </c>
      <c r="K108">
        <v>16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283</v>
      </c>
      <c r="Q108" t="str">
        <f>IF(G108="экспл",0,IF(G108="импл_",VLOOKUP(J108,quest_импл!$A$1:$J$129,8,FALSE),0))</f>
        <v>sound\\Tonkiy_li.wav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2013</v>
      </c>
      <c r="AD108" t="str">
        <f t="shared" ca="1" si="33"/>
        <v>pics\\Finik_5.jpg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pics\\Finik_5.jpg</v>
      </c>
      <c r="AI108" t="s">
        <v>118</v>
      </c>
      <c r="AO108">
        <f t="shared" ca="1" si="34"/>
        <v>0.77167739771831856</v>
      </c>
      <c r="AP108" t="str">
        <f t="shared" ca="1" si="35"/>
        <v>pics\\Finik_5.jpg</v>
      </c>
      <c r="AR108" t="str">
        <f t="shared" si="37"/>
        <v/>
      </c>
      <c r="AS108" t="str">
        <f t="shared" ca="1" si="29"/>
        <v>pics\\Finik_5.jpg</v>
      </c>
      <c r="AT108">
        <f t="shared" ca="1" si="30"/>
        <v>0.64559052653545768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_Тонкий_ли_</v>
      </c>
      <c r="BB108" t="str">
        <f t="shared" si="32"/>
        <v>_Тонкий_ли_XXXXX?</v>
      </c>
      <c r="BD108" cm="1">
        <f t="array" aca="1" ref="BD108" ca="1">INDEX($L$106:$L$113,(RANK(AT4,$AT$2:$AT$9)))</f>
        <v>2150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VLOOKUP(B109,audio_list_stym!$A$3:$BP$18,58,FALSE)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VLOOKUP(B109,audio_list_stym!$A$3:$AJ$18,26,FALSE)</f>
        <v>ZF</v>
      </c>
      <c r="I109" t="s">
        <v>691</v>
      </c>
      <c r="J109" t="str">
        <f t="shared" si="27"/>
        <v>ZF_4</v>
      </c>
      <c r="K109">
        <v>16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284</v>
      </c>
      <c r="Q109" t="str">
        <f>IF(G109="экспл",0,IF(G109="импл_",VLOOKUP(J109,quest_импл!$A$1:$J$129,8,FALSE),0))</f>
        <v>sound\\Celniy_li.wav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2015</v>
      </c>
      <c r="AD109" t="str">
        <f t="shared" ca="1" si="33"/>
        <v>pics\\Finik_7.jpg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pics\\Finik_7.jpg</v>
      </c>
      <c r="AI109" t="s">
        <v>119</v>
      </c>
      <c r="AO109">
        <f t="shared" ca="1" si="34"/>
        <v>0.75813787330758908</v>
      </c>
      <c r="AP109" t="str">
        <f t="shared" ca="1" si="35"/>
        <v>pics\\Finik_7.jpg</v>
      </c>
      <c r="AR109" t="str">
        <f t="shared" si="37"/>
        <v/>
      </c>
      <c r="AS109" t="str">
        <f t="shared" ca="1" si="29"/>
        <v>pics\\Finik_7.jpg</v>
      </c>
      <c r="AT109">
        <f t="shared" ca="1" si="30"/>
        <v>0.17337383093868297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_Цельный_ли_</v>
      </c>
      <c r="BB109" t="str">
        <f t="shared" si="32"/>
        <v>_Цельный_ли_XXXXX?</v>
      </c>
      <c r="BD109" cm="1">
        <f t="array" aca="1" ref="BD109" ca="1">INDEX($L$106:$L$113,(RANK(AT5,$AT$2:$AT$9)))</f>
        <v>2149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VLOOKUP(B110,audio_list_stym!$A$3:$BP$18,58,FALSE)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VLOOKUP(B110,audio_list_stym!$A$3:$AJ$18,26,FALSE)</f>
        <v>ZF</v>
      </c>
      <c r="I110" t="s">
        <v>692</v>
      </c>
      <c r="J110" t="str">
        <f t="shared" si="27"/>
        <v>ZF_5</v>
      </c>
      <c r="K110">
        <v>16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285</v>
      </c>
      <c r="Q110" t="str">
        <f>IF(G110="экспл",0,IF(G110="импл_",VLOOKUP(J110,quest_импл!$A$1:$J$129,8,FALSE),0))</f>
        <v>sound\\Shershaviy_li.wav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2023</v>
      </c>
      <c r="AD110" t="str">
        <f t="shared" ca="1" si="33"/>
        <v>pics\\Goroh_7.jpg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pics\\Goroh_7.jpg</v>
      </c>
      <c r="AI110" t="s">
        <v>120</v>
      </c>
      <c r="AO110">
        <f t="shared" ca="1" si="34"/>
        <v>0.60522373012934894</v>
      </c>
      <c r="AP110" t="str">
        <f t="shared" ca="1" si="35"/>
        <v>pics\\Goroh_7.jpg</v>
      </c>
      <c r="AR110" t="str">
        <f t="shared" si="37"/>
        <v/>
      </c>
      <c r="AS110" t="str">
        <f t="shared" ca="1" si="29"/>
        <v>pics\\Goroh_7.jpg</v>
      </c>
      <c r="AT110">
        <f t="shared" ca="1" si="30"/>
        <v>0.73669914569493811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_Шершавый_ли_</v>
      </c>
      <c r="BB110" t="str">
        <f t="shared" si="32"/>
        <v>_Шершавый_ли_XXXXX?</v>
      </c>
      <c r="BD110" cm="1">
        <f t="array" aca="1" ref="BD110" ca="1">INDEX($L$106:$L$113,(RANK(AT6,$AT$2:$AT$9)))</f>
        <v>2146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VLOOKUP(B111,audio_list_stym!$A$3:$BP$18,58,FALSE)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VLOOKUP(B111,audio_list_stym!$A$3:$AJ$18,26,FALSE)</f>
        <v>ZF</v>
      </c>
      <c r="I111" t="s">
        <v>693</v>
      </c>
      <c r="J111" t="str">
        <f t="shared" si="27"/>
        <v>ZF_6</v>
      </c>
      <c r="K111">
        <v>16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286</v>
      </c>
      <c r="Q111" t="str">
        <f>IF(G111="экспл",0,IF(G111="импл_",VLOOKUP(J111,quest_импл!$A$1:$J$129,8,FALSE),0))</f>
        <v>sound\\Zaostryen_li.wav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2001</v>
      </c>
      <c r="AD111" t="str">
        <f t="shared" ca="1" si="33"/>
        <v>pics\\Banan_1.jpg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pics\\Banan_1.jpg</v>
      </c>
      <c r="AI111" t="s">
        <v>121</v>
      </c>
      <c r="AO111">
        <f t="shared" ca="1" si="34"/>
        <v>0.98447017969711414</v>
      </c>
      <c r="AP111" t="str">
        <f t="shared" ca="1" si="35"/>
        <v>pics\\Banan_1.jpg</v>
      </c>
      <c r="AR111" t="str">
        <f t="shared" si="37"/>
        <v/>
      </c>
      <c r="AS111" t="str">
        <f t="shared" ca="1" si="29"/>
        <v>pics\\Banan_1.jpg</v>
      </c>
      <c r="AT111">
        <f t="shared" ca="1" si="30"/>
        <v>0.33278241159925004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_Заострен_ли_</v>
      </c>
      <c r="BB111" t="str">
        <f t="shared" si="32"/>
        <v>_Заострен_ли_XXXXX?</v>
      </c>
      <c r="BD111" cm="1">
        <f t="array" aca="1" ref="BD111" ca="1">INDEX($L$106:$L$113,(RANK(AT7,$AT$2:$AT$9)))</f>
        <v>2152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VLOOKUP(B112,audio_list_stym!$A$3:$BP$18,58,FALSE)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VLOOKUP(B112,audio_list_stym!$A$3:$AJ$18,26,FALSE)</f>
        <v>ZF</v>
      </c>
      <c r="I112" t="s">
        <v>694</v>
      </c>
      <c r="J112" t="str">
        <f t="shared" si="27"/>
        <v>ZF_7</v>
      </c>
      <c r="K112">
        <v>16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287</v>
      </c>
      <c r="Q112" t="str">
        <f>IF(G112="экспл",0,IF(G112="импл_",VLOOKUP(J112,quest_импл!$A$1:$J$129,8,FALSE),0))</f>
        <v>sound\\Rassipchatiy_li.wav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2049</v>
      </c>
      <c r="AD112" t="str">
        <f t="shared" ca="1" si="33"/>
        <v>pics\\Redis_1.jpg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pics\\Redis_1.jpg</v>
      </c>
      <c r="AI112" t="s">
        <v>122</v>
      </c>
      <c r="AO112">
        <f t="shared" ca="1" si="34"/>
        <v>0.22680734365248878</v>
      </c>
      <c r="AP112" t="str">
        <f t="shared" ca="1" si="35"/>
        <v>pics\\Redis_1.jpg</v>
      </c>
      <c r="AR112" t="str">
        <f t="shared" si="37"/>
        <v/>
      </c>
      <c r="AS112" t="str">
        <f t="shared" ca="1" si="29"/>
        <v>pics\\Redis_1.jpg</v>
      </c>
      <c r="AT112">
        <f t="shared" ca="1" si="30"/>
        <v>0.90128754354585328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_Рассыпчатый_ли_</v>
      </c>
      <c r="BB112" t="str">
        <f t="shared" si="32"/>
        <v>_Рассыпчатый_ли_XXXXX?</v>
      </c>
      <c r="BD112" cm="1">
        <f t="array" aca="1" ref="BD112" ca="1">INDEX($L$106:$L$113,(RANK(AT8,$AT$2:$AT$9)))</f>
        <v>2148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VLOOKUP(B113,audio_list_stym!$A$3:$BP$18,58,FALSE)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VLOOKUP(B113,audio_list_stym!$A$3:$AJ$18,26,FALSE)</f>
        <v>ZF</v>
      </c>
      <c r="I113" t="s">
        <v>695</v>
      </c>
      <c r="J113" t="str">
        <f t="shared" si="27"/>
        <v>ZF_8</v>
      </c>
      <c r="K113">
        <v>16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288</v>
      </c>
      <c r="Q113" t="str">
        <f>IF(G113="экспл",0,IF(G113="импл_",VLOOKUP(J113,quest_импл!$A$1:$J$129,8,FALSE),0))</f>
        <v>sound\\Ochishen_li.wav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2024</v>
      </c>
      <c r="AD113" t="str">
        <f t="shared" ca="1" si="33"/>
        <v>pics\\Goroh_8.jpg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pics\\Goroh_8.jpg</v>
      </c>
      <c r="AI113" t="s">
        <v>123</v>
      </c>
      <c r="AO113">
        <f t="shared" ca="1" si="34"/>
        <v>0.59274690333534863</v>
      </c>
      <c r="AP113" t="str">
        <f t="shared" ca="1" si="35"/>
        <v>pics\\Goroh_8.jpg</v>
      </c>
      <c r="AR113" t="str">
        <f t="shared" si="37"/>
        <v/>
      </c>
      <c r="AS113" t="str">
        <f t="shared" ca="1" si="29"/>
        <v>pics\\Goroh_8.jpg</v>
      </c>
      <c r="AT113">
        <f t="shared" ca="1" si="30"/>
        <v>0.97048054249668514</v>
      </c>
      <c r="AU113" t="s">
        <v>697</v>
      </c>
      <c r="AV113" t="str">
        <f t="shared" ca="1" si="31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_Очищен_ли_</v>
      </c>
      <c r="BB113" t="str">
        <f t="shared" si="32"/>
        <v>_Очищен_ли_XXXXX?</v>
      </c>
      <c r="BD113" cm="1">
        <f t="array" aca="1" ref="BD113" ca="1">INDEX($L$106:$L$113,(RANK(AT9,$AT$2:$AT$9)))</f>
        <v>2145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VLOOKUP(B114,audio_list_stym!$A$3:$BP$18,58,FALSE)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VLOOKUP(B114,audio_list_stym!$A$3:$AJ$18,26,FALSE)</f>
        <v>Ackee</v>
      </c>
      <c r="I114" t="s">
        <v>688</v>
      </c>
      <c r="J114" t="str">
        <f t="shared" si="27"/>
        <v>Ackee_1</v>
      </c>
      <c r="K114">
        <v>17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97</v>
      </c>
      <c r="Z114" t="str">
        <f>IF(G114="экспл",VLOOKUP(J114,quest_экспл!$A$1:$N$129,12,FALSE),IF(G114="импл_",0,0))</f>
        <v>sound\\Sushenniy_li_on.wav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3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8"/>
        <v/>
      </c>
      <c r="AI114" t="s">
        <v>86</v>
      </c>
      <c r="AO114">
        <f t="shared" ca="1" si="34"/>
        <v>0.52462086940719832</v>
      </c>
      <c r="AP114" t="str">
        <f t="shared" ca="1" si="35"/>
        <v>pics\\Kokos_7.jpg</v>
      </c>
      <c r="AR114" t="str">
        <f t="shared" si="37"/>
        <v/>
      </c>
      <c r="AS114" t="str">
        <f t="shared" si="29"/>
        <v/>
      </c>
      <c r="AT114">
        <f t="shared" ca="1" si="30"/>
        <v>0.34718685762950385</v>
      </c>
      <c r="AU114" t="s">
        <v>697</v>
      </c>
      <c r="AV114" t="str">
        <f t="shared" ca="1" si="31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_Сушеный_ли_он?</v>
      </c>
      <c r="BA114" t="e">
        <f>VLOOKUP(Q114,audio_list_stym!$B$2:$BQ$299,68,FALSE)</f>
        <v>#N/A</v>
      </c>
      <c r="BB114" t="str">
        <f t="shared" si="32"/>
        <v>На_экране_XXXXX._Сушеный_ли_он?</v>
      </c>
      <c r="BC114">
        <f>A114</f>
        <v>1215</v>
      </c>
      <c r="BD114" cm="1">
        <f t="array" aca="1" ref="BD114" ca="1">INDEX($L$114:$L$121,(RANK(AT2,$AT$2:$AT$9)))</f>
        <v>2067</v>
      </c>
      <c r="BE114" cm="1">
        <f t="array" aca="1" ref="BE114" ca="1">INDEX(BD66:BD81,(RANK(AT8,$AT$2:$AT$17)))</f>
        <v>2090</v>
      </c>
      <c r="BF114" cm="1">
        <f t="array" aca="1" ref="BF114" ca="1">INDEX(BD82:BD97,(RANK(AT8,$AT$2:$AT$9)))</f>
        <v>2117</v>
      </c>
      <c r="BG114" cm="1">
        <f t="array" aca="1" ref="BG114" ca="1">INDEX(BD98:BD113,(RANK(AT8,$AT$2:$AT$9)))</f>
        <v>2141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VLOOKUP(B115,audio_list_stym!$A$3:$BP$18,58,FALSE)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VLOOKUP(B115,audio_list_stym!$A$3:$AJ$18,26,FALSE)</f>
        <v>Ackee</v>
      </c>
      <c r="I115" t="s">
        <v>689</v>
      </c>
      <c r="J115" t="str">
        <f t="shared" si="27"/>
        <v>Ackee_2</v>
      </c>
      <c r="K115">
        <v>17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98</v>
      </c>
      <c r="Z115" t="str">
        <f>IF(G115="экспл",VLOOKUP(J115,quest_экспл!$A$1:$N$129,12,FALSE),IF(G115="импл_",0,0))</f>
        <v>sound\\On_s_vetochkoy.wav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3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8"/>
        <v/>
      </c>
      <c r="AI115" t="s">
        <v>87</v>
      </c>
      <c r="AO115">
        <f t="shared" ca="1" si="34"/>
        <v>0.78164535152324488</v>
      </c>
      <c r="AP115" t="str">
        <f t="shared" ca="1" si="35"/>
        <v>pics\\Finik_4.jpg</v>
      </c>
      <c r="AR115" t="str">
        <f t="shared" si="37"/>
        <v/>
      </c>
      <c r="AS115" t="str">
        <f t="shared" si="29"/>
        <v/>
      </c>
      <c r="AT115">
        <f t="shared" ca="1" si="30"/>
        <v>0.86503939307813571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_Он_с_веточкой?</v>
      </c>
      <c r="BA115" t="e">
        <f>VLOOKUP(Q115,audio_list_stym!$B$2:$BQ$299,68,FALSE)</f>
        <v>#N/A</v>
      </c>
      <c r="BB115" t="str">
        <f t="shared" si="32"/>
        <v>Посмотрите,_вот_XXXXX._Он_с_веточкой?</v>
      </c>
      <c r="BD115" cm="1">
        <f t="array" aca="1" ref="BD115" ca="1">INDEX($L$114:$L$121,(RANK(AT3,$AT$2:$AT$9)))</f>
        <v>2071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VLOOKUP(B116,audio_list_stym!$A$3:$BP$18,58,FALSE)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VLOOKUP(B116,audio_list_stym!$A$3:$AJ$18,26,FALSE)</f>
        <v>Ackee</v>
      </c>
      <c r="I116" t="s">
        <v>690</v>
      </c>
      <c r="J116" t="str">
        <f t="shared" si="27"/>
        <v>Ackee_3</v>
      </c>
      <c r="K116">
        <v>17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99</v>
      </c>
      <c r="Z116" t="str">
        <f>IF(G116="экспл",VLOOKUP(J116,quest_экспл!$A$1:$N$129,12,FALSE),IF(G116="импл_",0,0))</f>
        <v>sound\\On_rasskrit.wav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3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28"/>
        <v/>
      </c>
      <c r="AI116" t="s">
        <v>88</v>
      </c>
      <c r="AO116">
        <f t="shared" ca="1" si="34"/>
        <v>0.69147801603931502</v>
      </c>
      <c r="AP116" t="str">
        <f t="shared" ca="1" si="35"/>
        <v>pics\\Finik_8.jpg</v>
      </c>
      <c r="AR116" t="str">
        <f t="shared" si="37"/>
        <v/>
      </c>
      <c r="AS116" t="str">
        <f t="shared" si="29"/>
        <v/>
      </c>
      <c r="AT116">
        <f t="shared" ca="1" si="30"/>
        <v>0.2857441265334999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_Он_раскрыт?</v>
      </c>
      <c r="BA116" t="e">
        <f>VLOOKUP(Q116,audio_list_stym!$B$2:$BQ$299,68,FALSE)</f>
        <v>#N/A</v>
      </c>
      <c r="BB116" t="str">
        <f t="shared" si="32"/>
        <v>Вот_XXXXX._Он_раскрыт?</v>
      </c>
      <c r="BD116" cm="1">
        <f t="array" aca="1" ref="BD116" ca="1">INDEX($L$114:$L$121,(RANK(AT4,$AT$2:$AT$9)))</f>
        <v>2070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VLOOKUP(B117,audio_list_stym!$A$3:$BP$18,58,FALSE)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VLOOKUP(B117,audio_list_stym!$A$3:$AJ$18,26,FALSE)</f>
        <v>Ackee</v>
      </c>
      <c r="I117" t="s">
        <v>691</v>
      </c>
      <c r="J117" t="str">
        <f t="shared" si="27"/>
        <v>Ackee_4</v>
      </c>
      <c r="K117">
        <v>17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100</v>
      </c>
      <c r="Z117" t="str">
        <f>IF(G117="экспл",VLOOKUP(J117,quest_экспл!$A$1:$N$129,12,FALSE),IF(G117="импл_",0,0))</f>
        <v>sound\\Pushistiy_li_on.wav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3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8"/>
        <v/>
      </c>
      <c r="AI117" t="s">
        <v>89</v>
      </c>
      <c r="AO117">
        <f t="shared" ca="1" si="34"/>
        <v>0.58266073308293398</v>
      </c>
      <c r="AP117" t="str">
        <f t="shared" ca="1" si="35"/>
        <v>pics\\Kokos_1.jpg</v>
      </c>
      <c r="AR117" t="str">
        <f t="shared" si="37"/>
        <v/>
      </c>
      <c r="AS117" t="str">
        <f t="shared" si="29"/>
        <v/>
      </c>
      <c r="AT117">
        <f t="shared" ca="1" si="30"/>
        <v>0.63671501228487526</v>
      </c>
      <c r="AU117" t="s">
        <v>697</v>
      </c>
      <c r="AV117" t="str">
        <f t="shared" ca="1" si="31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_Пушистый_ли_он?</v>
      </c>
      <c r="BA117" t="e">
        <f>VLOOKUP(Q117,audio_list_stym!$B$2:$BQ$299,68,FALSE)</f>
        <v>#N/A</v>
      </c>
      <c r="BB117" t="str">
        <f t="shared" si="32"/>
        <v>Это_XXXXX._Пушистый_ли_он?</v>
      </c>
      <c r="BD117" cm="1">
        <f t="array" aca="1" ref="BD117" ca="1">INDEX($L$114:$L$121,(RANK(AT5,$AT$2:$AT$9)))</f>
        <v>2069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VLOOKUP(B118,audio_list_stym!$A$3:$BP$18,58,FALSE)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VLOOKUP(B118,audio_list_stym!$A$3:$AJ$18,26,FALSE)</f>
        <v>Ackee</v>
      </c>
      <c r="I118" t="s">
        <v>692</v>
      </c>
      <c r="J118" t="str">
        <f t="shared" si="27"/>
        <v>Ackee_5</v>
      </c>
      <c r="K118">
        <v>17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101</v>
      </c>
      <c r="Z118" t="str">
        <f>IF(G118="экспл",VLOOKUP(J118,quest_экспл!$A$1:$N$129,12,FALSE),IF(G118="импл_",0,0))</f>
        <v>sound\\On_kvadratniy.wav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3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28"/>
        <v/>
      </c>
      <c r="AI118" t="s">
        <v>90</v>
      </c>
      <c r="AO118">
        <f t="shared" ca="1" si="34"/>
        <v>0.89117377704277612</v>
      </c>
      <c r="AP118" t="str">
        <f t="shared" ca="1" si="35"/>
        <v>pics\\Banan_8.jpg</v>
      </c>
      <c r="AR118" t="str">
        <f t="shared" si="37"/>
        <v/>
      </c>
      <c r="AS118" t="str">
        <f t="shared" si="29"/>
        <v/>
      </c>
      <c r="AT118">
        <f t="shared" ca="1" si="30"/>
        <v>0.47349316906766448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_Он_квадратный?</v>
      </c>
      <c r="BA118" t="e">
        <f>VLOOKUP(Q118,audio_list_stym!$B$2:$BQ$299,68,FALSE)</f>
        <v>#N/A</v>
      </c>
      <c r="BB118" t="str">
        <f t="shared" si="32"/>
        <v>На_картинке_XXXXX._Он_квадратный?</v>
      </c>
      <c r="BD118" cm="1">
        <f t="array" aca="1" ref="BD118" ca="1">INDEX($L$114:$L$121,(RANK(AT6,$AT$2:$AT$9)))</f>
        <v>2066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VLOOKUP(B119,audio_list_stym!$A$3:$BP$18,58,FALSE)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VLOOKUP(B119,audio_list_stym!$A$3:$AJ$18,26,FALSE)</f>
        <v>Ackee</v>
      </c>
      <c r="I119" t="s">
        <v>693</v>
      </c>
      <c r="J119" t="str">
        <f t="shared" si="27"/>
        <v>Ackee_6</v>
      </c>
      <c r="K119">
        <v>17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102</v>
      </c>
      <c r="Z119" t="str">
        <f>IF(G119="экспл",VLOOKUP(J119,quest_экспл!$A$1:$N$129,12,FALSE),IF(G119="импл_",0,0))</f>
        <v>sound\\Raznocvetniy_li_on.wav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3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28"/>
        <v/>
      </c>
      <c r="AI119" t="s">
        <v>91</v>
      </c>
      <c r="AO119">
        <f t="shared" ca="1" si="34"/>
        <v>0.41079305527413967</v>
      </c>
      <c r="AP119" t="str">
        <f t="shared" ca="1" si="35"/>
        <v>pics\\Limon_7.jpg</v>
      </c>
      <c r="AR119" t="str">
        <f t="shared" si="37"/>
        <v/>
      </c>
      <c r="AS119" t="str">
        <f t="shared" si="29"/>
        <v/>
      </c>
      <c r="AT119">
        <f t="shared" ca="1" si="30"/>
        <v>0.81157541278027912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_Разноцветный_ли_он?</v>
      </c>
      <c r="BA119" t="e">
        <f>VLOOKUP(Q119,audio_list_stym!$B$2:$BQ$299,68,FALSE)</f>
        <v>#N/A</v>
      </c>
      <c r="BB119" t="str">
        <f t="shared" si="32"/>
        <v>На_мониторе_XXXXX._Разноцветный_ли_он?</v>
      </c>
      <c r="BD119" cm="1">
        <f t="array" aca="1" ref="BD119" ca="1">INDEX($L$114:$L$121,(RANK(AT7,$AT$2:$AT$9)))</f>
        <v>2072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VLOOKUP(B120,audio_list_stym!$A$3:$BP$18,58,FALSE)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VLOOKUP(B120,audio_list_stym!$A$3:$AJ$18,26,FALSE)</f>
        <v>Ackee</v>
      </c>
      <c r="I120" t="s">
        <v>694</v>
      </c>
      <c r="J120" t="str">
        <f t="shared" si="27"/>
        <v>Ackee_7</v>
      </c>
      <c r="K120">
        <v>17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103</v>
      </c>
      <c r="Z120" t="str">
        <f>IF(G120="экспл",VLOOKUP(J120,quest_экспл!$A$1:$N$129,12,FALSE),IF(G120="импл_",0,0))</f>
        <v>sound\\Uvyadshiy_li_on.wav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3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28"/>
        <v/>
      </c>
      <c r="AI120" t="s">
        <v>92</v>
      </c>
      <c r="AO120">
        <f t="shared" ca="1" si="34"/>
        <v>0.75912378366403455</v>
      </c>
      <c r="AP120" t="str">
        <f t="shared" ca="1" si="35"/>
        <v>pics\\Finik_6.jpg</v>
      </c>
      <c r="AR120" t="str">
        <f t="shared" si="37"/>
        <v/>
      </c>
      <c r="AS120" t="str">
        <f t="shared" si="29"/>
        <v/>
      </c>
      <c r="AT120">
        <f t="shared" ca="1" si="30"/>
        <v>0.55995152876828858</v>
      </c>
      <c r="AU120" t="s">
        <v>697</v>
      </c>
      <c r="AV120" t="str">
        <f t="shared" ca="1" si="31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_Увядший_ли_он?</v>
      </c>
      <c r="BA120" t="e">
        <f>VLOOKUP(Q120,audio_list_stym!$B$2:$BQ$299,68,FALSE)</f>
        <v>#N/A</v>
      </c>
      <c r="BB120" t="str">
        <f t="shared" si="32"/>
        <v>Перед_Вами_XXXXX._Увядший_ли_он?</v>
      </c>
      <c r="BD120" cm="1">
        <f t="array" aca="1" ref="BD120" ca="1">INDEX($L$114:$L$121,(RANK(AT8,$AT$2:$AT$9)))</f>
        <v>2068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VLOOKUP(B121,audio_list_stym!$A$3:$BP$18,58,FALSE)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VLOOKUP(B121,audio_list_stym!$A$3:$AJ$18,26,FALSE)</f>
        <v>Ackee</v>
      </c>
      <c r="I121" t="s">
        <v>695</v>
      </c>
      <c r="J121" t="str">
        <f t="shared" si="27"/>
        <v>Ackee_8</v>
      </c>
      <c r="K121">
        <v>17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104</v>
      </c>
      <c r="Z121" t="str">
        <f>IF(G121="экспл",VLOOKUP(J121,quest_экспл!$A$1:$N$129,12,FALSE),IF(G121="импл_",0,0))</f>
        <v>sound\\On_sklizskiy.wav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3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28"/>
        <v/>
      </c>
      <c r="AI121" t="s">
        <v>93</v>
      </c>
      <c r="AO121">
        <f t="shared" ca="1" si="34"/>
        <v>0.5350750039716976</v>
      </c>
      <c r="AP121" t="str">
        <f t="shared" ca="1" si="35"/>
        <v>pics\\Kokos_3.jpg</v>
      </c>
      <c r="AR121" t="str">
        <f>IF(AH121="sound\\Ogorod",AP49,"")</f>
        <v/>
      </c>
      <c r="AS121" t="str">
        <f t="shared" si="29"/>
        <v/>
      </c>
      <c r="AT121">
        <f t="shared" ca="1" si="30"/>
        <v>0.69404548410970124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_Он_склизкий?</v>
      </c>
      <c r="BA121" t="e">
        <f>VLOOKUP(Q121,audio_list_stym!$B$2:$BQ$299,68,FALSE)</f>
        <v>#N/A</v>
      </c>
      <c r="BB121" t="str">
        <f t="shared" si="32"/>
        <v>Вы_видите_XXXXX._Он_склизкий?</v>
      </c>
      <c r="BD121" cm="1">
        <f t="array" aca="1" ref="BD121" ca="1">INDEX($L$114:$L$121,(RANK(AT9,$AT$2:$AT$9)))</f>
        <v>2065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VLOOKUP(B122,audio_list_stym!$A$3:$BP$18,58,FALSE)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VLOOKUP(B122,audio_list_stym!$A$3:$AJ$18,26,FALSE)</f>
        <v>Ake</v>
      </c>
      <c r="I122" t="s">
        <v>688</v>
      </c>
      <c r="J122" t="str">
        <f t="shared" si="27"/>
        <v>Ake_1</v>
      </c>
      <c r="K122">
        <v>14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233</v>
      </c>
      <c r="Q122" t="str">
        <f>IF(G122="экспл",0,IF(G122="импл_",VLOOKUP(J122,quest_импл!$A$1:$J$129,8,FALSE),0))</f>
        <v>sound\\Imeet_li_myakot.wav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2006</v>
      </c>
      <c r="AD122" t="str">
        <f t="shared" ca="1" si="33"/>
        <v>pics\\Banan_6.jpg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pics\\Banan_6.jpg</v>
      </c>
      <c r="AI122" t="s">
        <v>124</v>
      </c>
      <c r="AO122">
        <f t="shared" ca="1" si="34"/>
        <v>0.92664090370184471</v>
      </c>
      <c r="AP122" t="str">
        <f t="shared" ca="1" si="35"/>
        <v>pics\\Banan_6.jpg</v>
      </c>
      <c r="AR122" t="str">
        <f t="shared" ref="AR122:AR129" si="38">IF(AH122="sound\\Ogorod",AP50,"")</f>
        <v/>
      </c>
      <c r="AS122" t="str">
        <f t="shared" ca="1" si="29"/>
        <v>pics\\Banan_6.jpg</v>
      </c>
      <c r="AT122">
        <f t="shared" ca="1" si="30"/>
        <v>0.14543725845108568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_Имеет_ли_мякоть_</v>
      </c>
      <c r="BB122" t="str">
        <f t="shared" si="32"/>
        <v>_Имеет_ли_мякоть_ПЕМАТ?</v>
      </c>
      <c r="BC122">
        <f>A122</f>
        <v>1216</v>
      </c>
      <c r="BD122" cm="1">
        <f t="array" aca="1" ref="BD122" ca="1">INDEX($L$122:$L$129,(RANK(AT2,$AT$2:$AT$9)))</f>
        <v>2075</v>
      </c>
      <c r="BE122" cm="1">
        <f t="array" aca="1" ref="BE122" ca="1">INDEX(BD66:BD81,(RANK(AT9,$AT$2:$AT$17)))</f>
        <v>2083</v>
      </c>
      <c r="BF122" cm="1">
        <f t="array" aca="1" ref="BF122" ca="1">INDEX(BD90:BD105,(RANK(AT9,$AT$2:$AT$17)))</f>
        <v>2131</v>
      </c>
      <c r="BG122" cm="1">
        <f t="array" aca="1" ref="BG122" ca="1">INDEX(BD106:BD121,(RANK(AT9,$AT$2:$AT$17)))</f>
        <v>2147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VLOOKUP(B123,audio_list_stym!$A$3:$BP$18,58,FALSE)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VLOOKUP(B123,audio_list_stym!$A$3:$AJ$18,26,FALSE)</f>
        <v>Ake</v>
      </c>
      <c r="I123" t="s">
        <v>689</v>
      </c>
      <c r="J123" t="str">
        <f t="shared" si="27"/>
        <v>Ake_2</v>
      </c>
      <c r="K123">
        <v>14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234</v>
      </c>
      <c r="Q123" t="str">
        <f>IF(G123="экспл",0,IF(G123="импл_",VLOOKUP(J123,quest_импл!$A$1:$J$129,8,FALSE),0))</f>
        <v>sound\\Prodolgovatiy_li.wav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2054</v>
      </c>
      <c r="AD123" t="str">
        <f t="shared" ca="1" si="33"/>
        <v>pics\\Redis_6.jpg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pics\\Redis_6.jpg</v>
      </c>
      <c r="AI123" t="s">
        <v>125</v>
      </c>
      <c r="AO123">
        <f t="shared" ca="1" si="34"/>
        <v>0.18569988120454073</v>
      </c>
      <c r="AP123" t="str">
        <f t="shared" ca="1" si="35"/>
        <v>pics\\Redis_6.jpg</v>
      </c>
      <c r="AR123" t="str">
        <f t="shared" si="38"/>
        <v/>
      </c>
      <c r="AS123" t="str">
        <f t="shared" ca="1" si="29"/>
        <v>pics\\Redis_6.jpg</v>
      </c>
      <c r="AT123">
        <f t="shared" ca="1" si="30"/>
        <v>0.18701691792184982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_Продолговатый_ли_</v>
      </c>
      <c r="BB123" t="str">
        <f t="shared" si="32"/>
        <v>_Продолговатый_ли_ПЕМАТ?</v>
      </c>
      <c r="BD123" cm="1">
        <f t="array" aca="1" ref="BD123" ca="1">INDEX($L$122:$L$129,(RANK(AT3,$AT$2:$AT$9)))</f>
        <v>2079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VLOOKUP(B124,audio_list_stym!$A$3:$BP$18,58,FALSE)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VLOOKUP(B124,audio_list_stym!$A$3:$AJ$18,26,FALSE)</f>
        <v>Ake</v>
      </c>
      <c r="I124" t="s">
        <v>690</v>
      </c>
      <c r="J124" t="str">
        <f t="shared" si="27"/>
        <v>Ake_3</v>
      </c>
      <c r="K124">
        <v>14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235</v>
      </c>
      <c r="Q124" t="str">
        <f>IF(G124="экспл",0,IF(G124="импл_",VLOOKUP(J124,quest_импл!$A$1:$J$129,8,FALSE),0))</f>
        <v>sound\\Pyatnistyi_li.wav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2035</v>
      </c>
      <c r="AD124" t="str">
        <f t="shared" ca="1" si="33"/>
        <v>pics\\Limon_3.jpg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pics\\Limon_3.jpg</v>
      </c>
      <c r="AI124" t="s">
        <v>126</v>
      </c>
      <c r="AO124">
        <f t="shared" ca="1" si="34"/>
        <v>0.46022378218394333</v>
      </c>
      <c r="AP124" t="str">
        <f t="shared" ca="1" si="35"/>
        <v>pics\\Limon_3.jpg</v>
      </c>
      <c r="AR124" t="str">
        <f t="shared" si="38"/>
        <v/>
      </c>
      <c r="AS124" t="str">
        <f t="shared" ca="1" si="29"/>
        <v>pics\\Limon_3.jpg</v>
      </c>
      <c r="AT124">
        <f t="shared" ca="1" si="30"/>
        <v>0.85460948459015462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_Пятнистый_ли_</v>
      </c>
      <c r="BB124" t="str">
        <f t="shared" si="32"/>
        <v>_Пятнистый_ли_ПЕМАТ?</v>
      </c>
      <c r="BD124" cm="1">
        <f t="array" aca="1" ref="BD124" ca="1">INDEX($L$122:$L$129,(RANK(AT4,$AT$2:$AT$9)))</f>
        <v>2078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VLOOKUP(B125,audio_list_stym!$A$3:$BP$18,58,FALSE)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VLOOKUP(B125,audio_list_stym!$A$3:$AJ$18,26,FALSE)</f>
        <v>Ake</v>
      </c>
      <c r="I125" t="s">
        <v>691</v>
      </c>
      <c r="J125" t="str">
        <f t="shared" si="27"/>
        <v>Ake_4</v>
      </c>
      <c r="K125">
        <v>14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236</v>
      </c>
      <c r="Q125" t="str">
        <f>IF(G125="экспл",0,IF(G125="импл_",VLOOKUP(J125,quest_импл!$A$1:$J$129,8,FALSE),0))</f>
        <v>sound\\S_kochuroy_li.wav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2019</v>
      </c>
      <c r="AD125" t="str">
        <f t="shared" ca="1" si="33"/>
        <v>pics\\Goroh_3.jpg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pics\\Goroh_3.jpg</v>
      </c>
      <c r="AI125" t="s">
        <v>127</v>
      </c>
      <c r="AO125">
        <f t="shared" ca="1" si="34"/>
        <v>0.65351655256618191</v>
      </c>
      <c r="AP125" t="str">
        <f t="shared" ca="1" si="35"/>
        <v>pics\\Goroh_3.jpg</v>
      </c>
      <c r="AR125" t="str">
        <f t="shared" si="38"/>
        <v/>
      </c>
      <c r="AS125" t="str">
        <f t="shared" ca="1" si="29"/>
        <v>pics\\Goroh_3.jpg</v>
      </c>
      <c r="AT125">
        <f t="shared" ca="1" si="30"/>
        <v>0.46519479746922032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_С_косточкой_ли_</v>
      </c>
      <c r="BB125" t="str">
        <f t="shared" si="32"/>
        <v>_С_косточкой_ли_ПЕМАТ?</v>
      </c>
      <c r="BD125" cm="1">
        <f t="array" aca="1" ref="BD125" ca="1">INDEX($L$122:$L$129,(RANK(AT5,$AT$2:$AT$9)))</f>
        <v>2077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VLOOKUP(B126,audio_list_stym!$A$3:$BP$18,58,FALSE)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VLOOKUP(B126,audio_list_stym!$A$3:$AJ$18,26,FALSE)</f>
        <v>Ake</v>
      </c>
      <c r="I126" t="s">
        <v>692</v>
      </c>
      <c r="J126" t="str">
        <f t="shared" si="27"/>
        <v>Ake_5</v>
      </c>
      <c r="K126">
        <v>14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237</v>
      </c>
      <c r="Q126" t="str">
        <f>IF(G126="экспл",0,IF(G126="импл_",VLOOKUP(J126,quest_импл!$A$1:$J$129,8,FALSE),0))</f>
        <v>sound\\Fioletoviy_li.wav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2060</v>
      </c>
      <c r="AD126" t="str">
        <f t="shared" ca="1" si="33"/>
        <v>pics\\Tomat_4.jpg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pics\\Tomat_4.jpg</v>
      </c>
      <c r="AI126" t="s">
        <v>128</v>
      </c>
      <c r="AO126">
        <f t="shared" ca="1" si="34"/>
        <v>0.14337945536659513</v>
      </c>
      <c r="AP126" t="str">
        <f t="shared" ca="1" si="35"/>
        <v>pics\\Tomat_4.jpg</v>
      </c>
      <c r="AR126" t="str">
        <f t="shared" si="38"/>
        <v/>
      </c>
      <c r="AS126" t="str">
        <f t="shared" ca="1" si="29"/>
        <v>pics\\Tomat_4.jpg</v>
      </c>
      <c r="AT126">
        <f t="shared" ca="1" si="30"/>
        <v>0.68371401371022245</v>
      </c>
      <c r="AU126" t="s">
        <v>697</v>
      </c>
      <c r="AV126" t="str">
        <f t="shared" ca="1" si="31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_Синий_ли_</v>
      </c>
      <c r="BB126" t="str">
        <f t="shared" si="32"/>
        <v>_Синий_ли_ПЕМАТ?</v>
      </c>
      <c r="BD126" cm="1">
        <f t="array" aca="1" ref="BD126" ca="1">INDEX($L$122:$L$129,(RANK(AT6,$AT$2:$AT$9)))</f>
        <v>2074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VLOOKUP(B127,audio_list_stym!$A$3:$BP$18,58,FALSE)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VLOOKUP(B127,audio_list_stym!$A$3:$AJ$18,26,FALSE)</f>
        <v>Ake</v>
      </c>
      <c r="I127" t="s">
        <v>693</v>
      </c>
      <c r="J127" t="str">
        <f t="shared" si="27"/>
        <v>Ake_6</v>
      </c>
      <c r="K127">
        <v>14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238</v>
      </c>
      <c r="Q127" t="str">
        <f>IF(G127="экспл",0,IF(G127="импл_",VLOOKUP(J127,quest_импл!$A$1:$J$129,8,FALSE),0))</f>
        <v>sound\\S_dolkami_li.wav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2057</v>
      </c>
      <c r="AD127" t="str">
        <f t="shared" ca="1" si="33"/>
        <v>pics\\Tomat_1.jpg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pics\\Tomat_1.jpg</v>
      </c>
      <c r="AI127" t="s">
        <v>129</v>
      </c>
      <c r="AO127">
        <f t="shared" ca="1" si="34"/>
        <v>0.16811631842518604</v>
      </c>
      <c r="AP127" t="str">
        <f t="shared" ca="1" si="35"/>
        <v>pics\\Tomat_1.jpg</v>
      </c>
      <c r="AR127" t="str">
        <f t="shared" si="38"/>
        <v/>
      </c>
      <c r="AS127" t="str">
        <f t="shared" ca="1" si="29"/>
        <v>pics\\Tomat_1.jpg</v>
      </c>
      <c r="AT127">
        <f t="shared" ca="1" si="30"/>
        <v>8.6476407708568903E-3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_С_дольками_ли_</v>
      </c>
      <c r="BB127" t="str">
        <f t="shared" si="32"/>
        <v>_С_дольками_ли_ПЕМАТ?</v>
      </c>
      <c r="BD127" cm="1">
        <f t="array" aca="1" ref="BD127" ca="1">INDEX($L$122:$L$129,(RANK(AT7,$AT$2:$AT$9)))</f>
        <v>2080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VLOOKUP(B128,audio_list_stym!$A$3:$BP$18,58,FALSE)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VLOOKUP(B128,audio_list_stym!$A$3:$AJ$18,26,FALSE)</f>
        <v>Ake</v>
      </c>
      <c r="I128" t="s">
        <v>694</v>
      </c>
      <c r="J128" t="str">
        <f t="shared" si="27"/>
        <v>Ake_7</v>
      </c>
      <c r="K128">
        <v>14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239</v>
      </c>
      <c r="Q128" t="str">
        <f>IF(G128="экспл",0,IF(G128="импл_",VLOOKUP(J128,quest_импл!$A$1:$J$129,8,FALSE),0))</f>
        <v>sound\\Visushenniy_li.wav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2020</v>
      </c>
      <c r="AD128" t="str">
        <f t="shared" ca="1" si="33"/>
        <v>pics\\Goroh_4.jpg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pics\\Goroh_4.jpg</v>
      </c>
      <c r="AI128" t="s">
        <v>130</v>
      </c>
      <c r="AO128">
        <f t="shared" ca="1" si="34"/>
        <v>0.6534175572665547</v>
      </c>
      <c r="AP128" t="str">
        <f t="shared" ca="1" si="35"/>
        <v>pics\\Goroh_4.jpg</v>
      </c>
      <c r="AR128" t="str">
        <f t="shared" si="38"/>
        <v/>
      </c>
      <c r="AS128" t="str">
        <f t="shared" ca="1" si="29"/>
        <v>pics\\Goroh_4.jpg</v>
      </c>
      <c r="AT128">
        <f t="shared" ca="1" si="30"/>
        <v>0.55219850998705611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_Высушенный_ли_</v>
      </c>
      <c r="BB128" t="str">
        <f t="shared" si="32"/>
        <v>_Высушенный_ли_ПЕМАТ?</v>
      </c>
      <c r="BD128" cm="1">
        <f t="array" aca="1" ref="BD128" ca="1">INDEX($L$122:$L$129,(RANK(AT8,$AT$2:$AT$9)))</f>
        <v>2076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VLOOKUP(B129,audio_list_stym!$A$3:$BP$18,58,FALSE)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VLOOKUP(B129,audio_list_stym!$A$3:$AJ$18,26,FALSE)</f>
        <v>Ake</v>
      </c>
      <c r="I129" t="s">
        <v>695</v>
      </c>
      <c r="J129" t="str">
        <f t="shared" si="27"/>
        <v>Ake_8</v>
      </c>
      <c r="K129">
        <v>14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240</v>
      </c>
      <c r="Q129" t="str">
        <f>IF(G129="экспл",0,IF(G129="импл_",VLOOKUP(J129,quest_импл!$A$1:$J$129,8,FALSE),0))</f>
        <v>sound\\Myatiy_li.wav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2051</v>
      </c>
      <c r="AD129" t="str">
        <f t="shared" ca="1" si="33"/>
        <v>pics\\Redis_3.jpg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pics\\Redis_3.jpg</v>
      </c>
      <c r="AI129" t="s">
        <v>131</v>
      </c>
      <c r="AO129">
        <f t="shared" ca="1" si="34"/>
        <v>0.20522490314151143</v>
      </c>
      <c r="AP129" t="str">
        <f t="shared" ca="1" si="35"/>
        <v>pics\\Redis_3.jpg</v>
      </c>
      <c r="AR129" t="str">
        <f t="shared" si="38"/>
        <v/>
      </c>
      <c r="AS129" t="str">
        <f t="shared" ca="1" si="29"/>
        <v>pics\\Redis_3.jpg</v>
      </c>
      <c r="AT129">
        <f t="shared" ca="1" si="30"/>
        <v>0.13259334681237389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_Мятый_ли_</v>
      </c>
      <c r="BB129" t="str">
        <f t="shared" si="32"/>
        <v>_Мятый_ли_ПЕМАТ?</v>
      </c>
      <c r="BD129" cm="1">
        <f t="array" aca="1" ref="BD129" ca="1">INDEX($L$122:$L$129,(RANK(AT9,$AT$2:$AT$9)))</f>
        <v>2073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600-000000000000}"/>
  <pageMargins left="0.7" right="0.7" top="0.75" bottom="0.75" header="0.3" footer="0.3"/>
  <pageSetup paperSize="9" orientation="portrait" horizontalDpi="4294967293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H161"/>
  <sheetViews>
    <sheetView topLeftCell="BB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VLOOKUP(B2,audio_list_stym!$A$3:$BP$18,60,FALSE)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VLOOKUP(B2,audio_list_stym!$A$3:$AJ$18,28,FALSE)</f>
        <v>Tomat</v>
      </c>
      <c r="I2" t="s">
        <v>688</v>
      </c>
      <c r="J2" t="str">
        <f t="shared" ref="J2:J65" si="1"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0.51466460487339294</v>
      </c>
      <c r="AP2" t="str">
        <f ca="1">INDEX($AM$2:$AM$25,(RANK(AO2,$AO$2:$AO$25)))</f>
        <v>pics\\Kokos_8.jpg</v>
      </c>
      <c r="AQ2" t="str">
        <f ca="1">INDEX($AN$2:$AN$25,(RANK(AO2,$AO$2:$AO$25)))</f>
        <v>pics\\Tomat_8.jpg</v>
      </c>
      <c r="AT2">
        <f t="shared" ref="AT2:AT65" ca="1" si="7">RAND()</f>
        <v>0.46487662116279083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2034</v>
      </c>
      <c r="BF2" cm="1">
        <f t="array" aca="1" ref="BF2" ca="1">INDEX(BD26:BD49,(RANK(AT2,$AT$2:$AT$16)))</f>
        <v>2050</v>
      </c>
      <c r="BG2" cm="1">
        <f t="array" aca="1" ref="BG2" ca="1">INDEX(BD50:BD65,(RANK(AT2,$AT$2:$AT$16)))</f>
        <v>2010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VLOOKUP(B3,audio_list_stym!$A$3:$BP$18,60,FALSE)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VLOOKUP(B3,audio_list_stym!$A$3:$AJ$18,28,FALSE)</f>
        <v>Tomat</v>
      </c>
      <c r="I3" t="s">
        <v>689</v>
      </c>
      <c r="J3" t="str">
        <f t="shared" si="1"/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0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7.2320496320461336E-2</v>
      </c>
      <c r="AP3" t="str">
        <f t="shared" ref="AP3:AP25" ca="1" si="12">INDEX($AM$2:$AM$25,(RANK(AO3,$AO$2:$AO$25)))</f>
        <v>pics\\Injir_6.jpg</v>
      </c>
      <c r="AQ3" t="str">
        <f t="shared" ref="AQ3:AQ25" ca="1" si="13">INDEX($AN$2:$AN$25,(RANK(AO3,$AO$2:$AO$25)))</f>
        <v>pics\\Tikva_6.jpg</v>
      </c>
      <c r="AT3">
        <f t="shared" ca="1" si="7"/>
        <v>0.12519481405700439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VLOOKUP(B4,audio_list_stym!$A$3:$BP$18,60,FALSE)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VLOOKUP(B4,audio_list_stym!$A$3:$AJ$18,28,FALSE)</f>
        <v>Tomat</v>
      </c>
      <c r="I4" t="s">
        <v>690</v>
      </c>
      <c r="J4" t="str">
        <f t="shared" si="1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0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0.29175691393129377</v>
      </c>
      <c r="AP4" t="str">
        <f t="shared" ca="1" si="12"/>
        <v>pics\\Finik_6.jpg</v>
      </c>
      <c r="AQ4" t="str">
        <f t="shared" ca="1" si="13"/>
        <v>pics\\Peper_6.jpg</v>
      </c>
      <c r="AT4">
        <f t="shared" ca="1" si="7"/>
        <v>0.85711164522045846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VLOOKUP(B5,audio_list_stym!$A$3:$BP$18,60,FALSE)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VLOOKUP(B5,audio_list_stym!$A$3:$AJ$18,28,FALSE)</f>
        <v>Tomat</v>
      </c>
      <c r="I5" t="s">
        <v>691</v>
      </c>
      <c r="J5" t="str">
        <f t="shared" si="1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0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6.882295740482125E-2</v>
      </c>
      <c r="AP5" t="str">
        <f t="shared" ca="1" si="12"/>
        <v>pics\\Injir_7.jpg</v>
      </c>
      <c r="AQ5" t="str">
        <f t="shared" ca="1" si="13"/>
        <v>pics\\Tikva_7.jpg</v>
      </c>
      <c r="AT5">
        <f t="shared" ca="1" si="7"/>
        <v>0.37457855381188987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2060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VLOOKUP(B6,audio_list_stym!$A$3:$BP$18,60,FALSE)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VLOOKUP(B6,audio_list_stym!$A$3:$AJ$18,28,FALSE)</f>
        <v>Tomat</v>
      </c>
      <c r="I6" t="s">
        <v>692</v>
      </c>
      <c r="J6" t="str">
        <f t="shared" si="1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0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0.41394028134691674</v>
      </c>
      <c r="AP6" t="str">
        <f t="shared" ca="1" si="12"/>
        <v>pics\\Finik_1.jpg</v>
      </c>
      <c r="AQ6" t="str">
        <f t="shared" ca="1" si="13"/>
        <v>pics\\Peper_1.jpg</v>
      </c>
      <c r="AT6">
        <f t="shared" ca="1" si="7"/>
        <v>0.23730343737869553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2062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VLOOKUP(B7,audio_list_stym!$A$3:$BP$18,60,FALSE)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VLOOKUP(B7,audio_list_stym!$A$3:$AJ$18,28,FALSE)</f>
        <v>Tomat</v>
      </c>
      <c r="I7" t="s">
        <v>693</v>
      </c>
      <c r="J7" t="str">
        <f t="shared" si="1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0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0.3224797261671436</v>
      </c>
      <c r="AP7" t="str">
        <f t="shared" ca="1" si="12"/>
        <v>pics\\Finik_4.jpg</v>
      </c>
      <c r="AQ7" t="str">
        <f t="shared" ca="1" si="13"/>
        <v>pics\\Peper_4.jpg</v>
      </c>
      <c r="AT7">
        <f t="shared" ca="1" si="7"/>
        <v>0.30266725702703956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2061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VLOOKUP(B8,audio_list_stym!$A$3:$BP$18,60,FALSE)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VLOOKUP(B8,audio_list_stym!$A$3:$AJ$18,28,FALSE)</f>
        <v>Tomat</v>
      </c>
      <c r="I8" t="s">
        <v>694</v>
      </c>
      <c r="J8" t="str">
        <f t="shared" si="1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0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1.1098104712639278E-2</v>
      </c>
      <c r="AP8" t="str">
        <f t="shared" ca="1" si="12"/>
        <v>pics\\Injir_8.jpg</v>
      </c>
      <c r="AQ8" t="str">
        <f t="shared" ca="1" si="13"/>
        <v>pics\\Tikva_8.jpg</v>
      </c>
      <c r="AT8">
        <f t="shared" ca="1" si="7"/>
        <v>0.67940931733672449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2058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VLOOKUP(B9,audio_list_stym!$A$3:$BP$18,60,FALSE)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VLOOKUP(B9,audio_list_stym!$A$3:$AJ$18,28,FALSE)</f>
        <v>Tomat</v>
      </c>
      <c r="I9" t="s">
        <v>695</v>
      </c>
      <c r="J9" t="str">
        <f t="shared" si="1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0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0.13585973175280774</v>
      </c>
      <c r="AP9" t="str">
        <f t="shared" ca="1" si="12"/>
        <v>pics\\Injir_5.jpg</v>
      </c>
      <c r="AQ9" t="str">
        <f t="shared" ca="1" si="13"/>
        <v>pics\\Tikva_5.jpg</v>
      </c>
      <c r="AT9">
        <f t="shared" ca="1" si="7"/>
        <v>3.0373449691684984E-2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2064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VLOOKUP(B10,audio_list_stym!$A$3:$BP$18,60,FALSE)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VLOOKUP(B10,audio_list_stym!$A$3:$AJ$18,28,FALSE)</f>
        <v>Limon</v>
      </c>
      <c r="I10" t="s">
        <v>688</v>
      </c>
      <c r="J10" t="str">
        <f t="shared" si="1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2043</v>
      </c>
      <c r="AD10" t="str">
        <f t="shared" ca="1" si="10"/>
        <v>pics\\Peper_3.jpg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pics\\Peper_3.jpg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0.38158782021415927</v>
      </c>
      <c r="AP10" t="str">
        <f t="shared" ca="1" si="12"/>
        <v>pics\\Finik_3.jpg</v>
      </c>
      <c r="AQ10" t="str">
        <f t="shared" ca="1" si="13"/>
        <v>pics\\Peper_3.jpg</v>
      </c>
      <c r="AS10" t="str">
        <f t="shared" ref="AS10:AS17" ca="1" si="15">IF(AH10="sound\\Tropic",AQ10,"")</f>
        <v>pics\\Peper_3.jpg</v>
      </c>
      <c r="AT10">
        <f t="shared" ca="1" si="7"/>
        <v>0.89225024130887853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2053</v>
      </c>
      <c r="BG10" cm="1">
        <f t="array" aca="1" ref="BG10" ca="1">INDEX(BD34:BD65,(RANK(AT3,$AT$2:$AT$16)))</f>
        <v>2005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VLOOKUP(B11,audio_list_stym!$A$3:$BP$18,60,FALSE)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VLOOKUP(B11,audio_list_stym!$A$3:$AJ$18,28,FALSE)</f>
        <v>Limon</v>
      </c>
      <c r="I11" t="s">
        <v>689</v>
      </c>
      <c r="J11" t="str">
        <f t="shared" si="1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2060</v>
      </c>
      <c r="AD11" t="str">
        <f t="shared" ca="1" si="10"/>
        <v>pics\\Tomat_4.jpg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pics\\Tomat_4.jpg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0.71641864688869716</v>
      </c>
      <c r="AP11" t="str">
        <f t="shared" ca="1" si="12"/>
        <v>pics\\Kokos_4.jpg</v>
      </c>
      <c r="AQ11" t="str">
        <f t="shared" ca="1" si="13"/>
        <v>pics\\Tomat_4.jpg</v>
      </c>
      <c r="AS11" t="str">
        <f t="shared" ca="1" si="15"/>
        <v>pics\\Tomat_4.jpg</v>
      </c>
      <c r="AT11">
        <f t="shared" ca="1" si="7"/>
        <v>0.15637362692904266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VLOOKUP(B12,audio_list_stym!$A$3:$BP$18,60,FALSE)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VLOOKUP(B12,audio_list_stym!$A$3:$AJ$18,28,FALSE)</f>
        <v>Limon</v>
      </c>
      <c r="I12" t="s">
        <v>690</v>
      </c>
      <c r="J12" t="str">
        <f t="shared" si="1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2162</v>
      </c>
      <c r="AD12" t="str">
        <f t="shared" ca="1" si="10"/>
        <v>pics\\Tikva_2.jpg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pics\\Tikva_2.jpg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0.15866112384808206</v>
      </c>
      <c r="AP12" t="str">
        <f t="shared" ca="1" si="12"/>
        <v>pics\\Injir_2.jpg</v>
      </c>
      <c r="AQ12" t="str">
        <f t="shared" ca="1" si="13"/>
        <v>pics\\Tikva_2.jpg</v>
      </c>
      <c r="AS12" t="str">
        <f t="shared" ca="1" si="15"/>
        <v>pics\\Tikva_2.jpg</v>
      </c>
      <c r="AT12">
        <f t="shared" ca="1" si="7"/>
        <v>0.89008003919269763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VLOOKUP(B13,audio_list_stym!$A$3:$BP$18,60,FALSE)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VLOOKUP(B13,audio_list_stym!$A$3:$AJ$18,28,FALSE)</f>
        <v>Limon</v>
      </c>
      <c r="I13" t="s">
        <v>691</v>
      </c>
      <c r="J13" t="str">
        <f t="shared" si="1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2057</v>
      </c>
      <c r="AD13" t="str">
        <f t="shared" ca="1" si="10"/>
        <v>pics\\Tomat_1.jpg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pics\\Tomat_1.jpg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0.99365716204184296</v>
      </c>
      <c r="AP13" t="str">
        <f t="shared" ca="1" si="12"/>
        <v>pics\\Kokos_1.jpg</v>
      </c>
      <c r="AQ13" t="str">
        <f t="shared" ca="1" si="13"/>
        <v>pics\\Tomat_1.jpg</v>
      </c>
      <c r="AS13" t="str">
        <f t="shared" ca="1" si="15"/>
        <v>pics\\Tomat_1.jpg</v>
      </c>
      <c r="AT13">
        <f t="shared" ca="1" si="7"/>
        <v>0.67443068763628311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2036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VLOOKUP(B14,audio_list_stym!$A$3:$BP$18,60,FALSE)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VLOOKUP(B14,audio_list_stym!$A$3:$AJ$18,28,FALSE)</f>
        <v>Limon</v>
      </c>
      <c r="I14" t="s">
        <v>692</v>
      </c>
      <c r="J14" t="str">
        <f t="shared" si="1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2058</v>
      </c>
      <c r="AD14" t="str">
        <f t="shared" ca="1" si="10"/>
        <v>pics\\Tomat_2.jpg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pics\\Tomat_2.jpg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0.9291580951812457</v>
      </c>
      <c r="AP14" t="str">
        <f t="shared" ca="1" si="12"/>
        <v>pics\\Kokos_2.jpg</v>
      </c>
      <c r="AQ14" t="str">
        <f t="shared" ca="1" si="13"/>
        <v>pics\\Tomat_2.jpg</v>
      </c>
      <c r="AS14" t="str">
        <f t="shared" ca="1" si="15"/>
        <v>pics\\Tomat_2.jpg</v>
      </c>
      <c r="AT14">
        <f t="shared" ca="1" si="7"/>
        <v>0.40314089184992274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2038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VLOOKUP(B15,audio_list_stym!$A$3:$BP$18,60,FALSE)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VLOOKUP(B15,audio_list_stym!$A$3:$AJ$18,28,FALSE)</f>
        <v>Limon</v>
      </c>
      <c r="I15" t="s">
        <v>693</v>
      </c>
      <c r="J15" t="str">
        <f t="shared" si="1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2164</v>
      </c>
      <c r="AD15" t="str">
        <f t="shared" ca="1" si="10"/>
        <v>pics\\Tikva_4.jpg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pics\\Tikva_4.jpg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0.13951712567585206</v>
      </c>
      <c r="AP15" t="str">
        <f t="shared" ca="1" si="12"/>
        <v>pics\\Injir_4.jpg</v>
      </c>
      <c r="AQ15" t="str">
        <f t="shared" ca="1" si="13"/>
        <v>pics\\Tikva_4.jpg</v>
      </c>
      <c r="AS15" t="str">
        <f t="shared" ca="1" si="15"/>
        <v>pics\\Tikva_4.jpg</v>
      </c>
      <c r="AT15">
        <f t="shared" ca="1" si="7"/>
        <v>0.13167590069504098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2037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VLOOKUP(B16,audio_list_stym!$A$3:$BP$18,60,FALSE)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VLOOKUP(B16,audio_list_stym!$A$3:$AJ$18,28,FALSE)</f>
        <v>Limon</v>
      </c>
      <c r="I16" t="s">
        <v>694</v>
      </c>
      <c r="J16" t="str">
        <f t="shared" si="1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2045</v>
      </c>
      <c r="AD16" t="str">
        <f t="shared" ca="1" si="10"/>
        <v>pics\\Peper_5.jpg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pics\\Peper_5.jpg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0.32063658296602948</v>
      </c>
      <c r="AP16" t="str">
        <f t="shared" ca="1" si="12"/>
        <v>pics\\Finik_5.jpg</v>
      </c>
      <c r="AQ16" t="str">
        <f t="shared" ca="1" si="13"/>
        <v>pics\\Peper_5.jpg</v>
      </c>
      <c r="AS16" t="str">
        <f t="shared" ca="1" si="15"/>
        <v>pics\\Peper_5.jpg</v>
      </c>
      <c r="AT16">
        <f t="shared" ca="1" si="7"/>
        <v>0.83135824596068997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2034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VLOOKUP(B17,audio_list_stym!$A$3:$BP$18,60,FALSE)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VLOOKUP(B17,audio_list_stym!$A$3:$AJ$18,28,FALSE)</f>
        <v>Limon</v>
      </c>
      <c r="I17" t="s">
        <v>695</v>
      </c>
      <c r="J17" t="str">
        <f t="shared" si="1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2059</v>
      </c>
      <c r="AD17" t="str">
        <f t="shared" ca="1" si="10"/>
        <v>pics\\Tomat_3.jpg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pics\\Tomat_3.jpg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0.91260574061337807</v>
      </c>
      <c r="AP17" t="str">
        <f t="shared" ca="1" si="12"/>
        <v>pics\\Kokos_3.jpg</v>
      </c>
      <c r="AQ17" t="str">
        <f t="shared" ca="1" si="13"/>
        <v>pics\\Tomat_3.jpg</v>
      </c>
      <c r="AS17" t="str">
        <f t="shared" ca="1" si="15"/>
        <v>pics\\Tomat_3.jpg</v>
      </c>
      <c r="AT17">
        <f t="shared" ca="1" si="7"/>
        <v>0.44520717100123541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2040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VLOOKUP(B18,audio_list_stym!$A$3:$BP$18,60,FALSE)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VLOOKUP(B18,audio_list_stym!$A$3:$AJ$18,28,FALSE)</f>
        <v>Kokos</v>
      </c>
      <c r="I18" t="s">
        <v>688</v>
      </c>
      <c r="J18" t="str">
        <f t="shared" si="1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0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ref="AG18:AG2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0.4016783165400345</v>
      </c>
      <c r="AP18" t="str">
        <f t="shared" ca="1" si="12"/>
        <v>pics\\Finik_2.jpg</v>
      </c>
      <c r="AQ18" t="str">
        <f t="shared" ca="1" si="13"/>
        <v>pics\\Peper_2.jpg</v>
      </c>
      <c r="AT18">
        <f t="shared" ca="1" si="7"/>
        <v>0.36152857907938263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2057</v>
      </c>
      <c r="BF18" cm="1">
        <f t="array" aca="1" ref="BF18" ca="1">INDEX(BD26:BD49,(RANK(AT4,$AT$2:$AT$16)))</f>
        <v>2049</v>
      </c>
      <c r="BG18" cm="1">
        <f t="array" aca="1" ref="BG18" ca="1">INDEX(BD50:BD65,(RANK(AT4,$AT$2:$AT$16)))</f>
        <v>2009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VLOOKUP(B19,audio_list_stym!$A$3:$BP$18,60,FALSE)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VLOOKUP(B19,audio_list_stym!$A$3:$AJ$18,28,FALSE)</f>
        <v>Kokos</v>
      </c>
      <c r="I19" t="s">
        <v>689</v>
      </c>
      <c r="J19" t="str">
        <f t="shared" si="1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0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0.19557582073701296</v>
      </c>
      <c r="AP19" t="str">
        <f t="shared" ca="1" si="12"/>
        <v>pics\\Finik_8.jpg</v>
      </c>
      <c r="AQ19" t="str">
        <f t="shared" ca="1" si="13"/>
        <v>pics\\Peper_8.jpg</v>
      </c>
      <c r="AT19">
        <f t="shared" ca="1" si="7"/>
        <v>0.82111227871369885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VLOOKUP(B20,audio_list_stym!$A$3:$BP$18,60,FALSE)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VLOOKUP(B20,audio_list_stym!$A$3:$AJ$18,28,FALSE)</f>
        <v>Kokos</v>
      </c>
      <c r="I20" t="s">
        <v>690</v>
      </c>
      <c r="J20" t="str">
        <f t="shared" si="1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0.57918722296539515</v>
      </c>
      <c r="AP20" t="str">
        <f t="shared" ca="1" si="12"/>
        <v>pics\\Kokos_7.jpg</v>
      </c>
      <c r="AQ20" t="str">
        <f t="shared" ca="1" si="13"/>
        <v>pics\\Tomat_7.jpg</v>
      </c>
      <c r="AT20">
        <f t="shared" ca="1" si="7"/>
        <v>0.77820072022626074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VLOOKUP(B21,audio_list_stym!$A$3:$BP$18,60,FALSE)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VLOOKUP(B21,audio_list_stym!$A$3:$AJ$18,28,FALSE)</f>
        <v>Kokos</v>
      </c>
      <c r="I21" t="s">
        <v>691</v>
      </c>
      <c r="J21" t="str">
        <f t="shared" si="1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0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0.23206527353846329</v>
      </c>
      <c r="AP21" t="str">
        <f t="shared" ca="1" si="12"/>
        <v>pics\\Finik_7.jpg</v>
      </c>
      <c r="AQ21" t="str">
        <f t="shared" ca="1" si="13"/>
        <v>pics\\Peper_7.jpg</v>
      </c>
      <c r="AT21">
        <f t="shared" ca="1" si="7"/>
        <v>0.66443235188781635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2028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VLOOKUP(B22,audio_list_stym!$A$3:$BP$18,60,FALSE)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VLOOKUP(B22,audio_list_stym!$A$3:$AJ$18,28,FALSE)</f>
        <v>Kokos</v>
      </c>
      <c r="I22" t="s">
        <v>692</v>
      </c>
      <c r="J22" t="str">
        <f t="shared" si="1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0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0.6796431082805966</v>
      </c>
      <c r="AP22" t="str">
        <f t="shared" ca="1" si="12"/>
        <v>pics\\Kokos_5.jpg</v>
      </c>
      <c r="AQ22" t="str">
        <f t="shared" ca="1" si="13"/>
        <v>pics\\Tomat_5.jpg</v>
      </c>
      <c r="AT22">
        <f t="shared" ca="1" si="7"/>
        <v>0.50302129570771259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2030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VLOOKUP(B23,audio_list_stym!$A$3:$BP$18,60,FALSE)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VLOOKUP(B23,audio_list_stym!$A$3:$AJ$18,28,FALSE)</f>
        <v>Kokos</v>
      </c>
      <c r="I23" t="s">
        <v>693</v>
      </c>
      <c r="J23" t="str">
        <f t="shared" si="1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0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0.14008825506746314</v>
      </c>
      <c r="AP23" t="str">
        <f t="shared" ca="1" si="12"/>
        <v>pics\\Injir_3.jpg</v>
      </c>
      <c r="AQ23" t="str">
        <f t="shared" ca="1" si="13"/>
        <v>pics\\Tikva_3.jpg</v>
      </c>
      <c r="AT23">
        <f t="shared" ca="1" si="7"/>
        <v>0.52887918359794617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2029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VLOOKUP(B24,audio_list_stym!$A$3:$BP$18,60,FALSE)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VLOOKUP(B24,audio_list_stym!$A$3:$AJ$18,28,FALSE)</f>
        <v>Kokos</v>
      </c>
      <c r="I24" t="s">
        <v>694</v>
      </c>
      <c r="J24" t="str">
        <f t="shared" si="1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0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0.67171665596983743</v>
      </c>
      <c r="AP24" t="str">
        <f t="shared" ca="1" si="12"/>
        <v>pics\\Kokos_6.jpg</v>
      </c>
      <c r="AQ24" t="str">
        <f t="shared" ca="1" si="13"/>
        <v>pics\\Tomat_6.jpg</v>
      </c>
      <c r="AT24">
        <f t="shared" ca="1" si="7"/>
        <v>0.64415399615385616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2026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VLOOKUP(B25,audio_list_stym!$A$3:$BP$18,60,FALSE)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VLOOKUP(B25,audio_list_stym!$A$3:$AJ$18,28,FALSE)</f>
        <v>Kokos</v>
      </c>
      <c r="I25" t="s">
        <v>695</v>
      </c>
      <c r="J25" t="str">
        <f t="shared" si="1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0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0.15978069405161888</v>
      </c>
      <c r="AP25" t="str">
        <f t="shared" ca="1" si="12"/>
        <v>pics\\Injir_1.jpg</v>
      </c>
      <c r="AQ25" t="str">
        <f t="shared" ca="1" si="13"/>
        <v>pics\\Tikva_1.jpg</v>
      </c>
      <c r="AT25">
        <f t="shared" ca="1" si="7"/>
        <v>0.31082019546396655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2032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VLOOKUP(B26,audio_list_stym!$A$3:$BP$18,60,FALSE)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VLOOKUP(B26,audio_list_stym!$A$3:$AJ$18,28,FALSE)</f>
        <v>Redis</v>
      </c>
      <c r="I26" t="s">
        <v>688</v>
      </c>
      <c r="J26" t="str">
        <f t="shared" si="1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2032</v>
      </c>
      <c r="AD26" t="str">
        <f t="shared" ca="1" si="10"/>
        <v>pics\\Kokos_8.jpg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pics\\Kokos_8.jpg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pics\\Kokos_8.jpg</v>
      </c>
      <c r="AT26">
        <f t="shared" ca="1" si="7"/>
        <v>0.76629118841247235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2035</v>
      </c>
      <c r="BF26" cm="1">
        <f t="array" aca="1" ref="BF26" ca="1">INDEX(BD34:BD49,(RANK(AT5,$AT$2:$AT$16)))</f>
        <v>2003</v>
      </c>
      <c r="BG26" cm="1">
        <f t="array" aca="1" ref="BG26" ca="1">INDEX(BD50:BD65,(RANK(AT5,$AT$2:$AT$16)))</f>
        <v>2019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VLOOKUP(B27,audio_list_stym!$A$3:$BP$18,60,FALSE)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VLOOKUP(B27,audio_list_stym!$A$3:$AJ$18,28,FALSE)</f>
        <v>Redis</v>
      </c>
      <c r="I27" t="s">
        <v>689</v>
      </c>
      <c r="J27" t="str">
        <f t="shared" si="1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2158</v>
      </c>
      <c r="AD27" t="str">
        <f t="shared" ca="1" si="10"/>
        <v>pics\\Injir_6.jpg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pics\\Injir_6.jpg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pics\\Injir_6.jpg</v>
      </c>
      <c r="AT27">
        <f t="shared" ca="1" si="7"/>
        <v>6.6256484822542761E-2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VLOOKUP(B28,audio_list_stym!$A$3:$BP$18,60,FALSE)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VLOOKUP(B28,audio_list_stym!$A$3:$AJ$18,28,FALSE)</f>
        <v>Redis</v>
      </c>
      <c r="I28" t="s">
        <v>690</v>
      </c>
      <c r="J28" t="str">
        <f t="shared" si="1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2014</v>
      </c>
      <c r="AD28" t="str">
        <f t="shared" ca="1" si="10"/>
        <v>pics\\Finik_6.jpg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pics\\Finik_6.jpg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pics\\Finik_6.jpg</v>
      </c>
      <c r="AT28">
        <f t="shared" ca="1" si="7"/>
        <v>4.8425138794757627E-2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VLOOKUP(B29,audio_list_stym!$A$3:$BP$18,60,FALSE)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VLOOKUP(B29,audio_list_stym!$A$3:$AJ$18,28,FALSE)</f>
        <v>Redis</v>
      </c>
      <c r="I29" t="s">
        <v>691</v>
      </c>
      <c r="J29" t="str">
        <f t="shared" si="1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2159</v>
      </c>
      <c r="AD29" t="str">
        <f t="shared" ca="1" si="10"/>
        <v>pics\\Injir_7.jpg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pics\\Injir_7.jpg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pics\\Injir_7.jpg</v>
      </c>
      <c r="AT29">
        <f t="shared" ca="1" si="7"/>
        <v>8.464345036793075E-2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2052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VLOOKUP(B30,audio_list_stym!$A$3:$BP$18,60,FALSE)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VLOOKUP(B30,audio_list_stym!$A$3:$AJ$18,28,FALSE)</f>
        <v>Redis</v>
      </c>
      <c r="I30" t="s">
        <v>692</v>
      </c>
      <c r="J30" t="str">
        <f t="shared" si="1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2009</v>
      </c>
      <c r="AD30" t="str">
        <f t="shared" ca="1" si="10"/>
        <v>pics\\Finik_1.jpg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pics\\Finik_1.jpg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pics\\Finik_1.jpg</v>
      </c>
      <c r="AT30">
        <f t="shared" ca="1" si="7"/>
        <v>0.91259555583498153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2054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VLOOKUP(B31,audio_list_stym!$A$3:$BP$18,60,FALSE)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VLOOKUP(B31,audio_list_stym!$A$3:$AJ$18,28,FALSE)</f>
        <v>Redis</v>
      </c>
      <c r="I31" t="s">
        <v>693</v>
      </c>
      <c r="J31" t="str">
        <f t="shared" si="1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2012</v>
      </c>
      <c r="AD31" t="str">
        <f t="shared" ca="1" si="10"/>
        <v>pics\\Finik_4.jpg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pics\\Finik_4.jpg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pics\\Finik_4.jpg</v>
      </c>
      <c r="AT31">
        <f t="shared" ca="1" si="7"/>
        <v>0.71049226244076136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2053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VLOOKUP(B32,audio_list_stym!$A$3:$BP$18,60,FALSE)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VLOOKUP(B32,audio_list_stym!$A$3:$AJ$18,28,FALSE)</f>
        <v>Redis</v>
      </c>
      <c r="I32" t="s">
        <v>694</v>
      </c>
      <c r="J32" t="str">
        <f t="shared" si="1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2160</v>
      </c>
      <c r="AD32" t="str">
        <f t="shared" ca="1" si="10"/>
        <v>pics\\Injir_8.jpg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pics\\Injir_8.jpg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pics\\Injir_8.jpg</v>
      </c>
      <c r="AT32">
        <f t="shared" ca="1" si="7"/>
        <v>0.6630463693389621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2050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VLOOKUP(B33,audio_list_stym!$A$3:$BP$18,60,FALSE)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VLOOKUP(B33,audio_list_stym!$A$3:$AJ$18,28,FALSE)</f>
        <v>Redis</v>
      </c>
      <c r="I33" t="s">
        <v>695</v>
      </c>
      <c r="J33" t="str">
        <f t="shared" si="1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2157</v>
      </c>
      <c r="AD33" t="str">
        <f t="shared" ca="1" si="10"/>
        <v>pics\\Injir_5.jpg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pics\\Injir_5.jpg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pics\\Injir_5.jpg</v>
      </c>
      <c r="AT33">
        <f t="shared" ca="1" si="7"/>
        <v>0.48666026537921081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2056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VLOOKUP(B34,audio_list_stym!$A$3:$BP$18,60,FALSE)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VLOOKUP(B34,audio_list_stym!$A$3:$AJ$18,28,FALSE)</f>
        <v>Peper</v>
      </c>
      <c r="I34" t="s">
        <v>688</v>
      </c>
      <c r="J34" t="str">
        <f t="shared" si="1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0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2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0.18217241462045375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2039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2015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VLOOKUP(B35,audio_list_stym!$A$3:$BP$18,60,FALSE)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VLOOKUP(B35,audio_list_stym!$A$3:$AJ$18,28,FALSE)</f>
        <v>Peper</v>
      </c>
      <c r="I35" t="s">
        <v>689</v>
      </c>
      <c r="J35" t="str">
        <f t="shared" si="1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0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2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0.79757527215037249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VLOOKUP(B36,audio_list_stym!$A$3:$BP$18,60,FALSE)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VLOOKUP(B36,audio_list_stym!$A$3:$AJ$18,28,FALSE)</f>
        <v>Peper</v>
      </c>
      <c r="I36" t="s">
        <v>690</v>
      </c>
      <c r="J36" t="str">
        <f t="shared" si="1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0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2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0.19943344894100556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VLOOKUP(B37,audio_list_stym!$A$3:$BP$18,60,FALSE)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VLOOKUP(B37,audio_list_stym!$A$3:$AJ$18,28,FALSE)</f>
        <v>Peper</v>
      </c>
      <c r="I37" t="s">
        <v>691</v>
      </c>
      <c r="J37" t="str">
        <f t="shared" si="1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0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2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2.0027058219316385E-2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2044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VLOOKUP(B38,audio_list_stym!$A$3:$BP$18,60,FALSE)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VLOOKUP(B38,audio_list_stym!$A$3:$AJ$18,28,FALSE)</f>
        <v>Peper</v>
      </c>
      <c r="I38" t="s">
        <v>692</v>
      </c>
      <c r="J38" t="str">
        <f t="shared" si="1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0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2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0.98521374462602884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2046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VLOOKUP(B39,audio_list_stym!$A$3:$BP$18,60,FALSE)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VLOOKUP(B39,audio_list_stym!$A$3:$AJ$18,28,FALSE)</f>
        <v>Peper</v>
      </c>
      <c r="I39" t="s">
        <v>693</v>
      </c>
      <c r="J39" t="str">
        <f t="shared" si="1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0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0.37766768122502592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2045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VLOOKUP(B40,audio_list_stym!$A$3:$BP$18,60,FALSE)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VLOOKUP(B40,audio_list_stym!$A$3:$AJ$18,28,FALSE)</f>
        <v>Peper</v>
      </c>
      <c r="I40" t="s">
        <v>694</v>
      </c>
      <c r="J40" t="str">
        <f t="shared" si="1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0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0.53793464768451404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2042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VLOOKUP(B41,audio_list_stym!$A$3:$BP$18,60,FALSE)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VLOOKUP(B41,audio_list_stym!$A$3:$AJ$18,28,FALSE)</f>
        <v>Peper</v>
      </c>
      <c r="I41" t="s">
        <v>695</v>
      </c>
      <c r="J41" t="str">
        <f t="shared" si="1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0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0.18735056659650895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2048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VLOOKUP(B42,audio_list_stym!$A$3:$BP$18,60,FALSE)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VLOOKUP(B42,audio_list_stym!$A$3:$AJ$18,28,FALSE)</f>
        <v>Banan</v>
      </c>
      <c r="I42" t="s">
        <v>688</v>
      </c>
      <c r="J42" t="str">
        <f t="shared" si="1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2042</v>
      </c>
      <c r="AD42" t="str">
        <f t="shared" ca="1" si="10"/>
        <v>pics\\Peper_2.jpg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pics\\Peper_2.jpg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pics\\Peper_2.jpg</v>
      </c>
      <c r="AT42">
        <f t="shared" ca="1" si="7"/>
        <v>0.65679518316070451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2036</v>
      </c>
      <c r="BF42" cm="1">
        <f t="array" aca="1" ref="BF42" ca="1">INDEX(BD26:BD41,(RANK(AT6,$AT$2:$AT$17)))</f>
        <v>2044</v>
      </c>
      <c r="BG42" cm="1">
        <f t="array" aca="1" ref="BG42" ca="1">INDEX(BD50:BD65,(RANK(AT6,$AT$2:$AT$17)))</f>
        <v>2020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VLOOKUP(B43,audio_list_stym!$A$3:$BP$18,60,FALSE)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VLOOKUP(B43,audio_list_stym!$A$3:$AJ$18,28,FALSE)</f>
        <v>Banan</v>
      </c>
      <c r="I43" t="s">
        <v>689</v>
      </c>
      <c r="J43" t="str">
        <f t="shared" si="1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2048</v>
      </c>
      <c r="AD43" t="str">
        <f t="shared" ca="1" si="10"/>
        <v>pics\\Peper_8.jpg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pics\\Peper_8.jpg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pics\\Peper_8.jpg</v>
      </c>
      <c r="AT43">
        <f t="shared" ca="1" si="7"/>
        <v>0.564824013793778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VLOOKUP(B44,audio_list_stym!$A$3:$BP$18,60,FALSE)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VLOOKUP(B44,audio_list_stym!$A$3:$AJ$18,28,FALSE)</f>
        <v>Banan</v>
      </c>
      <c r="I44" t="s">
        <v>690</v>
      </c>
      <c r="J44" t="str">
        <f t="shared" si="1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2063</v>
      </c>
      <c r="AD44" t="str">
        <f t="shared" ca="1" si="10"/>
        <v>pics\\Tomat_7.jpg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pics\\Tomat_7.jpg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pics\\Tomat_7.jpg</v>
      </c>
      <c r="AT44">
        <f t="shared" ca="1" si="7"/>
        <v>0.36322834803116177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VLOOKUP(B45,audio_list_stym!$A$3:$BP$18,60,FALSE)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VLOOKUP(B45,audio_list_stym!$A$3:$AJ$18,28,FALSE)</f>
        <v>Banan</v>
      </c>
      <c r="I45" t="s">
        <v>691</v>
      </c>
      <c r="J45" t="str">
        <f t="shared" si="1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2047</v>
      </c>
      <c r="AD45" t="str">
        <f t="shared" ca="1" si="10"/>
        <v>pics\\Peper_7.jpg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pics\\Peper_7.jpg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pics\\Peper_7.jpg</v>
      </c>
      <c r="AT45">
        <f t="shared" ca="1" si="7"/>
        <v>3.5767196337855189E-2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2004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VLOOKUP(B46,audio_list_stym!$A$3:$BP$18,60,FALSE)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VLOOKUP(B46,audio_list_stym!$A$3:$AJ$18,28,FALSE)</f>
        <v>Banan</v>
      </c>
      <c r="I46" t="s">
        <v>692</v>
      </c>
      <c r="J46" t="str">
        <f t="shared" si="1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2061</v>
      </c>
      <c r="AD46" t="str">
        <f t="shared" ca="1" si="10"/>
        <v>pics\\Tomat_5.jpg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pics\\Tomat_5.jpg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pics\\Tomat_5.jpg</v>
      </c>
      <c r="AT46">
        <f t="shared" ca="1" si="7"/>
        <v>0.3257232234861086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2006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VLOOKUP(B47,audio_list_stym!$A$3:$BP$18,60,FALSE)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VLOOKUP(B47,audio_list_stym!$A$3:$AJ$18,28,FALSE)</f>
        <v>Banan</v>
      </c>
      <c r="I47" t="s">
        <v>693</v>
      </c>
      <c r="J47" t="str">
        <f t="shared" si="1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2163</v>
      </c>
      <c r="AD47" t="str">
        <f t="shared" ca="1" si="10"/>
        <v>pics\\Tikva_3.jpg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pics\\Tikva_3.jpg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pics\\Tikva_3.jpg</v>
      </c>
      <c r="AT47">
        <f t="shared" ca="1" si="7"/>
        <v>0.71620486870989841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2005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VLOOKUP(B48,audio_list_stym!$A$3:$BP$18,60,FALSE)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VLOOKUP(B48,audio_list_stym!$A$3:$AJ$18,28,FALSE)</f>
        <v>Banan</v>
      </c>
      <c r="I48" t="s">
        <v>694</v>
      </c>
      <c r="J48" t="str">
        <f t="shared" si="1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2062</v>
      </c>
      <c r="AD48" t="str">
        <f t="shared" ca="1" si="10"/>
        <v>pics\\Tomat_6.jpg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pics\\Tomat_6.jpg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pics\\Tomat_6.jpg</v>
      </c>
      <c r="AT48">
        <f t="shared" ca="1" si="7"/>
        <v>0.78548658637333391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2002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VLOOKUP(B49,audio_list_stym!$A$3:$BP$18,60,FALSE)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VLOOKUP(B49,audio_list_stym!$A$3:$AJ$18,28,FALSE)</f>
        <v>Banan</v>
      </c>
      <c r="I49" t="s">
        <v>695</v>
      </c>
      <c r="J49" t="str">
        <f t="shared" si="1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2161</v>
      </c>
      <c r="AD49" t="str">
        <f t="shared" ca="1" si="10"/>
        <v>pics\\Tikva_1.jpg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pics\\Tikva_1.jpg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pics\\Tikva_1.jpg</v>
      </c>
      <c r="AT49">
        <f t="shared" ca="1" si="7"/>
        <v>0.84862024904156974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2008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VLOOKUP(B50,audio_list_stym!$A$3:$BP$18,60,FALSE)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VLOOKUP(B50,audio_list_stym!$A$3:$AJ$18,28,FALSE)</f>
        <v>Finik</v>
      </c>
      <c r="I50" t="s">
        <v>688</v>
      </c>
      <c r="J50" t="str">
        <f t="shared" si="1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2"/>
        <v/>
      </c>
      <c r="AG50" t="str">
        <f t="shared" ref="AG50:AG65" si="25">IF(OR(E50=11,E50=13),M50,"")</f>
        <v>pics\\Finik_1.jpg</v>
      </c>
      <c r="AH50">
        <f t="shared" si="4"/>
        <v>0</v>
      </c>
      <c r="AT50">
        <f t="shared" ca="1" si="7"/>
        <v>0.78029808784396537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VLOOKUP(B51,audio_list_stym!$A$3:$BP$18,60,FALSE)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VLOOKUP(B51,audio_list_stym!$A$3:$AJ$18,28,FALSE)</f>
        <v>Finik</v>
      </c>
      <c r="I51" t="s">
        <v>689</v>
      </c>
      <c r="J51" t="str">
        <f t="shared" si="1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7"/>
        <v>7.5739882389559976E-2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VLOOKUP(B52,audio_list_stym!$A$3:$BP$18,60,FALSE)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VLOOKUP(B52,audio_list_stym!$A$3:$AJ$18,28,FALSE)</f>
        <v>Finik</v>
      </c>
      <c r="I52" t="s">
        <v>690</v>
      </c>
      <c r="J52" t="str">
        <f t="shared" si="1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0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7"/>
        <v>0.69622006858869889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VLOOKUP(B53,audio_list_stym!$A$3:$BP$18,60,FALSE)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VLOOKUP(B53,audio_list_stym!$A$3:$AJ$18,28,FALSE)</f>
        <v>Finik</v>
      </c>
      <c r="I53" t="s">
        <v>691</v>
      </c>
      <c r="J53" t="str">
        <f t="shared" si="1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7"/>
        <v>0.93342105816036702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2012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VLOOKUP(B54,audio_list_stym!$A$3:$BP$18,60,FALSE)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VLOOKUP(B54,audio_list_stym!$A$3:$AJ$18,28,FALSE)</f>
        <v>Finik</v>
      </c>
      <c r="I54" t="s">
        <v>692</v>
      </c>
      <c r="J54" t="str">
        <f t="shared" si="1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0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7"/>
        <v>0.70696496472085713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2014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VLOOKUP(B55,audio_list_stym!$A$3:$BP$18,60,FALSE)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VLOOKUP(B55,audio_list_stym!$A$3:$AJ$18,28,FALSE)</f>
        <v>Finik</v>
      </c>
      <c r="I55" t="s">
        <v>693</v>
      </c>
      <c r="J55" t="str">
        <f t="shared" si="1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0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7"/>
        <v>0.66341400045533894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2013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VLOOKUP(B56,audio_list_stym!$A$3:$BP$18,60,FALSE)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VLOOKUP(B56,audio_list_stym!$A$3:$AJ$18,28,FALSE)</f>
        <v>Finik</v>
      </c>
      <c r="I56" t="s">
        <v>694</v>
      </c>
      <c r="J56" t="str">
        <f t="shared" si="1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0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7"/>
        <v>0.21731018922534295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2010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VLOOKUP(B57,audio_list_stym!$A$3:$BP$18,60,FALSE)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VLOOKUP(B57,audio_list_stym!$A$3:$AJ$18,28,FALSE)</f>
        <v>Finik</v>
      </c>
      <c r="I57" t="s">
        <v>695</v>
      </c>
      <c r="J57" t="str">
        <f t="shared" si="1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0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7"/>
        <v>0.54199858378160837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2016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VLOOKUP(B58,audio_list_stym!$A$3:$BP$18,60,FALSE)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VLOOKUP(B58,audio_list_stym!$A$3:$AJ$18,28,FALSE)</f>
        <v>Goroh</v>
      </c>
      <c r="I58" t="s">
        <v>688</v>
      </c>
      <c r="J58" t="str">
        <f t="shared" si="1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2011</v>
      </c>
      <c r="AD58" t="str">
        <f t="shared" ca="1" si="10"/>
        <v>pics\\Finik_3.jpg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pics\\Finik_3.jpg</v>
      </c>
      <c r="AG58" t="str">
        <f t="shared" si="25"/>
        <v/>
      </c>
      <c r="AH58" t="str">
        <f t="shared" si="4"/>
        <v>sound\\Ogorod</v>
      </c>
      <c r="AI58" s="11"/>
      <c r="AR58" t="str">
        <f t="shared" ref="AR58:AR63" ca="1" si="27">IF(AH58="sound\\Ogorod",AP10,"")</f>
        <v>pics\\Finik_3.jpg</v>
      </c>
      <c r="AT58">
        <f t="shared" ca="1" si="7"/>
        <v>0.58938007179314755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2062</v>
      </c>
      <c r="BF58" cm="1">
        <f t="array" aca="1" ref="BF58" ca="1">INDEX(BD18:BD33,(RANK(AT8,$AT$2:$AT$17)))</f>
        <v>2030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VLOOKUP(B59,audio_list_stym!$A$3:$BP$18,60,FALSE)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VLOOKUP(B59,audio_list_stym!$A$3:$AJ$18,28,FALSE)</f>
        <v>Goroh</v>
      </c>
      <c r="I59" t="s">
        <v>689</v>
      </c>
      <c r="J59" t="str">
        <f t="shared" si="1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2028</v>
      </c>
      <c r="AD59" t="str">
        <f t="shared" ca="1" si="10"/>
        <v>pics\\Kokos_4.jpg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pics\\Kokos_4.jpg</v>
      </c>
      <c r="AG59" t="str">
        <f t="shared" si="25"/>
        <v/>
      </c>
      <c r="AH59" t="str">
        <f t="shared" si="4"/>
        <v>sound\\Ogorod</v>
      </c>
      <c r="AR59" t="str">
        <f t="shared" ca="1" si="27"/>
        <v>pics\\Kokos_4.jpg</v>
      </c>
      <c r="AT59">
        <f t="shared" ca="1" si="7"/>
        <v>0.99222044258268038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VLOOKUP(B60,audio_list_stym!$A$3:$BP$18,60,FALSE)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VLOOKUP(B60,audio_list_stym!$A$3:$AJ$18,28,FALSE)</f>
        <v>Goroh</v>
      </c>
      <c r="I60" t="s">
        <v>690</v>
      </c>
      <c r="J60" t="str">
        <f t="shared" si="1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2154</v>
      </c>
      <c r="AD60" t="str">
        <f t="shared" ca="1" si="10"/>
        <v>pics\\Injir_2.jpg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pics\\Injir_2.jpg</v>
      </c>
      <c r="AG60" t="str">
        <f t="shared" si="25"/>
        <v/>
      </c>
      <c r="AH60" t="str">
        <f t="shared" si="4"/>
        <v>sound\\Ogorod</v>
      </c>
      <c r="AR60" t="str">
        <f t="shared" ca="1" si="27"/>
        <v>pics\\Injir_2.jpg</v>
      </c>
      <c r="AT60">
        <f t="shared" ca="1" si="7"/>
        <v>0.35432117744556912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VLOOKUP(B61,audio_list_stym!$A$3:$BP$18,60,FALSE)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VLOOKUP(B61,audio_list_stym!$A$3:$AJ$18,28,FALSE)</f>
        <v>Goroh</v>
      </c>
      <c r="I61" t="s">
        <v>691</v>
      </c>
      <c r="J61" t="str">
        <f t="shared" si="1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2025</v>
      </c>
      <c r="AD61" t="str">
        <f t="shared" ca="1" si="10"/>
        <v>pics\\Kokos_1.jpg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pics\\Kokos_1.jpg</v>
      </c>
      <c r="AG61" t="str">
        <f t="shared" si="25"/>
        <v/>
      </c>
      <c r="AH61" t="str">
        <f t="shared" si="4"/>
        <v>sound\\Ogorod</v>
      </c>
      <c r="AR61" t="str">
        <f t="shared" ca="1" si="27"/>
        <v>pics\\Kokos_1.jpg</v>
      </c>
      <c r="AT61">
        <f t="shared" ca="1" si="7"/>
        <v>0.56892271940949246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2020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VLOOKUP(B62,audio_list_stym!$A$3:$BP$18,60,FALSE)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VLOOKUP(B62,audio_list_stym!$A$3:$AJ$18,28,FALSE)</f>
        <v>Goroh</v>
      </c>
      <c r="I62" t="s">
        <v>692</v>
      </c>
      <c r="J62" t="str">
        <f t="shared" si="1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2026</v>
      </c>
      <c r="AD62" t="str">
        <f t="shared" ca="1" si="10"/>
        <v>pics\\Kokos_2.jpg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pics\\Kokos_2.jpg</v>
      </c>
      <c r="AG62" t="str">
        <f t="shared" si="25"/>
        <v/>
      </c>
      <c r="AH62" t="str">
        <f t="shared" si="4"/>
        <v>sound\\Ogorod</v>
      </c>
      <c r="AR62" t="str">
        <f t="shared" ca="1" si="27"/>
        <v>pics\\Kokos_2.jpg</v>
      </c>
      <c r="AT62">
        <f t="shared" ca="1" si="7"/>
        <v>0.42653939641343375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2022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VLOOKUP(B63,audio_list_stym!$A$3:$BP$18,60,FALSE)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VLOOKUP(B63,audio_list_stym!$A$3:$AJ$18,28,FALSE)</f>
        <v>Goroh</v>
      </c>
      <c r="I63" t="s">
        <v>693</v>
      </c>
      <c r="J63" t="str">
        <f t="shared" si="1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2156</v>
      </c>
      <c r="AD63" t="str">
        <f t="shared" ca="1" si="10"/>
        <v>pics\\Injir_4.jpg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pics\\Injir_4.jpg</v>
      </c>
      <c r="AG63" t="str">
        <f t="shared" si="25"/>
        <v/>
      </c>
      <c r="AH63" t="str">
        <f t="shared" si="4"/>
        <v>sound\\Ogorod</v>
      </c>
      <c r="AR63" t="str">
        <f t="shared" ca="1" si="27"/>
        <v>pics\\Injir_4.jpg</v>
      </c>
      <c r="AT63">
        <f t="shared" ca="1" si="7"/>
        <v>0.74226556268425326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2021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VLOOKUP(B64,audio_list_stym!$A$3:$BP$18,60,FALSE)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VLOOKUP(B64,audio_list_stym!$A$3:$AJ$18,28,FALSE)</f>
        <v>Goroh</v>
      </c>
      <c r="I64" t="s">
        <v>694</v>
      </c>
      <c r="J64" t="str">
        <f t="shared" si="1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2013</v>
      </c>
      <c r="AD64" t="str">
        <f t="shared" ca="1" si="10"/>
        <v>pics\\Finik_5.jpg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pics\\Finik_5.jpg</v>
      </c>
      <c r="AG64" t="str">
        <f t="shared" si="25"/>
        <v/>
      </c>
      <c r="AH64" t="str">
        <f t="shared" si="4"/>
        <v>sound\\Ogorod</v>
      </c>
      <c r="AI64" s="11"/>
      <c r="AR64" t="str">
        <f ca="1">IF(AH64="sound\\Ogorod",AP16,"")</f>
        <v>pics\\Finik_5.jpg</v>
      </c>
      <c r="AT64">
        <f t="shared" ca="1" si="7"/>
        <v>4.6367073761349964E-2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2018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VLOOKUP(B65,audio_list_stym!$A$3:$BP$18,60,FALSE)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VLOOKUP(B65,audio_list_stym!$A$3:$AJ$18,28,FALSE)</f>
        <v>Goroh</v>
      </c>
      <c r="I65" t="s">
        <v>695</v>
      </c>
      <c r="J65" t="str">
        <f t="shared" si="1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2027</v>
      </c>
      <c r="AD65" t="str">
        <f t="shared" ca="1" si="10"/>
        <v>pics\\Kokos_3.jpg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pics\\Kokos_3.jpg</v>
      </c>
      <c r="AG65" t="str">
        <f t="shared" si="25"/>
        <v/>
      </c>
      <c r="AH65" t="str">
        <f t="shared" si="4"/>
        <v>sound\\Ogorod</v>
      </c>
      <c r="AR65" t="str">
        <f ca="1">IF(AH65="sound\\Ogorod",AP17,"")</f>
        <v>pics\\Kokos_3.jpg</v>
      </c>
      <c r="AT65">
        <f t="shared" ca="1" si="7"/>
        <v>0.94800720297582086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2024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VLOOKUP(B66,audio_list_stym!$A$3:$BP$18,60,FALSE)</f>
        <v>17</v>
      </c>
      <c r="F66" t="str">
        <f>VLOOKUP(E66,metki!$A$2:$B$9,2,FALSE)</f>
        <v>экспл_новые_без_названия</v>
      </c>
      <c r="G66" t="str">
        <f t="shared" ref="G66:G129" si="28">LEFT(F66,5)</f>
        <v>экспл</v>
      </c>
      <c r="H66" t="str">
        <f>VLOOKUP(B66,audio_list_stym!$A$3:$AJ$18,28,FALSE)</f>
        <v>Gac</v>
      </c>
      <c r="I66" t="s">
        <v>688</v>
      </c>
      <c r="J66" t="str">
        <f t="shared" ref="J66:J129" si="29">H66&amp;I66</f>
        <v>Gac_1</v>
      </c>
      <c r="K66">
        <v>17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121</v>
      </c>
      <c r="Z66" t="str">
        <f>IF(G66="экспл",VLOOKUP(J66,quest_экспл!$A$1:$N$129,12,FALSE),IF(G66="импл_",0,0))</f>
        <v>sound\\Ispachkan_li_on.wav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0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 t="str">
        <f t="shared" ref="AF66:AF129" si="30">AS66</f>
        <v/>
      </c>
      <c r="AI66" t="s">
        <v>67</v>
      </c>
      <c r="AO66">
        <f ca="1">RAND()</f>
        <v>0.19263271987773256</v>
      </c>
      <c r="AP66" t="str">
        <f ca="1">INDEX($AI$66:$AI$129,(RANK(AO66,$AO$66:$AO$129)))</f>
        <v>pics\\Tomat_3.jpg</v>
      </c>
      <c r="AS66" t="str">
        <f t="shared" ref="AS66:AS129" si="31">IF(G66="импл_",AP66,"")</f>
        <v/>
      </c>
      <c r="AT66">
        <f t="shared" ref="AT66:AT129" ca="1" si="32">RAND()</f>
        <v>0.75981163947397334</v>
      </c>
      <c r="AU66" t="s">
        <v>697</v>
      </c>
      <c r="AV66" t="str">
        <f t="shared" ref="AV66:AV129" ca="1" si="33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_Испачкан_ли_он?</v>
      </c>
      <c r="BA66" t="e">
        <f>VLOOKUP(Q66,audio_list_stym!$B$2:$BQ$299,68,FALSE)</f>
        <v>#N/A</v>
      </c>
      <c r="BB66" t="str">
        <f t="shared" ref="BB66:BB129" si="34">IF(G66="экспл",AY66&amp;AX66&amp;"."&amp;AZ66,IF(G66="импл_",BA66&amp;AX66&amp;"?"))</f>
        <v>На_экране_XXXXX._Испачкан_ли_он?</v>
      </c>
      <c r="BC66">
        <f>A66</f>
        <v>1209</v>
      </c>
      <c r="BD66" cm="1">
        <f t="array" aca="1" ref="BD66" ca="1">INDEX(L66:L73,(RANK(AT2,$AT$2:$AT$9)))</f>
        <v>2091</v>
      </c>
      <c r="BE66" cm="1">
        <f t="array" aca="1" ref="BE66" ca="1">INDEX(BD74:BD89,(RANK(AT2,$AT$2:$AT$7)))</f>
        <v>2119</v>
      </c>
      <c r="BF66" cm="1">
        <f t="array" aca="1" ref="BF66" ca="1">INDEX(BD90:BD113,(RANK(AT2,$AT$2:$AT$17)))</f>
        <v>2138</v>
      </c>
      <c r="BG66" cm="1">
        <f t="array" aca="1" ref="BG66" ca="1">INDEX(BD114:BD129,(RANK(AT2,$AT$2:$AT$17)))</f>
        <v>2074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VLOOKUP(B67,audio_list_stym!$A$3:$BP$18,60,FALSE)</f>
        <v>17</v>
      </c>
      <c r="F67" t="str">
        <f>VLOOKUP(E67,metki!$A$2:$B$9,2,FALSE)</f>
        <v>экспл_новые_без_названия</v>
      </c>
      <c r="G67" t="str">
        <f t="shared" si="28"/>
        <v>экспл</v>
      </c>
      <c r="H67" t="str">
        <f>VLOOKUP(B67,audio_list_stym!$A$3:$AJ$18,28,FALSE)</f>
        <v>Gac</v>
      </c>
      <c r="I67" t="s">
        <v>689</v>
      </c>
      <c r="J67" t="str">
        <f t="shared" si="29"/>
        <v>Gac_2</v>
      </c>
      <c r="K67">
        <v>17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122</v>
      </c>
      <c r="Z67" t="str">
        <f>IF(G67="экспл",VLOOKUP(J67,quest_экспл!$A$1:$N$129,12,FALSE),IF(G67="импл_",0,0))</f>
        <v>sound\\On_farshirovanniy.wav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129" ca="1" si="35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si="30"/>
        <v/>
      </c>
      <c r="AI67" t="s">
        <v>68</v>
      </c>
      <c r="AO67">
        <f t="shared" ref="AO67:AO129" ca="1" si="36">RAND()</f>
        <v>0.57335072077436766</v>
      </c>
      <c r="AP67" t="str">
        <f t="shared" ref="AP67:AP129" ca="1" si="37">INDEX($AI$66:$AI$129,(RANK(AO67,$AO$66:$AO$129)))</f>
        <v>pics\\Kokos_4.jpg</v>
      </c>
      <c r="AS67" t="str">
        <f t="shared" si="31"/>
        <v/>
      </c>
      <c r="AT67">
        <f t="shared" ca="1" si="32"/>
        <v>0.18827104746779155</v>
      </c>
      <c r="AU67" t="s">
        <v>697</v>
      </c>
      <c r="AV67" t="str">
        <f t="shared" ca="1" si="33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_Он_фаршированный?</v>
      </c>
      <c r="BA67" t="e">
        <f>VLOOKUP(Q67,audio_list_stym!$B$2:$BQ$299,68,FALSE)</f>
        <v>#N/A</v>
      </c>
      <c r="BB67" t="str">
        <f t="shared" si="34"/>
        <v>Посмотрите,_вот_XXXXX._Он_фаршированный?</v>
      </c>
      <c r="BD67" cm="1">
        <f t="array" aca="1" ref="BD67" ca="1">INDEX(L67:L74,(RANK(AT3,$AT$2:$AT$9)))</f>
        <v>2096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VLOOKUP(B68,audio_list_stym!$A$3:$BP$18,60,FALSE)</f>
        <v>17</v>
      </c>
      <c r="F68" t="str">
        <f>VLOOKUP(E68,metki!$A$2:$B$9,2,FALSE)</f>
        <v>экспл_новые_без_названия</v>
      </c>
      <c r="G68" t="str">
        <f t="shared" si="28"/>
        <v>экспл</v>
      </c>
      <c r="H68" t="str">
        <f>VLOOKUP(B68,audio_list_stym!$A$3:$AJ$18,28,FALSE)</f>
        <v>Gac</v>
      </c>
      <c r="I68" t="s">
        <v>690</v>
      </c>
      <c r="J68" t="str">
        <f t="shared" si="29"/>
        <v>Gac_3</v>
      </c>
      <c r="K68">
        <v>17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123</v>
      </c>
      <c r="Z68" t="str">
        <f>IF(G68="экспл",VLOOKUP(J68,quest_экспл!$A$1:$N$129,12,FALSE),IF(G68="импл_",0,0))</f>
        <v>sound\\On_razrezanniy.wav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5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si="30"/>
        <v/>
      </c>
      <c r="AI68" t="s">
        <v>69</v>
      </c>
      <c r="AO68">
        <f t="shared" ca="1" si="36"/>
        <v>0.32692736322182758</v>
      </c>
      <c r="AP68" t="str">
        <f t="shared" ca="1" si="37"/>
        <v>pics\\Redis_2.jpg</v>
      </c>
      <c r="AS68" t="str">
        <f t="shared" si="31"/>
        <v/>
      </c>
      <c r="AT68">
        <f t="shared" ca="1" si="32"/>
        <v>7.0141133279344792E-2</v>
      </c>
      <c r="AU68" t="s">
        <v>697</v>
      </c>
      <c r="AV68" t="str">
        <f t="shared" ca="1" si="33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_Он_разрезанный?</v>
      </c>
      <c r="BA68" t="e">
        <f>VLOOKUP(Q68,audio_list_stym!$B$2:$BQ$299,68,FALSE)</f>
        <v>#N/A</v>
      </c>
      <c r="BB68" t="str">
        <f t="shared" si="34"/>
        <v>Вот_XXXXX._Он_разрезанный?</v>
      </c>
      <c r="BD68" cm="1">
        <f t="array" aca="1" ref="BD68" ca="1">INDEX(L68:L75,(RANK(AT4,$AT$2:$AT$9)))</f>
        <v>2091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VLOOKUP(B69,audio_list_stym!$A$3:$BP$18,60,FALSE)</f>
        <v>17</v>
      </c>
      <c r="F69" t="str">
        <f>VLOOKUP(E69,metki!$A$2:$B$9,2,FALSE)</f>
        <v>экспл_новые_без_названия</v>
      </c>
      <c r="G69" t="str">
        <f t="shared" si="28"/>
        <v>экспл</v>
      </c>
      <c r="H69" t="str">
        <f>VLOOKUP(B69,audio_list_stym!$A$3:$AJ$18,28,FALSE)</f>
        <v>Gac</v>
      </c>
      <c r="I69" t="s">
        <v>691</v>
      </c>
      <c r="J69" t="str">
        <f t="shared" si="29"/>
        <v>Gac_4</v>
      </c>
      <c r="K69">
        <v>17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124</v>
      </c>
      <c r="Z69" t="str">
        <f>IF(G69="экспл",VLOOKUP(J69,quest_экспл!$A$1:$N$129,12,FALSE),IF(G69="импл_",0,0))</f>
        <v>sound\\On_s_lepestkami.wav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5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si="30"/>
        <v/>
      </c>
      <c r="AI69" t="s">
        <v>70</v>
      </c>
      <c r="AO69">
        <f t="shared" ca="1" si="36"/>
        <v>0.97772410713010049</v>
      </c>
      <c r="AP69" t="str">
        <f t="shared" ca="1" si="37"/>
        <v>pics\\Banan_3.jpg</v>
      </c>
      <c r="AS69" t="str">
        <f t="shared" si="31"/>
        <v/>
      </c>
      <c r="AT69">
        <f t="shared" ca="1" si="32"/>
        <v>0.58054464026070474</v>
      </c>
      <c r="AU69" t="s">
        <v>697</v>
      </c>
      <c r="AV69" t="str">
        <f t="shared" ca="1" si="33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_Он_с_лепестками?</v>
      </c>
      <c r="BA69" t="e">
        <f>VLOOKUP(Q69,audio_list_stym!$B$2:$BQ$299,68,FALSE)</f>
        <v>#N/A</v>
      </c>
      <c r="BB69" t="str">
        <f t="shared" si="34"/>
        <v>Это_XXXXX._Он_с_лепестками?</v>
      </c>
      <c r="BD69" cm="1">
        <f t="array" aca="1" ref="BD69" ca="1">INDEX(L69:L76,(RANK(AT5,$AT$2:$AT$9)))</f>
        <v>2095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VLOOKUP(B70,audio_list_stym!$A$3:$BP$18,60,FALSE)</f>
        <v>17</v>
      </c>
      <c r="F70" t="str">
        <f>VLOOKUP(E70,metki!$A$2:$B$9,2,FALSE)</f>
        <v>экспл_новые_без_названия</v>
      </c>
      <c r="G70" t="str">
        <f t="shared" si="28"/>
        <v>экспл</v>
      </c>
      <c r="H70" t="str">
        <f>VLOOKUP(B70,audio_list_stym!$A$3:$AJ$18,28,FALSE)</f>
        <v>Gac</v>
      </c>
      <c r="I70" t="s">
        <v>692</v>
      </c>
      <c r="J70" t="str">
        <f t="shared" si="29"/>
        <v>Gac_5</v>
      </c>
      <c r="K70">
        <v>17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125</v>
      </c>
      <c r="Z70" t="str">
        <f>IF(G70="экспл",VLOOKUP(J70,quest_экспл!$A$1:$N$129,12,FALSE),IF(G70="импл_",0,0))</f>
        <v>sound\\Kolyuchiy_li_on.wav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5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si="30"/>
        <v/>
      </c>
      <c r="AI70" t="s">
        <v>71</v>
      </c>
      <c r="AO70">
        <f t="shared" ca="1" si="36"/>
        <v>0.19430284388354169</v>
      </c>
      <c r="AP70" t="str">
        <f t="shared" ca="1" si="37"/>
        <v>pics\\Tomat_2.jpg</v>
      </c>
      <c r="AS70" t="str">
        <f t="shared" si="31"/>
        <v/>
      </c>
      <c r="AT70">
        <f t="shared" ca="1" si="32"/>
        <v>2.6425223679995336E-2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_Колючий_ли_он?</v>
      </c>
      <c r="BA70" t="e">
        <f>VLOOKUP(Q70,audio_list_stym!$B$2:$BQ$299,68,FALSE)</f>
        <v>#N/A</v>
      </c>
      <c r="BB70" t="str">
        <f t="shared" si="34"/>
        <v>На_картинке_XXXXX._Колючий_ли_он?</v>
      </c>
      <c r="BD70" cm="1">
        <f t="array" aca="1" ref="BD70" ca="1">INDEX(L70:L77,(RANK(AT6,$AT$2:$AT$9)))</f>
        <v>2114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VLOOKUP(B71,audio_list_stym!$A$3:$BP$18,60,FALSE)</f>
        <v>17</v>
      </c>
      <c r="F71" t="str">
        <f>VLOOKUP(E71,metki!$A$2:$B$9,2,FALSE)</f>
        <v>экспл_новые_без_названия</v>
      </c>
      <c r="G71" t="str">
        <f t="shared" si="28"/>
        <v>экспл</v>
      </c>
      <c r="H71" t="str">
        <f>VLOOKUP(B71,audio_list_stym!$A$3:$AJ$18,28,FALSE)</f>
        <v>Gac</v>
      </c>
      <c r="I71" t="s">
        <v>693</v>
      </c>
      <c r="J71" t="str">
        <f t="shared" si="29"/>
        <v>Gac_6</v>
      </c>
      <c r="K71">
        <v>17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126</v>
      </c>
      <c r="Z71" t="str">
        <f>IF(G71="экспл",VLOOKUP(J71,quest_экспл!$A$1:$N$129,12,FALSE),IF(G71="импл_",0,0))</f>
        <v>sound\\Oranzheviy_li_on.wav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5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si="30"/>
        <v/>
      </c>
      <c r="AI71" t="s">
        <v>72</v>
      </c>
      <c r="AO71">
        <f t="shared" ca="1" si="36"/>
        <v>0.43725341167251974</v>
      </c>
      <c r="AP71" t="str">
        <f t="shared" ca="1" si="37"/>
        <v>pics\\Limon_8.jpg</v>
      </c>
      <c r="AS71" t="str">
        <f t="shared" si="31"/>
        <v/>
      </c>
      <c r="AT71">
        <f t="shared" ca="1" si="32"/>
        <v>0.95980067175517003</v>
      </c>
      <c r="AU71" t="s">
        <v>697</v>
      </c>
      <c r="AV71" t="str">
        <f t="shared" ca="1" si="33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_Оранжевый_ли_он?</v>
      </c>
      <c r="BA71" t="e">
        <f>VLOOKUP(Q71,audio_list_stym!$B$2:$BQ$299,68,FALSE)</f>
        <v>#N/A</v>
      </c>
      <c r="BB71" t="str">
        <f t="shared" si="34"/>
        <v>На_мониторе_XXXXX._Оранжевый_ли_он?</v>
      </c>
      <c r="BD71" cm="1">
        <f t="array" aca="1" ref="BD71" ca="1">INDEX(L71:L78,(RANK(AT7,$AT$2:$AT$9)))</f>
        <v>2114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VLOOKUP(B72,audio_list_stym!$A$3:$BP$18,60,FALSE)</f>
        <v>17</v>
      </c>
      <c r="F72" t="str">
        <f>VLOOKUP(E72,metki!$A$2:$B$9,2,FALSE)</f>
        <v>экспл_новые_без_названия</v>
      </c>
      <c r="G72" t="str">
        <f t="shared" si="28"/>
        <v>экспл</v>
      </c>
      <c r="H72" t="str">
        <f>VLOOKUP(B72,audio_list_stym!$A$3:$AJ$18,28,FALSE)</f>
        <v>Gac</v>
      </c>
      <c r="I72" t="s">
        <v>694</v>
      </c>
      <c r="J72" t="str">
        <f t="shared" si="29"/>
        <v>Gac_7</v>
      </c>
      <c r="K72">
        <v>17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127</v>
      </c>
      <c r="Z72" t="str">
        <f>IF(G72="экспл",VLOOKUP(J72,quest_экспл!$A$1:$N$129,12,FALSE),IF(G72="импл_",0,0))</f>
        <v>sound\\On_zernistiy.wav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5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si="30"/>
        <v/>
      </c>
      <c r="AI72" t="s">
        <v>73</v>
      </c>
      <c r="AO72">
        <f t="shared" ca="1" si="36"/>
        <v>0.51923418232286178</v>
      </c>
      <c r="AP72" t="str">
        <f t="shared" ca="1" si="37"/>
        <v>pics\\Kokos_8.jpg</v>
      </c>
      <c r="AS72" t="str">
        <f t="shared" si="31"/>
        <v/>
      </c>
      <c r="AT72">
        <f t="shared" ca="1" si="32"/>
        <v>0.34241065305090845</v>
      </c>
      <c r="AU72" t="s">
        <v>697</v>
      </c>
      <c r="AV72" t="str">
        <f t="shared" ca="1" si="33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_Он_зернистый?</v>
      </c>
      <c r="BA72" t="e">
        <f>VLOOKUP(Q72,audio_list_stym!$B$2:$BQ$299,68,FALSE)</f>
        <v>#N/A</v>
      </c>
      <c r="BB72" t="str">
        <f t="shared" si="34"/>
        <v>Перед_Вами_XXXXX._Он_зернистый?</v>
      </c>
      <c r="BD72" cm="1">
        <f t="array" aca="1" ref="BD72" ca="1">INDEX(L72:L79,(RANK(AT8,$AT$2:$AT$9)))</f>
        <v>2096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VLOOKUP(B73,audio_list_stym!$A$3:$BP$18,60,FALSE)</f>
        <v>17</v>
      </c>
      <c r="F73" t="str">
        <f>VLOOKUP(E73,metki!$A$2:$B$9,2,FALSE)</f>
        <v>экспл_новые_без_названия</v>
      </c>
      <c r="G73" t="str">
        <f t="shared" si="28"/>
        <v>экспл</v>
      </c>
      <c r="H73" t="str">
        <f>VLOOKUP(B73,audio_list_stym!$A$3:$AJ$18,28,FALSE)</f>
        <v>Gac</v>
      </c>
      <c r="I73" t="s">
        <v>695</v>
      </c>
      <c r="J73" t="str">
        <f t="shared" si="29"/>
        <v>Gac_8</v>
      </c>
      <c r="K73">
        <v>17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128</v>
      </c>
      <c r="Z73" t="str">
        <f>IF(G73="экспл",VLOOKUP(J73,quest_экспл!$A$1:$N$129,12,FALSE),IF(G73="импл_",0,0))</f>
        <v>sound\\Okruglya_li_on.wav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5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si="30"/>
        <v/>
      </c>
      <c r="AI73" t="s">
        <v>74</v>
      </c>
      <c r="AO73">
        <f t="shared" ca="1" si="36"/>
        <v>0.90614930441660002</v>
      </c>
      <c r="AP73" t="str">
        <f t="shared" ca="1" si="37"/>
        <v>pics\\Finik_1.jpg</v>
      </c>
      <c r="AS73" t="str">
        <f t="shared" si="31"/>
        <v/>
      </c>
      <c r="AT73">
        <f t="shared" ca="1" si="32"/>
        <v>0.99326569341038917</v>
      </c>
      <c r="AU73" t="s">
        <v>697</v>
      </c>
      <c r="AV73" t="str">
        <f t="shared" ca="1" si="33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_Округлый_ли_он?</v>
      </c>
      <c r="BA73" t="e">
        <f>VLOOKUP(Q73,audio_list_stym!$B$2:$BQ$299,68,FALSE)</f>
        <v>#N/A</v>
      </c>
      <c r="BB73" t="str">
        <f t="shared" si="34"/>
        <v>Вы_видите_XXXXX._Округлый_ли_он?</v>
      </c>
      <c r="BD73" cm="1">
        <f t="array" aca="1" ref="BD73" ca="1">INDEX(L73:L80,(RANK(AT9,$AT$2:$AT$9)))</f>
        <v>2119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VLOOKUP(B74,audio_list_stym!$A$3:$BP$18,60,FALSE)</f>
        <v>14</v>
      </c>
      <c r="F74" t="str">
        <f>VLOOKUP(E74,metki!$A$2:$B$9,2,FALSE)</f>
        <v>импл_новые_с_названием</v>
      </c>
      <c r="G74" t="str">
        <f t="shared" si="28"/>
        <v>импл_</v>
      </c>
      <c r="H74" t="str">
        <f>VLOOKUP(B74,audio_list_stym!$A$3:$AJ$18,28,FALSE)</f>
        <v>Noni</v>
      </c>
      <c r="I74" t="s">
        <v>688</v>
      </c>
      <c r="J74" t="str">
        <f t="shared" si="29"/>
        <v>Noni_1</v>
      </c>
      <c r="K74">
        <v>14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257</v>
      </c>
      <c r="Q74" t="str">
        <f>IF(G74="экспл",0,IF(G74="импл_",VLOOKUP(J74,quest_импл!$A$1:$J$129,8,FALSE),0))</f>
        <v>sound\\Beliy_li_vnutri.wav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2064</v>
      </c>
      <c r="AD74" t="str">
        <f t="shared" ca="1" si="35"/>
        <v>pics\\Tomat_8.jpg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pics\\Tomat_8.jpg</v>
      </c>
      <c r="AI74" t="s">
        <v>76</v>
      </c>
      <c r="AO74">
        <f t="shared" ca="1" si="36"/>
        <v>1.6671546806971027E-2</v>
      </c>
      <c r="AP74" t="str">
        <f t="shared" ca="1" si="37"/>
        <v>pics\\Tomat_8.jpg</v>
      </c>
      <c r="AR74" t="str">
        <f>IF(AH74="sound\\Ogorod",AP2,"")</f>
        <v/>
      </c>
      <c r="AS74" t="str">
        <f t="shared" ca="1" si="31"/>
        <v>pics\\Tomat_8.jpg</v>
      </c>
      <c r="AT74">
        <f t="shared" ca="1" si="32"/>
        <v>0.92255830194357591</v>
      </c>
      <c r="AU74" t="s">
        <v>697</v>
      </c>
      <c r="AV74" t="str">
        <f t="shared" ca="1" si="33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_Белый_ли_внутри_</v>
      </c>
      <c r="BB74" t="str">
        <f t="shared" si="34"/>
        <v>_Белый_ли_внутри_БАРОХ?</v>
      </c>
      <c r="BC74">
        <f>A74</f>
        <v>1210</v>
      </c>
      <c r="BD74" cm="1">
        <f t="array" aca="1" ref="BD74" ca="1">INDEX($L$74:$L$81,(RANK(AT2,$AT$2:$AT$9)))</f>
        <v>2115</v>
      </c>
      <c r="BE74" cm="1">
        <f t="array" aca="1" ref="BE74" ca="1">INDEX(BD66:BD73,(RANK(AT3,$AT$2:$AT$9)))</f>
        <v>2096</v>
      </c>
      <c r="BF74" cm="1">
        <f t="array" aca="1" ref="BF74" ca="1">INDEX(BD82:BD105,(RANK(AT3,$AT$2:$AT$17)))</f>
        <v>2138</v>
      </c>
      <c r="BG74" cm="1">
        <f t="array" aca="1" ref="BG74" ca="1">INDEX(BD106:BD129,(RANK(AT3,$AT$2:$AT$9)))</f>
        <v>2066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VLOOKUP(B75,audio_list_stym!$A$3:$BP$18,60,FALSE)</f>
        <v>14</v>
      </c>
      <c r="F75" t="str">
        <f>VLOOKUP(E75,metki!$A$2:$B$9,2,FALSE)</f>
        <v>импл_новые_с_названием</v>
      </c>
      <c r="G75" t="str">
        <f t="shared" si="28"/>
        <v>импл_</v>
      </c>
      <c r="H75" t="str">
        <f>VLOOKUP(B75,audio_list_stym!$A$3:$AJ$18,28,FALSE)</f>
        <v>Noni</v>
      </c>
      <c r="I75" t="s">
        <v>689</v>
      </c>
      <c r="J75" t="str">
        <f t="shared" si="29"/>
        <v>Noni_2</v>
      </c>
      <c r="K75">
        <v>14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258</v>
      </c>
      <c r="Q75" t="str">
        <f>IF(G75="экспл",0,IF(G75="импл_",VLOOKUP(J75,quest_импл!$A$1:$J$129,8,FALSE),0))</f>
        <v>sound\\Rebristiy_li.wav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2036</v>
      </c>
      <c r="AD75" t="str">
        <f t="shared" ca="1" si="35"/>
        <v>pics\\Limon_4.jpg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0"/>
        <v>pics\\Limon_4.jpg</v>
      </c>
      <c r="AI75" t="s">
        <v>77</v>
      </c>
      <c r="AO75">
        <f t="shared" ca="1" si="36"/>
        <v>0.47782461130519993</v>
      </c>
      <c r="AP75" t="str">
        <f t="shared" ca="1" si="37"/>
        <v>pics\\Limon_4.jpg</v>
      </c>
      <c r="AR75" t="str">
        <f t="shared" ref="AR75:AR97" si="38">IF(AH75="sound\\Ogorod",AP3,"")</f>
        <v/>
      </c>
      <c r="AS75" t="str">
        <f t="shared" ca="1" si="31"/>
        <v>pics\\Limon_4.jpg</v>
      </c>
      <c r="AT75">
        <f t="shared" ca="1" si="32"/>
        <v>5.4011469923428534E-2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_Ребристый_ли_</v>
      </c>
      <c r="BB75" t="str">
        <f t="shared" si="34"/>
        <v>_Ребристый_ли_БАРОХ?</v>
      </c>
      <c r="BD75" cm="1">
        <f t="array" aca="1" ref="BD75" ca="1">INDEX($L$74:$L$81,(RANK(AT3,$AT$2:$AT$9)))</f>
        <v>2119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VLOOKUP(B76,audio_list_stym!$A$3:$BP$18,60,FALSE)</f>
        <v>14</v>
      </c>
      <c r="F76" t="str">
        <f>VLOOKUP(E76,metki!$A$2:$B$9,2,FALSE)</f>
        <v>импл_новые_с_названием</v>
      </c>
      <c r="G76" t="str">
        <f t="shared" si="28"/>
        <v>импл_</v>
      </c>
      <c r="H76" t="str">
        <f>VLOOKUP(B76,audio_list_stym!$A$3:$AJ$18,28,FALSE)</f>
        <v>Noni</v>
      </c>
      <c r="I76" t="s">
        <v>690</v>
      </c>
      <c r="J76" t="str">
        <f t="shared" si="29"/>
        <v>Noni_3</v>
      </c>
      <c r="K76">
        <v>14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259</v>
      </c>
      <c r="Q76" t="str">
        <f>IF(G76="экспл",0,IF(G76="импл_",VLOOKUP(J76,quest_импл!$A$1:$J$129,8,FALSE),0))</f>
        <v>sound\\Goluboy_li.wav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2033</v>
      </c>
      <c r="AD76" t="str">
        <f t="shared" ca="1" si="35"/>
        <v>pics\\Limon_1.jpg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0"/>
        <v>pics\\Limon_1.jpg</v>
      </c>
      <c r="AI76" t="s">
        <v>78</v>
      </c>
      <c r="AO76">
        <f t="shared" ca="1" si="36"/>
        <v>0.50896711885170887</v>
      </c>
      <c r="AP76" t="str">
        <f t="shared" ca="1" si="37"/>
        <v>pics\\Limon_1.jpg</v>
      </c>
      <c r="AR76" t="str">
        <f t="shared" si="38"/>
        <v/>
      </c>
      <c r="AS76" t="str">
        <f t="shared" ca="1" si="31"/>
        <v>pics\\Limon_1.jpg</v>
      </c>
      <c r="AT76">
        <f t="shared" ca="1" si="32"/>
        <v>0.25838308998494164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_Голубой_ли_</v>
      </c>
      <c r="BB76" t="str">
        <f t="shared" si="34"/>
        <v>_Голубой_ли_БАРОХ?</v>
      </c>
      <c r="BD76" cm="1">
        <f t="array" aca="1" ref="BD76" ca="1">INDEX($L$74:$L$81,(RANK(AT4,$AT$2:$AT$9)))</f>
        <v>2113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VLOOKUP(B77,audio_list_stym!$A$3:$BP$18,60,FALSE)</f>
        <v>14</v>
      </c>
      <c r="F77" t="str">
        <f>VLOOKUP(E77,metki!$A$2:$B$9,2,FALSE)</f>
        <v>импл_новые_с_названием</v>
      </c>
      <c r="G77" t="str">
        <f t="shared" si="28"/>
        <v>импл_</v>
      </c>
      <c r="H77" t="str">
        <f>VLOOKUP(B77,audio_list_stym!$A$3:$AJ$18,28,FALSE)</f>
        <v>Noni</v>
      </c>
      <c r="I77" t="s">
        <v>691</v>
      </c>
      <c r="J77" t="str">
        <f t="shared" si="29"/>
        <v>Noni_4</v>
      </c>
      <c r="K77">
        <v>14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260</v>
      </c>
      <c r="Q77" t="str">
        <f>IF(G77="экспл",0,IF(G77="импл_",VLOOKUP(J77,quest_импл!$A$1:$J$129,8,FALSE),0))</f>
        <v>sound\\S_bugorkami_li.wav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2004</v>
      </c>
      <c r="AD77" t="str">
        <f t="shared" ca="1" si="35"/>
        <v>pics\\Banan_4.jpg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0"/>
        <v>pics\\Banan_4.jpg</v>
      </c>
      <c r="AI77" t="s">
        <v>79</v>
      </c>
      <c r="AO77">
        <f t="shared" ca="1" si="36"/>
        <v>0.97542287688553087</v>
      </c>
      <c r="AP77" t="str">
        <f t="shared" ca="1" si="37"/>
        <v>pics\\Banan_4.jpg</v>
      </c>
      <c r="AR77" t="str">
        <f t="shared" si="38"/>
        <v/>
      </c>
      <c r="AS77" t="str">
        <f t="shared" ca="1" si="31"/>
        <v>pics\\Banan_4.jpg</v>
      </c>
      <c r="AT77">
        <f t="shared" ca="1" si="32"/>
        <v>0.81621727627415197</v>
      </c>
      <c r="AU77" t="s">
        <v>697</v>
      </c>
      <c r="AV77" t="str">
        <f t="shared" ca="1" si="33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_С_бугорками_ли_</v>
      </c>
      <c r="BB77" t="str">
        <f t="shared" si="34"/>
        <v>_С_бугорками_ли_БАРОХ?</v>
      </c>
      <c r="BD77" cm="1">
        <f t="array" aca="1" ref="BD77" ca="1">INDEX($L$74:$L$81,(RANK(AT5,$AT$2:$AT$9)))</f>
        <v>2116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VLOOKUP(B78,audio_list_stym!$A$3:$BP$18,60,FALSE)</f>
        <v>14</v>
      </c>
      <c r="F78" t="str">
        <f>VLOOKUP(E78,metki!$A$2:$B$9,2,FALSE)</f>
        <v>импл_новые_с_названием</v>
      </c>
      <c r="G78" t="str">
        <f t="shared" si="28"/>
        <v>импл_</v>
      </c>
      <c r="H78" t="str">
        <f>VLOOKUP(B78,audio_list_stym!$A$3:$AJ$18,28,FALSE)</f>
        <v>Noni</v>
      </c>
      <c r="I78" t="s">
        <v>692</v>
      </c>
      <c r="J78" t="str">
        <f t="shared" si="29"/>
        <v>Noni_5</v>
      </c>
      <c r="K78">
        <v>14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261</v>
      </c>
      <c r="Q78" t="str">
        <f>IF(G78="экспл",0,IF(G78="импл_",VLOOKUP(J78,quest_импл!$A$1:$J$129,8,FALSE),0))</f>
        <v>sound\\Ovalniy_li.wav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2041</v>
      </c>
      <c r="AD78" t="str">
        <f t="shared" ca="1" si="35"/>
        <v>pics\\Peper_1.jpg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0"/>
        <v>pics\\Peper_1.jpg</v>
      </c>
      <c r="AI78" t="s">
        <v>80</v>
      </c>
      <c r="AO78">
        <f t="shared" ca="1" si="36"/>
        <v>0.43507340731369804</v>
      </c>
      <c r="AP78" t="str">
        <f t="shared" ca="1" si="37"/>
        <v>pics\\Peper_1.jpg</v>
      </c>
      <c r="AR78" t="str">
        <f t="shared" si="38"/>
        <v/>
      </c>
      <c r="AS78" t="str">
        <f t="shared" ca="1" si="31"/>
        <v>pics\\Peper_1.jpg</v>
      </c>
      <c r="AT78">
        <f t="shared" ca="1" si="32"/>
        <v>6.9281785133918694E-2</v>
      </c>
      <c r="AU78" t="s">
        <v>697</v>
      </c>
      <c r="AV78" t="str">
        <f t="shared" ca="1" si="33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_Овальный_ли_</v>
      </c>
      <c r="BB78" t="str">
        <f t="shared" si="34"/>
        <v>_Овальный_ли_БАРОХ?</v>
      </c>
      <c r="BD78" cm="1">
        <f t="array" aca="1" ref="BD78" ca="1">INDEX($L$74:$L$81,(RANK(AT6,$AT$2:$AT$9)))</f>
        <v>2118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VLOOKUP(B79,audio_list_stym!$A$3:$BP$18,60,FALSE)</f>
        <v>14</v>
      </c>
      <c r="F79" t="str">
        <f>VLOOKUP(E79,metki!$A$2:$B$9,2,FALSE)</f>
        <v>импл_новые_с_названием</v>
      </c>
      <c r="G79" t="str">
        <f t="shared" si="28"/>
        <v>импл_</v>
      </c>
      <c r="H79" t="str">
        <f>VLOOKUP(B79,audio_list_stym!$A$3:$AJ$18,28,FALSE)</f>
        <v>Noni</v>
      </c>
      <c r="I79" t="s">
        <v>693</v>
      </c>
      <c r="J79" t="str">
        <f t="shared" si="29"/>
        <v>Noni_6</v>
      </c>
      <c r="K79">
        <v>14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262</v>
      </c>
      <c r="Q79" t="str">
        <f>IF(G79="экспл",0,IF(G79="импл_",VLOOKUP(J79,quest_импл!$A$1:$J$129,8,FALSE),0))</f>
        <v>sound\\Zhidkiy_li.wav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2025</v>
      </c>
      <c r="AD79" t="str">
        <f t="shared" ca="1" si="35"/>
        <v>pics\\Kokos_1.jpg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0"/>
        <v>pics\\Kokos_1.jpg</v>
      </c>
      <c r="AI79" t="s">
        <v>81</v>
      </c>
      <c r="AO79">
        <f t="shared" ca="1" si="36"/>
        <v>0.68791336455311591</v>
      </c>
      <c r="AP79" t="str">
        <f t="shared" ca="1" si="37"/>
        <v>pics\\Kokos_1.jpg</v>
      </c>
      <c r="AR79" t="str">
        <f t="shared" si="38"/>
        <v/>
      </c>
      <c r="AS79" t="str">
        <f t="shared" ca="1" si="31"/>
        <v>pics\\Kokos_1.jpg</v>
      </c>
      <c r="AT79">
        <f t="shared" ca="1" si="32"/>
        <v>0.50831521469188379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_Жидкий_ли_</v>
      </c>
      <c r="BB79" t="str">
        <f t="shared" si="34"/>
        <v>_Жидкий_ли_БАРОХ?</v>
      </c>
      <c r="BD79" cm="1">
        <f t="array" aca="1" ref="BD79" ca="1">INDEX($L$74:$L$81,(RANK(AT7,$AT$2:$AT$9)))</f>
        <v>2117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VLOOKUP(B80,audio_list_stym!$A$3:$BP$18,60,FALSE)</f>
        <v>14</v>
      </c>
      <c r="F80" t="str">
        <f>VLOOKUP(E80,metki!$A$2:$B$9,2,FALSE)</f>
        <v>импл_новые_с_названием</v>
      </c>
      <c r="G80" t="str">
        <f t="shared" si="28"/>
        <v>импл_</v>
      </c>
      <c r="H80" t="str">
        <f>VLOOKUP(B80,audio_list_stym!$A$3:$AJ$18,28,FALSE)</f>
        <v>Noni</v>
      </c>
      <c r="I80" t="s">
        <v>694</v>
      </c>
      <c r="J80" t="str">
        <f t="shared" si="29"/>
        <v>Noni_7</v>
      </c>
      <c r="K80">
        <v>14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263</v>
      </c>
      <c r="Q80" t="str">
        <f>IF(G80="экспл",0,IF(G80="импл_",VLOOKUP(J80,quest_импл!$A$1:$J$129,8,FALSE),0))</f>
        <v>sound\\Lohmatiy_li.wav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2043</v>
      </c>
      <c r="AD80" t="str">
        <f t="shared" ca="1" si="35"/>
        <v>pics\\Peper_3.jpg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0"/>
        <v>pics\\Peper_3.jpg</v>
      </c>
      <c r="AI80" t="s">
        <v>82</v>
      </c>
      <c r="AO80">
        <f t="shared" ca="1" si="36"/>
        <v>0.43021362558800835</v>
      </c>
      <c r="AP80" t="str">
        <f t="shared" ca="1" si="37"/>
        <v>pics\\Peper_3.jpg</v>
      </c>
      <c r="AR80" t="str">
        <f t="shared" si="38"/>
        <v/>
      </c>
      <c r="AS80" t="str">
        <f t="shared" ca="1" si="31"/>
        <v>pics\\Peper_3.jpg</v>
      </c>
      <c r="AT80">
        <f t="shared" ca="1" si="32"/>
        <v>6.7099392472982133E-2</v>
      </c>
      <c r="AU80" t="s">
        <v>697</v>
      </c>
      <c r="AV80" t="str">
        <f t="shared" ca="1" si="33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_Лохматый_ли_</v>
      </c>
      <c r="BB80" t="str">
        <f t="shared" si="34"/>
        <v>_Лохматый_ли_БАРОХ?</v>
      </c>
      <c r="BD80" cm="1">
        <f t="array" aca="1" ref="BD80" ca="1">INDEX($L$74:$L$81,(RANK(AT8,$AT$2:$AT$9)))</f>
        <v>2114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VLOOKUP(B81,audio_list_stym!$A$3:$BP$18,60,FALSE)</f>
        <v>14</v>
      </c>
      <c r="F81" t="str">
        <f>VLOOKUP(E81,metki!$A$2:$B$9,2,FALSE)</f>
        <v>импл_новые_с_названием</v>
      </c>
      <c r="G81" t="str">
        <f t="shared" si="28"/>
        <v>импл_</v>
      </c>
      <c r="H81" t="str">
        <f>VLOOKUP(B81,audio_list_stym!$A$3:$AJ$18,28,FALSE)</f>
        <v>Noni</v>
      </c>
      <c r="I81" t="s">
        <v>695</v>
      </c>
      <c r="J81" t="str">
        <f t="shared" si="29"/>
        <v>Noni_8</v>
      </c>
      <c r="K81">
        <v>14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264</v>
      </c>
      <c r="Q81" t="str">
        <f>IF(G81="экспл",0,IF(G81="импл_",VLOOKUP(J81,quest_импл!$A$1:$J$129,8,FALSE),0))</f>
        <v>sound\\Zolotistiy_li.wav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2013</v>
      </c>
      <c r="AD81" t="str">
        <f t="shared" ca="1" si="35"/>
        <v>pics\\Finik_5.jpg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0"/>
        <v>pics\\Finik_5.jpg</v>
      </c>
      <c r="AI81" t="s">
        <v>83</v>
      </c>
      <c r="AO81">
        <f t="shared" ca="1" si="36"/>
        <v>0.82985273193253895</v>
      </c>
      <c r="AP81" t="str">
        <f t="shared" ca="1" si="37"/>
        <v>pics\\Finik_5.jpg</v>
      </c>
      <c r="AR81" t="str">
        <f t="shared" si="38"/>
        <v/>
      </c>
      <c r="AS81" t="str">
        <f t="shared" ca="1" si="31"/>
        <v>pics\\Finik_5.jpg</v>
      </c>
      <c r="AT81">
        <f t="shared" ca="1" si="32"/>
        <v>0.63376298413232479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_Золотистый_ли_</v>
      </c>
      <c r="BB81" t="str">
        <f t="shared" si="34"/>
        <v>_Золотистый_ли_БАРОХ?</v>
      </c>
      <c r="BD81" cm="1">
        <f t="array" aca="1" ref="BD81" ca="1">INDEX($L$74:$L$81,(RANK(AT9,$AT$2:$AT$9)))</f>
        <v>2120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VLOOKUP(B82,audio_list_stym!$A$3:$BP$18,60,FALSE)</f>
        <v>15</v>
      </c>
      <c r="F82" t="str">
        <f>VLOOKUP(E82,metki!$A$2:$B$9,2,FALSE)</f>
        <v>экспл_новые_с_названием</v>
      </c>
      <c r="G82" t="str">
        <f t="shared" si="28"/>
        <v>экспл</v>
      </c>
      <c r="H82" t="str">
        <f>VLOOKUP(B82,audio_list_stym!$A$3:$AJ$18,28,FALSE)</f>
        <v>Sapota</v>
      </c>
      <c r="I82" t="s">
        <v>688</v>
      </c>
      <c r="J82" t="str">
        <f t="shared" si="29"/>
        <v>Sapota_1</v>
      </c>
      <c r="K82">
        <v>15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137</v>
      </c>
      <c r="Z82" t="str">
        <f>IF(G82="экспл",VLOOKUP(J82,quest_экспл!$A$1:$N$129,12,FALSE),IF(G82="импл_",0,0))</f>
        <v>sound\\On_sharoobraxniy.wav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5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30"/>
        <v/>
      </c>
      <c r="AI82" t="s">
        <v>84</v>
      </c>
      <c r="AO82">
        <f t="shared" ca="1" si="36"/>
        <v>0.41534875778422087</v>
      </c>
      <c r="AP82" t="str">
        <f t="shared" ca="1" si="37"/>
        <v>pics\\Peper_5.jpg</v>
      </c>
      <c r="AR82" t="str">
        <f t="shared" si="38"/>
        <v/>
      </c>
      <c r="AS82" t="str">
        <f t="shared" si="31"/>
        <v/>
      </c>
      <c r="AT82">
        <f t="shared" ca="1" si="32"/>
        <v>4.6043778038198258E-2</v>
      </c>
      <c r="AU82" t="s">
        <v>697</v>
      </c>
      <c r="AV82" t="str">
        <f t="shared" ca="1" si="33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_Он_шарообразный?</v>
      </c>
      <c r="BA82" t="e">
        <f>VLOOKUP(Q82,audio_list_stym!$B$2:$BQ$299,68,FALSE)</f>
        <v>#N/A</v>
      </c>
      <c r="BB82" t="str">
        <f t="shared" si="34"/>
        <v>На_экране_ЛИРОХ._Он_шарообразный?</v>
      </c>
      <c r="BC82">
        <f>A82</f>
        <v>1211</v>
      </c>
      <c r="BD82" cm="1">
        <f t="array" aca="1" ref="BD82" ca="1">INDEX($L$82:$L$89,(RANK(AT2,$AT$2:$AT$9)))</f>
        <v>2131</v>
      </c>
      <c r="BE82" cm="1">
        <f t="array" aca="1" ref="BE82" ca="1">INDEX(BD66:BD81,(RANK(AT4,$AT$2:$AT$17)))</f>
        <v>2091</v>
      </c>
      <c r="BF82" cm="1">
        <f t="array" aca="1" ref="BF82" ca="1">INDEX(BD90:BD105,(RANK(AT4,$AT$2:$AT$17)))</f>
        <v>2137</v>
      </c>
      <c r="BG82" cm="1">
        <f t="array" aca="1" ref="BG82" ca="1">INDEX(BD106:BD129,(RANK(AT4,$AT$2:$AT$9)))</f>
        <v>2067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VLOOKUP(B83,audio_list_stym!$A$3:$BP$18,60,FALSE)</f>
        <v>15</v>
      </c>
      <c r="F83" t="str">
        <f>VLOOKUP(E83,metki!$A$2:$B$9,2,FALSE)</f>
        <v>экспл_новые_с_названием</v>
      </c>
      <c r="G83" t="str">
        <f t="shared" si="28"/>
        <v>экспл</v>
      </c>
      <c r="H83" t="str">
        <f>VLOOKUP(B83,audio_list_stym!$A$3:$AJ$18,28,FALSE)</f>
        <v>Sapota</v>
      </c>
      <c r="I83" t="s">
        <v>689</v>
      </c>
      <c r="J83" t="str">
        <f t="shared" si="29"/>
        <v>Sapota_2</v>
      </c>
      <c r="K83">
        <v>15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138</v>
      </c>
      <c r="Z83" t="str">
        <f>IF(G83="экспл",VLOOKUP(J83,quest_экспл!$A$1:$N$129,12,FALSE),IF(G83="импл_",0,0))</f>
        <v>sound\\On_nadrezan.wav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5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30"/>
        <v/>
      </c>
      <c r="AI83" t="s">
        <v>85</v>
      </c>
      <c r="AO83">
        <f t="shared" ca="1" si="36"/>
        <v>0.32606754177479214</v>
      </c>
      <c r="AP83" t="str">
        <f t="shared" ca="1" si="37"/>
        <v>pics\\Redis_4.jpg</v>
      </c>
      <c r="AR83" t="str">
        <f t="shared" si="38"/>
        <v/>
      </c>
      <c r="AS83" t="str">
        <f t="shared" si="31"/>
        <v/>
      </c>
      <c r="AT83">
        <f t="shared" ca="1" si="32"/>
        <v>0.71557267196916496</v>
      </c>
      <c r="AU83" t="s">
        <v>697</v>
      </c>
      <c r="AV83" t="str">
        <f t="shared" ca="1" si="33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_Он_надрезан?</v>
      </c>
      <c r="BA83" t="e">
        <f>VLOOKUP(Q83,audio_list_stym!$B$2:$BQ$299,68,FALSE)</f>
        <v>#N/A</v>
      </c>
      <c r="BB83" t="str">
        <f t="shared" si="34"/>
        <v>Посмотрите,_вот_ЛИРОХ._Он_надрезан?</v>
      </c>
      <c r="BD83" cm="1">
        <f t="array" aca="1" ref="BD83" ca="1">INDEX($L$82:$L$89,(RANK(AT3,$AT$2:$AT$9)))</f>
        <v>2135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VLOOKUP(B84,audio_list_stym!$A$3:$BP$18,60,FALSE)</f>
        <v>15</v>
      </c>
      <c r="F84" t="str">
        <f>VLOOKUP(E84,metki!$A$2:$B$9,2,FALSE)</f>
        <v>экспл_новые_с_названием</v>
      </c>
      <c r="G84" t="str">
        <f t="shared" si="28"/>
        <v>экспл</v>
      </c>
      <c r="H84" t="str">
        <f>VLOOKUP(B84,audio_list_stym!$A$3:$AJ$18,28,FALSE)</f>
        <v>Sapota</v>
      </c>
      <c r="I84" t="s">
        <v>690</v>
      </c>
      <c r="J84" t="str">
        <f t="shared" si="29"/>
        <v>Sapota_3</v>
      </c>
      <c r="K84">
        <v>15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139</v>
      </c>
      <c r="Z84" t="str">
        <f>IF(G84="экспл",VLOOKUP(J84,quest_экспл!$A$1:$N$129,12,FALSE),IF(G84="импл_",0,0))</f>
        <v>sound\\On_perekruchen.wav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5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30"/>
        <v/>
      </c>
      <c r="AI84" t="s">
        <v>94</v>
      </c>
      <c r="AO84">
        <f t="shared" ca="1" si="36"/>
        <v>0.26144984867245291</v>
      </c>
      <c r="AP84" t="str">
        <f t="shared" ca="1" si="37"/>
        <v>pics\\Redis_7.jpg</v>
      </c>
      <c r="AR84" t="str">
        <f t="shared" si="38"/>
        <v/>
      </c>
      <c r="AS84" t="str">
        <f t="shared" si="31"/>
        <v/>
      </c>
      <c r="AT84">
        <f t="shared" ca="1" si="32"/>
        <v>0.48622379085434175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_Он_перекручен?</v>
      </c>
      <c r="BA84" t="e">
        <f>VLOOKUP(Q84,audio_list_stym!$B$2:$BQ$299,68,FALSE)</f>
        <v>#N/A</v>
      </c>
      <c r="BB84" t="str">
        <f t="shared" si="34"/>
        <v>Вот_ЛИРОХ._Он_перекручен?</v>
      </c>
      <c r="BD84" cm="1">
        <f t="array" aca="1" ref="BD84" ca="1">INDEX($L$82:$L$89,(RANK(AT4,$AT$2:$AT$9)))</f>
        <v>2129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VLOOKUP(B85,audio_list_stym!$A$3:$BP$18,60,FALSE)</f>
        <v>15</v>
      </c>
      <c r="F85" t="str">
        <f>VLOOKUP(E85,metki!$A$2:$B$9,2,FALSE)</f>
        <v>экспл_новые_с_названием</v>
      </c>
      <c r="G85" t="str">
        <f t="shared" si="28"/>
        <v>экспл</v>
      </c>
      <c r="H85" t="str">
        <f>VLOOKUP(B85,audio_list_stym!$A$3:$AJ$18,28,FALSE)</f>
        <v>Sapota</v>
      </c>
      <c r="I85" t="s">
        <v>691</v>
      </c>
      <c r="J85" t="str">
        <f t="shared" si="29"/>
        <v>Sapota_4</v>
      </c>
      <c r="K85">
        <v>15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140</v>
      </c>
      <c r="Z85" t="str">
        <f>IF(G85="экспл",VLOOKUP(J85,quest_экспл!$A$1:$N$129,12,FALSE),IF(G85="импл_",0,0))</f>
        <v>sound\\Sorvan_li_on.wav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5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30"/>
        <v/>
      </c>
      <c r="AI85" t="s">
        <v>95</v>
      </c>
      <c r="AO85">
        <f t="shared" ca="1" si="36"/>
        <v>0.35750595694881337</v>
      </c>
      <c r="AP85" t="str">
        <f t="shared" ca="1" si="37"/>
        <v>pics\\Peper_7.jpg</v>
      </c>
      <c r="AR85" t="str">
        <f t="shared" si="38"/>
        <v/>
      </c>
      <c r="AS85" t="str">
        <f t="shared" si="31"/>
        <v/>
      </c>
      <c r="AT85">
        <f t="shared" ca="1" si="32"/>
        <v>0.89381953387085677</v>
      </c>
      <c r="AU85" t="s">
        <v>697</v>
      </c>
      <c r="AV85" t="str">
        <f t="shared" ca="1" si="33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_Сорван_ли_он?</v>
      </c>
      <c r="BA85" t="e">
        <f>VLOOKUP(Q85,audio_list_stym!$B$2:$BQ$299,68,FALSE)</f>
        <v>#N/A</v>
      </c>
      <c r="BB85" t="str">
        <f t="shared" si="34"/>
        <v>Это_ЛИРОХ._Сорван_ли_он?</v>
      </c>
      <c r="BD85" cm="1">
        <f t="array" aca="1" ref="BD85" ca="1">INDEX($L$82:$L$89,(RANK(AT5,$AT$2:$AT$9)))</f>
        <v>2132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VLOOKUP(B86,audio_list_stym!$A$3:$BP$18,60,FALSE)</f>
        <v>15</v>
      </c>
      <c r="F86" t="str">
        <f>VLOOKUP(E86,metki!$A$2:$B$9,2,FALSE)</f>
        <v>экспл_новые_с_названием</v>
      </c>
      <c r="G86" t="str">
        <f t="shared" si="28"/>
        <v>экспл</v>
      </c>
      <c r="H86" t="str">
        <f>VLOOKUP(B86,audio_list_stym!$A$3:$AJ$18,28,FALSE)</f>
        <v>Sapota</v>
      </c>
      <c r="I86" t="s">
        <v>692</v>
      </c>
      <c r="J86" t="str">
        <f t="shared" si="29"/>
        <v>Sapota_5</v>
      </c>
      <c r="K86">
        <v>15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141</v>
      </c>
      <c r="Z86" t="str">
        <f>IF(G86="экспл",VLOOKUP(J86,quest_экспл!$A$1:$N$129,12,FALSE),IF(G86="импл_",0,0))</f>
        <v>sound\\Spressovan_li_on.wav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5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30"/>
        <v/>
      </c>
      <c r="AI86" t="s">
        <v>96</v>
      </c>
      <c r="AO86">
        <f t="shared" ca="1" si="36"/>
        <v>0.96981748358318565</v>
      </c>
      <c r="AP86" t="str">
        <f t="shared" ca="1" si="37"/>
        <v>pics\\Banan_6.jpg</v>
      </c>
      <c r="AR86" t="str">
        <f t="shared" si="38"/>
        <v/>
      </c>
      <c r="AS86" t="str">
        <f t="shared" si="31"/>
        <v/>
      </c>
      <c r="AT86">
        <f t="shared" ca="1" si="32"/>
        <v>0.50362071315901924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_Спрессован_ли_он?</v>
      </c>
      <c r="BA86" t="e">
        <f>VLOOKUP(Q86,audio_list_stym!$B$2:$BQ$299,68,FALSE)</f>
        <v>#N/A</v>
      </c>
      <c r="BB86" t="str">
        <f t="shared" si="34"/>
        <v>На_картинке_ЛИРОХ._Спрессован_ли_он?</v>
      </c>
      <c r="BD86" cm="1">
        <f t="array" aca="1" ref="BD86" ca="1">INDEX($L$82:$L$89,(RANK(AT6,$AT$2:$AT$9)))</f>
        <v>2134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VLOOKUP(B87,audio_list_stym!$A$3:$BP$18,60,FALSE)</f>
        <v>15</v>
      </c>
      <c r="F87" t="str">
        <f>VLOOKUP(E87,metki!$A$2:$B$9,2,FALSE)</f>
        <v>экспл_новые_с_названием</v>
      </c>
      <c r="G87" t="str">
        <f t="shared" si="28"/>
        <v>экспл</v>
      </c>
      <c r="H87" t="str">
        <f>VLOOKUP(B87,audio_list_stym!$A$3:$AJ$18,28,FALSE)</f>
        <v>Sapota</v>
      </c>
      <c r="I87" t="s">
        <v>693</v>
      </c>
      <c r="J87" t="str">
        <f t="shared" si="29"/>
        <v>Sapota_6</v>
      </c>
      <c r="K87">
        <v>15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142</v>
      </c>
      <c r="Z87" t="str">
        <f>IF(G87="экспл",VLOOKUP(J87,quest_экспл!$A$1:$N$129,12,FALSE),IF(G87="импл_",0,0))</f>
        <v>sound\\Zheltiy_li_on.wav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5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30"/>
        <v/>
      </c>
      <c r="AI87" t="s">
        <v>97</v>
      </c>
      <c r="AO87">
        <f t="shared" ca="1" si="36"/>
        <v>0.97325164690353638</v>
      </c>
      <c r="AP87" t="str">
        <f t="shared" ca="1" si="37"/>
        <v>pics\\Banan_5.jpg</v>
      </c>
      <c r="AR87" t="str">
        <f t="shared" si="38"/>
        <v/>
      </c>
      <c r="AS87" t="str">
        <f t="shared" si="31"/>
        <v/>
      </c>
      <c r="AT87">
        <f t="shared" ca="1" si="32"/>
        <v>0.91187836453787807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_Желтый_ли_он?</v>
      </c>
      <c r="BA87" t="e">
        <f>VLOOKUP(Q87,audio_list_stym!$B$2:$BQ$299,68,FALSE)</f>
        <v>#N/A</v>
      </c>
      <c r="BB87" t="str">
        <f t="shared" si="34"/>
        <v>На_мониторе_ЛИРОХ._Желтый_ли_он?</v>
      </c>
      <c r="BD87" cm="1">
        <f t="array" aca="1" ref="BD87" ca="1">INDEX($L$82:$L$89,(RANK(AT7,$AT$2:$AT$9)))</f>
        <v>2133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VLOOKUP(B88,audio_list_stym!$A$3:$BP$18,60,FALSE)</f>
        <v>15</v>
      </c>
      <c r="F88" t="str">
        <f>VLOOKUP(E88,metki!$A$2:$B$9,2,FALSE)</f>
        <v>экспл_новые_с_названием</v>
      </c>
      <c r="G88" t="str">
        <f t="shared" si="28"/>
        <v>экспл</v>
      </c>
      <c r="H88" t="str">
        <f>VLOOKUP(B88,audio_list_stym!$A$3:$AJ$18,28,FALSE)</f>
        <v>Sapota</v>
      </c>
      <c r="I88" t="s">
        <v>694</v>
      </c>
      <c r="J88" t="str">
        <f t="shared" si="29"/>
        <v>Sapota_7</v>
      </c>
      <c r="K88">
        <v>15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143</v>
      </c>
      <c r="Z88" t="str">
        <f>IF(G88="экспл",VLOOKUP(J88,quest_экспл!$A$1:$N$129,12,FALSE),IF(G88="импл_",0,0))</f>
        <v>sound\\Rovniy_li_on.wav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5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30"/>
        <v/>
      </c>
      <c r="AI88" t="s">
        <v>98</v>
      </c>
      <c r="AO88">
        <f t="shared" ca="1" si="36"/>
        <v>0.71709029313524952</v>
      </c>
      <c r="AP88" t="str">
        <f t="shared" ca="1" si="37"/>
        <v>pics\\Goroh_6.jpg</v>
      </c>
      <c r="AR88" t="str">
        <f t="shared" si="38"/>
        <v/>
      </c>
      <c r="AS88" t="str">
        <f t="shared" si="31"/>
        <v/>
      </c>
      <c r="AT88">
        <f t="shared" ca="1" si="32"/>
        <v>0.25429408718357593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_Ровный_ли_он?</v>
      </c>
      <c r="BA88" t="e">
        <f>VLOOKUP(Q88,audio_list_stym!$B$2:$BQ$299,68,FALSE)</f>
        <v>#N/A</v>
      </c>
      <c r="BB88" t="str">
        <f t="shared" si="34"/>
        <v>Перед_Вами_ЛИРОХ._Ровный_ли_он?</v>
      </c>
      <c r="BD88" cm="1">
        <f t="array" aca="1" ref="BD88" ca="1">INDEX($L$82:$L$89,(RANK(AT8,$AT$2:$AT$9)))</f>
        <v>2130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VLOOKUP(B89,audio_list_stym!$A$3:$BP$18,60,FALSE)</f>
        <v>15</v>
      </c>
      <c r="F89" t="str">
        <f>VLOOKUP(E89,metki!$A$2:$B$9,2,FALSE)</f>
        <v>экспл_новые_с_названием</v>
      </c>
      <c r="G89" t="str">
        <f t="shared" si="28"/>
        <v>экспл</v>
      </c>
      <c r="H89" t="str">
        <f>VLOOKUP(B89,audio_list_stym!$A$3:$AJ$18,28,FALSE)</f>
        <v>Sapota</v>
      </c>
      <c r="I89" t="s">
        <v>695</v>
      </c>
      <c r="J89" t="str">
        <f t="shared" si="29"/>
        <v>Sapota_8</v>
      </c>
      <c r="K89">
        <v>15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144</v>
      </c>
      <c r="Z89" t="str">
        <f>IF(G89="экспл",VLOOKUP(J89,quest_экспл!$A$1:$N$129,12,FALSE),IF(G89="импл_",0,0))</f>
        <v>sound\\On_imeet_shipi.wav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5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30"/>
        <v/>
      </c>
      <c r="AI89" t="s">
        <v>99</v>
      </c>
      <c r="AO89">
        <f t="shared" ca="1" si="36"/>
        <v>0.32640727081373433</v>
      </c>
      <c r="AP89" t="str">
        <f t="shared" ca="1" si="37"/>
        <v>pics\\Redis_3.jpg</v>
      </c>
      <c r="AR89" t="str">
        <f t="shared" si="38"/>
        <v/>
      </c>
      <c r="AS89" t="str">
        <f t="shared" si="31"/>
        <v/>
      </c>
      <c r="AT89">
        <f t="shared" ca="1" si="32"/>
        <v>0.56688512027846549</v>
      </c>
      <c r="AU89" t="s">
        <v>697</v>
      </c>
      <c r="AV89" t="str">
        <f t="shared" ca="1" si="33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_Он_имеет_шипы?</v>
      </c>
      <c r="BA89" t="e">
        <f>VLOOKUP(Q89,audio_list_stym!$B$2:$BQ$299,68,FALSE)</f>
        <v>#N/A</v>
      </c>
      <c r="BB89" t="str">
        <f t="shared" si="34"/>
        <v>Вы_видите_ЛИРОХ._Он_имеет_шипы?</v>
      </c>
      <c r="BD89" cm="1">
        <f t="array" aca="1" ref="BD89" ca="1">INDEX($L$82:$L$89,(RANK(AT9,$AT$2:$AT$9)))</f>
        <v>2136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VLOOKUP(B90,audio_list_stym!$A$3:$BP$18,60,FALSE)</f>
        <v>16</v>
      </c>
      <c r="F90" t="str">
        <f>VLOOKUP(E90,metki!$A$2:$B$9,2,FALSE)</f>
        <v>импл_новые_без_названия</v>
      </c>
      <c r="G90" t="str">
        <f t="shared" si="28"/>
        <v>импл_</v>
      </c>
      <c r="H90" t="str">
        <f>VLOOKUP(B90,audio_list_stym!$A$3:$AJ$18,28,FALSE)</f>
        <v>Tamanid</v>
      </c>
      <c r="I90" t="s">
        <v>688</v>
      </c>
      <c r="J90" t="str">
        <f t="shared" si="29"/>
        <v>Tamanid_1</v>
      </c>
      <c r="K90">
        <v>16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273</v>
      </c>
      <c r="Q90" t="str">
        <f>IF(G90="экспл",0,IF(G90="импл_",VLOOKUP(J90,quest_импл!$A$1:$J$129,8,FALSE),0))</f>
        <v>sound\\Krasnovatiy_li.wav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2062</v>
      </c>
      <c r="AD90" t="str">
        <f t="shared" ca="1" si="35"/>
        <v>pics\\Tomat_6.jpg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0"/>
        <v>pics\\Tomat_6.jpg</v>
      </c>
      <c r="AI90" t="s">
        <v>100</v>
      </c>
      <c r="AO90">
        <f t="shared" ca="1" si="36"/>
        <v>0.1064459407477869</v>
      </c>
      <c r="AP90" t="str">
        <f t="shared" ca="1" si="37"/>
        <v>pics\\Tomat_6.jpg</v>
      </c>
      <c r="AR90" t="str">
        <f t="shared" si="38"/>
        <v/>
      </c>
      <c r="AS90" t="str">
        <f t="shared" ca="1" si="31"/>
        <v>pics\\Tomat_6.jpg</v>
      </c>
      <c r="AT90">
        <f t="shared" ca="1" si="32"/>
        <v>0.54845201660369802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_Красноватый_ли_</v>
      </c>
      <c r="BB90" t="str">
        <f t="shared" si="34"/>
        <v>_Красноватый_ли_XXXXX?</v>
      </c>
      <c r="BC90">
        <f>A90</f>
        <v>1212</v>
      </c>
      <c r="BD90" cm="1">
        <f t="array" aca="1" ref="BD90" ca="1">INDEX($L$90:$L$97,(RANK(AT2,$AT$2:$AT$9)))</f>
        <v>2139</v>
      </c>
      <c r="BE90" cm="1">
        <f t="array" aca="1" ref="BE90" ca="1">INDEX(BD66:BD81,(RANK(AT5,$AT$2:$AT$17)))</f>
        <v>2119</v>
      </c>
      <c r="BF90" cm="1">
        <f t="array" aca="1" ref="BF90" ca="1">INDEX(BD98:BD113,(RANK(AT5,$AT$2:$AT$17)))</f>
        <v>2071</v>
      </c>
      <c r="BG90" cm="1">
        <f t="array" aca="1" ref="BG90" ca="1">INDEX(BD114:BD129,(RANK(AT5,$AT$2:$AT$9)))</f>
        <v>2076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VLOOKUP(B91,audio_list_stym!$A$3:$BP$18,60,FALSE)</f>
        <v>16</v>
      </c>
      <c r="F91" t="str">
        <f>VLOOKUP(E91,metki!$A$2:$B$9,2,FALSE)</f>
        <v>импл_новые_без_названия</v>
      </c>
      <c r="G91" t="str">
        <f t="shared" si="28"/>
        <v>импл_</v>
      </c>
      <c r="H91" t="str">
        <f>VLOOKUP(B91,audio_list_stym!$A$3:$AJ$18,28,FALSE)</f>
        <v>Tamanid</v>
      </c>
      <c r="I91" t="s">
        <v>689</v>
      </c>
      <c r="J91" t="str">
        <f t="shared" si="29"/>
        <v>Tamanid_2</v>
      </c>
      <c r="K91">
        <v>16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274</v>
      </c>
      <c r="Q91" t="str">
        <f>IF(G91="экспл",0,IF(G91="импл_",VLOOKUP(J91,quest_импл!$A$1:$J$129,8,FALSE),0))</f>
        <v>sound\\Izognut_li.wav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2027</v>
      </c>
      <c r="AD91" t="str">
        <f t="shared" ca="1" si="35"/>
        <v>pics\\Kokos_3.jpg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0"/>
        <v>pics\\Kokos_3.jpg</v>
      </c>
      <c r="AI91" t="s">
        <v>101</v>
      </c>
      <c r="AO91">
        <f t="shared" ca="1" si="36"/>
        <v>0.64773741595581114</v>
      </c>
      <c r="AP91" t="str">
        <f t="shared" ca="1" si="37"/>
        <v>pics\\Kokos_3.jpg</v>
      </c>
      <c r="AR91" t="str">
        <f t="shared" si="38"/>
        <v/>
      </c>
      <c r="AS91" t="str">
        <f t="shared" ca="1" si="31"/>
        <v>pics\\Kokos_3.jpg</v>
      </c>
      <c r="AT91">
        <f t="shared" ca="1" si="32"/>
        <v>0.19370241329408611</v>
      </c>
      <c r="AU91" t="s">
        <v>697</v>
      </c>
      <c r="AV91" t="str">
        <f t="shared" ca="1" si="33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_Изогнут_ли_</v>
      </c>
      <c r="BB91" t="str">
        <f t="shared" si="34"/>
        <v>_Изогнут_ли_XXXXX?</v>
      </c>
      <c r="BD91" cm="1">
        <f t="array" aca="1" ref="BD91" ca="1">INDEX($L$90:$L$97,(RANK(AT3,$AT$2:$AT$9)))</f>
        <v>2143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VLOOKUP(B92,audio_list_stym!$A$3:$BP$18,60,FALSE)</f>
        <v>16</v>
      </c>
      <c r="F92" t="str">
        <f>VLOOKUP(E92,metki!$A$2:$B$9,2,FALSE)</f>
        <v>импл_новые_без_названия</v>
      </c>
      <c r="G92" t="str">
        <f t="shared" si="28"/>
        <v>импл_</v>
      </c>
      <c r="H92" t="str">
        <f>VLOOKUP(B92,audio_list_stym!$A$3:$AJ$18,28,FALSE)</f>
        <v>Tamanid</v>
      </c>
      <c r="I92" t="s">
        <v>690</v>
      </c>
      <c r="J92" t="str">
        <f t="shared" si="29"/>
        <v>Tamanid_3</v>
      </c>
      <c r="K92">
        <v>16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275</v>
      </c>
      <c r="Q92" t="str">
        <f>IF(G92="экспл",0,IF(G92="импл_",VLOOKUP(J92,quest_импл!$A$1:$J$129,8,FALSE),0))</f>
        <v>sound\\Barhatistiy_li.wav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2063</v>
      </c>
      <c r="AD92" t="str">
        <f t="shared" ca="1" si="35"/>
        <v>pics\\Tomat_7.jpg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0"/>
        <v>pics\\Tomat_7.jpg</v>
      </c>
      <c r="AI92" t="s">
        <v>102</v>
      </c>
      <c r="AO92">
        <f t="shared" ca="1" si="36"/>
        <v>0.10591216925573022</v>
      </c>
      <c r="AP92" t="str">
        <f t="shared" ca="1" si="37"/>
        <v>pics\\Tomat_7.jpg</v>
      </c>
      <c r="AR92" t="str">
        <f t="shared" si="38"/>
        <v/>
      </c>
      <c r="AS92" t="str">
        <f t="shared" ca="1" si="31"/>
        <v>pics\\Tomat_7.jpg</v>
      </c>
      <c r="AT92">
        <f t="shared" ca="1" si="32"/>
        <v>0.4929647807212022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_Бархатистый_ли_</v>
      </c>
      <c r="BB92" t="str">
        <f t="shared" si="34"/>
        <v>_Бархатистый_ли_XXXXX?</v>
      </c>
      <c r="BD92" cm="1">
        <f t="array" aca="1" ref="BD92" ca="1">INDEX($L$90:$L$97,(RANK(AT4,$AT$2:$AT$9)))</f>
        <v>2137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VLOOKUP(B93,audio_list_stym!$A$3:$BP$18,60,FALSE)</f>
        <v>16</v>
      </c>
      <c r="F93" t="str">
        <f>VLOOKUP(E93,metki!$A$2:$B$9,2,FALSE)</f>
        <v>импл_новые_без_названия</v>
      </c>
      <c r="G93" t="str">
        <f t="shared" si="28"/>
        <v>импл_</v>
      </c>
      <c r="H93" t="str">
        <f>VLOOKUP(B93,audio_list_stym!$A$3:$AJ$18,28,FALSE)</f>
        <v>Tamanid</v>
      </c>
      <c r="I93" t="s">
        <v>691</v>
      </c>
      <c r="J93" t="str">
        <f t="shared" si="29"/>
        <v>Tamanid_4</v>
      </c>
      <c r="K93">
        <v>16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276</v>
      </c>
      <c r="Q93" t="str">
        <f>IF(G93="экспл",0,IF(G93="импл_",VLOOKUP(J93,quest_импл!$A$1:$J$129,8,FALSE),0))</f>
        <v>sound\\Odnotonniy_li.wav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2056</v>
      </c>
      <c r="AD93" t="str">
        <f t="shared" ca="1" si="35"/>
        <v>pics\\Redis_8.jpg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0"/>
        <v>pics\\Redis_8.jpg</v>
      </c>
      <c r="AI93" t="s">
        <v>103</v>
      </c>
      <c r="AO93">
        <f t="shared" ca="1" si="36"/>
        <v>0.26004352811325959</v>
      </c>
      <c r="AP93" t="str">
        <f t="shared" ca="1" si="37"/>
        <v>pics\\Redis_8.jpg</v>
      </c>
      <c r="AR93" t="str">
        <f t="shared" si="38"/>
        <v/>
      </c>
      <c r="AS93" t="str">
        <f t="shared" ca="1" si="31"/>
        <v>pics\\Redis_8.jpg</v>
      </c>
      <c r="AT93">
        <f t="shared" ca="1" si="32"/>
        <v>0.14284010917210421</v>
      </c>
      <c r="AU93" t="s">
        <v>697</v>
      </c>
      <c r="AV93" t="str">
        <f t="shared" ca="1" si="33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_Однотонный_ли_</v>
      </c>
      <c r="BB93" t="str">
        <f t="shared" si="34"/>
        <v>_Однотонный_ли_XXXXX?</v>
      </c>
      <c r="BD93" cm="1">
        <f t="array" aca="1" ref="BD93" ca="1">INDEX($L$90:$L$97,(RANK(AT5,$AT$2:$AT$9)))</f>
        <v>2140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VLOOKUP(B94,audio_list_stym!$A$3:$BP$18,60,FALSE)</f>
        <v>16</v>
      </c>
      <c r="F94" t="str">
        <f>VLOOKUP(E94,metki!$A$2:$B$9,2,FALSE)</f>
        <v>импл_новые_без_названия</v>
      </c>
      <c r="G94" t="str">
        <f t="shared" si="28"/>
        <v>импл_</v>
      </c>
      <c r="H94" t="str">
        <f>VLOOKUP(B94,audio_list_stym!$A$3:$AJ$18,28,FALSE)</f>
        <v>Tamanid</v>
      </c>
      <c r="I94" t="s">
        <v>692</v>
      </c>
      <c r="J94" t="str">
        <f t="shared" si="29"/>
        <v>Tamanid_5</v>
      </c>
      <c r="K94">
        <v>16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277</v>
      </c>
      <c r="Q94" t="str">
        <f>IF(G94="экспл",0,IF(G94="импл_",VLOOKUP(J94,quest_импл!$A$1:$J$129,8,FALSE),0))</f>
        <v>sound\\Prozrachniy_li.wav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2019</v>
      </c>
      <c r="AD94" t="str">
        <f t="shared" ca="1" si="35"/>
        <v>pics\\Goroh_3.jpg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0"/>
        <v>pics\\Goroh_3.jpg</v>
      </c>
      <c r="AI94" t="s">
        <v>104</v>
      </c>
      <c r="AO94">
        <f t="shared" ca="1" si="36"/>
        <v>0.73819198652538265</v>
      </c>
      <c r="AP94" t="str">
        <f t="shared" ca="1" si="37"/>
        <v>pics\\Goroh_3.jpg</v>
      </c>
      <c r="AR94" t="str">
        <f t="shared" si="38"/>
        <v/>
      </c>
      <c r="AS94" t="str">
        <f t="shared" ca="1" si="31"/>
        <v>pics\\Goroh_3.jpg</v>
      </c>
      <c r="AT94">
        <f t="shared" ca="1" si="32"/>
        <v>0.22966632887186511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_Прозрачный_ли_</v>
      </c>
      <c r="BB94" t="str">
        <f t="shared" si="34"/>
        <v>_Прозрачный_ли_XXXXX?</v>
      </c>
      <c r="BD94" cm="1">
        <f t="array" aca="1" ref="BD94" ca="1">INDEX($L$90:$L$97,(RANK(AT6,$AT$2:$AT$9)))</f>
        <v>2142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VLOOKUP(B95,audio_list_stym!$A$3:$BP$18,60,FALSE)</f>
        <v>16</v>
      </c>
      <c r="F95" t="str">
        <f>VLOOKUP(E95,metki!$A$2:$B$9,2,FALSE)</f>
        <v>импл_новые_без_названия</v>
      </c>
      <c r="G95" t="str">
        <f t="shared" si="28"/>
        <v>импл_</v>
      </c>
      <c r="H95" t="str">
        <f>VLOOKUP(B95,audio_list_stym!$A$3:$AJ$18,28,FALSE)</f>
        <v>Tamanid</v>
      </c>
      <c r="I95" t="s">
        <v>693</v>
      </c>
      <c r="J95" t="str">
        <f t="shared" si="29"/>
        <v>Tamanid_6</v>
      </c>
      <c r="K95">
        <v>16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278</v>
      </c>
      <c r="Q95" t="str">
        <f>IF(G95="экспл",0,IF(G95="импл_",VLOOKUP(J95,quest_импл!$A$1:$J$129,8,FALSE),0))</f>
        <v>sound\\Izmelchen_li.wav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2057</v>
      </c>
      <c r="AD95" t="str">
        <f t="shared" ca="1" si="35"/>
        <v>pics\\Tomat_1.jpg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0"/>
        <v>pics\\Tomat_1.jpg</v>
      </c>
      <c r="AI95" t="s">
        <v>105</v>
      </c>
      <c r="AO95">
        <f t="shared" ca="1" si="36"/>
        <v>0.22076451588901325</v>
      </c>
      <c r="AP95" t="str">
        <f t="shared" ca="1" si="37"/>
        <v>pics\\Tomat_1.jpg</v>
      </c>
      <c r="AR95" t="str">
        <f t="shared" si="38"/>
        <v/>
      </c>
      <c r="AS95" t="str">
        <f t="shared" ca="1" si="31"/>
        <v>pics\\Tomat_1.jpg</v>
      </c>
      <c r="AT95">
        <f t="shared" ca="1" si="32"/>
        <v>0.59571681298121004</v>
      </c>
      <c r="AU95" t="s">
        <v>697</v>
      </c>
      <c r="AV95" t="str">
        <f t="shared" ca="1" si="33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_Измельчен_ли_</v>
      </c>
      <c r="BB95" t="str">
        <f t="shared" si="34"/>
        <v>_Измельчен_ли_XXXXX?</v>
      </c>
      <c r="BD95" cm="1">
        <f t="array" aca="1" ref="BD95" ca="1">INDEX($L$90:$L$97,(RANK(AT7,$AT$2:$AT$9)))</f>
        <v>2141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VLOOKUP(B96,audio_list_stym!$A$3:$BP$18,60,FALSE)</f>
        <v>16</v>
      </c>
      <c r="F96" t="str">
        <f>VLOOKUP(E96,metki!$A$2:$B$9,2,FALSE)</f>
        <v>импл_новые_без_названия</v>
      </c>
      <c r="G96" t="str">
        <f t="shared" si="28"/>
        <v>импл_</v>
      </c>
      <c r="H96" t="str">
        <f>VLOOKUP(B96,audio_list_stym!$A$3:$AJ$18,28,FALSE)</f>
        <v>Tamanid</v>
      </c>
      <c r="I96" t="s">
        <v>694</v>
      </c>
      <c r="J96" t="str">
        <f t="shared" si="29"/>
        <v>Tamanid_7</v>
      </c>
      <c r="K96">
        <v>16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279</v>
      </c>
      <c r="Q96" t="str">
        <f>IF(G96="экспл",0,IF(G96="импл_",VLOOKUP(J96,quest_импл!$A$1:$J$129,8,FALSE),0))</f>
        <v>sound\\Cvetushiy_li.wav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2007</v>
      </c>
      <c r="AD96" t="str">
        <f t="shared" ca="1" si="35"/>
        <v>pics\\Banan_7.jpg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0"/>
        <v>pics\\Banan_7.jpg</v>
      </c>
      <c r="AI96" t="s">
        <v>106</v>
      </c>
      <c r="AO96">
        <f t="shared" ca="1" si="36"/>
        <v>0.96049681212814453</v>
      </c>
      <c r="AP96" t="str">
        <f t="shared" ca="1" si="37"/>
        <v>pics\\Banan_7.jpg</v>
      </c>
      <c r="AR96" t="str">
        <f t="shared" si="38"/>
        <v/>
      </c>
      <c r="AS96" t="str">
        <f t="shared" ca="1" si="31"/>
        <v>pics\\Banan_7.jpg</v>
      </c>
      <c r="AT96">
        <f t="shared" ca="1" si="32"/>
        <v>0.98551824826246592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_Цветущий_ли_</v>
      </c>
      <c r="BB96" t="str">
        <f t="shared" si="34"/>
        <v>_Цветущий_ли_XXXXX?</v>
      </c>
      <c r="BD96" cm="1">
        <f t="array" aca="1" ref="BD96" ca="1">INDEX($L$90:$L$97,(RANK(AT8,$AT$2:$AT$9)))</f>
        <v>2138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VLOOKUP(B97,audio_list_stym!$A$3:$BP$18,60,FALSE)</f>
        <v>16</v>
      </c>
      <c r="F97" t="str">
        <f>VLOOKUP(E97,metki!$A$2:$B$9,2,FALSE)</f>
        <v>импл_новые_без_названия</v>
      </c>
      <c r="G97" t="str">
        <f t="shared" si="28"/>
        <v>импл_</v>
      </c>
      <c r="H97" t="str">
        <f>VLOOKUP(B97,audio_list_stym!$A$3:$AJ$18,28,FALSE)</f>
        <v>Tamanid</v>
      </c>
      <c r="I97" t="s">
        <v>695</v>
      </c>
      <c r="J97" t="str">
        <f t="shared" si="29"/>
        <v>Tamanid_8</v>
      </c>
      <c r="K97">
        <v>16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280</v>
      </c>
      <c r="Q97" t="str">
        <f>IF(G97="экспл",0,IF(G97="импл_",VLOOKUP(J97,quest_импл!$A$1:$J$129,8,FALSE),0))</f>
        <v>sound\\Skruchen_li.wav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2016</v>
      </c>
      <c r="AD97" t="str">
        <f t="shared" ca="1" si="35"/>
        <v>pics\\Finik_8.jpg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0"/>
        <v>pics\\Finik_8.jpg</v>
      </c>
      <c r="AI97" t="s">
        <v>107</v>
      </c>
      <c r="AO97">
        <f t="shared" ca="1" si="36"/>
        <v>0.74969248561218804</v>
      </c>
      <c r="AP97" t="str">
        <f t="shared" ca="1" si="37"/>
        <v>pics\\Finik_8.jpg</v>
      </c>
      <c r="AR97" t="str">
        <f t="shared" si="38"/>
        <v/>
      </c>
      <c r="AS97" t="str">
        <f t="shared" ca="1" si="31"/>
        <v>pics\\Finik_8.jpg</v>
      </c>
      <c r="AT97">
        <f t="shared" ca="1" si="32"/>
        <v>0.2933758601730776</v>
      </c>
      <c r="AU97" t="s">
        <v>697</v>
      </c>
      <c r="AV97" t="str">
        <f t="shared" ca="1" si="33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_Скручен_ли_</v>
      </c>
      <c r="BB97" t="str">
        <f t="shared" si="34"/>
        <v>_Скручен_ли_XXXXX?</v>
      </c>
      <c r="BD97" cm="1">
        <f t="array" aca="1" ref="BD97" ca="1">INDEX($L$90:$L$97,(RANK(AT9,$AT$2:$AT$9)))</f>
        <v>2144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VLOOKUP(B98,audio_list_stym!$A$3:$BP$18,60,FALSE)</f>
        <v>17</v>
      </c>
      <c r="F98" t="str">
        <f>VLOOKUP(E98,metki!$A$2:$B$9,2,FALSE)</f>
        <v>экспл_новые_без_названия</v>
      </c>
      <c r="G98" t="str">
        <f t="shared" si="28"/>
        <v>экспл</v>
      </c>
      <c r="H98" t="str">
        <f>VLOOKUP(B98,audio_list_stym!$A$3:$AJ$18,28,FALSE)</f>
        <v>ZF</v>
      </c>
      <c r="I98" t="s">
        <v>688</v>
      </c>
      <c r="J98" t="str">
        <f t="shared" si="29"/>
        <v>ZF_1</v>
      </c>
      <c r="K98">
        <v>17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153</v>
      </c>
      <c r="Z98" t="str">
        <f>IF(G98="экспл",VLOOKUP(J98,quest_экспл!$A$1:$N$129,12,FALSE),IF(G98="импл_",0,0))</f>
        <v>sound\\On_s_chashuykami.wav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5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30"/>
        <v/>
      </c>
      <c r="AI98" t="s">
        <v>108</v>
      </c>
      <c r="AO98">
        <f t="shared" ca="1" si="36"/>
        <v>0.87359437714847599</v>
      </c>
      <c r="AP98" t="str">
        <f t="shared" ca="1" si="37"/>
        <v>pics\\Finik_3.jpg</v>
      </c>
      <c r="AR98" t="str">
        <f>IF(AH98="sound\\Ogorod",AP26,"")</f>
        <v/>
      </c>
      <c r="AS98" t="str">
        <f t="shared" si="31"/>
        <v/>
      </c>
      <c r="AT98">
        <f t="shared" ca="1" si="32"/>
        <v>0.20712921558833186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_Он_с_чешуйками?</v>
      </c>
      <c r="BA98" t="e">
        <f>VLOOKUP(Q98,audio_list_stym!$B$2:$BQ$299,68,FALSE)</f>
        <v>#N/A</v>
      </c>
      <c r="BB98" t="str">
        <f t="shared" si="34"/>
        <v>На_экране_XXXXX._Он_с_чешуйками?</v>
      </c>
      <c r="BC98">
        <f>A98</f>
        <v>1213</v>
      </c>
      <c r="BD98" cm="1">
        <f t="array" aca="1" ref="BD98" ca="1">INDEX($L$98:$L$105,(RANK(AT2,$AT$2:$AT$9)))</f>
        <v>2147</v>
      </c>
      <c r="BE98" cm="1">
        <f t="array" aca="1" ref="BE98" ca="1">INDEX(BD66:BD81,(RANK(AT6,$AT$2:$AT$9)))</f>
        <v>2114</v>
      </c>
      <c r="BF98" cm="1">
        <f t="array" aca="1" ref="BF98" ca="1">INDEX(BD82:BD97,(RANK(AT6,$AT$2:$AT$9)))</f>
        <v>2133</v>
      </c>
      <c r="BG98" cm="1">
        <f t="array" aca="1" ref="BG98" ca="1">INDEX(BD106:BD129,(RANK(AT6,$AT$2:$AT$17)))</f>
        <v>2076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VLOOKUP(B99,audio_list_stym!$A$3:$BP$18,60,FALSE)</f>
        <v>17</v>
      </c>
      <c r="F99" t="str">
        <f>VLOOKUP(E99,metki!$A$2:$B$9,2,FALSE)</f>
        <v>экспл_новые_без_названия</v>
      </c>
      <c r="G99" t="str">
        <f t="shared" si="28"/>
        <v>экспл</v>
      </c>
      <c r="H99" t="str">
        <f>VLOOKUP(B99,audio_list_stym!$A$3:$AJ$18,28,FALSE)</f>
        <v>ZF</v>
      </c>
      <c r="I99" t="s">
        <v>689</v>
      </c>
      <c r="J99" t="str">
        <f t="shared" si="29"/>
        <v>ZF_2</v>
      </c>
      <c r="K99">
        <v>17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154</v>
      </c>
      <c r="Z99" t="str">
        <f>IF(G99="экспл",VLOOKUP(J99,quest_экспл!$A$1:$N$129,12,FALSE),IF(G99="импл_",0,0))</f>
        <v>sound\\On_rozoviy.wav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5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30"/>
        <v/>
      </c>
      <c r="AI99" t="s">
        <v>109</v>
      </c>
      <c r="AO99">
        <f t="shared" ca="1" si="36"/>
        <v>0.46790210144577971</v>
      </c>
      <c r="AP99" t="str">
        <f t="shared" ca="1" si="37"/>
        <v>pics\\Limon_5.jpg</v>
      </c>
      <c r="AR99" t="str">
        <f t="shared" ref="AR99:AR120" si="39">IF(AH99="sound\\Ogorod",AP27,"")</f>
        <v/>
      </c>
      <c r="AS99" t="str">
        <f t="shared" si="31"/>
        <v/>
      </c>
      <c r="AT99">
        <f t="shared" ca="1" si="32"/>
        <v>0.29121769926779351</v>
      </c>
      <c r="AU99" t="s">
        <v>697</v>
      </c>
      <c r="AV99" t="str">
        <f t="shared" ca="1" si="33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_Он_розовый?</v>
      </c>
      <c r="BA99" t="e">
        <f>VLOOKUP(Q99,audio_list_stym!$B$2:$BQ$299,68,FALSE)</f>
        <v>#N/A</v>
      </c>
      <c r="BB99" t="str">
        <f t="shared" si="34"/>
        <v>Посмотрите,_вот_XXXXX._Он_розовый?</v>
      </c>
      <c r="BD99" cm="1">
        <f t="array" aca="1" ref="BD99" ca="1">INDEX($L$98:$L$105,(RANK(AT3,$AT$2:$AT$9)))</f>
        <v>2151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VLOOKUP(B100,audio_list_stym!$A$3:$BP$18,60,FALSE)</f>
        <v>17</v>
      </c>
      <c r="F100" t="str">
        <f>VLOOKUP(E100,metki!$A$2:$B$9,2,FALSE)</f>
        <v>экспл_новые_без_названия</v>
      </c>
      <c r="G100" t="str">
        <f t="shared" si="28"/>
        <v>экспл</v>
      </c>
      <c r="H100" t="str">
        <f>VLOOKUP(B100,audio_list_stym!$A$3:$AJ$18,28,FALSE)</f>
        <v>ZF</v>
      </c>
      <c r="I100" t="s">
        <v>690</v>
      </c>
      <c r="J100" t="str">
        <f t="shared" si="29"/>
        <v>ZF_3</v>
      </c>
      <c r="K100">
        <v>17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155</v>
      </c>
      <c r="Z100" t="str">
        <f>IF(G100="экспл",VLOOKUP(J100,quest_экспл!$A$1:$N$129,12,FALSE),IF(G100="импл_",0,0))</f>
        <v>sound\\Tonkiy_li_on.wav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5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30"/>
        <v/>
      </c>
      <c r="AI100" t="s">
        <v>110</v>
      </c>
      <c r="AO100">
        <f t="shared" ca="1" si="36"/>
        <v>0.37998822420859957</v>
      </c>
      <c r="AP100" t="str">
        <f t="shared" ca="1" si="37"/>
        <v>pics\\Peper_6.jpg</v>
      </c>
      <c r="AR100" t="str">
        <f t="shared" si="39"/>
        <v/>
      </c>
      <c r="AS100" t="str">
        <f t="shared" si="31"/>
        <v/>
      </c>
      <c r="AT100">
        <f t="shared" ca="1" si="32"/>
        <v>0.58026003966201056</v>
      </c>
      <c r="AU100" t="s">
        <v>697</v>
      </c>
      <c r="AV100" t="str">
        <f t="shared" ca="1" si="33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_Тонкий_ли_он?</v>
      </c>
      <c r="BA100" t="e">
        <f>VLOOKUP(Q100,audio_list_stym!$B$2:$BQ$299,68,FALSE)</f>
        <v>#N/A</v>
      </c>
      <c r="BB100" t="str">
        <f t="shared" si="34"/>
        <v>Вот_XXXXX._Тонкий_ли_он?</v>
      </c>
      <c r="BD100" cm="1">
        <f t="array" aca="1" ref="BD100" ca="1">INDEX($L$98:$L$105,(RANK(AT4,$AT$2:$AT$9)))</f>
        <v>2145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VLOOKUP(B101,audio_list_stym!$A$3:$BP$18,60,FALSE)</f>
        <v>17</v>
      </c>
      <c r="F101" t="str">
        <f>VLOOKUP(E101,metki!$A$2:$B$9,2,FALSE)</f>
        <v>экспл_новые_без_названия</v>
      </c>
      <c r="G101" t="str">
        <f t="shared" si="28"/>
        <v>экспл</v>
      </c>
      <c r="H101" t="str">
        <f>VLOOKUP(B101,audio_list_stym!$A$3:$AJ$18,28,FALSE)</f>
        <v>ZF</v>
      </c>
      <c r="I101" t="s">
        <v>691</v>
      </c>
      <c r="J101" t="str">
        <f t="shared" si="29"/>
        <v>ZF_4</v>
      </c>
      <c r="K101">
        <v>17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156</v>
      </c>
      <c r="Z101" t="str">
        <f>IF(G101="экспл",VLOOKUP(J101,quest_экспл!$A$1:$N$129,12,FALSE),IF(G101="импл_",0,0))</f>
        <v>sound\\Celniy_li_on.wav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5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30"/>
        <v/>
      </c>
      <c r="AI101" t="s">
        <v>111</v>
      </c>
      <c r="AO101">
        <f t="shared" ca="1" si="36"/>
        <v>0.98077180509685191</v>
      </c>
      <c r="AP101" t="str">
        <f t="shared" ca="1" si="37"/>
        <v>pics\\Banan_2.jpg</v>
      </c>
      <c r="AR101" t="str">
        <f t="shared" si="39"/>
        <v/>
      </c>
      <c r="AS101" t="str">
        <f t="shared" si="31"/>
        <v/>
      </c>
      <c r="AT101">
        <f t="shared" ca="1" si="32"/>
        <v>0.90559847237567526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_Цельный_ли_он?</v>
      </c>
      <c r="BA101" t="e">
        <f>VLOOKUP(Q101,audio_list_stym!$B$2:$BQ$299,68,FALSE)</f>
        <v>#N/A</v>
      </c>
      <c r="BB101" t="str">
        <f t="shared" si="34"/>
        <v>Это_XXXXX._Цельный_ли_он?</v>
      </c>
      <c r="BD101" cm="1">
        <f t="array" aca="1" ref="BD101" ca="1">INDEX($L$98:$L$105,(RANK(AT5,$AT$2:$AT$9)))</f>
        <v>2148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VLOOKUP(B102,audio_list_stym!$A$3:$BP$18,60,FALSE)</f>
        <v>17</v>
      </c>
      <c r="F102" t="str">
        <f>VLOOKUP(E102,metki!$A$2:$B$9,2,FALSE)</f>
        <v>экспл_новые_без_названия</v>
      </c>
      <c r="G102" t="str">
        <f t="shared" si="28"/>
        <v>экспл</v>
      </c>
      <c r="H102" t="str">
        <f>VLOOKUP(B102,audio_list_stym!$A$3:$AJ$18,28,FALSE)</f>
        <v>ZF</v>
      </c>
      <c r="I102" t="s">
        <v>692</v>
      </c>
      <c r="J102" t="str">
        <f t="shared" si="29"/>
        <v>ZF_5</v>
      </c>
      <c r="K102">
        <v>17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157</v>
      </c>
      <c r="Z102" t="str">
        <f>IF(G102="экспл",VLOOKUP(J102,quest_экспл!$A$1:$N$129,12,FALSE),IF(G102="импл_",0,0))</f>
        <v>sound\\On_shershaviy.wav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5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30"/>
        <v/>
      </c>
      <c r="AI102" t="s">
        <v>112</v>
      </c>
      <c r="AO102">
        <f t="shared" ca="1" si="36"/>
        <v>0.16615417509257724</v>
      </c>
      <c r="AP102" t="str">
        <f t="shared" ca="1" si="37"/>
        <v>pics\\Tomat_4.jpg</v>
      </c>
      <c r="AR102" t="str">
        <f t="shared" si="39"/>
        <v/>
      </c>
      <c r="AS102" t="str">
        <f t="shared" si="31"/>
        <v/>
      </c>
      <c r="AT102">
        <f t="shared" ca="1" si="32"/>
        <v>0.80561281125841055</v>
      </c>
      <c r="AU102" t="s">
        <v>697</v>
      </c>
      <c r="AV102" t="str">
        <f t="shared" ca="1" si="33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_Он_шершавый?</v>
      </c>
      <c r="BA102" t="e">
        <f>VLOOKUP(Q102,audio_list_stym!$B$2:$BQ$299,68,FALSE)</f>
        <v>#N/A</v>
      </c>
      <c r="BB102" t="str">
        <f t="shared" si="34"/>
        <v>На_картинке_XXXXX._Он_шершавый?</v>
      </c>
      <c r="BD102" cm="1">
        <f t="array" aca="1" ref="BD102" ca="1">INDEX($L$98:$L$105,(RANK(AT6,$AT$2:$AT$9)))</f>
        <v>2150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VLOOKUP(B103,audio_list_stym!$A$3:$BP$18,60,FALSE)</f>
        <v>17</v>
      </c>
      <c r="F103" t="str">
        <f>VLOOKUP(E103,metki!$A$2:$B$9,2,FALSE)</f>
        <v>экспл_новые_без_названия</v>
      </c>
      <c r="G103" t="str">
        <f t="shared" si="28"/>
        <v>экспл</v>
      </c>
      <c r="H103" t="str">
        <f>VLOOKUP(B103,audio_list_stym!$A$3:$AJ$18,28,FALSE)</f>
        <v>ZF</v>
      </c>
      <c r="I103" t="s">
        <v>693</v>
      </c>
      <c r="J103" t="str">
        <f t="shared" si="29"/>
        <v>ZF_6</v>
      </c>
      <c r="K103">
        <v>17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158</v>
      </c>
      <c r="Z103" t="str">
        <f>IF(G103="экспл",VLOOKUP(J103,quest_экспл!$A$1:$N$129,12,FALSE),IF(G103="импл_",0,0))</f>
        <v>sound\\Zaostrin_li_on.wav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5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30"/>
        <v/>
      </c>
      <c r="AI103" t="s">
        <v>113</v>
      </c>
      <c r="AO103">
        <f t="shared" ca="1" si="36"/>
        <v>0.73316705235109891</v>
      </c>
      <c r="AP103" t="str">
        <f t="shared" ca="1" si="37"/>
        <v>pics\\Goroh_5.jpg</v>
      </c>
      <c r="AR103" t="str">
        <f t="shared" si="39"/>
        <v/>
      </c>
      <c r="AS103" t="str">
        <f t="shared" si="31"/>
        <v/>
      </c>
      <c r="AT103">
        <f t="shared" ca="1" si="32"/>
        <v>0.48074227883428822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_Заострен_ли_он?</v>
      </c>
      <c r="BA103" t="e">
        <f>VLOOKUP(Q103,audio_list_stym!$B$2:$BQ$299,68,FALSE)</f>
        <v>#N/A</v>
      </c>
      <c r="BB103" t="str">
        <f t="shared" si="34"/>
        <v>На_мониторе_XXXXX._Заострен_ли_он?</v>
      </c>
      <c r="BD103" cm="1">
        <f t="array" aca="1" ref="BD103" ca="1">INDEX($L$98:$L$105,(RANK(AT7,$AT$2:$AT$9)))</f>
        <v>2149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VLOOKUP(B104,audio_list_stym!$A$3:$BP$18,60,FALSE)</f>
        <v>17</v>
      </c>
      <c r="F104" t="str">
        <f>VLOOKUP(E104,metki!$A$2:$B$9,2,FALSE)</f>
        <v>экспл_новые_без_названия</v>
      </c>
      <c r="G104" t="str">
        <f t="shared" si="28"/>
        <v>экспл</v>
      </c>
      <c r="H104" t="str">
        <f>VLOOKUP(B104,audio_list_stym!$A$3:$AJ$18,28,FALSE)</f>
        <v>ZF</v>
      </c>
      <c r="I104" t="s">
        <v>694</v>
      </c>
      <c r="J104" t="str">
        <f t="shared" si="29"/>
        <v>ZF_7</v>
      </c>
      <c r="K104">
        <v>17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159</v>
      </c>
      <c r="Z104" t="str">
        <f>IF(G104="экспл",VLOOKUP(J104,quest_экспл!$A$1:$N$129,12,FALSE),IF(G104="импл_",0,0))</f>
        <v>sound\\On_rassipchatiy.wav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5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30"/>
        <v/>
      </c>
      <c r="AI104" t="s">
        <v>114</v>
      </c>
      <c r="AO104">
        <f t="shared" ca="1" si="36"/>
        <v>0.35181721114414444</v>
      </c>
      <c r="AP104" t="str">
        <f t="shared" ca="1" si="37"/>
        <v>pics\\Peper_8.jpg</v>
      </c>
      <c r="AR104" t="str">
        <f t="shared" si="39"/>
        <v/>
      </c>
      <c r="AS104" t="str">
        <f t="shared" si="31"/>
        <v/>
      </c>
      <c r="AT104">
        <f t="shared" ca="1" si="32"/>
        <v>0.66824985621106348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_Он_рассыпчатый?</v>
      </c>
      <c r="BA104" t="e">
        <f>VLOOKUP(Q104,audio_list_stym!$B$2:$BQ$299,68,FALSE)</f>
        <v>#N/A</v>
      </c>
      <c r="BB104" t="str">
        <f t="shared" si="34"/>
        <v>Перед_Вами_XXXXX._Он_рассыпчатый?</v>
      </c>
      <c r="BD104" cm="1">
        <f t="array" aca="1" ref="BD104" ca="1">INDEX($L$98:$L$105,(RANK(AT8,$AT$2:$AT$9)))</f>
        <v>2146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VLOOKUP(B105,audio_list_stym!$A$3:$BP$18,60,FALSE)</f>
        <v>17</v>
      </c>
      <c r="F105" t="str">
        <f>VLOOKUP(E105,metki!$A$2:$B$9,2,FALSE)</f>
        <v>экспл_новые_без_названия</v>
      </c>
      <c r="G105" t="str">
        <f t="shared" si="28"/>
        <v>экспл</v>
      </c>
      <c r="H105" t="str">
        <f>VLOOKUP(B105,audio_list_stym!$A$3:$AJ$18,28,FALSE)</f>
        <v>ZF</v>
      </c>
      <c r="I105" t="s">
        <v>695</v>
      </c>
      <c r="J105" t="str">
        <f t="shared" si="29"/>
        <v>ZF_8</v>
      </c>
      <c r="K105">
        <v>17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160</v>
      </c>
      <c r="Z105" t="str">
        <f>IF(G105="экспл",VLOOKUP(J105,quest_экспл!$A$1:$N$129,12,FALSE),IF(G105="импл_",0,0))</f>
        <v>sound\\Ochishen_li_on.wav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5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30"/>
        <v/>
      </c>
      <c r="AI105" t="s">
        <v>115</v>
      </c>
      <c r="AO105">
        <f t="shared" ca="1" si="36"/>
        <v>0.73399330389984929</v>
      </c>
      <c r="AP105" t="str">
        <f t="shared" ca="1" si="37"/>
        <v>pics\\Goroh_4.jpg</v>
      </c>
      <c r="AR105" t="str">
        <f t="shared" si="39"/>
        <v/>
      </c>
      <c r="AS105" t="str">
        <f t="shared" si="31"/>
        <v/>
      </c>
      <c r="AT105">
        <f t="shared" ca="1" si="32"/>
        <v>0.23615595701198366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_Очищен_ли_он?</v>
      </c>
      <c r="BA105" t="e">
        <f>VLOOKUP(Q105,audio_list_stym!$B$2:$BQ$299,68,FALSE)</f>
        <v>#N/A</v>
      </c>
      <c r="BB105" t="str">
        <f t="shared" si="34"/>
        <v>Вы_видите_XXXXX._Очищен_ли_он?</v>
      </c>
      <c r="BD105" cm="1">
        <f t="array" aca="1" ref="BD105" ca="1">INDEX($L$98:$L$105,(RANK(AT9,$AT$2:$AT$9)))</f>
        <v>2152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VLOOKUP(B106,audio_list_stym!$A$3:$BP$18,60,FALSE)</f>
        <v>14</v>
      </c>
      <c r="F106" t="str">
        <f>VLOOKUP(E106,metki!$A$2:$B$9,2,FALSE)</f>
        <v>импл_новые_с_названием</v>
      </c>
      <c r="G106" t="str">
        <f t="shared" si="28"/>
        <v>импл_</v>
      </c>
      <c r="H106" t="str">
        <f>VLOOKUP(B106,audio_list_stym!$A$3:$AJ$18,28,FALSE)</f>
        <v>Ackee</v>
      </c>
      <c r="I106" t="s">
        <v>688</v>
      </c>
      <c r="J106" t="str">
        <f t="shared" si="29"/>
        <v>Ackee_1</v>
      </c>
      <c r="K106">
        <v>14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225</v>
      </c>
      <c r="Q106" t="str">
        <f>IF(G106="экспл",0,IF(G106="импл_",VLOOKUP(J106,quest_импл!$A$1:$J$129,8,FALSE),0))</f>
        <v>sound\\Sushenniy_li.wav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2038</v>
      </c>
      <c r="AD106" t="str">
        <f t="shared" ca="1" si="35"/>
        <v>pics\\Limon_6.jpg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0"/>
        <v>pics\\Limon_6.jpg</v>
      </c>
      <c r="AI106" t="s">
        <v>116</v>
      </c>
      <c r="AO106">
        <f t="shared" ca="1" si="36"/>
        <v>0.45625138633670659</v>
      </c>
      <c r="AP106" t="str">
        <f t="shared" ca="1" si="37"/>
        <v>pics\\Limon_6.jpg</v>
      </c>
      <c r="AR106" t="str">
        <f t="shared" si="39"/>
        <v/>
      </c>
      <c r="AS106" t="str">
        <f t="shared" ca="1" si="31"/>
        <v>pics\\Limon_6.jpg</v>
      </c>
      <c r="AT106">
        <f t="shared" ca="1" si="32"/>
        <v>1.536248990799538E-2</v>
      </c>
      <c r="AU106" t="s">
        <v>697</v>
      </c>
      <c r="AV106" t="str">
        <f t="shared" ca="1" si="33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_Сушеный_ли_</v>
      </c>
      <c r="BB106" t="str">
        <f t="shared" si="34"/>
        <v>_Сушеный_ли_ГОНИК?</v>
      </c>
      <c r="BC106">
        <f>A106</f>
        <v>1214</v>
      </c>
      <c r="BD106" cm="1">
        <f t="array" aca="1" ref="BD106" ca="1">INDEX($L$106:$L$113,(RANK(AT2,$AT$2:$AT$9)))</f>
        <v>2067</v>
      </c>
      <c r="BE106" cm="1">
        <f t="array" aca="1" ref="BE106" ca="1">INDEX(BD66:BD81,(RANK(AT7,$AT$2:$AT$17)))</f>
        <v>2113</v>
      </c>
      <c r="BF106" cm="1">
        <f t="array" aca="1" ref="BF106" ca="1">INDEX(BD90:BD105,(RANK(AT7,$AT$2:$AT$17)))</f>
        <v>2145</v>
      </c>
      <c r="BG106" cm="1">
        <f t="array" aca="1" ref="BG106" ca="1">INDEX(BD114:BD129,(RANK(AT7,$AT$2:$AT$9)))</f>
        <v>2078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VLOOKUP(B107,audio_list_stym!$A$3:$BP$18,60,FALSE)</f>
        <v>14</v>
      </c>
      <c r="F107" t="str">
        <f>VLOOKUP(E107,metki!$A$2:$B$9,2,FALSE)</f>
        <v>импл_новые_с_названием</v>
      </c>
      <c r="G107" t="str">
        <f t="shared" si="28"/>
        <v>импл_</v>
      </c>
      <c r="H107" t="str">
        <f>VLOOKUP(B107,audio_list_stym!$A$3:$AJ$18,28,FALSE)</f>
        <v>Ackee</v>
      </c>
      <c r="I107" t="s">
        <v>689</v>
      </c>
      <c r="J107" t="str">
        <f t="shared" si="29"/>
        <v>Ackee_2</v>
      </c>
      <c r="K107">
        <v>14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226</v>
      </c>
      <c r="Q107" t="str">
        <f>IF(G107="экспл",0,IF(G107="импл_",VLOOKUP(J107,quest_импл!$A$1:$J$129,8,FALSE),0))</f>
        <v>sound\\S_vetochkoy_li.wav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2026</v>
      </c>
      <c r="AD107" t="str">
        <f t="shared" ca="1" si="35"/>
        <v>pics\\Kokos_2.jpg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0"/>
        <v>pics\\Kokos_2.jpg</v>
      </c>
      <c r="AI107" t="s">
        <v>117</v>
      </c>
      <c r="AO107">
        <f t="shared" ca="1" si="36"/>
        <v>0.67573038015047504</v>
      </c>
      <c r="AP107" t="str">
        <f t="shared" ca="1" si="37"/>
        <v>pics\\Kokos_2.jpg</v>
      </c>
      <c r="AR107" t="str">
        <f t="shared" si="39"/>
        <v/>
      </c>
      <c r="AS107" t="str">
        <f t="shared" ca="1" si="31"/>
        <v>pics\\Kokos_2.jpg</v>
      </c>
      <c r="AT107">
        <f t="shared" ca="1" si="32"/>
        <v>0.68550315105146709</v>
      </c>
      <c r="AU107" t="s">
        <v>697</v>
      </c>
      <c r="AV107" t="str">
        <f t="shared" ca="1" si="33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_С_веточкой_ли_</v>
      </c>
      <c r="BB107" t="str">
        <f t="shared" si="34"/>
        <v>_С_веточкой_ли_ГОНИК?</v>
      </c>
      <c r="BD107" cm="1">
        <f t="array" aca="1" ref="BD107" ca="1">INDEX($L$106:$L$113,(RANK(AT3,$AT$2:$AT$9)))</f>
        <v>2071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VLOOKUP(B108,audio_list_stym!$A$3:$BP$18,60,FALSE)</f>
        <v>14</v>
      </c>
      <c r="F108" t="str">
        <f>VLOOKUP(E108,metki!$A$2:$B$9,2,FALSE)</f>
        <v>импл_новые_с_названием</v>
      </c>
      <c r="G108" t="str">
        <f t="shared" si="28"/>
        <v>импл_</v>
      </c>
      <c r="H108" t="str">
        <f>VLOOKUP(B108,audio_list_stym!$A$3:$AJ$18,28,FALSE)</f>
        <v>Ackee</v>
      </c>
      <c r="I108" t="s">
        <v>690</v>
      </c>
      <c r="J108" t="str">
        <f t="shared" si="29"/>
        <v>Ackee_3</v>
      </c>
      <c r="K108">
        <v>14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227</v>
      </c>
      <c r="Q108" t="str">
        <f>IF(G108="экспл",0,IF(G108="импл_",VLOOKUP(J108,quest_импл!$A$1:$J$129,8,FALSE),0))</f>
        <v>sound\\Rasskrit_li.wav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2018</v>
      </c>
      <c r="AD108" t="str">
        <f t="shared" ca="1" si="35"/>
        <v>pics\\Goroh_2.jpg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0"/>
        <v>pics\\Goroh_2.jpg</v>
      </c>
      <c r="AI108" t="s">
        <v>118</v>
      </c>
      <c r="AO108">
        <f t="shared" ca="1" si="36"/>
        <v>0.73972621747554324</v>
      </c>
      <c r="AP108" t="str">
        <f t="shared" ca="1" si="37"/>
        <v>pics\\Goroh_2.jpg</v>
      </c>
      <c r="AR108" t="str">
        <f t="shared" si="39"/>
        <v/>
      </c>
      <c r="AS108" t="str">
        <f t="shared" ca="1" si="31"/>
        <v>pics\\Goroh_2.jpg</v>
      </c>
      <c r="AT108">
        <f t="shared" ca="1" si="32"/>
        <v>0.40392078249435015</v>
      </c>
      <c r="AU108" t="s">
        <v>697</v>
      </c>
      <c r="AV108" t="str">
        <f t="shared" ca="1" si="33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_Раскрыт_ли_</v>
      </c>
      <c r="BB108" t="str">
        <f t="shared" si="34"/>
        <v>_Раскрыт_ли_ГОНИК?</v>
      </c>
      <c r="BD108" cm="1">
        <f t="array" aca="1" ref="BD108" ca="1">INDEX($L$106:$L$113,(RANK(AT4,$AT$2:$AT$9)))</f>
        <v>2065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VLOOKUP(B109,audio_list_stym!$A$3:$BP$18,60,FALSE)</f>
        <v>14</v>
      </c>
      <c r="F109" t="str">
        <f>VLOOKUP(E109,metki!$A$2:$B$9,2,FALSE)</f>
        <v>импл_новые_с_названием</v>
      </c>
      <c r="G109" t="str">
        <f t="shared" si="28"/>
        <v>импл_</v>
      </c>
      <c r="H109" t="str">
        <f>VLOOKUP(B109,audio_list_stym!$A$3:$AJ$18,28,FALSE)</f>
        <v>Ackee</v>
      </c>
      <c r="I109" t="s">
        <v>691</v>
      </c>
      <c r="J109" t="str">
        <f t="shared" si="29"/>
        <v>Ackee_4</v>
      </c>
      <c r="K109">
        <v>14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228</v>
      </c>
      <c r="Q109" t="str">
        <f>IF(G109="экспл",0,IF(G109="импл_",VLOOKUP(J109,quest_импл!$A$1:$J$129,8,FALSE),0))</f>
        <v>sound\\Pushistiy_li.wav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2042</v>
      </c>
      <c r="AD109" t="str">
        <f t="shared" ca="1" si="35"/>
        <v>pics\\Peper_2.jpg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0"/>
        <v>pics\\Peper_2.jpg</v>
      </c>
      <c r="AI109" t="s">
        <v>119</v>
      </c>
      <c r="AO109">
        <f t="shared" ca="1" si="36"/>
        <v>0.43455589047699772</v>
      </c>
      <c r="AP109" t="str">
        <f t="shared" ca="1" si="37"/>
        <v>pics\\Peper_2.jpg</v>
      </c>
      <c r="AR109" t="str">
        <f t="shared" si="39"/>
        <v/>
      </c>
      <c r="AS109" t="str">
        <f t="shared" ca="1" si="31"/>
        <v>pics\\Peper_2.jpg</v>
      </c>
      <c r="AT109">
        <f t="shared" ca="1" si="32"/>
        <v>0.21120408194863816</v>
      </c>
      <c r="AU109" t="s">
        <v>697</v>
      </c>
      <c r="AV109" t="str">
        <f t="shared" ca="1" si="33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_Пушистый_ли_</v>
      </c>
      <c r="BB109" t="str">
        <f t="shared" si="34"/>
        <v>_Пушистый_ли_ГОНИК?</v>
      </c>
      <c r="BD109" cm="1">
        <f t="array" aca="1" ref="BD109" ca="1">INDEX($L$106:$L$113,(RANK(AT5,$AT$2:$AT$9)))</f>
        <v>2068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VLOOKUP(B110,audio_list_stym!$A$3:$BP$18,60,FALSE)</f>
        <v>14</v>
      </c>
      <c r="F110" t="str">
        <f>VLOOKUP(E110,metki!$A$2:$B$9,2,FALSE)</f>
        <v>импл_новые_с_названием</v>
      </c>
      <c r="G110" t="str">
        <f t="shared" si="28"/>
        <v>импл_</v>
      </c>
      <c r="H110" t="str">
        <f>VLOOKUP(B110,audio_list_stym!$A$3:$AJ$18,28,FALSE)</f>
        <v>Ackee</v>
      </c>
      <c r="I110" t="s">
        <v>692</v>
      </c>
      <c r="J110" t="str">
        <f t="shared" si="29"/>
        <v>Ackee_5</v>
      </c>
      <c r="K110">
        <v>14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229</v>
      </c>
      <c r="Q110" t="str">
        <f>IF(G110="экспл",0,IF(G110="импл_",VLOOKUP(J110,quest_импл!$A$1:$J$129,8,FALSE),0))</f>
        <v>sound\\Kvadratniy_li.wav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2053</v>
      </c>
      <c r="AD110" t="str">
        <f t="shared" ca="1" si="35"/>
        <v>pics\\Redis_5.jpg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0"/>
        <v>pics\\Redis_5.jpg</v>
      </c>
      <c r="AI110" t="s">
        <v>120</v>
      </c>
      <c r="AO110">
        <f t="shared" ca="1" si="36"/>
        <v>0.31911169694414643</v>
      </c>
      <c r="AP110" t="str">
        <f t="shared" ca="1" si="37"/>
        <v>pics\\Redis_5.jpg</v>
      </c>
      <c r="AR110" t="str">
        <f t="shared" si="39"/>
        <v/>
      </c>
      <c r="AS110" t="str">
        <f t="shared" ca="1" si="31"/>
        <v>pics\\Redis_5.jpg</v>
      </c>
      <c r="AT110">
        <f t="shared" ca="1" si="32"/>
        <v>0.38611513453405233</v>
      </c>
      <c r="AU110" t="s">
        <v>697</v>
      </c>
      <c r="AV110" t="str">
        <f t="shared" ca="1" si="33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_Квадратный_ли_</v>
      </c>
      <c r="BB110" t="str">
        <f t="shared" si="34"/>
        <v>_Квадратный_ли_ГОНИК?</v>
      </c>
      <c r="BD110" cm="1">
        <f t="array" aca="1" ref="BD110" ca="1">INDEX($L$106:$L$113,(RANK(AT6,$AT$2:$AT$9)))</f>
        <v>2070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VLOOKUP(B111,audio_list_stym!$A$3:$BP$18,60,FALSE)</f>
        <v>14</v>
      </c>
      <c r="F111" t="str">
        <f>VLOOKUP(E111,metki!$A$2:$B$9,2,FALSE)</f>
        <v>импл_новые_с_названием</v>
      </c>
      <c r="G111" t="str">
        <f t="shared" si="28"/>
        <v>импл_</v>
      </c>
      <c r="H111" t="str">
        <f>VLOOKUP(B111,audio_list_stym!$A$3:$AJ$18,28,FALSE)</f>
        <v>Ackee</v>
      </c>
      <c r="I111" t="s">
        <v>693</v>
      </c>
      <c r="J111" t="str">
        <f t="shared" si="29"/>
        <v>Ackee_6</v>
      </c>
      <c r="K111">
        <v>14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230</v>
      </c>
      <c r="Q111" t="str">
        <f>IF(G111="экспл",0,IF(G111="импл_",VLOOKUP(J111,quest_импл!$A$1:$J$129,8,FALSE),0))</f>
        <v>sound\\Sklizskiy_li.wav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2017</v>
      </c>
      <c r="AD111" t="str">
        <f t="shared" ca="1" si="35"/>
        <v>pics\\Goroh_1.jpg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0"/>
        <v>pics\\Goroh_1.jpg</v>
      </c>
      <c r="AI111" t="s">
        <v>121</v>
      </c>
      <c r="AO111">
        <f t="shared" ca="1" si="36"/>
        <v>0.7450678578938732</v>
      </c>
      <c r="AP111" t="str">
        <f t="shared" ca="1" si="37"/>
        <v>pics\\Goroh_1.jpg</v>
      </c>
      <c r="AR111" t="str">
        <f t="shared" si="39"/>
        <v/>
      </c>
      <c r="AS111" t="str">
        <f t="shared" ca="1" si="31"/>
        <v>pics\\Goroh_1.jpg</v>
      </c>
      <c r="AT111">
        <f t="shared" ca="1" si="32"/>
        <v>0.8249656055993656</v>
      </c>
      <c r="AU111" t="s">
        <v>697</v>
      </c>
      <c r="AV111" t="str">
        <f t="shared" ca="1" si="33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_Склизкий_ли_</v>
      </c>
      <c r="BB111" t="str">
        <f t="shared" si="34"/>
        <v>_Склизкий_ли_ГОНИК?</v>
      </c>
      <c r="BD111" cm="1">
        <f t="array" aca="1" ref="BD111" ca="1">INDEX($L$106:$L$113,(RANK(AT7,$AT$2:$AT$9)))</f>
        <v>2069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VLOOKUP(B112,audio_list_stym!$A$3:$BP$18,60,FALSE)</f>
        <v>14</v>
      </c>
      <c r="F112" t="str">
        <f>VLOOKUP(E112,metki!$A$2:$B$9,2,FALSE)</f>
        <v>импл_новые_с_названием</v>
      </c>
      <c r="G112" t="str">
        <f t="shared" si="28"/>
        <v>импл_</v>
      </c>
      <c r="H112" t="str">
        <f>VLOOKUP(B112,audio_list_stym!$A$3:$AJ$18,28,FALSE)</f>
        <v>Ackee</v>
      </c>
      <c r="I112" t="s">
        <v>694</v>
      </c>
      <c r="J112" t="str">
        <f t="shared" si="29"/>
        <v>Ackee_7</v>
      </c>
      <c r="K112">
        <v>14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231</v>
      </c>
      <c r="Q112" t="str">
        <f>IF(G112="экспл",0,IF(G112="импл_",VLOOKUP(J112,quest_импл!$A$1:$J$129,8,FALSE),0))</f>
        <v>sound\\Uvyadshiy_li.wav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2012</v>
      </c>
      <c r="AD112" t="str">
        <f t="shared" ca="1" si="35"/>
        <v>pics\\Finik_4.jpg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0"/>
        <v>pics\\Finik_4.jpg</v>
      </c>
      <c r="AI112" t="s">
        <v>122</v>
      </c>
      <c r="AO112">
        <f t="shared" ca="1" si="36"/>
        <v>0.84531569610105395</v>
      </c>
      <c r="AP112" t="str">
        <f t="shared" ca="1" si="37"/>
        <v>pics\\Finik_4.jpg</v>
      </c>
      <c r="AR112" t="str">
        <f t="shared" si="39"/>
        <v/>
      </c>
      <c r="AS112" t="str">
        <f t="shared" ca="1" si="31"/>
        <v>pics\\Finik_4.jpg</v>
      </c>
      <c r="AT112">
        <f t="shared" ca="1" si="32"/>
        <v>0.68604540787998836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_Увядший_ли_</v>
      </c>
      <c r="BB112" t="str">
        <f t="shared" si="34"/>
        <v>_Увядший_ли_ГОНИК?</v>
      </c>
      <c r="BD112" cm="1">
        <f t="array" aca="1" ref="BD112" ca="1">INDEX($L$106:$L$113,(RANK(AT8,$AT$2:$AT$9)))</f>
        <v>2066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VLOOKUP(B113,audio_list_stym!$A$3:$BP$18,60,FALSE)</f>
        <v>14</v>
      </c>
      <c r="F113" t="str">
        <f>VLOOKUP(E113,metki!$A$2:$B$9,2,FALSE)</f>
        <v>импл_новые_с_названием</v>
      </c>
      <c r="G113" t="str">
        <f t="shared" si="28"/>
        <v>импл_</v>
      </c>
      <c r="H113" t="str">
        <f>VLOOKUP(B113,audio_list_stym!$A$3:$AJ$18,28,FALSE)</f>
        <v>Ackee</v>
      </c>
      <c r="I113" t="s">
        <v>695</v>
      </c>
      <c r="J113" t="str">
        <f t="shared" si="29"/>
        <v>Ackee_8</v>
      </c>
      <c r="K113">
        <v>14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232</v>
      </c>
      <c r="Q113" t="str">
        <f>IF(G113="экспл",0,IF(G113="импл_",VLOOKUP(J113,quest_импл!$A$1:$J$129,8,FALSE),0))</f>
        <v>sound\\Raznocvetniy_li.wav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2024</v>
      </c>
      <c r="AD113" t="str">
        <f t="shared" ca="1" si="35"/>
        <v>pics\\Goroh_8.jpg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0"/>
        <v>pics\\Goroh_8.jpg</v>
      </c>
      <c r="AI113" t="s">
        <v>123</v>
      </c>
      <c r="AO113">
        <f t="shared" ca="1" si="36"/>
        <v>0.70225685876273503</v>
      </c>
      <c r="AP113" t="str">
        <f t="shared" ca="1" si="37"/>
        <v>pics\\Goroh_8.jpg</v>
      </c>
      <c r="AR113" t="str">
        <f t="shared" si="39"/>
        <v/>
      </c>
      <c r="AS113" t="str">
        <f t="shared" ca="1" si="31"/>
        <v>pics\\Goroh_8.jpg</v>
      </c>
      <c r="AT113">
        <f t="shared" ca="1" si="32"/>
        <v>0.65388955973629681</v>
      </c>
      <c r="AU113" t="s">
        <v>697</v>
      </c>
      <c r="AV113" t="str">
        <f t="shared" ca="1" si="33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_Разноцветный_ли_</v>
      </c>
      <c r="BB113" t="str">
        <f t="shared" si="34"/>
        <v>_Разноцветный_ли_ГОНИК?</v>
      </c>
      <c r="BD113" cm="1">
        <f t="array" aca="1" ref="BD113" ca="1">INDEX($L$106:$L$113,(RANK(AT9,$AT$2:$AT$9)))</f>
        <v>2072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VLOOKUP(B114,audio_list_stym!$A$3:$BP$18,60,FALSE)</f>
        <v>15</v>
      </c>
      <c r="F114" t="str">
        <f>VLOOKUP(E114,metki!$A$2:$B$9,2,FALSE)</f>
        <v>экспл_новые_с_названием</v>
      </c>
      <c r="G114" t="str">
        <f t="shared" si="28"/>
        <v>экспл</v>
      </c>
      <c r="H114" t="str">
        <f>VLOOKUP(B114,audio_list_stym!$A$3:$AJ$18,28,FALSE)</f>
        <v>Ake</v>
      </c>
      <c r="I114" t="s">
        <v>688</v>
      </c>
      <c r="J114" t="str">
        <f t="shared" si="29"/>
        <v>Ake_1</v>
      </c>
      <c r="K114">
        <v>15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105</v>
      </c>
      <c r="Z114" t="str">
        <f>IF(G114="экспл",VLOOKUP(J114,quest_экспл!$A$1:$N$129,12,FALSE),IF(G114="импл_",0,0))</f>
        <v>sound\\On_imeet_myakot.wav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5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30"/>
        <v/>
      </c>
      <c r="AI114" t="s">
        <v>86</v>
      </c>
      <c r="AO114">
        <f t="shared" ca="1" si="36"/>
        <v>0.57162498138850737</v>
      </c>
      <c r="AP114" t="str">
        <f t="shared" ca="1" si="37"/>
        <v>pics\\Kokos_5.jpg</v>
      </c>
      <c r="AR114" t="str">
        <f t="shared" si="39"/>
        <v/>
      </c>
      <c r="AS114" t="str">
        <f t="shared" si="31"/>
        <v/>
      </c>
      <c r="AT114">
        <f t="shared" ca="1" si="32"/>
        <v>0.95784490258433397</v>
      </c>
      <c r="AU114" t="s">
        <v>697</v>
      </c>
      <c r="AV114" t="str">
        <f t="shared" ca="1" si="33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_Он_имеет_мякоть?</v>
      </c>
      <c r="BA114" t="e">
        <f>VLOOKUP(Q114,audio_list_stym!$B$2:$BQ$299,68,FALSE)</f>
        <v>#N/A</v>
      </c>
      <c r="BB114" t="str">
        <f t="shared" si="34"/>
        <v>На_экране_ТОДИС._Он_имеет_мякоть?</v>
      </c>
      <c r="BC114">
        <f>A114</f>
        <v>1215</v>
      </c>
      <c r="BD114" cm="1">
        <f t="array" aca="1" ref="BD114" ca="1">INDEX($L$114:$L$121,(RANK(AT2,$AT$2:$AT$9)))</f>
        <v>2075</v>
      </c>
      <c r="BE114" cm="1">
        <f t="array" aca="1" ref="BE114" ca="1">INDEX(BD66:BD81,(RANK(AT8,$AT$2:$AT$17)))</f>
        <v>2114</v>
      </c>
      <c r="BF114" cm="1">
        <f t="array" aca="1" ref="BF114" ca="1">INDEX(BD82:BD97,(RANK(AT8,$AT$2:$AT$9)))</f>
        <v>2135</v>
      </c>
      <c r="BG114" cm="1">
        <f t="array" aca="1" ref="BG114" ca="1">INDEX(BD98:BD113,(RANK(AT8,$AT$2:$AT$9)))</f>
        <v>2151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VLOOKUP(B115,audio_list_stym!$A$3:$BP$18,60,FALSE)</f>
        <v>15</v>
      </c>
      <c r="F115" t="str">
        <f>VLOOKUP(E115,metki!$A$2:$B$9,2,FALSE)</f>
        <v>экспл_новые_с_названием</v>
      </c>
      <c r="G115" t="str">
        <f t="shared" si="28"/>
        <v>экспл</v>
      </c>
      <c r="H115" t="str">
        <f>VLOOKUP(B115,audio_list_stym!$A$3:$AJ$18,28,FALSE)</f>
        <v>Ake</v>
      </c>
      <c r="I115" t="s">
        <v>689</v>
      </c>
      <c r="J115" t="str">
        <f t="shared" si="29"/>
        <v>Ake_2</v>
      </c>
      <c r="K115">
        <v>15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106</v>
      </c>
      <c r="Z115" t="str">
        <f>IF(G115="экспл",VLOOKUP(J115,quest_экспл!$A$1:$N$129,12,FALSE),IF(G115="импл_",0,0))</f>
        <v>sound\\Prodolgovatiy_li_on.wav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5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30"/>
        <v/>
      </c>
      <c r="AI115" t="s">
        <v>87</v>
      </c>
      <c r="AO115">
        <f t="shared" ca="1" si="36"/>
        <v>0.93159436472754209</v>
      </c>
      <c r="AP115" t="str">
        <f t="shared" ca="1" si="37"/>
        <v>pics\\Banan_8.jpg</v>
      </c>
      <c r="AR115" t="str">
        <f t="shared" si="39"/>
        <v/>
      </c>
      <c r="AS115" t="str">
        <f t="shared" si="31"/>
        <v/>
      </c>
      <c r="AT115">
        <f t="shared" ca="1" si="32"/>
        <v>0.18512056845118496</v>
      </c>
      <c r="AU115" t="s">
        <v>697</v>
      </c>
      <c r="AV115" t="str">
        <f t="shared" ca="1" si="33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_Продолговатый_ли_он?</v>
      </c>
      <c r="BA115" t="e">
        <f>VLOOKUP(Q115,audio_list_stym!$B$2:$BQ$299,68,FALSE)</f>
        <v>#N/A</v>
      </c>
      <c r="BB115" t="str">
        <f t="shared" si="34"/>
        <v>Посмотрите,_вот_ТОДИС._Продолговатый_ли_он?</v>
      </c>
      <c r="BD115" cm="1">
        <f t="array" aca="1" ref="BD115" ca="1">INDEX($L$114:$L$121,(RANK(AT3,$AT$2:$AT$9)))</f>
        <v>2079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VLOOKUP(B116,audio_list_stym!$A$3:$BP$18,60,FALSE)</f>
        <v>15</v>
      </c>
      <c r="F116" t="str">
        <f>VLOOKUP(E116,metki!$A$2:$B$9,2,FALSE)</f>
        <v>экспл_новые_с_названием</v>
      </c>
      <c r="G116" t="str">
        <f t="shared" si="28"/>
        <v>экспл</v>
      </c>
      <c r="H116" t="str">
        <f>VLOOKUP(B116,audio_list_stym!$A$3:$AJ$18,28,FALSE)</f>
        <v>Ake</v>
      </c>
      <c r="I116" t="s">
        <v>690</v>
      </c>
      <c r="J116" t="str">
        <f t="shared" si="29"/>
        <v>Ake_3</v>
      </c>
      <c r="K116">
        <v>15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107</v>
      </c>
      <c r="Z116" t="str">
        <f>IF(G116="экспл",VLOOKUP(J116,quest_экспл!$A$1:$N$129,12,FALSE),IF(G116="импл_",0,0))</f>
        <v>sound\\Pyatnistiy_li_on.wav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5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30"/>
        <v/>
      </c>
      <c r="AI116" t="s">
        <v>88</v>
      </c>
      <c r="AO116">
        <f t="shared" ca="1" si="36"/>
        <v>0.54506104684413703</v>
      </c>
      <c r="AP116" t="str">
        <f t="shared" ca="1" si="37"/>
        <v>pics\\Kokos_6.jpg</v>
      </c>
      <c r="AR116" t="str">
        <f t="shared" si="39"/>
        <v/>
      </c>
      <c r="AS116" t="str">
        <f t="shared" si="31"/>
        <v/>
      </c>
      <c r="AT116">
        <f t="shared" ca="1" si="32"/>
        <v>0.20237932867784714</v>
      </c>
      <c r="AU116" t="s">
        <v>697</v>
      </c>
      <c r="AV116" t="str">
        <f t="shared" ca="1" si="33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_Пятнистый_ли_он?</v>
      </c>
      <c r="BA116" t="e">
        <f>VLOOKUP(Q116,audio_list_stym!$B$2:$BQ$299,68,FALSE)</f>
        <v>#N/A</v>
      </c>
      <c r="BB116" t="str">
        <f t="shared" si="34"/>
        <v>Вот_ТОДИС._Пятнистый_ли_он?</v>
      </c>
      <c r="BD116" cm="1">
        <f t="array" aca="1" ref="BD116" ca="1">INDEX($L$114:$L$121,(RANK(AT4,$AT$2:$AT$9)))</f>
        <v>2073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VLOOKUP(B117,audio_list_stym!$A$3:$BP$18,60,FALSE)</f>
        <v>15</v>
      </c>
      <c r="F117" t="str">
        <f>VLOOKUP(E117,metki!$A$2:$B$9,2,FALSE)</f>
        <v>экспл_новые_с_названием</v>
      </c>
      <c r="G117" t="str">
        <f t="shared" si="28"/>
        <v>экспл</v>
      </c>
      <c r="H117" t="str">
        <f>VLOOKUP(B117,audio_list_stym!$A$3:$AJ$18,28,FALSE)</f>
        <v>Ake</v>
      </c>
      <c r="I117" t="s">
        <v>691</v>
      </c>
      <c r="J117" t="str">
        <f t="shared" si="29"/>
        <v>Ake_4</v>
      </c>
      <c r="K117">
        <v>15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108</v>
      </c>
      <c r="Z117" t="str">
        <f>IF(G117="экспл",VLOOKUP(J117,quest_экспл!$A$1:$N$129,12,FALSE),IF(G117="импл_",0,0))</f>
        <v>sound\\On_s_kozhuroy.wav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5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30"/>
        <v/>
      </c>
      <c r="AI117" t="s">
        <v>89</v>
      </c>
      <c r="AO117">
        <f t="shared" ca="1" si="36"/>
        <v>0.42974282820609844</v>
      </c>
      <c r="AP117" t="str">
        <f t="shared" ca="1" si="37"/>
        <v>pics\\Peper_4.jpg</v>
      </c>
      <c r="AR117" t="str">
        <f t="shared" si="39"/>
        <v/>
      </c>
      <c r="AS117" t="str">
        <f t="shared" si="31"/>
        <v/>
      </c>
      <c r="AT117">
        <f t="shared" ca="1" si="32"/>
        <v>0.82926616952903132</v>
      </c>
      <c r="AU117" t="s">
        <v>697</v>
      </c>
      <c r="AV117" t="str">
        <f t="shared" ca="1" si="33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_Он_с_кожурой?</v>
      </c>
      <c r="BA117" t="e">
        <f>VLOOKUP(Q117,audio_list_stym!$B$2:$BQ$299,68,FALSE)</f>
        <v>#N/A</v>
      </c>
      <c r="BB117" t="str">
        <f t="shared" si="34"/>
        <v>Это_ТОДИС._Он_с_кожурой?</v>
      </c>
      <c r="BD117" cm="1">
        <f t="array" aca="1" ref="BD117" ca="1">INDEX($L$114:$L$121,(RANK(AT5,$AT$2:$AT$9)))</f>
        <v>2076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VLOOKUP(B118,audio_list_stym!$A$3:$BP$18,60,FALSE)</f>
        <v>15</v>
      </c>
      <c r="F118" t="str">
        <f>VLOOKUP(E118,metki!$A$2:$B$9,2,FALSE)</f>
        <v>экспл_новые_с_названием</v>
      </c>
      <c r="G118" t="str">
        <f t="shared" si="28"/>
        <v>экспл</v>
      </c>
      <c r="H118" t="str">
        <f>VLOOKUP(B118,audio_list_stym!$A$3:$AJ$18,28,FALSE)</f>
        <v>Ake</v>
      </c>
      <c r="I118" t="s">
        <v>692</v>
      </c>
      <c r="J118" t="str">
        <f t="shared" si="29"/>
        <v>Ake_5</v>
      </c>
      <c r="K118">
        <v>15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109</v>
      </c>
      <c r="Z118" t="str">
        <f>IF(G118="экспл",VLOOKUP(J118,quest_экспл!$A$1:$N$129,12,FALSE),IF(G118="импл_",0,0))</f>
        <v>sound\\Fioletoviy_li_on.wav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5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30"/>
        <v/>
      </c>
      <c r="AI118" t="s">
        <v>90</v>
      </c>
      <c r="AO118">
        <f t="shared" ca="1" si="36"/>
        <v>0.71299525933861607</v>
      </c>
      <c r="AP118" t="str">
        <f t="shared" ca="1" si="37"/>
        <v>pics\\Goroh_7.jpg</v>
      </c>
      <c r="AR118" t="str">
        <f t="shared" si="39"/>
        <v/>
      </c>
      <c r="AS118" t="str">
        <f t="shared" si="31"/>
        <v/>
      </c>
      <c r="AT118">
        <f t="shared" ca="1" si="32"/>
        <v>0.3534546838927517</v>
      </c>
      <c r="AU118" t="s">
        <v>697</v>
      </c>
      <c r="AV118" t="str">
        <f t="shared" ca="1" si="33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_Синий_ли_он?</v>
      </c>
      <c r="BA118" t="e">
        <f>VLOOKUP(Q118,audio_list_stym!$B$2:$BQ$299,68,FALSE)</f>
        <v>#N/A</v>
      </c>
      <c r="BB118" t="str">
        <f t="shared" si="34"/>
        <v>На_картинке_ТОДИС._Синий_ли_он?</v>
      </c>
      <c r="BD118" cm="1">
        <f t="array" aca="1" ref="BD118" ca="1">INDEX($L$114:$L$121,(RANK(AT6,$AT$2:$AT$9)))</f>
        <v>2078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VLOOKUP(B119,audio_list_stym!$A$3:$BP$18,60,FALSE)</f>
        <v>15</v>
      </c>
      <c r="F119" t="str">
        <f>VLOOKUP(E119,metki!$A$2:$B$9,2,FALSE)</f>
        <v>экспл_новые_с_названием</v>
      </c>
      <c r="G119" t="str">
        <f t="shared" si="28"/>
        <v>экспл</v>
      </c>
      <c r="H119" t="str">
        <f>VLOOKUP(B119,audio_list_stym!$A$3:$AJ$18,28,FALSE)</f>
        <v>Ake</v>
      </c>
      <c r="I119" t="s">
        <v>693</v>
      </c>
      <c r="J119" t="str">
        <f t="shared" si="29"/>
        <v>Ake_6</v>
      </c>
      <c r="K119">
        <v>15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110</v>
      </c>
      <c r="Z119" t="str">
        <f>IF(G119="экспл",VLOOKUP(J119,quest_экспл!$A$1:$N$129,12,FALSE),IF(G119="импл_",0,0))</f>
        <v>sound\\On_s_dolkami.wav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5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30"/>
        <v/>
      </c>
      <c r="AI119" t="s">
        <v>91</v>
      </c>
      <c r="AO119">
        <f t="shared" ca="1" si="36"/>
        <v>0.26804962649721065</v>
      </c>
      <c r="AP119" t="str">
        <f t="shared" ca="1" si="37"/>
        <v>pics\\Redis_6.jpg</v>
      </c>
      <c r="AR119" t="str">
        <f t="shared" si="39"/>
        <v/>
      </c>
      <c r="AS119" t="str">
        <f t="shared" si="31"/>
        <v/>
      </c>
      <c r="AT119">
        <f t="shared" ca="1" si="32"/>
        <v>0.76991456974131378</v>
      </c>
      <c r="AU119" t="s">
        <v>697</v>
      </c>
      <c r="AV119" t="str">
        <f t="shared" ca="1" si="33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_Он_с_дольками?</v>
      </c>
      <c r="BA119" t="e">
        <f>VLOOKUP(Q119,audio_list_stym!$B$2:$BQ$299,68,FALSE)</f>
        <v>#N/A</v>
      </c>
      <c r="BB119" t="str">
        <f t="shared" si="34"/>
        <v>На_мониторе_ТОДИС._Он_с_дольками?</v>
      </c>
      <c r="BD119" cm="1">
        <f t="array" aca="1" ref="BD119" ca="1">INDEX($L$114:$L$121,(RANK(AT7,$AT$2:$AT$9)))</f>
        <v>2077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VLOOKUP(B120,audio_list_stym!$A$3:$BP$18,60,FALSE)</f>
        <v>15</v>
      </c>
      <c r="F120" t="str">
        <f>VLOOKUP(E120,metki!$A$2:$B$9,2,FALSE)</f>
        <v>экспл_новые_с_названием</v>
      </c>
      <c r="G120" t="str">
        <f t="shared" si="28"/>
        <v>экспл</v>
      </c>
      <c r="H120" t="str">
        <f>VLOOKUP(B120,audio_list_stym!$A$3:$AJ$18,28,FALSE)</f>
        <v>Ake</v>
      </c>
      <c r="I120" t="s">
        <v>694</v>
      </c>
      <c r="J120" t="str">
        <f t="shared" si="29"/>
        <v>Ake_7</v>
      </c>
      <c r="K120">
        <v>15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111</v>
      </c>
      <c r="Z120" t="str">
        <f>IF(G120="экспл",VLOOKUP(J120,quest_экспл!$A$1:$N$129,12,FALSE),IF(G120="импл_",0,0))</f>
        <v>sound\\On_visushenniy.wav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5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30"/>
        <v/>
      </c>
      <c r="AI120" t="s">
        <v>92</v>
      </c>
      <c r="AO120">
        <f t="shared" ca="1" si="36"/>
        <v>0.51987311103075173</v>
      </c>
      <c r="AP120" t="str">
        <f t="shared" ca="1" si="37"/>
        <v>pics\\Kokos_7.jpg</v>
      </c>
      <c r="AR120" t="str">
        <f t="shared" si="39"/>
        <v/>
      </c>
      <c r="AS120" t="str">
        <f t="shared" si="31"/>
        <v/>
      </c>
      <c r="AT120">
        <f t="shared" ca="1" si="32"/>
        <v>0.67392478217468721</v>
      </c>
      <c r="AU120" t="s">
        <v>697</v>
      </c>
      <c r="AV120" t="str">
        <f t="shared" ca="1" si="33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_Он_высушенный?</v>
      </c>
      <c r="BA120" t="e">
        <f>VLOOKUP(Q120,audio_list_stym!$B$2:$BQ$299,68,FALSE)</f>
        <v>#N/A</v>
      </c>
      <c r="BB120" t="str">
        <f t="shared" si="34"/>
        <v>Перед_Вами_ТОДИС._Он_высушенный?</v>
      </c>
      <c r="BD120" cm="1">
        <f t="array" aca="1" ref="BD120" ca="1">INDEX($L$114:$L$121,(RANK(AT8,$AT$2:$AT$9)))</f>
        <v>2074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VLOOKUP(B121,audio_list_stym!$A$3:$BP$18,60,FALSE)</f>
        <v>15</v>
      </c>
      <c r="F121" t="str">
        <f>VLOOKUP(E121,metki!$A$2:$B$9,2,FALSE)</f>
        <v>экспл_новые_с_названием</v>
      </c>
      <c r="G121" t="str">
        <f t="shared" si="28"/>
        <v>экспл</v>
      </c>
      <c r="H121" t="str">
        <f>VLOOKUP(B121,audio_list_stym!$A$3:$AJ$18,28,FALSE)</f>
        <v>Ake</v>
      </c>
      <c r="I121" t="s">
        <v>695</v>
      </c>
      <c r="J121" t="str">
        <f t="shared" si="29"/>
        <v>Ake_8</v>
      </c>
      <c r="K121">
        <v>15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112</v>
      </c>
      <c r="Z121" t="str">
        <f>IF(G121="экспл",VLOOKUP(J121,quest_экспл!$A$1:$N$129,12,FALSE),IF(G121="импл_",0,0))</f>
        <v>sound\\Myatiy_li_on.wav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5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30"/>
        <v/>
      </c>
      <c r="AI121" t="s">
        <v>93</v>
      </c>
      <c r="AO121">
        <f t="shared" ca="1" si="36"/>
        <v>0.11187973474756663</v>
      </c>
      <c r="AP121" t="str">
        <f t="shared" ca="1" si="37"/>
        <v>pics\\Tomat_5.jpg</v>
      </c>
      <c r="AR121" t="str">
        <f>IF(AH121="sound\\Ogorod",AP49,"")</f>
        <v/>
      </c>
      <c r="AS121" t="str">
        <f t="shared" si="31"/>
        <v/>
      </c>
      <c r="AT121">
        <f t="shared" ca="1" si="32"/>
        <v>0.28453293749469366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_Мятый_ли_он?</v>
      </c>
      <c r="BA121" t="e">
        <f>VLOOKUP(Q121,audio_list_stym!$B$2:$BQ$299,68,FALSE)</f>
        <v>#N/A</v>
      </c>
      <c r="BB121" t="str">
        <f t="shared" si="34"/>
        <v>Вы_видите_ТОДИС._Мятый_ли_он?</v>
      </c>
      <c r="BD121" cm="1">
        <f t="array" aca="1" ref="BD121" ca="1">INDEX($L$114:$L$121,(RANK(AT9,$AT$2:$AT$9)))</f>
        <v>2080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VLOOKUP(B122,audio_list_stym!$A$3:$BP$18,60,FALSE)</f>
        <v>16</v>
      </c>
      <c r="F122" t="str">
        <f>VLOOKUP(E122,metki!$A$2:$B$9,2,FALSE)</f>
        <v>импл_новые_без_названия</v>
      </c>
      <c r="G122" t="str">
        <f t="shared" si="28"/>
        <v>импл_</v>
      </c>
      <c r="H122" t="str">
        <f>VLOOKUP(B122,audio_list_stym!$A$3:$AJ$18,28,FALSE)</f>
        <v>Finger</v>
      </c>
      <c r="I122" t="s">
        <v>688</v>
      </c>
      <c r="J122" t="str">
        <f t="shared" si="29"/>
        <v>Finger_1</v>
      </c>
      <c r="K122">
        <v>16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241</v>
      </c>
      <c r="Q122" t="str">
        <f>IF(G122="экспл",0,IF(G122="импл_",VLOOKUP(J122,quest_импл!$A$1:$J$129,8,FALSE),0))</f>
        <v>sound\\Vityanut_li.wav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2034</v>
      </c>
      <c r="AD122" t="str">
        <f t="shared" ca="1" si="35"/>
        <v>pics\\Limon_2.jpg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0"/>
        <v>pics\\Limon_2.jpg</v>
      </c>
      <c r="AI122" t="s">
        <v>124</v>
      </c>
      <c r="AO122">
        <f t="shared" ca="1" si="36"/>
        <v>0.49970744091868879</v>
      </c>
      <c r="AP122" t="str">
        <f t="shared" ca="1" si="37"/>
        <v>pics\\Limon_2.jpg</v>
      </c>
      <c r="AR122" t="str">
        <f t="shared" ref="AR122:AR129" si="40">IF(AH122="sound\\Ogorod",AP50,"")</f>
        <v/>
      </c>
      <c r="AS122" t="str">
        <f t="shared" ca="1" si="31"/>
        <v>pics\\Limon_2.jpg</v>
      </c>
      <c r="AT122">
        <f t="shared" ca="1" si="32"/>
        <v>0.83051844281942033</v>
      </c>
      <c r="AU122" t="s">
        <v>697</v>
      </c>
      <c r="AV122" t="str">
        <f t="shared" ca="1" si="33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_Вытянут_ли_</v>
      </c>
      <c r="BB122" t="str">
        <f t="shared" si="34"/>
        <v>_Вытянут_ли_XXXXX?</v>
      </c>
      <c r="BC122">
        <f>A122</f>
        <v>1216</v>
      </c>
      <c r="BD122" cm="1">
        <f t="array" aca="1" ref="BD122" ca="1">INDEX($L$122:$L$129,(RANK(AT2,$AT$2:$AT$9)))</f>
        <v>2083</v>
      </c>
      <c r="BE122" cm="1">
        <f t="array" aca="1" ref="BE122" ca="1">INDEX(BD66:BD81,(RANK(AT9,$AT$2:$AT$17)))</f>
        <v>2120</v>
      </c>
      <c r="BF122" cm="1">
        <f t="array" aca="1" ref="BF122" ca="1">INDEX(BD90:BD105,(RANK(AT9,$AT$2:$AT$17)))</f>
        <v>2152</v>
      </c>
      <c r="BG122" cm="1">
        <f t="array" aca="1" ref="BG122" ca="1">INDEX(BD106:BD121,(RANK(AT9,$AT$2:$AT$17)))</f>
        <v>2080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VLOOKUP(B123,audio_list_stym!$A$3:$BP$18,60,FALSE)</f>
        <v>16</v>
      </c>
      <c r="F123" t="str">
        <f>VLOOKUP(E123,metki!$A$2:$B$9,2,FALSE)</f>
        <v>импл_новые_без_названия</v>
      </c>
      <c r="G123" t="str">
        <f t="shared" si="28"/>
        <v>импл_</v>
      </c>
      <c r="H123" t="str">
        <f>VLOOKUP(B123,audio_list_stym!$A$3:$AJ$18,28,FALSE)</f>
        <v>Finger</v>
      </c>
      <c r="I123" t="s">
        <v>689</v>
      </c>
      <c r="J123" t="str">
        <f t="shared" si="29"/>
        <v>Finger_2</v>
      </c>
      <c r="K123">
        <v>16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242</v>
      </c>
      <c r="Q123" t="str">
        <f>IF(G123="экспл",0,IF(G123="импл_",VLOOKUP(J123,quest_импл!$A$1:$J$129,8,FALSE),0))</f>
        <v>sound\\Nadloman_li.wav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2039</v>
      </c>
      <c r="AD123" t="str">
        <f t="shared" ca="1" si="35"/>
        <v>pics\\Limon_7.jpg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0"/>
        <v>pics\\Limon_7.jpg</v>
      </c>
      <c r="AI123" t="s">
        <v>125</v>
      </c>
      <c r="AO123">
        <f t="shared" ca="1" si="36"/>
        <v>0.45348055713782642</v>
      </c>
      <c r="AP123" t="str">
        <f t="shared" ca="1" si="37"/>
        <v>pics\\Limon_7.jpg</v>
      </c>
      <c r="AR123" t="str">
        <f t="shared" si="40"/>
        <v/>
      </c>
      <c r="AS123" t="str">
        <f t="shared" ca="1" si="31"/>
        <v>pics\\Limon_7.jpg</v>
      </c>
      <c r="AT123">
        <f t="shared" ca="1" si="32"/>
        <v>0.91788104307331075</v>
      </c>
      <c r="AU123" t="s">
        <v>697</v>
      </c>
      <c r="AV123" t="str">
        <f t="shared" ca="1" si="33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_Надломан_ли_</v>
      </c>
      <c r="BB123" t="str">
        <f t="shared" si="34"/>
        <v>_Надломан_ли_XXXXX?</v>
      </c>
      <c r="BD123" cm="1">
        <f t="array" aca="1" ref="BD123" ca="1">INDEX($L$122:$L$129,(RANK(AT3,$AT$2:$AT$9)))</f>
        <v>2087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VLOOKUP(B124,audio_list_stym!$A$3:$BP$18,60,FALSE)</f>
        <v>16</v>
      </c>
      <c r="F124" t="str">
        <f>VLOOKUP(E124,metki!$A$2:$B$9,2,FALSE)</f>
        <v>импл_новые_без_названия</v>
      </c>
      <c r="G124" t="str">
        <f t="shared" si="28"/>
        <v>импл_</v>
      </c>
      <c r="H124" t="str">
        <f>VLOOKUP(B124,audio_list_stym!$A$3:$AJ$18,28,FALSE)</f>
        <v>Finger</v>
      </c>
      <c r="I124" t="s">
        <v>690</v>
      </c>
      <c r="J124" t="str">
        <f t="shared" si="29"/>
        <v>Finger_3</v>
      </c>
      <c r="K124">
        <v>16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243</v>
      </c>
      <c r="Q124" t="str">
        <f>IF(G124="экспл",0,IF(G124="импл_",VLOOKUP(J124,quest_импл!$A$1:$J$129,8,FALSE),0))</f>
        <v>sound\\Volnistiy_li.wav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2010</v>
      </c>
      <c r="AD124" t="str">
        <f t="shared" ca="1" si="35"/>
        <v>pics\\Finik_2.jpg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0"/>
        <v>pics\\Finik_2.jpg</v>
      </c>
      <c r="AI124" t="s">
        <v>126</v>
      </c>
      <c r="AO124">
        <f t="shared" ca="1" si="36"/>
        <v>0.87409680722631444</v>
      </c>
      <c r="AP124" t="str">
        <f t="shared" ca="1" si="37"/>
        <v>pics\\Finik_2.jpg</v>
      </c>
      <c r="AR124" t="str">
        <f t="shared" si="40"/>
        <v/>
      </c>
      <c r="AS124" t="str">
        <f t="shared" ca="1" si="31"/>
        <v>pics\\Finik_2.jpg</v>
      </c>
      <c r="AT124">
        <f t="shared" ca="1" si="32"/>
        <v>3.2520230887507218E-2</v>
      </c>
      <c r="AU124" t="s">
        <v>697</v>
      </c>
      <c r="AV124" t="str">
        <f t="shared" ca="1" si="33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_Волнистый_ли_</v>
      </c>
      <c r="BB124" t="str">
        <f t="shared" si="34"/>
        <v>_Волнистый_ли_XXXXX?</v>
      </c>
      <c r="BD124" cm="1">
        <f t="array" aca="1" ref="BD124" ca="1">INDEX($L$122:$L$129,(RANK(AT4,$AT$2:$AT$9)))</f>
        <v>2081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VLOOKUP(B125,audio_list_stym!$A$3:$BP$18,60,FALSE)</f>
        <v>16</v>
      </c>
      <c r="F125" t="str">
        <f>VLOOKUP(E125,metki!$A$2:$B$9,2,FALSE)</f>
        <v>импл_новые_без_названия</v>
      </c>
      <c r="G125" t="str">
        <f t="shared" si="28"/>
        <v>импл_</v>
      </c>
      <c r="H125" t="str">
        <f>VLOOKUP(B125,audio_list_stym!$A$3:$AJ$18,28,FALSE)</f>
        <v>Finger</v>
      </c>
      <c r="I125" t="s">
        <v>691</v>
      </c>
      <c r="J125" t="str">
        <f t="shared" si="29"/>
        <v>Finger_4</v>
      </c>
      <c r="K125">
        <v>16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244</v>
      </c>
      <c r="Q125" t="str">
        <f>IF(G125="экспл",0,IF(G125="импл_",VLOOKUP(J125,quest_импл!$A$1:$J$129,8,FALSE),0))</f>
        <v>sound\\Buriy_li.wav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2049</v>
      </c>
      <c r="AD125" t="str">
        <f t="shared" ca="1" si="35"/>
        <v>pics\\Redis_1.jpg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0"/>
        <v>pics\\Redis_1.jpg</v>
      </c>
      <c r="AI125" t="s">
        <v>127</v>
      </c>
      <c r="AO125">
        <f t="shared" ca="1" si="36"/>
        <v>0.33310058778488005</v>
      </c>
      <c r="AP125" t="str">
        <f t="shared" ca="1" si="37"/>
        <v>pics\\Redis_1.jpg</v>
      </c>
      <c r="AR125" t="str">
        <f t="shared" si="40"/>
        <v/>
      </c>
      <c r="AS125" t="str">
        <f t="shared" ca="1" si="31"/>
        <v>pics\\Redis_1.jpg</v>
      </c>
      <c r="AT125">
        <f t="shared" ca="1" si="32"/>
        <v>0.84990849509779565</v>
      </c>
      <c r="AU125" t="s">
        <v>697</v>
      </c>
      <c r="AV125" t="str">
        <f t="shared" ca="1" si="33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_Бурый_ли_</v>
      </c>
      <c r="BB125" t="str">
        <f t="shared" si="34"/>
        <v>_Бурый_ли_XXXXX?</v>
      </c>
      <c r="BD125" cm="1">
        <f t="array" aca="1" ref="BD125" ca="1">INDEX($L$122:$L$129,(RANK(AT5,$AT$2:$AT$9)))</f>
        <v>2084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VLOOKUP(B126,audio_list_stym!$A$3:$BP$18,60,FALSE)</f>
        <v>16</v>
      </c>
      <c r="F126" t="str">
        <f>VLOOKUP(E126,metki!$A$2:$B$9,2,FALSE)</f>
        <v>импл_новые_без_названия</v>
      </c>
      <c r="G126" t="str">
        <f t="shared" si="28"/>
        <v>импл_</v>
      </c>
      <c r="H126" t="str">
        <f>VLOOKUP(B126,audio_list_stym!$A$3:$AJ$18,28,FALSE)</f>
        <v>Finger</v>
      </c>
      <c r="I126" t="s">
        <v>692</v>
      </c>
      <c r="J126" t="str">
        <f t="shared" si="29"/>
        <v>Finger_5</v>
      </c>
      <c r="K126">
        <v>16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245</v>
      </c>
      <c r="Q126" t="str">
        <f>IF(G126="экспл",0,IF(G126="импл_",VLOOKUP(J126,quest_импл!$A$1:$J$129,8,FALSE),0))</f>
        <v>sound\\Vizhatiy_li.wav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2015</v>
      </c>
      <c r="AD126" t="str">
        <f t="shared" ca="1" si="35"/>
        <v>pics\\Finik_7.jpg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0"/>
        <v>pics\\Finik_7.jpg</v>
      </c>
      <c r="AI126" t="s">
        <v>128</v>
      </c>
      <c r="AO126">
        <f t="shared" ca="1" si="36"/>
        <v>0.80230041197142699</v>
      </c>
      <c r="AP126" t="str">
        <f t="shared" ca="1" si="37"/>
        <v>pics\\Finik_7.jpg</v>
      </c>
      <c r="AR126" t="str">
        <f t="shared" si="40"/>
        <v/>
      </c>
      <c r="AS126" t="str">
        <f t="shared" ca="1" si="31"/>
        <v>pics\\Finik_7.jpg</v>
      </c>
      <c r="AT126">
        <f t="shared" ca="1" si="32"/>
        <v>0.33463695267133808</v>
      </c>
      <c r="AU126" t="s">
        <v>697</v>
      </c>
      <c r="AV126" t="str">
        <f t="shared" ca="1" si="33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_Выжатый_ли_</v>
      </c>
      <c r="BB126" t="str">
        <f t="shared" si="34"/>
        <v>_Выжатый_ли_XXXXX?</v>
      </c>
      <c r="BD126" cm="1">
        <f t="array" aca="1" ref="BD126" ca="1">INDEX($L$122:$L$129,(RANK(AT6,$AT$2:$AT$9)))</f>
        <v>2086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VLOOKUP(B127,audio_list_stym!$A$3:$BP$18,60,FALSE)</f>
        <v>16</v>
      </c>
      <c r="F127" t="str">
        <f>VLOOKUP(E127,metki!$A$2:$B$9,2,FALSE)</f>
        <v>импл_новые_без_названия</v>
      </c>
      <c r="G127" t="str">
        <f t="shared" si="28"/>
        <v>импл_</v>
      </c>
      <c r="H127" t="str">
        <f>VLOOKUP(B127,audio_list_stym!$A$3:$AJ$18,28,FALSE)</f>
        <v>Finger</v>
      </c>
      <c r="I127" t="s">
        <v>693</v>
      </c>
      <c r="J127" t="str">
        <f t="shared" si="29"/>
        <v>Finger_6</v>
      </c>
      <c r="K127">
        <v>16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246</v>
      </c>
      <c r="Q127" t="str">
        <f>IF(G127="экспл",0,IF(G127="импл_",VLOOKUP(J127,quest_импл!$A$1:$J$129,8,FALSE),0))</f>
        <v>sound\\Obemniy_li.wav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2001</v>
      </c>
      <c r="AD127" t="str">
        <f t="shared" ca="1" si="35"/>
        <v>pics\\Banan_1.jpg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0"/>
        <v>pics\\Banan_1.jpg</v>
      </c>
      <c r="AI127" t="s">
        <v>129</v>
      </c>
      <c r="AO127">
        <f t="shared" ca="1" si="36"/>
        <v>0.9814840417681866</v>
      </c>
      <c r="AP127" t="str">
        <f t="shared" ca="1" si="37"/>
        <v>pics\\Banan_1.jpg</v>
      </c>
      <c r="AR127" t="str">
        <f t="shared" si="40"/>
        <v/>
      </c>
      <c r="AS127" t="str">
        <f t="shared" ca="1" si="31"/>
        <v>pics\\Banan_1.jpg</v>
      </c>
      <c r="AT127">
        <f t="shared" ca="1" si="32"/>
        <v>0.63330723790145671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_Объемный_ли_</v>
      </c>
      <c r="BB127" t="str">
        <f t="shared" si="34"/>
        <v>_Объемный_ли_XXXXX?</v>
      </c>
      <c r="BD127" cm="1">
        <f t="array" aca="1" ref="BD127" ca="1">INDEX($L$122:$L$129,(RANK(AT7,$AT$2:$AT$9)))</f>
        <v>2085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VLOOKUP(B128,audio_list_stym!$A$3:$BP$18,60,FALSE)</f>
        <v>16</v>
      </c>
      <c r="F128" t="str">
        <f>VLOOKUP(E128,metki!$A$2:$B$9,2,FALSE)</f>
        <v>импл_новые_без_названия</v>
      </c>
      <c r="G128" t="str">
        <f t="shared" si="28"/>
        <v>импл_</v>
      </c>
      <c r="H128" t="str">
        <f>VLOOKUP(B128,audio_list_stym!$A$3:$AJ$18,28,FALSE)</f>
        <v>Finger</v>
      </c>
      <c r="I128" t="s">
        <v>694</v>
      </c>
      <c r="J128" t="str">
        <f t="shared" si="29"/>
        <v>Finger_7</v>
      </c>
      <c r="K128">
        <v>16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247</v>
      </c>
      <c r="Q128" t="str">
        <f>IF(G128="экспл",0,IF(G128="импл_",VLOOKUP(J128,quest_импл!$A$1:$J$129,8,FALSE),0))</f>
        <v>sound\\Pustoy_li.wav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2035</v>
      </c>
      <c r="AD128" t="str">
        <f t="shared" ca="1" si="35"/>
        <v>pics\\Limon_3.jpg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0"/>
        <v>pics\\Limon_3.jpg</v>
      </c>
      <c r="AI128" t="s">
        <v>130</v>
      </c>
      <c r="AO128">
        <f t="shared" ca="1" si="36"/>
        <v>0.49426246339618229</v>
      </c>
      <c r="AP128" t="str">
        <f t="shared" ca="1" si="37"/>
        <v>pics\\Limon_3.jpg</v>
      </c>
      <c r="AR128" t="str">
        <f t="shared" si="40"/>
        <v/>
      </c>
      <c r="AS128" t="str">
        <f t="shared" ca="1" si="31"/>
        <v>pics\\Limon_3.jpg</v>
      </c>
      <c r="AT128">
        <f t="shared" ca="1" si="32"/>
        <v>0.39172527942465063</v>
      </c>
      <c r="AU128" t="s">
        <v>697</v>
      </c>
      <c r="AV128" t="str">
        <f t="shared" ca="1" si="33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_Пустой_ли_</v>
      </c>
      <c r="BB128" t="str">
        <f t="shared" si="34"/>
        <v>_Пустой_ли_XXXXX?</v>
      </c>
      <c r="BD128" cm="1">
        <f t="array" aca="1" ref="BD128" ca="1">INDEX($L$122:$L$129,(RANK(AT8,$AT$2:$AT$9)))</f>
        <v>2082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VLOOKUP(B129,audio_list_stym!$A$3:$BP$18,60,FALSE)</f>
        <v>16</v>
      </c>
      <c r="F129" t="str">
        <f>VLOOKUP(E129,metki!$A$2:$B$9,2,FALSE)</f>
        <v>импл_новые_без_названия</v>
      </c>
      <c r="G129" t="str">
        <f t="shared" si="28"/>
        <v>импл_</v>
      </c>
      <c r="H129" t="str">
        <f>VLOOKUP(B129,audio_list_stym!$A$3:$AJ$18,28,FALSE)</f>
        <v>Finger</v>
      </c>
      <c r="I129" t="s">
        <v>695</v>
      </c>
      <c r="J129" t="str">
        <f t="shared" si="29"/>
        <v>Finger_8</v>
      </c>
      <c r="K129">
        <v>16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248</v>
      </c>
      <c r="Q129" t="str">
        <f>IF(G129="экспл",0,IF(G129="импл_",VLOOKUP(J129,quest_импл!$A$1:$J$129,8,FALSE),0))</f>
        <v>sound\\Beliy_li.wav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2014</v>
      </c>
      <c r="AD129" t="str">
        <f t="shared" ca="1" si="35"/>
        <v>pics\\Finik_6.jpg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0"/>
        <v>pics\\Finik_6.jpg</v>
      </c>
      <c r="AI129" t="s">
        <v>131</v>
      </c>
      <c r="AO129">
        <f t="shared" ca="1" si="36"/>
        <v>0.8173103692942556</v>
      </c>
      <c r="AP129" t="str">
        <f t="shared" ca="1" si="37"/>
        <v>pics\\Finik_6.jpg</v>
      </c>
      <c r="AR129" t="str">
        <f t="shared" si="40"/>
        <v/>
      </c>
      <c r="AS129" t="str">
        <f t="shared" ca="1" si="31"/>
        <v>pics\\Finik_6.jpg</v>
      </c>
      <c r="AT129">
        <f t="shared" ca="1" si="32"/>
        <v>0.16472019964948581</v>
      </c>
      <c r="AU129" t="s">
        <v>697</v>
      </c>
      <c r="AV129" t="str">
        <f t="shared" ca="1" si="33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_Белый_ли_</v>
      </c>
      <c r="BB129" t="str">
        <f t="shared" si="34"/>
        <v>_Белый_ли_XXXXX?</v>
      </c>
      <c r="BD129" cm="1">
        <f t="array" aca="1" ref="BD129" ca="1">INDEX($L$122:$L$129,(RANK(AT9,$AT$2:$AT$9)))</f>
        <v>2088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800-000000000000}"/>
  <pageMargins left="0.7" right="0.7" top="0.75" bottom="0.75" header="0.3" footer="0.3"/>
  <pageSetup paperSize="9"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H161"/>
  <sheetViews>
    <sheetView topLeftCell="AX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VLOOKUP(B2,audio_list_stym!$A$3:$BP$18,61,FALSE)</f>
        <v>10</v>
      </c>
      <c r="F2" t="str">
        <f>VLOOKUP(E2,metki!$A$2:$B$9,2,FALSE)</f>
        <v>импл_реал_с_названием</v>
      </c>
      <c r="G2" t="str">
        <f t="shared" ref="G2:G33" si="0">LEFT(F2,5)</f>
        <v>импл_</v>
      </c>
      <c r="H2" t="str">
        <f>VLOOKUP(B2,audio_list_stym!$A$3:$AJ$18,29,FALSE)</f>
        <v>Tomat</v>
      </c>
      <c r="I2" t="s">
        <v>688</v>
      </c>
      <c r="J2" t="str">
        <f t="shared" ref="J2:J33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3" ca="1" si="2">IF(ISTEXT(AR2),AR2,IF(ISTEXT(AS2),AS2,""))</f>
        <v>pics\\Limon_3.jpg</v>
      </c>
      <c r="AH2" t="str">
        <f t="shared" ref="AH2:AH33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t="shared" ref="AO2:AO25" ca="1" si="6">RAND()</f>
        <v>0.97262277969117916</v>
      </c>
      <c r="AP2" t="str">
        <f t="shared" ref="AP2:AP25" ca="1" si="7">INDEX($AM$2:$AM$25,(RANK(AO2,$AO$2:$AO$25)))</f>
        <v>pics\\Limon_3.jpg</v>
      </c>
      <c r="AQ2" t="str">
        <f t="shared" ref="AQ2:AQ25" ca="1" si="8">INDEX($AN$2:$AN$25,(RANK(AO2,$AO$2:$AO$25)))</f>
        <v>pics\\Redis_3.jpg</v>
      </c>
      <c r="AR2" t="str">
        <f t="shared" ref="AR2:AR9" ca="1" si="9">IF(AH2="sound\\Ogorod",AP2,"")</f>
        <v>pics\\Limon_3.jpg</v>
      </c>
      <c r="AT2">
        <f t="shared" ref="AT2:AT33" ca="1" si="10">RAND()</f>
        <v>0.99470042907846401</v>
      </c>
      <c r="AU2" t="str">
        <f>IF(OR(G2=10,G2=11,G2=14,G2=15),VLOOKUP(AT2,audio_list_stym!$A$3:$B$18,2,FALSE),"sound\\Noviy_plod.wav")</f>
        <v>sound\\Noviy_plod.wav</v>
      </c>
      <c r="AV2" t="str">
        <f t="shared" ref="AV2:AV33" ca="1" si="11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33" si="12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VLOOKUP(B3,audio_list_stym!$A$3:$BP$18,61,FALSE)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VLOOKUP(B3,audio_list_stym!$A$3:$AJ$18,29,FALSE)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2007</v>
      </c>
      <c r="AD3" t="str">
        <f t="shared" ref="AD3:AD34" ca="1" si="13">IF(ISTEXT(AE3),AE3,IF(ISTEXT(AF3),AF3,""))</f>
        <v>pics\\Banan_7.jpg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pics\\Banan_7.jpg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ca="1" si="6"/>
        <v>0.37343422014077066</v>
      </c>
      <c r="AP3" t="str">
        <f t="shared" ca="1" si="7"/>
        <v>pics\\Banan_7.jpg</v>
      </c>
      <c r="AQ3" t="str">
        <f t="shared" ca="1" si="8"/>
        <v>pics\\Goroh_7.jpg</v>
      </c>
      <c r="AR3" t="str">
        <f t="shared" ca="1" si="9"/>
        <v>pics\\Banan_7.jpg</v>
      </c>
      <c r="AT3">
        <f t="shared" ca="1" si="10"/>
        <v>0.62783278048466185</v>
      </c>
      <c r="AU3" t="str">
        <f>IF(OR(G3=10,G3=11,G3=14,G3=15),VLOOKUP(AT3,audio_list_stym!$A$3:$B$18,2,FALSE),"sound\\Noviy_plod.wav")</f>
        <v>sound\\Noviy_plod.wav</v>
      </c>
      <c r="AV3" t="str">
        <f t="shared" ca="1" si="11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2"/>
        <v>_Мясистый_ли_ТОМАТ?</v>
      </c>
      <c r="BD3" cm="1">
        <f t="array" aca="1" ref="BD3" ca="1">INDEX($L$2:$L$9,(RANK(AT3,$AT$2:$AT$9)))</f>
        <v>2062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VLOOKUP(B4,audio_list_stym!$A$3:$BP$18,61,FALSE)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VLOOKUP(B4,audio_list_stym!$A$3:$AJ$18,29,FALSE)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2039</v>
      </c>
      <c r="AD4" t="str">
        <f t="shared" ca="1" si="13"/>
        <v>pics\\Limon_7.jpg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pics\\Limon_7.jpg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6"/>
        <v>0.68310336271219474</v>
      </c>
      <c r="AP4" t="str">
        <f t="shared" ca="1" si="7"/>
        <v>pics\\Limon_7.jpg</v>
      </c>
      <c r="AQ4" t="str">
        <f t="shared" ca="1" si="8"/>
        <v>pics\\Redis_7.jpg</v>
      </c>
      <c r="AR4" t="str">
        <f t="shared" ca="1" si="9"/>
        <v>pics\\Limon_7.jpg</v>
      </c>
      <c r="AT4">
        <f t="shared" ca="1" si="10"/>
        <v>0.61863213319459587</v>
      </c>
      <c r="AU4" t="str">
        <f>IF(OR(G4=10,G4=11,G4=14,G4=15),VLOOKUP(AT4,audio_list_stym!$A$3:$B$18,2,FALSE),"sound\\Noviy_plod.wav")</f>
        <v>sound\\Noviy_plod.wav</v>
      </c>
      <c r="AV4" t="str">
        <f t="shared" ca="1" si="11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2"/>
        <v>_Горький_ли_ТОМАТ?</v>
      </c>
      <c r="BD4" cm="1">
        <f t="array" aca="1" ref="BD4" ca="1">INDEX($L$2:$L$9,(RANK(AT4,$AT$2:$AT$9)))</f>
        <v>2063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VLOOKUP(B5,audio_list_stym!$A$3:$BP$18,61,FALSE)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VLOOKUP(B5,audio_list_stym!$A$3:$AJ$18,29,FALSE)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2158</v>
      </c>
      <c r="AD5" t="str">
        <f t="shared" ca="1" si="13"/>
        <v>pics\\Injir_6.jpg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6"/>
        <v>7.1365784141463773E-2</v>
      </c>
      <c r="AP5" t="str">
        <f t="shared" ca="1" si="7"/>
        <v>pics\\Injir_6.jpg</v>
      </c>
      <c r="AQ5" t="str">
        <f t="shared" ca="1" si="8"/>
        <v>pics\\Tikva_6.jpg</v>
      </c>
      <c r="AR5" t="str">
        <f t="shared" ca="1" si="9"/>
        <v>pics\\Injir_6.jpg</v>
      </c>
      <c r="AT5">
        <f t="shared" ca="1" si="10"/>
        <v>0.32576496817721146</v>
      </c>
      <c r="AU5" t="str">
        <f>IF(OR(G5=10,G5=11,G5=14,G5=15),VLOOKUP(AT5,audio_list_stym!$A$3:$B$18,2,FALSE),"sound\\Noviy_plod.wav")</f>
        <v>sound\\Noviy_plod.wav</v>
      </c>
      <c r="AV5" t="str">
        <f t="shared" ca="1" si="11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2"/>
        <v>_Яркий_ли_ТОМАТ?</v>
      </c>
      <c r="BD5" cm="1">
        <f t="array" aca="1" ref="BD5" ca="1">INDEX($L$2:$L$9,(RANK(AT5,$AT$2:$AT$9)))</f>
        <v>2064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VLOOKUP(B6,audio_list_stym!$A$3:$BP$18,61,FALSE)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VLOOKUP(B6,audio_list_stym!$A$3:$AJ$18,29,FALSE)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2157</v>
      </c>
      <c r="AD6" t="str">
        <f t="shared" ca="1" si="13"/>
        <v>pics\\Injir_5.jpg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6"/>
        <v>0.12953008002497957</v>
      </c>
      <c r="AP6" t="str">
        <f t="shared" ca="1" si="7"/>
        <v>pics\\Injir_5.jpg</v>
      </c>
      <c r="AQ6" t="str">
        <f t="shared" ca="1" si="8"/>
        <v>pics\\Tikva_5.jpg</v>
      </c>
      <c r="AR6" t="str">
        <f t="shared" ca="1" si="9"/>
        <v>pics\\Injir_5.jpg</v>
      </c>
      <c r="AT6">
        <f t="shared" ca="1" si="10"/>
        <v>0.62964656303699151</v>
      </c>
      <c r="AU6" t="str">
        <f>IF(OR(G6=10,G6=11,G6=14,G6=15),VLOOKUP(AT6,audio_list_stym!$A$3:$B$18,2,FALSE),"sound\\Noviy_plod.wav")</f>
        <v>sound\\Noviy_plod.wav</v>
      </c>
      <c r="AV6" t="str">
        <f t="shared" ca="1" si="11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2"/>
        <v>_Острый_ли_ТОМАТ?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VLOOKUP(B7,audio_list_stym!$A$3:$BP$18,61,FALSE)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VLOOKUP(B7,audio_list_stym!$A$3:$AJ$18,29,FALSE)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2008</v>
      </c>
      <c r="AD7" t="str">
        <f t="shared" ca="1" si="13"/>
        <v>pics\\Banan_8.jpg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pics\\Banan_8.jpg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6"/>
        <v>0.34254542655513687</v>
      </c>
      <c r="AP7" t="str">
        <f t="shared" ca="1" si="7"/>
        <v>pics\\Banan_8.jpg</v>
      </c>
      <c r="AQ7" t="str">
        <f t="shared" ca="1" si="8"/>
        <v>pics\\Goroh_8.jpg</v>
      </c>
      <c r="AR7" t="str">
        <f t="shared" ca="1" si="9"/>
        <v>pics\\Banan_8.jpg</v>
      </c>
      <c r="AT7">
        <f t="shared" ca="1" si="10"/>
        <v>0.98072762768776289</v>
      </c>
      <c r="AU7" t="str">
        <f>IF(OR(G7=10,G7=11,G7=14,G7=15),VLOOKUP(AT7,audio_list_stym!$A$3:$B$18,2,FALSE),"sound\\Noviy_plod.wav")</f>
        <v>sound\\Noviy_plod.wav</v>
      </c>
      <c r="AV7" t="str">
        <f t="shared" ca="1" si="11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2"/>
        <v>_Спелый_ли_ТОМАТ?</v>
      </c>
      <c r="BD7" cm="1">
        <f t="array" aca="1" ref="BD7" ca="1">INDEX($L$2:$L$9,(RANK(AT7,$AT$2:$AT$9)))</f>
        <v>2058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VLOOKUP(B8,audio_list_stym!$A$3:$BP$18,61,FALSE)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VLOOKUP(B8,audio_list_stym!$A$3:$AJ$18,29,FALSE)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2037</v>
      </c>
      <c r="AD8" t="str">
        <f t="shared" ca="1" si="13"/>
        <v>pics\\Limon_5.jpg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pics\\Limon_5.jpg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6"/>
        <v>0.93514601430294142</v>
      </c>
      <c r="AP8" t="str">
        <f t="shared" ca="1" si="7"/>
        <v>pics\\Limon_5.jpg</v>
      </c>
      <c r="AQ8" t="str">
        <f t="shared" ca="1" si="8"/>
        <v>pics\\Redis_5.jpg</v>
      </c>
      <c r="AR8" t="str">
        <f t="shared" ca="1" si="9"/>
        <v>pics\\Limon_5.jpg</v>
      </c>
      <c r="AT8">
        <f t="shared" ca="1" si="10"/>
        <v>0.96116926494476773</v>
      </c>
      <c r="AU8" t="str">
        <f>IF(OR(G8=10,G8=11,G8=14,G8=15),VLOOKUP(AT8,audio_list_stym!$A$3:$B$18,2,FALSE),"sound\\Noviy_plod.wav")</f>
        <v>sound\\Noviy_plod.wav</v>
      </c>
      <c r="AV8" t="str">
        <f t="shared" ca="1" si="11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2"/>
        <v>_Серый_ли_ТОМАТ?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VLOOKUP(B9,audio_list_stym!$A$3:$BP$18,61,FALSE)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VLOOKUP(B9,audio_list_stym!$A$3:$AJ$18,29,FALSE)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2154</v>
      </c>
      <c r="AD9" t="str">
        <f t="shared" ca="1" si="13"/>
        <v>pics\\Injir_2.jpg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pics\\Injir_2.jpg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6"/>
        <v>0.23050177589374898</v>
      </c>
      <c r="AP9" t="str">
        <f t="shared" ca="1" si="7"/>
        <v>pics\\Injir_2.jpg</v>
      </c>
      <c r="AQ9" t="str">
        <f t="shared" ca="1" si="8"/>
        <v>pics\\Tikva_2.jpg</v>
      </c>
      <c r="AR9" t="str">
        <f t="shared" ca="1" si="9"/>
        <v>pics\\Injir_2.jpg</v>
      </c>
      <c r="AT9">
        <f t="shared" ca="1" si="10"/>
        <v>0.72053672449074002</v>
      </c>
      <c r="AU9" t="str">
        <f>IF(OR(G9=10,G9=11,G9=14,G9=15),VLOOKUP(AT9,audio_list_stym!$A$3:$B$18,2,FALSE),"sound\\Noviy_plod.wav")</f>
        <v>sound\\Noviy_plod.wav</v>
      </c>
      <c r="AV9" t="str">
        <f t="shared" ca="1" si="11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2"/>
        <v>_Вязкий_ли_ТОМАТ?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VLOOKUP(B10,audio_list_stym!$A$3:$BP$18,61,FALSE)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VLOOKUP(B10,audio_list_stym!$A$3:$AJ$18,29,FALSE)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13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6"/>
        <v>4.7468465965496476E-2</v>
      </c>
      <c r="AP10" t="str">
        <f t="shared" ca="1" si="7"/>
        <v>pics\\Injir_7.jpg</v>
      </c>
      <c r="AQ10" t="str">
        <f t="shared" ca="1" si="8"/>
        <v>pics\\Tikva_7.jpg</v>
      </c>
      <c r="AT10">
        <f t="shared" ca="1" si="10"/>
        <v>0.79274401387248594</v>
      </c>
      <c r="AU10" t="str">
        <f>IF(OR(G10=10,G10=11,G10=14,G10=15),VLOOKUP(AT10,audio_list_stym!$A$3:$B$18,2,FALSE),"sound\\Noviy_plod.wav")</f>
        <v>sound\\Noviy_plod.wav</v>
      </c>
      <c r="AV10" t="str">
        <f t="shared" ca="1" si="11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2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2027</v>
      </c>
      <c r="BG10" cm="1">
        <f t="array" aca="1" ref="BG10" ca="1">INDEX(BD34:BD65,(RANK(AT3,$AT$2:$AT$16)))</f>
        <v>2043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VLOOKUP(B11,audio_list_stym!$A$3:$BP$18,61,FALSE)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VLOOKUP(B11,audio_list_stym!$A$3:$AJ$18,29,FALSE)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13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6"/>
        <v>0.62292292391635196</v>
      </c>
      <c r="AP11" t="str">
        <f t="shared" ca="1" si="7"/>
        <v>pics\\Banan_1.jpg</v>
      </c>
      <c r="AQ11" t="str">
        <f t="shared" ca="1" si="8"/>
        <v>pics\\Goroh_1.jpg</v>
      </c>
      <c r="AT11">
        <f t="shared" ca="1" si="10"/>
        <v>0.21478851085632322</v>
      </c>
      <c r="AU11" t="str">
        <f>IF(OR(G11=10,G11=11,G11=14,G11=15),VLOOKUP(AT11,audio_list_stym!$A$3:$B$18,2,FALSE),"sound\\Noviy_plod.wav")</f>
        <v>sound\\Noviy_plod.wav</v>
      </c>
      <c r="AV11" t="str">
        <f t="shared" ca="1" si="11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2"/>
        <v>Посмотрите,_вот_ЛИМОН._Фиолетовый_ли_он?</v>
      </c>
      <c r="BD11" cm="1">
        <f t="array" aca="1" ref="BD11" ca="1">INDEX($L$10:$L$17,(RANK(AT3,$AT$2:$AT$9)))</f>
        <v>2038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VLOOKUP(B12,audio_list_stym!$A$3:$BP$18,61,FALSE)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VLOOKUP(B12,audio_list_stym!$A$3:$AJ$18,29,FALSE)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13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6"/>
        <v>0.9858390408203489</v>
      </c>
      <c r="AP12" t="str">
        <f t="shared" ca="1" si="7"/>
        <v>pics\\Limon_1.jpg</v>
      </c>
      <c r="AQ12" t="str">
        <f t="shared" ca="1" si="8"/>
        <v>pics\\Redis_1.jpg</v>
      </c>
      <c r="AT12">
        <f t="shared" ca="1" si="10"/>
        <v>0.33380749931404274</v>
      </c>
      <c r="AU12" t="str">
        <f>IF(OR(G12=10,G12=11,G12=14,G12=15),VLOOKUP(AT12,audio_list_stym!$A$3:$B$18,2,FALSE),"sound\\Noviy_plod.wav")</f>
        <v>sound\\Noviy_plod.wav</v>
      </c>
      <c r="AV12" t="str">
        <f t="shared" ca="1" si="11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2"/>
        <v>Вот_ЛИМОН._Он_с_цедрой?</v>
      </c>
      <c r="BD12" cm="1">
        <f t="array" aca="1" ref="BD12" ca="1">INDEX($L$10:$L$17,(RANK(AT4,$AT$2:$AT$9)))</f>
        <v>2039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VLOOKUP(B13,audio_list_stym!$A$3:$BP$18,61,FALSE)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VLOOKUP(B13,audio_list_stym!$A$3:$AJ$18,29,FALSE)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13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6"/>
        <v>0.95948740698785828</v>
      </c>
      <c r="AP13" t="str">
        <f t="shared" ca="1" si="7"/>
        <v>pics\\Limon_4.jpg</v>
      </c>
      <c r="AQ13" t="str">
        <f t="shared" ca="1" si="8"/>
        <v>pics\\Redis_4.jpg</v>
      </c>
      <c r="AT13">
        <f t="shared" ca="1" si="10"/>
        <v>0.45381054316157443</v>
      </c>
      <c r="AU13" t="str">
        <f>IF(OR(G13=10,G13=11,G13=14,G13=15),VLOOKUP(AT13,audio_list_stym!$A$3:$B$18,2,FALSE),"sound\\Noviy_plod.wav")</f>
        <v>sound\\Noviy_plod.wav</v>
      </c>
      <c r="AV13" t="str">
        <f t="shared" ca="1" si="11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2"/>
        <v>Это_ЛИМОН._Кислый_ли_он?</v>
      </c>
      <c r="BD13" cm="1">
        <f t="array" aca="1" ref="BD13" ca="1">INDEX($L$10:$L$17,(RANK(AT5,$AT$2:$AT$9)))</f>
        <v>2040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VLOOKUP(B14,audio_list_stym!$A$3:$BP$18,61,FALSE)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VLOOKUP(B14,audio_list_stym!$A$3:$AJ$18,29,FALSE)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13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6"/>
        <v>0.61969488178462973</v>
      </c>
      <c r="AP14" t="str">
        <f t="shared" ca="1" si="7"/>
        <v>pics\\Banan_2.jpg</v>
      </c>
      <c r="AQ14" t="str">
        <f t="shared" ca="1" si="8"/>
        <v>pics\\Goroh_2.jpg</v>
      </c>
      <c r="AT14">
        <f t="shared" ca="1" si="10"/>
        <v>0.27306822952997511</v>
      </c>
      <c r="AU14" t="str">
        <f>IF(OR(G14=10,G14=11,G14=14,G14=15),VLOOKUP(AT14,audio_list_stym!$A$3:$B$18,2,FALSE),"sound\\Noviy_plod.wav")</f>
        <v>sound\\Noviy_plod.wav</v>
      </c>
      <c r="AV14" t="str">
        <f t="shared" ca="1" si="11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2"/>
        <v>На_картинке_ЛИМОН._Сочный_ли_он?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VLOOKUP(B15,audio_list_stym!$A$3:$BP$18,61,FALSE)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VLOOKUP(B15,audio_list_stym!$A$3:$AJ$18,29,FALSE)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13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6"/>
        <v>0.15555258320122967</v>
      </c>
      <c r="AP15" t="str">
        <f t="shared" ca="1" si="7"/>
        <v>pics\\Injir_4.jpg</v>
      </c>
      <c r="AQ15" t="str">
        <f t="shared" ca="1" si="8"/>
        <v>pics\\Tikva_4.jpg</v>
      </c>
      <c r="AT15">
        <f t="shared" ca="1" si="10"/>
        <v>0.3299558999698049</v>
      </c>
      <c r="AU15" t="str">
        <f>IF(OR(G15=10,G15=11,G15=14,G15=15),VLOOKUP(AT15,audio_list_stym!$A$3:$B$18,2,FALSE),"sound\\Noviy_plod.wav")</f>
        <v>sound\\Noviy_plod.wav</v>
      </c>
      <c r="AV15" t="str">
        <f t="shared" ca="1" si="11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2"/>
        <v>На_мониторе_ЛИМОН._Упругий_ли_он?</v>
      </c>
      <c r="BD15" cm="1">
        <f t="array" aca="1" ref="BD15" ca="1">INDEX($L$10:$L$17,(RANK(AT7,$AT$2:$AT$9)))</f>
        <v>2034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VLOOKUP(B16,audio_list_stym!$A$3:$BP$18,61,FALSE)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VLOOKUP(B16,audio_list_stym!$A$3:$AJ$18,29,FALSE)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13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6"/>
        <v>0.97596241935929529</v>
      </c>
      <c r="AP16" t="str">
        <f t="shared" ca="1" si="7"/>
        <v>pics\\Limon_2.jpg</v>
      </c>
      <c r="AQ16" t="str">
        <f t="shared" ca="1" si="8"/>
        <v>pics\\Redis_2.jpg</v>
      </c>
      <c r="AT16">
        <f t="shared" ca="1" si="10"/>
        <v>0.41788260729505378</v>
      </c>
      <c r="AU16" t="str">
        <f>IF(OR(G16=10,G16=11,G16=14,G16=15),VLOOKUP(AT16,audio_list_stym!$A$3:$B$18,2,FALSE),"sound\\Noviy_plod.wav")</f>
        <v>sound\\Noviy_plod.wav</v>
      </c>
      <c r="AV16" t="str">
        <f t="shared" ca="1" si="11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2"/>
        <v>Перед_Вами_ЛИМОН._Он_длинный?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VLOOKUP(B17,audio_list_stym!$A$3:$BP$18,61,FALSE)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VLOOKUP(B17,audio_list_stym!$A$3:$AJ$18,29,FALSE)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13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6"/>
        <v>0.15771051028983329</v>
      </c>
      <c r="AP17" t="str">
        <f t="shared" ca="1" si="7"/>
        <v>pics\\Injir_3.jpg</v>
      </c>
      <c r="AQ17" t="str">
        <f t="shared" ca="1" si="8"/>
        <v>pics\\Tikva_3.jpg</v>
      </c>
      <c r="AT17">
        <f t="shared" ca="1" si="10"/>
        <v>0.13017860268069648</v>
      </c>
      <c r="AU17" t="str">
        <f>IF(OR(G17=10,G17=11,G17=14,G17=15),VLOOKUP(AT17,audio_list_stym!$A$3:$B$18,2,FALSE),"sound\\Noviy_plod.wav")</f>
        <v>sound\\Noviy_plod.wav</v>
      </c>
      <c r="AV17" t="str">
        <f t="shared" ca="1" si="11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2"/>
        <v>Вы_видите_ЛИМОН._Он_без_кожуры?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VLOOKUP(B18,audio_list_stym!$A$3:$BP$18,61,FALSE)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VLOOKUP(B18,audio_list_stym!$A$3:$AJ$18,29,FALSE)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2022</v>
      </c>
      <c r="AD18" t="str">
        <f t="shared" ca="1" si="13"/>
        <v>pics\\Goroh_6.jpg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pics\\Goroh_6.jpg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6"/>
        <v>0.40298656025289681</v>
      </c>
      <c r="AP18" t="str">
        <f t="shared" ca="1" si="7"/>
        <v>pics\\Banan_6.jpg</v>
      </c>
      <c r="AQ18" t="str">
        <f t="shared" ca="1" si="8"/>
        <v>pics\\Goroh_6.jpg</v>
      </c>
      <c r="AS18" t="str">
        <f t="shared" ref="AS18:AS25" ca="1" si="17">IF(AH18="sound\\Tropic",AQ18,"")</f>
        <v>pics\\Goroh_6.jpg</v>
      </c>
      <c r="AT18">
        <f t="shared" ca="1" si="10"/>
        <v>0.97358842459207928</v>
      </c>
      <c r="AU18" t="str">
        <f>IF(OR(G18=10,G18=11,G18=14,G18=15),VLOOKUP(AT18,audio_list_stym!$A$3:$B$18,2,FALSE),"sound\\Noviy_plod.wav")</f>
        <v>sound\\Noviy_plod.wav</v>
      </c>
      <c r="AV18" t="str">
        <f t="shared" ca="1" si="11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2"/>
        <v>_С_молоком_ли_XXXXX?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2060</v>
      </c>
      <c r="BF18" cm="1">
        <f t="array" aca="1" ref="BF18" ca="1">INDEX(BD26:BD49,(RANK(AT4,$AT$2:$AT$16)))</f>
        <v>2052</v>
      </c>
      <c r="BG18" cm="1">
        <f t="array" aca="1" ref="BG18" ca="1">INDEX(BD50:BD65,(RANK(AT4,$AT$2:$AT$16)))</f>
        <v>2012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VLOOKUP(B19,audio_list_stym!$A$3:$BP$18,61,FALSE)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VLOOKUP(B19,audio_list_stym!$A$3:$AJ$18,29,FALSE)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2054</v>
      </c>
      <c r="AD19" t="str">
        <f t="shared" ca="1" si="13"/>
        <v>pics\\Redis_6.jpg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6"/>
        <v>0.77053439197344231</v>
      </c>
      <c r="AP19" t="str">
        <f t="shared" ca="1" si="7"/>
        <v>pics\\Limon_6.jpg</v>
      </c>
      <c r="AQ19" t="str">
        <f t="shared" ca="1" si="8"/>
        <v>pics\\Redis_6.jpg</v>
      </c>
      <c r="AS19" t="str">
        <f t="shared" ca="1" si="17"/>
        <v>pics\\Redis_6.jpg</v>
      </c>
      <c r="AT19">
        <f t="shared" ca="1" si="10"/>
        <v>3.2602457006361107E-2</v>
      </c>
      <c r="AU19" t="str">
        <f>IF(OR(G19=10,G19=11,G19=14,G19=15),VLOOKUP(AT19,audio_list_stym!$A$3:$B$18,2,FALSE),"sound\\Noviy_plod.wav")</f>
        <v>sound\\Noviy_plod.wav</v>
      </c>
      <c r="AV19" t="str">
        <f t="shared" ca="1" si="11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2"/>
        <v>_Полый_ли_XXXXX?</v>
      </c>
      <c r="BD19" cm="1">
        <f t="array" aca="1" ref="BD19" ca="1">INDEX($L$18:$L$25,(RANK(AT3,$AT$2:$AT$9)))</f>
        <v>2030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VLOOKUP(B20,audio_list_stym!$A$3:$BP$18,61,FALSE)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VLOOKUP(B20,audio_list_stym!$A$3:$AJ$18,29,FALSE)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2021</v>
      </c>
      <c r="AD20" t="str">
        <f t="shared" ca="1" si="13"/>
        <v>pics\\Goroh_5.jpg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pics\\Goroh_5.jpg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6"/>
        <v>0.40817868338034369</v>
      </c>
      <c r="AP20" t="str">
        <f t="shared" ca="1" si="7"/>
        <v>pics\\Banan_5.jpg</v>
      </c>
      <c r="AQ20" t="str">
        <f t="shared" ca="1" si="8"/>
        <v>pics\\Goroh_5.jpg</v>
      </c>
      <c r="AS20" t="str">
        <f t="shared" ca="1" si="17"/>
        <v>pics\\Goroh_5.jpg</v>
      </c>
      <c r="AT20">
        <f t="shared" ca="1" si="10"/>
        <v>0.5095186768189226</v>
      </c>
      <c r="AU20" t="str">
        <f>IF(OR(G20=10,G20=11,G20=14,G20=15),VLOOKUP(AT20,audio_list_stym!$A$3:$B$18,2,FALSE),"sound\\Noviy_plod.wav")</f>
        <v>sound\\Noviy_plod.wav</v>
      </c>
      <c r="AV20" t="str">
        <f t="shared" ca="1" si="11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2"/>
        <v>_Гладкий_ли_XXXXX?</v>
      </c>
      <c r="BD20" cm="1">
        <f t="array" aca="1" ref="BD20" ca="1">INDEX($L$18:$L$25,(RANK(AT4,$AT$2:$AT$9)))</f>
        <v>2031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VLOOKUP(B21,audio_list_stym!$A$3:$BP$18,61,FALSE)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VLOOKUP(B21,audio_list_stym!$A$3:$AJ$18,29,FALSE)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2168</v>
      </c>
      <c r="AD21" t="str">
        <f t="shared" ca="1" si="13"/>
        <v>pics\\Tikva_8.jpg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pics\\Tikva_8.jpg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6"/>
        <v>2.6540961754355497E-2</v>
      </c>
      <c r="AP21" t="str">
        <f t="shared" ca="1" si="7"/>
        <v>pics\\Injir_8.jpg</v>
      </c>
      <c r="AQ21" t="str">
        <f t="shared" ca="1" si="8"/>
        <v>pics\\Tikva_8.jpg</v>
      </c>
      <c r="AS21" t="str">
        <f t="shared" ca="1" si="17"/>
        <v>pics\\Tikva_8.jpg</v>
      </c>
      <c r="AT21">
        <f t="shared" ca="1" si="10"/>
        <v>0.85867290225532167</v>
      </c>
      <c r="AU21" t="str">
        <f>IF(OR(G21=10,G21=11,G21=14,G21=15),VLOOKUP(AT21,audio_list_stym!$A$3:$B$18,2,FALSE),"sound\\Noviy_plod.wav")</f>
        <v>sound\\Noviy_plod.wav</v>
      </c>
      <c r="AV21" t="str">
        <f t="shared" ca="1" si="11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2"/>
        <v>_Пористый_ли_XXXXX?</v>
      </c>
      <c r="BD21" cm="1">
        <f t="array" aca="1" ref="BD21" ca="1">INDEX($L$18:$L$25,(RANK(AT5,$AT$2:$AT$9)))</f>
        <v>2032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VLOOKUP(B22,audio_list_stym!$A$3:$BP$18,61,FALSE)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VLOOKUP(B22,audio_list_stym!$A$3:$AJ$18,29,FALSE)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2019</v>
      </c>
      <c r="AD22" t="str">
        <f t="shared" ca="1" si="13"/>
        <v>pics\\Goroh_3.jpg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pics\\Goroh_3.jpg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6"/>
        <v>0.58220732444381085</v>
      </c>
      <c r="AP22" t="str">
        <f t="shared" ca="1" si="7"/>
        <v>pics\\Banan_3.jpg</v>
      </c>
      <c r="AQ22" t="str">
        <f t="shared" ca="1" si="8"/>
        <v>pics\\Goroh_3.jpg</v>
      </c>
      <c r="AS22" t="str">
        <f t="shared" ca="1" si="17"/>
        <v>pics\\Goroh_3.jpg</v>
      </c>
      <c r="AT22">
        <f t="shared" ca="1" si="10"/>
        <v>0.79486099546779965</v>
      </c>
      <c r="AU22" t="str">
        <f>IF(OR(G22=10,G22=11,G22=14,G22=15),VLOOKUP(AT22,audio_list_stym!$A$3:$B$18,2,FALSE),"sound\\Noviy_plod.wav")</f>
        <v>sound\\Noviy_plod.wav</v>
      </c>
      <c r="AV22" t="str">
        <f t="shared" ca="1" si="11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2"/>
        <v>_Вареный_ли_XXXXX?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VLOOKUP(B23,audio_list_stym!$A$3:$BP$18,61,FALSE)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VLOOKUP(B23,audio_list_stym!$A$3:$AJ$18,29,FALSE)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2020</v>
      </c>
      <c r="AD23" t="str">
        <f t="shared" ca="1" si="13"/>
        <v>pics\\Goroh_4.jpg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6"/>
        <v>0.53889171573410488</v>
      </c>
      <c r="AP23" t="str">
        <f t="shared" ca="1" si="7"/>
        <v>pics\\Banan_4.jpg</v>
      </c>
      <c r="AQ23" t="str">
        <f t="shared" ca="1" si="8"/>
        <v>pics\\Goroh_4.jpg</v>
      </c>
      <c r="AS23" t="str">
        <f t="shared" ca="1" si="17"/>
        <v>pics\\Goroh_4.jpg</v>
      </c>
      <c r="AT23">
        <f t="shared" ca="1" si="10"/>
        <v>0.81353545177365505</v>
      </c>
      <c r="AU23" t="str">
        <f>IF(OR(G23=10,G23=11,G23=14,G23=15),VLOOKUP(AT23,audio_list_stym!$A$3:$B$18,2,FALSE),"sound\\Noviy_plod.wav")</f>
        <v>sound\\Noviy_plod.wav</v>
      </c>
      <c r="AV23" t="str">
        <f t="shared" ca="1" si="11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2"/>
        <v>_Плотный_ли_XXXXX?</v>
      </c>
      <c r="BD23" cm="1">
        <f t="array" aca="1" ref="BD23" ca="1">INDEX($L$18:$L$25,(RANK(AT7,$AT$2:$AT$9)))</f>
        <v>2026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VLOOKUP(B24,audio_list_stym!$A$3:$BP$18,61,FALSE)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VLOOKUP(B24,audio_list_stym!$A$3:$AJ$18,29,FALSE)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2056</v>
      </c>
      <c r="AD24" t="str">
        <f t="shared" ca="1" si="13"/>
        <v>pics\\Redis_8.jpg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6"/>
        <v>0.68308979723964047</v>
      </c>
      <c r="AP24" t="str">
        <f t="shared" ca="1" si="7"/>
        <v>pics\\Limon_8.jpg</v>
      </c>
      <c r="AQ24" t="str">
        <f t="shared" ca="1" si="8"/>
        <v>pics\\Redis_8.jpg</v>
      </c>
      <c r="AS24" t="str">
        <f t="shared" ca="1" si="17"/>
        <v>pics\\Redis_8.jpg</v>
      </c>
      <c r="AT24">
        <f t="shared" ca="1" si="10"/>
        <v>0.96137065663440779</v>
      </c>
      <c r="AU24" t="str">
        <f>IF(OR(G24=10,G24=11,G24=14,G24=15),VLOOKUP(AT24,audio_list_stym!$A$3:$B$18,2,FALSE),"sound\\Noviy_plod.wav")</f>
        <v>sound\\Noviy_plod.wav</v>
      </c>
      <c r="AV24" t="str">
        <f t="shared" ca="1" si="11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2"/>
        <v>_Ворсистый_ли_XXXXX?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VLOOKUP(B25,audio_list_stym!$A$3:$BP$18,61,FALSE)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VLOOKUP(B25,audio_list_stym!$A$3:$AJ$18,29,FALSE)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2161</v>
      </c>
      <c r="AD25" t="str">
        <f t="shared" ca="1" si="13"/>
        <v>pics\\Tikva_1.jpg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pics\\Tikva_1.jpg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6"/>
        <v>0.32760570252531518</v>
      </c>
      <c r="AP25" t="str">
        <f t="shared" ca="1" si="7"/>
        <v>pics\\Injir_1.jpg</v>
      </c>
      <c r="AQ25" t="str">
        <f t="shared" ca="1" si="8"/>
        <v>pics\\Tikva_1.jpg</v>
      </c>
      <c r="AS25" t="str">
        <f t="shared" ca="1" si="17"/>
        <v>pics\\Tikva_1.jpg</v>
      </c>
      <c r="AT25">
        <f t="shared" ca="1" si="10"/>
        <v>0.4955425530145986</v>
      </c>
      <c r="AU25" t="str">
        <f>IF(OR(G25=10,G25=11,G25=14,G25=15),VLOOKUP(AT25,audio_list_stym!$A$3:$B$18,2,FALSE),"sound\\Noviy_plod.wav")</f>
        <v>sound\\Noviy_plod.wav</v>
      </c>
      <c r="AV25" t="str">
        <f t="shared" ca="1" si="11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2"/>
        <v>_Мягкий_ли_XXXXX?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VLOOKUP(B26,audio_list_stym!$A$3:$BP$18,61,FALSE)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VLOOKUP(B26,audio_list_stym!$A$3:$AJ$18,29,FALSE)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3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10"/>
        <v>0.39566442166092697</v>
      </c>
      <c r="AU26" t="str">
        <f>IF(OR(G26=10,G26=11,G26=14,G26=15),VLOOKUP(AT26,audio_list_stym!$A$3:$B$18,2,FALSE),"sound\\Noviy_plod.wav")</f>
        <v>sound\\Noviy_plod.wav</v>
      </c>
      <c r="AV26" t="str">
        <f t="shared" ca="1" si="11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2"/>
        <v>На_экране_XXXXX._Он_с_ботвой?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2037</v>
      </c>
      <c r="BF26" cm="1">
        <f t="array" aca="1" ref="BF26" ca="1">INDEX(BD34:BD49,(RANK(AT5,$AT$2:$AT$16)))</f>
        <v>2005</v>
      </c>
      <c r="BG26" cm="1">
        <f t="array" aca="1" ref="BG26" ca="1">INDEX(BD50:BD65,(RANK(AT5,$AT$2:$AT$16)))</f>
        <v>2021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VLOOKUP(B27,audio_list_stym!$A$3:$BP$18,61,FALSE)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VLOOKUP(B27,audio_list_stym!$A$3:$AJ$18,29,FALSE)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13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10"/>
        <v>0.97536906345565244</v>
      </c>
      <c r="AU27" t="str">
        <f>IF(OR(G27=10,G27=11,G27=14,G27=15),VLOOKUP(AT27,audio_list_stym!$A$3:$B$18,2,FALSE),"sound\\Noviy_plod.wav")</f>
        <v>sound\\Noviy_plod.wav</v>
      </c>
      <c r="AV27" t="str">
        <f t="shared" ca="1" si="11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2"/>
        <v>Посмотрите,_вот_XXXXX._Он_алый?</v>
      </c>
      <c r="BD27" cm="1">
        <f t="array" aca="1" ref="BD27" ca="1">INDEX($L$26:$L$33,(RANK(AT3,$AT$2:$AT$9)))</f>
        <v>2054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VLOOKUP(B28,audio_list_stym!$A$3:$BP$18,61,FALSE)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VLOOKUP(B28,audio_list_stym!$A$3:$AJ$18,29,FALSE)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13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10"/>
        <v>0.55685131417697009</v>
      </c>
      <c r="AU28" t="str">
        <f>IF(OR(G28=10,G28=11,G28=14,G28=15),VLOOKUP(AT28,audio_list_stym!$A$3:$B$18,2,FALSE),"sound\\Noviy_plod.wav")</f>
        <v>sound\\Noviy_plod.wav</v>
      </c>
      <c r="AV28" t="str">
        <f t="shared" ca="1" si="11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2"/>
        <v>Вот_XXXXX._Пряный_ли_он?</v>
      </c>
      <c r="BD28" cm="1">
        <f t="array" aca="1" ref="BD28" ca="1">INDEX($L$26:$L$33,(RANK(AT4,$AT$2:$AT$9)))</f>
        <v>2055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VLOOKUP(B29,audio_list_stym!$A$3:$BP$18,61,FALSE)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VLOOKUP(B29,audio_list_stym!$A$3:$AJ$18,29,FALSE)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13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10"/>
        <v>7.1351666384526724E-2</v>
      </c>
      <c r="AU29" t="str">
        <f>IF(OR(G29=10,G29=11,G29=14,G29=15),VLOOKUP(AT29,audio_list_stym!$A$3:$B$18,2,FALSE),"sound\\Noviy_plod.wav")</f>
        <v>sound\\Noviy_plod.wav</v>
      </c>
      <c r="AV29" t="str">
        <f t="shared" ca="1" si="11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2"/>
        <v>Это_XXXXX._Жирный_ли_он?</v>
      </c>
      <c r="BD29" cm="1">
        <f t="array" aca="1" ref="BD29" ca="1">INDEX($L$26:$L$33,(RANK(AT5,$AT$2:$AT$9)))</f>
        <v>2056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VLOOKUP(B30,audio_list_stym!$A$3:$BP$18,61,FALSE)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VLOOKUP(B30,audio_list_stym!$A$3:$AJ$18,29,FALSE)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13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10"/>
        <v>9.779107765601891E-2</v>
      </c>
      <c r="AU30" t="str">
        <f>IF(OR(G30=10,G30=11,G30=14,G30=15),VLOOKUP(AT30,audio_list_stym!$A$3:$B$18,2,FALSE),"sound\\Noviy_plod.wav")</f>
        <v>sound\\Noviy_plod.wav</v>
      </c>
      <c r="AV30" t="str">
        <f t="shared" ca="1" si="11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2"/>
        <v>На_картинке_XXXXX._Он_соленый?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VLOOKUP(B31,audio_list_stym!$A$3:$BP$18,61,FALSE)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VLOOKUP(B31,audio_list_stym!$A$3:$AJ$18,29,FALSE)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13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10"/>
        <v>0.85937623577487399</v>
      </c>
      <c r="AU31" t="str">
        <f>IF(OR(G31=10,G31=11,G31=14,G31=15),VLOOKUP(AT31,audio_list_stym!$A$3:$B$18,2,FALSE),"sound\\Noviy_plod.wav")</f>
        <v>sound\\Noviy_plod.wav</v>
      </c>
      <c r="AV31" t="str">
        <f t="shared" ca="1" si="11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2"/>
        <v>На_мониторе_XXXXX._Пышный_ли_он?</v>
      </c>
      <c r="BD31" cm="1">
        <f t="array" aca="1" ref="BD31" ca="1">INDEX($L$26:$L$33,(RANK(AT7,$AT$2:$AT$9)))</f>
        <v>2050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VLOOKUP(B32,audio_list_stym!$A$3:$BP$18,61,FALSE)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VLOOKUP(B32,audio_list_stym!$A$3:$AJ$18,29,FALSE)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13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10"/>
        <v>0.25943477998703868</v>
      </c>
      <c r="AU32" t="str">
        <f>IF(OR(G32=10,G32=11,G32=14,G32=15),VLOOKUP(AT32,audio_list_stym!$A$3:$B$18,2,FALSE),"sound\\Noviy_plod.wav")</f>
        <v>sound\\Noviy_plod.wav</v>
      </c>
      <c r="AV32" t="str">
        <f t="shared" ca="1" si="11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2"/>
        <v>Перед_Вами_XXXXX._Крепкий_ли_он?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VLOOKUP(B33,audio_list_stym!$A$3:$BP$18,61,FALSE)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VLOOKUP(B33,audio_list_stym!$A$3:$AJ$18,29,FALSE)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13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10"/>
        <v>0.1387514284412783</v>
      </c>
      <c r="AU33" t="str">
        <f>IF(OR(G33=10,G33=11,G33=14,G33=15),VLOOKUP(AT33,audio_list_stym!$A$3:$B$18,2,FALSE),"sound\\Noviy_plod.wav")</f>
        <v>sound\\Noviy_plod.wav</v>
      </c>
      <c r="AV33" t="str">
        <f t="shared" ca="1" si="11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2"/>
        <v>Вы_видите_XXXXX._Он_круглый?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VLOOKUP(B34,audio_list_stym!$A$3:$BP$18,61,FALSE)</f>
        <v>10</v>
      </c>
      <c r="F34" t="str">
        <f>VLOOKUP(E34,metki!$A$2:$B$9,2,FALSE)</f>
        <v>импл_реал_с_названием</v>
      </c>
      <c r="G34" t="str">
        <f t="shared" ref="G34:G65" si="20">LEFT(F34,5)</f>
        <v>импл_</v>
      </c>
      <c r="H34" t="str">
        <f>VLOOKUP(B34,audio_list_stym!$A$3:$AJ$18,29,FALSE)</f>
        <v>Peper</v>
      </c>
      <c r="I34" t="s">
        <v>688</v>
      </c>
      <c r="J34" t="str">
        <f t="shared" ref="J34:J65" si="21">H34&amp;I34</f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2159</v>
      </c>
      <c r="AD34" t="str">
        <f t="shared" ca="1" si="13"/>
        <v>pics\\Injir_7.jpg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ref="AF34:AF65" ca="1" si="22">IF(ISTEXT(AR34),AR34,IF(ISTEXT(AS34),AS34,""))</f>
        <v>pics\\Injir_7.jpg</v>
      </c>
      <c r="AH34" t="str">
        <f t="shared" ref="AH34:AH65" si="23">IF(OR(E34=10,E34=12),LEFT(AW34,13),0)</f>
        <v>sound\\Ogorod</v>
      </c>
      <c r="AI34" t="s">
        <v>720</v>
      </c>
      <c r="AJ34" t="str">
        <f t="shared" si="4"/>
        <v>pics\\Injir</v>
      </c>
      <c r="AK34" t="str">
        <f t="shared" ref="AK34:AK41" si="24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5">IF(AH34="sound\\Ogorod",AP10,"")</f>
        <v>pics\\Injir_7.jpg</v>
      </c>
      <c r="AT34">
        <f t="shared" ref="AT34:AT65" ca="1" si="26">RAND()</f>
        <v>2.0773447370543097E-2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7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ref="BB34:BB65" si="28">IF(G34="экспл",AY34&amp;AX34&amp;"."&amp;AZ34,IF(G34="импл_",BA34&amp;AX34&amp;"?"))</f>
        <v>_Сырой_ли_ПЕРЕЦ?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2037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2013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VLOOKUP(B35,audio_list_stym!$A$3:$BP$18,61,FALSE)</f>
        <v>10</v>
      </c>
      <c r="F35" t="str">
        <f>VLOOKUP(E35,metki!$A$2:$B$9,2,FALSE)</f>
        <v>импл_реал_с_названием</v>
      </c>
      <c r="G35" t="str">
        <f t="shared" si="20"/>
        <v>импл_</v>
      </c>
      <c r="H35" t="str">
        <f>VLOOKUP(B35,audio_list_stym!$A$3:$AJ$18,29,FALSE)</f>
        <v>Peper</v>
      </c>
      <c r="I35" t="s">
        <v>689</v>
      </c>
      <c r="J35" t="str">
        <f t="shared" si="2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2001</v>
      </c>
      <c r="AD35" t="str">
        <f t="shared" ref="AD35:AD66" ca="1" si="29">IF(ISTEXT(AE35),AE35,IF(ISTEXT(AF35),AF35,""))</f>
        <v>pics\\Banan_1.jpg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2"/>
        <v>pics\\Banan_1.jpg</v>
      </c>
      <c r="AH35" t="str">
        <f t="shared" si="23"/>
        <v>sound\\Ogorod</v>
      </c>
      <c r="AI35" t="s">
        <v>721</v>
      </c>
      <c r="AJ35" t="str">
        <f t="shared" si="4"/>
        <v>pics\\Injir</v>
      </c>
      <c r="AK35" t="str">
        <f t="shared" si="2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5"/>
        <v>pics\\Banan_1.jpg</v>
      </c>
      <c r="AT35">
        <f t="shared" ca="1" si="26"/>
        <v>0.93028303686966496</v>
      </c>
      <c r="AU35" t="str">
        <f>IF(OR(G35=10,G35=11,G35=14,G35=15),VLOOKUP(AT35,audio_list_stym!$A$3:$B$18,2,FALSE),"sound\\Noviy_plod.wav")</f>
        <v>sound\\Noviy_plod.wav</v>
      </c>
      <c r="AV35" t="str">
        <f t="shared" ca="1" si="27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28"/>
        <v>_Слоеный_ли_ПЕРЕЦ?</v>
      </c>
      <c r="BD35" cm="1">
        <f t="array" aca="1" ref="BD35" ca="1">INDEX($L$34:$L$41,(RANK(AT3,$AT$2:$AT$9)))</f>
        <v>2046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VLOOKUP(B36,audio_list_stym!$A$3:$BP$18,61,FALSE)</f>
        <v>10</v>
      </c>
      <c r="F36" t="str">
        <f>VLOOKUP(E36,metki!$A$2:$B$9,2,FALSE)</f>
        <v>импл_реал_с_названием</v>
      </c>
      <c r="G36" t="str">
        <f t="shared" si="20"/>
        <v>импл_</v>
      </c>
      <c r="H36" t="str">
        <f>VLOOKUP(B36,audio_list_stym!$A$3:$AJ$18,29,FALSE)</f>
        <v>Peper</v>
      </c>
      <c r="I36" t="s">
        <v>690</v>
      </c>
      <c r="J36" t="str">
        <f t="shared" si="2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2033</v>
      </c>
      <c r="AD36" t="str">
        <f t="shared" ca="1" si="29"/>
        <v>pics\\Limon_1.jpg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2"/>
        <v>pics\\Limon_1.jpg</v>
      </c>
      <c r="AH36" t="str">
        <f t="shared" si="23"/>
        <v>sound\\Ogorod</v>
      </c>
      <c r="AI36" t="s">
        <v>722</v>
      </c>
      <c r="AJ36" t="str">
        <f t="shared" si="4"/>
        <v>pics\\Injir</v>
      </c>
      <c r="AK36" t="str">
        <f t="shared" si="2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5"/>
        <v>pics\\Limon_1.jpg</v>
      </c>
      <c r="AT36">
        <f t="shared" ca="1" si="26"/>
        <v>0.96590731558141896</v>
      </c>
      <c r="AU36" t="str">
        <f>IF(OR(G36=10,G36=11,G36=14,G36=15),VLOOKUP(AT36,audio_list_stym!$A$3:$B$18,2,FALSE),"sound\\Noviy_plod.wav")</f>
        <v>sound\\Noviy_plod.wav</v>
      </c>
      <c r="AV36" t="str">
        <f t="shared" ca="1" si="27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28"/>
        <v>_Гнилой_ли_ПЕРЕЦ?</v>
      </c>
      <c r="BD36" cm="1">
        <f t="array" aca="1" ref="BD36" ca="1">INDEX($L$34:$L$41,(RANK(AT4,$AT$2:$AT$9)))</f>
        <v>2047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VLOOKUP(B37,audio_list_stym!$A$3:$BP$18,61,FALSE)</f>
        <v>10</v>
      </c>
      <c r="F37" t="str">
        <f>VLOOKUP(E37,metki!$A$2:$B$9,2,FALSE)</f>
        <v>импл_реал_с_названием</v>
      </c>
      <c r="G37" t="str">
        <f t="shared" si="20"/>
        <v>импл_</v>
      </c>
      <c r="H37" t="str">
        <f>VLOOKUP(B37,audio_list_stym!$A$3:$AJ$18,29,FALSE)</f>
        <v>Peper</v>
      </c>
      <c r="I37" t="s">
        <v>691</v>
      </c>
      <c r="J37" t="str">
        <f t="shared" si="2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2036</v>
      </c>
      <c r="AD37" t="str">
        <f t="shared" ca="1" si="29"/>
        <v>pics\\Limon_4.jpg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2"/>
        <v>pics\\Limon_4.jpg</v>
      </c>
      <c r="AH37" t="str">
        <f t="shared" si="23"/>
        <v>sound\\Ogorod</v>
      </c>
      <c r="AI37" t="s">
        <v>723</v>
      </c>
      <c r="AJ37" t="str">
        <f t="shared" si="4"/>
        <v>pics\\Injir</v>
      </c>
      <c r="AK37" t="str">
        <f t="shared" si="2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5"/>
        <v>pics\\Limon_4.jpg</v>
      </c>
      <c r="AT37">
        <f t="shared" ca="1" si="26"/>
        <v>2.2718423275086885E-2</v>
      </c>
      <c r="AU37" t="str">
        <f>IF(OR(G37=10,G37=11,G37=14,G37=15),VLOOKUP(AT37,audio_list_stym!$A$3:$B$18,2,FALSE),"sound\\Noviy_plod.wav")</f>
        <v>sound\\Noviy_plod.wav</v>
      </c>
      <c r="AV37" t="str">
        <f t="shared" ca="1" si="27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28"/>
        <v>_Бугристый_ли_ПЕРЕЦ?</v>
      </c>
      <c r="BD37" cm="1">
        <f t="array" aca="1" ref="BD37" ca="1">INDEX($L$34:$L$41,(RANK(AT5,$AT$2:$AT$9)))</f>
        <v>2048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VLOOKUP(B38,audio_list_stym!$A$3:$BP$18,61,FALSE)</f>
        <v>10</v>
      </c>
      <c r="F38" t="str">
        <f>VLOOKUP(E38,metki!$A$2:$B$9,2,FALSE)</f>
        <v>импл_реал_с_названием</v>
      </c>
      <c r="G38" t="str">
        <f t="shared" si="20"/>
        <v>импл_</v>
      </c>
      <c r="H38" t="str">
        <f>VLOOKUP(B38,audio_list_stym!$A$3:$AJ$18,29,FALSE)</f>
        <v>Peper</v>
      </c>
      <c r="I38" t="s">
        <v>692</v>
      </c>
      <c r="J38" t="str">
        <f t="shared" si="2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2002</v>
      </c>
      <c r="AD38" t="str">
        <f t="shared" ca="1" si="29"/>
        <v>pics\\Banan_2.jpg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2"/>
        <v>pics\\Banan_2.jpg</v>
      </c>
      <c r="AH38" t="str">
        <f t="shared" si="23"/>
        <v>sound\\Ogorod</v>
      </c>
      <c r="AI38" t="s">
        <v>724</v>
      </c>
      <c r="AJ38" t="str">
        <f t="shared" si="4"/>
        <v>pics\\Injir</v>
      </c>
      <c r="AK38" t="str">
        <f t="shared" si="2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5"/>
        <v>pics\\Banan_2.jpg</v>
      </c>
      <c r="AT38">
        <f t="shared" ca="1" si="26"/>
        <v>0.48401612104984948</v>
      </c>
      <c r="AU38" t="str">
        <f>IF(OR(G38=10,G38=11,G38=14,G38=15),VLOOKUP(AT38,audio_list_stym!$A$3:$B$18,2,FALSE),"sound\\Noviy_plod.wav")</f>
        <v>sound\\Noviy_plod.wav</v>
      </c>
      <c r="AV38" t="str">
        <f t="shared" ca="1" si="27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28"/>
        <v>_Черный_ли_ПЕРЕЦ?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VLOOKUP(B39,audio_list_stym!$A$3:$BP$18,61,FALSE)</f>
        <v>10</v>
      </c>
      <c r="F39" t="str">
        <f>VLOOKUP(E39,metki!$A$2:$B$9,2,FALSE)</f>
        <v>импл_реал_с_названием</v>
      </c>
      <c r="G39" t="str">
        <f t="shared" si="20"/>
        <v>импл_</v>
      </c>
      <c r="H39" t="str">
        <f>VLOOKUP(B39,audio_list_stym!$A$3:$AJ$18,29,FALSE)</f>
        <v>Peper</v>
      </c>
      <c r="I39" t="s">
        <v>693</v>
      </c>
      <c r="J39" t="str">
        <f t="shared" si="2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2156</v>
      </c>
      <c r="AD39" t="str">
        <f t="shared" ca="1" si="29"/>
        <v>pics\\Injir_4.jpg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t="shared" ca="1" si="22"/>
        <v>pics\\Injir_4.jpg</v>
      </c>
      <c r="AH39" t="str">
        <f t="shared" si="23"/>
        <v>sound\\Ogorod</v>
      </c>
      <c r="AI39" t="s">
        <v>725</v>
      </c>
      <c r="AJ39" t="str">
        <f t="shared" si="4"/>
        <v>pics\\Injir</v>
      </c>
      <c r="AK39" t="str">
        <f t="shared" si="2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5"/>
        <v>pics\\Injir_4.jpg</v>
      </c>
      <c r="AT39">
        <f t="shared" ca="1" si="26"/>
        <v>0.88247049872312933</v>
      </c>
      <c r="AU39" t="str">
        <f>IF(OR(G39=10,G39=11,G39=14,G39=15),VLOOKUP(AT39,audio_list_stym!$A$3:$B$18,2,FALSE),"sound\\Noviy_plod.wav")</f>
        <v>sound\\Noviy_plod.wav</v>
      </c>
      <c r="AV39" t="str">
        <f t="shared" ca="1" si="27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28"/>
        <v>_Хрустящий_ли_ПЕРЕЦ?</v>
      </c>
      <c r="BD39" cm="1">
        <f t="array" aca="1" ref="BD39" ca="1">INDEX($L$34:$L$41,(RANK(AT7,$AT$2:$AT$9)))</f>
        <v>2042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VLOOKUP(B40,audio_list_stym!$A$3:$BP$18,61,FALSE)</f>
        <v>10</v>
      </c>
      <c r="F40" t="str">
        <f>VLOOKUP(E40,metki!$A$2:$B$9,2,FALSE)</f>
        <v>импл_реал_с_названием</v>
      </c>
      <c r="G40" t="str">
        <f t="shared" si="20"/>
        <v>импл_</v>
      </c>
      <c r="H40" t="str">
        <f>VLOOKUP(B40,audio_list_stym!$A$3:$AJ$18,29,FALSE)</f>
        <v>Peper</v>
      </c>
      <c r="I40" t="s">
        <v>694</v>
      </c>
      <c r="J40" t="str">
        <f t="shared" si="2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2034</v>
      </c>
      <c r="AD40" t="str">
        <f t="shared" ca="1" si="29"/>
        <v>pics\\Limon_2.jpg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t="shared" ca="1" si="22"/>
        <v>pics\\Limon_2.jpg</v>
      </c>
      <c r="AH40" t="str">
        <f t="shared" si="23"/>
        <v>sound\\Ogorod</v>
      </c>
      <c r="AI40" t="s">
        <v>726</v>
      </c>
      <c r="AJ40" t="str">
        <f t="shared" si="4"/>
        <v>pics\\Injir</v>
      </c>
      <c r="AK40" t="str">
        <f t="shared" si="2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5"/>
        <v>pics\\Limon_2.jpg</v>
      </c>
      <c r="AT40">
        <f t="shared" ca="1" si="26"/>
        <v>0.55635489828767748</v>
      </c>
      <c r="AU40" t="str">
        <f>IF(OR(G40=10,G40=11,G40=14,G40=15),VLOOKUP(AT40,audio_list_stym!$A$3:$B$18,2,FALSE),"sound\\Noviy_plod.wav")</f>
        <v>sound\\Noviy_plod.wav</v>
      </c>
      <c r="AV40" t="str">
        <f t="shared" ca="1" si="27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28"/>
        <v>_Блестит_ли_ПЕРЕЦ?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VLOOKUP(B41,audio_list_stym!$A$3:$BP$18,61,FALSE)</f>
        <v>10</v>
      </c>
      <c r="F41" t="str">
        <f>VLOOKUP(E41,metki!$A$2:$B$9,2,FALSE)</f>
        <v>импл_реал_с_названием</v>
      </c>
      <c r="G41" t="str">
        <f t="shared" si="20"/>
        <v>импл_</v>
      </c>
      <c r="H41" t="str">
        <f>VLOOKUP(B41,audio_list_stym!$A$3:$AJ$18,29,FALSE)</f>
        <v>Peper</v>
      </c>
      <c r="I41" t="s">
        <v>695</v>
      </c>
      <c r="J41" t="str">
        <f t="shared" si="2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2155</v>
      </c>
      <c r="AD41" t="str">
        <f t="shared" ca="1" si="29"/>
        <v>pics\\Injir_3.jpg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ca="1" si="22"/>
        <v>pics\\Injir_3.jpg</v>
      </c>
      <c r="AH41" t="str">
        <f t="shared" si="23"/>
        <v>sound\\Ogorod</v>
      </c>
      <c r="AI41" t="s">
        <v>727</v>
      </c>
      <c r="AJ41" t="str">
        <f t="shared" si="4"/>
        <v>pics\\Injir</v>
      </c>
      <c r="AK41" t="str">
        <f t="shared" si="24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5"/>
        <v>pics\\Injir_3.jpg</v>
      </c>
      <c r="AT41">
        <f t="shared" ca="1" si="26"/>
        <v>0.82013035782826105</v>
      </c>
      <c r="AU41" t="str">
        <f>IF(OR(G41=10,G41=11,G41=14,G41=15),VLOOKUP(AT41,audio_list_stym!$A$3:$B$18,2,FALSE),"sound\\Noviy_plod.wav")</f>
        <v>sound\\Noviy_plod.wav</v>
      </c>
      <c r="AV41" t="str">
        <f t="shared" ca="1" si="27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28"/>
        <v>_Цитрусовый_ли_ПЕРЕЦ?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VLOOKUP(B42,audio_list_stym!$A$3:$BP$18,61,FALSE)</f>
        <v>11</v>
      </c>
      <c r="F42" t="str">
        <f>VLOOKUP(E42,metki!$A$2:$B$9,2,FALSE)</f>
        <v>экспл_реал_с_названием</v>
      </c>
      <c r="G42" t="str">
        <f t="shared" si="20"/>
        <v>экспл</v>
      </c>
      <c r="H42" t="str">
        <f>VLOOKUP(B42,audio_list_stym!$A$3:$AJ$18,29,FALSE)</f>
        <v>Banan</v>
      </c>
      <c r="I42" t="s">
        <v>688</v>
      </c>
      <c r="J42" t="str">
        <f t="shared" si="2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29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2"/>
        <v/>
      </c>
      <c r="AG42" t="str">
        <f t="shared" ref="AG42:AG49" si="30">IF(OR(E42=11,E42=13),M42,"")</f>
        <v>pics\\Banan_1.jpg</v>
      </c>
      <c r="AH42">
        <f t="shared" si="23"/>
        <v>0</v>
      </c>
      <c r="AI42" t="s">
        <v>728</v>
      </c>
      <c r="AJ42" t="str">
        <f t="shared" si="4"/>
        <v>pics\\Tikva</v>
      </c>
      <c r="AL42" t="str">
        <f t="shared" ref="AL42:AL49" si="3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26"/>
        <v>0.26985570037596263</v>
      </c>
      <c r="AU42" t="str">
        <f>IF(OR(G42=10,G42=11,G42=14,G42=15),VLOOKUP(AT42,audio_list_stym!$A$3:$B$18,2,FALSE),"sound\\Noviy_plod.wav")</f>
        <v>sound\\Noviy_plod.wav</v>
      </c>
      <c r="AV42" t="str">
        <f t="shared" ca="1" si="27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28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2058</v>
      </c>
      <c r="BF42" cm="1">
        <f t="array" aca="1" ref="BF42" ca="1">INDEX(BD26:BD41,(RANK(AT6,$AT$2:$AT$17)))</f>
        <v>2050</v>
      </c>
      <c r="BG42" cm="1">
        <f t="array" aca="1" ref="BG42" ca="1">INDEX(BD50:BD65,(RANK(AT6,$AT$2:$AT$17)))</f>
        <v>2010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VLOOKUP(B43,audio_list_stym!$A$3:$BP$18,61,FALSE)</f>
        <v>11</v>
      </c>
      <c r="F43" t="str">
        <f>VLOOKUP(E43,metki!$A$2:$B$9,2,FALSE)</f>
        <v>экспл_реал_с_названием</v>
      </c>
      <c r="G43" t="str">
        <f t="shared" si="20"/>
        <v>экспл</v>
      </c>
      <c r="H43" t="str">
        <f>VLOOKUP(B43,audio_list_stym!$A$3:$AJ$18,29,FALSE)</f>
        <v>Banan</v>
      </c>
      <c r="I43" t="s">
        <v>689</v>
      </c>
      <c r="J43" t="str">
        <f t="shared" si="2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29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2"/>
        <v/>
      </c>
      <c r="AG43" t="str">
        <f t="shared" si="30"/>
        <v>pics\\Banan_2.jpg</v>
      </c>
      <c r="AH43">
        <f t="shared" si="23"/>
        <v>0</v>
      </c>
      <c r="AI43" t="s">
        <v>729</v>
      </c>
      <c r="AJ43" t="str">
        <f t="shared" si="4"/>
        <v>pics\\Tikva</v>
      </c>
      <c r="AL43" t="str">
        <f t="shared" si="3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26"/>
        <v>0.9925995929612228</v>
      </c>
      <c r="AU43" t="str">
        <f>IF(OR(G43=10,G43=11,G43=14,G43=15),VLOOKUP(AT43,audio_list_stym!$A$3:$B$18,2,FALSE),"sound\\Noviy_plod.wav")</f>
        <v>sound\\Noviy_plod.wav</v>
      </c>
      <c r="AV43" t="str">
        <f t="shared" ca="1" si="27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28"/>
        <v>Посмотрите,_вот_БАНАН._Свежий_ли_он?</v>
      </c>
      <c r="BD43" cm="1">
        <f t="array" aca="1" ref="BD43" ca="1">INDEX($L$42:$L$49,(RANK(AT3,$AT$2:$AT$9)))</f>
        <v>2006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VLOOKUP(B44,audio_list_stym!$A$3:$BP$18,61,FALSE)</f>
        <v>11</v>
      </c>
      <c r="F44" t="str">
        <f>VLOOKUP(E44,metki!$A$2:$B$9,2,FALSE)</f>
        <v>экспл_реал_с_названием</v>
      </c>
      <c r="G44" t="str">
        <f t="shared" si="20"/>
        <v>экспл</v>
      </c>
      <c r="H44" t="str">
        <f>VLOOKUP(B44,audio_list_stym!$A$3:$AJ$18,29,FALSE)</f>
        <v>Banan</v>
      </c>
      <c r="I44" t="s">
        <v>690</v>
      </c>
      <c r="J44" t="str">
        <f t="shared" si="2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29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2"/>
        <v/>
      </c>
      <c r="AG44" t="str">
        <f t="shared" si="30"/>
        <v>pics\\Banan_3.jpg</v>
      </c>
      <c r="AH44">
        <f t="shared" si="23"/>
        <v>0</v>
      </c>
      <c r="AI44" t="s">
        <v>730</v>
      </c>
      <c r="AJ44" t="str">
        <f t="shared" si="4"/>
        <v>pics\\Tikva</v>
      </c>
      <c r="AL44" t="str">
        <f t="shared" si="3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26"/>
        <v>0.35055104359762057</v>
      </c>
      <c r="AU44" t="str">
        <f>IF(OR(G44=10,G44=11,G44=14,G44=15),VLOOKUP(AT44,audio_list_stym!$A$3:$B$18,2,FALSE),"sound\\Noviy_plod.wav")</f>
        <v>sound\\Noviy_plod.wav</v>
      </c>
      <c r="AV44" t="str">
        <f t="shared" ca="1" si="27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28"/>
        <v>Вот_БАНАН._Он_жаренный?</v>
      </c>
      <c r="BD44" cm="1">
        <f t="array" aca="1" ref="BD44" ca="1">INDEX($L$42:$L$49,(RANK(AT4,$AT$2:$AT$9)))</f>
        <v>2007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VLOOKUP(B45,audio_list_stym!$A$3:$BP$18,61,FALSE)</f>
        <v>11</v>
      </c>
      <c r="F45" t="str">
        <f>VLOOKUP(E45,metki!$A$2:$B$9,2,FALSE)</f>
        <v>экспл_реал_с_названием</v>
      </c>
      <c r="G45" t="str">
        <f t="shared" si="20"/>
        <v>экспл</v>
      </c>
      <c r="H45" t="str">
        <f>VLOOKUP(B45,audio_list_stym!$A$3:$AJ$18,29,FALSE)</f>
        <v>Banan</v>
      </c>
      <c r="I45" t="s">
        <v>691</v>
      </c>
      <c r="J45" t="str">
        <f t="shared" si="2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29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2"/>
        <v/>
      </c>
      <c r="AG45" t="str">
        <f t="shared" si="30"/>
        <v>pics\\Banan_4.jpg</v>
      </c>
      <c r="AH45">
        <f t="shared" si="23"/>
        <v>0</v>
      </c>
      <c r="AI45" t="s">
        <v>731</v>
      </c>
      <c r="AJ45" t="str">
        <f t="shared" si="4"/>
        <v>pics\\Tikva</v>
      </c>
      <c r="AL45" t="str">
        <f t="shared" si="3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26"/>
        <v>0.35371717135832181</v>
      </c>
      <c r="AU45" t="str">
        <f>IF(OR(G45=10,G45=11,G45=14,G45=15),VLOOKUP(AT45,audio_list_stym!$A$3:$B$18,2,FALSE),"sound\\Noviy_plod.wav")</f>
        <v>sound\\Noviy_plod.wav</v>
      </c>
      <c r="AV45" t="str">
        <f t="shared" ca="1" si="27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28"/>
        <v>Это_БАНАН._Сладкий_ли_он?</v>
      </c>
      <c r="BD45" cm="1">
        <f t="array" aca="1" ref="BD45" ca="1">INDEX($L$42:$L$49,(RANK(AT5,$AT$2:$AT$9)))</f>
        <v>2008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VLOOKUP(B46,audio_list_stym!$A$3:$BP$18,61,FALSE)</f>
        <v>11</v>
      </c>
      <c r="F46" t="str">
        <f>VLOOKUP(E46,metki!$A$2:$B$9,2,FALSE)</f>
        <v>экспл_реал_с_названием</v>
      </c>
      <c r="G46" t="str">
        <f t="shared" si="20"/>
        <v>экспл</v>
      </c>
      <c r="H46" t="str">
        <f>VLOOKUP(B46,audio_list_stym!$A$3:$AJ$18,29,FALSE)</f>
        <v>Banan</v>
      </c>
      <c r="I46" t="s">
        <v>692</v>
      </c>
      <c r="J46" t="str">
        <f t="shared" si="2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29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2"/>
        <v/>
      </c>
      <c r="AG46" t="str">
        <f t="shared" si="30"/>
        <v>pics\\Banan_5.jpg</v>
      </c>
      <c r="AH46">
        <f t="shared" si="23"/>
        <v>0</v>
      </c>
      <c r="AI46" t="s">
        <v>732</v>
      </c>
      <c r="AJ46" t="str">
        <f t="shared" si="4"/>
        <v>pics\\Tikva</v>
      </c>
      <c r="AL46" t="str">
        <f t="shared" si="3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26"/>
        <v>0.84904701438159214</v>
      </c>
      <c r="AU46" t="str">
        <f>IF(OR(G46=10,G46=11,G46=14,G46=15),VLOOKUP(AT46,audio_list_stym!$A$3:$B$18,2,FALSE),"sound\\Noviy_plod.wav")</f>
        <v>sound\\Noviy_plod.wav</v>
      </c>
      <c r="AV46" t="str">
        <f t="shared" ca="1" si="27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28"/>
        <v>На_картинке_БАНАН._Влажный_ли_он?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VLOOKUP(B47,audio_list_stym!$A$3:$BP$18,61,FALSE)</f>
        <v>11</v>
      </c>
      <c r="F47" t="str">
        <f>VLOOKUP(E47,metki!$A$2:$B$9,2,FALSE)</f>
        <v>экспл_реал_с_названием</v>
      </c>
      <c r="G47" t="str">
        <f t="shared" si="20"/>
        <v>экспл</v>
      </c>
      <c r="H47" t="str">
        <f>VLOOKUP(B47,audio_list_stym!$A$3:$AJ$18,29,FALSE)</f>
        <v>Banan</v>
      </c>
      <c r="I47" t="s">
        <v>693</v>
      </c>
      <c r="J47" t="str">
        <f t="shared" si="2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29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2"/>
        <v/>
      </c>
      <c r="AG47" t="str">
        <f t="shared" si="30"/>
        <v>pics\\Banan_6.jpg</v>
      </c>
      <c r="AH47">
        <f t="shared" si="23"/>
        <v>0</v>
      </c>
      <c r="AI47" t="s">
        <v>733</v>
      </c>
      <c r="AJ47" t="str">
        <f t="shared" si="4"/>
        <v>pics\\Tikva</v>
      </c>
      <c r="AL47" t="str">
        <f t="shared" si="3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26"/>
        <v>0.50496492739155241</v>
      </c>
      <c r="AU47" t="str">
        <f>IF(OR(G47=10,G47=11,G47=14,G47=15),VLOOKUP(AT47,audio_list_stym!$A$3:$B$18,2,FALSE),"sound\\Noviy_plod.wav")</f>
        <v>sound\\Noviy_plod.wav</v>
      </c>
      <c r="AV47" t="str">
        <f t="shared" ca="1" si="27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28"/>
        <v>На_мониторе_БАНАН._Он_съедобный?</v>
      </c>
      <c r="BD47" cm="1">
        <f t="array" aca="1" ref="BD47" ca="1">INDEX($L$42:$L$49,(RANK(AT7,$AT$2:$AT$9)))</f>
        <v>2002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VLOOKUP(B48,audio_list_stym!$A$3:$BP$18,61,FALSE)</f>
        <v>11</v>
      </c>
      <c r="F48" t="str">
        <f>VLOOKUP(E48,metki!$A$2:$B$9,2,FALSE)</f>
        <v>экспл_реал_с_названием</v>
      </c>
      <c r="G48" t="str">
        <f t="shared" si="20"/>
        <v>экспл</v>
      </c>
      <c r="H48" t="str">
        <f>VLOOKUP(B48,audio_list_stym!$A$3:$AJ$18,29,FALSE)</f>
        <v>Banan</v>
      </c>
      <c r="I48" t="s">
        <v>694</v>
      </c>
      <c r="J48" t="str">
        <f t="shared" si="2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29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2"/>
        <v/>
      </c>
      <c r="AG48" t="str">
        <f t="shared" si="30"/>
        <v>pics\\Banan_7.jpg</v>
      </c>
      <c r="AH48">
        <f t="shared" si="23"/>
        <v>0</v>
      </c>
      <c r="AI48" t="s">
        <v>734</v>
      </c>
      <c r="AJ48" t="str">
        <f t="shared" si="4"/>
        <v>pics\\Tikva</v>
      </c>
      <c r="AL48" t="str">
        <f t="shared" si="3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26"/>
        <v>0.61567919609511002</v>
      </c>
      <c r="AU48" t="str">
        <f>IF(OR(G48=10,G48=11,G48=14,G48=15),VLOOKUP(AT48,audio_list_stym!$A$3:$B$18,2,FALSE),"sound\\Noviy_plod.wav")</f>
        <v>sound\\Noviy_plod.wav</v>
      </c>
      <c r="AV48" t="str">
        <f t="shared" ca="1" si="27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28"/>
        <v>Перед_Вами_БАНАН._Сиреневый_ли_он?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VLOOKUP(B49,audio_list_stym!$A$3:$BP$18,61,FALSE)</f>
        <v>11</v>
      </c>
      <c r="F49" t="str">
        <f>VLOOKUP(E49,metki!$A$2:$B$9,2,FALSE)</f>
        <v>экспл_реал_с_названием</v>
      </c>
      <c r="G49" t="str">
        <f t="shared" si="20"/>
        <v>экспл</v>
      </c>
      <c r="H49" t="str">
        <f>VLOOKUP(B49,audio_list_stym!$A$3:$AJ$18,29,FALSE)</f>
        <v>Banan</v>
      </c>
      <c r="I49" t="s">
        <v>695</v>
      </c>
      <c r="J49" t="str">
        <f t="shared" si="2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29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2"/>
        <v/>
      </c>
      <c r="AG49" t="str">
        <f t="shared" si="30"/>
        <v>pics\\Banan_8.jpg</v>
      </c>
      <c r="AH49">
        <f t="shared" si="23"/>
        <v>0</v>
      </c>
      <c r="AI49" t="s">
        <v>735</v>
      </c>
      <c r="AJ49" t="str">
        <f t="shared" si="4"/>
        <v>pics\\Tikva</v>
      </c>
      <c r="AL49" t="str">
        <f t="shared" si="3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26"/>
        <v>8.6457762542970662E-2</v>
      </c>
      <c r="AU49" t="str">
        <f>IF(OR(G49=10,G49=11,G49=14,G49=15),VLOOKUP(AT49,audio_list_stym!$A$3:$B$18,2,FALSE),"sound\\Noviy_plod.wav")</f>
        <v>sound\\Noviy_plod.wav</v>
      </c>
      <c r="AV49" t="str">
        <f t="shared" ca="1" si="27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28"/>
        <v>Вы_видите_БАНАН._Он_репчатый?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VLOOKUP(B50,audio_list_stym!$A$3:$BP$18,61,FALSE)</f>
        <v>12</v>
      </c>
      <c r="F50" t="str">
        <f>VLOOKUP(E50,metki!$A$2:$B$9,2,FALSE)</f>
        <v>импл_реал_без_названия</v>
      </c>
      <c r="G50" t="str">
        <f t="shared" si="20"/>
        <v>импл_</v>
      </c>
      <c r="H50" t="str">
        <f>VLOOKUP(B50,audio_list_stym!$A$3:$AJ$18,29,FALSE)</f>
        <v>Finik</v>
      </c>
      <c r="I50" t="s">
        <v>688</v>
      </c>
      <c r="J50" t="str">
        <f t="shared" si="2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2051</v>
      </c>
      <c r="AD50" t="str">
        <f t="shared" ca="1" si="29"/>
        <v>pics\\Redis_3.jpg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pics\\Redis_3.jpg</v>
      </c>
      <c r="AH50" t="str">
        <f t="shared" si="23"/>
        <v>sound\\Tropic</v>
      </c>
      <c r="AS50" t="str">
        <f t="shared" ref="AS50:AS57" ca="1" si="32">IF(AH50="sound\\Tropic",AQ2,"")</f>
        <v>pics\\Redis_3.jpg</v>
      </c>
      <c r="AT50">
        <f t="shared" ca="1" si="26"/>
        <v>7.2706915735635924E-2</v>
      </c>
      <c r="AU50" t="str">
        <f>IF(OR(G50=10,G50=11,G50=14,G50=15),VLOOKUP(AT50,audio_list_stym!$A$3:$B$18,2,FALSE),"sound\\Noviy_plod.wav")</f>
        <v>sound\\Noviy_plod.wav</v>
      </c>
      <c r="AV50" t="str">
        <f t="shared" ca="1" si="27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28"/>
        <v>_Коричневый_ли_XXXXX?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2062</v>
      </c>
      <c r="BF50" cm="1">
        <f t="array" aca="1" ref="BF50" ca="1">INDEX(BD18:BD49,(RANK(AT7,$AT$2:$AT$17)))</f>
        <v>2030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VLOOKUP(B51,audio_list_stym!$A$3:$BP$18,61,FALSE)</f>
        <v>12</v>
      </c>
      <c r="F51" t="str">
        <f>VLOOKUP(E51,metki!$A$2:$B$9,2,FALSE)</f>
        <v>импл_реал_без_названия</v>
      </c>
      <c r="G51" t="str">
        <f t="shared" si="20"/>
        <v>импл_</v>
      </c>
      <c r="H51" t="str">
        <f>VLOOKUP(B51,audio_list_stym!$A$3:$AJ$18,29,FALSE)</f>
        <v>Finik</v>
      </c>
      <c r="I51" t="s">
        <v>689</v>
      </c>
      <c r="J51" t="str">
        <f t="shared" si="2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2023</v>
      </c>
      <c r="AD51" t="str">
        <f t="shared" ca="1" si="29"/>
        <v>pics\\Goroh_7.jpg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pics\\Goroh_7.jpg</v>
      </c>
      <c r="AH51" t="str">
        <f t="shared" si="23"/>
        <v>sound\\Tropic</v>
      </c>
      <c r="AS51" t="str">
        <f t="shared" ca="1" si="32"/>
        <v>pics\\Goroh_7.jpg</v>
      </c>
      <c r="AT51">
        <f t="shared" ca="1" si="26"/>
        <v>0.64779864496243877</v>
      </c>
      <c r="AU51" t="str">
        <f>IF(OR(G51=10,G51=11,G51=14,G51=15),VLOOKUP(AT51,audio_list_stym!$A$3:$B$18,2,FALSE),"sound\\Noviy_plod.wav")</f>
        <v>sound\\Noviy_plod.wav</v>
      </c>
      <c r="AV51" t="str">
        <f t="shared" ca="1" si="27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28"/>
        <v>_Сахаристый_ли_XXXXX?</v>
      </c>
      <c r="BD51" cm="1">
        <f t="array" aca="1" ref="BD51" ca="1">INDEX($L$50:$L$57,(RANK(AT3,$AT$2:$AT$9)))</f>
        <v>2014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VLOOKUP(B52,audio_list_stym!$A$3:$BP$18,61,FALSE)</f>
        <v>12</v>
      </c>
      <c r="F52" t="str">
        <f>VLOOKUP(E52,metki!$A$2:$B$9,2,FALSE)</f>
        <v>импл_реал_без_названия</v>
      </c>
      <c r="G52" t="str">
        <f t="shared" si="20"/>
        <v>импл_</v>
      </c>
      <c r="H52" t="str">
        <f>VLOOKUP(B52,audio_list_stym!$A$3:$AJ$18,29,FALSE)</f>
        <v>Finik</v>
      </c>
      <c r="I52" t="s">
        <v>690</v>
      </c>
      <c r="J52" t="str">
        <f t="shared" si="2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2055</v>
      </c>
      <c r="AD52" t="str">
        <f t="shared" ca="1" si="29"/>
        <v>pics\\Redis_7.jpg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pics\\Redis_7.jpg</v>
      </c>
      <c r="AH52" t="str">
        <f t="shared" si="23"/>
        <v>sound\\Tropic</v>
      </c>
      <c r="AS52" t="str">
        <f t="shared" ca="1" si="32"/>
        <v>pics\\Redis_7.jpg</v>
      </c>
      <c r="AT52">
        <f t="shared" ca="1" si="26"/>
        <v>0.82020654761670753</v>
      </c>
      <c r="AU52" t="str">
        <f>IF(OR(G52=10,G52=11,G52=14,G52=15),VLOOKUP(AT52,audio_list_stym!$A$3:$B$18,2,FALSE),"sound\\Noviy_plod.wav")</f>
        <v>sound\\Noviy_plod.wav</v>
      </c>
      <c r="AV52" t="str">
        <f t="shared" ca="1" si="27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28"/>
        <v>_Скользкий_ли_XXXXX?</v>
      </c>
      <c r="BD52" cm="1">
        <f t="array" aca="1" ref="BD52" ca="1">INDEX($L$50:$L$57,(RANK(AT4,$AT$2:$AT$9)))</f>
        <v>2015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VLOOKUP(B53,audio_list_stym!$A$3:$BP$18,61,FALSE)</f>
        <v>12</v>
      </c>
      <c r="F53" t="str">
        <f>VLOOKUP(E53,metki!$A$2:$B$9,2,FALSE)</f>
        <v>импл_реал_без_названия</v>
      </c>
      <c r="G53" t="str">
        <f t="shared" si="20"/>
        <v>импл_</v>
      </c>
      <c r="H53" t="str">
        <f>VLOOKUP(B53,audio_list_stym!$A$3:$AJ$18,29,FALSE)</f>
        <v>Finik</v>
      </c>
      <c r="I53" t="s">
        <v>691</v>
      </c>
      <c r="J53" t="str">
        <f t="shared" si="2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2166</v>
      </c>
      <c r="AD53" t="str">
        <f t="shared" ca="1" si="29"/>
        <v>pics\\Tikva_6.jpg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pics\\Tikva_6.jpg</v>
      </c>
      <c r="AH53" t="str">
        <f t="shared" si="23"/>
        <v>sound\\Tropic</v>
      </c>
      <c r="AS53" t="str">
        <f t="shared" ca="1" si="32"/>
        <v>pics\\Tikva_6.jpg</v>
      </c>
      <c r="AT53">
        <f t="shared" ca="1" si="26"/>
        <v>0.92821439907077719</v>
      </c>
      <c r="AU53" t="str">
        <f>IF(OR(G53=10,G53=11,G53=14,G53=15),VLOOKUP(AT53,audio_list_stym!$A$3:$B$18,2,FALSE),"sound\\Noviy_plod.wav")</f>
        <v>sound\\Noviy_plod.wav</v>
      </c>
      <c r="AV53" t="str">
        <f t="shared" ca="1" si="27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28"/>
        <v>_Ломкий_ли_XXXXX?</v>
      </c>
      <c r="BD53" cm="1">
        <f t="array" aca="1" ref="BD53" ca="1">INDEX($L$50:$L$57,(RANK(AT5,$AT$2:$AT$9)))</f>
        <v>2016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VLOOKUP(B54,audio_list_stym!$A$3:$BP$18,61,FALSE)</f>
        <v>12</v>
      </c>
      <c r="F54" t="str">
        <f>VLOOKUP(E54,metki!$A$2:$B$9,2,FALSE)</f>
        <v>импл_реал_без_названия</v>
      </c>
      <c r="G54" t="str">
        <f t="shared" si="20"/>
        <v>импл_</v>
      </c>
      <c r="H54" t="str">
        <f>VLOOKUP(B54,audio_list_stym!$A$3:$AJ$18,29,FALSE)</f>
        <v>Finik</v>
      </c>
      <c r="I54" t="s">
        <v>692</v>
      </c>
      <c r="J54" t="str">
        <f t="shared" si="2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2165</v>
      </c>
      <c r="AD54" t="str">
        <f t="shared" ca="1" si="29"/>
        <v>pics\\Tikva_5.jpg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pics\\Tikva_5.jpg</v>
      </c>
      <c r="AH54" t="str">
        <f t="shared" si="23"/>
        <v>sound\\Tropic</v>
      </c>
      <c r="AI54" s="11"/>
      <c r="AS54" t="str">
        <f t="shared" ca="1" si="32"/>
        <v>pics\\Tikva_5.jpg</v>
      </c>
      <c r="AT54">
        <f t="shared" ca="1" si="26"/>
        <v>0.43612376848835621</v>
      </c>
      <c r="AU54" t="str">
        <f>IF(OR(G54=10,G54=11,G54=14,G54=15),VLOOKUP(AT54,audio_list_stym!$A$3:$B$18,2,FALSE),"sound\\Noviy_plod.wav")</f>
        <v>sound\\Noviy_plod.wav</v>
      </c>
      <c r="AV54" t="str">
        <f t="shared" ca="1" si="27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28"/>
        <v>_Мохнатый_ли_XXXXX?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VLOOKUP(B55,audio_list_stym!$A$3:$BP$18,61,FALSE)</f>
        <v>12</v>
      </c>
      <c r="F55" t="str">
        <f>VLOOKUP(E55,metki!$A$2:$B$9,2,FALSE)</f>
        <v>импл_реал_без_названия</v>
      </c>
      <c r="G55" t="str">
        <f t="shared" si="20"/>
        <v>импл_</v>
      </c>
      <c r="H55" t="str">
        <f>VLOOKUP(B55,audio_list_stym!$A$3:$AJ$18,29,FALSE)</f>
        <v>Finik</v>
      </c>
      <c r="I55" t="s">
        <v>693</v>
      </c>
      <c r="J55" t="str">
        <f t="shared" si="2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2024</v>
      </c>
      <c r="AD55" t="str">
        <f t="shared" ca="1" si="29"/>
        <v>pics\\Goroh_8.jpg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pics\\Goroh_8.jpg</v>
      </c>
      <c r="AH55" t="str">
        <f t="shared" si="23"/>
        <v>sound\\Tropic</v>
      </c>
      <c r="AS55" t="str">
        <f t="shared" ca="1" si="32"/>
        <v>pics\\Goroh_8.jpg</v>
      </c>
      <c r="AT55">
        <f t="shared" ca="1" si="26"/>
        <v>0.80651438451356017</v>
      </c>
      <c r="AU55" t="str">
        <f>IF(OR(G55=10,G55=11,G55=14,G55=15),VLOOKUP(AT55,audio_list_stym!$A$3:$B$18,2,FALSE),"sound\\Noviy_plod.wav")</f>
        <v>sound\\Noviy_plod.wav</v>
      </c>
      <c r="AV55" t="str">
        <f t="shared" ca="1" si="27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28"/>
        <v>_Сморщенный_ли_XXXXX?</v>
      </c>
      <c r="BD55" cm="1">
        <f t="array" aca="1" ref="BD55" ca="1">INDEX($L$50:$L$57,(RANK(AT7,$AT$2:$AT$9)))</f>
        <v>2010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VLOOKUP(B56,audio_list_stym!$A$3:$BP$18,61,FALSE)</f>
        <v>12</v>
      </c>
      <c r="F56" t="str">
        <f>VLOOKUP(E56,metki!$A$2:$B$9,2,FALSE)</f>
        <v>импл_реал_без_названия</v>
      </c>
      <c r="G56" t="str">
        <f t="shared" si="20"/>
        <v>импл_</v>
      </c>
      <c r="H56" t="str">
        <f>VLOOKUP(B56,audio_list_stym!$A$3:$AJ$18,29,FALSE)</f>
        <v>Finik</v>
      </c>
      <c r="I56" t="s">
        <v>694</v>
      </c>
      <c r="J56" t="str">
        <f t="shared" si="2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2053</v>
      </c>
      <c r="AD56" t="str">
        <f t="shared" ca="1" si="29"/>
        <v>pics\\Redis_5.jpg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t="shared" ca="1" si="22"/>
        <v>pics\\Redis_5.jpg</v>
      </c>
      <c r="AH56" t="str">
        <f t="shared" si="23"/>
        <v>sound\\Tropic</v>
      </c>
      <c r="AS56" t="str">
        <f t="shared" ca="1" si="32"/>
        <v>pics\\Redis_5.jpg</v>
      </c>
      <c r="AT56">
        <f t="shared" ca="1" si="26"/>
        <v>0.13392969944796762</v>
      </c>
      <c r="AU56" t="str">
        <f>IF(OR(G56=10,G56=11,G56=14,G56=15),VLOOKUP(AT56,audio_list_stym!$A$3:$B$18,2,FALSE),"sound\\Noviy_plod.wav")</f>
        <v>sound\\Noviy_plod.wav</v>
      </c>
      <c r="AV56" t="str">
        <f t="shared" ca="1" si="27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28"/>
        <v>_С_косточкой_ли_XXXXX?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VLOOKUP(B57,audio_list_stym!$A$3:$BP$18,61,FALSE)</f>
        <v>12</v>
      </c>
      <c r="F57" t="str">
        <f>VLOOKUP(E57,metki!$A$2:$B$9,2,FALSE)</f>
        <v>импл_реал_без_названия</v>
      </c>
      <c r="G57" t="str">
        <f t="shared" si="20"/>
        <v>импл_</v>
      </c>
      <c r="H57" t="str">
        <f>VLOOKUP(B57,audio_list_stym!$A$3:$AJ$18,29,FALSE)</f>
        <v>Finik</v>
      </c>
      <c r="I57" t="s">
        <v>695</v>
      </c>
      <c r="J57" t="str">
        <f t="shared" si="2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2162</v>
      </c>
      <c r="AD57" t="str">
        <f t="shared" ca="1" si="29"/>
        <v>pics\\Tikva_2.jpg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t="shared" ca="1" si="22"/>
        <v>pics\\Tikva_2.jpg</v>
      </c>
      <c r="AH57" t="str">
        <f t="shared" si="23"/>
        <v>sound\\Tropic</v>
      </c>
      <c r="AI57" s="11"/>
      <c r="AS57" t="str">
        <f t="shared" ca="1" si="32"/>
        <v>pics\\Tikva_2.jpg</v>
      </c>
      <c r="AT57">
        <f t="shared" ca="1" si="26"/>
        <v>0.53034790496343043</v>
      </c>
      <c r="AU57" t="str">
        <f>IF(OR(G57=10,G57=11,G57=14,G57=15),VLOOKUP(AT57,audio_list_stym!$A$3:$B$18,2,FALSE),"sound\\Noviy_plod.wav")</f>
        <v>sound\\Noviy_plod.wav</v>
      </c>
      <c r="AV57" t="str">
        <f t="shared" ca="1" si="27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28"/>
        <v>_Треугольный_ли_XXXXX?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VLOOKUP(B58,audio_list_stym!$A$3:$BP$18,61,FALSE)</f>
        <v>13</v>
      </c>
      <c r="F58" t="str">
        <f>VLOOKUP(E58,metki!$A$2:$B$9,2,FALSE)</f>
        <v>экспл_реал_без_названия</v>
      </c>
      <c r="G58" t="str">
        <f t="shared" si="20"/>
        <v>экспл</v>
      </c>
      <c r="H58" t="str">
        <f>VLOOKUP(B58,audio_list_stym!$A$3:$AJ$18,29,FALSE)</f>
        <v>Goroh</v>
      </c>
      <c r="I58" t="s">
        <v>688</v>
      </c>
      <c r="J58" t="str">
        <f t="shared" si="2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29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si="22"/>
        <v/>
      </c>
      <c r="AG58" t="str">
        <f t="shared" ref="AG58:AG65" si="33">IF(OR(E58=11,E58=13),M58,"")</f>
        <v>pics\\Goroh_1.jpg</v>
      </c>
      <c r="AH58">
        <f t="shared" si="23"/>
        <v>0</v>
      </c>
      <c r="AI58" s="11"/>
      <c r="AT58">
        <f t="shared" ca="1" si="26"/>
        <v>0.10508347645862326</v>
      </c>
      <c r="AU58" t="str">
        <f>IF(OR(G58=10,G58=11,G58=14,G58=15),VLOOKUP(AT58,audio_list_stym!$A$3:$B$18,2,FALSE),"sound\\Noviy_plod.wav")</f>
        <v>sound\\Noviy_plod.wav</v>
      </c>
      <c r="AV58" t="str">
        <f t="shared" ca="1" si="27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28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2063</v>
      </c>
      <c r="BF58" cm="1">
        <f t="array" aca="1" ref="BF58" ca="1">INDEX(BD18:BD33,(RANK(AT8,$AT$2:$AT$17)))</f>
        <v>2031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VLOOKUP(B59,audio_list_stym!$A$3:$BP$18,61,FALSE)</f>
        <v>13</v>
      </c>
      <c r="F59" t="str">
        <f>VLOOKUP(E59,metki!$A$2:$B$9,2,FALSE)</f>
        <v>экспл_реал_без_названия</v>
      </c>
      <c r="G59" t="str">
        <f t="shared" si="20"/>
        <v>экспл</v>
      </c>
      <c r="H59" t="str">
        <f>VLOOKUP(B59,audio_list_stym!$A$3:$AJ$18,29,FALSE)</f>
        <v>Goroh</v>
      </c>
      <c r="I59" t="s">
        <v>689</v>
      </c>
      <c r="J59" t="str">
        <f t="shared" si="2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29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2"/>
        <v/>
      </c>
      <c r="AG59" t="str">
        <f t="shared" si="33"/>
        <v>pics\\Goroh_2.jpg</v>
      </c>
      <c r="AH59">
        <f t="shared" si="23"/>
        <v>0</v>
      </c>
      <c r="AT59">
        <f t="shared" ca="1" si="26"/>
        <v>0.84477302444709312</v>
      </c>
      <c r="AU59" t="str">
        <f>IF(OR(G59=10,G59=11,G59=14,G59=15),VLOOKUP(AT59,audio_list_stym!$A$3:$B$18,2,FALSE),"sound\\Noviy_plod.wav")</f>
        <v>sound\\Noviy_plod.wav</v>
      </c>
      <c r="AV59" t="str">
        <f t="shared" ca="1" si="27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28"/>
        <v>Посмотрите,_вот_XXXXX._Он_в_стручке?</v>
      </c>
      <c r="BD59" cm="1">
        <f t="array" aca="1" ref="BD59" ca="1">INDEX($L$58:$L$65,(RANK(AT3,$AT$2:$AT$9)))</f>
        <v>2022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VLOOKUP(B60,audio_list_stym!$A$3:$BP$18,61,FALSE)</f>
        <v>13</v>
      </c>
      <c r="F60" t="str">
        <f>VLOOKUP(E60,metki!$A$2:$B$9,2,FALSE)</f>
        <v>экспл_реал_без_названия</v>
      </c>
      <c r="G60" t="str">
        <f t="shared" si="20"/>
        <v>экспл</v>
      </c>
      <c r="H60" t="str">
        <f>VLOOKUP(B60,audio_list_stym!$A$3:$AJ$18,29,FALSE)</f>
        <v>Goroh</v>
      </c>
      <c r="I60" t="s">
        <v>690</v>
      </c>
      <c r="J60" t="str">
        <f t="shared" si="2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29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2"/>
        <v/>
      </c>
      <c r="AG60" t="str">
        <f t="shared" si="33"/>
        <v>pics\\Goroh_3.jpg</v>
      </c>
      <c r="AH60">
        <f t="shared" si="23"/>
        <v>0</v>
      </c>
      <c r="AT60">
        <f t="shared" ca="1" si="26"/>
        <v>0.11170147696326382</v>
      </c>
      <c r="AU60" t="str">
        <f>IF(OR(G60=10,G60=11,G60=14,G60=15),VLOOKUP(AT60,audio_list_stym!$A$3:$B$18,2,FALSE),"sound\\Noviy_plod.wav")</f>
        <v>sound\\Noviy_plod.wav</v>
      </c>
      <c r="AV60" t="str">
        <f t="shared" ca="1" si="27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28"/>
        <v>Вот_XXXXX._Ядовитый_ли_он?</v>
      </c>
      <c r="BD60" cm="1">
        <f t="array" aca="1" ref="BD60" ca="1">INDEX($L$58:$L$65,(RANK(AT4,$AT$2:$AT$9)))</f>
        <v>2023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VLOOKUP(B61,audio_list_stym!$A$3:$BP$18,61,FALSE)</f>
        <v>13</v>
      </c>
      <c r="F61" t="str">
        <f>VLOOKUP(E61,metki!$A$2:$B$9,2,FALSE)</f>
        <v>экспл_реал_без_названия</v>
      </c>
      <c r="G61" t="str">
        <f t="shared" si="20"/>
        <v>экспл</v>
      </c>
      <c r="H61" t="str">
        <f>VLOOKUP(B61,audio_list_stym!$A$3:$AJ$18,29,FALSE)</f>
        <v>Goroh</v>
      </c>
      <c r="I61" t="s">
        <v>691</v>
      </c>
      <c r="J61" t="str">
        <f t="shared" si="2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29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2"/>
        <v/>
      </c>
      <c r="AG61" t="str">
        <f t="shared" si="33"/>
        <v>pics\\Goroh_4.jpg</v>
      </c>
      <c r="AH61">
        <f t="shared" si="23"/>
        <v>0</v>
      </c>
      <c r="AT61">
        <f t="shared" ca="1" si="26"/>
        <v>0.87278537754857366</v>
      </c>
      <c r="AU61" t="str">
        <f>IF(OR(G61=10,G61=11,G61=14,G61=15),VLOOKUP(AT61,audio_list_stym!$A$3:$B$18,2,FALSE),"sound\\Noviy_plod.wav")</f>
        <v>sound\\Noviy_plod.wav</v>
      </c>
      <c r="AV61" t="str">
        <f t="shared" ca="1" si="27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28"/>
        <v>Это_XXXXX._Он_полосатый?</v>
      </c>
      <c r="BD61" cm="1">
        <f t="array" aca="1" ref="BD61" ca="1">INDEX($L$58:$L$65,(RANK(AT5,$AT$2:$AT$9)))</f>
        <v>2024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VLOOKUP(B62,audio_list_stym!$A$3:$BP$18,61,FALSE)</f>
        <v>13</v>
      </c>
      <c r="F62" t="str">
        <f>VLOOKUP(E62,metki!$A$2:$B$9,2,FALSE)</f>
        <v>экспл_реал_без_названия</v>
      </c>
      <c r="G62" t="str">
        <f t="shared" si="20"/>
        <v>экспл</v>
      </c>
      <c r="H62" t="str">
        <f>VLOOKUP(B62,audio_list_stym!$A$3:$AJ$18,29,FALSE)</f>
        <v>Goroh</v>
      </c>
      <c r="I62" t="s">
        <v>692</v>
      </c>
      <c r="J62" t="str">
        <f t="shared" si="2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29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2"/>
        <v/>
      </c>
      <c r="AG62" t="str">
        <f t="shared" si="33"/>
        <v>pics\\Goroh_5.jpg</v>
      </c>
      <c r="AH62">
        <f t="shared" si="23"/>
        <v>0</v>
      </c>
      <c r="AT62">
        <f t="shared" ca="1" si="26"/>
        <v>3.8241687949471137E-2</v>
      </c>
      <c r="AU62" t="str">
        <f>IF(OR(G62=10,G62=11,G62=14,G62=15),VLOOKUP(AT62,audio_list_stym!$A$3:$B$18,2,FALSE),"sound\\Noviy_plod.wav")</f>
        <v>sound\\Noviy_plod.wav</v>
      </c>
      <c r="AV62" t="str">
        <f t="shared" ca="1" si="27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28"/>
        <v>На_картинке_XXXXX._Он_плоский?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VLOOKUP(B63,audio_list_stym!$A$3:$BP$18,61,FALSE)</f>
        <v>13</v>
      </c>
      <c r="F63" t="str">
        <f>VLOOKUP(E63,metki!$A$2:$B$9,2,FALSE)</f>
        <v>экспл_реал_без_названия</v>
      </c>
      <c r="G63" t="str">
        <f t="shared" si="20"/>
        <v>экспл</v>
      </c>
      <c r="H63" t="str">
        <f>VLOOKUP(B63,audio_list_stym!$A$3:$AJ$18,29,FALSE)</f>
        <v>Goroh</v>
      </c>
      <c r="I63" t="s">
        <v>693</v>
      </c>
      <c r="J63" t="str">
        <f t="shared" si="2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29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2"/>
        <v/>
      </c>
      <c r="AG63" t="str">
        <f t="shared" si="33"/>
        <v>pics\\Goroh_6.jpg</v>
      </c>
      <c r="AH63">
        <f t="shared" si="23"/>
        <v>0</v>
      </c>
      <c r="AT63">
        <f t="shared" ca="1" si="26"/>
        <v>0.9568493667261323</v>
      </c>
      <c r="AU63" t="str">
        <f>IF(OR(G63=10,G63=11,G63=14,G63=15),VLOOKUP(AT63,audio_list_stym!$A$3:$B$18,2,FALSE),"sound\\Noviy_plod.wav")</f>
        <v>sound\\Noviy_plod.wav</v>
      </c>
      <c r="AV63" t="str">
        <f t="shared" ca="1" si="27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28"/>
        <v>На_мониторе_XXXXX._Он_толченый?</v>
      </c>
      <c r="BD63" cm="1">
        <f t="array" aca="1" ref="BD63" ca="1">INDEX($L$58:$L$65,(RANK(AT7,$AT$2:$AT$9)))</f>
        <v>2018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VLOOKUP(B64,audio_list_stym!$A$3:$BP$18,61,FALSE)</f>
        <v>13</v>
      </c>
      <c r="F64" t="str">
        <f>VLOOKUP(E64,metki!$A$2:$B$9,2,FALSE)</f>
        <v>экспл_реал_без_названия</v>
      </c>
      <c r="G64" t="str">
        <f t="shared" si="20"/>
        <v>экспл</v>
      </c>
      <c r="H64" t="str">
        <f>VLOOKUP(B64,audio_list_stym!$A$3:$AJ$18,29,FALSE)</f>
        <v>Goroh</v>
      </c>
      <c r="I64" t="s">
        <v>694</v>
      </c>
      <c r="J64" t="str">
        <f t="shared" si="2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29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2"/>
        <v/>
      </c>
      <c r="AG64" t="str">
        <f t="shared" si="33"/>
        <v>pics\\Goroh_7.jpg</v>
      </c>
      <c r="AH64">
        <f t="shared" si="23"/>
        <v>0</v>
      </c>
      <c r="AI64" s="11"/>
      <c r="AT64">
        <f t="shared" ca="1" si="26"/>
        <v>1.170851276881868E-2</v>
      </c>
      <c r="AU64" t="str">
        <f>IF(OR(G64=10,G64=11,G64=14,G64=15),VLOOKUP(AT64,audio_list_stym!$A$3:$B$18,2,FALSE),"sound\\Noviy_plod.wav")</f>
        <v>sound\\Noviy_plod.wav</v>
      </c>
      <c r="AV64" t="str">
        <f t="shared" ca="1" si="27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28"/>
        <v>Перед_Вами_XXXXX._Зеленый_ли_он?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VLOOKUP(B65,audio_list_stym!$A$3:$BP$18,61,FALSE)</f>
        <v>13</v>
      </c>
      <c r="F65" t="str">
        <f>VLOOKUP(E65,metki!$A$2:$B$9,2,FALSE)</f>
        <v>экспл_реал_без_названия</v>
      </c>
      <c r="G65" t="str">
        <f t="shared" si="20"/>
        <v>экспл</v>
      </c>
      <c r="H65" t="str">
        <f>VLOOKUP(B65,audio_list_stym!$A$3:$AJ$18,29,FALSE)</f>
        <v>Goroh</v>
      </c>
      <c r="I65" t="s">
        <v>695</v>
      </c>
      <c r="J65" t="str">
        <f t="shared" si="2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29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2"/>
        <v/>
      </c>
      <c r="AG65" t="str">
        <f t="shared" si="33"/>
        <v>pics\\Goroh_8.jpg</v>
      </c>
      <c r="AH65">
        <f t="shared" si="23"/>
        <v>0</v>
      </c>
      <c r="AT65">
        <f t="shared" ca="1" si="26"/>
        <v>0.97414604856904619</v>
      </c>
      <c r="AU65" t="s">
        <v>697</v>
      </c>
      <c r="AV65" t="str">
        <f t="shared" ca="1" si="27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28"/>
        <v>Вы_видите_XXXXX._Легкий_ли_он?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VLOOKUP(B66,audio_list_stym!$A$3:$BP$18,61,FALSE)</f>
        <v>14</v>
      </c>
      <c r="F66" t="str">
        <f>VLOOKUP(E66,metki!$A$2:$B$9,2,FALSE)</f>
        <v>импл_новые_с_названием</v>
      </c>
      <c r="G66" t="str">
        <f t="shared" ref="G66:G97" si="34">LEFT(F66,5)</f>
        <v>импл_</v>
      </c>
      <c r="H66" t="str">
        <f>VLOOKUP(B66,audio_list_stym!$A$3:$AJ$18,29,FALSE)</f>
        <v>Noni</v>
      </c>
      <c r="I66" t="s">
        <v>688</v>
      </c>
      <c r="J66" t="str">
        <f t="shared" ref="J66:J97" si="35">H66&amp;I66</f>
        <v>Noni_1</v>
      </c>
      <c r="K66">
        <v>14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257</v>
      </c>
      <c r="Q66" t="str">
        <f>IF(G66="экспл",0,IF(G66="импл_",VLOOKUP(J66,quest_импл!$A$1:$J$129,8,FALSE),0))</f>
        <v>sound\\Beliy_li_vnutri.wav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2042</v>
      </c>
      <c r="AD66" t="str">
        <f t="shared" ca="1" si="29"/>
        <v>pics\\Peper_2.jpg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97" ca="1" si="36">AS66</f>
        <v>pics\\Peper_2.jpg</v>
      </c>
      <c r="AI66" t="s">
        <v>67</v>
      </c>
      <c r="AO66">
        <f t="shared" ref="AO66:AO97" ca="1" si="37">RAND()</f>
        <v>0.2495732864933623</v>
      </c>
      <c r="AP66" t="str">
        <f t="shared" ref="AP66:AP97" ca="1" si="38">INDEX($AI$66:$AI$129,(RANK(AO66,$AO$66:$AO$129)))</f>
        <v>pics\\Peper_2.jpg</v>
      </c>
      <c r="AS66" t="str">
        <f t="shared" ref="AS66:AS97" ca="1" si="39">IF(G66="импл_",AP66,"")</f>
        <v>pics\\Peper_2.jpg</v>
      </c>
      <c r="AT66">
        <f t="shared" ref="AT66:AT97" ca="1" si="40">RAND()</f>
        <v>0.52042635060675435</v>
      </c>
      <c r="AU66" t="s">
        <v>697</v>
      </c>
      <c r="AV66" t="str">
        <f t="shared" ref="AV66:AV97" ca="1" si="41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_Белый_ли_внутри_</v>
      </c>
      <c r="BB66" t="str">
        <f t="shared" ref="BB66:BB97" si="42">IF(G66="экспл",AY66&amp;AX66&amp;"."&amp;AZ66,IF(G66="импл_",BA66&amp;AX66&amp;"?"))</f>
        <v>_Белый_ли_внутри_РЕНАН?</v>
      </c>
      <c r="BC66">
        <f>A66</f>
        <v>1209</v>
      </c>
      <c r="BD66" cm="1">
        <f t="array" aca="1" ref="BD66" ca="1">INDEX(L66:L73,(RANK(AT2,$AT$2:$AT$9)))</f>
        <v>2113</v>
      </c>
      <c r="BE66" cm="1">
        <f t="array" aca="1" ref="BE66" ca="1">INDEX(BD74:BD89,(RANK(AT2,$AT$2:$AT$7)))</f>
        <v>2129</v>
      </c>
      <c r="BF66" cm="1">
        <f t="array" aca="1" ref="BF66" ca="1">INDEX(BD90:BD113,(RANK(AT2,$AT$2:$AT$17)))</f>
        <v>2145</v>
      </c>
      <c r="BG66" cm="1">
        <f t="array" aca="1" ref="BG66" ca="1">INDEX(BD114:BD129,(RANK(AT2,$AT$2:$AT$17)))</f>
        <v>2081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VLOOKUP(B67,audio_list_stym!$A$3:$BP$18,61,FALSE)</f>
        <v>14</v>
      </c>
      <c r="F67" t="str">
        <f>VLOOKUP(E67,metki!$A$2:$B$9,2,FALSE)</f>
        <v>импл_новые_с_названием</v>
      </c>
      <c r="G67" t="str">
        <f t="shared" si="34"/>
        <v>импл_</v>
      </c>
      <c r="H67" t="str">
        <f>VLOOKUP(B67,audio_list_stym!$A$3:$AJ$18,29,FALSE)</f>
        <v>Noni</v>
      </c>
      <c r="I67" t="s">
        <v>689</v>
      </c>
      <c r="J67" t="str">
        <f t="shared" si="35"/>
        <v>Noni_2</v>
      </c>
      <c r="K67">
        <v>14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258</v>
      </c>
      <c r="Q67" t="str">
        <f>IF(G67="экспл",0,IF(G67="импл_",VLOOKUP(J67,quest_импл!$A$1:$J$129,8,FALSE),0))</f>
        <v>sound\\Rebristiy_li.wav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2047</v>
      </c>
      <c r="AD67" t="str">
        <f t="shared" ref="AD67:AD98" ca="1" si="43">IF(ISTEXT(AE67),AE67,IF(ISTEXT(AF67),AF67,""))</f>
        <v>pics\\Peper_7.jpg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6"/>
        <v>pics\\Peper_7.jpg</v>
      </c>
      <c r="AI67" t="s">
        <v>68</v>
      </c>
      <c r="AO67">
        <f t="shared" ca="1" si="37"/>
        <v>0.23145288853322121</v>
      </c>
      <c r="AP67" t="str">
        <f t="shared" ca="1" si="38"/>
        <v>pics\\Peper_7.jpg</v>
      </c>
      <c r="AS67" t="str">
        <f t="shared" ca="1" si="39"/>
        <v>pics\\Peper_7.jpg</v>
      </c>
      <c r="AT67">
        <f t="shared" ca="1" si="40"/>
        <v>0.19798083944970024</v>
      </c>
      <c r="AU67" t="s">
        <v>697</v>
      </c>
      <c r="AV67" t="str">
        <f t="shared" ca="1" si="41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_Ребристый_ли_</v>
      </c>
      <c r="BB67" t="str">
        <f t="shared" si="42"/>
        <v>_Ребристый_ли_РЕНАН?</v>
      </c>
      <c r="BD67" cm="1">
        <f t="array" aca="1" ref="BD67" ca="1">INDEX(L67:L74,(RANK(AT3,$AT$2:$AT$9)))</f>
        <v>2119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VLOOKUP(B68,audio_list_stym!$A$3:$BP$18,61,FALSE)</f>
        <v>14</v>
      </c>
      <c r="F68" t="str">
        <f>VLOOKUP(E68,metki!$A$2:$B$9,2,FALSE)</f>
        <v>импл_новые_с_названием</v>
      </c>
      <c r="G68" t="str">
        <f t="shared" si="34"/>
        <v>импл_</v>
      </c>
      <c r="H68" t="str">
        <f>VLOOKUP(B68,audio_list_stym!$A$3:$AJ$18,29,FALSE)</f>
        <v>Noni</v>
      </c>
      <c r="I68" t="s">
        <v>690</v>
      </c>
      <c r="J68" t="str">
        <f t="shared" si="35"/>
        <v>Noni_3</v>
      </c>
      <c r="K68">
        <v>14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259</v>
      </c>
      <c r="Q68" t="str">
        <f>IF(G68="экспл",0,IF(G68="импл_",VLOOKUP(J68,quest_импл!$A$1:$J$129,8,FALSE),0))</f>
        <v>sound\\Goluboy_li.wav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2026</v>
      </c>
      <c r="AD68" t="str">
        <f t="shared" ca="1" si="43"/>
        <v>pics\\Kokos_2.jpg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6"/>
        <v>pics\\Kokos_2.jpg</v>
      </c>
      <c r="AI68" t="s">
        <v>69</v>
      </c>
      <c r="AO68">
        <f t="shared" ca="1" si="37"/>
        <v>0.46580069425436643</v>
      </c>
      <c r="AP68" t="str">
        <f t="shared" ca="1" si="38"/>
        <v>pics\\Kokos_2.jpg</v>
      </c>
      <c r="AS68" t="str">
        <f t="shared" ca="1" si="39"/>
        <v>pics\\Kokos_2.jpg</v>
      </c>
      <c r="AT68">
        <f t="shared" ca="1" si="40"/>
        <v>0.13976784616933213</v>
      </c>
      <c r="AU68" t="s">
        <v>697</v>
      </c>
      <c r="AV68" t="str">
        <f t="shared" ca="1" si="41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_Голубой_ли_</v>
      </c>
      <c r="BB68" t="str">
        <f t="shared" si="42"/>
        <v>_Голубой_ли_РЕНАН?</v>
      </c>
      <c r="BD68" cm="1">
        <f t="array" aca="1" ref="BD68" ca="1">INDEX(L68:L75,(RANK(AT4,$AT$2:$AT$9)))</f>
        <v>2129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VLOOKUP(B69,audio_list_stym!$A$3:$BP$18,61,FALSE)</f>
        <v>14</v>
      </c>
      <c r="F69" t="str">
        <f>VLOOKUP(E69,metki!$A$2:$B$9,2,FALSE)</f>
        <v>импл_новые_с_названием</v>
      </c>
      <c r="G69" t="str">
        <f t="shared" si="34"/>
        <v>импл_</v>
      </c>
      <c r="H69" t="str">
        <f>VLOOKUP(B69,audio_list_stym!$A$3:$AJ$18,29,FALSE)</f>
        <v>Noni</v>
      </c>
      <c r="I69" t="s">
        <v>691</v>
      </c>
      <c r="J69" t="str">
        <f t="shared" si="35"/>
        <v>Noni_4</v>
      </c>
      <c r="K69">
        <v>14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260</v>
      </c>
      <c r="Q69" t="str">
        <f>IF(G69="экспл",0,IF(G69="импл_",VLOOKUP(J69,quest_импл!$A$1:$J$129,8,FALSE),0))</f>
        <v>sound\\S_bugorkami_li.wav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2029</v>
      </c>
      <c r="AD69" t="str">
        <f t="shared" ca="1" si="43"/>
        <v>pics\\Kokos_5.jpg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6"/>
        <v>pics\\Kokos_5.jpg</v>
      </c>
      <c r="AI69" t="s">
        <v>70</v>
      </c>
      <c r="AO69">
        <f t="shared" ca="1" si="37"/>
        <v>0.40486660331056246</v>
      </c>
      <c r="AP69" t="str">
        <f t="shared" ca="1" si="38"/>
        <v>pics\\Kokos_5.jpg</v>
      </c>
      <c r="AS69" t="str">
        <f t="shared" ca="1" si="39"/>
        <v>pics\\Kokos_5.jpg</v>
      </c>
      <c r="AT69">
        <f t="shared" ca="1" si="40"/>
        <v>7.0620699677348187E-2</v>
      </c>
      <c r="AU69" t="s">
        <v>697</v>
      </c>
      <c r="AV69" t="str">
        <f t="shared" ca="1" si="41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_С_бугорками_ли_</v>
      </c>
      <c r="BB69" t="str">
        <f t="shared" si="42"/>
        <v>_С_бугорками_ли_РЕНАН?</v>
      </c>
      <c r="BD69" cm="1">
        <f t="array" aca="1" ref="BD69" ca="1">INDEX(L69:L76,(RANK(AT5,$AT$2:$AT$9)))</f>
        <v>2131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VLOOKUP(B70,audio_list_stym!$A$3:$BP$18,61,FALSE)</f>
        <v>14</v>
      </c>
      <c r="F70" t="str">
        <f>VLOOKUP(E70,metki!$A$2:$B$9,2,FALSE)</f>
        <v>импл_новые_с_названием</v>
      </c>
      <c r="G70" t="str">
        <f t="shared" si="34"/>
        <v>импл_</v>
      </c>
      <c r="H70" t="str">
        <f>VLOOKUP(B70,audio_list_stym!$A$3:$AJ$18,29,FALSE)</f>
        <v>Noni</v>
      </c>
      <c r="I70" t="s">
        <v>692</v>
      </c>
      <c r="J70" t="str">
        <f t="shared" si="35"/>
        <v>Noni_5</v>
      </c>
      <c r="K70">
        <v>14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261</v>
      </c>
      <c r="Q70" t="str">
        <f>IF(G70="экспл",0,IF(G70="импл_",VLOOKUP(J70,quest_импл!$A$1:$J$129,8,FALSE),0))</f>
        <v>sound\\Ovalniy_li.wav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2005</v>
      </c>
      <c r="AD70" t="str">
        <f t="shared" ca="1" si="43"/>
        <v>pics\\Banan_5.jpg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6"/>
        <v>pics\\Banan_5.jpg</v>
      </c>
      <c r="AI70" t="s">
        <v>71</v>
      </c>
      <c r="AO70">
        <f t="shared" ca="1" si="37"/>
        <v>0.8979809732173869</v>
      </c>
      <c r="AP70" t="str">
        <f t="shared" ca="1" si="38"/>
        <v>pics\\Banan_5.jpg</v>
      </c>
      <c r="AS70" t="str">
        <f t="shared" ca="1" si="39"/>
        <v>pics\\Banan_5.jpg</v>
      </c>
      <c r="AT70">
        <f t="shared" ca="1" si="40"/>
        <v>0.20606743321292931</v>
      </c>
      <c r="AU70" t="s">
        <v>697</v>
      </c>
      <c r="AV70" t="str">
        <f t="shared" ca="1" si="41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_Овальный_ли_</v>
      </c>
      <c r="BB70" t="str">
        <f t="shared" si="42"/>
        <v>_Овальный_ли_РЕНАН?</v>
      </c>
      <c r="BD70" cm="1">
        <f t="array" aca="1" ref="BD70" ca="1">INDEX(L70:L77,(RANK(AT6,$AT$2:$AT$9)))</f>
        <v>2129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VLOOKUP(B71,audio_list_stym!$A$3:$BP$18,61,FALSE)</f>
        <v>14</v>
      </c>
      <c r="F71" t="str">
        <f>VLOOKUP(E71,metki!$A$2:$B$9,2,FALSE)</f>
        <v>импл_новые_с_названием</v>
      </c>
      <c r="G71" t="str">
        <f t="shared" si="34"/>
        <v>импл_</v>
      </c>
      <c r="H71" t="str">
        <f>VLOOKUP(B71,audio_list_stym!$A$3:$AJ$18,29,FALSE)</f>
        <v>Noni</v>
      </c>
      <c r="I71" t="s">
        <v>693</v>
      </c>
      <c r="J71" t="str">
        <f t="shared" si="35"/>
        <v>Noni_6</v>
      </c>
      <c r="K71">
        <v>14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262</v>
      </c>
      <c r="Q71" t="str">
        <f>IF(G71="экспл",0,IF(G71="импл_",VLOOKUP(J71,quest_импл!$A$1:$J$129,8,FALSE),0))</f>
        <v>sound\\Zhidkiy_li.wav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2023</v>
      </c>
      <c r="AD71" t="str">
        <f t="shared" ca="1" si="43"/>
        <v>pics\\Goroh_7.jpg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6"/>
        <v>pics\\Goroh_7.jpg</v>
      </c>
      <c r="AI71" t="s">
        <v>72</v>
      </c>
      <c r="AO71">
        <f t="shared" ca="1" si="37"/>
        <v>0.59916181502412302</v>
      </c>
      <c r="AP71" t="str">
        <f t="shared" ca="1" si="38"/>
        <v>pics\\Goroh_7.jpg</v>
      </c>
      <c r="AS71" t="str">
        <f t="shared" ca="1" si="39"/>
        <v>pics\\Goroh_7.jpg</v>
      </c>
      <c r="AT71">
        <f t="shared" ca="1" si="40"/>
        <v>0.25982461225569764</v>
      </c>
      <c r="AU71" t="s">
        <v>697</v>
      </c>
      <c r="AV71" t="str">
        <f t="shared" ca="1" si="41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_Жидкий_ли_</v>
      </c>
      <c r="BB71" t="str">
        <f t="shared" si="42"/>
        <v>_Жидкий_ли_РЕНАН?</v>
      </c>
      <c r="BD71" cm="1">
        <f t="array" aca="1" ref="BD71" ca="1">INDEX(L71:L78,(RANK(AT7,$AT$2:$AT$9)))</f>
        <v>2119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VLOOKUP(B72,audio_list_stym!$A$3:$BP$18,61,FALSE)</f>
        <v>14</v>
      </c>
      <c r="F72" t="str">
        <f>VLOOKUP(E72,metki!$A$2:$B$9,2,FALSE)</f>
        <v>импл_новые_с_названием</v>
      </c>
      <c r="G72" t="str">
        <f t="shared" si="34"/>
        <v>импл_</v>
      </c>
      <c r="H72" t="str">
        <f>VLOOKUP(B72,audio_list_stym!$A$3:$AJ$18,29,FALSE)</f>
        <v>Noni</v>
      </c>
      <c r="I72" t="s">
        <v>694</v>
      </c>
      <c r="J72" t="str">
        <f t="shared" si="35"/>
        <v>Noni_7</v>
      </c>
      <c r="K72">
        <v>14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263</v>
      </c>
      <c r="Q72" t="str">
        <f>IF(G72="экспл",0,IF(G72="импл_",VLOOKUP(J72,quest_импл!$A$1:$J$129,8,FALSE),0))</f>
        <v>sound\\Lohmatiy_li.wav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2041</v>
      </c>
      <c r="AD72" t="str">
        <f t="shared" ca="1" si="43"/>
        <v>pics\\Peper_1.jpg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6"/>
        <v>pics\\Peper_1.jpg</v>
      </c>
      <c r="AI72" t="s">
        <v>73</v>
      </c>
      <c r="AO72">
        <f t="shared" ca="1" si="37"/>
        <v>0.27639729988015682</v>
      </c>
      <c r="AP72" t="str">
        <f t="shared" ca="1" si="38"/>
        <v>pics\\Peper_1.jpg</v>
      </c>
      <c r="AS72" t="str">
        <f t="shared" ca="1" si="39"/>
        <v>pics\\Peper_1.jpg</v>
      </c>
      <c r="AT72">
        <f t="shared" ca="1" si="40"/>
        <v>2.2194153144334927E-2</v>
      </c>
      <c r="AU72" t="s">
        <v>697</v>
      </c>
      <c r="AV72" t="str">
        <f t="shared" ca="1" si="41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_Лохматый_ли_</v>
      </c>
      <c r="BB72" t="str">
        <f t="shared" si="42"/>
        <v>_Лохматый_ли_РЕНАН?</v>
      </c>
      <c r="BD72" cm="1">
        <f t="array" aca="1" ref="BD72" ca="1">INDEX(L72:L79,(RANK(AT8,$AT$2:$AT$9)))</f>
        <v>2129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VLOOKUP(B73,audio_list_stym!$A$3:$BP$18,61,FALSE)</f>
        <v>14</v>
      </c>
      <c r="F73" t="str">
        <f>VLOOKUP(E73,metki!$A$2:$B$9,2,FALSE)</f>
        <v>импл_новые_с_названием</v>
      </c>
      <c r="G73" t="str">
        <f t="shared" si="34"/>
        <v>импл_</v>
      </c>
      <c r="H73" t="str">
        <f>VLOOKUP(B73,audio_list_stym!$A$3:$AJ$18,29,FALSE)</f>
        <v>Noni</v>
      </c>
      <c r="I73" t="s">
        <v>695</v>
      </c>
      <c r="J73" t="str">
        <f t="shared" si="35"/>
        <v>Noni_8</v>
      </c>
      <c r="K73">
        <v>14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264</v>
      </c>
      <c r="Q73" t="str">
        <f>IF(G73="экспл",0,IF(G73="импл_",VLOOKUP(J73,quest_импл!$A$1:$J$129,8,FALSE),0))</f>
        <v>sound\\Zolotistiy_li.wav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2049</v>
      </c>
      <c r="AD73" t="str">
        <f t="shared" ca="1" si="43"/>
        <v>pics\\Redis_1.jpg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6"/>
        <v>pics\\Redis_1.jpg</v>
      </c>
      <c r="AI73" t="s">
        <v>74</v>
      </c>
      <c r="AO73">
        <f t="shared" ca="1" si="37"/>
        <v>0.21468106997458825</v>
      </c>
      <c r="AP73" t="str">
        <f t="shared" ca="1" si="38"/>
        <v>pics\\Redis_1.jpg</v>
      </c>
      <c r="AS73" t="str">
        <f t="shared" ca="1" si="39"/>
        <v>pics\\Redis_1.jpg</v>
      </c>
      <c r="AT73">
        <f t="shared" ca="1" si="40"/>
        <v>0.3684450296740357</v>
      </c>
      <c r="AU73" t="s">
        <v>697</v>
      </c>
      <c r="AV73" t="str">
        <f t="shared" ca="1" si="41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_Золотистый_ли_</v>
      </c>
      <c r="BB73" t="str">
        <f t="shared" si="42"/>
        <v>_Золотистый_ли_РЕНАН?</v>
      </c>
      <c r="BD73" cm="1">
        <f t="array" aca="1" ref="BD73" ca="1">INDEX(L73:L80,(RANK(AT9,$AT$2:$AT$9)))</f>
        <v>2131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VLOOKUP(B74,audio_list_stym!$A$3:$BP$18,61,FALSE)</f>
        <v>15</v>
      </c>
      <c r="F74" t="str">
        <f>VLOOKUP(E74,metki!$A$2:$B$9,2,FALSE)</f>
        <v>экспл_новые_с_названием</v>
      </c>
      <c r="G74" t="str">
        <f t="shared" si="34"/>
        <v>экспл</v>
      </c>
      <c r="H74" t="str">
        <f>VLOOKUP(B74,audio_list_stym!$A$3:$AJ$18,29,FALSE)</f>
        <v>Sapota</v>
      </c>
      <c r="I74" t="s">
        <v>688</v>
      </c>
      <c r="J74" t="str">
        <f t="shared" si="35"/>
        <v>Sapota_1</v>
      </c>
      <c r="K74">
        <v>15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137</v>
      </c>
      <c r="Z74" t="str">
        <f>IF(G74="экспл",VLOOKUP(J74,quest_экспл!$A$1:$N$129,12,FALSE),IF(G74="импл_",0,0))</f>
        <v>sound\\On_sharoobraxniy.wav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43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36"/>
        <v/>
      </c>
      <c r="AI74" t="s">
        <v>76</v>
      </c>
      <c r="AO74">
        <f t="shared" ca="1" si="37"/>
        <v>0.14595832254416741</v>
      </c>
      <c r="AP74" t="str">
        <f t="shared" ca="1" si="38"/>
        <v>pics\\Redis_6.jpg</v>
      </c>
      <c r="AR74" t="str">
        <f t="shared" ref="AR74:AR105" si="44">IF(AH74="sound\\Ogorod",AP2,"")</f>
        <v/>
      </c>
      <c r="AS74" t="str">
        <f t="shared" si="39"/>
        <v/>
      </c>
      <c r="AT74">
        <f t="shared" ca="1" si="40"/>
        <v>0.2061126534663773</v>
      </c>
      <c r="AU74" t="s">
        <v>697</v>
      </c>
      <c r="AV74" t="str">
        <f t="shared" ca="1" si="41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_Он_шарообразный?</v>
      </c>
      <c r="BA74" t="e">
        <f>VLOOKUP(Q74,audio_list_stym!$B$2:$BQ$299,68,FALSE)</f>
        <v>#N/A</v>
      </c>
      <c r="BB74" t="str">
        <f t="shared" si="42"/>
        <v>На_экране_БАРОХ._Он_шарообразный?</v>
      </c>
      <c r="BC74">
        <f>A74</f>
        <v>1210</v>
      </c>
      <c r="BD74" cm="1">
        <f t="array" aca="1" ref="BD74" ca="1">INDEX($L$74:$L$81,(RANK(AT2,$AT$2:$AT$9)))</f>
        <v>2129</v>
      </c>
      <c r="BE74" cm="1">
        <f t="array" aca="1" ref="BE74" ca="1">INDEX(BD66:BD73,(RANK(AT3,$AT$2:$AT$9)))</f>
        <v>2119</v>
      </c>
      <c r="BF74" cm="1">
        <f t="array" aca="1" ref="BF74" ca="1">INDEX(BD82:BD105,(RANK(AT3,$AT$2:$AT$17)))</f>
        <v>2139</v>
      </c>
      <c r="BG74" cm="1">
        <f t="array" aca="1" ref="BG74" ca="1">INDEX(BD106:BD129,(RANK(AT3,$AT$2:$AT$9)))</f>
        <v>2074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VLOOKUP(B75,audio_list_stym!$A$3:$BP$18,61,FALSE)</f>
        <v>15</v>
      </c>
      <c r="F75" t="str">
        <f>VLOOKUP(E75,metki!$A$2:$B$9,2,FALSE)</f>
        <v>экспл_новые_с_названием</v>
      </c>
      <c r="G75" t="str">
        <f t="shared" si="34"/>
        <v>экспл</v>
      </c>
      <c r="H75" t="str">
        <f>VLOOKUP(B75,audio_list_stym!$A$3:$AJ$18,29,FALSE)</f>
        <v>Sapota</v>
      </c>
      <c r="I75" t="s">
        <v>689</v>
      </c>
      <c r="J75" t="str">
        <f t="shared" si="35"/>
        <v>Sapota_2</v>
      </c>
      <c r="K75">
        <v>15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138</v>
      </c>
      <c r="Z75" t="str">
        <f>IF(G75="экспл",VLOOKUP(J75,quest_экспл!$A$1:$N$129,12,FALSE),IF(G75="импл_",0,0))</f>
        <v>sound\\On_nadrezan.wav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ca="1" si="43"/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si="36"/>
        <v/>
      </c>
      <c r="AI75" t="s">
        <v>77</v>
      </c>
      <c r="AO75">
        <f t="shared" ca="1" si="37"/>
        <v>0.77888812183862144</v>
      </c>
      <c r="AP75" t="str">
        <f t="shared" ca="1" si="38"/>
        <v>pics\\Finik_3.jpg</v>
      </c>
      <c r="AR75" t="str">
        <f t="shared" si="44"/>
        <v/>
      </c>
      <c r="AS75" t="str">
        <f t="shared" si="39"/>
        <v/>
      </c>
      <c r="AT75">
        <f t="shared" ca="1" si="40"/>
        <v>0.69266886750534085</v>
      </c>
      <c r="AU75" t="s">
        <v>697</v>
      </c>
      <c r="AV75" t="str">
        <f t="shared" ca="1" si="41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_Он_надрезан?</v>
      </c>
      <c r="BA75" t="e">
        <f>VLOOKUP(Q75,audio_list_stym!$B$2:$BQ$299,68,FALSE)</f>
        <v>#N/A</v>
      </c>
      <c r="BB75" t="str">
        <f t="shared" si="42"/>
        <v>Посмотрите,_вот_БАРОХ._Он_надрезан?</v>
      </c>
      <c r="BD75" cm="1">
        <f t="array" aca="1" ref="BD75" ca="1">INDEX($L$74:$L$81,(RANK(AT3,$AT$2:$AT$9)))</f>
        <v>2134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VLOOKUP(B76,audio_list_stym!$A$3:$BP$18,61,FALSE)</f>
        <v>15</v>
      </c>
      <c r="F76" t="str">
        <f>VLOOKUP(E76,metki!$A$2:$B$9,2,FALSE)</f>
        <v>экспл_новые_с_названием</v>
      </c>
      <c r="G76" t="str">
        <f t="shared" si="34"/>
        <v>экспл</v>
      </c>
      <c r="H76" t="str">
        <f>VLOOKUP(B76,audio_list_stym!$A$3:$AJ$18,29,FALSE)</f>
        <v>Sapota</v>
      </c>
      <c r="I76" t="s">
        <v>690</v>
      </c>
      <c r="J76" t="str">
        <f t="shared" si="35"/>
        <v>Sapota_3</v>
      </c>
      <c r="K76">
        <v>15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139</v>
      </c>
      <c r="Z76" t="str">
        <f>IF(G76="экспл",VLOOKUP(J76,quest_экспл!$A$1:$N$129,12,FALSE),IF(G76="импл_",0,0))</f>
        <v>sound\\On_perekruchen.wav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43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36"/>
        <v/>
      </c>
      <c r="AI76" t="s">
        <v>78</v>
      </c>
      <c r="AO76">
        <f t="shared" ca="1" si="37"/>
        <v>0.93705747477898516</v>
      </c>
      <c r="AP76" t="str">
        <f t="shared" ca="1" si="38"/>
        <v>pics\\Banan_3.jpg</v>
      </c>
      <c r="AR76" t="str">
        <f t="shared" si="44"/>
        <v/>
      </c>
      <c r="AS76" t="str">
        <f t="shared" si="39"/>
        <v/>
      </c>
      <c r="AT76">
        <f t="shared" ca="1" si="40"/>
        <v>1.8063063402157353E-2</v>
      </c>
      <c r="AU76" t="s">
        <v>697</v>
      </c>
      <c r="AV76" t="str">
        <f t="shared" ca="1" si="41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_Он_перекручен?</v>
      </c>
      <c r="BA76" t="e">
        <f>VLOOKUP(Q76,audio_list_stym!$B$2:$BQ$299,68,FALSE)</f>
        <v>#N/A</v>
      </c>
      <c r="BB76" t="str">
        <f t="shared" si="42"/>
        <v>Вот_БАРОХ._Он_перекручен?</v>
      </c>
      <c r="BD76" cm="1">
        <f t="array" aca="1" ref="BD76" ca="1">INDEX($L$74:$L$81,(RANK(AT4,$AT$2:$AT$9)))</f>
        <v>2135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VLOOKUP(B77,audio_list_stym!$A$3:$BP$18,61,FALSE)</f>
        <v>15</v>
      </c>
      <c r="F77" t="str">
        <f>VLOOKUP(E77,metki!$A$2:$B$9,2,FALSE)</f>
        <v>экспл_новые_с_названием</v>
      </c>
      <c r="G77" t="str">
        <f t="shared" si="34"/>
        <v>экспл</v>
      </c>
      <c r="H77" t="str">
        <f>VLOOKUP(B77,audio_list_stym!$A$3:$AJ$18,29,FALSE)</f>
        <v>Sapota</v>
      </c>
      <c r="I77" t="s">
        <v>691</v>
      </c>
      <c r="J77" t="str">
        <f t="shared" si="35"/>
        <v>Sapota_4</v>
      </c>
      <c r="K77">
        <v>15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140</v>
      </c>
      <c r="Z77" t="str">
        <f>IF(G77="экспл",VLOOKUP(J77,quest_экспл!$A$1:$N$129,12,FALSE),IF(G77="импл_",0,0))</f>
        <v>sound\\Sorvan_li_on.wav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43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36"/>
        <v/>
      </c>
      <c r="AI77" t="s">
        <v>79</v>
      </c>
      <c r="AO77">
        <f t="shared" ca="1" si="37"/>
        <v>0.36565561278226621</v>
      </c>
      <c r="AP77" t="str">
        <f t="shared" ca="1" si="38"/>
        <v>pics\\Kokos_8.jpg</v>
      </c>
      <c r="AR77" t="str">
        <f t="shared" si="44"/>
        <v/>
      </c>
      <c r="AS77" t="str">
        <f t="shared" si="39"/>
        <v/>
      </c>
      <c r="AT77">
        <f t="shared" ca="1" si="40"/>
        <v>0.34664871476539172</v>
      </c>
      <c r="AU77" t="s">
        <v>697</v>
      </c>
      <c r="AV77" t="str">
        <f t="shared" ca="1" si="41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_Сорван_ли_он?</v>
      </c>
      <c r="BA77" t="e">
        <f>VLOOKUP(Q77,audio_list_stym!$B$2:$BQ$299,68,FALSE)</f>
        <v>#N/A</v>
      </c>
      <c r="BB77" t="str">
        <f t="shared" si="42"/>
        <v>Это_БАРОХ._Сорван_ли_он?</v>
      </c>
      <c r="BD77" cm="1">
        <f t="array" aca="1" ref="BD77" ca="1">INDEX($L$74:$L$81,(RANK(AT5,$AT$2:$AT$9)))</f>
        <v>2136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VLOOKUP(B78,audio_list_stym!$A$3:$BP$18,61,FALSE)</f>
        <v>15</v>
      </c>
      <c r="F78" t="str">
        <f>VLOOKUP(E78,metki!$A$2:$B$9,2,FALSE)</f>
        <v>экспл_новые_с_названием</v>
      </c>
      <c r="G78" t="str">
        <f t="shared" si="34"/>
        <v>экспл</v>
      </c>
      <c r="H78" t="str">
        <f>VLOOKUP(B78,audio_list_stym!$A$3:$AJ$18,29,FALSE)</f>
        <v>Sapota</v>
      </c>
      <c r="I78" t="s">
        <v>692</v>
      </c>
      <c r="J78" t="str">
        <f t="shared" si="35"/>
        <v>Sapota_5</v>
      </c>
      <c r="K78">
        <v>15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141</v>
      </c>
      <c r="Z78" t="str">
        <f>IF(G78="экспл",VLOOKUP(J78,quest_экспл!$A$1:$N$129,12,FALSE),IF(G78="импл_",0,0))</f>
        <v>sound\\Spressovan_li_on.wav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43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36"/>
        <v/>
      </c>
      <c r="AI78" t="s">
        <v>80</v>
      </c>
      <c r="AO78">
        <f t="shared" ca="1" si="37"/>
        <v>0.22711167996765536</v>
      </c>
      <c r="AP78" t="str">
        <f t="shared" ca="1" si="38"/>
        <v>pics\\Peper_8.jpg</v>
      </c>
      <c r="AR78" t="str">
        <f t="shared" si="44"/>
        <v/>
      </c>
      <c r="AS78" t="str">
        <f t="shared" si="39"/>
        <v/>
      </c>
      <c r="AT78">
        <f t="shared" ca="1" si="40"/>
        <v>0.45024093663926468</v>
      </c>
      <c r="AU78" t="s">
        <v>697</v>
      </c>
      <c r="AV78" t="str">
        <f t="shared" ca="1" si="41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_Спрессован_ли_он?</v>
      </c>
      <c r="BA78" t="e">
        <f>VLOOKUP(Q78,audio_list_stym!$B$2:$BQ$299,68,FALSE)</f>
        <v>#N/A</v>
      </c>
      <c r="BB78" t="str">
        <f t="shared" si="42"/>
        <v>На_картинке_БАРОХ._Спрессован_ли_он?</v>
      </c>
      <c r="BD78" cm="1">
        <f t="array" aca="1" ref="BD78" ca="1">INDEX($L$74:$L$81,(RANK(AT6,$AT$2:$AT$9)))</f>
        <v>2133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VLOOKUP(B79,audio_list_stym!$A$3:$BP$18,61,FALSE)</f>
        <v>15</v>
      </c>
      <c r="F79" t="str">
        <f>VLOOKUP(E79,metki!$A$2:$B$9,2,FALSE)</f>
        <v>экспл_новые_с_названием</v>
      </c>
      <c r="G79" t="str">
        <f t="shared" si="34"/>
        <v>экспл</v>
      </c>
      <c r="H79" t="str">
        <f>VLOOKUP(B79,audio_list_stym!$A$3:$AJ$18,29,FALSE)</f>
        <v>Sapota</v>
      </c>
      <c r="I79" t="s">
        <v>693</v>
      </c>
      <c r="J79" t="str">
        <f t="shared" si="35"/>
        <v>Sapota_6</v>
      </c>
      <c r="K79">
        <v>15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142</v>
      </c>
      <c r="Z79" t="str">
        <f>IF(G79="экспл",VLOOKUP(J79,quest_экспл!$A$1:$N$129,12,FALSE),IF(G79="импл_",0,0))</f>
        <v>sound\\Zheltiy_li_on.wav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43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36"/>
        <v/>
      </c>
      <c r="AI79" t="s">
        <v>81</v>
      </c>
      <c r="AO79">
        <f t="shared" ca="1" si="37"/>
        <v>0.36188773591512313</v>
      </c>
      <c r="AP79" t="str">
        <f t="shared" ca="1" si="38"/>
        <v>pics\\Limon_1.jpg</v>
      </c>
      <c r="AR79" t="str">
        <f t="shared" si="44"/>
        <v/>
      </c>
      <c r="AS79" t="str">
        <f t="shared" si="39"/>
        <v/>
      </c>
      <c r="AT79">
        <f t="shared" ca="1" si="40"/>
        <v>0.65746255601087</v>
      </c>
      <c r="AU79" t="s">
        <v>697</v>
      </c>
      <c r="AV79" t="str">
        <f t="shared" ca="1" si="41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_Желтый_ли_он?</v>
      </c>
      <c r="BA79" t="e">
        <f>VLOOKUP(Q79,audio_list_stym!$B$2:$BQ$299,68,FALSE)</f>
        <v>#N/A</v>
      </c>
      <c r="BB79" t="str">
        <f t="shared" si="42"/>
        <v>На_мониторе_БАРОХ._Желтый_ли_он?</v>
      </c>
      <c r="BD79" cm="1">
        <f t="array" aca="1" ref="BD79" ca="1">INDEX($L$74:$L$81,(RANK(AT7,$AT$2:$AT$9)))</f>
        <v>2130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VLOOKUP(B80,audio_list_stym!$A$3:$BP$18,61,FALSE)</f>
        <v>15</v>
      </c>
      <c r="F80" t="str">
        <f>VLOOKUP(E80,metki!$A$2:$B$9,2,FALSE)</f>
        <v>экспл_новые_с_названием</v>
      </c>
      <c r="G80" t="str">
        <f t="shared" si="34"/>
        <v>экспл</v>
      </c>
      <c r="H80" t="str">
        <f>VLOOKUP(B80,audio_list_stym!$A$3:$AJ$18,29,FALSE)</f>
        <v>Sapota</v>
      </c>
      <c r="I80" t="s">
        <v>694</v>
      </c>
      <c r="J80" t="str">
        <f t="shared" si="35"/>
        <v>Sapota_7</v>
      </c>
      <c r="K80">
        <v>15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143</v>
      </c>
      <c r="Z80" t="str">
        <f>IF(G80="экспл",VLOOKUP(J80,quest_экспл!$A$1:$N$129,12,FALSE),IF(G80="импл_",0,0))</f>
        <v>sound\\Rovniy_li_on.wav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43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36"/>
        <v/>
      </c>
      <c r="AI80" t="s">
        <v>82</v>
      </c>
      <c r="AO80">
        <f t="shared" ca="1" si="37"/>
        <v>0.10842624439701187</v>
      </c>
      <c r="AP80" t="str">
        <f t="shared" ca="1" si="38"/>
        <v>pics\\Redis_8.jpg</v>
      </c>
      <c r="AR80" t="str">
        <f t="shared" si="44"/>
        <v/>
      </c>
      <c r="AS80" t="str">
        <f t="shared" si="39"/>
        <v/>
      </c>
      <c r="AT80">
        <f t="shared" ca="1" si="40"/>
        <v>0.97669710063261772</v>
      </c>
      <c r="AU80" t="s">
        <v>697</v>
      </c>
      <c r="AV80" t="str">
        <f t="shared" ca="1" si="41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_Ровный_ли_он?</v>
      </c>
      <c r="BA80" t="e">
        <f>VLOOKUP(Q80,audio_list_stym!$B$2:$BQ$299,68,FALSE)</f>
        <v>#N/A</v>
      </c>
      <c r="BB80" t="str">
        <f t="shared" si="42"/>
        <v>Перед_Вами_БАРОХ._Ровный_ли_он?</v>
      </c>
      <c r="BD80" cm="1">
        <f t="array" aca="1" ref="BD80" ca="1">INDEX($L$74:$L$81,(RANK(AT8,$AT$2:$AT$9)))</f>
        <v>2131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VLOOKUP(B81,audio_list_stym!$A$3:$BP$18,61,FALSE)</f>
        <v>15</v>
      </c>
      <c r="F81" t="str">
        <f>VLOOKUP(E81,metki!$A$2:$B$9,2,FALSE)</f>
        <v>экспл_новые_с_названием</v>
      </c>
      <c r="G81" t="str">
        <f t="shared" si="34"/>
        <v>экспл</v>
      </c>
      <c r="H81" t="str">
        <f>VLOOKUP(B81,audio_list_stym!$A$3:$AJ$18,29,FALSE)</f>
        <v>Sapota</v>
      </c>
      <c r="I81" t="s">
        <v>695</v>
      </c>
      <c r="J81" t="str">
        <f t="shared" si="35"/>
        <v>Sapota_8</v>
      </c>
      <c r="K81">
        <v>15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144</v>
      </c>
      <c r="Z81" t="str">
        <f>IF(G81="экспл",VLOOKUP(J81,quest_экспл!$A$1:$N$129,12,FALSE),IF(G81="импл_",0,0))</f>
        <v>sound\\On_imeet_shipi.wav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43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36"/>
        <v/>
      </c>
      <c r="AI81" t="s">
        <v>83</v>
      </c>
      <c r="AO81">
        <f t="shared" ca="1" si="37"/>
        <v>0.39705965583536074</v>
      </c>
      <c r="AP81" t="str">
        <f t="shared" ca="1" si="38"/>
        <v>pics\\Kokos_6.jpg</v>
      </c>
      <c r="AR81" t="str">
        <f t="shared" si="44"/>
        <v/>
      </c>
      <c r="AS81" t="str">
        <f t="shared" si="39"/>
        <v/>
      </c>
      <c r="AT81">
        <f t="shared" ca="1" si="40"/>
        <v>0.88488863849339394</v>
      </c>
      <c r="AU81" t="s">
        <v>697</v>
      </c>
      <c r="AV81" t="str">
        <f t="shared" ca="1" si="41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_Он_имеет_шипы?</v>
      </c>
      <c r="BA81" t="e">
        <f>VLOOKUP(Q81,audio_list_stym!$B$2:$BQ$299,68,FALSE)</f>
        <v>#N/A</v>
      </c>
      <c r="BB81" t="str">
        <f t="shared" si="42"/>
        <v>Вы_видите_БАРОХ._Он_имеет_шипы?</v>
      </c>
      <c r="BD81" cm="1">
        <f t="array" aca="1" ref="BD81" ca="1">INDEX($L$74:$L$81,(RANK(AT9,$AT$2:$AT$9)))</f>
        <v>2132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VLOOKUP(B82,audio_list_stym!$A$3:$BP$18,61,FALSE)</f>
        <v>16</v>
      </c>
      <c r="F82" t="str">
        <f>VLOOKUP(E82,metki!$A$2:$B$9,2,FALSE)</f>
        <v>импл_новые_без_названия</v>
      </c>
      <c r="G82" t="str">
        <f t="shared" si="34"/>
        <v>импл_</v>
      </c>
      <c r="H82" t="str">
        <f>VLOOKUP(B82,audio_list_stym!$A$3:$AJ$18,29,FALSE)</f>
        <v>Tamanid</v>
      </c>
      <c r="I82" t="s">
        <v>688</v>
      </c>
      <c r="J82" t="str">
        <f t="shared" si="35"/>
        <v>Tamanid_1</v>
      </c>
      <c r="K82">
        <v>16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273</v>
      </c>
      <c r="Q82" t="str">
        <f>IF(G82="экспл",0,IF(G82="импл_",VLOOKUP(J82,quest_импл!$A$1:$J$129,8,FALSE),0))</f>
        <v>sound\\Krasnovatiy_li.wav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2001</v>
      </c>
      <c r="AD82" t="str">
        <f t="shared" ca="1" si="43"/>
        <v>pics\\Banan_1.jpg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6"/>
        <v>pics\\Banan_1.jpg</v>
      </c>
      <c r="AI82" t="s">
        <v>84</v>
      </c>
      <c r="AO82">
        <f t="shared" ca="1" si="37"/>
        <v>0.96887703078246656</v>
      </c>
      <c r="AP82" t="str">
        <f t="shared" ca="1" si="38"/>
        <v>pics\\Banan_1.jpg</v>
      </c>
      <c r="AR82" t="str">
        <f t="shared" si="44"/>
        <v/>
      </c>
      <c r="AS82" t="str">
        <f t="shared" ca="1" si="39"/>
        <v>pics\\Banan_1.jpg</v>
      </c>
      <c r="AT82">
        <f t="shared" ca="1" si="40"/>
        <v>0.85549490448137977</v>
      </c>
      <c r="AU82" t="s">
        <v>697</v>
      </c>
      <c r="AV82" t="str">
        <f t="shared" ca="1" si="41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_Красноватый_ли_</v>
      </c>
      <c r="BB82" t="str">
        <f t="shared" si="42"/>
        <v>_Красноватый_ли_XXXXX?</v>
      </c>
      <c r="BC82">
        <f>A82</f>
        <v>1211</v>
      </c>
      <c r="BD82" cm="1">
        <f t="array" aca="1" ref="BD82" ca="1">INDEX($L$82:$L$89,(RANK(AT2,$AT$2:$AT$9)))</f>
        <v>2137</v>
      </c>
      <c r="BE82" cm="1">
        <f t="array" aca="1" ref="BE82" ca="1">INDEX(BD66:BD81,(RANK(AT4,$AT$2:$AT$17)))</f>
        <v>2131</v>
      </c>
      <c r="BF82" cm="1">
        <f t="array" aca="1" ref="BF82" ca="1">INDEX(BD90:BD105,(RANK(AT4,$AT$2:$AT$17)))</f>
        <v>2148</v>
      </c>
      <c r="BG82" cm="1">
        <f t="array" aca="1" ref="BG82" ca="1">INDEX(BD106:BD129,(RANK(AT4,$AT$2:$AT$9)))</f>
        <v>2075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VLOOKUP(B83,audio_list_stym!$A$3:$BP$18,61,FALSE)</f>
        <v>16</v>
      </c>
      <c r="F83" t="str">
        <f>VLOOKUP(E83,metki!$A$2:$B$9,2,FALSE)</f>
        <v>импл_новые_без_названия</v>
      </c>
      <c r="G83" t="str">
        <f t="shared" si="34"/>
        <v>импл_</v>
      </c>
      <c r="H83" t="str">
        <f>VLOOKUP(B83,audio_list_stym!$A$3:$AJ$18,29,FALSE)</f>
        <v>Tamanid</v>
      </c>
      <c r="I83" t="s">
        <v>689</v>
      </c>
      <c r="J83" t="str">
        <f t="shared" si="35"/>
        <v>Tamanid_2</v>
      </c>
      <c r="K83">
        <v>16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274</v>
      </c>
      <c r="Q83" t="str">
        <f>IF(G83="экспл",0,IF(G83="импл_",VLOOKUP(J83,quest_импл!$A$1:$J$129,8,FALSE),0))</f>
        <v>sound\\Izognut_li.wav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2050</v>
      </c>
      <c r="AD83" t="str">
        <f t="shared" ca="1" si="43"/>
        <v>pics\\Redis_2.jpg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6"/>
        <v>pics\\Redis_2.jpg</v>
      </c>
      <c r="AI83" t="s">
        <v>85</v>
      </c>
      <c r="AO83">
        <f t="shared" ca="1" si="37"/>
        <v>0.1959967162240176</v>
      </c>
      <c r="AP83" t="str">
        <f t="shared" ca="1" si="38"/>
        <v>pics\\Redis_2.jpg</v>
      </c>
      <c r="AR83" t="str">
        <f t="shared" si="44"/>
        <v/>
      </c>
      <c r="AS83" t="str">
        <f t="shared" ca="1" si="39"/>
        <v>pics\\Redis_2.jpg</v>
      </c>
      <c r="AT83">
        <f t="shared" ca="1" si="40"/>
        <v>0.53417316840902618</v>
      </c>
      <c r="AU83" t="s">
        <v>697</v>
      </c>
      <c r="AV83" t="str">
        <f t="shared" ca="1" si="41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_Изогнут_ли_</v>
      </c>
      <c r="BB83" t="str">
        <f t="shared" si="42"/>
        <v>_Изогнут_ли_XXXXX?</v>
      </c>
      <c r="BD83" cm="1">
        <f t="array" aca="1" ref="BD83" ca="1">INDEX($L$82:$L$89,(RANK(AT3,$AT$2:$AT$9)))</f>
        <v>2142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VLOOKUP(B84,audio_list_stym!$A$3:$BP$18,61,FALSE)</f>
        <v>16</v>
      </c>
      <c r="F84" t="str">
        <f>VLOOKUP(E84,metki!$A$2:$B$9,2,FALSE)</f>
        <v>импл_новые_без_названия</v>
      </c>
      <c r="G84" t="str">
        <f t="shared" si="34"/>
        <v>импл_</v>
      </c>
      <c r="H84" t="str">
        <f>VLOOKUP(B84,audio_list_stym!$A$3:$AJ$18,29,FALSE)</f>
        <v>Tamanid</v>
      </c>
      <c r="I84" t="s">
        <v>690</v>
      </c>
      <c r="J84" t="str">
        <f t="shared" si="35"/>
        <v>Tamanid_3</v>
      </c>
      <c r="K84">
        <v>16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275</v>
      </c>
      <c r="Q84" t="str">
        <f>IF(G84="экспл",0,IF(G84="импл_",VLOOKUP(J84,quest_импл!$A$1:$J$129,8,FALSE),0))</f>
        <v>sound\\Barhatistiy_li.wav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2039</v>
      </c>
      <c r="AD84" t="str">
        <f t="shared" ca="1" si="43"/>
        <v>pics\\Limon_7.jpg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6"/>
        <v>pics\\Limon_7.jpg</v>
      </c>
      <c r="AI84" t="s">
        <v>94</v>
      </c>
      <c r="AO84">
        <f t="shared" ca="1" si="37"/>
        <v>0.30010809541692851</v>
      </c>
      <c r="AP84" t="str">
        <f t="shared" ca="1" si="38"/>
        <v>pics\\Limon_7.jpg</v>
      </c>
      <c r="AR84" t="str">
        <f t="shared" si="44"/>
        <v/>
      </c>
      <c r="AS84" t="str">
        <f t="shared" ca="1" si="39"/>
        <v>pics\\Limon_7.jpg</v>
      </c>
      <c r="AT84">
        <f t="shared" ca="1" si="40"/>
        <v>0.85438071333979249</v>
      </c>
      <c r="AU84" t="s">
        <v>697</v>
      </c>
      <c r="AV84" t="str">
        <f t="shared" ca="1" si="41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_Бархатистый_ли_</v>
      </c>
      <c r="BB84" t="str">
        <f t="shared" si="42"/>
        <v>_Бархатистый_ли_XXXXX?</v>
      </c>
      <c r="BD84" cm="1">
        <f t="array" aca="1" ref="BD84" ca="1">INDEX($L$82:$L$89,(RANK(AT4,$AT$2:$AT$9)))</f>
        <v>2143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VLOOKUP(B85,audio_list_stym!$A$3:$BP$18,61,FALSE)</f>
        <v>16</v>
      </c>
      <c r="F85" t="str">
        <f>VLOOKUP(E85,metki!$A$2:$B$9,2,FALSE)</f>
        <v>импл_новые_без_названия</v>
      </c>
      <c r="G85" t="str">
        <f t="shared" si="34"/>
        <v>импл_</v>
      </c>
      <c r="H85" t="str">
        <f>VLOOKUP(B85,audio_list_stym!$A$3:$AJ$18,29,FALSE)</f>
        <v>Tamanid</v>
      </c>
      <c r="I85" t="s">
        <v>691</v>
      </c>
      <c r="J85" t="str">
        <f t="shared" si="35"/>
        <v>Tamanid_4</v>
      </c>
      <c r="K85">
        <v>16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276</v>
      </c>
      <c r="Q85" t="str">
        <f>IF(G85="экспл",0,IF(G85="импл_",VLOOKUP(J85,quest_импл!$A$1:$J$129,8,FALSE),0))</f>
        <v>sound\\Odnotonniy_li.wav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2006</v>
      </c>
      <c r="AD85" t="str">
        <f t="shared" ca="1" si="43"/>
        <v>pics\\Banan_6.jpg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6"/>
        <v>pics\\Banan_6.jpg</v>
      </c>
      <c r="AI85" t="s">
        <v>95</v>
      </c>
      <c r="AO85">
        <f t="shared" ca="1" si="37"/>
        <v>0.89180650512849313</v>
      </c>
      <c r="AP85" t="str">
        <f t="shared" ca="1" si="38"/>
        <v>pics\\Banan_6.jpg</v>
      </c>
      <c r="AR85" t="str">
        <f t="shared" si="44"/>
        <v/>
      </c>
      <c r="AS85" t="str">
        <f t="shared" ca="1" si="39"/>
        <v>pics\\Banan_6.jpg</v>
      </c>
      <c r="AT85">
        <f t="shared" ca="1" si="40"/>
        <v>0.8590838354871535</v>
      </c>
      <c r="AU85" t="s">
        <v>697</v>
      </c>
      <c r="AV85" t="str">
        <f t="shared" ca="1" si="41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_Однотонный_ли_</v>
      </c>
      <c r="BB85" t="str">
        <f t="shared" si="42"/>
        <v>_Однотонный_ли_XXXXX?</v>
      </c>
      <c r="BD85" cm="1">
        <f t="array" aca="1" ref="BD85" ca="1">INDEX($L$82:$L$89,(RANK(AT5,$AT$2:$AT$9)))</f>
        <v>2144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VLOOKUP(B86,audio_list_stym!$A$3:$BP$18,61,FALSE)</f>
        <v>16</v>
      </c>
      <c r="F86" t="str">
        <f>VLOOKUP(E86,metki!$A$2:$B$9,2,FALSE)</f>
        <v>импл_новые_без_названия</v>
      </c>
      <c r="G86" t="str">
        <f t="shared" si="34"/>
        <v>импл_</v>
      </c>
      <c r="H86" t="str">
        <f>VLOOKUP(B86,audio_list_stym!$A$3:$AJ$18,29,FALSE)</f>
        <v>Tamanid</v>
      </c>
      <c r="I86" t="s">
        <v>692</v>
      </c>
      <c r="J86" t="str">
        <f t="shared" si="35"/>
        <v>Tamanid_5</v>
      </c>
      <c r="K86">
        <v>16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277</v>
      </c>
      <c r="Q86" t="str">
        <f>IF(G86="экспл",0,IF(G86="импл_",VLOOKUP(J86,quest_импл!$A$1:$J$129,8,FALSE),0))</f>
        <v>sound\\Prozrachniy_li.wav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2060</v>
      </c>
      <c r="AD86" t="str">
        <f t="shared" ca="1" si="43"/>
        <v>pics\\Tomat_4.jpg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6"/>
        <v>pics\\Tomat_4.jpg</v>
      </c>
      <c r="AI86" t="s">
        <v>96</v>
      </c>
      <c r="AO86">
        <f t="shared" ca="1" si="37"/>
        <v>2.6526677754086569E-2</v>
      </c>
      <c r="AP86" t="str">
        <f t="shared" ca="1" si="38"/>
        <v>pics\\Tomat_4.jpg</v>
      </c>
      <c r="AR86" t="str">
        <f t="shared" si="44"/>
        <v/>
      </c>
      <c r="AS86" t="str">
        <f t="shared" ca="1" si="39"/>
        <v>pics\\Tomat_4.jpg</v>
      </c>
      <c r="AT86">
        <f t="shared" ca="1" si="40"/>
        <v>0.33185068435856913</v>
      </c>
      <c r="AU86" t="s">
        <v>697</v>
      </c>
      <c r="AV86" t="str">
        <f t="shared" ca="1" si="41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_Прозрачный_ли_</v>
      </c>
      <c r="BB86" t="str">
        <f t="shared" si="42"/>
        <v>_Прозрачный_ли_XXXXX?</v>
      </c>
      <c r="BD86" cm="1">
        <f t="array" aca="1" ref="BD86" ca="1">INDEX($L$82:$L$89,(RANK(AT6,$AT$2:$AT$9)))</f>
        <v>2141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VLOOKUP(B87,audio_list_stym!$A$3:$BP$18,61,FALSE)</f>
        <v>16</v>
      </c>
      <c r="F87" t="str">
        <f>VLOOKUP(E87,metki!$A$2:$B$9,2,FALSE)</f>
        <v>импл_новые_без_названия</v>
      </c>
      <c r="G87" t="str">
        <f t="shared" si="34"/>
        <v>импл_</v>
      </c>
      <c r="H87" t="str">
        <f>VLOOKUP(B87,audio_list_stym!$A$3:$AJ$18,29,FALSE)</f>
        <v>Tamanid</v>
      </c>
      <c r="I87" t="s">
        <v>693</v>
      </c>
      <c r="J87" t="str">
        <f t="shared" si="35"/>
        <v>Tamanid_6</v>
      </c>
      <c r="K87">
        <v>16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278</v>
      </c>
      <c r="Q87" t="str">
        <f>IF(G87="экспл",0,IF(G87="импл_",VLOOKUP(J87,quest_импл!$A$1:$J$129,8,FALSE),0))</f>
        <v>sound\\Izmelchen_li.wav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2022</v>
      </c>
      <c r="AD87" t="str">
        <f t="shared" ca="1" si="43"/>
        <v>pics\\Goroh_6.jpg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6"/>
        <v>pics\\Goroh_6.jpg</v>
      </c>
      <c r="AI87" t="s">
        <v>97</v>
      </c>
      <c r="AO87">
        <f t="shared" ca="1" si="37"/>
        <v>0.60819058530459602</v>
      </c>
      <c r="AP87" t="str">
        <f t="shared" ca="1" si="38"/>
        <v>pics\\Goroh_6.jpg</v>
      </c>
      <c r="AR87" t="str">
        <f t="shared" si="44"/>
        <v/>
      </c>
      <c r="AS87" t="str">
        <f t="shared" ca="1" si="39"/>
        <v>pics\\Goroh_6.jpg</v>
      </c>
      <c r="AT87">
        <f t="shared" ca="1" si="40"/>
        <v>0.5471372426484542</v>
      </c>
      <c r="AU87" t="s">
        <v>697</v>
      </c>
      <c r="AV87" t="str">
        <f t="shared" ca="1" si="41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_Измельчен_ли_</v>
      </c>
      <c r="BB87" t="str">
        <f t="shared" si="42"/>
        <v>_Измельчен_ли_XXXXX?</v>
      </c>
      <c r="BD87" cm="1">
        <f t="array" aca="1" ref="BD87" ca="1">INDEX($L$82:$L$89,(RANK(AT7,$AT$2:$AT$9)))</f>
        <v>2138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VLOOKUP(B88,audio_list_stym!$A$3:$BP$18,61,FALSE)</f>
        <v>16</v>
      </c>
      <c r="F88" t="str">
        <f>VLOOKUP(E88,metki!$A$2:$B$9,2,FALSE)</f>
        <v>импл_новые_без_названия</v>
      </c>
      <c r="G88" t="str">
        <f t="shared" si="34"/>
        <v>импл_</v>
      </c>
      <c r="H88" t="str">
        <f>VLOOKUP(B88,audio_list_stym!$A$3:$AJ$18,29,FALSE)</f>
        <v>Tamanid</v>
      </c>
      <c r="I88" t="s">
        <v>694</v>
      </c>
      <c r="J88" t="str">
        <f t="shared" si="35"/>
        <v>Tamanid_7</v>
      </c>
      <c r="K88">
        <v>16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279</v>
      </c>
      <c r="Q88" t="str">
        <f>IF(G88="экспл",0,IF(G88="импл_",VLOOKUP(J88,quest_импл!$A$1:$J$129,8,FALSE),0))</f>
        <v>sound\\Cvetushiy_li.wav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2020</v>
      </c>
      <c r="AD88" t="str">
        <f t="shared" ca="1" si="43"/>
        <v>pics\\Goroh_4.jpg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6"/>
        <v>pics\\Goroh_4.jpg</v>
      </c>
      <c r="AI88" t="s">
        <v>98</v>
      </c>
      <c r="AO88">
        <f t="shared" ca="1" si="37"/>
        <v>0.65015124214186293</v>
      </c>
      <c r="AP88" t="str">
        <f t="shared" ca="1" si="38"/>
        <v>pics\\Goroh_4.jpg</v>
      </c>
      <c r="AR88" t="str">
        <f t="shared" si="44"/>
        <v/>
      </c>
      <c r="AS88" t="str">
        <f t="shared" ca="1" si="39"/>
        <v>pics\\Goroh_4.jpg</v>
      </c>
      <c r="AT88">
        <f t="shared" ca="1" si="40"/>
        <v>1.1528120601233538E-2</v>
      </c>
      <c r="AU88" t="s">
        <v>697</v>
      </c>
      <c r="AV88" t="str">
        <f t="shared" ca="1" si="41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_Цветущий_ли_</v>
      </c>
      <c r="BB88" t="str">
        <f t="shared" si="42"/>
        <v>_Цветущий_ли_XXXXX?</v>
      </c>
      <c r="BD88" cm="1">
        <f t="array" aca="1" ref="BD88" ca="1">INDEX($L$82:$L$89,(RANK(AT8,$AT$2:$AT$9)))</f>
        <v>2139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VLOOKUP(B89,audio_list_stym!$A$3:$BP$18,61,FALSE)</f>
        <v>16</v>
      </c>
      <c r="F89" t="str">
        <f>VLOOKUP(E89,metki!$A$2:$B$9,2,FALSE)</f>
        <v>импл_новые_без_названия</v>
      </c>
      <c r="G89" t="str">
        <f t="shared" si="34"/>
        <v>импл_</v>
      </c>
      <c r="H89" t="str">
        <f>VLOOKUP(B89,audio_list_stym!$A$3:$AJ$18,29,FALSE)</f>
        <v>Tamanid</v>
      </c>
      <c r="I89" t="s">
        <v>695</v>
      </c>
      <c r="J89" t="str">
        <f t="shared" si="35"/>
        <v>Tamanid_8</v>
      </c>
      <c r="K89">
        <v>16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280</v>
      </c>
      <c r="Q89" t="str">
        <f>IF(G89="экспл",0,IF(G89="импл_",VLOOKUP(J89,quest_импл!$A$1:$J$129,8,FALSE),0))</f>
        <v>sound\\Skruchen_li.wav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2045</v>
      </c>
      <c r="AD89" t="str">
        <f t="shared" ca="1" si="43"/>
        <v>pics\\Peper_5.jpg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6"/>
        <v>pics\\Peper_5.jpg</v>
      </c>
      <c r="AI89" t="s">
        <v>99</v>
      </c>
      <c r="AO89">
        <f t="shared" ca="1" si="37"/>
        <v>0.24522753128693686</v>
      </c>
      <c r="AP89" t="str">
        <f t="shared" ca="1" si="38"/>
        <v>pics\\Peper_5.jpg</v>
      </c>
      <c r="AR89" t="str">
        <f t="shared" si="44"/>
        <v/>
      </c>
      <c r="AS89" t="str">
        <f t="shared" ca="1" si="39"/>
        <v>pics\\Peper_5.jpg</v>
      </c>
      <c r="AT89">
        <f t="shared" ca="1" si="40"/>
        <v>0.28239130596501094</v>
      </c>
      <c r="AU89" t="s">
        <v>697</v>
      </c>
      <c r="AV89" t="str">
        <f t="shared" ca="1" si="41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_Скручен_ли_</v>
      </c>
      <c r="BB89" t="str">
        <f t="shared" si="42"/>
        <v>_Скручен_ли_XXXXX?</v>
      </c>
      <c r="BD89" cm="1">
        <f t="array" aca="1" ref="BD89" ca="1">INDEX($L$82:$L$89,(RANK(AT9,$AT$2:$AT$9)))</f>
        <v>2140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VLOOKUP(B90,audio_list_stym!$A$3:$BP$18,61,FALSE)</f>
        <v>17</v>
      </c>
      <c r="F90" t="str">
        <f>VLOOKUP(E90,metki!$A$2:$B$9,2,FALSE)</f>
        <v>экспл_новые_без_названия</v>
      </c>
      <c r="G90" t="str">
        <f t="shared" si="34"/>
        <v>экспл</v>
      </c>
      <c r="H90" t="str">
        <f>VLOOKUP(B90,audio_list_stym!$A$3:$AJ$18,29,FALSE)</f>
        <v>ZF</v>
      </c>
      <c r="I90" t="s">
        <v>688</v>
      </c>
      <c r="J90" t="str">
        <f t="shared" si="35"/>
        <v>ZF_1</v>
      </c>
      <c r="K90">
        <v>17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153</v>
      </c>
      <c r="Z90" t="str">
        <f>IF(G90="экспл",VLOOKUP(J90,quest_экспл!$A$1:$N$129,12,FALSE),IF(G90="импл_",0,0))</f>
        <v>sound\\On_s_chashuykami.wav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43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6"/>
        <v/>
      </c>
      <c r="AI90" t="s">
        <v>100</v>
      </c>
      <c r="AO90">
        <f t="shared" ca="1" si="37"/>
        <v>0.15705372887002123</v>
      </c>
      <c r="AP90" t="str">
        <f t="shared" ca="1" si="38"/>
        <v>pics\\Redis_5.jpg</v>
      </c>
      <c r="AR90" t="str">
        <f t="shared" si="44"/>
        <v/>
      </c>
      <c r="AS90" t="str">
        <f t="shared" si="39"/>
        <v/>
      </c>
      <c r="AT90">
        <f t="shared" ca="1" si="40"/>
        <v>0.63508307892494675</v>
      </c>
      <c r="AU90" t="s">
        <v>697</v>
      </c>
      <c r="AV90" t="str">
        <f t="shared" ca="1" si="41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_Он_с_чешуйками?</v>
      </c>
      <c r="BA90" t="e">
        <f>VLOOKUP(Q90,audio_list_stym!$B$2:$BQ$299,68,FALSE)</f>
        <v>#N/A</v>
      </c>
      <c r="BB90" t="str">
        <f t="shared" si="42"/>
        <v>На_экране_XXXXX._Он_с_чешуйками?</v>
      </c>
      <c r="BC90">
        <f>A90</f>
        <v>1212</v>
      </c>
      <c r="BD90" cm="1">
        <f t="array" aca="1" ref="BD90" ca="1">INDEX($L$90:$L$97,(RANK(AT2,$AT$2:$AT$9)))</f>
        <v>2145</v>
      </c>
      <c r="BE90" cm="1">
        <f t="array" aca="1" ref="BE90" ca="1">INDEX(BD66:BD81,(RANK(AT5,$AT$2:$AT$17)))</f>
        <v>2133</v>
      </c>
      <c r="BF90" cm="1">
        <f t="array" aca="1" ref="BF90" ca="1">INDEX(BD98:BD113,(RANK(AT5,$AT$2:$AT$17)))</f>
        <v>2077</v>
      </c>
      <c r="BG90" cm="1">
        <f t="array" aca="1" ref="BG90" ca="1">INDEX(BD114:BD129,(RANK(AT5,$AT$2:$AT$9)))</f>
        <v>2084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VLOOKUP(B91,audio_list_stym!$A$3:$BP$18,61,FALSE)</f>
        <v>17</v>
      </c>
      <c r="F91" t="str">
        <f>VLOOKUP(E91,metki!$A$2:$B$9,2,FALSE)</f>
        <v>экспл_новые_без_названия</v>
      </c>
      <c r="G91" t="str">
        <f t="shared" si="34"/>
        <v>экспл</v>
      </c>
      <c r="H91" t="str">
        <f>VLOOKUP(B91,audio_list_stym!$A$3:$AJ$18,29,FALSE)</f>
        <v>ZF</v>
      </c>
      <c r="I91" t="s">
        <v>689</v>
      </c>
      <c r="J91" t="str">
        <f t="shared" si="35"/>
        <v>ZF_2</v>
      </c>
      <c r="K91">
        <v>17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154</v>
      </c>
      <c r="Z91" t="str">
        <f>IF(G91="экспл",VLOOKUP(J91,quest_экспл!$A$1:$N$129,12,FALSE),IF(G91="импл_",0,0))</f>
        <v>sound\\On_rozoviy.wav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43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36"/>
        <v/>
      </c>
      <c r="AI91" t="s">
        <v>101</v>
      </c>
      <c r="AO91">
        <f t="shared" ca="1" si="37"/>
        <v>0.1952434306835128</v>
      </c>
      <c r="AP91" t="str">
        <f t="shared" ca="1" si="38"/>
        <v>pics\\Redis_3.jpg</v>
      </c>
      <c r="AR91" t="str">
        <f t="shared" si="44"/>
        <v/>
      </c>
      <c r="AS91" t="str">
        <f t="shared" si="39"/>
        <v/>
      </c>
      <c r="AT91">
        <f t="shared" ca="1" si="40"/>
        <v>0.68324298018630136</v>
      </c>
      <c r="AU91" t="s">
        <v>697</v>
      </c>
      <c r="AV91" t="str">
        <f t="shared" ca="1" si="41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_Он_розовый?</v>
      </c>
      <c r="BA91" t="e">
        <f>VLOOKUP(Q91,audio_list_stym!$B$2:$BQ$299,68,FALSE)</f>
        <v>#N/A</v>
      </c>
      <c r="BB91" t="str">
        <f t="shared" si="42"/>
        <v>Посмотрите,_вот_XXXXX._Он_розовый?</v>
      </c>
      <c r="BD91" cm="1">
        <f t="array" aca="1" ref="BD91" ca="1">INDEX($L$90:$L$97,(RANK(AT3,$AT$2:$AT$9)))</f>
        <v>2150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VLOOKUP(B92,audio_list_stym!$A$3:$BP$18,61,FALSE)</f>
        <v>17</v>
      </c>
      <c r="F92" t="str">
        <f>VLOOKUP(E92,metki!$A$2:$B$9,2,FALSE)</f>
        <v>экспл_новые_без_названия</v>
      </c>
      <c r="G92" t="str">
        <f t="shared" si="34"/>
        <v>экспл</v>
      </c>
      <c r="H92" t="str">
        <f>VLOOKUP(B92,audio_list_stym!$A$3:$AJ$18,29,FALSE)</f>
        <v>ZF</v>
      </c>
      <c r="I92" t="s">
        <v>690</v>
      </c>
      <c r="J92" t="str">
        <f t="shared" si="35"/>
        <v>ZF_3</v>
      </c>
      <c r="K92">
        <v>17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155</v>
      </c>
      <c r="Z92" t="str">
        <f>IF(G92="экспл",VLOOKUP(J92,quest_экспл!$A$1:$N$129,12,FALSE),IF(G92="импл_",0,0))</f>
        <v>sound\\Tonkiy_li_on.wav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43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36"/>
        <v/>
      </c>
      <c r="AI92" t="s">
        <v>102</v>
      </c>
      <c r="AO92">
        <f t="shared" ca="1" si="37"/>
        <v>0.46117528811998376</v>
      </c>
      <c r="AP92" t="str">
        <f t="shared" ca="1" si="38"/>
        <v>pics\\Kokos_3.jpg</v>
      </c>
      <c r="AR92" t="str">
        <f t="shared" si="44"/>
        <v/>
      </c>
      <c r="AS92" t="str">
        <f t="shared" si="39"/>
        <v/>
      </c>
      <c r="AT92">
        <f t="shared" ca="1" si="40"/>
        <v>0.18174065459598876</v>
      </c>
      <c r="AU92" t="s">
        <v>697</v>
      </c>
      <c r="AV92" t="str">
        <f t="shared" ca="1" si="41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_Тонкий_ли_он?</v>
      </c>
      <c r="BA92" t="e">
        <f>VLOOKUP(Q92,audio_list_stym!$B$2:$BQ$299,68,FALSE)</f>
        <v>#N/A</v>
      </c>
      <c r="BB92" t="str">
        <f t="shared" si="42"/>
        <v>Вот_XXXXX._Тонкий_ли_он?</v>
      </c>
      <c r="BD92" cm="1">
        <f t="array" aca="1" ref="BD92" ca="1">INDEX($L$90:$L$97,(RANK(AT4,$AT$2:$AT$9)))</f>
        <v>2151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VLOOKUP(B93,audio_list_stym!$A$3:$BP$18,61,FALSE)</f>
        <v>17</v>
      </c>
      <c r="F93" t="str">
        <f>VLOOKUP(E93,metki!$A$2:$B$9,2,FALSE)</f>
        <v>экспл_новые_без_названия</v>
      </c>
      <c r="G93" t="str">
        <f t="shared" si="34"/>
        <v>экспл</v>
      </c>
      <c r="H93" t="str">
        <f>VLOOKUP(B93,audio_list_stym!$A$3:$AJ$18,29,FALSE)</f>
        <v>ZF</v>
      </c>
      <c r="I93" t="s">
        <v>691</v>
      </c>
      <c r="J93" t="str">
        <f t="shared" si="35"/>
        <v>ZF_4</v>
      </c>
      <c r="K93">
        <v>17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156</v>
      </c>
      <c r="Z93" t="str">
        <f>IF(G93="экспл",VLOOKUP(J93,quest_экспл!$A$1:$N$129,12,FALSE),IF(G93="импл_",0,0))</f>
        <v>sound\\Celniy_li_on.wav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43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36"/>
        <v/>
      </c>
      <c r="AI93" t="s">
        <v>103</v>
      </c>
      <c r="AO93">
        <f t="shared" ca="1" si="37"/>
        <v>0.24804799608530581</v>
      </c>
      <c r="AP93" t="str">
        <f t="shared" ca="1" si="38"/>
        <v>pics\\Peper_3.jpg</v>
      </c>
      <c r="AR93" t="str">
        <f t="shared" si="44"/>
        <v/>
      </c>
      <c r="AS93" t="str">
        <f t="shared" si="39"/>
        <v/>
      </c>
      <c r="AT93">
        <f t="shared" ca="1" si="40"/>
        <v>0.79280141145314043</v>
      </c>
      <c r="AU93" t="s">
        <v>697</v>
      </c>
      <c r="AV93" t="str">
        <f t="shared" ca="1" si="41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_Цельный_ли_он?</v>
      </c>
      <c r="BA93" t="e">
        <f>VLOOKUP(Q93,audio_list_stym!$B$2:$BQ$299,68,FALSE)</f>
        <v>#N/A</v>
      </c>
      <c r="BB93" t="str">
        <f t="shared" si="42"/>
        <v>Это_XXXXX._Цельный_ли_он?</v>
      </c>
      <c r="BD93" cm="1">
        <f t="array" aca="1" ref="BD93" ca="1">INDEX($L$90:$L$97,(RANK(AT5,$AT$2:$AT$9)))</f>
        <v>2152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VLOOKUP(B94,audio_list_stym!$A$3:$BP$18,61,FALSE)</f>
        <v>17</v>
      </c>
      <c r="F94" t="str">
        <f>VLOOKUP(E94,metki!$A$2:$B$9,2,FALSE)</f>
        <v>экспл_новые_без_названия</v>
      </c>
      <c r="G94" t="str">
        <f t="shared" si="34"/>
        <v>экспл</v>
      </c>
      <c r="H94" t="str">
        <f>VLOOKUP(B94,audio_list_stym!$A$3:$AJ$18,29,FALSE)</f>
        <v>ZF</v>
      </c>
      <c r="I94" t="s">
        <v>692</v>
      </c>
      <c r="J94" t="str">
        <f t="shared" si="35"/>
        <v>ZF_5</v>
      </c>
      <c r="K94">
        <v>17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157</v>
      </c>
      <c r="Z94" t="str">
        <f>IF(G94="экспл",VLOOKUP(J94,quest_экспл!$A$1:$N$129,12,FALSE),IF(G94="импл_",0,0))</f>
        <v>sound\\On_shershaviy.wav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43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36"/>
        <v/>
      </c>
      <c r="AI94" t="s">
        <v>104</v>
      </c>
      <c r="AO94">
        <f t="shared" ca="1" si="37"/>
        <v>0.32972442608660812</v>
      </c>
      <c r="AP94" t="str">
        <f t="shared" ca="1" si="38"/>
        <v>pics\\Limon_6.jpg</v>
      </c>
      <c r="AR94" t="str">
        <f t="shared" si="44"/>
        <v/>
      </c>
      <c r="AS94" t="str">
        <f t="shared" si="39"/>
        <v/>
      </c>
      <c r="AT94">
        <f t="shared" ca="1" si="40"/>
        <v>0.53647085977822551</v>
      </c>
      <c r="AU94" t="s">
        <v>697</v>
      </c>
      <c r="AV94" t="str">
        <f t="shared" ca="1" si="41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_Он_шершавый?</v>
      </c>
      <c r="BA94" t="e">
        <f>VLOOKUP(Q94,audio_list_stym!$B$2:$BQ$299,68,FALSE)</f>
        <v>#N/A</v>
      </c>
      <c r="BB94" t="str">
        <f t="shared" si="42"/>
        <v>На_картинке_XXXXX._Он_шершавый?</v>
      </c>
      <c r="BD94" cm="1">
        <f t="array" aca="1" ref="BD94" ca="1">INDEX($L$90:$L$97,(RANK(AT6,$AT$2:$AT$9)))</f>
        <v>2149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VLOOKUP(B95,audio_list_stym!$A$3:$BP$18,61,FALSE)</f>
        <v>17</v>
      </c>
      <c r="F95" t="str">
        <f>VLOOKUP(E95,metki!$A$2:$B$9,2,FALSE)</f>
        <v>экспл_новые_без_названия</v>
      </c>
      <c r="G95" t="str">
        <f t="shared" si="34"/>
        <v>экспл</v>
      </c>
      <c r="H95" t="str">
        <f>VLOOKUP(B95,audio_list_stym!$A$3:$AJ$18,29,FALSE)</f>
        <v>ZF</v>
      </c>
      <c r="I95" t="s">
        <v>693</v>
      </c>
      <c r="J95" t="str">
        <f t="shared" si="35"/>
        <v>ZF_6</v>
      </c>
      <c r="K95">
        <v>17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158</v>
      </c>
      <c r="Z95" t="str">
        <f>IF(G95="экспл",VLOOKUP(J95,quest_экспл!$A$1:$N$129,12,FALSE),IF(G95="импл_",0,0))</f>
        <v>sound\\Zaostrin_li_on.wav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43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36"/>
        <v/>
      </c>
      <c r="AI95" t="s">
        <v>105</v>
      </c>
      <c r="AO95">
        <f t="shared" ca="1" si="37"/>
        <v>0.23885058325270492</v>
      </c>
      <c r="AP95" t="str">
        <f t="shared" ca="1" si="38"/>
        <v>pics\\Peper_6.jpg</v>
      </c>
      <c r="AR95" t="str">
        <f t="shared" si="44"/>
        <v/>
      </c>
      <c r="AS95" t="str">
        <f t="shared" si="39"/>
        <v/>
      </c>
      <c r="AT95">
        <f t="shared" ca="1" si="40"/>
        <v>0.1680413785432443</v>
      </c>
      <c r="AU95" t="s">
        <v>697</v>
      </c>
      <c r="AV95" t="str">
        <f t="shared" ca="1" si="41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_Заострен_ли_он?</v>
      </c>
      <c r="BA95" t="e">
        <f>VLOOKUP(Q95,audio_list_stym!$B$2:$BQ$299,68,FALSE)</f>
        <v>#N/A</v>
      </c>
      <c r="BB95" t="str">
        <f t="shared" si="42"/>
        <v>На_мониторе_XXXXX._Заострен_ли_он?</v>
      </c>
      <c r="BD95" cm="1">
        <f t="array" aca="1" ref="BD95" ca="1">INDEX($L$90:$L$97,(RANK(AT7,$AT$2:$AT$9)))</f>
        <v>2146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VLOOKUP(B96,audio_list_stym!$A$3:$BP$18,61,FALSE)</f>
        <v>17</v>
      </c>
      <c r="F96" t="str">
        <f>VLOOKUP(E96,metki!$A$2:$B$9,2,FALSE)</f>
        <v>экспл_новые_без_названия</v>
      </c>
      <c r="G96" t="str">
        <f t="shared" si="34"/>
        <v>экспл</v>
      </c>
      <c r="H96" t="str">
        <f>VLOOKUP(B96,audio_list_stym!$A$3:$AJ$18,29,FALSE)</f>
        <v>ZF</v>
      </c>
      <c r="I96" t="s">
        <v>694</v>
      </c>
      <c r="J96" t="str">
        <f t="shared" si="35"/>
        <v>ZF_7</v>
      </c>
      <c r="K96">
        <v>17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159</v>
      </c>
      <c r="Z96" t="str">
        <f>IF(G96="экспл",VLOOKUP(J96,quest_экспл!$A$1:$N$129,12,FALSE),IF(G96="импл_",0,0))</f>
        <v>sound\\On_rassipchatiy.wav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43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36"/>
        <v/>
      </c>
      <c r="AI96" t="s">
        <v>106</v>
      </c>
      <c r="AO96">
        <f t="shared" ca="1" si="37"/>
        <v>1.0535886317807774E-2</v>
      </c>
      <c r="AP96" t="str">
        <f t="shared" ca="1" si="38"/>
        <v>pics\\Tomat_7.jpg</v>
      </c>
      <c r="AR96" t="str">
        <f t="shared" si="44"/>
        <v/>
      </c>
      <c r="AS96" t="str">
        <f t="shared" si="39"/>
        <v/>
      </c>
      <c r="AT96">
        <f t="shared" ca="1" si="40"/>
        <v>0.88032693300964271</v>
      </c>
      <c r="AU96" t="s">
        <v>697</v>
      </c>
      <c r="AV96" t="str">
        <f t="shared" ca="1" si="41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_Он_рассыпчатый?</v>
      </c>
      <c r="BA96" t="e">
        <f>VLOOKUP(Q96,audio_list_stym!$B$2:$BQ$299,68,FALSE)</f>
        <v>#N/A</v>
      </c>
      <c r="BB96" t="str">
        <f t="shared" si="42"/>
        <v>Перед_Вами_XXXXX._Он_рассыпчатый?</v>
      </c>
      <c r="BD96" cm="1">
        <f t="array" aca="1" ref="BD96" ca="1">INDEX($L$90:$L$97,(RANK(AT8,$AT$2:$AT$9)))</f>
        <v>2147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VLOOKUP(B97,audio_list_stym!$A$3:$BP$18,61,FALSE)</f>
        <v>17</v>
      </c>
      <c r="F97" t="str">
        <f>VLOOKUP(E97,metki!$A$2:$B$9,2,FALSE)</f>
        <v>экспл_новые_без_названия</v>
      </c>
      <c r="G97" t="str">
        <f t="shared" si="34"/>
        <v>экспл</v>
      </c>
      <c r="H97" t="str">
        <f>VLOOKUP(B97,audio_list_stym!$A$3:$AJ$18,29,FALSE)</f>
        <v>ZF</v>
      </c>
      <c r="I97" t="s">
        <v>695</v>
      </c>
      <c r="J97" t="str">
        <f t="shared" si="35"/>
        <v>ZF_8</v>
      </c>
      <c r="K97">
        <v>17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160</v>
      </c>
      <c r="Z97" t="str">
        <f>IF(G97="экспл",VLOOKUP(J97,quest_экспл!$A$1:$N$129,12,FALSE),IF(G97="импл_",0,0))</f>
        <v>sound\\Ochishen_li_on.wav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43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36"/>
        <v/>
      </c>
      <c r="AI97" t="s">
        <v>107</v>
      </c>
      <c r="AO97">
        <f t="shared" ca="1" si="37"/>
        <v>0.35494775364515829</v>
      </c>
      <c r="AP97" t="str">
        <f t="shared" ca="1" si="38"/>
        <v>pics\\Limon_3.jpg</v>
      </c>
      <c r="AR97" t="str">
        <f t="shared" si="44"/>
        <v/>
      </c>
      <c r="AS97" t="str">
        <f t="shared" si="39"/>
        <v/>
      </c>
      <c r="AT97">
        <f t="shared" ca="1" si="40"/>
        <v>0.54786694026566674</v>
      </c>
      <c r="AU97" t="s">
        <v>697</v>
      </c>
      <c r="AV97" t="str">
        <f t="shared" ca="1" si="41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_Очищен_ли_он?</v>
      </c>
      <c r="BA97" t="e">
        <f>VLOOKUP(Q97,audio_list_stym!$B$2:$BQ$299,68,FALSE)</f>
        <v>#N/A</v>
      </c>
      <c r="BB97" t="str">
        <f t="shared" si="42"/>
        <v>Вы_видите_XXXXX._Очищен_ли_он?</v>
      </c>
      <c r="BD97" cm="1">
        <f t="array" aca="1" ref="BD97" ca="1">INDEX($L$90:$L$97,(RANK(AT9,$AT$2:$AT$9)))</f>
        <v>2148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VLOOKUP(B98,audio_list_stym!$A$3:$BP$18,61,FALSE)</f>
        <v>14</v>
      </c>
      <c r="F98" t="str">
        <f>VLOOKUP(E98,metki!$A$2:$B$9,2,FALSE)</f>
        <v>импл_новые_с_названием</v>
      </c>
      <c r="G98" t="str">
        <f t="shared" ref="G98:G129" si="45">LEFT(F98,5)</f>
        <v>импл_</v>
      </c>
      <c r="H98" t="str">
        <f>VLOOKUP(B98,audio_list_stym!$A$3:$AJ$18,29,FALSE)</f>
        <v>Ackee</v>
      </c>
      <c r="I98" t="s">
        <v>688</v>
      </c>
      <c r="J98" t="str">
        <f t="shared" ref="J98:J129" si="46">H98&amp;I98</f>
        <v>Ackee_1</v>
      </c>
      <c r="K98">
        <v>14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225</v>
      </c>
      <c r="Q98" t="str">
        <f>IF(G98="экспл",0,IF(G98="импл_",VLOOKUP(J98,quest_импл!$A$1:$J$129,8,FALSE),0))</f>
        <v>sound\\Sushenniy_li.wav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2021</v>
      </c>
      <c r="AD98" t="str">
        <f t="shared" ca="1" si="43"/>
        <v>pics\\Goroh_5.jpg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ref="AF98:AF129" ca="1" si="47">AS98</f>
        <v>pics\\Goroh_5.jpg</v>
      </c>
      <c r="AI98" t="s">
        <v>108</v>
      </c>
      <c r="AO98">
        <f t="shared" ref="AO98:AO129" ca="1" si="48">RAND()</f>
        <v>0.6326753983917347</v>
      </c>
      <c r="AP98" t="str">
        <f t="shared" ref="AP98:AP129" ca="1" si="49">INDEX($AI$66:$AI$129,(RANK(AO98,$AO$66:$AO$129)))</f>
        <v>pics\\Goroh_5.jpg</v>
      </c>
      <c r="AR98" t="str">
        <f t="shared" si="44"/>
        <v/>
      </c>
      <c r="AS98" t="str">
        <f t="shared" ref="AS98:AS129" ca="1" si="50">IF(G98="импл_",AP98,"")</f>
        <v>pics\\Goroh_5.jpg</v>
      </c>
      <c r="AT98">
        <f t="shared" ref="AT98:AT129" ca="1" si="51">RAND()</f>
        <v>0.15366051912622991</v>
      </c>
      <c r="AU98" t="s">
        <v>697</v>
      </c>
      <c r="AV98" t="str">
        <f t="shared" ref="AV98:AV129" ca="1" si="52">INDEX($AU$2:$AU$129,(RANK(AT98,$AT$2:$AT$129)))</f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_Сушеный_ли_</v>
      </c>
      <c r="BB98" t="str">
        <f t="shared" ref="BB98:BB129" si="53">IF(G98="экспл",AY98&amp;AX98&amp;"."&amp;AZ98,IF(G98="импл_",BA98&amp;AX98&amp;"?"))</f>
        <v>_Сушеный_ли_КОДИС?</v>
      </c>
      <c r="BC98">
        <f>A98</f>
        <v>1213</v>
      </c>
      <c r="BD98" cm="1">
        <f t="array" aca="1" ref="BD98" ca="1">INDEX($L$98:$L$105,(RANK(AT2,$AT$2:$AT$9)))</f>
        <v>2065</v>
      </c>
      <c r="BE98" cm="1">
        <f t="array" aca="1" ref="BE98" ca="1">INDEX(BD66:BD81,(RANK(AT6,$AT$2:$AT$9)))</f>
        <v>2129</v>
      </c>
      <c r="BF98" cm="1">
        <f t="array" aca="1" ref="BF98" ca="1">INDEX(BD82:BD97,(RANK(AT6,$AT$2:$AT$9)))</f>
        <v>2141</v>
      </c>
      <c r="BG98" cm="1">
        <f t="array" aca="1" ref="BG98" ca="1">INDEX(BD106:BD129,(RANK(AT6,$AT$2:$AT$17)))</f>
        <v>2074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VLOOKUP(B99,audio_list_stym!$A$3:$BP$18,61,FALSE)</f>
        <v>14</v>
      </c>
      <c r="F99" t="str">
        <f>VLOOKUP(E99,metki!$A$2:$B$9,2,FALSE)</f>
        <v>импл_новые_с_названием</v>
      </c>
      <c r="G99" t="str">
        <f t="shared" si="45"/>
        <v>импл_</v>
      </c>
      <c r="H99" t="str">
        <f>VLOOKUP(B99,audio_list_stym!$A$3:$AJ$18,29,FALSE)</f>
        <v>Ackee</v>
      </c>
      <c r="I99" t="s">
        <v>689</v>
      </c>
      <c r="J99" t="str">
        <f t="shared" si="46"/>
        <v>Ackee_2</v>
      </c>
      <c r="K99">
        <v>14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226</v>
      </c>
      <c r="Q99" t="str">
        <f>IF(G99="экспл",0,IF(G99="импл_",VLOOKUP(J99,quest_импл!$A$1:$J$129,8,FALSE),0))</f>
        <v>sound\\S_vetochkoy_li.wav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2016</v>
      </c>
      <c r="AD99" t="str">
        <f t="shared" ref="AD99:AD130" ca="1" si="54">IF(ISTEXT(AE99),AE99,IF(ISTEXT(AF99),AF99,""))</f>
        <v>pics\\Finik_8.jpg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47"/>
        <v>pics\\Finik_8.jpg</v>
      </c>
      <c r="AI99" t="s">
        <v>109</v>
      </c>
      <c r="AO99">
        <f t="shared" ca="1" si="48"/>
        <v>0.67487102323973369</v>
      </c>
      <c r="AP99" t="str">
        <f t="shared" ca="1" si="49"/>
        <v>pics\\Finik_8.jpg</v>
      </c>
      <c r="AR99" t="str">
        <f t="shared" si="44"/>
        <v/>
      </c>
      <c r="AS99" t="str">
        <f t="shared" ca="1" si="50"/>
        <v>pics\\Finik_8.jpg</v>
      </c>
      <c r="AT99">
        <f t="shared" ca="1" si="51"/>
        <v>0.56917733835390338</v>
      </c>
      <c r="AU99" t="s">
        <v>697</v>
      </c>
      <c r="AV99" t="str">
        <f t="shared" ca="1" si="52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_С_веточкой_ли_</v>
      </c>
      <c r="BB99" t="str">
        <f t="shared" si="53"/>
        <v>_С_веточкой_ли_КОДИС?</v>
      </c>
      <c r="BD99" cm="1">
        <f t="array" aca="1" ref="BD99" ca="1">INDEX($L$98:$L$105,(RANK(AT3,$AT$2:$AT$9)))</f>
        <v>2070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VLOOKUP(B100,audio_list_stym!$A$3:$BP$18,61,FALSE)</f>
        <v>14</v>
      </c>
      <c r="F100" t="str">
        <f>VLOOKUP(E100,metki!$A$2:$B$9,2,FALSE)</f>
        <v>импл_новые_с_названием</v>
      </c>
      <c r="G100" t="str">
        <f t="shared" si="45"/>
        <v>импл_</v>
      </c>
      <c r="H100" t="str">
        <f>VLOOKUP(B100,audio_list_stym!$A$3:$AJ$18,29,FALSE)</f>
        <v>Ackee</v>
      </c>
      <c r="I100" t="s">
        <v>690</v>
      </c>
      <c r="J100" t="str">
        <f t="shared" si="46"/>
        <v>Ackee_3</v>
      </c>
      <c r="K100">
        <v>14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227</v>
      </c>
      <c r="Q100" t="str">
        <f>IF(G100="экспл",0,IF(G100="импл_",VLOOKUP(J100,quest_импл!$A$1:$J$129,8,FALSE),0))</f>
        <v>sound\\Rasskrit_li.wav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2059</v>
      </c>
      <c r="AD100" t="str">
        <f t="shared" ca="1" si="54"/>
        <v>pics\\Tomat_3.jpg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47"/>
        <v>pics\\Tomat_3.jpg</v>
      </c>
      <c r="AI100" t="s">
        <v>110</v>
      </c>
      <c r="AO100">
        <f t="shared" ca="1" si="48"/>
        <v>2.8527968985400887E-2</v>
      </c>
      <c r="AP100" t="str">
        <f t="shared" ca="1" si="49"/>
        <v>pics\\Tomat_3.jpg</v>
      </c>
      <c r="AR100" t="str">
        <f t="shared" si="44"/>
        <v/>
      </c>
      <c r="AS100" t="str">
        <f t="shared" ca="1" si="50"/>
        <v>pics\\Tomat_3.jpg</v>
      </c>
      <c r="AT100">
        <f t="shared" ca="1" si="51"/>
        <v>0.44704639313973549</v>
      </c>
      <c r="AU100" t="s">
        <v>697</v>
      </c>
      <c r="AV100" t="str">
        <f t="shared" ca="1" si="52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_Раскрыт_ли_</v>
      </c>
      <c r="BB100" t="str">
        <f t="shared" si="53"/>
        <v>_Раскрыт_ли_КОДИС?</v>
      </c>
      <c r="BD100" cm="1">
        <f t="array" aca="1" ref="BD100" ca="1">INDEX($L$98:$L$105,(RANK(AT4,$AT$2:$AT$9)))</f>
        <v>2071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VLOOKUP(B101,audio_list_stym!$A$3:$BP$18,61,FALSE)</f>
        <v>14</v>
      </c>
      <c r="F101" t="str">
        <f>VLOOKUP(E101,metki!$A$2:$B$9,2,FALSE)</f>
        <v>импл_новые_с_названием</v>
      </c>
      <c r="G101" t="str">
        <f t="shared" si="45"/>
        <v>импл_</v>
      </c>
      <c r="H101" t="str">
        <f>VLOOKUP(B101,audio_list_stym!$A$3:$AJ$18,29,FALSE)</f>
        <v>Ackee</v>
      </c>
      <c r="I101" t="s">
        <v>691</v>
      </c>
      <c r="J101" t="str">
        <f t="shared" si="46"/>
        <v>Ackee_4</v>
      </c>
      <c r="K101">
        <v>14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228</v>
      </c>
      <c r="Q101" t="str">
        <f>IF(G101="экспл",0,IF(G101="импл_",VLOOKUP(J101,quest_импл!$A$1:$J$129,8,FALSE),0))</f>
        <v>sound\\Pushistiy_li.wav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2012</v>
      </c>
      <c r="AD101" t="str">
        <f t="shared" ca="1" si="54"/>
        <v>pics\\Finik_4.jpg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47"/>
        <v>pics\\Finik_4.jpg</v>
      </c>
      <c r="AI101" t="s">
        <v>111</v>
      </c>
      <c r="AO101">
        <f t="shared" ca="1" si="48"/>
        <v>0.76359830401029705</v>
      </c>
      <c r="AP101" t="str">
        <f t="shared" ca="1" si="49"/>
        <v>pics\\Finik_4.jpg</v>
      </c>
      <c r="AR101" t="str">
        <f t="shared" si="44"/>
        <v/>
      </c>
      <c r="AS101" t="str">
        <f t="shared" ca="1" si="50"/>
        <v>pics\\Finik_4.jpg</v>
      </c>
      <c r="AT101">
        <f t="shared" ca="1" si="51"/>
        <v>0.96074508462820629</v>
      </c>
      <c r="AU101" t="s">
        <v>697</v>
      </c>
      <c r="AV101" t="str">
        <f t="shared" ca="1" si="52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_Пушистый_ли_</v>
      </c>
      <c r="BB101" t="str">
        <f t="shared" si="53"/>
        <v>_Пушистый_ли_КОДИС?</v>
      </c>
      <c r="BD101" cm="1">
        <f t="array" aca="1" ref="BD101" ca="1">INDEX($L$98:$L$105,(RANK(AT5,$AT$2:$AT$9)))</f>
        <v>2072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VLOOKUP(B102,audio_list_stym!$A$3:$BP$18,61,FALSE)</f>
        <v>14</v>
      </c>
      <c r="F102" t="str">
        <f>VLOOKUP(E102,metki!$A$2:$B$9,2,FALSE)</f>
        <v>импл_новые_с_названием</v>
      </c>
      <c r="G102" t="str">
        <f t="shared" si="45"/>
        <v>импл_</v>
      </c>
      <c r="H102" t="str">
        <f>VLOOKUP(B102,audio_list_stym!$A$3:$AJ$18,29,FALSE)</f>
        <v>Ackee</v>
      </c>
      <c r="I102" t="s">
        <v>692</v>
      </c>
      <c r="J102" t="str">
        <f t="shared" si="46"/>
        <v>Ackee_5</v>
      </c>
      <c r="K102">
        <v>14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229</v>
      </c>
      <c r="Q102" t="str">
        <f>IF(G102="экспл",0,IF(G102="импл_",VLOOKUP(J102,quest_импл!$A$1:$J$129,8,FALSE),0))</f>
        <v>sound\\Kvadratniy_li.wav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2013</v>
      </c>
      <c r="AD102" t="str">
        <f t="shared" ca="1" si="54"/>
        <v>pics\\Finik_5.jpg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47"/>
        <v>pics\\Finik_5.jpg</v>
      </c>
      <c r="AI102" t="s">
        <v>112</v>
      </c>
      <c r="AO102">
        <f t="shared" ca="1" si="48"/>
        <v>0.74664169276408421</v>
      </c>
      <c r="AP102" t="str">
        <f t="shared" ca="1" si="49"/>
        <v>pics\\Finik_5.jpg</v>
      </c>
      <c r="AR102" t="str">
        <f t="shared" si="44"/>
        <v/>
      </c>
      <c r="AS102" t="str">
        <f t="shared" ca="1" si="50"/>
        <v>pics\\Finik_5.jpg</v>
      </c>
      <c r="AT102">
        <f t="shared" ca="1" si="51"/>
        <v>0.20589907486477288</v>
      </c>
      <c r="AU102" t="s">
        <v>697</v>
      </c>
      <c r="AV102" t="str">
        <f t="shared" ca="1" si="52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_Квадратный_ли_</v>
      </c>
      <c r="BB102" t="str">
        <f t="shared" si="53"/>
        <v>_Квадратный_ли_КОДИС?</v>
      </c>
      <c r="BD102" cm="1">
        <f t="array" aca="1" ref="BD102" ca="1">INDEX($L$98:$L$105,(RANK(AT6,$AT$2:$AT$9)))</f>
        <v>2069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VLOOKUP(B103,audio_list_stym!$A$3:$BP$18,61,FALSE)</f>
        <v>14</v>
      </c>
      <c r="F103" t="str">
        <f>VLOOKUP(E103,metki!$A$2:$B$9,2,FALSE)</f>
        <v>импл_новые_с_названием</v>
      </c>
      <c r="G103" t="str">
        <f t="shared" si="45"/>
        <v>импл_</v>
      </c>
      <c r="H103" t="str">
        <f>VLOOKUP(B103,audio_list_stym!$A$3:$AJ$18,29,FALSE)</f>
        <v>Ackee</v>
      </c>
      <c r="I103" t="s">
        <v>693</v>
      </c>
      <c r="J103" t="str">
        <f t="shared" si="46"/>
        <v>Ackee_6</v>
      </c>
      <c r="K103">
        <v>14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230</v>
      </c>
      <c r="Q103" t="str">
        <f>IF(G103="экспл",0,IF(G103="импл_",VLOOKUP(J103,quest_импл!$A$1:$J$129,8,FALSE),0))</f>
        <v>sound\\Sklizskiy_li.wav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2014</v>
      </c>
      <c r="AD103" t="str">
        <f t="shared" ca="1" si="54"/>
        <v>pics\\Finik_6.jpg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47"/>
        <v>pics\\Finik_6.jpg</v>
      </c>
      <c r="AI103" t="s">
        <v>113</v>
      </c>
      <c r="AO103">
        <f t="shared" ca="1" si="48"/>
        <v>0.7225991009731455</v>
      </c>
      <c r="AP103" t="str">
        <f t="shared" ca="1" si="49"/>
        <v>pics\\Finik_6.jpg</v>
      </c>
      <c r="AR103" t="str">
        <f t="shared" si="44"/>
        <v/>
      </c>
      <c r="AS103" t="str">
        <f t="shared" ca="1" si="50"/>
        <v>pics\\Finik_6.jpg</v>
      </c>
      <c r="AT103">
        <f t="shared" ca="1" si="51"/>
        <v>0.10415037071901267</v>
      </c>
      <c r="AU103" t="s">
        <v>697</v>
      </c>
      <c r="AV103" t="str">
        <f t="shared" ca="1" si="52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_Склизкий_ли_</v>
      </c>
      <c r="BB103" t="str">
        <f t="shared" si="53"/>
        <v>_Склизкий_ли_КОДИС?</v>
      </c>
      <c r="BD103" cm="1">
        <f t="array" aca="1" ref="BD103" ca="1">INDEX($L$98:$L$105,(RANK(AT7,$AT$2:$AT$9)))</f>
        <v>2066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VLOOKUP(B104,audio_list_stym!$A$3:$BP$18,61,FALSE)</f>
        <v>14</v>
      </c>
      <c r="F104" t="str">
        <f>VLOOKUP(E104,metki!$A$2:$B$9,2,FALSE)</f>
        <v>импл_новые_с_названием</v>
      </c>
      <c r="G104" t="str">
        <f t="shared" si="45"/>
        <v>импл_</v>
      </c>
      <c r="H104" t="str">
        <f>VLOOKUP(B104,audio_list_stym!$A$3:$AJ$18,29,FALSE)</f>
        <v>Ackee</v>
      </c>
      <c r="I104" t="s">
        <v>694</v>
      </c>
      <c r="J104" t="str">
        <f t="shared" si="46"/>
        <v>Ackee_7</v>
      </c>
      <c r="K104">
        <v>14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231</v>
      </c>
      <c r="Q104" t="str">
        <f>IF(G104="экспл",0,IF(G104="импл_",VLOOKUP(J104,quest_импл!$A$1:$J$129,8,FALSE),0))</f>
        <v>sound\\Uvyadshiy_li.wav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2036</v>
      </c>
      <c r="AD104" t="str">
        <f t="shared" ca="1" si="54"/>
        <v>pics\\Limon_4.jpg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47"/>
        <v>pics\\Limon_4.jpg</v>
      </c>
      <c r="AI104" t="s">
        <v>114</v>
      </c>
      <c r="AO104">
        <f t="shared" ca="1" si="48"/>
        <v>0.3418350405340026</v>
      </c>
      <c r="AP104" t="str">
        <f t="shared" ca="1" si="49"/>
        <v>pics\\Limon_4.jpg</v>
      </c>
      <c r="AR104" t="str">
        <f t="shared" si="44"/>
        <v/>
      </c>
      <c r="AS104" t="str">
        <f t="shared" ca="1" si="50"/>
        <v>pics\\Limon_4.jpg</v>
      </c>
      <c r="AT104">
        <f t="shared" ca="1" si="51"/>
        <v>0.35414736073376918</v>
      </c>
      <c r="AU104" t="s">
        <v>697</v>
      </c>
      <c r="AV104" t="str">
        <f t="shared" ca="1" si="52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_Увядший_ли_</v>
      </c>
      <c r="BB104" t="str">
        <f t="shared" si="53"/>
        <v>_Увядший_ли_КОДИС?</v>
      </c>
      <c r="BD104" cm="1">
        <f t="array" aca="1" ref="BD104" ca="1">INDEX($L$98:$L$105,(RANK(AT8,$AT$2:$AT$9)))</f>
        <v>2067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VLOOKUP(B105,audio_list_stym!$A$3:$BP$18,61,FALSE)</f>
        <v>14</v>
      </c>
      <c r="F105" t="str">
        <f>VLOOKUP(E105,metki!$A$2:$B$9,2,FALSE)</f>
        <v>импл_новые_с_названием</v>
      </c>
      <c r="G105" t="str">
        <f t="shared" si="45"/>
        <v>импл_</v>
      </c>
      <c r="H105" t="str">
        <f>VLOOKUP(B105,audio_list_stym!$A$3:$AJ$18,29,FALSE)</f>
        <v>Ackee</v>
      </c>
      <c r="I105" t="s">
        <v>695</v>
      </c>
      <c r="J105" t="str">
        <f t="shared" si="46"/>
        <v>Ackee_8</v>
      </c>
      <c r="K105">
        <v>14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232</v>
      </c>
      <c r="Q105" t="str">
        <f>IF(G105="экспл",0,IF(G105="импл_",VLOOKUP(J105,quest_импл!$A$1:$J$129,8,FALSE),0))</f>
        <v>sound\\Raznocvetniy_li.wav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2010</v>
      </c>
      <c r="AD105" t="str">
        <f t="shared" ca="1" si="54"/>
        <v>pics\\Finik_2.jpg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47"/>
        <v>pics\\Finik_2.jpg</v>
      </c>
      <c r="AI105" t="s">
        <v>115</v>
      </c>
      <c r="AO105">
        <f t="shared" ca="1" si="48"/>
        <v>0.79076153601481913</v>
      </c>
      <c r="AP105" t="str">
        <f t="shared" ca="1" si="49"/>
        <v>pics\\Finik_2.jpg</v>
      </c>
      <c r="AR105" t="str">
        <f t="shared" si="44"/>
        <v/>
      </c>
      <c r="AS105" t="str">
        <f t="shared" ca="1" si="50"/>
        <v>pics\\Finik_2.jpg</v>
      </c>
      <c r="AT105">
        <f t="shared" ca="1" si="51"/>
        <v>0.73204224674329044</v>
      </c>
      <c r="AU105" t="s">
        <v>697</v>
      </c>
      <c r="AV105" t="str">
        <f t="shared" ca="1" si="52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_Разноцветный_ли_</v>
      </c>
      <c r="BB105" t="str">
        <f t="shared" si="53"/>
        <v>_Разноцветный_ли_КОДИС?</v>
      </c>
      <c r="BD105" cm="1">
        <f t="array" aca="1" ref="BD105" ca="1">INDEX($L$98:$L$105,(RANK(AT9,$AT$2:$AT$9)))</f>
        <v>2068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VLOOKUP(B106,audio_list_stym!$A$3:$BP$18,61,FALSE)</f>
        <v>15</v>
      </c>
      <c r="F106" t="str">
        <f>VLOOKUP(E106,metki!$A$2:$B$9,2,FALSE)</f>
        <v>экспл_новые_с_названием</v>
      </c>
      <c r="G106" t="str">
        <f t="shared" si="45"/>
        <v>экспл</v>
      </c>
      <c r="H106" t="str">
        <f>VLOOKUP(B106,audio_list_stym!$A$3:$AJ$18,29,FALSE)</f>
        <v>Ake</v>
      </c>
      <c r="I106" t="s">
        <v>688</v>
      </c>
      <c r="J106" t="str">
        <f t="shared" si="46"/>
        <v>Ake_1</v>
      </c>
      <c r="K106">
        <v>15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105</v>
      </c>
      <c r="Z106" t="str">
        <f>IF(G106="экспл",VLOOKUP(J106,quest_экспл!$A$1:$N$129,12,FALSE),IF(G106="импл_",0,0))</f>
        <v>sound\\On_imeet_myakot.wav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54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47"/>
        <v/>
      </c>
      <c r="AI106" t="s">
        <v>116</v>
      </c>
      <c r="AO106">
        <f t="shared" ca="1" si="48"/>
        <v>0.38853307066756315</v>
      </c>
      <c r="AP106" t="str">
        <f t="shared" ca="1" si="49"/>
        <v>pics\\Kokos_7.jpg</v>
      </c>
      <c r="AR106" t="str">
        <f t="shared" ref="AR106:AR137" si="55">IF(AH106="sound\\Ogorod",AP34,"")</f>
        <v/>
      </c>
      <c r="AS106" t="str">
        <f t="shared" si="50"/>
        <v/>
      </c>
      <c r="AT106">
        <f t="shared" ca="1" si="51"/>
        <v>0.35813312812303888</v>
      </c>
      <c r="AU106" t="s">
        <v>697</v>
      </c>
      <c r="AV106" t="str">
        <f t="shared" ca="1" si="52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_Он_имеет_мякоть?</v>
      </c>
      <c r="BA106" t="e">
        <f>VLOOKUP(Q106,audio_list_stym!$B$2:$BQ$299,68,FALSE)</f>
        <v>#N/A</v>
      </c>
      <c r="BB106" t="str">
        <f t="shared" si="53"/>
        <v>На_экране_ГОНИК._Он_имеет_мякоть?</v>
      </c>
      <c r="BC106">
        <f>A106</f>
        <v>1214</v>
      </c>
      <c r="BD106" cm="1">
        <f t="array" aca="1" ref="BD106" ca="1">INDEX($L$106:$L$113,(RANK(AT2,$AT$2:$AT$9)))</f>
        <v>2073</v>
      </c>
      <c r="BE106" cm="1">
        <f t="array" aca="1" ref="BE106" ca="1">INDEX(BD66:BD81,(RANK(AT7,$AT$2:$AT$17)))</f>
        <v>2119</v>
      </c>
      <c r="BF106" cm="1">
        <f t="array" aca="1" ref="BF106" ca="1">INDEX(BD90:BD105,(RANK(AT7,$AT$2:$AT$17)))</f>
        <v>2150</v>
      </c>
      <c r="BG106" cm="1">
        <f t="array" aca="1" ref="BG106" ca="1">INDEX(BD114:BD129,(RANK(AT7,$AT$2:$AT$9)))</f>
        <v>2086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VLOOKUP(B107,audio_list_stym!$A$3:$BP$18,61,FALSE)</f>
        <v>15</v>
      </c>
      <c r="F107" t="str">
        <f>VLOOKUP(E107,metki!$A$2:$B$9,2,FALSE)</f>
        <v>экспл_новые_с_названием</v>
      </c>
      <c r="G107" t="str">
        <f t="shared" si="45"/>
        <v>экспл</v>
      </c>
      <c r="H107" t="str">
        <f>VLOOKUP(B107,audio_list_stym!$A$3:$AJ$18,29,FALSE)</f>
        <v>Ake</v>
      </c>
      <c r="I107" t="s">
        <v>689</v>
      </c>
      <c r="J107" t="str">
        <f t="shared" si="46"/>
        <v>Ake_2</v>
      </c>
      <c r="K107">
        <v>15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106</v>
      </c>
      <c r="Z107" t="str">
        <f>IF(G107="экспл",VLOOKUP(J107,quest_экспл!$A$1:$N$129,12,FALSE),IF(G107="импл_",0,0))</f>
        <v>sound\\Prodolgovatiy_li_on.wav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54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47"/>
        <v/>
      </c>
      <c r="AI107" t="s">
        <v>117</v>
      </c>
      <c r="AO107">
        <f t="shared" ca="1" si="48"/>
        <v>6.2907697083479985E-2</v>
      </c>
      <c r="AP107" t="str">
        <f t="shared" ca="1" si="49"/>
        <v>pics\\Tomat_2.jpg</v>
      </c>
      <c r="AR107" t="str">
        <f t="shared" si="55"/>
        <v/>
      </c>
      <c r="AS107" t="str">
        <f t="shared" si="50"/>
        <v/>
      </c>
      <c r="AT107">
        <f t="shared" ca="1" si="51"/>
        <v>5.2718157501381757E-2</v>
      </c>
      <c r="AU107" t="s">
        <v>697</v>
      </c>
      <c r="AV107" t="str">
        <f t="shared" ca="1" si="52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_Продолговатый_ли_он?</v>
      </c>
      <c r="BA107" t="e">
        <f>VLOOKUP(Q107,audio_list_stym!$B$2:$BQ$299,68,FALSE)</f>
        <v>#N/A</v>
      </c>
      <c r="BB107" t="str">
        <f t="shared" si="53"/>
        <v>Посмотрите,_вот_ГОНИК._Продолговатый_ли_он?</v>
      </c>
      <c r="BD107" cm="1">
        <f t="array" aca="1" ref="BD107" ca="1">INDEX($L$106:$L$113,(RANK(AT3,$AT$2:$AT$9)))</f>
        <v>2078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VLOOKUP(B108,audio_list_stym!$A$3:$BP$18,61,FALSE)</f>
        <v>15</v>
      </c>
      <c r="F108" t="str">
        <f>VLOOKUP(E108,metki!$A$2:$B$9,2,FALSE)</f>
        <v>экспл_новые_с_названием</v>
      </c>
      <c r="G108" t="str">
        <f t="shared" si="45"/>
        <v>экспл</v>
      </c>
      <c r="H108" t="str">
        <f>VLOOKUP(B108,audio_list_stym!$A$3:$AJ$18,29,FALSE)</f>
        <v>Ake</v>
      </c>
      <c r="I108" t="s">
        <v>690</v>
      </c>
      <c r="J108" t="str">
        <f t="shared" si="46"/>
        <v>Ake_3</v>
      </c>
      <c r="K108">
        <v>15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107</v>
      </c>
      <c r="Z108" t="str">
        <f>IF(G108="экспл",VLOOKUP(J108,quest_экспл!$A$1:$N$129,12,FALSE),IF(G108="импл_",0,0))</f>
        <v>sound\\Pyatnistiy_li_on.wav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54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47"/>
        <v/>
      </c>
      <c r="AI108" t="s">
        <v>118</v>
      </c>
      <c r="AO108">
        <f t="shared" ca="1" si="48"/>
        <v>0.68061133369282034</v>
      </c>
      <c r="AP108" t="str">
        <f t="shared" ca="1" si="49"/>
        <v>pics\\Finik_7.jpg</v>
      </c>
      <c r="AR108" t="str">
        <f t="shared" si="55"/>
        <v/>
      </c>
      <c r="AS108" t="str">
        <f t="shared" si="50"/>
        <v/>
      </c>
      <c r="AT108">
        <f t="shared" ca="1" si="51"/>
        <v>0.62894349271686356</v>
      </c>
      <c r="AU108" t="s">
        <v>697</v>
      </c>
      <c r="AV108" t="str">
        <f t="shared" ca="1" si="52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_Пятнистый_ли_он?</v>
      </c>
      <c r="BA108" t="e">
        <f>VLOOKUP(Q108,audio_list_stym!$B$2:$BQ$299,68,FALSE)</f>
        <v>#N/A</v>
      </c>
      <c r="BB108" t="str">
        <f t="shared" si="53"/>
        <v>Вот_ГОНИК._Пятнистый_ли_он?</v>
      </c>
      <c r="BD108" cm="1">
        <f t="array" aca="1" ref="BD108" ca="1">INDEX($L$106:$L$113,(RANK(AT4,$AT$2:$AT$9)))</f>
        <v>2079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VLOOKUP(B109,audio_list_stym!$A$3:$BP$18,61,FALSE)</f>
        <v>15</v>
      </c>
      <c r="F109" t="str">
        <f>VLOOKUP(E109,metki!$A$2:$B$9,2,FALSE)</f>
        <v>экспл_новые_с_названием</v>
      </c>
      <c r="G109" t="str">
        <f t="shared" si="45"/>
        <v>экспл</v>
      </c>
      <c r="H109" t="str">
        <f>VLOOKUP(B109,audio_list_stym!$A$3:$AJ$18,29,FALSE)</f>
        <v>Ake</v>
      </c>
      <c r="I109" t="s">
        <v>691</v>
      </c>
      <c r="J109" t="str">
        <f t="shared" si="46"/>
        <v>Ake_4</v>
      </c>
      <c r="K109">
        <v>15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108</v>
      </c>
      <c r="Z109" t="str">
        <f>IF(G109="экспл",VLOOKUP(J109,quest_экспл!$A$1:$N$129,12,FALSE),IF(G109="импл_",0,0))</f>
        <v>sound\\On_s_kozhuroy.wav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54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47"/>
        <v/>
      </c>
      <c r="AI109" t="s">
        <v>119</v>
      </c>
      <c r="AO109">
        <f t="shared" ca="1" si="48"/>
        <v>0.33899123242045637</v>
      </c>
      <c r="AP109" t="str">
        <f t="shared" ca="1" si="49"/>
        <v>pics\\Limon_5.jpg</v>
      </c>
      <c r="AR109" t="str">
        <f t="shared" si="55"/>
        <v/>
      </c>
      <c r="AS109" t="str">
        <f t="shared" si="50"/>
        <v/>
      </c>
      <c r="AT109">
        <f t="shared" ca="1" si="51"/>
        <v>0.17739866359891565</v>
      </c>
      <c r="AU109" t="s">
        <v>697</v>
      </c>
      <c r="AV109" t="str">
        <f t="shared" ca="1" si="52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_Он_с_кожурой?</v>
      </c>
      <c r="BA109" t="e">
        <f>VLOOKUP(Q109,audio_list_stym!$B$2:$BQ$299,68,FALSE)</f>
        <v>#N/A</v>
      </c>
      <c r="BB109" t="str">
        <f t="shared" si="53"/>
        <v>Это_ГОНИК._Он_с_кожурой?</v>
      </c>
      <c r="BD109" cm="1">
        <f t="array" aca="1" ref="BD109" ca="1">INDEX($L$106:$L$113,(RANK(AT5,$AT$2:$AT$9)))</f>
        <v>2080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VLOOKUP(B110,audio_list_stym!$A$3:$BP$18,61,FALSE)</f>
        <v>15</v>
      </c>
      <c r="F110" t="str">
        <f>VLOOKUP(E110,metki!$A$2:$B$9,2,FALSE)</f>
        <v>экспл_новые_с_названием</v>
      </c>
      <c r="G110" t="str">
        <f t="shared" si="45"/>
        <v>экспл</v>
      </c>
      <c r="H110" t="str">
        <f>VLOOKUP(B110,audio_list_stym!$A$3:$AJ$18,29,FALSE)</f>
        <v>Ake</v>
      </c>
      <c r="I110" t="s">
        <v>692</v>
      </c>
      <c r="J110" t="str">
        <f t="shared" si="46"/>
        <v>Ake_5</v>
      </c>
      <c r="K110">
        <v>15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109</v>
      </c>
      <c r="Z110" t="str">
        <f>IF(G110="экспл",VLOOKUP(J110,quest_экспл!$A$1:$N$129,12,FALSE),IF(G110="импл_",0,0))</f>
        <v>sound\\Fioletoviy_li_on.wav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54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47"/>
        <v/>
      </c>
      <c r="AI110" t="s">
        <v>120</v>
      </c>
      <c r="AO110">
        <f t="shared" ca="1" si="48"/>
        <v>0.24764787342421757</v>
      </c>
      <c r="AP110" t="str">
        <f t="shared" ca="1" si="49"/>
        <v>pics\\Peper_4.jpg</v>
      </c>
      <c r="AR110" t="str">
        <f t="shared" si="55"/>
        <v/>
      </c>
      <c r="AS110" t="str">
        <f t="shared" si="50"/>
        <v/>
      </c>
      <c r="AT110">
        <f t="shared" ca="1" si="51"/>
        <v>0.99913821503405742</v>
      </c>
      <c r="AU110" t="s">
        <v>697</v>
      </c>
      <c r="AV110" t="str">
        <f t="shared" ca="1" si="52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_Синий_ли_он?</v>
      </c>
      <c r="BA110" t="e">
        <f>VLOOKUP(Q110,audio_list_stym!$B$2:$BQ$299,68,FALSE)</f>
        <v>#N/A</v>
      </c>
      <c r="BB110" t="str">
        <f t="shared" si="53"/>
        <v>На_картинке_ГОНИК._Синий_ли_он?</v>
      </c>
      <c r="BD110" cm="1">
        <f t="array" aca="1" ref="BD110" ca="1">INDEX($L$106:$L$113,(RANK(AT6,$AT$2:$AT$9)))</f>
        <v>2077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VLOOKUP(B111,audio_list_stym!$A$3:$BP$18,61,FALSE)</f>
        <v>15</v>
      </c>
      <c r="F111" t="str">
        <f>VLOOKUP(E111,metki!$A$2:$B$9,2,FALSE)</f>
        <v>экспл_новые_с_названием</v>
      </c>
      <c r="G111" t="str">
        <f t="shared" si="45"/>
        <v>экспл</v>
      </c>
      <c r="H111" t="str">
        <f>VLOOKUP(B111,audio_list_stym!$A$3:$AJ$18,29,FALSE)</f>
        <v>Ake</v>
      </c>
      <c r="I111" t="s">
        <v>693</v>
      </c>
      <c r="J111" t="str">
        <f t="shared" si="46"/>
        <v>Ake_6</v>
      </c>
      <c r="K111">
        <v>15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110</v>
      </c>
      <c r="Z111" t="str">
        <f>IF(G111="экспл",VLOOKUP(J111,quest_экспл!$A$1:$N$129,12,FALSE),IF(G111="импл_",0,0))</f>
        <v>sound\\On_s_dolkami.wav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54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47"/>
        <v/>
      </c>
      <c r="AI111" t="s">
        <v>121</v>
      </c>
      <c r="AO111">
        <f t="shared" ca="1" si="48"/>
        <v>0.28686114072362312</v>
      </c>
      <c r="AP111" t="str">
        <f t="shared" ca="1" si="49"/>
        <v>pics\\Limon_8.jpg</v>
      </c>
      <c r="AR111" t="str">
        <f t="shared" si="55"/>
        <v/>
      </c>
      <c r="AS111" t="str">
        <f t="shared" si="50"/>
        <v/>
      </c>
      <c r="AT111">
        <f t="shared" ca="1" si="51"/>
        <v>0.29000540915702333</v>
      </c>
      <c r="AU111" t="s">
        <v>697</v>
      </c>
      <c r="AV111" t="str">
        <f t="shared" ca="1" si="52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_Он_с_дольками?</v>
      </c>
      <c r="BA111" t="e">
        <f>VLOOKUP(Q111,audio_list_stym!$B$2:$BQ$299,68,FALSE)</f>
        <v>#N/A</v>
      </c>
      <c r="BB111" t="str">
        <f t="shared" si="53"/>
        <v>На_мониторе_ГОНИК._Он_с_дольками?</v>
      </c>
      <c r="BD111" cm="1">
        <f t="array" aca="1" ref="BD111" ca="1">INDEX($L$106:$L$113,(RANK(AT7,$AT$2:$AT$9)))</f>
        <v>2074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VLOOKUP(B112,audio_list_stym!$A$3:$BP$18,61,FALSE)</f>
        <v>15</v>
      </c>
      <c r="F112" t="str">
        <f>VLOOKUP(E112,metki!$A$2:$B$9,2,FALSE)</f>
        <v>экспл_новые_с_названием</v>
      </c>
      <c r="G112" t="str">
        <f t="shared" si="45"/>
        <v>экспл</v>
      </c>
      <c r="H112" t="str">
        <f>VLOOKUP(B112,audio_list_stym!$A$3:$AJ$18,29,FALSE)</f>
        <v>Ake</v>
      </c>
      <c r="I112" t="s">
        <v>694</v>
      </c>
      <c r="J112" t="str">
        <f t="shared" si="46"/>
        <v>Ake_7</v>
      </c>
      <c r="K112">
        <v>15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111</v>
      </c>
      <c r="Z112" t="str">
        <f>IF(G112="экспл",VLOOKUP(J112,quest_экспл!$A$1:$N$129,12,FALSE),IF(G112="импл_",0,0))</f>
        <v>sound\\On_visushenniy.wav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54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47"/>
        <v/>
      </c>
      <c r="AI112" t="s">
        <v>122</v>
      </c>
      <c r="AO112">
        <f t="shared" ca="1" si="48"/>
        <v>0.11495260463584878</v>
      </c>
      <c r="AP112" t="str">
        <f t="shared" ca="1" si="49"/>
        <v>pics\\Redis_7.jpg</v>
      </c>
      <c r="AR112" t="str">
        <f t="shared" si="55"/>
        <v/>
      </c>
      <c r="AS112" t="str">
        <f t="shared" si="50"/>
        <v/>
      </c>
      <c r="AT112">
        <f t="shared" ca="1" si="51"/>
        <v>0.31744025969295975</v>
      </c>
      <c r="AU112" t="s">
        <v>697</v>
      </c>
      <c r="AV112" t="str">
        <f t="shared" ca="1" si="52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_Он_высушенный?</v>
      </c>
      <c r="BA112" t="e">
        <f>VLOOKUP(Q112,audio_list_stym!$B$2:$BQ$299,68,FALSE)</f>
        <v>#N/A</v>
      </c>
      <c r="BB112" t="str">
        <f t="shared" si="53"/>
        <v>Перед_Вами_ГОНИК._Он_высушенный?</v>
      </c>
      <c r="BD112" cm="1">
        <f t="array" aca="1" ref="BD112" ca="1">INDEX($L$106:$L$113,(RANK(AT8,$AT$2:$AT$9)))</f>
        <v>2075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VLOOKUP(B113,audio_list_stym!$A$3:$BP$18,61,FALSE)</f>
        <v>15</v>
      </c>
      <c r="F113" t="str">
        <f>VLOOKUP(E113,metki!$A$2:$B$9,2,FALSE)</f>
        <v>экспл_новые_с_названием</v>
      </c>
      <c r="G113" t="str">
        <f t="shared" si="45"/>
        <v>экспл</v>
      </c>
      <c r="H113" t="str">
        <f>VLOOKUP(B113,audio_list_stym!$A$3:$AJ$18,29,FALSE)</f>
        <v>Ake</v>
      </c>
      <c r="I113" t="s">
        <v>695</v>
      </c>
      <c r="J113" t="str">
        <f t="shared" si="46"/>
        <v>Ake_8</v>
      </c>
      <c r="K113">
        <v>15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112</v>
      </c>
      <c r="Z113" t="str">
        <f>IF(G113="экспл",VLOOKUP(J113,quest_экспл!$A$1:$N$129,12,FALSE),IF(G113="импл_",0,0))</f>
        <v>sound\\Myatiy_li_on.wav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54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47"/>
        <v/>
      </c>
      <c r="AI113" t="s">
        <v>123</v>
      </c>
      <c r="AO113">
        <f t="shared" ca="1" si="48"/>
        <v>2.1918906928492854E-2</v>
      </c>
      <c r="AP113" t="str">
        <f t="shared" ca="1" si="49"/>
        <v>pics\\Tomat_5.jpg</v>
      </c>
      <c r="AR113" t="str">
        <f t="shared" si="55"/>
        <v/>
      </c>
      <c r="AS113" t="str">
        <f t="shared" si="50"/>
        <v/>
      </c>
      <c r="AT113">
        <f t="shared" ca="1" si="51"/>
        <v>0.65215306560249087</v>
      </c>
      <c r="AU113" t="s">
        <v>697</v>
      </c>
      <c r="AV113" t="str">
        <f t="shared" ca="1" si="52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_Мятый_ли_он?</v>
      </c>
      <c r="BA113" t="e">
        <f>VLOOKUP(Q113,audio_list_stym!$B$2:$BQ$299,68,FALSE)</f>
        <v>#N/A</v>
      </c>
      <c r="BB113" t="str">
        <f t="shared" si="53"/>
        <v>Вы_видите_ГОНИК._Мятый_ли_он?</v>
      </c>
      <c r="BD113" cm="1">
        <f t="array" aca="1" ref="BD113" ca="1">INDEX($L$106:$L$113,(RANK(AT9,$AT$2:$AT$9)))</f>
        <v>2076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VLOOKUP(B114,audio_list_stym!$A$3:$BP$18,61,FALSE)</f>
        <v>16</v>
      </c>
      <c r="F114" t="str">
        <f>VLOOKUP(E114,metki!$A$2:$B$9,2,FALSE)</f>
        <v>импл_новые_без_названия</v>
      </c>
      <c r="G114" t="str">
        <f t="shared" si="45"/>
        <v>импл_</v>
      </c>
      <c r="H114" t="str">
        <f>VLOOKUP(B114,audio_list_stym!$A$3:$AJ$18,29,FALSE)</f>
        <v>Finger</v>
      </c>
      <c r="I114" t="s">
        <v>688</v>
      </c>
      <c r="J114" t="str">
        <f t="shared" si="46"/>
        <v>Finger_1</v>
      </c>
      <c r="K114">
        <v>16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241</v>
      </c>
      <c r="Q114" t="str">
        <f>IF(G114="экспл",0,IF(G114="импл_",VLOOKUP(J114,quest_импл!$A$1:$J$129,8,FALSE),0))</f>
        <v>sound\\Vityanut_li.wav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2017</v>
      </c>
      <c r="AD114" t="str">
        <f t="shared" ca="1" si="54"/>
        <v>pics\\Goroh_1.jpg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47"/>
        <v>pics\\Goroh_1.jpg</v>
      </c>
      <c r="AI114" t="s">
        <v>86</v>
      </c>
      <c r="AO114">
        <f t="shared" ca="1" si="48"/>
        <v>0.66837966530690351</v>
      </c>
      <c r="AP114" t="str">
        <f t="shared" ca="1" si="49"/>
        <v>pics\\Goroh_1.jpg</v>
      </c>
      <c r="AR114" t="str">
        <f t="shared" si="55"/>
        <v/>
      </c>
      <c r="AS114" t="str">
        <f t="shared" ca="1" si="50"/>
        <v>pics\\Goroh_1.jpg</v>
      </c>
      <c r="AT114">
        <f t="shared" ca="1" si="51"/>
        <v>0.13608213716639261</v>
      </c>
      <c r="AU114" t="s">
        <v>697</v>
      </c>
      <c r="AV114" t="str">
        <f t="shared" ca="1" si="52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_Вытянут_ли_</v>
      </c>
      <c r="BB114" t="str">
        <f t="shared" si="53"/>
        <v>_Вытянут_ли_XXXXX?</v>
      </c>
      <c r="BC114">
        <f>A114</f>
        <v>1215</v>
      </c>
      <c r="BD114" cm="1">
        <f t="array" aca="1" ref="BD114" ca="1">INDEX($L$114:$L$121,(RANK(AT2,$AT$2:$AT$9)))</f>
        <v>2081</v>
      </c>
      <c r="BE114" cm="1">
        <f t="array" aca="1" ref="BE114" ca="1">INDEX(BD66:BD81,(RANK(AT8,$AT$2:$AT$17)))</f>
        <v>2129</v>
      </c>
      <c r="BF114" cm="1">
        <f t="array" aca="1" ref="BF114" ca="1">INDEX(BD82:BD97,(RANK(AT8,$AT$2:$AT$9)))</f>
        <v>2143</v>
      </c>
      <c r="BG114" cm="1">
        <f t="array" aca="1" ref="BG114" ca="1">INDEX(BD98:BD113,(RANK(AT8,$AT$2:$AT$9)))</f>
        <v>2071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VLOOKUP(B115,audio_list_stym!$A$3:$BP$18,61,FALSE)</f>
        <v>16</v>
      </c>
      <c r="F115" t="str">
        <f>VLOOKUP(E115,metki!$A$2:$B$9,2,FALSE)</f>
        <v>импл_новые_без_названия</v>
      </c>
      <c r="G115" t="str">
        <f t="shared" si="45"/>
        <v>импл_</v>
      </c>
      <c r="H115" t="str">
        <f>VLOOKUP(B115,audio_list_stym!$A$3:$AJ$18,29,FALSE)</f>
        <v>Finger</v>
      </c>
      <c r="I115" t="s">
        <v>689</v>
      </c>
      <c r="J115" t="str">
        <f t="shared" si="46"/>
        <v>Finger_2</v>
      </c>
      <c r="K115">
        <v>16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242</v>
      </c>
      <c r="Q115" t="str">
        <f>IF(G115="экспл",0,IF(G115="импл_",VLOOKUP(J115,quest_импл!$A$1:$J$129,8,FALSE),0))</f>
        <v>sound\\Nadloman_li.wav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2028</v>
      </c>
      <c r="AD115" t="str">
        <f t="shared" ca="1" si="54"/>
        <v>pics\\Kokos_4.jpg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47"/>
        <v>pics\\Kokos_4.jpg</v>
      </c>
      <c r="AI115" t="s">
        <v>87</v>
      </c>
      <c r="AO115">
        <f t="shared" ca="1" si="48"/>
        <v>0.45259562373362217</v>
      </c>
      <c r="AP115" t="str">
        <f t="shared" ca="1" si="49"/>
        <v>pics\\Kokos_4.jpg</v>
      </c>
      <c r="AR115" t="str">
        <f t="shared" si="55"/>
        <v/>
      </c>
      <c r="AS115" t="str">
        <f t="shared" ca="1" si="50"/>
        <v>pics\\Kokos_4.jpg</v>
      </c>
      <c r="AT115">
        <f t="shared" ca="1" si="51"/>
        <v>6.1496002185289722E-2</v>
      </c>
      <c r="AU115" t="s">
        <v>697</v>
      </c>
      <c r="AV115" t="str">
        <f t="shared" ca="1" si="52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_Надломан_ли_</v>
      </c>
      <c r="BB115" t="str">
        <f t="shared" si="53"/>
        <v>_Надломан_ли_XXXXX?</v>
      </c>
      <c r="BD115" cm="1">
        <f t="array" aca="1" ref="BD115" ca="1">INDEX($L$114:$L$121,(RANK(AT3,$AT$2:$AT$9)))</f>
        <v>2086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VLOOKUP(B116,audio_list_stym!$A$3:$BP$18,61,FALSE)</f>
        <v>16</v>
      </c>
      <c r="F116" t="str">
        <f>VLOOKUP(E116,metki!$A$2:$B$9,2,FALSE)</f>
        <v>импл_новые_без_названия</v>
      </c>
      <c r="G116" t="str">
        <f t="shared" si="45"/>
        <v>импл_</v>
      </c>
      <c r="H116" t="str">
        <f>VLOOKUP(B116,audio_list_stym!$A$3:$AJ$18,29,FALSE)</f>
        <v>Finger</v>
      </c>
      <c r="I116" t="s">
        <v>690</v>
      </c>
      <c r="J116" t="str">
        <f t="shared" si="46"/>
        <v>Finger_3</v>
      </c>
      <c r="K116">
        <v>16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243</v>
      </c>
      <c r="Q116" t="str">
        <f>IF(G116="экспл",0,IF(G116="импл_",VLOOKUP(J116,quest_импл!$A$1:$J$129,8,FALSE),0))</f>
        <v>sound\\Volnistiy_li.wav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2002</v>
      </c>
      <c r="AD116" t="str">
        <f t="shared" ca="1" si="54"/>
        <v>pics\\Banan_2.jpg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47"/>
        <v>pics\\Banan_2.jpg</v>
      </c>
      <c r="AI116" t="s">
        <v>88</v>
      </c>
      <c r="AO116">
        <f t="shared" ca="1" si="48"/>
        <v>0.94489665310303195</v>
      </c>
      <c r="AP116" t="str">
        <f t="shared" ca="1" si="49"/>
        <v>pics\\Banan_2.jpg</v>
      </c>
      <c r="AR116" t="str">
        <f t="shared" si="55"/>
        <v/>
      </c>
      <c r="AS116" t="str">
        <f t="shared" ca="1" si="50"/>
        <v>pics\\Banan_2.jpg</v>
      </c>
      <c r="AT116">
        <f t="shared" ca="1" si="51"/>
        <v>0.35662700662286528</v>
      </c>
      <c r="AU116" t="s">
        <v>697</v>
      </c>
      <c r="AV116" t="str">
        <f t="shared" ca="1" si="52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_Волнистый_ли_</v>
      </c>
      <c r="BB116" t="str">
        <f t="shared" si="53"/>
        <v>_Волнистый_ли_XXXXX?</v>
      </c>
      <c r="BD116" cm="1">
        <f t="array" aca="1" ref="BD116" ca="1">INDEX($L$114:$L$121,(RANK(AT4,$AT$2:$AT$9)))</f>
        <v>2087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VLOOKUP(B117,audio_list_stym!$A$3:$BP$18,61,FALSE)</f>
        <v>16</v>
      </c>
      <c r="F117" t="str">
        <f>VLOOKUP(E117,metki!$A$2:$B$9,2,FALSE)</f>
        <v>импл_новые_без_названия</v>
      </c>
      <c r="G117" t="str">
        <f t="shared" si="45"/>
        <v>импл_</v>
      </c>
      <c r="H117" t="str">
        <f>VLOOKUP(B117,audio_list_stym!$A$3:$AJ$18,29,FALSE)</f>
        <v>Finger</v>
      </c>
      <c r="I117" t="s">
        <v>691</v>
      </c>
      <c r="J117" t="str">
        <f t="shared" si="46"/>
        <v>Finger_4</v>
      </c>
      <c r="K117">
        <v>16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244</v>
      </c>
      <c r="Q117" t="str">
        <f>IF(G117="экспл",0,IF(G117="импл_",VLOOKUP(J117,quest_импл!$A$1:$J$129,8,FALSE),0))</f>
        <v>sound\\Buriy_li.wav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2008</v>
      </c>
      <c r="AD117" t="str">
        <f t="shared" ca="1" si="54"/>
        <v>pics\\Banan_8.jpg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47"/>
        <v>pics\\Banan_8.jpg</v>
      </c>
      <c r="AI117" t="s">
        <v>89</v>
      </c>
      <c r="AO117">
        <f t="shared" ca="1" si="48"/>
        <v>0.82523148764099241</v>
      </c>
      <c r="AP117" t="str">
        <f t="shared" ca="1" si="49"/>
        <v>pics\\Banan_8.jpg</v>
      </c>
      <c r="AR117" t="str">
        <f t="shared" si="55"/>
        <v/>
      </c>
      <c r="AS117" t="str">
        <f t="shared" ca="1" si="50"/>
        <v>pics\\Banan_8.jpg</v>
      </c>
      <c r="AT117">
        <f t="shared" ca="1" si="51"/>
        <v>0.83137438358842441</v>
      </c>
      <c r="AU117" t="s">
        <v>697</v>
      </c>
      <c r="AV117" t="str">
        <f t="shared" ca="1" si="52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_Бурый_ли_</v>
      </c>
      <c r="BB117" t="str">
        <f t="shared" si="53"/>
        <v>_Бурый_ли_XXXXX?</v>
      </c>
      <c r="BD117" cm="1">
        <f t="array" aca="1" ref="BD117" ca="1">INDEX($L$114:$L$121,(RANK(AT5,$AT$2:$AT$9)))</f>
        <v>2088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VLOOKUP(B118,audio_list_stym!$A$3:$BP$18,61,FALSE)</f>
        <v>16</v>
      </c>
      <c r="F118" t="str">
        <f>VLOOKUP(E118,metki!$A$2:$B$9,2,FALSE)</f>
        <v>импл_новые_без_названия</v>
      </c>
      <c r="G118" t="str">
        <f t="shared" si="45"/>
        <v>импл_</v>
      </c>
      <c r="H118" t="str">
        <f>VLOOKUP(B118,audio_list_stym!$A$3:$AJ$18,29,FALSE)</f>
        <v>Finger</v>
      </c>
      <c r="I118" t="s">
        <v>692</v>
      </c>
      <c r="J118" t="str">
        <f t="shared" si="46"/>
        <v>Finger_5</v>
      </c>
      <c r="K118">
        <v>16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245</v>
      </c>
      <c r="Q118" t="str">
        <f>IF(G118="экспл",0,IF(G118="импл_",VLOOKUP(J118,quest_импл!$A$1:$J$129,8,FALSE),0))</f>
        <v>sound\\Vizhatiy_li.wav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2064</v>
      </c>
      <c r="AD118" t="str">
        <f t="shared" ca="1" si="54"/>
        <v>pics\\Tomat_8.jpg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47"/>
        <v>pics\\Tomat_8.jpg</v>
      </c>
      <c r="AI118" t="s">
        <v>90</v>
      </c>
      <c r="AO118">
        <f t="shared" ca="1" si="48"/>
        <v>6.2086000353587245E-3</v>
      </c>
      <c r="AP118" t="str">
        <f t="shared" ca="1" si="49"/>
        <v>pics\\Tomat_8.jpg</v>
      </c>
      <c r="AR118" t="str">
        <f t="shared" si="55"/>
        <v/>
      </c>
      <c r="AS118" t="str">
        <f t="shared" ca="1" si="50"/>
        <v>pics\\Tomat_8.jpg</v>
      </c>
      <c r="AT118">
        <f t="shared" ca="1" si="51"/>
        <v>0.57200757830409599</v>
      </c>
      <c r="AU118" t="s">
        <v>697</v>
      </c>
      <c r="AV118" t="str">
        <f t="shared" ca="1" si="52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_Выжатый_ли_</v>
      </c>
      <c r="BB118" t="str">
        <f t="shared" si="53"/>
        <v>_Выжатый_ли_XXXXX?</v>
      </c>
      <c r="BD118" cm="1">
        <f t="array" aca="1" ref="BD118" ca="1">INDEX($L$114:$L$121,(RANK(AT6,$AT$2:$AT$9)))</f>
        <v>2085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VLOOKUP(B119,audio_list_stym!$A$3:$BP$18,61,FALSE)</f>
        <v>16</v>
      </c>
      <c r="F119" t="str">
        <f>VLOOKUP(E119,metki!$A$2:$B$9,2,FALSE)</f>
        <v>импл_новые_без_названия</v>
      </c>
      <c r="G119" t="str">
        <f t="shared" si="45"/>
        <v>импл_</v>
      </c>
      <c r="H119" t="str">
        <f>VLOOKUP(B119,audio_list_stym!$A$3:$AJ$18,29,FALSE)</f>
        <v>Finger</v>
      </c>
      <c r="I119" t="s">
        <v>693</v>
      </c>
      <c r="J119" t="str">
        <f t="shared" si="46"/>
        <v>Finger_6</v>
      </c>
      <c r="K119">
        <v>16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246</v>
      </c>
      <c r="Q119" t="str">
        <f>IF(G119="экспл",0,IF(G119="импл_",VLOOKUP(J119,quest_импл!$A$1:$J$129,8,FALSE),0))</f>
        <v>sound\\Obemniy_li.wav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2009</v>
      </c>
      <c r="AD119" t="str">
        <f t="shared" ca="1" si="54"/>
        <v>pics\\Finik_1.jpg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47"/>
        <v>pics\\Finik_1.jpg</v>
      </c>
      <c r="AI119" t="s">
        <v>91</v>
      </c>
      <c r="AO119">
        <f t="shared" ca="1" si="48"/>
        <v>0.80806899071771299</v>
      </c>
      <c r="AP119" t="str">
        <f t="shared" ca="1" si="49"/>
        <v>pics\\Finik_1.jpg</v>
      </c>
      <c r="AR119" t="str">
        <f t="shared" si="55"/>
        <v/>
      </c>
      <c r="AS119" t="str">
        <f t="shared" ca="1" si="50"/>
        <v>pics\\Finik_1.jpg</v>
      </c>
      <c r="AT119">
        <f t="shared" ca="1" si="51"/>
        <v>0.16533180539065351</v>
      </c>
      <c r="AU119" t="s">
        <v>697</v>
      </c>
      <c r="AV119" t="str">
        <f t="shared" ca="1" si="52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_Объемный_ли_</v>
      </c>
      <c r="BB119" t="str">
        <f t="shared" si="53"/>
        <v>_Объемный_ли_XXXXX?</v>
      </c>
      <c r="BD119" cm="1">
        <f t="array" aca="1" ref="BD119" ca="1">INDEX($L$114:$L$121,(RANK(AT7,$AT$2:$AT$9)))</f>
        <v>2082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VLOOKUP(B120,audio_list_stym!$A$3:$BP$18,61,FALSE)</f>
        <v>16</v>
      </c>
      <c r="F120" t="str">
        <f>VLOOKUP(E120,metki!$A$2:$B$9,2,FALSE)</f>
        <v>импл_новые_без_названия</v>
      </c>
      <c r="G120" t="str">
        <f t="shared" si="45"/>
        <v>импл_</v>
      </c>
      <c r="H120" t="str">
        <f>VLOOKUP(B120,audio_list_stym!$A$3:$AJ$18,29,FALSE)</f>
        <v>Finger</v>
      </c>
      <c r="I120" t="s">
        <v>694</v>
      </c>
      <c r="J120" t="str">
        <f t="shared" si="46"/>
        <v>Finger_7</v>
      </c>
      <c r="K120">
        <v>16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247</v>
      </c>
      <c r="Q120" t="str">
        <f>IF(G120="экспл",0,IF(G120="импл_",VLOOKUP(J120,quest_импл!$A$1:$J$129,8,FALSE),0))</f>
        <v>sound\\Pustoy_li.wav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2007</v>
      </c>
      <c r="AD120" t="str">
        <f t="shared" ca="1" si="54"/>
        <v>pics\\Banan_7.jpg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47"/>
        <v>pics\\Banan_7.jpg</v>
      </c>
      <c r="AI120" t="s">
        <v>92</v>
      </c>
      <c r="AO120">
        <f t="shared" ca="1" si="48"/>
        <v>0.8816595201224765</v>
      </c>
      <c r="AP120" t="str">
        <f t="shared" ca="1" si="49"/>
        <v>pics\\Banan_7.jpg</v>
      </c>
      <c r="AR120" t="str">
        <f t="shared" si="55"/>
        <v/>
      </c>
      <c r="AS120" t="str">
        <f t="shared" ca="1" si="50"/>
        <v>pics\\Banan_7.jpg</v>
      </c>
      <c r="AT120">
        <f t="shared" ca="1" si="51"/>
        <v>0.9177792816437268</v>
      </c>
      <c r="AU120" t="s">
        <v>697</v>
      </c>
      <c r="AV120" t="str">
        <f t="shared" ca="1" si="52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_Пустой_ли_</v>
      </c>
      <c r="BB120" t="str">
        <f t="shared" si="53"/>
        <v>_Пустой_ли_XXXXX?</v>
      </c>
      <c r="BD120" cm="1">
        <f t="array" aca="1" ref="BD120" ca="1">INDEX($L$114:$L$121,(RANK(AT8,$AT$2:$AT$9)))</f>
        <v>2083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VLOOKUP(B121,audio_list_stym!$A$3:$BP$18,61,FALSE)</f>
        <v>16</v>
      </c>
      <c r="F121" t="str">
        <f>VLOOKUP(E121,metki!$A$2:$B$9,2,FALSE)</f>
        <v>импл_новые_без_названия</v>
      </c>
      <c r="G121" t="str">
        <f t="shared" si="45"/>
        <v>импл_</v>
      </c>
      <c r="H121" t="str">
        <f>VLOOKUP(B121,audio_list_stym!$A$3:$AJ$18,29,FALSE)</f>
        <v>Finger</v>
      </c>
      <c r="I121" t="s">
        <v>695</v>
      </c>
      <c r="J121" t="str">
        <f t="shared" si="46"/>
        <v>Finger_8</v>
      </c>
      <c r="K121">
        <v>16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248</v>
      </c>
      <c r="Q121" t="str">
        <f>IF(G121="экспл",0,IF(G121="импл_",VLOOKUP(J121,quest_импл!$A$1:$J$129,8,FALSE),0))</f>
        <v>sound\\Beliy_li.wav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2062</v>
      </c>
      <c r="AD121" t="str">
        <f t="shared" ca="1" si="54"/>
        <v>pics\\Tomat_6.jpg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47"/>
        <v>pics\\Tomat_6.jpg</v>
      </c>
      <c r="AI121" t="s">
        <v>93</v>
      </c>
      <c r="AO121">
        <f t="shared" ca="1" si="48"/>
        <v>1.3142136622307565E-2</v>
      </c>
      <c r="AP121" t="str">
        <f t="shared" ca="1" si="49"/>
        <v>pics\\Tomat_6.jpg</v>
      </c>
      <c r="AR121" t="str">
        <f t="shared" si="55"/>
        <v/>
      </c>
      <c r="AS121" t="str">
        <f t="shared" ca="1" si="50"/>
        <v>pics\\Tomat_6.jpg</v>
      </c>
      <c r="AT121">
        <f t="shared" ca="1" si="51"/>
        <v>0.81831790034523455</v>
      </c>
      <c r="AU121" t="s">
        <v>697</v>
      </c>
      <c r="AV121" t="str">
        <f t="shared" ca="1" si="52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_Белый_ли_</v>
      </c>
      <c r="BB121" t="str">
        <f t="shared" si="53"/>
        <v>_Белый_ли_XXXXX?</v>
      </c>
      <c r="BD121" cm="1">
        <f t="array" aca="1" ref="BD121" ca="1">INDEX($L$114:$L$121,(RANK(AT9,$AT$2:$AT$9)))</f>
        <v>2084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VLOOKUP(B122,audio_list_stym!$A$3:$BP$18,61,FALSE)</f>
        <v>17</v>
      </c>
      <c r="F122" t="str">
        <f>VLOOKUP(E122,metki!$A$2:$B$9,2,FALSE)</f>
        <v>экспл_новые_без_названия</v>
      </c>
      <c r="G122" t="str">
        <f t="shared" si="45"/>
        <v>экспл</v>
      </c>
      <c r="H122" t="str">
        <f>VLOOKUP(B122,audio_list_stym!$A$3:$AJ$18,29,FALSE)</f>
        <v>Gac</v>
      </c>
      <c r="I122" t="s">
        <v>688</v>
      </c>
      <c r="J122" t="str">
        <f t="shared" si="46"/>
        <v>Gac_1</v>
      </c>
      <c r="K122">
        <v>17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121</v>
      </c>
      <c r="Z122" t="str">
        <f>IF(G122="экспл",VLOOKUP(J122,quest_экспл!$A$1:$N$129,12,FALSE),IF(G122="импл_",0,0))</f>
        <v>sound\\Ispachkan_li_on.wav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54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47"/>
        <v/>
      </c>
      <c r="AI122" t="s">
        <v>124</v>
      </c>
      <c r="AO122">
        <f t="shared" ca="1" si="48"/>
        <v>0.90463254343359334</v>
      </c>
      <c r="AP122" t="str">
        <f t="shared" ca="1" si="49"/>
        <v>pics\\Banan_4.jpg</v>
      </c>
      <c r="AR122" t="str">
        <f t="shared" si="55"/>
        <v/>
      </c>
      <c r="AS122" t="str">
        <f t="shared" si="50"/>
        <v/>
      </c>
      <c r="AT122">
        <f t="shared" ca="1" si="51"/>
        <v>0.83539860339408789</v>
      </c>
      <c r="AU122" t="s">
        <v>697</v>
      </c>
      <c r="AV122" t="str">
        <f t="shared" ca="1" si="52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_Испачкан_ли_он?</v>
      </c>
      <c r="BA122" t="e">
        <f>VLOOKUP(Q122,audio_list_stym!$B$2:$BQ$299,68,FALSE)</f>
        <v>#N/A</v>
      </c>
      <c r="BB122" t="str">
        <f t="shared" si="53"/>
        <v>На_экране_XXXXX._Испачкан_ли_он?</v>
      </c>
      <c r="BC122">
        <f>A122</f>
        <v>1216</v>
      </c>
      <c r="BD122" cm="1">
        <f t="array" aca="1" ref="BD122" ca="1">INDEX($L$122:$L$129,(RANK(AT2,$AT$2:$AT$9)))</f>
        <v>2089</v>
      </c>
      <c r="BE122" cm="1">
        <f t="array" aca="1" ref="BE122" ca="1">INDEX(BD66:BD81,(RANK(AT9,$AT$2:$AT$17)))</f>
        <v>2129</v>
      </c>
      <c r="BF122" cm="1">
        <f t="array" aca="1" ref="BF122" ca="1">INDEX(BD90:BD105,(RANK(AT9,$AT$2:$AT$17)))</f>
        <v>2149</v>
      </c>
      <c r="BG122" cm="1">
        <f t="array" aca="1" ref="BG122" ca="1">INDEX(BD106:BD121,(RANK(AT9,$AT$2:$AT$17)))</f>
        <v>2077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VLOOKUP(B123,audio_list_stym!$A$3:$BP$18,61,FALSE)</f>
        <v>17</v>
      </c>
      <c r="F123" t="str">
        <f>VLOOKUP(E123,metki!$A$2:$B$9,2,FALSE)</f>
        <v>экспл_новые_без_названия</v>
      </c>
      <c r="G123" t="str">
        <f t="shared" si="45"/>
        <v>экспл</v>
      </c>
      <c r="H123" t="str">
        <f>VLOOKUP(B123,audio_list_stym!$A$3:$AJ$18,29,FALSE)</f>
        <v>Gac</v>
      </c>
      <c r="I123" t="s">
        <v>689</v>
      </c>
      <c r="J123" t="str">
        <f t="shared" si="46"/>
        <v>Gac_2</v>
      </c>
      <c r="K123">
        <v>17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122</v>
      </c>
      <c r="Z123" t="str">
        <f>IF(G123="экспл",VLOOKUP(J123,quest_экспл!$A$1:$N$129,12,FALSE),IF(G123="импл_",0,0))</f>
        <v>sound\\On_farshirovanniy.wav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54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47"/>
        <v/>
      </c>
      <c r="AI123" t="s">
        <v>125</v>
      </c>
      <c r="AO123">
        <f t="shared" ca="1" si="48"/>
        <v>0.35545947616939966</v>
      </c>
      <c r="AP123" t="str">
        <f t="shared" ca="1" si="49"/>
        <v>pics\\Limon_2.jpg</v>
      </c>
      <c r="AR123" t="str">
        <f t="shared" si="55"/>
        <v/>
      </c>
      <c r="AS123" t="str">
        <f t="shared" si="50"/>
        <v/>
      </c>
      <c r="AT123">
        <f t="shared" ca="1" si="51"/>
        <v>0.27665880147286648</v>
      </c>
      <c r="AU123" t="s">
        <v>697</v>
      </c>
      <c r="AV123" t="str">
        <f t="shared" ca="1" si="52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_Он_фаршированный?</v>
      </c>
      <c r="BA123" t="e">
        <f>VLOOKUP(Q123,audio_list_stym!$B$2:$BQ$299,68,FALSE)</f>
        <v>#N/A</v>
      </c>
      <c r="BB123" t="str">
        <f t="shared" si="53"/>
        <v>Посмотрите,_вот_XXXXX._Он_фаршированный?</v>
      </c>
      <c r="BD123" cm="1">
        <f t="array" aca="1" ref="BD123" ca="1">INDEX($L$122:$L$129,(RANK(AT3,$AT$2:$AT$9)))</f>
        <v>2094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VLOOKUP(B124,audio_list_stym!$A$3:$BP$18,61,FALSE)</f>
        <v>17</v>
      </c>
      <c r="F124" t="str">
        <f>VLOOKUP(E124,metki!$A$2:$B$9,2,FALSE)</f>
        <v>экспл_новые_без_названия</v>
      </c>
      <c r="G124" t="str">
        <f t="shared" si="45"/>
        <v>экспл</v>
      </c>
      <c r="H124" t="str">
        <f>VLOOKUP(B124,audio_list_stym!$A$3:$AJ$18,29,FALSE)</f>
        <v>Gac</v>
      </c>
      <c r="I124" t="s">
        <v>690</v>
      </c>
      <c r="J124" t="str">
        <f t="shared" si="46"/>
        <v>Gac_3</v>
      </c>
      <c r="K124">
        <v>17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123</v>
      </c>
      <c r="Z124" t="str">
        <f>IF(G124="экспл",VLOOKUP(J124,quest_экспл!$A$1:$N$129,12,FALSE),IF(G124="импл_",0,0))</f>
        <v>sound\\On_razrezanniy.wav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54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47"/>
        <v/>
      </c>
      <c r="AI124" t="s">
        <v>126</v>
      </c>
      <c r="AO124">
        <f t="shared" ca="1" si="48"/>
        <v>0.48162076121987973</v>
      </c>
      <c r="AP124" t="str">
        <f t="shared" ca="1" si="49"/>
        <v>pics\\Kokos_1.jpg</v>
      </c>
      <c r="AR124" t="str">
        <f t="shared" si="55"/>
        <v/>
      </c>
      <c r="AS124" t="str">
        <f t="shared" si="50"/>
        <v/>
      </c>
      <c r="AT124">
        <f t="shared" ca="1" si="51"/>
        <v>0.35897861452882307</v>
      </c>
      <c r="AU124" t="s">
        <v>697</v>
      </c>
      <c r="AV124" t="str">
        <f t="shared" ca="1" si="52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_Он_разрезанный?</v>
      </c>
      <c r="BA124" t="e">
        <f>VLOOKUP(Q124,audio_list_stym!$B$2:$BQ$299,68,FALSE)</f>
        <v>#N/A</v>
      </c>
      <c r="BB124" t="str">
        <f t="shared" si="53"/>
        <v>Вот_XXXXX._Он_разрезанный?</v>
      </c>
      <c r="BD124" cm="1">
        <f t="array" aca="1" ref="BD124" ca="1">INDEX($L$122:$L$129,(RANK(AT4,$AT$2:$AT$9)))</f>
        <v>2095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VLOOKUP(B125,audio_list_stym!$A$3:$BP$18,61,FALSE)</f>
        <v>17</v>
      </c>
      <c r="F125" t="str">
        <f>VLOOKUP(E125,metki!$A$2:$B$9,2,FALSE)</f>
        <v>экспл_новые_без_названия</v>
      </c>
      <c r="G125" t="str">
        <f t="shared" si="45"/>
        <v>экспл</v>
      </c>
      <c r="H125" t="str">
        <f>VLOOKUP(B125,audio_list_stym!$A$3:$AJ$18,29,FALSE)</f>
        <v>Gac</v>
      </c>
      <c r="I125" t="s">
        <v>691</v>
      </c>
      <c r="J125" t="str">
        <f t="shared" si="46"/>
        <v>Gac_4</v>
      </c>
      <c r="K125">
        <v>17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124</v>
      </c>
      <c r="Z125" t="str">
        <f>IF(G125="экспл",VLOOKUP(J125,quest_экспл!$A$1:$N$129,12,FALSE),IF(G125="импл_",0,0))</f>
        <v>sound\\On_s_lepestkami.wav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54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47"/>
        <v/>
      </c>
      <c r="AI125" t="s">
        <v>127</v>
      </c>
      <c r="AO125">
        <f t="shared" ca="1" si="48"/>
        <v>0.65384962971585325</v>
      </c>
      <c r="AP125" t="str">
        <f t="shared" ca="1" si="49"/>
        <v>pics\\Goroh_3.jpg</v>
      </c>
      <c r="AR125" t="str">
        <f t="shared" si="55"/>
        <v/>
      </c>
      <c r="AS125" t="str">
        <f t="shared" si="50"/>
        <v/>
      </c>
      <c r="AT125">
        <f t="shared" ca="1" si="51"/>
        <v>0.52255414345913842</v>
      </c>
      <c r="AU125" t="s">
        <v>697</v>
      </c>
      <c r="AV125" t="str">
        <f t="shared" ca="1" si="52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_Он_с_лепестками?</v>
      </c>
      <c r="BA125" t="e">
        <f>VLOOKUP(Q125,audio_list_stym!$B$2:$BQ$299,68,FALSE)</f>
        <v>#N/A</v>
      </c>
      <c r="BB125" t="str">
        <f t="shared" si="53"/>
        <v>Это_XXXXX._Он_с_лепестками?</v>
      </c>
      <c r="BD125" cm="1">
        <f t="array" aca="1" ref="BD125" ca="1">INDEX($L$122:$L$129,(RANK(AT5,$AT$2:$AT$9)))</f>
        <v>2096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VLOOKUP(B126,audio_list_stym!$A$3:$BP$18,61,FALSE)</f>
        <v>17</v>
      </c>
      <c r="F126" t="str">
        <f>VLOOKUP(E126,metki!$A$2:$B$9,2,FALSE)</f>
        <v>экспл_новые_без_названия</v>
      </c>
      <c r="G126" t="str">
        <f t="shared" si="45"/>
        <v>экспл</v>
      </c>
      <c r="H126" t="str">
        <f>VLOOKUP(B126,audio_list_stym!$A$3:$AJ$18,29,FALSE)</f>
        <v>Gac</v>
      </c>
      <c r="I126" t="s">
        <v>692</v>
      </c>
      <c r="J126" t="str">
        <f t="shared" si="46"/>
        <v>Gac_5</v>
      </c>
      <c r="K126">
        <v>17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125</v>
      </c>
      <c r="Z126" t="str">
        <f>IF(G126="экспл",VLOOKUP(J126,quest_экспл!$A$1:$N$129,12,FALSE),IF(G126="импл_",0,0))</f>
        <v>sound\\Kolyuchiy_li_on.wav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54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47"/>
        <v/>
      </c>
      <c r="AI126" t="s">
        <v>128</v>
      </c>
      <c r="AO126">
        <f t="shared" ca="1" si="48"/>
        <v>9.9004067730906642E-2</v>
      </c>
      <c r="AP126" t="str">
        <f t="shared" ca="1" si="49"/>
        <v>pics\\Tomat_1.jpg</v>
      </c>
      <c r="AR126" t="str">
        <f t="shared" si="55"/>
        <v/>
      </c>
      <c r="AS126" t="str">
        <f t="shared" si="50"/>
        <v/>
      </c>
      <c r="AT126">
        <f t="shared" ca="1" si="51"/>
        <v>0.17316837380340733</v>
      </c>
      <c r="AU126" t="s">
        <v>697</v>
      </c>
      <c r="AV126" t="str">
        <f t="shared" ca="1" si="52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_Колючий_ли_он?</v>
      </c>
      <c r="BA126" t="e">
        <f>VLOOKUP(Q126,audio_list_stym!$B$2:$BQ$299,68,FALSE)</f>
        <v>#N/A</v>
      </c>
      <c r="BB126" t="str">
        <f t="shared" si="53"/>
        <v>На_картинке_XXXXX._Колючий_ли_он?</v>
      </c>
      <c r="BD126" cm="1">
        <f t="array" aca="1" ref="BD126" ca="1">INDEX($L$122:$L$129,(RANK(AT6,$AT$2:$AT$9)))</f>
        <v>2093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VLOOKUP(B127,audio_list_stym!$A$3:$BP$18,61,FALSE)</f>
        <v>17</v>
      </c>
      <c r="F127" t="str">
        <f>VLOOKUP(E127,metki!$A$2:$B$9,2,FALSE)</f>
        <v>экспл_новые_без_названия</v>
      </c>
      <c r="G127" t="str">
        <f t="shared" si="45"/>
        <v>экспл</v>
      </c>
      <c r="H127" t="str">
        <f>VLOOKUP(B127,audio_list_stym!$A$3:$AJ$18,29,FALSE)</f>
        <v>Gac</v>
      </c>
      <c r="I127" t="s">
        <v>693</v>
      </c>
      <c r="J127" t="str">
        <f t="shared" si="46"/>
        <v>Gac_6</v>
      </c>
      <c r="K127">
        <v>17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126</v>
      </c>
      <c r="Z127" t="str">
        <f>IF(G127="экспл",VLOOKUP(J127,quest_экспл!$A$1:$N$129,12,FALSE),IF(G127="импл_",0,0))</f>
        <v>sound\\Oranzheviy_li_on.wav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54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47"/>
        <v/>
      </c>
      <c r="AI127" t="s">
        <v>129</v>
      </c>
      <c r="AO127">
        <f t="shared" ca="1" si="48"/>
        <v>0.59606732290684805</v>
      </c>
      <c r="AP127" t="str">
        <f t="shared" ca="1" si="49"/>
        <v>pics\\Goroh_8.jpg</v>
      </c>
      <c r="AR127" t="str">
        <f t="shared" si="55"/>
        <v/>
      </c>
      <c r="AS127" t="str">
        <f t="shared" si="50"/>
        <v/>
      </c>
      <c r="AT127">
        <f t="shared" ca="1" si="51"/>
        <v>0.8824911851151952</v>
      </c>
      <c r="AU127" t="s">
        <v>697</v>
      </c>
      <c r="AV127" t="str">
        <f t="shared" ca="1" si="52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_Оранжевый_ли_он?</v>
      </c>
      <c r="BA127" t="e">
        <f>VLOOKUP(Q127,audio_list_stym!$B$2:$BQ$299,68,FALSE)</f>
        <v>#N/A</v>
      </c>
      <c r="BB127" t="str">
        <f t="shared" si="53"/>
        <v>На_мониторе_XXXXX._Оранжевый_ли_он?</v>
      </c>
      <c r="BD127" cm="1">
        <f t="array" aca="1" ref="BD127" ca="1">INDEX($L$122:$L$129,(RANK(AT7,$AT$2:$AT$9)))</f>
        <v>2090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VLOOKUP(B128,audio_list_stym!$A$3:$BP$18,61,FALSE)</f>
        <v>17</v>
      </c>
      <c r="F128" t="str">
        <f>VLOOKUP(E128,metki!$A$2:$B$9,2,FALSE)</f>
        <v>экспл_новые_без_названия</v>
      </c>
      <c r="G128" t="str">
        <f t="shared" si="45"/>
        <v>экспл</v>
      </c>
      <c r="H128" t="str">
        <f>VLOOKUP(B128,audio_list_stym!$A$3:$AJ$18,29,FALSE)</f>
        <v>Gac</v>
      </c>
      <c r="I128" t="s">
        <v>694</v>
      </c>
      <c r="J128" t="str">
        <f t="shared" si="46"/>
        <v>Gac_7</v>
      </c>
      <c r="K128">
        <v>17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127</v>
      </c>
      <c r="Z128" t="str">
        <f>IF(G128="экспл",VLOOKUP(J128,quest_экспл!$A$1:$N$129,12,FALSE),IF(G128="импл_",0,0))</f>
        <v>sound\\On_zernistiy.wav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54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47"/>
        <v/>
      </c>
      <c r="AI128" t="s">
        <v>130</v>
      </c>
      <c r="AO128">
        <f t="shared" ca="1" si="48"/>
        <v>0.65835646632896061</v>
      </c>
      <c r="AP128" t="str">
        <f t="shared" ca="1" si="49"/>
        <v>pics\\Goroh_2.jpg</v>
      </c>
      <c r="AR128" t="str">
        <f t="shared" si="55"/>
        <v/>
      </c>
      <c r="AS128" t="str">
        <f t="shared" si="50"/>
        <v/>
      </c>
      <c r="AT128">
        <f t="shared" ca="1" si="51"/>
        <v>6.6868853846466902E-2</v>
      </c>
      <c r="AU128" t="s">
        <v>697</v>
      </c>
      <c r="AV128" t="str">
        <f t="shared" ca="1" si="52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_Он_зернистый?</v>
      </c>
      <c r="BA128" t="e">
        <f>VLOOKUP(Q128,audio_list_stym!$B$2:$BQ$299,68,FALSE)</f>
        <v>#N/A</v>
      </c>
      <c r="BB128" t="str">
        <f t="shared" si="53"/>
        <v>Перед_Вами_XXXXX._Он_зернистый?</v>
      </c>
      <c r="BD128" cm="1">
        <f t="array" aca="1" ref="BD128" ca="1">INDEX($L$122:$L$129,(RANK(AT8,$AT$2:$AT$9)))</f>
        <v>2091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VLOOKUP(B129,audio_list_stym!$A$3:$BP$18,61,FALSE)</f>
        <v>17</v>
      </c>
      <c r="F129" t="str">
        <f>VLOOKUP(E129,metki!$A$2:$B$9,2,FALSE)</f>
        <v>экспл_новые_без_названия</v>
      </c>
      <c r="G129" t="str">
        <f t="shared" si="45"/>
        <v>экспл</v>
      </c>
      <c r="H129" t="str">
        <f>VLOOKUP(B129,audio_list_stym!$A$3:$AJ$18,29,FALSE)</f>
        <v>Gac</v>
      </c>
      <c r="I129" t="s">
        <v>695</v>
      </c>
      <c r="J129" t="str">
        <f t="shared" si="46"/>
        <v>Gac_8</v>
      </c>
      <c r="K129">
        <v>17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128</v>
      </c>
      <c r="Z129" t="str">
        <f>IF(G129="экспл",VLOOKUP(J129,quest_экспл!$A$1:$N$129,12,FALSE),IF(G129="импл_",0,0))</f>
        <v>sound\\Okruglya_li_on.wav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54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47"/>
        <v/>
      </c>
      <c r="AI129" t="s">
        <v>131</v>
      </c>
      <c r="AO129">
        <f t="shared" ca="1" si="48"/>
        <v>0.18101645416541734</v>
      </c>
      <c r="AP129" t="str">
        <f t="shared" ca="1" si="49"/>
        <v>pics\\Redis_4.jpg</v>
      </c>
      <c r="AR129" t="str">
        <f t="shared" si="55"/>
        <v/>
      </c>
      <c r="AS129" t="str">
        <f t="shared" si="50"/>
        <v/>
      </c>
      <c r="AT129">
        <f t="shared" ca="1" si="51"/>
        <v>0.39150675163104787</v>
      </c>
      <c r="AU129" t="s">
        <v>697</v>
      </c>
      <c r="AV129" t="str">
        <f t="shared" ca="1" si="52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_Округлый_ли_он?</v>
      </c>
      <c r="BA129" t="e">
        <f>VLOOKUP(Q129,audio_list_stym!$B$2:$BQ$299,68,FALSE)</f>
        <v>#N/A</v>
      </c>
      <c r="BB129" t="str">
        <f t="shared" si="53"/>
        <v>Вы_видите_XXXXX._Округлый_ли_он?</v>
      </c>
      <c r="BD129" cm="1">
        <f t="array" aca="1" ref="BD129" ca="1">INDEX($L$122:$L$129,(RANK(AT9,$AT$2:$AT$9)))</f>
        <v>2092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A00-000000000000}"/>
  <pageMargins left="0.7" right="0.7" top="0.75" bottom="0.75" header="0.3" footer="0.3"/>
  <pageSetup paperSize="9"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ht="11.45" customHeight="1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VLOOKUP(B2,audio_list_stym!$A$3:$BP$18,62,FALSE)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VLOOKUP(B2,audio_list_stym!$A$3:$AJ$18,30,FALSE)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0.61443289510076338</v>
      </c>
      <c r="AP2" t="str">
        <f ca="1">INDEX($AM$2:$AM$25,(RANK(AO2,$AO$2:$AO$25)))</f>
        <v>pics\\Kokos_7.jpg</v>
      </c>
      <c r="AQ2" t="str">
        <f ca="1">INDEX($AN$2:$AN$25,(RANK(AO2,$AO$2:$AO$25)))</f>
        <v>pics\\Tomat_7.jpg</v>
      </c>
      <c r="AT2">
        <f t="shared" ref="AT2:AT65" ca="1" si="7">RAND()</f>
        <v>0.44524667158029252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2060</v>
      </c>
      <c r="BE2" cm="1">
        <f t="array" aca="1" ref="BE2" ca="1">INDEX(BD10:BD25,(RANK(AT2,$AT$2:$AT$16)))</f>
        <v>2028</v>
      </c>
      <c r="BF2" cm="1">
        <f t="array" aca="1" ref="BF2" ca="1">INDEX(BD26:BD49,(RANK(AT2,$AT$2:$AT$16)))</f>
        <v>2044</v>
      </c>
      <c r="BG2" cm="1">
        <f t="array" aca="1" ref="BG2" ca="1">INDEX(BD50:BD65,(RANK(AT2,$AT$2:$AT$16)))</f>
        <v>2020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VLOOKUP(B3,audio_list_stym!$A$3:$BP$18,62,FALSE)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VLOOKUP(B3,audio_list_stym!$A$3:$AJ$18,30,FALSE)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0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0.96133353702786939</v>
      </c>
      <c r="AP3" t="str">
        <f t="shared" ref="AP3:AP25" ca="1" si="12">INDEX($AM$2:$AM$25,(RANK(AO3,$AO$2:$AO$25)))</f>
        <v>pics\\Kokos_2.jpg</v>
      </c>
      <c r="AQ3" t="str">
        <f t="shared" ref="AQ3:AQ25" ca="1" si="13">INDEX($AN$2:$AN$25,(RANK(AO3,$AO$2:$AO$25)))</f>
        <v>pics\\Tomat_2.jpg</v>
      </c>
      <c r="AT3">
        <f t="shared" ca="1" si="7"/>
        <v>0.97339461378468894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2057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VLOOKUP(B4,audio_list_stym!$A$3:$BP$18,62,FALSE)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VLOOKUP(B4,audio_list_stym!$A$3:$AJ$18,30,FALSE)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0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2.2360939913875222E-2</v>
      </c>
      <c r="AP4" t="str">
        <f t="shared" ca="1" si="12"/>
        <v>pics\\Injir_6.jpg</v>
      </c>
      <c r="AQ4" t="str">
        <f t="shared" ca="1" si="13"/>
        <v>pics\\Tikva_6.jpg</v>
      </c>
      <c r="AT4">
        <f t="shared" ca="1" si="7"/>
        <v>0.28444513862445808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2062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VLOOKUP(B5,audio_list_stym!$A$3:$BP$18,62,FALSE)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VLOOKUP(B5,audio_list_stym!$A$3:$AJ$18,30,FALSE)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0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2.3614849950407968E-2</v>
      </c>
      <c r="AP5" t="str">
        <f t="shared" ca="1" si="12"/>
        <v>pics\\Injir_5.jpg</v>
      </c>
      <c r="AQ5" t="str">
        <f t="shared" ca="1" si="13"/>
        <v>pics\\Tikva_5.jpg</v>
      </c>
      <c r="AT5">
        <f t="shared" ca="1" si="7"/>
        <v>9.6461623943903674E-2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2064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VLOOKUP(B6,audio_list_stym!$A$3:$BP$18,62,FALSE)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VLOOKUP(B6,audio_list_stym!$A$3:$AJ$18,30,FALSE)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0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7.4152612322899492E-2</v>
      </c>
      <c r="AP6" t="str">
        <f t="shared" ca="1" si="12"/>
        <v>pics\\Injir_4.jpg</v>
      </c>
      <c r="AQ6" t="str">
        <f t="shared" ca="1" si="13"/>
        <v>pics\\Tikva_4.jpg</v>
      </c>
      <c r="AT6">
        <f t="shared" ca="1" si="7"/>
        <v>0.37238048354514652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VLOOKUP(B7,audio_list_stym!$A$3:$BP$18,62,FALSE)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VLOOKUP(B7,audio_list_stym!$A$3:$AJ$18,30,FALSE)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0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0.59745097196523933</v>
      </c>
      <c r="AP7" t="str">
        <f t="shared" ca="1" si="12"/>
        <v>pics\\Kokos_8.jpg</v>
      </c>
      <c r="AQ7" t="str">
        <f t="shared" ca="1" si="13"/>
        <v>pics\\Tomat_8.jpg</v>
      </c>
      <c r="AT7">
        <f t="shared" ca="1" si="7"/>
        <v>0.26032790567176078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2063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VLOOKUP(B8,audio_list_stym!$A$3:$BP$18,62,FALSE)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VLOOKUP(B8,audio_list_stym!$A$3:$AJ$18,30,FALSE)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0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0.22607827916581313</v>
      </c>
      <c r="AP8" t="str">
        <f t="shared" ca="1" si="12"/>
        <v>pics\\Injir_2.jpg</v>
      </c>
      <c r="AQ8" t="str">
        <f t="shared" ca="1" si="13"/>
        <v>pics\\Tikva_2.jpg</v>
      </c>
      <c r="AT8">
        <f t="shared" ca="1" si="7"/>
        <v>0.47864456253165522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VLOOKUP(B9,audio_list_stym!$A$3:$BP$18,62,FALSE)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VLOOKUP(B9,audio_list_stym!$A$3:$AJ$18,30,FALSE)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0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0.24494408350254504</v>
      </c>
      <c r="AP9" t="str">
        <f t="shared" ca="1" si="12"/>
        <v>pics\\Injir_1.jpg</v>
      </c>
      <c r="AQ9" t="str">
        <f t="shared" ca="1" si="13"/>
        <v>pics\\Tikva_1.jpg</v>
      </c>
      <c r="AT9">
        <f t="shared" ca="1" si="7"/>
        <v>0.91947765632074963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2058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VLOOKUP(B10,audio_list_stym!$A$3:$BP$18,62,FALSE)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VLOOKUP(B10,audio_list_stym!$A$3:$AJ$18,30,FALSE)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2041</v>
      </c>
      <c r="AD10" t="str">
        <f t="shared" ca="1" si="10"/>
        <v>pics\\Peper_1.jpg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pics\\Peper_1.jpg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0.48921242216491834</v>
      </c>
      <c r="AP10" t="str">
        <f t="shared" ca="1" si="12"/>
        <v>pics\\Finik_1.jpg</v>
      </c>
      <c r="AQ10" t="str">
        <f t="shared" ca="1" si="13"/>
        <v>pics\\Peper_1.jpg</v>
      </c>
      <c r="AS10" t="str">
        <f t="shared" ref="AS10:AS17" ca="1" si="15">IF(AH10="sound\\Tropic",AQ10,"")</f>
        <v>pics\\Peper_1.jpg</v>
      </c>
      <c r="AT10">
        <f t="shared" ca="1" si="7"/>
        <v>0.88438379562160152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2036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VLOOKUP(B11,audio_list_stym!$A$3:$BP$18,62,FALSE)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VLOOKUP(B11,audio_list_stym!$A$3:$AJ$18,30,FALSE)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2168</v>
      </c>
      <c r="AD11" t="str">
        <f t="shared" ca="1" si="10"/>
        <v>pics\\Tikva_8.jpg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pics\\Tikva_8.jpg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5.7494353753241301E-3</v>
      </c>
      <c r="AP11" t="str">
        <f t="shared" ca="1" si="12"/>
        <v>pics\\Injir_8.jpg</v>
      </c>
      <c r="AQ11" t="str">
        <f t="shared" ca="1" si="13"/>
        <v>pics\\Tikva_8.jpg</v>
      </c>
      <c r="AS11" t="str">
        <f t="shared" ca="1" si="15"/>
        <v>pics\\Tikva_8.jpg</v>
      </c>
      <c r="AT11">
        <f t="shared" ca="1" si="7"/>
        <v>0.43443414767129429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2033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VLOOKUP(B12,audio_list_stym!$A$3:$BP$18,62,FALSE)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VLOOKUP(B12,audio_list_stym!$A$3:$AJ$18,30,FALSE)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2045</v>
      </c>
      <c r="AD12" t="str">
        <f t="shared" ca="1" si="10"/>
        <v>pics\\Peper_5.jpg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pics\\Peper_5.jpg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0.3504614809196952</v>
      </c>
      <c r="AP12" t="str">
        <f t="shared" ca="1" si="12"/>
        <v>pics\\Finik_5.jpg</v>
      </c>
      <c r="AQ12" t="str">
        <f t="shared" ca="1" si="13"/>
        <v>pics\\Peper_5.jpg</v>
      </c>
      <c r="AS12" t="str">
        <f t="shared" ca="1" si="15"/>
        <v>pics\\Peper_5.jpg</v>
      </c>
      <c r="AT12">
        <f t="shared" ca="1" si="7"/>
        <v>0.58794345643830215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2038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VLOOKUP(B13,audio_list_stym!$A$3:$BP$18,62,FALSE)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VLOOKUP(B13,audio_list_stym!$A$3:$AJ$18,30,FALSE)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2047</v>
      </c>
      <c r="AD13" t="str">
        <f t="shared" ca="1" si="10"/>
        <v>pics\\Peper_7.jpg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pics\\Peper_7.jpg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0.31658214196087808</v>
      </c>
      <c r="AP13" t="str">
        <f t="shared" ca="1" si="12"/>
        <v>pics\\Finik_7.jpg</v>
      </c>
      <c r="AQ13" t="str">
        <f t="shared" ca="1" si="13"/>
        <v>pics\\Peper_7.jpg</v>
      </c>
      <c r="AS13" t="str">
        <f t="shared" ca="1" si="15"/>
        <v>pics\\Peper_7.jpg</v>
      </c>
      <c r="AT13">
        <f t="shared" ca="1" si="7"/>
        <v>0.95447648568027654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2040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VLOOKUP(B14,audio_list_stym!$A$3:$BP$18,62,FALSE)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VLOOKUP(B14,audio_list_stym!$A$3:$AJ$18,30,FALSE)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2059</v>
      </c>
      <c r="AD14" t="str">
        <f t="shared" ca="1" si="10"/>
        <v>pics\\Tomat_3.jpg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pics\\Tomat_3.jpg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0.9013609423257275</v>
      </c>
      <c r="AP14" t="str">
        <f t="shared" ca="1" si="12"/>
        <v>pics\\Kokos_3.jpg</v>
      </c>
      <c r="AQ14" t="str">
        <f t="shared" ca="1" si="13"/>
        <v>pics\\Tomat_3.jpg</v>
      </c>
      <c r="AS14" t="str">
        <f t="shared" ca="1" si="15"/>
        <v>pics\\Tomat_3.jpg</v>
      </c>
      <c r="AT14">
        <f t="shared" ca="1" si="7"/>
        <v>1.3905452995353507E-2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VLOOKUP(B15,audio_list_stym!$A$3:$BP$18,62,FALSE)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VLOOKUP(B15,audio_list_stym!$A$3:$AJ$18,30,FALSE)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2167</v>
      </c>
      <c r="AD15" t="str">
        <f t="shared" ca="1" si="10"/>
        <v>pics\\Tikva_7.jpg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pics\\Tikva_7.jpg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8.5752933096474582E-3</v>
      </c>
      <c r="AP15" t="str">
        <f t="shared" ca="1" si="12"/>
        <v>pics\\Injir_7.jpg</v>
      </c>
      <c r="AQ15" t="str">
        <f t="shared" ca="1" si="13"/>
        <v>pics\\Tikva_7.jpg</v>
      </c>
      <c r="AS15" t="str">
        <f t="shared" ca="1" si="15"/>
        <v>pics\\Tikva_7.jpg</v>
      </c>
      <c r="AT15">
        <f t="shared" ca="1" si="7"/>
        <v>0.76197956313806581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2039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VLOOKUP(B16,audio_list_stym!$A$3:$BP$18,62,FALSE)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VLOOKUP(B16,audio_list_stym!$A$3:$AJ$18,30,FALSE)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2048</v>
      </c>
      <c r="AD16" t="str">
        <f t="shared" ca="1" si="10"/>
        <v>pics\\Peper_8.jpg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pics\\Peper_8.jpg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0.25038956318959127</v>
      </c>
      <c r="AP16" t="str">
        <f t="shared" ca="1" si="12"/>
        <v>pics\\Finik_8.jpg</v>
      </c>
      <c r="AQ16" t="str">
        <f t="shared" ca="1" si="13"/>
        <v>pics\\Peper_8.jpg</v>
      </c>
      <c r="AS16" t="str">
        <f t="shared" ca="1" si="15"/>
        <v>pics\\Peper_8.jpg</v>
      </c>
      <c r="AT16">
        <f t="shared" ca="1" si="7"/>
        <v>0.98822618830411957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VLOOKUP(B17,audio_list_stym!$A$3:$BP$18,62,FALSE)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VLOOKUP(B17,audio_list_stym!$A$3:$AJ$18,30,FALSE)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2043</v>
      </c>
      <c r="AD17" t="str">
        <f t="shared" ca="1" si="10"/>
        <v>pics\\Peper_3.jpg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pics\\Peper_3.jpg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0.45120969058032234</v>
      </c>
      <c r="AP17" t="str">
        <f t="shared" ca="1" si="12"/>
        <v>pics\\Finik_3.jpg</v>
      </c>
      <c r="AQ17" t="str">
        <f t="shared" ca="1" si="13"/>
        <v>pics\\Peper_3.jpg</v>
      </c>
      <c r="AS17" t="str">
        <f t="shared" ca="1" si="15"/>
        <v>pics\\Peper_3.jpg</v>
      </c>
      <c r="AT17">
        <f t="shared" ca="1" si="7"/>
        <v>0.92596302526312135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2034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VLOOKUP(B18,audio_list_stym!$A$3:$BP$18,62,FALSE)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VLOOKUP(B18,audio_list_stym!$A$3:$AJ$18,30,FALSE)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0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ref="AG18:AG6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0.96540716117800829</v>
      </c>
      <c r="AP18" t="str">
        <f t="shared" ca="1" si="12"/>
        <v>pics\\Kokos_1.jpg</v>
      </c>
      <c r="AQ18" t="str">
        <f t="shared" ca="1" si="13"/>
        <v>pics\\Tomat_1.jpg</v>
      </c>
      <c r="AT18">
        <f t="shared" ca="1" si="7"/>
        <v>0.48413464895634128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2028</v>
      </c>
      <c r="BE18" cm="1">
        <f t="array" aca="1" ref="BE18" ca="1">INDEX(BD2:BD17,(RANK(AT4,$AT$2:$AT$16)))</f>
        <v>2040</v>
      </c>
      <c r="BF18" cm="1">
        <f t="array" aca="1" ref="BF18" ca="1">INDEX(BD26:BD49,(RANK(AT4,$AT$2:$AT$16)))</f>
        <v>2048</v>
      </c>
      <c r="BG18" cm="1">
        <f t="array" aca="1" ref="BG18" ca="1">INDEX(BD50:BD65,(RANK(AT4,$AT$2:$AT$16)))</f>
        <v>2024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VLOOKUP(B19,audio_list_stym!$A$3:$BP$18,62,FALSE)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VLOOKUP(B19,audio_list_stym!$A$3:$AJ$18,30,FALSE)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0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0.4671540055957214</v>
      </c>
      <c r="AP19" t="str">
        <f t="shared" ca="1" si="12"/>
        <v>pics\\Finik_2.jpg</v>
      </c>
      <c r="AQ19" t="str">
        <f t="shared" ca="1" si="13"/>
        <v>pics\\Peper_2.jpg</v>
      </c>
      <c r="AT19">
        <f t="shared" ca="1" si="7"/>
        <v>0.15994716760756811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2025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VLOOKUP(B20,audio_list_stym!$A$3:$BP$18,62,FALSE)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VLOOKUP(B20,audio_list_stym!$A$3:$AJ$18,30,FALSE)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0.70355453958122949</v>
      </c>
      <c r="AP20" t="str">
        <f t="shared" ca="1" si="12"/>
        <v>pics\\Kokos_4.jpg</v>
      </c>
      <c r="AQ20" t="str">
        <f t="shared" ca="1" si="13"/>
        <v>pics\\Tomat_4.jpg</v>
      </c>
      <c r="AT20">
        <f t="shared" ca="1" si="7"/>
        <v>0.71238345595927433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2030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VLOOKUP(B21,audio_list_stym!$A$3:$BP$18,62,FALSE)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VLOOKUP(B21,audio_list_stym!$A$3:$AJ$18,30,FALSE)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0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0.19888934334715314</v>
      </c>
      <c r="AP21" t="str">
        <f t="shared" ca="1" si="12"/>
        <v>pics\\Injir_3.jpg</v>
      </c>
      <c r="AQ21" t="str">
        <f t="shared" ca="1" si="13"/>
        <v>pics\\Tikva_3.jpg</v>
      </c>
      <c r="AT21">
        <f t="shared" ca="1" si="7"/>
        <v>0.86298719992662665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2032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VLOOKUP(B22,audio_list_stym!$A$3:$BP$18,62,FALSE)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VLOOKUP(B22,audio_list_stym!$A$3:$AJ$18,30,FALSE)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0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0.69941307636937633</v>
      </c>
      <c r="AP22" t="str">
        <f t="shared" ca="1" si="12"/>
        <v>pics\\Kokos_5.jpg</v>
      </c>
      <c r="AQ22" t="str">
        <f t="shared" ca="1" si="13"/>
        <v>pics\\Tomat_5.jpg</v>
      </c>
      <c r="AT22">
        <f t="shared" ca="1" si="7"/>
        <v>0.65087181731314814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VLOOKUP(B23,audio_list_stym!$A$3:$BP$18,62,FALSE)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VLOOKUP(B23,audio_list_stym!$A$3:$AJ$18,30,FALSE)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0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0.650519128737025</v>
      </c>
      <c r="AP23" t="str">
        <f t="shared" ca="1" si="12"/>
        <v>pics\\Kokos_6.jpg</v>
      </c>
      <c r="AQ23" t="str">
        <f t="shared" ca="1" si="13"/>
        <v>pics\\Tomat_6.jpg</v>
      </c>
      <c r="AT23">
        <f t="shared" ca="1" si="7"/>
        <v>0.41812873151010188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2031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VLOOKUP(B24,audio_list_stym!$A$3:$BP$18,62,FALSE)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VLOOKUP(B24,audio_list_stym!$A$3:$AJ$18,30,FALSE)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0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0.31900478659169462</v>
      </c>
      <c r="AP24" t="str">
        <f t="shared" ca="1" si="12"/>
        <v>pics\\Finik_6.jpg</v>
      </c>
      <c r="AQ24" t="str">
        <f t="shared" ca="1" si="13"/>
        <v>pics\\Peper_6.jpg</v>
      </c>
      <c r="AT24">
        <f t="shared" ca="1" si="7"/>
        <v>0.33402556923431892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VLOOKUP(B25,audio_list_stym!$A$3:$BP$18,62,FALSE)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VLOOKUP(B25,audio_list_stym!$A$3:$AJ$18,30,FALSE)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0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0.39273876983793343</v>
      </c>
      <c r="AP25" t="str">
        <f t="shared" ca="1" si="12"/>
        <v>pics\\Finik_4.jpg</v>
      </c>
      <c r="AQ25" t="str">
        <f t="shared" ca="1" si="13"/>
        <v>pics\\Peper_4.jpg</v>
      </c>
      <c r="AT25">
        <f t="shared" ca="1" si="7"/>
        <v>0.25540065294063019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2026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VLOOKUP(B26,audio_list_stym!$A$3:$BP$18,62,FALSE)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VLOOKUP(B26,audio_list_stym!$A$3:$AJ$18,30,FALSE)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2031</v>
      </c>
      <c r="AD26" t="str">
        <f t="shared" ca="1" si="10"/>
        <v>pics\\Kokos_7.jpg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pics\\Kokos_7.jpg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pics\\Kokos_7.jpg</v>
      </c>
      <c r="AT26">
        <f t="shared" ca="1" si="7"/>
        <v>0.478307353088266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2052</v>
      </c>
      <c r="BE26" cm="1">
        <f t="array" aca="1" ref="BE26" ca="1">INDEX(BD2:BD25,(RANK(AT5,$AT$2:$AT$16)))</f>
        <v>2039</v>
      </c>
      <c r="BF26" cm="1">
        <f t="array" aca="1" ref="BF26" ca="1">INDEX(BD34:BD49,(RANK(AT5,$AT$2:$AT$16)))</f>
        <v>2007</v>
      </c>
      <c r="BG26" cm="1">
        <f t="array" aca="1" ref="BG26" ca="1">INDEX(BD50:BD65,(RANK(AT5,$AT$2:$AT$16)))</f>
        <v>2023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VLOOKUP(B27,audio_list_stym!$A$3:$BP$18,62,FALSE)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VLOOKUP(B27,audio_list_stym!$A$3:$AJ$18,30,FALSE)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2026</v>
      </c>
      <c r="AD27" t="str">
        <f t="shared" ca="1" si="10"/>
        <v>pics\\Kokos_2.jpg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pics\\Kokos_2.jpg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pics\\Kokos_2.jpg</v>
      </c>
      <c r="AT27">
        <f t="shared" ca="1" si="7"/>
        <v>0.49909212954247673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2049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VLOOKUP(B28,audio_list_stym!$A$3:$BP$18,62,FALSE)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VLOOKUP(B28,audio_list_stym!$A$3:$AJ$18,30,FALSE)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2158</v>
      </c>
      <c r="AD28" t="str">
        <f t="shared" ca="1" si="10"/>
        <v>pics\\Injir_6.jpg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pics\\Injir_6.jpg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pics\\Injir_6.jpg</v>
      </c>
      <c r="AT28">
        <f t="shared" ca="1" si="7"/>
        <v>0.27185035044557238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2054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VLOOKUP(B29,audio_list_stym!$A$3:$BP$18,62,FALSE)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VLOOKUP(B29,audio_list_stym!$A$3:$AJ$18,30,FALSE)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2157</v>
      </c>
      <c r="AD29" t="str">
        <f t="shared" ca="1" si="10"/>
        <v>pics\\Injir_5.jpg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pics\\Injir_5.jpg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pics\\Injir_5.jpg</v>
      </c>
      <c r="AT29">
        <f t="shared" ca="1" si="7"/>
        <v>0.89527188366148014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2056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VLOOKUP(B30,audio_list_stym!$A$3:$BP$18,62,FALSE)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VLOOKUP(B30,audio_list_stym!$A$3:$AJ$18,30,FALSE)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2156</v>
      </c>
      <c r="AD30" t="str">
        <f t="shared" ca="1" si="10"/>
        <v>pics\\Injir_4.jpg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pics\\Injir_4.jpg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pics\\Injir_4.jpg</v>
      </c>
      <c r="AT30">
        <f t="shared" ca="1" si="7"/>
        <v>0.26939536125866725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VLOOKUP(B31,audio_list_stym!$A$3:$BP$18,62,FALSE)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VLOOKUP(B31,audio_list_stym!$A$3:$AJ$18,30,FALSE)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2032</v>
      </c>
      <c r="AD31" t="str">
        <f t="shared" ca="1" si="10"/>
        <v>pics\\Kokos_8.jpg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pics\\Kokos_8.jpg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pics\\Kokos_8.jpg</v>
      </c>
      <c r="AT31">
        <f t="shared" ca="1" si="7"/>
        <v>0.90530213069001908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2055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VLOOKUP(B32,audio_list_stym!$A$3:$BP$18,62,FALSE)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VLOOKUP(B32,audio_list_stym!$A$3:$AJ$18,30,FALSE)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2154</v>
      </c>
      <c r="AD32" t="str">
        <f t="shared" ca="1" si="10"/>
        <v>pics\\Injir_2.jpg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pics\\Injir_2.jpg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pics\\Injir_2.jpg</v>
      </c>
      <c r="AT32">
        <f t="shared" ca="1" si="7"/>
        <v>0.77114369267677996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VLOOKUP(B33,audio_list_stym!$A$3:$BP$18,62,FALSE)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VLOOKUP(B33,audio_list_stym!$A$3:$AJ$18,30,FALSE)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2153</v>
      </c>
      <c r="AD33" t="str">
        <f t="shared" ca="1" si="10"/>
        <v>pics\\Injir_1.jpg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pics\\Injir_1.jpg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pics\\Injir_1.jpg</v>
      </c>
      <c r="AT33">
        <f t="shared" ca="1" si="7"/>
        <v>0.40486851796228274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2050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VLOOKUP(B34,audio_list_stym!$A$3:$BP$18,62,FALSE)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VLOOKUP(B34,audio_list_stym!$A$3:$AJ$18,30,FALSE)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0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0.92262052355162993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2044</v>
      </c>
      <c r="BE34" cm="1">
        <f t="array" aca="1" ref="BE34" ca="1">INDEX(BD2:BD17,(RANK(AT5,$AT$2:$AT$17)))</f>
        <v>2035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2011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VLOOKUP(B35,audio_list_stym!$A$3:$BP$18,62,FALSE)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VLOOKUP(B35,audio_list_stym!$A$3:$AJ$18,30,FALSE)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0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0.98964405243731635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2041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VLOOKUP(B36,audio_list_stym!$A$3:$BP$18,62,FALSE)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VLOOKUP(B36,audio_list_stym!$A$3:$AJ$18,30,FALSE)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0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0.66233490969713782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2046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VLOOKUP(B37,audio_list_stym!$A$3:$BP$18,62,FALSE)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VLOOKUP(B37,audio_list_stym!$A$3:$AJ$18,30,FALSE)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0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0.28113380166712876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2048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VLOOKUP(B38,audio_list_stym!$A$3:$BP$18,62,FALSE)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VLOOKUP(B38,audio_list_stym!$A$3:$AJ$18,30,FALSE)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0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0.49330946901885597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VLOOKUP(B39,audio_list_stym!$A$3:$BP$18,62,FALSE)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VLOOKUP(B39,audio_list_stym!$A$3:$AJ$18,30,FALSE)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0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0.75582914954124003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2047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VLOOKUP(B40,audio_list_stym!$A$3:$BP$18,62,FALSE)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VLOOKUP(B40,audio_list_stym!$A$3:$AJ$18,30,FALSE)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0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0.62729494625655191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VLOOKUP(B41,audio_list_stym!$A$3:$BP$18,62,FALSE)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VLOOKUP(B41,audio_list_stym!$A$3:$AJ$18,30,FALSE)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0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0.29028160441256201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2042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VLOOKUP(B42,audio_list_stym!$A$3:$BP$18,62,FALSE)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VLOOKUP(B42,audio_list_stym!$A$3:$AJ$18,30,FALSE)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2057</v>
      </c>
      <c r="AD42" t="str">
        <f t="shared" ca="1" si="10"/>
        <v>pics\\Tomat_1.jpg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pics\\Tomat_1.jpg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pics\\Tomat_1.jpg</v>
      </c>
      <c r="AT42">
        <f t="shared" ca="1" si="7"/>
        <v>0.9276318194733677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2004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VLOOKUP(B43,audio_list_stym!$A$3:$BP$18,62,FALSE)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VLOOKUP(B43,audio_list_stym!$A$3:$AJ$18,30,FALSE)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2042</v>
      </c>
      <c r="AD43" t="str">
        <f t="shared" ca="1" si="10"/>
        <v>pics\\Peper_2.jpg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pics\\Peper_2.jpg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pics\\Peper_2.jpg</v>
      </c>
      <c r="AT43">
        <f t="shared" ca="1" si="7"/>
        <v>0.60489336556397189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2001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VLOOKUP(B44,audio_list_stym!$A$3:$BP$18,62,FALSE)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VLOOKUP(B44,audio_list_stym!$A$3:$AJ$18,30,FALSE)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2060</v>
      </c>
      <c r="AD44" t="str">
        <f t="shared" ca="1" si="10"/>
        <v>pics\\Tomat_4.jpg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pics\\Tomat_4.jpg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pics\\Tomat_4.jpg</v>
      </c>
      <c r="AT44">
        <f t="shared" ca="1" si="7"/>
        <v>0.26269706105878232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2006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VLOOKUP(B45,audio_list_stym!$A$3:$BP$18,62,FALSE)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VLOOKUP(B45,audio_list_stym!$A$3:$AJ$18,30,FALSE)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2163</v>
      </c>
      <c r="AD45" t="str">
        <f t="shared" ca="1" si="10"/>
        <v>pics\\Tikva_3.jpg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pics\\Tikva_3.jpg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pics\\Tikva_3.jpg</v>
      </c>
      <c r="AT45">
        <f t="shared" ca="1" si="7"/>
        <v>0.11379161429979667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2008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VLOOKUP(B46,audio_list_stym!$A$3:$BP$18,62,FALSE)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VLOOKUP(B46,audio_list_stym!$A$3:$AJ$18,30,FALSE)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2061</v>
      </c>
      <c r="AD46" t="str">
        <f t="shared" ca="1" si="10"/>
        <v>pics\\Tomat_5.jpg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pics\\Tomat_5.jpg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pics\\Tomat_5.jpg</v>
      </c>
      <c r="AT46">
        <f t="shared" ca="1" si="7"/>
        <v>4.3797754529351196E-2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VLOOKUP(B47,audio_list_stym!$A$3:$BP$18,62,FALSE)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VLOOKUP(B47,audio_list_stym!$A$3:$AJ$18,30,FALSE)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2062</v>
      </c>
      <c r="AD47" t="str">
        <f t="shared" ca="1" si="10"/>
        <v>pics\\Tomat_6.jpg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pics\\Tomat_6.jpg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pics\\Tomat_6.jpg</v>
      </c>
      <c r="AT47">
        <f t="shared" ca="1" si="7"/>
        <v>0.65042320902373063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2007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VLOOKUP(B48,audio_list_stym!$A$3:$BP$18,62,FALSE)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VLOOKUP(B48,audio_list_stym!$A$3:$AJ$18,30,FALSE)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2046</v>
      </c>
      <c r="AD48" t="str">
        <f t="shared" ca="1" si="10"/>
        <v>pics\\Peper_6.jpg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pics\\Peper_6.jpg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pics\\Peper_6.jpg</v>
      </c>
      <c r="AT48">
        <f t="shared" ca="1" si="7"/>
        <v>0.12113926595790381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VLOOKUP(B49,audio_list_stym!$A$3:$BP$18,62,FALSE)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VLOOKUP(B49,audio_list_stym!$A$3:$AJ$18,30,FALSE)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2044</v>
      </c>
      <c r="AD49" t="str">
        <f t="shared" ca="1" si="10"/>
        <v>pics\\Peper_4.jpg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pics\\Peper_4.jpg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pics\\Peper_4.jpg</v>
      </c>
      <c r="AT49">
        <f t="shared" ca="1" si="7"/>
        <v>0.23916334125331995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2002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VLOOKUP(B50,audio_list_stym!$A$3:$BP$18,62,FALSE)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VLOOKUP(B50,audio_list_stym!$A$3:$AJ$18,30,FALSE)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0.34920117415780394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2012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2019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VLOOKUP(B51,audio_list_stym!$A$3:$BP$18,62,FALSE)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VLOOKUP(B51,audio_list_stym!$A$3:$AJ$18,30,FALSE)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0.80218502676197467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2009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VLOOKUP(B52,audio_list_stym!$A$3:$BP$18,62,FALSE)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VLOOKUP(B52,audio_list_stym!$A$3:$AJ$18,30,FALSE)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0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0.39340985931832428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2014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VLOOKUP(B53,audio_list_stym!$A$3:$BP$18,62,FALSE)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VLOOKUP(B53,audio_list_stym!$A$3:$AJ$18,30,FALSE)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0.16257963007325638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2016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VLOOKUP(B54,audio_list_stym!$A$3:$BP$18,62,FALSE)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VLOOKUP(B54,audio_list_stym!$A$3:$AJ$18,30,FALSE)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0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0.34712332331556717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VLOOKUP(B55,audio_list_stym!$A$3:$BP$18,62,FALSE)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VLOOKUP(B55,audio_list_stym!$A$3:$AJ$18,30,FALSE)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0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0.7613244049604424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2015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VLOOKUP(B56,audio_list_stym!$A$3:$BP$18,62,FALSE)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VLOOKUP(B56,audio_list_stym!$A$3:$AJ$18,30,FALSE)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0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0.11297130227768637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VLOOKUP(B57,audio_list_stym!$A$3:$BP$18,62,FALSE)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VLOOKUP(B57,audio_list_stym!$A$3:$AJ$18,30,FALSE)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0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0.96632149742659013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2010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VLOOKUP(B58,audio_list_stym!$A$3:$BP$18,62,FALSE)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VLOOKUP(B58,audio_list_stym!$A$3:$AJ$18,30,FALSE)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2009</v>
      </c>
      <c r="AD58" t="str">
        <f t="shared" ca="1" si="10"/>
        <v>pics\\Finik_1.jpg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pics\\Finik_1.jpg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pics\\Finik_1.jpg</v>
      </c>
      <c r="AT58">
        <f t="shared" ca="1" si="7"/>
        <v>0.59869514375336585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2020</v>
      </c>
      <c r="BE58" cm="1">
        <f t="array" aca="1" ref="BE58" ca="1">INDEX(BD2:BD17,(RANK(AT8,$AT$2:$AT$17)))</f>
        <v>2036</v>
      </c>
      <c r="BF58" cm="1">
        <f t="array" aca="1" ref="BF58" ca="1">INDEX(BD18:BD33,(RANK(AT8,$AT$2:$AT$17)))</f>
        <v>2052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VLOOKUP(B59,audio_list_stym!$A$3:$BP$18,62,FALSE)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VLOOKUP(B59,audio_list_stym!$A$3:$AJ$18,30,FALSE)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2160</v>
      </c>
      <c r="AD59" t="str">
        <f t="shared" ca="1" si="10"/>
        <v>pics\\Injir_8.jpg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pics\\Injir_8.jpg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pics\\Injir_8.jpg</v>
      </c>
      <c r="AT59">
        <f t="shared" ca="1" si="7"/>
        <v>0.65398611715239785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2017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VLOOKUP(B60,audio_list_stym!$A$3:$BP$18,62,FALSE)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VLOOKUP(B60,audio_list_stym!$A$3:$AJ$18,30,FALSE)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2013</v>
      </c>
      <c r="AD60" t="str">
        <f t="shared" ca="1" si="10"/>
        <v>pics\\Finik_5.jpg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pics\\Finik_5.jpg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pics\\Finik_5.jpg</v>
      </c>
      <c r="AT60">
        <f t="shared" ca="1" si="7"/>
        <v>0.75694884624327063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2022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VLOOKUP(B61,audio_list_stym!$A$3:$BP$18,62,FALSE)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VLOOKUP(B61,audio_list_stym!$A$3:$AJ$18,30,FALSE)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2015</v>
      </c>
      <c r="AD61" t="str">
        <f t="shared" ca="1" si="10"/>
        <v>pics\\Finik_7.jpg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pics\\Finik_7.jpg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pics\\Finik_7.jpg</v>
      </c>
      <c r="AT61">
        <f t="shared" ca="1" si="7"/>
        <v>0.79914205938285066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2024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VLOOKUP(B62,audio_list_stym!$A$3:$BP$18,62,FALSE)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VLOOKUP(B62,audio_list_stym!$A$3:$AJ$18,30,FALSE)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2027</v>
      </c>
      <c r="AD62" t="str">
        <f t="shared" ca="1" si="10"/>
        <v>pics\\Kokos_3.jpg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pics\\Kokos_3.jpg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pics\\Kokos_3.jpg</v>
      </c>
      <c r="AT62">
        <f t="shared" ca="1" si="7"/>
        <v>0.57648408345941804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VLOOKUP(B63,audio_list_stym!$A$3:$BP$18,62,FALSE)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VLOOKUP(B63,audio_list_stym!$A$3:$AJ$18,30,FALSE)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2159</v>
      </c>
      <c r="AD63" t="str">
        <f t="shared" ca="1" si="10"/>
        <v>pics\\Injir_7.jpg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pics\\Injir_7.jpg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pics\\Injir_7.jpg</v>
      </c>
      <c r="AT63">
        <f t="shared" ca="1" si="7"/>
        <v>0.21531848942467291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2023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VLOOKUP(B64,audio_list_stym!$A$3:$BP$18,62,FALSE)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VLOOKUP(B64,audio_list_stym!$A$3:$AJ$18,30,FALSE)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2016</v>
      </c>
      <c r="AD64" t="str">
        <f t="shared" ca="1" si="10"/>
        <v>pics\\Finik_8.jpg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pics\\Finik_8.jpg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pics\\Finik_8.jpg</v>
      </c>
      <c r="AT64">
        <f t="shared" ca="1" si="7"/>
        <v>0.12050146926451843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VLOOKUP(B65,audio_list_stym!$A$3:$BP$18,62,FALSE)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VLOOKUP(B65,audio_list_stym!$A$3:$AJ$18,30,FALSE)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2011</v>
      </c>
      <c r="AD65" t="str">
        <f t="shared" ca="1" si="10"/>
        <v>pics\\Finik_3.jpg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pics\\Finik_3.jpg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pics\\Finik_3.jpg</v>
      </c>
      <c r="AT65">
        <f t="shared" ca="1" si="7"/>
        <v>0.34892182121999293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2018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VLOOKUP(B66,audio_list_stym!$A$3:$BP$18,62,FALSE)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VLOOKUP(B66,audio_list_stym!$A$3:$AJ$18,30,FALSE)</f>
        <v>Noni</v>
      </c>
      <c r="I66" t="s">
        <v>688</v>
      </c>
      <c r="J66" t="str">
        <f t="shared" ref="J66:J129" si="27">H66&amp;I66</f>
        <v>Noni_1</v>
      </c>
      <c r="K66">
        <v>15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129</v>
      </c>
      <c r="Z66" t="str">
        <f>IF(G66="экспл",VLOOKUP(J66,quest_экспл!$A$1:$N$129,12,FALSE),IF(G66="импл_",0,0))</f>
        <v>sound\\On_beliy_vnutri.wav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0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>
        <f t="shared" ref="AF66:AF129" si="28">AS66</f>
        <v>0</v>
      </c>
      <c r="AI66" t="s">
        <v>67</v>
      </c>
      <c r="AO66">
        <f ca="1">RAND()</f>
        <v>0.51397280815739654</v>
      </c>
      <c r="AP66" t="str">
        <f ca="1">INDEX($AI$66:$AI$129,(RANK(AO66,$AO$66:$AO$129)))</f>
        <v>pics\\Limon_2.jpg</v>
      </c>
      <c r="AT66">
        <f t="shared" ref="AT66:AT129" ca="1" si="29">RAND()</f>
        <v>0.72459852496965249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_Он_белый_внутри?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На_экране_РЕНАН._Он_белый_внутри?</v>
      </c>
      <c r="BC66">
        <f>A66</f>
        <v>1209</v>
      </c>
      <c r="BD66" cm="1">
        <f t="array" aca="1" ref="BD66" ca="1">INDEX(L66:L73,(RANK(AT2,$AT$2:$AT$9)))</f>
        <v>2116</v>
      </c>
      <c r="BE66" cm="1">
        <f t="array" aca="1" ref="BE66" ca="1">INDEX(BD74:BD89,(RANK(AT2,$AT$2:$AT$7)))</f>
        <v>2129</v>
      </c>
      <c r="BF66" cm="1">
        <f t="array" aca="1" ref="BF66" ca="1">INDEX(BD90:BD113,(RANK(AT2,$AT$2:$AT$17)))</f>
        <v>2065</v>
      </c>
      <c r="BG66" cm="1">
        <f t="array" aca="1" ref="BG66" ca="1">INDEX(BD114:BD129,(RANK(AT2,$AT$2:$AT$17)))</f>
        <v>2089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VLOOKUP(B67,audio_list_stym!$A$3:$BP$18,62,FALSE)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VLOOKUP(B67,audio_list_stym!$A$3:$AJ$18,30,FALSE)</f>
        <v>Noni</v>
      </c>
      <c r="I67" t="s">
        <v>689</v>
      </c>
      <c r="J67" t="str">
        <f t="shared" si="27"/>
        <v>Noni_2</v>
      </c>
      <c r="K67">
        <v>15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130</v>
      </c>
      <c r="Z67" t="str">
        <f>IF(G67="экспл",VLOOKUP(J67,quest_экспл!$A$1:$N$129,12,FALSE),IF(G67="импл_",0,0))</f>
        <v>sound\\Rebristiy_li_on.wav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129" ca="1" si="32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>
        <f t="shared" si="28"/>
        <v>0</v>
      </c>
      <c r="AI67" t="s">
        <v>68</v>
      </c>
      <c r="AO67">
        <f t="shared" ref="AO67:AO129" ca="1" si="33">RAND()</f>
        <v>0.33768866323289781</v>
      </c>
      <c r="AP67" t="str">
        <f t="shared" ref="AP67:AP129" ca="1" si="34">INDEX($AI$66:$AI$129,(RANK(AO67,$AO$66:$AO$129)))</f>
        <v>pics\\Peper_5.jpg</v>
      </c>
      <c r="AT67">
        <f t="shared" ca="1" si="29"/>
        <v>0.56538104491695851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_Ребристый_ли_он?</v>
      </c>
      <c r="BA67" t="e">
        <f>VLOOKUP(Q67,audio_list_stym!$B$2:$BQ$299,68,FALSE)</f>
        <v>#N/A</v>
      </c>
      <c r="BB67" t="str">
        <f t="shared" si="31"/>
        <v>Посмотрите,_вот_РЕНАН._Ребристый_ли_он?</v>
      </c>
      <c r="BD67" cm="1">
        <f t="array" aca="1" ref="BD67" ca="1">INDEX(L67:L74,(RANK(AT3,$AT$2:$AT$9)))</f>
        <v>2114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VLOOKUP(B68,audio_list_stym!$A$3:$BP$18,62,FALSE)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VLOOKUP(B68,audio_list_stym!$A$3:$AJ$18,30,FALSE)</f>
        <v>Noni</v>
      </c>
      <c r="I68" t="s">
        <v>690</v>
      </c>
      <c r="J68" t="str">
        <f t="shared" si="27"/>
        <v>Noni_3</v>
      </c>
      <c r="K68">
        <v>15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131</v>
      </c>
      <c r="Z68" t="str">
        <f>IF(G68="экспл",VLOOKUP(J68,quest_экспл!$A$1:$N$129,12,FALSE),IF(G68="импл_",0,0))</f>
        <v>sound\\Goluboy_li_on.wav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2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>
        <f t="shared" si="28"/>
        <v>0</v>
      </c>
      <c r="AI68" t="s">
        <v>69</v>
      </c>
      <c r="AO68">
        <f t="shared" ca="1" si="33"/>
        <v>8.720200709969228E-2</v>
      </c>
      <c r="AP68" t="str">
        <f t="shared" ca="1" si="34"/>
        <v>pics\\Tomat_3.jpg</v>
      </c>
      <c r="AT68">
        <f t="shared" ca="1" si="29"/>
        <v>0.6017379293265408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_Голубой_ли_он?</v>
      </c>
      <c r="BA68" t="e">
        <f>VLOOKUP(Q68,audio_list_stym!$B$2:$BQ$299,68,FALSE)</f>
        <v>#N/A</v>
      </c>
      <c r="BB68" t="str">
        <f t="shared" si="31"/>
        <v>Вот_РЕНАН._Голубой_ли_он?</v>
      </c>
      <c r="BD68" cm="1">
        <f t="array" aca="1" ref="BD68" ca="1">INDEX(L68:L75,(RANK(AT4,$AT$2:$AT$9)))</f>
        <v>2120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VLOOKUP(B69,audio_list_stym!$A$3:$BP$18,62,FALSE)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VLOOKUP(B69,audio_list_stym!$A$3:$AJ$18,30,FALSE)</f>
        <v>Noni</v>
      </c>
      <c r="I69" t="s">
        <v>691</v>
      </c>
      <c r="J69" t="str">
        <f t="shared" si="27"/>
        <v>Noni_4</v>
      </c>
      <c r="K69">
        <v>15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132</v>
      </c>
      <c r="Z69" t="str">
        <f>IF(G69="экспл",VLOOKUP(J69,quest_экспл!$A$1:$N$129,12,FALSE),IF(G69="импл_",0,0))</f>
        <v>sound\\On_s_bugorkami.wav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2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>
        <f t="shared" si="28"/>
        <v>0</v>
      </c>
      <c r="AI69" t="s">
        <v>70</v>
      </c>
      <c r="AO69">
        <f t="shared" ca="1" si="33"/>
        <v>0.28228201779536821</v>
      </c>
      <c r="AP69" t="str">
        <f t="shared" ca="1" si="34"/>
        <v>pics\\Redis_1.jpg</v>
      </c>
      <c r="AT69">
        <f t="shared" ca="1" si="29"/>
        <v>0.40659046882614558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_Он_с_бугорками?</v>
      </c>
      <c r="BA69" t="e">
        <f>VLOOKUP(Q69,audio_list_stym!$B$2:$BQ$299,68,FALSE)</f>
        <v>#N/A</v>
      </c>
      <c r="BB69" t="str">
        <f t="shared" si="31"/>
        <v>Это_РЕНАН._Он_с_бугорками?</v>
      </c>
      <c r="BD69" cm="1">
        <f t="array" aca="1" ref="BD69" ca="1">INDEX(L69:L76,(RANK(AT5,$AT$2:$AT$9)))</f>
        <v>2131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VLOOKUP(B70,audio_list_stym!$A$3:$BP$18,62,FALSE)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VLOOKUP(B70,audio_list_stym!$A$3:$AJ$18,30,FALSE)</f>
        <v>Noni</v>
      </c>
      <c r="I70" t="s">
        <v>692</v>
      </c>
      <c r="J70" t="str">
        <f t="shared" si="27"/>
        <v>Noni_5</v>
      </c>
      <c r="K70">
        <v>15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133</v>
      </c>
      <c r="Z70" t="str">
        <f>IF(G70="экспл",VLOOKUP(J70,quest_экспл!$A$1:$N$129,12,FALSE),IF(G70="импл_",0,0))</f>
        <v>sound\\Ovalniy_li_on.wav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2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>
        <f t="shared" si="28"/>
        <v>0</v>
      </c>
      <c r="AI70" t="s">
        <v>71</v>
      </c>
      <c r="AO70">
        <f t="shared" ca="1" si="33"/>
        <v>0.46141468077299486</v>
      </c>
      <c r="AP70" t="str">
        <f t="shared" ca="1" si="34"/>
        <v>pics\\Limon_5.jpg</v>
      </c>
      <c r="AT70">
        <f t="shared" ca="1" si="29"/>
        <v>0.79092773197282074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_Овальный_ли_он?</v>
      </c>
      <c r="BA70" t="e">
        <f>VLOOKUP(Q70,audio_list_stym!$B$2:$BQ$299,68,FALSE)</f>
        <v>#N/A</v>
      </c>
      <c r="BB70" t="str">
        <f t="shared" si="31"/>
        <v>На_картинке_РЕНАН._Овальный_ли_он?</v>
      </c>
      <c r="BD70" cm="1">
        <f t="array" aca="1" ref="BD70" ca="1">INDEX(L70:L77,(RANK(AT6,$AT$2:$AT$9)))</f>
        <v>2129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VLOOKUP(B71,audio_list_stym!$A$3:$BP$18,62,FALSE)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VLOOKUP(B71,audio_list_stym!$A$3:$AJ$18,30,FALSE)</f>
        <v>Noni</v>
      </c>
      <c r="I71" t="s">
        <v>693</v>
      </c>
      <c r="J71" t="str">
        <f t="shared" si="27"/>
        <v>Noni_6</v>
      </c>
      <c r="K71">
        <v>15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134</v>
      </c>
      <c r="Z71" t="str">
        <f>IF(G71="экспл",VLOOKUP(J71,quest_экспл!$A$1:$N$129,12,FALSE),IF(G71="импл_",0,0))</f>
        <v>sound\\Zhidkiy_li_on.wav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2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>
        <f t="shared" si="28"/>
        <v>0</v>
      </c>
      <c r="AI71" t="s">
        <v>72</v>
      </c>
      <c r="AO71">
        <f t="shared" ca="1" si="33"/>
        <v>0.48449761521106016</v>
      </c>
      <c r="AP71" t="str">
        <f t="shared" ca="1" si="34"/>
        <v>pics\\Limon_4.jpg</v>
      </c>
      <c r="AT71">
        <f t="shared" ca="1" si="29"/>
        <v>7.7990463950043387E-2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_Жидкий_ли_он?</v>
      </c>
      <c r="BA71" t="e">
        <f>VLOOKUP(Q71,audio_list_stym!$B$2:$BQ$299,68,FALSE)</f>
        <v>#N/A</v>
      </c>
      <c r="BB71" t="str">
        <f t="shared" si="31"/>
        <v>На_мониторе_РЕНАН._Жидкий_ли_он?</v>
      </c>
      <c r="BD71" cm="1">
        <f t="array" aca="1" ref="BD71" ca="1">INDEX(L71:L78,(RANK(AT7,$AT$2:$AT$9)))</f>
        <v>2132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VLOOKUP(B72,audio_list_stym!$A$3:$BP$18,62,FALSE)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VLOOKUP(B72,audio_list_stym!$A$3:$AJ$18,30,FALSE)</f>
        <v>Noni</v>
      </c>
      <c r="I72" t="s">
        <v>694</v>
      </c>
      <c r="J72" t="str">
        <f t="shared" si="27"/>
        <v>Noni_7</v>
      </c>
      <c r="K72">
        <v>15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135</v>
      </c>
      <c r="Z72" t="str">
        <f>IF(G72="экспл",VLOOKUP(J72,quest_экспл!$A$1:$N$129,12,FALSE),IF(G72="импл_",0,0))</f>
        <v>sound\\On_lohmatiy.wav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2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>
        <f t="shared" si="28"/>
        <v>0</v>
      </c>
      <c r="AI72" t="s">
        <v>73</v>
      </c>
      <c r="AO72">
        <f t="shared" ca="1" si="33"/>
        <v>0.76014031090692957</v>
      </c>
      <c r="AP72" t="str">
        <f t="shared" ca="1" si="34"/>
        <v>pics\\Finik_4.jpg</v>
      </c>
      <c r="AT72">
        <f t="shared" ca="1" si="29"/>
        <v>0.9986246397420786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_Он_лохматый?</v>
      </c>
      <c r="BA72" t="e">
        <f>VLOOKUP(Q72,audio_list_stym!$B$2:$BQ$299,68,FALSE)</f>
        <v>#N/A</v>
      </c>
      <c r="BB72" t="str">
        <f t="shared" si="31"/>
        <v>Перед_Вами_РЕНАН._Он_лохматый?</v>
      </c>
      <c r="BD72" cm="1">
        <f t="array" aca="1" ref="BD72" ca="1">INDEX(L72:L79,(RANK(AT8,$AT$2:$AT$9)))</f>
        <v>2129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VLOOKUP(B73,audio_list_stym!$A$3:$BP$18,62,FALSE)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VLOOKUP(B73,audio_list_stym!$A$3:$AJ$18,30,FALSE)</f>
        <v>Noni</v>
      </c>
      <c r="I73" t="s">
        <v>695</v>
      </c>
      <c r="J73" t="str">
        <f t="shared" si="27"/>
        <v>Noni_8</v>
      </c>
      <c r="K73">
        <v>15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136</v>
      </c>
      <c r="Z73" t="str">
        <f>IF(G73="экспл",VLOOKUP(J73,quest_экспл!$A$1:$N$129,12,FALSE),IF(G73="импл_",0,0))</f>
        <v>sound\\On_zolotistiy.wav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2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>
        <f t="shared" si="28"/>
        <v>0</v>
      </c>
      <c r="AI73" t="s">
        <v>74</v>
      </c>
      <c r="AO73">
        <f t="shared" ca="1" si="33"/>
        <v>0.1988864219613502</v>
      </c>
      <c r="AP73" t="str">
        <f t="shared" ca="1" si="34"/>
        <v>pics\\Redis_5.jpg</v>
      </c>
      <c r="AT73">
        <f t="shared" ca="1" si="29"/>
        <v>0.41612066106489043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_Он_золотистый?</v>
      </c>
      <c r="BA73" t="e">
        <f>VLOOKUP(Q73,audio_list_stym!$B$2:$BQ$299,68,FALSE)</f>
        <v>#N/A</v>
      </c>
      <c r="BB73" t="str">
        <f t="shared" si="31"/>
        <v>Вы_видите_РЕНАН._Он_золотистый?</v>
      </c>
      <c r="BD73" cm="1">
        <f t="array" aca="1" ref="BD73" ca="1">INDEX(L73:L80,(RANK(AT9,$AT$2:$AT$9)))</f>
        <v>2129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VLOOKUP(B74,audio_list_stym!$A$3:$BP$18,62,FALSE)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VLOOKUP(B74,audio_list_stym!$A$3:$AJ$18,30,FALSE)</f>
        <v>Sapota</v>
      </c>
      <c r="I74" t="s">
        <v>688</v>
      </c>
      <c r="J74" t="str">
        <f t="shared" si="27"/>
        <v>Sapota_1</v>
      </c>
      <c r="K74">
        <v>16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265</v>
      </c>
      <c r="Q74" t="str">
        <f>IF(G74="экспл",0,IF(G74="импл_",VLOOKUP(J74,quest_импл!$A$1:$J$129,8,FALSE),0))</f>
        <v>sound\\Sharoobrazniy_li.wav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2057</v>
      </c>
      <c r="AD74" t="str">
        <f t="shared" ca="1" si="32"/>
        <v>pics\\Tomat_1.jpg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pics\\Tomat_1.jpg</v>
      </c>
      <c r="AI74" t="s">
        <v>76</v>
      </c>
      <c r="AO74">
        <f t="shared" ca="1" si="33"/>
        <v>0.11634581229365548</v>
      </c>
      <c r="AP74" t="str">
        <f t="shared" ca="1" si="34"/>
        <v>pics\\Tomat_1.jpg</v>
      </c>
      <c r="AR74" t="str">
        <f>IF(AH74="sound\\Ogorod",AP2,"")</f>
        <v/>
      </c>
      <c r="AS74" t="str">
        <f t="shared" ref="AS74:AS129" ca="1" si="35">IF(G74="импл_",AP74,"")</f>
        <v>pics\\Tomat_1.jpg</v>
      </c>
      <c r="AT74">
        <f t="shared" ca="1" si="29"/>
        <v>0.20675470801069107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_Шарообразный_ли_</v>
      </c>
      <c r="BB74" t="str">
        <f t="shared" si="31"/>
        <v>_Шарообразный_ли_XXXXX?</v>
      </c>
      <c r="BC74">
        <f>A74</f>
        <v>1210</v>
      </c>
      <c r="BD74" cm="1">
        <f t="array" aca="1" ref="BD74" ca="1">INDEX($L$74:$L$81,(RANK(AT2,$AT$2:$AT$9)))</f>
        <v>2132</v>
      </c>
      <c r="BE74" cm="1">
        <f t="array" aca="1" ref="BE74" ca="1">INDEX(BD66:BD73,(RANK(AT3,$AT$2:$AT$9)))</f>
        <v>2116</v>
      </c>
      <c r="BF74" cm="1">
        <f t="array" aca="1" ref="BF74" ca="1">INDEX(BD82:BD105,(RANK(AT3,$AT$2:$AT$17)))</f>
        <v>2137</v>
      </c>
      <c r="BG74" cm="1">
        <f t="array" aca="1" ref="BG74" ca="1">INDEX(BD106:BD129,(RANK(AT3,$AT$2:$AT$9)))</f>
        <v>2076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VLOOKUP(B75,audio_list_stym!$A$3:$BP$18,62,FALSE)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VLOOKUP(B75,audio_list_stym!$A$3:$AJ$18,30,FALSE)</f>
        <v>Sapota</v>
      </c>
      <c r="I75" t="s">
        <v>689</v>
      </c>
      <c r="J75" t="str">
        <f t="shared" si="27"/>
        <v>Sapota_2</v>
      </c>
      <c r="K75">
        <v>16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266</v>
      </c>
      <c r="Q75" t="str">
        <f>IF(G75="экспл",0,IF(G75="импл_",VLOOKUP(J75,quest_импл!$A$1:$J$129,8,FALSE),0))</f>
        <v>sound\\Nadrezan_li.wav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2019</v>
      </c>
      <c r="AD75" t="str">
        <f t="shared" ca="1" si="32"/>
        <v>pics\\Goroh_3.jpg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pics\\Goroh_3.jpg</v>
      </c>
      <c r="AI75" t="s">
        <v>77</v>
      </c>
      <c r="AO75">
        <f t="shared" ca="1" si="33"/>
        <v>0.6848142889814971</v>
      </c>
      <c r="AP75" t="str">
        <f t="shared" ca="1" si="34"/>
        <v>pics\\Goroh_3.jpg</v>
      </c>
      <c r="AR75" t="str">
        <f t="shared" ref="AR75:AR97" si="36">IF(AH75="sound\\Ogorod",AP3,"")</f>
        <v/>
      </c>
      <c r="AS75" t="str">
        <f t="shared" ca="1" si="35"/>
        <v>pics\\Goroh_3.jpg</v>
      </c>
      <c r="AT75">
        <f t="shared" ca="1" si="29"/>
        <v>0.23087304057559421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_Надрезан_ли_</v>
      </c>
      <c r="BB75" t="str">
        <f t="shared" si="31"/>
        <v>_Надрезан_ли_XXXXX?</v>
      </c>
      <c r="BD75" cm="1">
        <f t="array" aca="1" ref="BD75" ca="1">INDEX($L$74:$L$81,(RANK(AT3,$AT$2:$AT$9)))</f>
        <v>2129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VLOOKUP(B76,audio_list_stym!$A$3:$BP$18,62,FALSE)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VLOOKUP(B76,audio_list_stym!$A$3:$AJ$18,30,FALSE)</f>
        <v>Sapota</v>
      </c>
      <c r="I76" t="s">
        <v>690</v>
      </c>
      <c r="J76" t="str">
        <f t="shared" si="27"/>
        <v>Sapota_3</v>
      </c>
      <c r="K76">
        <v>16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267</v>
      </c>
      <c r="Q76" t="str">
        <f>IF(G76="экспл",0,IF(G76="импл_",VLOOKUP(J76,quest_импл!$A$1:$J$129,8,FALSE),0))</f>
        <v>sound\\Perekruchen_li.wav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2006</v>
      </c>
      <c r="AD76" t="str">
        <f t="shared" ca="1" si="32"/>
        <v>pics\\Banan_6.jpg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pics\\Banan_6.jpg</v>
      </c>
      <c r="AI76" t="s">
        <v>78</v>
      </c>
      <c r="AO76">
        <f t="shared" ca="1" si="33"/>
        <v>0.9013223710627406</v>
      </c>
      <c r="AP76" t="str">
        <f t="shared" ca="1" si="34"/>
        <v>pics\\Banan_6.jpg</v>
      </c>
      <c r="AR76" t="str">
        <f t="shared" si="36"/>
        <v/>
      </c>
      <c r="AS76" t="str">
        <f t="shared" ca="1" si="35"/>
        <v>pics\\Banan_6.jpg</v>
      </c>
      <c r="AT76">
        <f t="shared" ca="1" si="29"/>
        <v>0.18431696642812401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_Перекручен_ли_</v>
      </c>
      <c r="BB76" t="str">
        <f t="shared" si="31"/>
        <v>_Перекручен_ли_XXXXX?</v>
      </c>
      <c r="BD76" cm="1">
        <f t="array" aca="1" ref="BD76" ca="1">INDEX($L$74:$L$81,(RANK(AT4,$AT$2:$AT$9)))</f>
        <v>2134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VLOOKUP(B77,audio_list_stym!$A$3:$BP$18,62,FALSE)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VLOOKUP(B77,audio_list_stym!$A$3:$AJ$18,30,FALSE)</f>
        <v>Sapota</v>
      </c>
      <c r="I77" t="s">
        <v>691</v>
      </c>
      <c r="J77" t="str">
        <f t="shared" si="27"/>
        <v>Sapota_4</v>
      </c>
      <c r="K77">
        <v>16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268</v>
      </c>
      <c r="Q77" t="str">
        <f>IF(G77="экспл",0,IF(G77="импл_",VLOOKUP(J77,quest_импл!$A$1:$J$129,8,FALSE),0))</f>
        <v>sound\\Sorvan_li.wav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2061</v>
      </c>
      <c r="AD77" t="str">
        <f t="shared" ca="1" si="32"/>
        <v>pics\\Tomat_5.jpg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pics\\Tomat_5.jpg</v>
      </c>
      <c r="AI77" t="s">
        <v>79</v>
      </c>
      <c r="AO77">
        <f t="shared" ca="1" si="33"/>
        <v>7.369055825572135E-2</v>
      </c>
      <c r="AP77" t="str">
        <f t="shared" ca="1" si="34"/>
        <v>pics\\Tomat_5.jpg</v>
      </c>
      <c r="AR77" t="str">
        <f t="shared" si="36"/>
        <v/>
      </c>
      <c r="AS77" t="str">
        <f t="shared" ca="1" si="35"/>
        <v>pics\\Tomat_5.jpg</v>
      </c>
      <c r="AT77">
        <f t="shared" ca="1" si="29"/>
        <v>0.85584697605988647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_Сорван_ли_</v>
      </c>
      <c r="BB77" t="str">
        <f t="shared" si="31"/>
        <v>_Сорван_ли_XXXXX?</v>
      </c>
      <c r="BD77" cm="1">
        <f t="array" aca="1" ref="BD77" ca="1">INDEX($L$74:$L$81,(RANK(AT5,$AT$2:$AT$9)))</f>
        <v>2136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VLOOKUP(B78,audio_list_stym!$A$3:$BP$18,62,FALSE)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VLOOKUP(B78,audio_list_stym!$A$3:$AJ$18,30,FALSE)</f>
        <v>Sapota</v>
      </c>
      <c r="I78" t="s">
        <v>692</v>
      </c>
      <c r="J78" t="str">
        <f t="shared" si="27"/>
        <v>Sapota_5</v>
      </c>
      <c r="K78">
        <v>16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269</v>
      </c>
      <c r="Q78" t="str">
        <f>IF(G78="экспл",0,IF(G78="импл_",VLOOKUP(J78,quest_импл!$A$1:$J$129,8,FALSE),0))</f>
        <v>sound\\Spresovan_li.wav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2003</v>
      </c>
      <c r="AD78" t="str">
        <f t="shared" ca="1" si="32"/>
        <v>pics\\Banan_3.jpg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pics\\Banan_3.jpg</v>
      </c>
      <c r="AI78" t="s">
        <v>80</v>
      </c>
      <c r="AO78">
        <f t="shared" ca="1" si="33"/>
        <v>0.92860182896802268</v>
      </c>
      <c r="AP78" t="str">
        <f t="shared" ca="1" si="34"/>
        <v>pics\\Banan_3.jpg</v>
      </c>
      <c r="AR78" t="str">
        <f t="shared" si="36"/>
        <v/>
      </c>
      <c r="AS78" t="str">
        <f t="shared" ca="1" si="35"/>
        <v>pics\\Banan_3.jpg</v>
      </c>
      <c r="AT78">
        <f t="shared" ca="1" si="29"/>
        <v>0.15447905764285386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_Спрессован_ли_</v>
      </c>
      <c r="BB78" t="str">
        <f t="shared" si="31"/>
        <v>_Спрессован_ли_XXXXX?</v>
      </c>
      <c r="BD78" cm="1">
        <f t="array" aca="1" ref="BD78" ca="1">INDEX($L$74:$L$81,(RANK(AT6,$AT$2:$AT$9)))</f>
        <v>2133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VLOOKUP(B79,audio_list_stym!$A$3:$BP$18,62,FALSE)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VLOOKUP(B79,audio_list_stym!$A$3:$AJ$18,30,FALSE)</f>
        <v>Sapota</v>
      </c>
      <c r="I79" t="s">
        <v>693</v>
      </c>
      <c r="J79" t="str">
        <f t="shared" si="27"/>
        <v>Sapota_6</v>
      </c>
      <c r="K79">
        <v>16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270</v>
      </c>
      <c r="Q79" t="str">
        <f>IF(G79="экспл",0,IF(G79="импл_",VLOOKUP(J79,quest_импл!$A$1:$J$129,8,FALSE),0))</f>
        <v>sound\\Zheltiy_li.wav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2021</v>
      </c>
      <c r="AD79" t="str">
        <f t="shared" ca="1" si="32"/>
        <v>pics\\Goroh_5.jpg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pics\\Goroh_5.jpg</v>
      </c>
      <c r="AI79" t="s">
        <v>81</v>
      </c>
      <c r="AO79">
        <f t="shared" ca="1" si="33"/>
        <v>0.64878706973964861</v>
      </c>
      <c r="AP79" t="str">
        <f t="shared" ca="1" si="34"/>
        <v>pics\\Goroh_5.jpg</v>
      </c>
      <c r="AR79" t="str">
        <f t="shared" si="36"/>
        <v/>
      </c>
      <c r="AS79" t="str">
        <f t="shared" ca="1" si="35"/>
        <v>pics\\Goroh_5.jpg</v>
      </c>
      <c r="AT79">
        <f t="shared" ca="1" si="29"/>
        <v>0.90121179646545402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_Желтый_ли_</v>
      </c>
      <c r="BB79" t="str">
        <f t="shared" si="31"/>
        <v>_Желтый_ли_XXXXX?</v>
      </c>
      <c r="BD79" cm="1">
        <f t="array" aca="1" ref="BD79" ca="1">INDEX($L$74:$L$81,(RANK(AT7,$AT$2:$AT$9)))</f>
        <v>2135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VLOOKUP(B80,audio_list_stym!$A$3:$BP$18,62,FALSE)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VLOOKUP(B80,audio_list_stym!$A$3:$AJ$18,30,FALSE)</f>
        <v>Sapota</v>
      </c>
      <c r="I80" t="s">
        <v>694</v>
      </c>
      <c r="J80" t="str">
        <f t="shared" si="27"/>
        <v>Sapota_7</v>
      </c>
      <c r="K80">
        <v>16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271</v>
      </c>
      <c r="Q80" t="str">
        <f>IF(G80="экспл",0,IF(G80="импл_",VLOOKUP(J80,quest_импл!$A$1:$J$129,8,FALSE),0))</f>
        <v>sound\\Rovniy_li.wav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2020</v>
      </c>
      <c r="AD80" t="str">
        <f t="shared" ca="1" si="32"/>
        <v>pics\\Goroh_4.jpg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pics\\Goroh_4.jpg</v>
      </c>
      <c r="AI80" t="s">
        <v>82</v>
      </c>
      <c r="AO80">
        <f t="shared" ca="1" si="33"/>
        <v>0.65773533288109809</v>
      </c>
      <c r="AP80" t="str">
        <f t="shared" ca="1" si="34"/>
        <v>pics\\Goroh_4.jpg</v>
      </c>
      <c r="AR80" t="str">
        <f t="shared" si="36"/>
        <v/>
      </c>
      <c r="AS80" t="str">
        <f t="shared" ca="1" si="35"/>
        <v>pics\\Goroh_4.jpg</v>
      </c>
      <c r="AT80">
        <f t="shared" ca="1" si="29"/>
        <v>0.77896043906732759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_Ровный_ли_</v>
      </c>
      <c r="BB80" t="str">
        <f t="shared" si="31"/>
        <v>_Ровный_ли_XXXXX?</v>
      </c>
      <c r="BD80" cm="1">
        <f t="array" aca="1" ref="BD80" ca="1">INDEX($L$74:$L$81,(RANK(AT8,$AT$2:$AT$9)))</f>
        <v>2131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VLOOKUP(B81,audio_list_stym!$A$3:$BP$18,62,FALSE)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VLOOKUP(B81,audio_list_stym!$A$3:$AJ$18,30,FALSE)</f>
        <v>Sapota</v>
      </c>
      <c r="I81" t="s">
        <v>695</v>
      </c>
      <c r="J81" t="str">
        <f t="shared" si="27"/>
        <v>Sapota_8</v>
      </c>
      <c r="K81">
        <v>16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272</v>
      </c>
      <c r="Q81" t="str">
        <f>IF(G81="экспл",0,IF(G81="импл_",VLOOKUP(J81,quest_импл!$A$1:$J$129,8,FALSE),0))</f>
        <v>sound\\Imeet_li_shipi.wav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2016</v>
      </c>
      <c r="AD81" t="str">
        <f t="shared" ca="1" si="32"/>
        <v>pics\\Finik_8.jpg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pics\\Finik_8.jpg</v>
      </c>
      <c r="AI81" t="s">
        <v>83</v>
      </c>
      <c r="AO81">
        <f t="shared" ca="1" si="33"/>
        <v>0.69582095220238138</v>
      </c>
      <c r="AP81" t="str">
        <f t="shared" ca="1" si="34"/>
        <v>pics\\Finik_8.jpg</v>
      </c>
      <c r="AR81" t="str">
        <f t="shared" si="36"/>
        <v/>
      </c>
      <c r="AS81" t="str">
        <f t="shared" ca="1" si="35"/>
        <v>pics\\Finik_8.jpg</v>
      </c>
      <c r="AT81">
        <f t="shared" ca="1" si="29"/>
        <v>0.41440481918799932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_Имеет_ли_шипы_</v>
      </c>
      <c r="BB81" t="str">
        <f t="shared" si="31"/>
        <v>_Имеет_ли_шипы_XXXXX?</v>
      </c>
      <c r="BD81" cm="1">
        <f t="array" aca="1" ref="BD81" ca="1">INDEX($L$74:$L$81,(RANK(AT9,$AT$2:$AT$9)))</f>
        <v>2130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VLOOKUP(B82,audio_list_stym!$A$3:$BP$18,62,FALSE)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VLOOKUP(B82,audio_list_stym!$A$3:$AJ$18,30,FALSE)</f>
        <v>Tamanid</v>
      </c>
      <c r="I82" t="s">
        <v>688</v>
      </c>
      <c r="J82" t="str">
        <f t="shared" si="27"/>
        <v>Tamanid_1</v>
      </c>
      <c r="K82">
        <v>17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145</v>
      </c>
      <c r="Z82" t="str">
        <f>IF(G82="экспл",VLOOKUP(J82,quest_экспл!$A$1:$N$129,12,FALSE),IF(G82="импл_",0,0))</f>
        <v>sound\\On_krasnovatiy.wav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2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28"/>
        <v/>
      </c>
      <c r="AI82" t="s">
        <v>84</v>
      </c>
      <c r="AO82">
        <f t="shared" ca="1" si="33"/>
        <v>0.50208770542696768</v>
      </c>
      <c r="AP82" t="str">
        <f t="shared" ca="1" si="34"/>
        <v>pics\\Limon_3.jpg</v>
      </c>
      <c r="AR82" t="str">
        <f t="shared" si="36"/>
        <v/>
      </c>
      <c r="AS82" t="str">
        <f t="shared" si="35"/>
        <v/>
      </c>
      <c r="AT82">
        <f t="shared" ca="1" si="29"/>
        <v>0.37254678512637562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_Он_красноватый?</v>
      </c>
      <c r="BA82" t="e">
        <f>VLOOKUP(Q82,audio_list_stym!$B$2:$BQ$299,68,FALSE)</f>
        <v>#N/A</v>
      </c>
      <c r="BB82" t="str">
        <f t="shared" si="31"/>
        <v>На_экране_XXXXX._Он_красноватый?</v>
      </c>
      <c r="BC82">
        <f>A82</f>
        <v>1211</v>
      </c>
      <c r="BD82" cm="1">
        <f t="array" aca="1" ref="BD82" ca="1">INDEX($L$82:$L$89,(RANK(AT2,$AT$2:$AT$9)))</f>
        <v>2140</v>
      </c>
      <c r="BE82" cm="1">
        <f t="array" aca="1" ref="BE82" ca="1">INDEX(BD66:BD81,(RANK(AT4,$AT$2:$AT$17)))</f>
        <v>2133</v>
      </c>
      <c r="BF82" cm="1">
        <f t="array" aca="1" ref="BF82" ca="1">INDEX(BD90:BD105,(RANK(AT4,$AT$2:$AT$17)))</f>
        <v>2069</v>
      </c>
      <c r="BG82" cm="1">
        <f t="array" aca="1" ref="BG82" ca="1">INDEX(BD106:BD129,(RANK(AT4,$AT$2:$AT$9)))</f>
        <v>2079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VLOOKUP(B83,audio_list_stym!$A$3:$BP$18,62,FALSE)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VLOOKUP(B83,audio_list_stym!$A$3:$AJ$18,30,FALSE)</f>
        <v>Tamanid</v>
      </c>
      <c r="I83" t="s">
        <v>689</v>
      </c>
      <c r="J83" t="str">
        <f t="shared" si="27"/>
        <v>Tamanid_2</v>
      </c>
      <c r="K83">
        <v>17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146</v>
      </c>
      <c r="Z83" t="str">
        <f>IF(G83="экспл",VLOOKUP(J83,quest_экспл!$A$1:$N$129,12,FALSE),IF(G83="импл_",0,0))</f>
        <v>sound\\Izognut_li_on.wav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2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28"/>
        <v/>
      </c>
      <c r="AI83" t="s">
        <v>85</v>
      </c>
      <c r="AO83">
        <f t="shared" ca="1" si="33"/>
        <v>0.96516685585524875</v>
      </c>
      <c r="AP83" t="str">
        <f t="shared" ca="1" si="34"/>
        <v>pics\\Banan_2.jpg</v>
      </c>
      <c r="AR83" t="str">
        <f t="shared" si="36"/>
        <v/>
      </c>
      <c r="AS83" t="str">
        <f t="shared" si="35"/>
        <v/>
      </c>
      <c r="AT83">
        <f t="shared" ca="1" si="29"/>
        <v>0.22385852907048509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_Изогнут_ли_он?</v>
      </c>
      <c r="BA83" t="e">
        <f>VLOOKUP(Q83,audio_list_stym!$B$2:$BQ$299,68,FALSE)</f>
        <v>#N/A</v>
      </c>
      <c r="BB83" t="str">
        <f t="shared" si="31"/>
        <v>Посмотрите,_вот_XXXXX._Изогнут_ли_он?</v>
      </c>
      <c r="BD83" cm="1">
        <f t="array" aca="1" ref="BD83" ca="1">INDEX($L$82:$L$89,(RANK(AT3,$AT$2:$AT$9)))</f>
        <v>2137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VLOOKUP(B84,audio_list_stym!$A$3:$BP$18,62,FALSE)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VLOOKUP(B84,audio_list_stym!$A$3:$AJ$18,30,FALSE)</f>
        <v>Tamanid</v>
      </c>
      <c r="I84" t="s">
        <v>690</v>
      </c>
      <c r="J84" t="str">
        <f t="shared" si="27"/>
        <v>Tamanid_3</v>
      </c>
      <c r="K84">
        <v>17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147</v>
      </c>
      <c r="Z84" t="str">
        <f>IF(G84="экспл",VLOOKUP(J84,quest_экспл!$A$1:$N$129,12,FALSE),IF(G84="импл_",0,0))</f>
        <v>sound\\On_barhatistiy.wav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2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8"/>
        <v/>
      </c>
      <c r="AI84" t="s">
        <v>94</v>
      </c>
      <c r="AO84">
        <f t="shared" ca="1" si="33"/>
        <v>0.44517111662868125</v>
      </c>
      <c r="AP84" t="str">
        <f t="shared" ca="1" si="34"/>
        <v>pics\\Peper_1.jpg</v>
      </c>
      <c r="AR84" t="str">
        <f t="shared" si="36"/>
        <v/>
      </c>
      <c r="AS84" t="str">
        <f t="shared" si="35"/>
        <v/>
      </c>
      <c r="AT84">
        <f t="shared" ca="1" si="29"/>
        <v>4.4692955445902238E-2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_Он_бархатистый?</v>
      </c>
      <c r="BA84" t="e">
        <f>VLOOKUP(Q84,audio_list_stym!$B$2:$BQ$299,68,FALSE)</f>
        <v>#N/A</v>
      </c>
      <c r="BB84" t="str">
        <f t="shared" si="31"/>
        <v>Вот_XXXXX._Он_бархатистый?</v>
      </c>
      <c r="BD84" cm="1">
        <f t="array" aca="1" ref="BD84" ca="1">INDEX($L$82:$L$89,(RANK(AT4,$AT$2:$AT$9)))</f>
        <v>2142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VLOOKUP(B85,audio_list_stym!$A$3:$BP$18,62,FALSE)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VLOOKUP(B85,audio_list_stym!$A$3:$AJ$18,30,FALSE)</f>
        <v>Tamanid</v>
      </c>
      <c r="I85" t="s">
        <v>691</v>
      </c>
      <c r="J85" t="str">
        <f t="shared" si="27"/>
        <v>Tamanid_4</v>
      </c>
      <c r="K85">
        <v>17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148</v>
      </c>
      <c r="Z85" t="str">
        <f>IF(G85="экспл",VLOOKUP(J85,quest_экспл!$A$1:$N$129,12,FALSE),IF(G85="импл_",0,0))</f>
        <v>sound\\Odnotonniy_li_on.wav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2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28"/>
        <v/>
      </c>
      <c r="AI85" t="s">
        <v>95</v>
      </c>
      <c r="AO85">
        <f t="shared" ca="1" si="33"/>
        <v>8.0935500740296318E-2</v>
      </c>
      <c r="AP85" t="str">
        <f t="shared" ca="1" si="34"/>
        <v>pics\\Tomat_4.jpg</v>
      </c>
      <c r="AR85" t="str">
        <f t="shared" si="36"/>
        <v/>
      </c>
      <c r="AS85" t="str">
        <f t="shared" si="35"/>
        <v/>
      </c>
      <c r="AT85">
        <f t="shared" ca="1" si="29"/>
        <v>0.66431594783294101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_Однотонный_ли_он?</v>
      </c>
      <c r="BA85" t="e">
        <f>VLOOKUP(Q85,audio_list_stym!$B$2:$BQ$299,68,FALSE)</f>
        <v>#N/A</v>
      </c>
      <c r="BB85" t="str">
        <f t="shared" si="31"/>
        <v>Это_XXXXX._Однотонный_ли_он?</v>
      </c>
      <c r="BD85" cm="1">
        <f t="array" aca="1" ref="BD85" ca="1">INDEX($L$82:$L$89,(RANK(AT5,$AT$2:$AT$9)))</f>
        <v>2144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VLOOKUP(B86,audio_list_stym!$A$3:$BP$18,62,FALSE)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VLOOKUP(B86,audio_list_stym!$A$3:$AJ$18,30,FALSE)</f>
        <v>Tamanid</v>
      </c>
      <c r="I86" t="s">
        <v>692</v>
      </c>
      <c r="J86" t="str">
        <f t="shared" si="27"/>
        <v>Tamanid_5</v>
      </c>
      <c r="K86">
        <v>17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149</v>
      </c>
      <c r="Z86" t="str">
        <f>IF(G86="экспл",VLOOKUP(J86,quest_экспл!$A$1:$N$129,12,FALSE),IF(G86="импл_",0,0))</f>
        <v>sound\\On_prozrachniy.wav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2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28"/>
        <v/>
      </c>
      <c r="AI86" t="s">
        <v>96</v>
      </c>
      <c r="AO86">
        <f t="shared" ca="1" si="33"/>
        <v>0.6849708691606512</v>
      </c>
      <c r="AP86" t="str">
        <f t="shared" ca="1" si="34"/>
        <v>pics\\Goroh_2.jpg</v>
      </c>
      <c r="AR86" t="str">
        <f t="shared" si="36"/>
        <v/>
      </c>
      <c r="AS86" t="str">
        <f t="shared" si="35"/>
        <v/>
      </c>
      <c r="AT86">
        <f t="shared" ca="1" si="29"/>
        <v>0.30584238412735554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_Он_прозрачный?</v>
      </c>
      <c r="BA86" t="e">
        <f>VLOOKUP(Q86,audio_list_stym!$B$2:$BQ$299,68,FALSE)</f>
        <v>#N/A</v>
      </c>
      <c r="BB86" t="str">
        <f t="shared" si="31"/>
        <v>На_картинке_XXXXX._Он_прозрачный?</v>
      </c>
      <c r="BD86" cm="1">
        <f t="array" aca="1" ref="BD86" ca="1">INDEX($L$82:$L$89,(RANK(AT6,$AT$2:$AT$9)))</f>
        <v>2141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VLOOKUP(B87,audio_list_stym!$A$3:$BP$18,62,FALSE)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VLOOKUP(B87,audio_list_stym!$A$3:$AJ$18,30,FALSE)</f>
        <v>Tamanid</v>
      </c>
      <c r="I87" t="s">
        <v>693</v>
      </c>
      <c r="J87" t="str">
        <f t="shared" si="27"/>
        <v>Tamanid_6</v>
      </c>
      <c r="K87">
        <v>17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150</v>
      </c>
      <c r="Z87" t="str">
        <f>IF(G87="экспл",VLOOKUP(J87,quest_экспл!$A$1:$N$129,12,FALSE),IF(G87="импл_",0,0))</f>
        <v>sound\\On_izmelchen.wav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2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28"/>
        <v/>
      </c>
      <c r="AI87" t="s">
        <v>97</v>
      </c>
      <c r="AO87">
        <f t="shared" ca="1" si="33"/>
        <v>0.61396428155816563</v>
      </c>
      <c r="AP87" t="str">
        <f t="shared" ca="1" si="34"/>
        <v>pics\\Goroh_8.jpg</v>
      </c>
      <c r="AR87" t="str">
        <f t="shared" si="36"/>
        <v/>
      </c>
      <c r="AS87" t="str">
        <f t="shared" si="35"/>
        <v/>
      </c>
      <c r="AT87">
        <f t="shared" ca="1" si="29"/>
        <v>0.50998460769962706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_Он_измельчен?</v>
      </c>
      <c r="BA87" t="e">
        <f>VLOOKUP(Q87,audio_list_stym!$B$2:$BQ$299,68,FALSE)</f>
        <v>#N/A</v>
      </c>
      <c r="BB87" t="str">
        <f t="shared" si="31"/>
        <v>На_мониторе_XXXXX._Он_измельчен?</v>
      </c>
      <c r="BD87" cm="1">
        <f t="array" aca="1" ref="BD87" ca="1">INDEX($L$82:$L$89,(RANK(AT7,$AT$2:$AT$9)))</f>
        <v>2143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VLOOKUP(B88,audio_list_stym!$A$3:$BP$18,62,FALSE)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VLOOKUP(B88,audio_list_stym!$A$3:$AJ$18,30,FALSE)</f>
        <v>Tamanid</v>
      </c>
      <c r="I88" t="s">
        <v>694</v>
      </c>
      <c r="J88" t="str">
        <f t="shared" si="27"/>
        <v>Tamanid_7</v>
      </c>
      <c r="K88">
        <v>17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151</v>
      </c>
      <c r="Z88" t="str">
        <f>IF(G88="экспл",VLOOKUP(J88,quest_экспл!$A$1:$N$129,12,FALSE),IF(G88="импл_",0,0))</f>
        <v>sound\\Cvetushiy_li_on.wav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2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28"/>
        <v/>
      </c>
      <c r="AI88" t="s">
        <v>98</v>
      </c>
      <c r="AO88">
        <f t="shared" ca="1" si="33"/>
        <v>0.69058142530074806</v>
      </c>
      <c r="AP88" t="str">
        <f t="shared" ca="1" si="34"/>
        <v>pics\\Goroh_1.jpg</v>
      </c>
      <c r="AR88" t="str">
        <f t="shared" si="36"/>
        <v/>
      </c>
      <c r="AS88" t="str">
        <f t="shared" si="35"/>
        <v/>
      </c>
      <c r="AT88">
        <f t="shared" ca="1" si="29"/>
        <v>0.92011600845599961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_Цветущий_ли_он?</v>
      </c>
      <c r="BA88" t="e">
        <f>VLOOKUP(Q88,audio_list_stym!$B$2:$BQ$299,68,FALSE)</f>
        <v>#N/A</v>
      </c>
      <c r="BB88" t="str">
        <f t="shared" si="31"/>
        <v>Перед_Вами_XXXXX._Цветущий_ли_он?</v>
      </c>
      <c r="BD88" cm="1">
        <f t="array" aca="1" ref="BD88" ca="1">INDEX($L$82:$L$89,(RANK(AT8,$AT$2:$AT$9)))</f>
        <v>2139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VLOOKUP(B89,audio_list_stym!$A$3:$BP$18,62,FALSE)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VLOOKUP(B89,audio_list_stym!$A$3:$AJ$18,30,FALSE)</f>
        <v>Tamanid</v>
      </c>
      <c r="I89" t="s">
        <v>695</v>
      </c>
      <c r="J89" t="str">
        <f t="shared" si="27"/>
        <v>Tamanid_8</v>
      </c>
      <c r="K89">
        <v>17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152</v>
      </c>
      <c r="Z89" t="str">
        <f>IF(G89="экспл",VLOOKUP(J89,quest_экспл!$A$1:$N$129,12,FALSE),IF(G89="импл_",0,0))</f>
        <v>sound\\Skruchen_li_on.wav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2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28"/>
        <v/>
      </c>
      <c r="AI89" t="s">
        <v>99</v>
      </c>
      <c r="AO89">
        <f t="shared" ca="1" si="33"/>
        <v>0.55220388172720203</v>
      </c>
      <c r="AP89" t="str">
        <f t="shared" ca="1" si="34"/>
        <v>pics\\Kokos_5.jpg</v>
      </c>
      <c r="AR89" t="str">
        <f t="shared" si="36"/>
        <v/>
      </c>
      <c r="AS89" t="str">
        <f t="shared" si="35"/>
        <v/>
      </c>
      <c r="AT89">
        <f t="shared" ca="1" si="29"/>
        <v>0.63322563628771311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_Скручен_ли_он?</v>
      </c>
      <c r="BA89" t="e">
        <f>VLOOKUP(Q89,audio_list_stym!$B$2:$BQ$299,68,FALSE)</f>
        <v>#N/A</v>
      </c>
      <c r="BB89" t="str">
        <f t="shared" si="31"/>
        <v>Вы_видите_XXXXX._Скручен_ли_он?</v>
      </c>
      <c r="BD89" cm="1">
        <f t="array" aca="1" ref="BD89" ca="1">INDEX($L$82:$L$89,(RANK(AT9,$AT$2:$AT$9)))</f>
        <v>2138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VLOOKUP(B90,audio_list_stym!$A$3:$BP$18,62,FALSE)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VLOOKUP(B90,audio_list_stym!$A$3:$AJ$18,30,FALSE)</f>
        <v>ZF</v>
      </c>
      <c r="I90" t="s">
        <v>688</v>
      </c>
      <c r="J90" t="str">
        <f t="shared" si="27"/>
        <v>ZF_1</v>
      </c>
      <c r="K90">
        <v>14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281</v>
      </c>
      <c r="Q90" t="str">
        <f>IF(G90="экспл",0,IF(G90="импл_",VLOOKUP(J90,quest_импл!$A$1:$J$129,8,FALSE),0))</f>
        <v>sound\\S_chashuykami_li.wav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2051</v>
      </c>
      <c r="AD90" t="str">
        <f t="shared" ca="1" si="32"/>
        <v>pics\\Redis_3.jpg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pics\\Redis_3.jpg</v>
      </c>
      <c r="AI90" t="s">
        <v>100</v>
      </c>
      <c r="AO90">
        <f t="shared" ca="1" si="33"/>
        <v>0.22115317208914087</v>
      </c>
      <c r="AP90" t="str">
        <f t="shared" ca="1" si="34"/>
        <v>pics\\Redis_3.jpg</v>
      </c>
      <c r="AR90" t="str">
        <f t="shared" si="36"/>
        <v/>
      </c>
      <c r="AS90" t="str">
        <f t="shared" ca="1" si="35"/>
        <v>pics\\Redis_3.jpg</v>
      </c>
      <c r="AT90">
        <f t="shared" ca="1" si="29"/>
        <v>0.20151977490556827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_С_чешуйками_ли_</v>
      </c>
      <c r="BB90" t="str">
        <f t="shared" si="31"/>
        <v>_С_чешуйками_ли_ФИМОН?</v>
      </c>
      <c r="BC90">
        <f>A90</f>
        <v>1212</v>
      </c>
      <c r="BD90" cm="1">
        <f t="array" aca="1" ref="BD90" ca="1">INDEX($L$90:$L$97,(RANK(AT2,$AT$2:$AT$9)))</f>
        <v>2148</v>
      </c>
      <c r="BE90" cm="1">
        <f t="array" aca="1" ref="BE90" ca="1">INDEX(BD66:BD81,(RANK(AT5,$AT$2:$AT$17)))</f>
        <v>2131</v>
      </c>
      <c r="BF90" cm="1">
        <f t="array" aca="1" ref="BF90" ca="1">INDEX(BD98:BD113,(RANK(AT5,$AT$2:$AT$17)))</f>
        <v>2075</v>
      </c>
      <c r="BG90" cm="1">
        <f t="array" aca="1" ref="BG90" ca="1">INDEX(BD114:BD129,(RANK(AT5,$AT$2:$AT$9)))</f>
        <v>2082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VLOOKUP(B91,audio_list_stym!$A$3:$BP$18,62,FALSE)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VLOOKUP(B91,audio_list_stym!$A$3:$AJ$18,30,FALSE)</f>
        <v>ZF</v>
      </c>
      <c r="I91" t="s">
        <v>689</v>
      </c>
      <c r="J91" t="str">
        <f t="shared" si="27"/>
        <v>ZF_2</v>
      </c>
      <c r="K91">
        <v>14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282</v>
      </c>
      <c r="Q91" t="str">
        <f>IF(G91="экспл",0,IF(G91="импл_",VLOOKUP(J91,quest_импл!$A$1:$J$129,8,FALSE),0))</f>
        <v>sound\\Rozoviy_li.wav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2005</v>
      </c>
      <c r="AD91" t="str">
        <f t="shared" ca="1" si="32"/>
        <v>pics\\Banan_5.jpg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pics\\Banan_5.jpg</v>
      </c>
      <c r="AI91" t="s">
        <v>101</v>
      </c>
      <c r="AO91">
        <f t="shared" ca="1" si="33"/>
        <v>0.90473851300259744</v>
      </c>
      <c r="AP91" t="str">
        <f t="shared" ca="1" si="34"/>
        <v>pics\\Banan_5.jpg</v>
      </c>
      <c r="AR91" t="str">
        <f t="shared" si="36"/>
        <v/>
      </c>
      <c r="AS91" t="str">
        <f t="shared" ca="1" si="35"/>
        <v>pics\\Banan_5.jpg</v>
      </c>
      <c r="AT91">
        <f t="shared" ca="1" si="29"/>
        <v>0.14953272680669871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_Розовый_ли_</v>
      </c>
      <c r="BB91" t="str">
        <f t="shared" si="31"/>
        <v>_Розовый_ли_ФИМОН?</v>
      </c>
      <c r="BD91" cm="1">
        <f t="array" aca="1" ref="BD91" ca="1">INDEX($L$90:$L$97,(RANK(AT3,$AT$2:$AT$9)))</f>
        <v>2145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VLOOKUP(B92,audio_list_stym!$A$3:$BP$18,62,FALSE)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VLOOKUP(B92,audio_list_stym!$A$3:$AJ$18,30,FALSE)</f>
        <v>ZF</v>
      </c>
      <c r="I92" t="s">
        <v>690</v>
      </c>
      <c r="J92" t="str">
        <f t="shared" si="27"/>
        <v>ZF_3</v>
      </c>
      <c r="K92">
        <v>14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283</v>
      </c>
      <c r="Q92" t="str">
        <f>IF(G92="экспл",0,IF(G92="импл_",VLOOKUP(J92,quest_импл!$A$1:$J$129,8,FALSE),0))</f>
        <v>sound\\Tonkiy_li.wav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2050</v>
      </c>
      <c r="AD92" t="str">
        <f t="shared" ca="1" si="32"/>
        <v>pics\\Redis_2.jpg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pics\\Redis_2.jpg</v>
      </c>
      <c r="AI92" t="s">
        <v>102</v>
      </c>
      <c r="AO92">
        <f t="shared" ca="1" si="33"/>
        <v>0.25574680758219404</v>
      </c>
      <c r="AP92" t="str">
        <f t="shared" ca="1" si="34"/>
        <v>pics\\Redis_2.jpg</v>
      </c>
      <c r="AR92" t="str">
        <f t="shared" si="36"/>
        <v/>
      </c>
      <c r="AS92" t="str">
        <f t="shared" ca="1" si="35"/>
        <v>pics\\Redis_2.jpg</v>
      </c>
      <c r="AT92">
        <f t="shared" ca="1" si="29"/>
        <v>0.13223189679382985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_Тонкий_ли_</v>
      </c>
      <c r="BB92" t="str">
        <f t="shared" si="31"/>
        <v>_Тонкий_ли_ФИМОН?</v>
      </c>
      <c r="BD92" cm="1">
        <f t="array" aca="1" ref="BD92" ca="1">INDEX($L$90:$L$97,(RANK(AT4,$AT$2:$AT$9)))</f>
        <v>2150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VLOOKUP(B93,audio_list_stym!$A$3:$BP$18,62,FALSE)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VLOOKUP(B93,audio_list_stym!$A$3:$AJ$18,30,FALSE)</f>
        <v>ZF</v>
      </c>
      <c r="I93" t="s">
        <v>691</v>
      </c>
      <c r="J93" t="str">
        <f t="shared" si="27"/>
        <v>ZF_4</v>
      </c>
      <c r="K93">
        <v>14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284</v>
      </c>
      <c r="Q93" t="str">
        <f>IF(G93="экспл",0,IF(G93="импл_",VLOOKUP(J93,quest_импл!$A$1:$J$129,8,FALSE),0))</f>
        <v>sound\\Celniy_li.wav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2033</v>
      </c>
      <c r="AD93" t="str">
        <f t="shared" ca="1" si="32"/>
        <v>pics\\Limon_1.jpg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pics\\Limon_1.jpg</v>
      </c>
      <c r="AI93" t="s">
        <v>103</v>
      </c>
      <c r="AO93">
        <f t="shared" ca="1" si="33"/>
        <v>0.5225877102771056</v>
      </c>
      <c r="AP93" t="str">
        <f t="shared" ca="1" si="34"/>
        <v>pics\\Limon_1.jpg</v>
      </c>
      <c r="AR93" t="str">
        <f t="shared" si="36"/>
        <v/>
      </c>
      <c r="AS93" t="str">
        <f t="shared" ca="1" si="35"/>
        <v>pics\\Limon_1.jpg</v>
      </c>
      <c r="AT93">
        <f t="shared" ca="1" si="29"/>
        <v>0.98756973369516121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_Цельный_ли_</v>
      </c>
      <c r="BB93" t="str">
        <f t="shared" si="31"/>
        <v>_Цельный_ли_ФИМОН?</v>
      </c>
      <c r="BD93" cm="1">
        <f t="array" aca="1" ref="BD93" ca="1">INDEX($L$90:$L$97,(RANK(AT5,$AT$2:$AT$9)))</f>
        <v>2152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VLOOKUP(B94,audio_list_stym!$A$3:$BP$18,62,FALSE)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VLOOKUP(B94,audio_list_stym!$A$3:$AJ$18,30,FALSE)</f>
        <v>ZF</v>
      </c>
      <c r="I94" t="s">
        <v>692</v>
      </c>
      <c r="J94" t="str">
        <f t="shared" si="27"/>
        <v>ZF_5</v>
      </c>
      <c r="K94">
        <v>14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285</v>
      </c>
      <c r="Q94" t="str">
        <f>IF(G94="экспл",0,IF(G94="импл_",VLOOKUP(J94,quest_импл!$A$1:$J$129,8,FALSE),0))</f>
        <v>sound\\Shershaviy_li.wav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2044</v>
      </c>
      <c r="AD94" t="str">
        <f t="shared" ca="1" si="32"/>
        <v>pics\\Peper_4.jpg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pics\\Peper_4.jpg</v>
      </c>
      <c r="AI94" t="s">
        <v>104</v>
      </c>
      <c r="AO94">
        <f t="shared" ca="1" si="33"/>
        <v>0.37477934447305394</v>
      </c>
      <c r="AP94" t="str">
        <f t="shared" ca="1" si="34"/>
        <v>pics\\Peper_4.jpg</v>
      </c>
      <c r="AR94" t="str">
        <f t="shared" si="36"/>
        <v/>
      </c>
      <c r="AS94" t="str">
        <f t="shared" ca="1" si="35"/>
        <v>pics\\Peper_4.jpg</v>
      </c>
      <c r="AT94">
        <f t="shared" ca="1" si="29"/>
        <v>0.80075053673449126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_Шершавый_ли_</v>
      </c>
      <c r="BB94" t="str">
        <f t="shared" si="31"/>
        <v>_Шершавый_ли_ФИМОН?</v>
      </c>
      <c r="BD94" cm="1">
        <f t="array" aca="1" ref="BD94" ca="1">INDEX($L$90:$L$97,(RANK(AT6,$AT$2:$AT$9)))</f>
        <v>2149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VLOOKUP(B95,audio_list_stym!$A$3:$BP$18,62,FALSE)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VLOOKUP(B95,audio_list_stym!$A$3:$AJ$18,30,FALSE)</f>
        <v>ZF</v>
      </c>
      <c r="I95" t="s">
        <v>693</v>
      </c>
      <c r="J95" t="str">
        <f t="shared" si="27"/>
        <v>ZF_6</v>
      </c>
      <c r="K95">
        <v>14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286</v>
      </c>
      <c r="Q95" t="str">
        <f>IF(G95="экспл",0,IF(G95="импл_",VLOOKUP(J95,quest_импл!$A$1:$J$129,8,FALSE),0))</f>
        <v>sound\\Zaostryen_li.wav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2027</v>
      </c>
      <c r="AD95" t="str">
        <f t="shared" ca="1" si="32"/>
        <v>pics\\Kokos_3.jpg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pics\\Kokos_3.jpg</v>
      </c>
      <c r="AI95" t="s">
        <v>105</v>
      </c>
      <c r="AO95">
        <f t="shared" ca="1" si="33"/>
        <v>0.5693247664156722</v>
      </c>
      <c r="AP95" t="str">
        <f t="shared" ca="1" si="34"/>
        <v>pics\\Kokos_3.jpg</v>
      </c>
      <c r="AR95" t="str">
        <f t="shared" si="36"/>
        <v/>
      </c>
      <c r="AS95" t="str">
        <f t="shared" ca="1" si="35"/>
        <v>pics\\Kokos_3.jpg</v>
      </c>
      <c r="AT95">
        <f t="shared" ca="1" si="29"/>
        <v>0.93118789112659273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_Заострен_ли_</v>
      </c>
      <c r="BB95" t="str">
        <f t="shared" si="31"/>
        <v>_Заострен_ли_ФИМОН?</v>
      </c>
      <c r="BD95" cm="1">
        <f t="array" aca="1" ref="BD95" ca="1">INDEX($L$90:$L$97,(RANK(AT7,$AT$2:$AT$9)))</f>
        <v>2151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VLOOKUP(B96,audio_list_stym!$A$3:$BP$18,62,FALSE)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VLOOKUP(B96,audio_list_stym!$A$3:$AJ$18,30,FALSE)</f>
        <v>ZF</v>
      </c>
      <c r="I96" t="s">
        <v>694</v>
      </c>
      <c r="J96" t="str">
        <f t="shared" si="27"/>
        <v>ZF_7</v>
      </c>
      <c r="K96">
        <v>14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287</v>
      </c>
      <c r="Q96" t="str">
        <f>IF(G96="экспл",0,IF(G96="импл_",VLOOKUP(J96,quest_импл!$A$1:$J$129,8,FALSE),0))</f>
        <v>sound\\Rassipchatiy_li.wav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2014</v>
      </c>
      <c r="AD96" t="str">
        <f t="shared" ca="1" si="32"/>
        <v>pics\\Finik_6.jpg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pics\\Finik_6.jpg</v>
      </c>
      <c r="AI96" t="s">
        <v>106</v>
      </c>
      <c r="AO96">
        <f t="shared" ca="1" si="33"/>
        <v>0.74701125209295471</v>
      </c>
      <c r="AP96" t="str">
        <f t="shared" ca="1" si="34"/>
        <v>pics\\Finik_6.jpg</v>
      </c>
      <c r="AR96" t="str">
        <f t="shared" si="36"/>
        <v/>
      </c>
      <c r="AS96" t="str">
        <f t="shared" ca="1" si="35"/>
        <v>pics\\Finik_6.jpg</v>
      </c>
      <c r="AT96">
        <f t="shared" ca="1" si="29"/>
        <v>0.63492213979342149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_Рассыпчатый_ли_</v>
      </c>
      <c r="BB96" t="str">
        <f t="shared" si="31"/>
        <v>_Рассыпчатый_ли_ФИМОН?</v>
      </c>
      <c r="BD96" cm="1">
        <f t="array" aca="1" ref="BD96" ca="1">INDEX($L$90:$L$97,(RANK(AT8,$AT$2:$AT$9)))</f>
        <v>2147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VLOOKUP(B97,audio_list_stym!$A$3:$BP$18,62,FALSE)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VLOOKUP(B97,audio_list_stym!$A$3:$AJ$18,30,FALSE)</f>
        <v>ZF</v>
      </c>
      <c r="I97" t="s">
        <v>695</v>
      </c>
      <c r="J97" t="str">
        <f t="shared" si="27"/>
        <v>ZF_8</v>
      </c>
      <c r="K97">
        <v>14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288</v>
      </c>
      <c r="Q97" t="str">
        <f>IF(G97="экспл",0,IF(G97="импл_",VLOOKUP(J97,quest_импл!$A$1:$J$129,8,FALSE),0))</f>
        <v>sound\\Ochishen_li.wav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2040</v>
      </c>
      <c r="AD97" t="str">
        <f t="shared" ca="1" si="32"/>
        <v>pics\\Limon_8.jpg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pics\\Limon_8.jpg</v>
      </c>
      <c r="AI97" t="s">
        <v>107</v>
      </c>
      <c r="AO97">
        <f t="shared" ca="1" si="33"/>
        <v>0.44672011373103715</v>
      </c>
      <c r="AP97" t="str">
        <f t="shared" ca="1" si="34"/>
        <v>pics\\Limon_8.jpg</v>
      </c>
      <c r="AR97" t="str">
        <f t="shared" si="36"/>
        <v/>
      </c>
      <c r="AS97" t="str">
        <f t="shared" ca="1" si="35"/>
        <v>pics\\Limon_8.jpg</v>
      </c>
      <c r="AT97">
        <f t="shared" ca="1" si="29"/>
        <v>0.73407438166968741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_Очищен_ли_</v>
      </c>
      <c r="BB97" t="str">
        <f t="shared" si="31"/>
        <v>_Очищен_ли_ФИМОН?</v>
      </c>
      <c r="BD97" cm="1">
        <f t="array" aca="1" ref="BD97" ca="1">INDEX($L$90:$L$97,(RANK(AT9,$AT$2:$AT$9)))</f>
        <v>2146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VLOOKUP(B98,audio_list_stym!$A$3:$BP$18,62,FALSE)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VLOOKUP(B98,audio_list_stym!$A$3:$AJ$18,30,FALSE)</f>
        <v>Ackee</v>
      </c>
      <c r="I98" t="s">
        <v>688</v>
      </c>
      <c r="J98" t="str">
        <f t="shared" si="27"/>
        <v>Ackee_1</v>
      </c>
      <c r="K98">
        <v>15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97</v>
      </c>
      <c r="Z98" t="str">
        <f>IF(G98="экспл",VLOOKUP(J98,quest_экспл!$A$1:$N$129,12,FALSE),IF(G98="импл_",0,0))</f>
        <v>sound\\Sushenniy_li_on.wav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2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28"/>
        <v/>
      </c>
      <c r="AI98" t="s">
        <v>108</v>
      </c>
      <c r="AO98">
        <f t="shared" ca="1" si="33"/>
        <v>0.15352530798225394</v>
      </c>
      <c r="AP98" t="str">
        <f t="shared" ca="1" si="34"/>
        <v>pics\\Redis_7.jpg</v>
      </c>
      <c r="AR98" t="str">
        <f>IF(AH98="sound\\Ogorod",AP26,"")</f>
        <v/>
      </c>
      <c r="AS98" t="str">
        <f t="shared" si="35"/>
        <v/>
      </c>
      <c r="AT98">
        <f t="shared" ca="1" si="29"/>
        <v>0.48579896757689189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_Сушеный_ли_он?</v>
      </c>
      <c r="BA98" t="e">
        <f>VLOOKUP(Q98,audio_list_stym!$B$2:$BQ$299,68,FALSE)</f>
        <v>#N/A</v>
      </c>
      <c r="BB98" t="str">
        <f t="shared" si="31"/>
        <v>На_экране_КОДИС._Сушеный_ли_он?</v>
      </c>
      <c r="BC98">
        <f>A98</f>
        <v>1213</v>
      </c>
      <c r="BD98" cm="1">
        <f t="array" aca="1" ref="BD98" ca="1">INDEX($L$98:$L$105,(RANK(AT2,$AT$2:$AT$9)))</f>
        <v>2068</v>
      </c>
      <c r="BE98" cm="1">
        <f t="array" aca="1" ref="BE98" ca="1">INDEX(BD66:BD81,(RANK(AT6,$AT$2:$AT$9)))</f>
        <v>2129</v>
      </c>
      <c r="BF98" cm="1">
        <f t="array" aca="1" ref="BF98" ca="1">INDEX(BD82:BD97,(RANK(AT6,$AT$2:$AT$9)))</f>
        <v>2141</v>
      </c>
      <c r="BG98" cm="1">
        <f t="array" aca="1" ref="BG98" ca="1">INDEX(BD106:BD129,(RANK(AT6,$AT$2:$AT$17)))</f>
        <v>2088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VLOOKUP(B99,audio_list_stym!$A$3:$BP$18,62,FALSE)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VLOOKUP(B99,audio_list_stym!$A$3:$AJ$18,30,FALSE)</f>
        <v>Ackee</v>
      </c>
      <c r="I99" t="s">
        <v>689</v>
      </c>
      <c r="J99" t="str">
        <f t="shared" si="27"/>
        <v>Ackee_2</v>
      </c>
      <c r="K99">
        <v>15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98</v>
      </c>
      <c r="Z99" t="str">
        <f>IF(G99="экспл",VLOOKUP(J99,quest_экспл!$A$1:$N$129,12,FALSE),IF(G99="импл_",0,0))</f>
        <v>sound\\On_s_vetochkoy.wav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2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28"/>
        <v/>
      </c>
      <c r="AI99" t="s">
        <v>109</v>
      </c>
      <c r="AO99">
        <f t="shared" ca="1" si="33"/>
        <v>0.59676812536462143</v>
      </c>
      <c r="AP99" t="str">
        <f t="shared" ca="1" si="34"/>
        <v>pics\\Kokos_2.jpg</v>
      </c>
      <c r="AR99" t="str">
        <f t="shared" ref="AR99:AR120" si="37">IF(AH99="sound\\Ogorod",AP27,"")</f>
        <v/>
      </c>
      <c r="AS99" t="str">
        <f t="shared" si="35"/>
        <v/>
      </c>
      <c r="AT99">
        <f t="shared" ca="1" si="29"/>
        <v>0.95278378137649244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_Он_с_веточкой?</v>
      </c>
      <c r="BA99" t="e">
        <f>VLOOKUP(Q99,audio_list_stym!$B$2:$BQ$299,68,FALSE)</f>
        <v>#N/A</v>
      </c>
      <c r="BB99" t="str">
        <f t="shared" si="31"/>
        <v>Посмотрите,_вот_КОДИС._Он_с_веточкой?</v>
      </c>
      <c r="BD99" cm="1">
        <f t="array" aca="1" ref="BD99" ca="1">INDEX($L$98:$L$105,(RANK(AT3,$AT$2:$AT$9)))</f>
        <v>2065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VLOOKUP(B100,audio_list_stym!$A$3:$BP$18,62,FALSE)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VLOOKUP(B100,audio_list_stym!$A$3:$AJ$18,30,FALSE)</f>
        <v>Ackee</v>
      </c>
      <c r="I100" t="s">
        <v>690</v>
      </c>
      <c r="J100" t="str">
        <f t="shared" si="27"/>
        <v>Ackee_3</v>
      </c>
      <c r="K100">
        <v>15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99</v>
      </c>
      <c r="Z100" t="str">
        <f>IF(G100="экспл",VLOOKUP(J100,quest_экспл!$A$1:$N$129,12,FALSE),IF(G100="импл_",0,0))</f>
        <v>sound\\On_rasskrit.wav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2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28"/>
        <v/>
      </c>
      <c r="AI100" t="s">
        <v>110</v>
      </c>
      <c r="AO100">
        <f t="shared" ca="1" si="33"/>
        <v>0.64260601185130095</v>
      </c>
      <c r="AP100" t="str">
        <f t="shared" ca="1" si="34"/>
        <v>pics\\Goroh_6.jpg</v>
      </c>
      <c r="AR100" t="str">
        <f t="shared" si="37"/>
        <v/>
      </c>
      <c r="AS100" t="str">
        <f t="shared" si="35"/>
        <v/>
      </c>
      <c r="AT100">
        <f t="shared" ca="1" si="29"/>
        <v>0.91331204115435394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_Он_раскрыт?</v>
      </c>
      <c r="BA100" t="e">
        <f>VLOOKUP(Q100,audio_list_stym!$B$2:$BQ$299,68,FALSE)</f>
        <v>#N/A</v>
      </c>
      <c r="BB100" t="str">
        <f t="shared" si="31"/>
        <v>Вот_КОДИС._Он_раскрыт?</v>
      </c>
      <c r="BD100" cm="1">
        <f t="array" aca="1" ref="BD100" ca="1">INDEX($L$98:$L$105,(RANK(AT4,$AT$2:$AT$9)))</f>
        <v>2070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VLOOKUP(B101,audio_list_stym!$A$3:$BP$18,62,FALSE)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VLOOKUP(B101,audio_list_stym!$A$3:$AJ$18,30,FALSE)</f>
        <v>Ackee</v>
      </c>
      <c r="I101" t="s">
        <v>691</v>
      </c>
      <c r="J101" t="str">
        <f t="shared" si="27"/>
        <v>Ackee_4</v>
      </c>
      <c r="K101">
        <v>15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100</v>
      </c>
      <c r="Z101" t="str">
        <f>IF(G101="экспл",VLOOKUP(J101,quest_экспл!$A$1:$N$129,12,FALSE),IF(G101="импл_",0,0))</f>
        <v>sound\\Pushistiy_li_on.wav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2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28"/>
        <v/>
      </c>
      <c r="AI101" t="s">
        <v>111</v>
      </c>
      <c r="AO101">
        <f t="shared" ca="1" si="33"/>
        <v>0.21958142717328244</v>
      </c>
      <c r="AP101" t="str">
        <f t="shared" ca="1" si="34"/>
        <v>pics\\Redis_4.jpg</v>
      </c>
      <c r="AR101" t="str">
        <f t="shared" si="37"/>
        <v/>
      </c>
      <c r="AS101" t="str">
        <f t="shared" si="35"/>
        <v/>
      </c>
      <c r="AT101">
        <f t="shared" ca="1" si="29"/>
        <v>0.81910463946004863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_Пушистый_ли_он?</v>
      </c>
      <c r="BA101" t="e">
        <f>VLOOKUP(Q101,audio_list_stym!$B$2:$BQ$299,68,FALSE)</f>
        <v>#N/A</v>
      </c>
      <c r="BB101" t="str">
        <f t="shared" si="31"/>
        <v>Это_КОДИС._Пушистый_ли_он?</v>
      </c>
      <c r="BD101" cm="1">
        <f t="array" aca="1" ref="BD101" ca="1">INDEX($L$98:$L$105,(RANK(AT5,$AT$2:$AT$9)))</f>
        <v>2072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VLOOKUP(B102,audio_list_stym!$A$3:$BP$18,62,FALSE)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VLOOKUP(B102,audio_list_stym!$A$3:$AJ$18,30,FALSE)</f>
        <v>Ackee</v>
      </c>
      <c r="I102" t="s">
        <v>692</v>
      </c>
      <c r="J102" t="str">
        <f t="shared" si="27"/>
        <v>Ackee_5</v>
      </c>
      <c r="K102">
        <v>15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101</v>
      </c>
      <c r="Z102" t="str">
        <f>IF(G102="экспл",VLOOKUP(J102,quest_экспл!$A$1:$N$129,12,FALSE),IF(G102="импл_",0,0))</f>
        <v>sound\\On_kvadratniy.wav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2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28"/>
        <v/>
      </c>
      <c r="AI102" t="s">
        <v>112</v>
      </c>
      <c r="AO102">
        <f t="shared" ca="1" si="33"/>
        <v>0.52821394511089548</v>
      </c>
      <c r="AP102" t="str">
        <f t="shared" ca="1" si="34"/>
        <v>pics\\Kokos_8.jpg</v>
      </c>
      <c r="AR102" t="str">
        <f t="shared" si="37"/>
        <v/>
      </c>
      <c r="AS102" t="str">
        <f t="shared" si="35"/>
        <v/>
      </c>
      <c r="AT102">
        <f t="shared" ca="1" si="29"/>
        <v>0.75045056321232417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_Он_квадратный?</v>
      </c>
      <c r="BA102" t="e">
        <f>VLOOKUP(Q102,audio_list_stym!$B$2:$BQ$299,68,FALSE)</f>
        <v>#N/A</v>
      </c>
      <c r="BB102" t="str">
        <f t="shared" si="31"/>
        <v>На_картинке_КОДИС._Он_квадратный?</v>
      </c>
      <c r="BD102" cm="1">
        <f t="array" aca="1" ref="BD102" ca="1">INDEX($L$98:$L$105,(RANK(AT6,$AT$2:$AT$9)))</f>
        <v>2069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VLOOKUP(B103,audio_list_stym!$A$3:$BP$18,62,FALSE)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VLOOKUP(B103,audio_list_stym!$A$3:$AJ$18,30,FALSE)</f>
        <v>Ackee</v>
      </c>
      <c r="I103" t="s">
        <v>693</v>
      </c>
      <c r="J103" t="str">
        <f t="shared" si="27"/>
        <v>Ackee_6</v>
      </c>
      <c r="K103">
        <v>15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102</v>
      </c>
      <c r="Z103" t="str">
        <f>IF(G103="экспл",VLOOKUP(J103,quest_экспл!$A$1:$N$129,12,FALSE),IF(G103="импл_",0,0))</f>
        <v>sound\\Raznocvetniy_li_on.wav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2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28"/>
        <v/>
      </c>
      <c r="AI103" t="s">
        <v>113</v>
      </c>
      <c r="AO103">
        <f t="shared" ca="1" si="33"/>
        <v>0.80830768989134305</v>
      </c>
      <c r="AP103" t="str">
        <f t="shared" ca="1" si="34"/>
        <v>pics\\Finik_3.jpg</v>
      </c>
      <c r="AR103" t="str">
        <f t="shared" si="37"/>
        <v/>
      </c>
      <c r="AS103" t="str">
        <f t="shared" si="35"/>
        <v/>
      </c>
      <c r="AT103">
        <f t="shared" ca="1" si="29"/>
        <v>0.76003882511506649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_Разноцветный_ли_он?</v>
      </c>
      <c r="BA103" t="e">
        <f>VLOOKUP(Q103,audio_list_stym!$B$2:$BQ$299,68,FALSE)</f>
        <v>#N/A</v>
      </c>
      <c r="BB103" t="str">
        <f t="shared" si="31"/>
        <v>На_мониторе_КОДИС._Разноцветный_ли_он?</v>
      </c>
      <c r="BD103" cm="1">
        <f t="array" aca="1" ref="BD103" ca="1">INDEX($L$98:$L$105,(RANK(AT7,$AT$2:$AT$9)))</f>
        <v>2071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VLOOKUP(B104,audio_list_stym!$A$3:$BP$18,62,FALSE)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VLOOKUP(B104,audio_list_stym!$A$3:$AJ$18,30,FALSE)</f>
        <v>Ackee</v>
      </c>
      <c r="I104" t="s">
        <v>694</v>
      </c>
      <c r="J104" t="str">
        <f t="shared" si="27"/>
        <v>Ackee_7</v>
      </c>
      <c r="K104">
        <v>15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103</v>
      </c>
      <c r="Z104" t="str">
        <f>IF(G104="экспл",VLOOKUP(J104,quest_экспл!$A$1:$N$129,12,FALSE),IF(G104="импл_",0,0))</f>
        <v>sound\\Uvyadshiy_li_on.wav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2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28"/>
        <v/>
      </c>
      <c r="AI104" t="s">
        <v>114</v>
      </c>
      <c r="AO104">
        <f t="shared" ca="1" si="33"/>
        <v>0.98282702813612177</v>
      </c>
      <c r="AP104" t="str">
        <f t="shared" ca="1" si="34"/>
        <v>pics\\Banan_1.jpg</v>
      </c>
      <c r="AR104" t="str">
        <f t="shared" si="37"/>
        <v/>
      </c>
      <c r="AS104" t="str">
        <f t="shared" si="35"/>
        <v/>
      </c>
      <c r="AT104">
        <f t="shared" ca="1" si="29"/>
        <v>0.41187137429867959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_Увядший_ли_он?</v>
      </c>
      <c r="BA104" t="e">
        <f>VLOOKUP(Q104,audio_list_stym!$B$2:$BQ$299,68,FALSE)</f>
        <v>#N/A</v>
      </c>
      <c r="BB104" t="str">
        <f t="shared" si="31"/>
        <v>Перед_Вами_КОДИС._Увядший_ли_он?</v>
      </c>
      <c r="BD104" cm="1">
        <f t="array" aca="1" ref="BD104" ca="1">INDEX($L$98:$L$105,(RANK(AT8,$AT$2:$AT$9)))</f>
        <v>2067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VLOOKUP(B105,audio_list_stym!$A$3:$BP$18,62,FALSE)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VLOOKUP(B105,audio_list_stym!$A$3:$AJ$18,30,FALSE)</f>
        <v>Ackee</v>
      </c>
      <c r="I105" t="s">
        <v>695</v>
      </c>
      <c r="J105" t="str">
        <f t="shared" si="27"/>
        <v>Ackee_8</v>
      </c>
      <c r="K105">
        <v>15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104</v>
      </c>
      <c r="Z105" t="str">
        <f>IF(G105="экспл",VLOOKUP(J105,quest_экспл!$A$1:$N$129,12,FALSE),IF(G105="импл_",0,0))</f>
        <v>sound\\On_sklizskiy.wav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2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28"/>
        <v/>
      </c>
      <c r="AI105" t="s">
        <v>115</v>
      </c>
      <c r="AO105">
        <f t="shared" ca="1" si="33"/>
        <v>0.60430513354943471</v>
      </c>
      <c r="AP105" t="str">
        <f t="shared" ca="1" si="34"/>
        <v>pics\\Kokos_1.jpg</v>
      </c>
      <c r="AR105" t="str">
        <f t="shared" si="37"/>
        <v/>
      </c>
      <c r="AS105" t="str">
        <f t="shared" si="35"/>
        <v/>
      </c>
      <c r="AT105">
        <f t="shared" ca="1" si="29"/>
        <v>0.88083479953545529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_Он_склизкий?</v>
      </c>
      <c r="BA105" t="e">
        <f>VLOOKUP(Q105,audio_list_stym!$B$2:$BQ$299,68,FALSE)</f>
        <v>#N/A</v>
      </c>
      <c r="BB105" t="str">
        <f t="shared" si="31"/>
        <v>Вы_видите_КОДИС._Он_склизкий?</v>
      </c>
      <c r="BD105" cm="1">
        <f t="array" aca="1" ref="BD105" ca="1">INDEX($L$98:$L$105,(RANK(AT9,$AT$2:$AT$9)))</f>
        <v>2066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VLOOKUP(B106,audio_list_stym!$A$3:$BP$18,62,FALSE)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VLOOKUP(B106,audio_list_stym!$A$3:$AJ$18,30,FALSE)</f>
        <v>Ake</v>
      </c>
      <c r="I106" t="s">
        <v>688</v>
      </c>
      <c r="J106" t="str">
        <f t="shared" si="27"/>
        <v>Ake_1</v>
      </c>
      <c r="K106">
        <v>16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233</v>
      </c>
      <c r="Q106" t="str">
        <f>IF(G106="экспл",0,IF(G106="импл_",VLOOKUP(J106,quest_импл!$A$1:$J$129,8,FALSE),0))</f>
        <v>sound\\Imeet_li_myakot.wav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2007</v>
      </c>
      <c r="AD106" t="str">
        <f t="shared" ca="1" si="32"/>
        <v>pics\\Banan_7.jpg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pics\\Banan_7.jpg</v>
      </c>
      <c r="AI106" t="s">
        <v>116</v>
      </c>
      <c r="AO106">
        <f t="shared" ca="1" si="33"/>
        <v>0.89624247741059426</v>
      </c>
      <c r="AP106" t="str">
        <f t="shared" ca="1" si="34"/>
        <v>pics\\Banan_7.jpg</v>
      </c>
      <c r="AR106" t="str">
        <f t="shared" si="37"/>
        <v/>
      </c>
      <c r="AS106" t="str">
        <f t="shared" ca="1" si="35"/>
        <v>pics\\Banan_7.jpg</v>
      </c>
      <c r="AT106">
        <f t="shared" ca="1" si="29"/>
        <v>0.55208278888321494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_Имеет_ли_мякоть_</v>
      </c>
      <c r="BB106" t="str">
        <f t="shared" si="31"/>
        <v>_Имеет_ли_мякоть_XXXXX?</v>
      </c>
      <c r="BC106">
        <f>A106</f>
        <v>1214</v>
      </c>
      <c r="BD106" cm="1">
        <f t="array" aca="1" ref="BD106" ca="1">INDEX($L$106:$L$113,(RANK(AT2,$AT$2:$AT$9)))</f>
        <v>2076</v>
      </c>
      <c r="BE106" cm="1">
        <f t="array" aca="1" ref="BE106" ca="1">INDEX(BD66:BD81,(RANK(AT7,$AT$2:$AT$17)))</f>
        <v>2135</v>
      </c>
      <c r="BF106" cm="1">
        <f t="array" aca="1" ref="BF106" ca="1">INDEX(BD90:BD105,(RANK(AT7,$AT$2:$AT$17)))</f>
        <v>2071</v>
      </c>
      <c r="BG106" cm="1">
        <f t="array" aca="1" ref="BG106" ca="1">INDEX(BD114:BD129,(RANK(AT7,$AT$2:$AT$9)))</f>
        <v>2083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VLOOKUP(B107,audio_list_stym!$A$3:$BP$18,62,FALSE)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VLOOKUP(B107,audio_list_stym!$A$3:$AJ$18,30,FALSE)</f>
        <v>Ake</v>
      </c>
      <c r="I107" t="s">
        <v>689</v>
      </c>
      <c r="J107" t="str">
        <f t="shared" si="27"/>
        <v>Ake_2</v>
      </c>
      <c r="K107">
        <v>16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234</v>
      </c>
      <c r="Q107" t="str">
        <f>IF(G107="экспл",0,IF(G107="импл_",VLOOKUP(J107,quest_импл!$A$1:$J$129,8,FALSE),0))</f>
        <v>sound\\Prodolgovatiy_li.wav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2043</v>
      </c>
      <c r="AD107" t="str">
        <f t="shared" ca="1" si="32"/>
        <v>pics\\Peper_3.jpg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pics\\Peper_3.jpg</v>
      </c>
      <c r="AI107" t="s">
        <v>117</v>
      </c>
      <c r="AO107">
        <f t="shared" ca="1" si="33"/>
        <v>0.4064793504255354</v>
      </c>
      <c r="AP107" t="str">
        <f t="shared" ca="1" si="34"/>
        <v>pics\\Peper_3.jpg</v>
      </c>
      <c r="AR107" t="str">
        <f t="shared" si="37"/>
        <v/>
      </c>
      <c r="AS107" t="str">
        <f t="shared" ca="1" si="35"/>
        <v>pics\\Peper_3.jpg</v>
      </c>
      <c r="AT107">
        <f t="shared" ca="1" si="29"/>
        <v>0.52119742430586524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_Продолговатый_ли_</v>
      </c>
      <c r="BB107" t="str">
        <f t="shared" si="31"/>
        <v>_Продолговатый_ли_XXXXX?</v>
      </c>
      <c r="BD107" cm="1">
        <f t="array" aca="1" ref="BD107" ca="1">INDEX($L$106:$L$113,(RANK(AT3,$AT$2:$AT$9)))</f>
        <v>2073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VLOOKUP(B108,audio_list_stym!$A$3:$BP$18,62,FALSE)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VLOOKUP(B108,audio_list_stym!$A$3:$AJ$18,30,FALSE)</f>
        <v>Ake</v>
      </c>
      <c r="I108" t="s">
        <v>690</v>
      </c>
      <c r="J108" t="str">
        <f t="shared" si="27"/>
        <v>Ake_3</v>
      </c>
      <c r="K108">
        <v>16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235</v>
      </c>
      <c r="Q108" t="str">
        <f>IF(G108="экспл",0,IF(G108="импл_",VLOOKUP(J108,quest_импл!$A$1:$J$129,8,FALSE),0))</f>
        <v>sound\\Pyatnistyi_li.wav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2056</v>
      </c>
      <c r="AD108" t="str">
        <f t="shared" ca="1" si="32"/>
        <v>pics\\Redis_8.jpg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pics\\Redis_8.jpg</v>
      </c>
      <c r="AI108" t="s">
        <v>118</v>
      </c>
      <c r="AO108">
        <f t="shared" ca="1" si="33"/>
        <v>0.15066119244420062</v>
      </c>
      <c r="AP108" t="str">
        <f t="shared" ca="1" si="34"/>
        <v>pics\\Redis_8.jpg</v>
      </c>
      <c r="AR108" t="str">
        <f t="shared" si="37"/>
        <v/>
      </c>
      <c r="AS108" t="str">
        <f t="shared" ca="1" si="35"/>
        <v>pics\\Redis_8.jpg</v>
      </c>
      <c r="AT108">
        <f t="shared" ca="1" si="29"/>
        <v>0.53010040329437014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_Пятнистый_ли_</v>
      </c>
      <c r="BB108" t="str">
        <f t="shared" si="31"/>
        <v>_Пятнистый_ли_XXXXX?</v>
      </c>
      <c r="BD108" cm="1">
        <f t="array" aca="1" ref="BD108" ca="1">INDEX($L$106:$L$113,(RANK(AT4,$AT$2:$AT$9)))</f>
        <v>2078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VLOOKUP(B109,audio_list_stym!$A$3:$BP$18,62,FALSE)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VLOOKUP(B109,audio_list_stym!$A$3:$AJ$18,30,FALSE)</f>
        <v>Ake</v>
      </c>
      <c r="I109" t="s">
        <v>691</v>
      </c>
      <c r="J109" t="str">
        <f t="shared" si="27"/>
        <v>Ake_4</v>
      </c>
      <c r="K109">
        <v>16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236</v>
      </c>
      <c r="Q109" t="str">
        <f>IF(G109="экспл",0,IF(G109="импл_",VLOOKUP(J109,quest_импл!$A$1:$J$129,8,FALSE),0))</f>
        <v>sound\\S_kochuroy_li.wav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2008</v>
      </c>
      <c r="AD109" t="str">
        <f t="shared" ca="1" si="32"/>
        <v>pics\\Banan_8.jpg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pics\\Banan_8.jpg</v>
      </c>
      <c r="AI109" t="s">
        <v>119</v>
      </c>
      <c r="AO109">
        <f t="shared" ca="1" si="33"/>
        <v>0.85211887015646426</v>
      </c>
      <c r="AP109" t="str">
        <f t="shared" ca="1" si="34"/>
        <v>pics\\Banan_8.jpg</v>
      </c>
      <c r="AR109" t="str">
        <f t="shared" si="37"/>
        <v/>
      </c>
      <c r="AS109" t="str">
        <f t="shared" ca="1" si="35"/>
        <v>pics\\Banan_8.jpg</v>
      </c>
      <c r="AT109">
        <f t="shared" ca="1" si="29"/>
        <v>0.40104560325478233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_С_косточкой_ли_</v>
      </c>
      <c r="BB109" t="str">
        <f t="shared" si="31"/>
        <v>_С_косточкой_ли_XXXXX?</v>
      </c>
      <c r="BD109" cm="1">
        <f t="array" aca="1" ref="BD109" ca="1">INDEX($L$106:$L$113,(RANK(AT5,$AT$2:$AT$9)))</f>
        <v>2080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VLOOKUP(B110,audio_list_stym!$A$3:$BP$18,62,FALSE)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VLOOKUP(B110,audio_list_stym!$A$3:$AJ$18,30,FALSE)</f>
        <v>Ake</v>
      </c>
      <c r="I110" t="s">
        <v>692</v>
      </c>
      <c r="J110" t="str">
        <f t="shared" si="27"/>
        <v>Ake_5</v>
      </c>
      <c r="K110">
        <v>16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237</v>
      </c>
      <c r="Q110" t="str">
        <f>IF(G110="экспл",0,IF(G110="импл_",VLOOKUP(J110,quest_импл!$A$1:$J$129,8,FALSE),0))</f>
        <v>sound\\Fioletoviy_li.wav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2054</v>
      </c>
      <c r="AD110" t="str">
        <f t="shared" ca="1" si="32"/>
        <v>pics\\Redis_6.jpg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pics\\Redis_6.jpg</v>
      </c>
      <c r="AI110" t="s">
        <v>120</v>
      </c>
      <c r="AO110">
        <f t="shared" ca="1" si="33"/>
        <v>0.18316694346424833</v>
      </c>
      <c r="AP110" t="str">
        <f t="shared" ca="1" si="34"/>
        <v>pics\\Redis_6.jpg</v>
      </c>
      <c r="AR110" t="str">
        <f t="shared" si="37"/>
        <v/>
      </c>
      <c r="AS110" t="str">
        <f t="shared" ca="1" si="35"/>
        <v>pics\\Redis_6.jpg</v>
      </c>
      <c r="AT110">
        <f t="shared" ca="1" si="29"/>
        <v>0.60484364784912936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_Синий_ли_</v>
      </c>
      <c r="BB110" t="str">
        <f t="shared" si="31"/>
        <v>_Синий_ли_XXXXX?</v>
      </c>
      <c r="BD110" cm="1">
        <f t="array" aca="1" ref="BD110" ca="1">INDEX($L$106:$L$113,(RANK(AT6,$AT$2:$AT$9)))</f>
        <v>2077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VLOOKUP(B111,audio_list_stym!$A$3:$BP$18,62,FALSE)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VLOOKUP(B111,audio_list_stym!$A$3:$AJ$18,30,FALSE)</f>
        <v>Ake</v>
      </c>
      <c r="I111" t="s">
        <v>693</v>
      </c>
      <c r="J111" t="str">
        <f t="shared" si="27"/>
        <v>Ake_6</v>
      </c>
      <c r="K111">
        <v>16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238</v>
      </c>
      <c r="Q111" t="str">
        <f>IF(G111="экспл",0,IF(G111="импл_",VLOOKUP(J111,quest_импл!$A$1:$J$129,8,FALSE),0))</f>
        <v>sound\\S_dolkami_li.wav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2048</v>
      </c>
      <c r="AD111" t="str">
        <f t="shared" ca="1" si="32"/>
        <v>pics\\Peper_8.jpg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pics\\Peper_8.jpg</v>
      </c>
      <c r="AI111" t="s">
        <v>121</v>
      </c>
      <c r="AO111">
        <f t="shared" ca="1" si="33"/>
        <v>0.29597533667120035</v>
      </c>
      <c r="AP111" t="str">
        <f t="shared" ca="1" si="34"/>
        <v>pics\\Peper_8.jpg</v>
      </c>
      <c r="AR111" t="str">
        <f t="shared" si="37"/>
        <v/>
      </c>
      <c r="AS111" t="str">
        <f t="shared" ca="1" si="35"/>
        <v>pics\\Peper_8.jpg</v>
      </c>
      <c r="AT111">
        <f t="shared" ca="1" si="29"/>
        <v>0.15293849189794329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_С_дольками_ли_</v>
      </c>
      <c r="BB111" t="str">
        <f t="shared" si="31"/>
        <v>_С_дольками_ли_XXXXX?</v>
      </c>
      <c r="BD111" cm="1">
        <f t="array" aca="1" ref="BD111" ca="1">INDEX($L$106:$L$113,(RANK(AT7,$AT$2:$AT$9)))</f>
        <v>2079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VLOOKUP(B112,audio_list_stym!$A$3:$BP$18,62,FALSE)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VLOOKUP(B112,audio_list_stym!$A$3:$AJ$18,30,FALSE)</f>
        <v>Ake</v>
      </c>
      <c r="I112" t="s">
        <v>694</v>
      </c>
      <c r="J112" t="str">
        <f t="shared" si="27"/>
        <v>Ake_7</v>
      </c>
      <c r="K112">
        <v>16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239</v>
      </c>
      <c r="Q112" t="str">
        <f>IF(G112="экспл",0,IF(G112="импл_",VLOOKUP(J112,quest_импл!$A$1:$J$129,8,FALSE),0))</f>
        <v>sound\\Visushenniy_li.wav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2023</v>
      </c>
      <c r="AD112" t="str">
        <f t="shared" ca="1" si="32"/>
        <v>pics\\Goroh_7.jpg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pics\\Goroh_7.jpg</v>
      </c>
      <c r="AI112" t="s">
        <v>122</v>
      </c>
      <c r="AO112">
        <f t="shared" ca="1" si="33"/>
        <v>0.63873623673243762</v>
      </c>
      <c r="AP112" t="str">
        <f t="shared" ca="1" si="34"/>
        <v>pics\\Goroh_7.jpg</v>
      </c>
      <c r="AR112" t="str">
        <f t="shared" si="37"/>
        <v/>
      </c>
      <c r="AS112" t="str">
        <f t="shared" ca="1" si="35"/>
        <v>pics\\Goroh_7.jpg</v>
      </c>
      <c r="AT112">
        <f t="shared" ca="1" si="29"/>
        <v>0.44082026042427247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_Высушенный_ли_</v>
      </c>
      <c r="BB112" t="str">
        <f t="shared" si="31"/>
        <v>_Высушенный_ли_XXXXX?</v>
      </c>
      <c r="BD112" cm="1">
        <f t="array" aca="1" ref="BD112" ca="1">INDEX($L$106:$L$113,(RANK(AT8,$AT$2:$AT$9)))</f>
        <v>2075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VLOOKUP(B113,audio_list_stym!$A$3:$BP$18,62,FALSE)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VLOOKUP(B113,audio_list_stym!$A$3:$AJ$18,30,FALSE)</f>
        <v>Ake</v>
      </c>
      <c r="I113" t="s">
        <v>695</v>
      </c>
      <c r="J113" t="str">
        <f t="shared" si="27"/>
        <v>Ake_8</v>
      </c>
      <c r="K113">
        <v>16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240</v>
      </c>
      <c r="Q113" t="str">
        <f>IF(G113="экспл",0,IF(G113="импл_",VLOOKUP(J113,quest_импл!$A$1:$J$129,8,FALSE),0))</f>
        <v>sound\\Myatiy_li.wav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2047</v>
      </c>
      <c r="AD113" t="str">
        <f t="shared" ca="1" si="32"/>
        <v>pics\\Peper_7.jpg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pics\\Peper_7.jpg</v>
      </c>
      <c r="AI113" t="s">
        <v>123</v>
      </c>
      <c r="AO113">
        <f t="shared" ca="1" si="33"/>
        <v>0.32202114281402494</v>
      </c>
      <c r="AP113" t="str">
        <f t="shared" ca="1" si="34"/>
        <v>pics\\Peper_7.jpg</v>
      </c>
      <c r="AR113" t="str">
        <f t="shared" si="37"/>
        <v/>
      </c>
      <c r="AS113" t="str">
        <f t="shared" ca="1" si="35"/>
        <v>pics\\Peper_7.jpg</v>
      </c>
      <c r="AT113">
        <f t="shared" ca="1" si="29"/>
        <v>0.26274242127331793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_Мятый_ли_</v>
      </c>
      <c r="BB113" t="str">
        <f t="shared" si="31"/>
        <v>_Мятый_ли_XXXXX?</v>
      </c>
      <c r="BD113" cm="1">
        <f t="array" aca="1" ref="BD113" ca="1">INDEX($L$106:$L$113,(RANK(AT9,$AT$2:$AT$9)))</f>
        <v>2074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VLOOKUP(B114,audio_list_stym!$A$3:$BP$18,62,FALSE)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VLOOKUP(B114,audio_list_stym!$A$3:$AJ$18,30,FALSE)</f>
        <v>Finger</v>
      </c>
      <c r="I114" t="s">
        <v>688</v>
      </c>
      <c r="J114" t="str">
        <f t="shared" si="27"/>
        <v>Finger_1</v>
      </c>
      <c r="K114">
        <v>17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113</v>
      </c>
      <c r="Z114" t="str">
        <f>IF(G114="экспл",VLOOKUP(J114,quest_экспл!$A$1:$N$129,12,FALSE),IF(G114="импл_",0,0))</f>
        <v>sound\\On_vizhatiy.wav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2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8"/>
        <v/>
      </c>
      <c r="AI114" t="s">
        <v>86</v>
      </c>
      <c r="AO114">
        <f t="shared" ca="1" si="33"/>
        <v>0.83255666156806507</v>
      </c>
      <c r="AP114" t="str">
        <f t="shared" ca="1" si="34"/>
        <v>pics\\Finik_2.jpg</v>
      </c>
      <c r="AR114" t="str">
        <f t="shared" si="37"/>
        <v/>
      </c>
      <c r="AS114" t="str">
        <f t="shared" si="35"/>
        <v/>
      </c>
      <c r="AT114">
        <f t="shared" ca="1" si="29"/>
        <v>0.81020658705334281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_Он_выжатый?</v>
      </c>
      <c r="BA114" t="e">
        <f>VLOOKUP(Q114,audio_list_stym!$B$2:$BQ$299,68,FALSE)</f>
        <v>#N/A</v>
      </c>
      <c r="BB114" t="str">
        <f t="shared" si="31"/>
        <v>На_экране_XXXXX._Он_выжатый?</v>
      </c>
      <c r="BC114">
        <f>A114</f>
        <v>1215</v>
      </c>
      <c r="BD114" cm="1">
        <f t="array" aca="1" ref="BD114" ca="1">INDEX($L$114:$L$121,(RANK(AT2,$AT$2:$AT$9)))</f>
        <v>2084</v>
      </c>
      <c r="BE114" cm="1">
        <f t="array" aca="1" ref="BE114" ca="1">INDEX(BD66:BD81,(RANK(AT8,$AT$2:$AT$17)))</f>
        <v>2132</v>
      </c>
      <c r="BF114" cm="1">
        <f t="array" aca="1" ref="BF114" ca="1">INDEX(BD82:BD97,(RANK(AT8,$AT$2:$AT$9)))</f>
        <v>2142</v>
      </c>
      <c r="BG114" cm="1">
        <f t="array" aca="1" ref="BG114" ca="1">INDEX(BD98:BD113,(RANK(AT8,$AT$2:$AT$9)))</f>
        <v>2070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VLOOKUP(B115,audio_list_stym!$A$3:$BP$18,62,FALSE)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VLOOKUP(B115,audio_list_stym!$A$3:$AJ$18,30,FALSE)</f>
        <v>Finger</v>
      </c>
      <c r="I115" t="s">
        <v>689</v>
      </c>
      <c r="J115" t="str">
        <f t="shared" si="27"/>
        <v>Finger_2</v>
      </c>
      <c r="K115">
        <v>17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114</v>
      </c>
      <c r="Z115" t="str">
        <f>IF(G115="экспл",VLOOKUP(J115,quest_экспл!$A$1:$N$129,12,FALSE),IF(G115="импл_",0,0))</f>
        <v>sound\\On_nadloman.wav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2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8"/>
        <v/>
      </c>
      <c r="AI115" t="s">
        <v>87</v>
      </c>
      <c r="AO115">
        <f t="shared" ca="1" si="33"/>
        <v>0.45656480265350685</v>
      </c>
      <c r="AP115" t="str">
        <f t="shared" ca="1" si="34"/>
        <v>pics\\Limon_6.jpg</v>
      </c>
      <c r="AR115" t="str">
        <f t="shared" si="37"/>
        <v/>
      </c>
      <c r="AS115" t="str">
        <f t="shared" si="35"/>
        <v/>
      </c>
      <c r="AT115">
        <f t="shared" ca="1" si="29"/>
        <v>0.58981370670217237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_Он_надломан?</v>
      </c>
      <c r="BA115" t="e">
        <f>VLOOKUP(Q115,audio_list_stym!$B$2:$BQ$299,68,FALSE)</f>
        <v>#N/A</v>
      </c>
      <c r="BB115" t="str">
        <f t="shared" si="31"/>
        <v>Посмотрите,_вот_XXXXX._Он_надломан?</v>
      </c>
      <c r="BD115" cm="1">
        <f t="array" aca="1" ref="BD115" ca="1">INDEX($L$114:$L$121,(RANK(AT3,$AT$2:$AT$9)))</f>
        <v>2081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VLOOKUP(B116,audio_list_stym!$A$3:$BP$18,62,FALSE)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VLOOKUP(B116,audio_list_stym!$A$3:$AJ$18,30,FALSE)</f>
        <v>Finger</v>
      </c>
      <c r="I116" t="s">
        <v>690</v>
      </c>
      <c r="J116" t="str">
        <f t="shared" si="27"/>
        <v>Finger_3</v>
      </c>
      <c r="K116">
        <v>17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115</v>
      </c>
      <c r="Z116" t="str">
        <f>IF(G116="экспл",VLOOKUP(J116,quest_экспл!$A$1:$N$129,12,FALSE),IF(G116="импл_",0,0))</f>
        <v>sound\\On_volnistiy.wav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2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28"/>
        <v/>
      </c>
      <c r="AI116" t="s">
        <v>88</v>
      </c>
      <c r="AO116">
        <f t="shared" ca="1" si="33"/>
        <v>0.55229165239680633</v>
      </c>
      <c r="AP116" t="str">
        <f t="shared" ca="1" si="34"/>
        <v>pics\\Kokos_4.jpg</v>
      </c>
      <c r="AR116" t="str">
        <f t="shared" si="37"/>
        <v/>
      </c>
      <c r="AS116" t="str">
        <f t="shared" si="35"/>
        <v/>
      </c>
      <c r="AT116">
        <f t="shared" ca="1" si="29"/>
        <v>0.22002361114426183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_Он_волнистый?</v>
      </c>
      <c r="BA116" t="e">
        <f>VLOOKUP(Q116,audio_list_stym!$B$2:$BQ$299,68,FALSE)</f>
        <v>#N/A</v>
      </c>
      <c r="BB116" t="str">
        <f t="shared" si="31"/>
        <v>Вот_XXXXX._Он_волнистый?</v>
      </c>
      <c r="BD116" cm="1">
        <f t="array" aca="1" ref="BD116" ca="1">INDEX($L$114:$L$121,(RANK(AT4,$AT$2:$AT$9)))</f>
        <v>2086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VLOOKUP(B117,audio_list_stym!$A$3:$BP$18,62,FALSE)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VLOOKUP(B117,audio_list_stym!$A$3:$AJ$18,30,FALSE)</f>
        <v>Finger</v>
      </c>
      <c r="I117" t="s">
        <v>691</v>
      </c>
      <c r="J117" t="str">
        <f t="shared" si="27"/>
        <v>Finger_4</v>
      </c>
      <c r="K117">
        <v>17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116</v>
      </c>
      <c r="Z117" t="str">
        <f>IF(G117="экспл",VLOOKUP(J117,quest_экспл!$A$1:$N$129,12,FALSE),IF(G117="импл_",0,0))</f>
        <v>sound\\On_buriy.wav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2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8"/>
        <v/>
      </c>
      <c r="AI117" t="s">
        <v>89</v>
      </c>
      <c r="AO117">
        <f t="shared" ca="1" si="33"/>
        <v>0.54791953727676057</v>
      </c>
      <c r="AP117" t="str">
        <f t="shared" ca="1" si="34"/>
        <v>pics\\Kokos_6.jpg</v>
      </c>
      <c r="AR117" t="str">
        <f t="shared" si="37"/>
        <v/>
      </c>
      <c r="AS117" t="str">
        <f t="shared" si="35"/>
        <v/>
      </c>
      <c r="AT117">
        <f t="shared" ca="1" si="29"/>
        <v>0.19095053755346225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_Он_бурый?</v>
      </c>
      <c r="BA117" t="e">
        <f>VLOOKUP(Q117,audio_list_stym!$B$2:$BQ$299,68,FALSE)</f>
        <v>#N/A</v>
      </c>
      <c r="BB117" t="str">
        <f t="shared" si="31"/>
        <v>Это_XXXXX._Он_бурый?</v>
      </c>
      <c r="BD117" cm="1">
        <f t="array" aca="1" ref="BD117" ca="1">INDEX($L$114:$L$121,(RANK(AT5,$AT$2:$AT$9)))</f>
        <v>2088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VLOOKUP(B118,audio_list_stym!$A$3:$BP$18,62,FALSE)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VLOOKUP(B118,audio_list_stym!$A$3:$AJ$18,30,FALSE)</f>
        <v>Finger</v>
      </c>
      <c r="I118" t="s">
        <v>692</v>
      </c>
      <c r="J118" t="str">
        <f t="shared" si="27"/>
        <v>Finger_5</v>
      </c>
      <c r="K118">
        <v>17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117</v>
      </c>
      <c r="Z118" t="str">
        <f>IF(G118="экспл",VLOOKUP(J118,quest_экспл!$A$1:$N$129,12,FALSE),IF(G118="импл_",0,0))</f>
        <v>sound\\Vityanut_li_on.wav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2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28"/>
        <v/>
      </c>
      <c r="AI118" t="s">
        <v>90</v>
      </c>
      <c r="AO118">
        <f t="shared" ca="1" si="33"/>
        <v>0.7024309296511384</v>
      </c>
      <c r="AP118" t="str">
        <f t="shared" ca="1" si="34"/>
        <v>pics\\Finik_7.jpg</v>
      </c>
      <c r="AR118" t="str">
        <f t="shared" si="37"/>
        <v/>
      </c>
      <c r="AS118" t="str">
        <f t="shared" si="35"/>
        <v/>
      </c>
      <c r="AT118">
        <f t="shared" ca="1" si="29"/>
        <v>0.48418715714133331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_Вытянут_ли_он?</v>
      </c>
      <c r="BA118" t="e">
        <f>VLOOKUP(Q118,audio_list_stym!$B$2:$BQ$299,68,FALSE)</f>
        <v>#N/A</v>
      </c>
      <c r="BB118" t="str">
        <f t="shared" si="31"/>
        <v>На_картинке_XXXXX._Вытянут_ли_он?</v>
      </c>
      <c r="BD118" cm="1">
        <f t="array" aca="1" ref="BD118" ca="1">INDEX($L$114:$L$121,(RANK(AT6,$AT$2:$AT$9)))</f>
        <v>2085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VLOOKUP(B119,audio_list_stym!$A$3:$BP$18,62,FALSE)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VLOOKUP(B119,audio_list_stym!$A$3:$AJ$18,30,FALSE)</f>
        <v>Finger</v>
      </c>
      <c r="I119" t="s">
        <v>693</v>
      </c>
      <c r="J119" t="str">
        <f t="shared" si="27"/>
        <v>Finger_6</v>
      </c>
      <c r="K119">
        <v>17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118</v>
      </c>
      <c r="Z119" t="str">
        <f>IF(G119="экспл",VLOOKUP(J119,quest_экспл!$A$1:$N$129,12,FALSE),IF(G119="импл_",0,0))</f>
        <v>sound\\Obyemniy_li_on.wav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2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28"/>
        <v/>
      </c>
      <c r="AI119" t="s">
        <v>91</v>
      </c>
      <c r="AO119">
        <f t="shared" ca="1" si="33"/>
        <v>1.0495654220995299E-2</v>
      </c>
      <c r="AP119" t="str">
        <f t="shared" ca="1" si="34"/>
        <v>pics\\Tomat_8.jpg</v>
      </c>
      <c r="AR119" t="str">
        <f t="shared" si="37"/>
        <v/>
      </c>
      <c r="AS119" t="str">
        <f t="shared" si="35"/>
        <v/>
      </c>
      <c r="AT119">
        <f t="shared" ca="1" si="29"/>
        <v>0.2284876468301863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_Объемный_ли_он?</v>
      </c>
      <c r="BA119" t="e">
        <f>VLOOKUP(Q119,audio_list_stym!$B$2:$BQ$299,68,FALSE)</f>
        <v>#N/A</v>
      </c>
      <c r="BB119" t="str">
        <f t="shared" si="31"/>
        <v>На_мониторе_XXXXX._Объемный_ли_он?</v>
      </c>
      <c r="BD119" cm="1">
        <f t="array" aca="1" ref="BD119" ca="1">INDEX($L$114:$L$121,(RANK(AT7,$AT$2:$AT$9)))</f>
        <v>2087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VLOOKUP(B120,audio_list_stym!$A$3:$BP$18,62,FALSE)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VLOOKUP(B120,audio_list_stym!$A$3:$AJ$18,30,FALSE)</f>
        <v>Finger</v>
      </c>
      <c r="I120" t="s">
        <v>694</v>
      </c>
      <c r="J120" t="str">
        <f t="shared" si="27"/>
        <v>Finger_7</v>
      </c>
      <c r="K120">
        <v>17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119</v>
      </c>
      <c r="Z120" t="str">
        <f>IF(G120="экспл",VLOOKUP(J120,quest_экспл!$A$1:$N$129,12,FALSE),IF(G120="импл_",0,0))</f>
        <v>sound\\Pustoy_li_on.wav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2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28"/>
        <v/>
      </c>
      <c r="AI120" t="s">
        <v>92</v>
      </c>
      <c r="AO120">
        <f t="shared" ca="1" si="33"/>
        <v>0.9275721992112067</v>
      </c>
      <c r="AP120" t="str">
        <f t="shared" ca="1" si="34"/>
        <v>pics\\Banan_4.jpg</v>
      </c>
      <c r="AR120" t="str">
        <f t="shared" si="37"/>
        <v/>
      </c>
      <c r="AS120" t="str">
        <f t="shared" si="35"/>
        <v/>
      </c>
      <c r="AT120">
        <f t="shared" ca="1" si="29"/>
        <v>0.16047804545015831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_Пустой_ли_он?</v>
      </c>
      <c r="BA120" t="e">
        <f>VLOOKUP(Q120,audio_list_stym!$B$2:$BQ$299,68,FALSE)</f>
        <v>#N/A</v>
      </c>
      <c r="BB120" t="str">
        <f t="shared" si="31"/>
        <v>Перед_Вами_XXXXX._Пустой_ли_он?</v>
      </c>
      <c r="BD120" cm="1">
        <f t="array" aca="1" ref="BD120" ca="1">INDEX($L$114:$L$121,(RANK(AT8,$AT$2:$AT$9)))</f>
        <v>2083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VLOOKUP(B121,audio_list_stym!$A$3:$BP$18,62,FALSE)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VLOOKUP(B121,audio_list_stym!$A$3:$AJ$18,30,FALSE)</f>
        <v>Finger</v>
      </c>
      <c r="I121" t="s">
        <v>695</v>
      </c>
      <c r="J121" t="str">
        <f t="shared" si="27"/>
        <v>Finger_8</v>
      </c>
      <c r="K121">
        <v>17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120</v>
      </c>
      <c r="Z121" t="str">
        <f>IF(G121="экспл",VLOOKUP(J121,quest_экспл!$A$1:$N$129,12,FALSE),IF(G121="импл_",0,0))</f>
        <v>sound\\Belyi_li_on.wav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2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28"/>
        <v/>
      </c>
      <c r="AI121" t="s">
        <v>93</v>
      </c>
      <c r="AO121">
        <f t="shared" ca="1" si="33"/>
        <v>0.45550393599314176</v>
      </c>
      <c r="AP121" t="str">
        <f t="shared" ca="1" si="34"/>
        <v>pics\\Limon_7.jpg</v>
      </c>
      <c r="AR121" t="str">
        <f>IF(AH121="sound\\Ogorod",AP49,"")</f>
        <v/>
      </c>
      <c r="AS121" t="str">
        <f t="shared" si="35"/>
        <v/>
      </c>
      <c r="AT121">
        <f t="shared" ca="1" si="29"/>
        <v>0.17422617555048692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_Белый_ли_он?</v>
      </c>
      <c r="BA121" t="e">
        <f>VLOOKUP(Q121,audio_list_stym!$B$2:$BQ$299,68,FALSE)</f>
        <v>#N/A</v>
      </c>
      <c r="BB121" t="str">
        <f t="shared" si="31"/>
        <v>Вы_видите_XXXXX._Белый_ли_он?</v>
      </c>
      <c r="BD121" cm="1">
        <f t="array" aca="1" ref="BD121" ca="1">INDEX($L$114:$L$121,(RANK(AT9,$AT$2:$AT$9)))</f>
        <v>2082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VLOOKUP(B122,audio_list_stym!$A$3:$BP$18,62,FALSE)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VLOOKUP(B122,audio_list_stym!$A$3:$AJ$18,30,FALSE)</f>
        <v>Gac</v>
      </c>
      <c r="I122" t="s">
        <v>688</v>
      </c>
      <c r="J122" t="str">
        <f t="shared" si="27"/>
        <v>Gac_1</v>
      </c>
      <c r="K122">
        <v>14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249</v>
      </c>
      <c r="Q122" t="str">
        <f>IF(G122="экспл",0,IF(G122="импл_",VLOOKUP(J122,quest_импл!$A$1:$J$129,8,FALSE),0))</f>
        <v>sound\\Ispachkan_li.wav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2063</v>
      </c>
      <c r="AD122" t="str">
        <f t="shared" ca="1" si="32"/>
        <v>pics\\Tomat_7.jpg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pics\\Tomat_7.jpg</v>
      </c>
      <c r="AI122" t="s">
        <v>124</v>
      </c>
      <c r="AO122">
        <f t="shared" ca="1" si="33"/>
        <v>4.0125632090351915E-2</v>
      </c>
      <c r="AP122" t="str">
        <f t="shared" ca="1" si="34"/>
        <v>pics\\Tomat_7.jpg</v>
      </c>
      <c r="AR122" t="str">
        <f t="shared" ref="AR122:AR129" si="38">IF(AH122="sound\\Ogorod",AP50,"")</f>
        <v/>
      </c>
      <c r="AS122" t="str">
        <f t="shared" ca="1" si="35"/>
        <v>pics\\Tomat_7.jpg</v>
      </c>
      <c r="AT122">
        <f t="shared" ca="1" si="29"/>
        <v>0.46933144109734781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_Испачкан_ли_</v>
      </c>
      <c r="BB122" t="str">
        <f t="shared" si="31"/>
        <v>_Испачкан_ли_ПЕМАТ?</v>
      </c>
      <c r="BC122">
        <f>A122</f>
        <v>1216</v>
      </c>
      <c r="BD122" cm="1">
        <f t="array" aca="1" ref="BD122" ca="1">INDEX($L$122:$L$129,(RANK(AT2,$AT$2:$AT$9)))</f>
        <v>2092</v>
      </c>
      <c r="BE122" cm="1">
        <f t="array" aca="1" ref="BE122" ca="1">INDEX(BD66:BD81,(RANK(AT9,$AT$2:$AT$17)))</f>
        <v>2129</v>
      </c>
      <c r="BF122" cm="1">
        <f t="array" aca="1" ref="BF122" ca="1">INDEX(BD90:BD105,(RANK(AT9,$AT$2:$AT$17)))</f>
        <v>2149</v>
      </c>
      <c r="BG122" cm="1">
        <f t="array" aca="1" ref="BG122" ca="1">INDEX(BD106:BD121,(RANK(AT9,$AT$2:$AT$17)))</f>
        <v>2077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VLOOKUP(B123,audio_list_stym!$A$3:$BP$18,62,FALSE)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VLOOKUP(B123,audio_list_stym!$A$3:$AJ$18,30,FALSE)</f>
        <v>Gac</v>
      </c>
      <c r="I123" t="s">
        <v>689</v>
      </c>
      <c r="J123" t="str">
        <f t="shared" si="27"/>
        <v>Gac_2</v>
      </c>
      <c r="K123">
        <v>14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250</v>
      </c>
      <c r="Q123" t="str">
        <f>IF(G123="экспл",0,IF(G123="импл_",VLOOKUP(J123,quest_импл!$A$1:$J$129,8,FALSE),0))</f>
        <v>sound\\Farshirovanniy_li.wav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2046</v>
      </c>
      <c r="AD123" t="str">
        <f t="shared" ca="1" si="32"/>
        <v>pics\\Peper_6.jpg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pics\\Peper_6.jpg</v>
      </c>
      <c r="AI123" t="s">
        <v>125</v>
      </c>
      <c r="AO123">
        <f t="shared" ca="1" si="33"/>
        <v>0.33007009888247529</v>
      </c>
      <c r="AP123" t="str">
        <f t="shared" ca="1" si="34"/>
        <v>pics\\Peper_6.jpg</v>
      </c>
      <c r="AR123" t="str">
        <f t="shared" si="38"/>
        <v/>
      </c>
      <c r="AS123" t="str">
        <f t="shared" ca="1" si="35"/>
        <v>pics\\Peper_6.jpg</v>
      </c>
      <c r="AT123">
        <f t="shared" ca="1" si="29"/>
        <v>0.85977851715603359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_Фаршированный_ли_</v>
      </c>
      <c r="BB123" t="str">
        <f t="shared" si="31"/>
        <v>_Фаршированный_ли_ПЕМАТ?</v>
      </c>
      <c r="BD123" cm="1">
        <f t="array" aca="1" ref="BD123" ca="1">INDEX($L$122:$L$129,(RANK(AT3,$AT$2:$AT$9)))</f>
        <v>2089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VLOOKUP(B124,audio_list_stym!$A$3:$BP$18,62,FALSE)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VLOOKUP(B124,audio_list_stym!$A$3:$AJ$18,30,FALSE)</f>
        <v>Gac</v>
      </c>
      <c r="I124" t="s">
        <v>690</v>
      </c>
      <c r="J124" t="str">
        <f t="shared" si="27"/>
        <v>Gac_3</v>
      </c>
      <c r="K124">
        <v>14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251</v>
      </c>
      <c r="Q124" t="str">
        <f>IF(G124="экспл",0,IF(G124="импл_",VLOOKUP(J124,quest_импл!$A$1:$J$129,8,FALSE),0))</f>
        <v>sound\\Razrezan_li.wav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2031</v>
      </c>
      <c r="AD124" t="str">
        <f t="shared" ca="1" si="32"/>
        <v>pics\\Kokos_7.jpg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pics\\Kokos_7.jpg</v>
      </c>
      <c r="AI124" t="s">
        <v>126</v>
      </c>
      <c r="AO124">
        <f t="shared" ca="1" si="33"/>
        <v>0.5474099534372755</v>
      </c>
      <c r="AP124" t="str">
        <f t="shared" ca="1" si="34"/>
        <v>pics\\Kokos_7.jpg</v>
      </c>
      <c r="AR124" t="str">
        <f t="shared" si="38"/>
        <v/>
      </c>
      <c r="AS124" t="str">
        <f t="shared" ca="1" si="35"/>
        <v>pics\\Kokos_7.jpg</v>
      </c>
      <c r="AT124">
        <f t="shared" ca="1" si="29"/>
        <v>0.19570685288253231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_Разрезан_ли_</v>
      </c>
      <c r="BB124" t="str">
        <f t="shared" si="31"/>
        <v>_Разрезан_ли_ПЕМАТ?</v>
      </c>
      <c r="BD124" cm="1">
        <f t="array" aca="1" ref="BD124" ca="1">INDEX($L$122:$L$129,(RANK(AT4,$AT$2:$AT$9)))</f>
        <v>2094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VLOOKUP(B125,audio_list_stym!$A$3:$BP$18,62,FALSE)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VLOOKUP(B125,audio_list_stym!$A$3:$AJ$18,30,FALSE)</f>
        <v>Gac</v>
      </c>
      <c r="I125" t="s">
        <v>691</v>
      </c>
      <c r="J125" t="str">
        <f t="shared" si="27"/>
        <v>Gac_4</v>
      </c>
      <c r="K125">
        <v>14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252</v>
      </c>
      <c r="Q125" t="str">
        <f>IF(G125="экспл",0,IF(G125="импл_",VLOOKUP(J125,quest_импл!$A$1:$J$129,8,FALSE),0))</f>
        <v>sound\\S_lepestkami_li.wav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2058</v>
      </c>
      <c r="AD125" t="str">
        <f t="shared" ca="1" si="32"/>
        <v>pics\\Tomat_2.jpg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pics\\Tomat_2.jpg</v>
      </c>
      <c r="AI125" t="s">
        <v>127</v>
      </c>
      <c r="AO125">
        <f t="shared" ca="1" si="33"/>
        <v>0.11504909931208673</v>
      </c>
      <c r="AP125" t="str">
        <f t="shared" ca="1" si="34"/>
        <v>pics\\Tomat_2.jpg</v>
      </c>
      <c r="AR125" t="str">
        <f t="shared" si="38"/>
        <v/>
      </c>
      <c r="AS125" t="str">
        <f t="shared" ca="1" si="35"/>
        <v>pics\\Tomat_2.jpg</v>
      </c>
      <c r="AT125">
        <f t="shared" ca="1" si="29"/>
        <v>0.41613348319624521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_С_лепестками_ли_</v>
      </c>
      <c r="BB125" t="str">
        <f t="shared" si="31"/>
        <v>_С_лепестками_ли_ПЕМАТ?</v>
      </c>
      <c r="BD125" cm="1">
        <f t="array" aca="1" ref="BD125" ca="1">INDEX($L$122:$L$129,(RANK(AT5,$AT$2:$AT$9)))</f>
        <v>2096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VLOOKUP(B126,audio_list_stym!$A$3:$BP$18,62,FALSE)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VLOOKUP(B126,audio_list_stym!$A$3:$AJ$18,30,FALSE)</f>
        <v>Gac</v>
      </c>
      <c r="I126" t="s">
        <v>692</v>
      </c>
      <c r="J126" t="str">
        <f t="shared" si="27"/>
        <v>Gac_5</v>
      </c>
      <c r="K126">
        <v>14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253</v>
      </c>
      <c r="Q126" t="str">
        <f>IF(G126="экспл",0,IF(G126="импл_",VLOOKUP(J126,quest_импл!$A$1:$J$129,8,FALSE),0))</f>
        <v>sound\\Kolyuchiy_li.wav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2009</v>
      </c>
      <c r="AD126" t="str">
        <f t="shared" ca="1" si="32"/>
        <v>pics\\Finik_1.jpg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pics\\Finik_1.jpg</v>
      </c>
      <c r="AI126" t="s">
        <v>128</v>
      </c>
      <c r="AO126">
        <f t="shared" ca="1" si="33"/>
        <v>0.83933184081593937</v>
      </c>
      <c r="AP126" t="str">
        <f t="shared" ca="1" si="34"/>
        <v>pics\\Finik_1.jpg</v>
      </c>
      <c r="AR126" t="str">
        <f t="shared" si="38"/>
        <v/>
      </c>
      <c r="AS126" t="str">
        <f t="shared" ca="1" si="35"/>
        <v>pics\\Finik_1.jpg</v>
      </c>
      <c r="AT126">
        <f t="shared" ca="1" si="29"/>
        <v>0.86780628577662988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_Колючий_ли_</v>
      </c>
      <c r="BB126" t="str">
        <f t="shared" si="31"/>
        <v>_Колючий_ли_ПЕМАТ?</v>
      </c>
      <c r="BD126" cm="1">
        <f t="array" aca="1" ref="BD126" ca="1">INDEX($L$122:$L$129,(RANK(AT6,$AT$2:$AT$9)))</f>
        <v>2093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VLOOKUP(B127,audio_list_stym!$A$3:$BP$18,62,FALSE)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VLOOKUP(B127,audio_list_stym!$A$3:$AJ$18,30,FALSE)</f>
        <v>Gac</v>
      </c>
      <c r="I127" t="s">
        <v>693</v>
      </c>
      <c r="J127" t="str">
        <f t="shared" si="27"/>
        <v>Gac_6</v>
      </c>
      <c r="K127">
        <v>14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254</v>
      </c>
      <c r="Q127" t="str">
        <f>IF(G127="экспл",0,IF(G127="импл_",VLOOKUP(J127,quest_импл!$A$1:$J$129,8,FALSE),0))</f>
        <v>sound\\Oranzhrviy_li.wav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2042</v>
      </c>
      <c r="AD127" t="str">
        <f t="shared" ca="1" si="32"/>
        <v>pics\\Peper_2.jpg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pics\\Peper_2.jpg</v>
      </c>
      <c r="AI127" t="s">
        <v>129</v>
      </c>
      <c r="AO127">
        <f t="shared" ca="1" si="33"/>
        <v>0.44114042158087974</v>
      </c>
      <c r="AP127" t="str">
        <f t="shared" ca="1" si="34"/>
        <v>pics\\Peper_2.jpg</v>
      </c>
      <c r="AR127" t="str">
        <f t="shared" si="38"/>
        <v/>
      </c>
      <c r="AS127" t="str">
        <f t="shared" ca="1" si="35"/>
        <v>pics\\Peper_2.jpg</v>
      </c>
      <c r="AT127">
        <f t="shared" ca="1" si="29"/>
        <v>0.41021691913440506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_Оранжевый_ли_</v>
      </c>
      <c r="BB127" t="str">
        <f t="shared" si="31"/>
        <v>_Оранжевый_ли_ПЕМАТ?</v>
      </c>
      <c r="BD127" cm="1">
        <f t="array" aca="1" ref="BD127" ca="1">INDEX($L$122:$L$129,(RANK(AT7,$AT$2:$AT$9)))</f>
        <v>2095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VLOOKUP(B128,audio_list_stym!$A$3:$BP$18,62,FALSE)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VLOOKUP(B128,audio_list_stym!$A$3:$AJ$18,30,FALSE)</f>
        <v>Gac</v>
      </c>
      <c r="I128" t="s">
        <v>694</v>
      </c>
      <c r="J128" t="str">
        <f t="shared" si="27"/>
        <v>Gac_7</v>
      </c>
      <c r="K128">
        <v>14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255</v>
      </c>
      <c r="Q128" t="str">
        <f>IF(G128="экспл",0,IF(G128="импл_",VLOOKUP(J128,quest_импл!$A$1:$J$129,8,FALSE),0))</f>
        <v>sound\\Zernistiy_li.wav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2013</v>
      </c>
      <c r="AD128" t="str">
        <f t="shared" ca="1" si="32"/>
        <v>pics\\Finik_5.jpg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pics\\Finik_5.jpg</v>
      </c>
      <c r="AI128" t="s">
        <v>130</v>
      </c>
      <c r="AO128">
        <f t="shared" ca="1" si="33"/>
        <v>0.7571068953885266</v>
      </c>
      <c r="AP128" t="str">
        <f t="shared" ca="1" si="34"/>
        <v>pics\\Finik_5.jpg</v>
      </c>
      <c r="AR128" t="str">
        <f t="shared" si="38"/>
        <v/>
      </c>
      <c r="AS128" t="str">
        <f t="shared" ca="1" si="35"/>
        <v>pics\\Finik_5.jpg</v>
      </c>
      <c r="AT128">
        <f t="shared" ca="1" si="29"/>
        <v>8.6729646170149999E-2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_Зернистый_ли_</v>
      </c>
      <c r="BB128" t="str">
        <f t="shared" si="31"/>
        <v>_Зернистый_ли_ПЕМАТ?</v>
      </c>
      <c r="BD128" cm="1">
        <f t="array" aca="1" ref="BD128" ca="1">INDEX($L$122:$L$129,(RANK(AT8,$AT$2:$AT$9)))</f>
        <v>2091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VLOOKUP(B129,audio_list_stym!$A$3:$BP$18,62,FALSE)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VLOOKUP(B129,audio_list_stym!$A$3:$AJ$18,30,FALSE)</f>
        <v>Gac</v>
      </c>
      <c r="I129" t="s">
        <v>695</v>
      </c>
      <c r="J129" t="str">
        <f t="shared" si="27"/>
        <v>Gac_8</v>
      </c>
      <c r="K129">
        <v>14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256</v>
      </c>
      <c r="Q129" t="str">
        <f>IF(G129="экспл",0,IF(G129="импл_",VLOOKUP(J129,quest_импл!$A$1:$J$129,8,FALSE),0))</f>
        <v>sound\\Okrugliy_li.wav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2062</v>
      </c>
      <c r="AD129" t="str">
        <f t="shared" ca="1" si="32"/>
        <v>pics\\Tomat_6.jpg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pics\\Tomat_6.jpg</v>
      </c>
      <c r="AI129" t="s">
        <v>131</v>
      </c>
      <c r="AO129">
        <f t="shared" ca="1" si="33"/>
        <v>5.9034973114720612E-2</v>
      </c>
      <c r="AP129" t="str">
        <f t="shared" ca="1" si="34"/>
        <v>pics\\Tomat_6.jpg</v>
      </c>
      <c r="AR129" t="str">
        <f t="shared" si="38"/>
        <v/>
      </c>
      <c r="AS129" t="str">
        <f t="shared" ca="1" si="35"/>
        <v>pics\\Tomat_6.jpg</v>
      </c>
      <c r="AT129">
        <f t="shared" ca="1" si="29"/>
        <v>0.98267083186148929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_Округлый_ли_</v>
      </c>
      <c r="BB129" t="str">
        <f t="shared" si="31"/>
        <v>_Округлый_ли_ПЕМАТ?</v>
      </c>
      <c r="BD129" cm="1">
        <f t="array" aca="1" ref="BD129" ca="1">INDEX($L$122:$L$129,(RANK(AT9,$AT$2:$AT$9)))</f>
        <v>2090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900-000000000000}"/>
  <pageMargins left="0.7" right="0.7" top="0.75" bottom="0.75" header="0.3" footer="0.3"/>
  <pageSetup paperSize="9" orientation="portrait" horizontalDpi="4294967293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VLOOKUP(B2,audio_list_stym!$A$3:$BP$18,63,FALSE)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VLOOKUP(B2,audio_list_stym!$A$3:$AJ$18,31,FALSE)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0.62201952536721294</v>
      </c>
      <c r="AP2" t="str">
        <f ca="1">INDEX($AM$2:$AM$25,(RANK(AO2,$AO$2:$AO$25)))</f>
        <v>pics\\Banan_6.jpg</v>
      </c>
      <c r="AQ2" t="str">
        <f ca="1">INDEX($AN$2:$AN$25,(RANK(AO2,$AO$2:$AO$25)))</f>
        <v>pics\\Goroh_6.jpg</v>
      </c>
      <c r="AR2" t="str">
        <f t="shared" ref="AR2:AR9" ca="1" si="6">IF(AH2="sound\\Ogorod",AP2,"")</f>
        <v>pics\\Banan_6.jpg</v>
      </c>
      <c r="AT2">
        <f t="shared" ref="AT2:AT65" ca="1" si="7">RAND()</f>
        <v>6.8277592502852147E-2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2028</v>
      </c>
      <c r="BF2" cm="1">
        <f t="array" aca="1" ref="BF2" ca="1">INDEX(BD26:BD49,(RANK(AT2,$AT$2:$AT$16)))</f>
        <v>2044</v>
      </c>
      <c r="BG2" cm="1">
        <f t="array" aca="1" ref="BG2" ca="1">INDEX(BD50:BD65,(RANK(AT2,$AT$2:$AT$16)))</f>
        <v>2020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VLOOKUP(B3,audio_list_stym!$A$3:$BP$18,63,FALSE)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VLOOKUP(B3,audio_list_stym!$A$3:$AJ$18,31,FALSE)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2154</v>
      </c>
      <c r="AD3" t="str">
        <f t="shared" ref="AD3:AD66" ca="1" si="10">IF(ISTEXT(AE3),AE3,IF(ISTEXT(AF3),AF3,""))</f>
        <v>pics\\Injir_2.jpg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pics\\Injir_2.jpg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0.51320062055087667</v>
      </c>
      <c r="AP3" t="str">
        <f t="shared" ref="AP3:AP25" ca="1" si="12">INDEX($AM$2:$AM$25,(RANK(AO3,$AO$2:$AO$25)))</f>
        <v>pics\\Injir_2.jpg</v>
      </c>
      <c r="AQ3" t="str">
        <f t="shared" ref="AQ3:AQ25" ca="1" si="13">INDEX($AN$2:$AN$25,(RANK(AO3,$AO$2:$AO$25)))</f>
        <v>pics\\Tikva_2.jpg</v>
      </c>
      <c r="AR3" t="str">
        <f t="shared" ca="1" si="6"/>
        <v>pics\\Injir_2.jpg</v>
      </c>
      <c r="AT3">
        <f t="shared" ca="1" si="7"/>
        <v>0.90761119644906396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VLOOKUP(B4,audio_list_stym!$A$3:$BP$18,63,FALSE)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VLOOKUP(B4,audio_list_stym!$A$3:$AJ$18,31,FALSE)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2002</v>
      </c>
      <c r="AD4" t="str">
        <f t="shared" ca="1" si="10"/>
        <v>pics\\Banan_2.jpg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0.78567492320777899</v>
      </c>
      <c r="AP4" t="str">
        <f t="shared" ca="1" si="12"/>
        <v>pics\\Banan_2.jpg</v>
      </c>
      <c r="AQ4" t="str">
        <f t="shared" ca="1" si="13"/>
        <v>pics\\Goroh_2.jpg</v>
      </c>
      <c r="AR4" t="str">
        <f t="shared" ca="1" si="6"/>
        <v>pics\\Banan_2.jpg</v>
      </c>
      <c r="AT4">
        <f t="shared" ca="1" si="7"/>
        <v>0.43344198838158943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VLOOKUP(B5,audio_list_stym!$A$3:$BP$18,63,FALSE)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VLOOKUP(B5,audio_list_stym!$A$3:$AJ$18,31,FALSE)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2007</v>
      </c>
      <c r="AD5" t="str">
        <f t="shared" ca="1" si="10"/>
        <v>pics\\Banan_7.jpg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pics\\Banan_7.jpg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0.6041305933608877</v>
      </c>
      <c r="AP5" t="str">
        <f t="shared" ca="1" si="12"/>
        <v>pics\\Banan_7.jpg</v>
      </c>
      <c r="AQ5" t="str">
        <f t="shared" ca="1" si="13"/>
        <v>pics\\Goroh_7.jpg</v>
      </c>
      <c r="AR5" t="str">
        <f t="shared" ca="1" si="6"/>
        <v>pics\\Banan_7.jpg</v>
      </c>
      <c r="AT5">
        <f t="shared" ca="1" si="7"/>
        <v>0.31094426005936526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2061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VLOOKUP(B6,audio_list_stym!$A$3:$BP$18,63,FALSE)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VLOOKUP(B6,audio_list_stym!$A$3:$AJ$18,31,FALSE)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2157</v>
      </c>
      <c r="AD6" t="str">
        <f t="shared" ca="1" si="10"/>
        <v>pics\\Injir_5.jpg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0.41860150087903181</v>
      </c>
      <c r="AP6" t="str">
        <f t="shared" ca="1" si="12"/>
        <v>pics\\Injir_5.jpg</v>
      </c>
      <c r="AQ6" t="str">
        <f t="shared" ca="1" si="13"/>
        <v>pics\\Tikva_5.jpg</v>
      </c>
      <c r="AR6" t="str">
        <f t="shared" ca="1" si="6"/>
        <v>pics\\Injir_5.jpg</v>
      </c>
      <c r="AT6">
        <f t="shared" ca="1" si="7"/>
        <v>0.22680622067696177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2062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VLOOKUP(B7,audio_list_stym!$A$3:$BP$18,63,FALSE)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VLOOKUP(B7,audio_list_stym!$A$3:$AJ$18,31,FALSE)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2158</v>
      </c>
      <c r="AD7" t="str">
        <f t="shared" ca="1" si="10"/>
        <v>pics\\Injir_6.jpg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pics\\Injir_6.jpg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0.33042909440987422</v>
      </c>
      <c r="AP7" t="str">
        <f t="shared" ca="1" si="12"/>
        <v>pics\\Injir_6.jpg</v>
      </c>
      <c r="AQ7" t="str">
        <f t="shared" ca="1" si="13"/>
        <v>pics\\Tikva_6.jpg</v>
      </c>
      <c r="AR7" t="str">
        <f t="shared" ca="1" si="6"/>
        <v>pics\\Injir_6.jpg</v>
      </c>
      <c r="AT7">
        <f t="shared" ca="1" si="7"/>
        <v>0.41535180356717705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2060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VLOOKUP(B8,audio_list_stym!$A$3:$BP$18,63,FALSE)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VLOOKUP(B8,audio_list_stym!$A$3:$AJ$18,31,FALSE)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2001</v>
      </c>
      <c r="AD8" t="str">
        <f t="shared" ca="1" si="10"/>
        <v>pics\\Banan_1.jpg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0.79254846846080085</v>
      </c>
      <c r="AP8" t="str">
        <f t="shared" ca="1" si="12"/>
        <v>pics\\Banan_1.jpg</v>
      </c>
      <c r="AQ8" t="str">
        <f t="shared" ca="1" si="13"/>
        <v>pics\\Goroh_1.jpg</v>
      </c>
      <c r="AR8" t="str">
        <f t="shared" ca="1" si="6"/>
        <v>pics\\Banan_1.jpg</v>
      </c>
      <c r="AT8">
        <f t="shared" ca="1" si="7"/>
        <v>3.6046861988951129E-2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2064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VLOOKUP(B9,audio_list_stym!$A$3:$BP$18,63,FALSE)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VLOOKUP(B9,audio_list_stym!$A$3:$AJ$18,31,FALSE)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2160</v>
      </c>
      <c r="AD9" t="str">
        <f t="shared" ca="1" si="10"/>
        <v>pics\\Injir_8.jpg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pics\\Injir_8.jpg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0.25575399337018656</v>
      </c>
      <c r="AP9" t="str">
        <f t="shared" ca="1" si="12"/>
        <v>pics\\Injir_8.jpg</v>
      </c>
      <c r="AQ9" t="str">
        <f t="shared" ca="1" si="13"/>
        <v>pics\\Tikva_8.jpg</v>
      </c>
      <c r="AR9" t="str">
        <f t="shared" ca="1" si="6"/>
        <v>pics\\Injir_8.jpg</v>
      </c>
      <c r="AT9">
        <f t="shared" ca="1" si="7"/>
        <v>0.9686144403122382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2057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VLOOKUP(B10,audio_list_stym!$A$3:$BP$18,63,FALSE)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VLOOKUP(B10,audio_list_stym!$A$3:$AJ$18,31,FALSE)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10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0.47688982693396487</v>
      </c>
      <c r="AP10" t="str">
        <f t="shared" ca="1" si="12"/>
        <v>pics\\Injir_4.jpg</v>
      </c>
      <c r="AQ10" t="str">
        <f t="shared" ca="1" si="13"/>
        <v>pics\\Tikva_4.jpg</v>
      </c>
      <c r="AT10">
        <f t="shared" ca="1" si="7"/>
        <v>0.41988051300998197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VLOOKUP(B11,audio_list_stym!$A$3:$BP$18,63,FALSE)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VLOOKUP(B11,audio_list_stym!$A$3:$AJ$18,31,FALSE)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10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0.56165517657424935</v>
      </c>
      <c r="AP11" t="str">
        <f t="shared" ca="1" si="12"/>
        <v>pics\\Injir_1.jpg</v>
      </c>
      <c r="AQ11" t="str">
        <f t="shared" ca="1" si="13"/>
        <v>pics\\Tikva_1.jpg</v>
      </c>
      <c r="AT11">
        <f t="shared" ca="1" si="7"/>
        <v>0.45210767799264739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VLOOKUP(B12,audio_list_stym!$A$3:$BP$18,63,FALSE)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VLOOKUP(B12,audio_list_stym!$A$3:$AJ$18,31,FALSE)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10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0.99787415771991472</v>
      </c>
      <c r="AP12" t="str">
        <f t="shared" ca="1" si="12"/>
        <v>pics\\Limon_1.jpg</v>
      </c>
      <c r="AQ12" t="str">
        <f t="shared" ca="1" si="13"/>
        <v>pics\\Redis_1.jpg</v>
      </c>
      <c r="AT12">
        <f t="shared" ca="1" si="7"/>
        <v>0.61627421087121359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VLOOKUP(B13,audio_list_stym!$A$3:$BP$18,63,FALSE)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VLOOKUP(B13,audio_list_stym!$A$3:$AJ$18,31,FALSE)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10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0.8120498965186278</v>
      </c>
      <c r="AP13" t="str">
        <f t="shared" ca="1" si="12"/>
        <v>pics\\Limon_8.jpg</v>
      </c>
      <c r="AQ13" t="str">
        <f t="shared" ca="1" si="13"/>
        <v>pics\\Redis_8.jpg</v>
      </c>
      <c r="AT13">
        <f t="shared" ca="1" si="7"/>
        <v>0.78430141218532334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2037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VLOOKUP(B14,audio_list_stym!$A$3:$BP$18,63,FALSE)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VLOOKUP(B14,audio_list_stym!$A$3:$AJ$18,31,FALSE)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10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0.89743802181401622</v>
      </c>
      <c r="AP14" t="str">
        <f t="shared" ca="1" si="12"/>
        <v>pics\\Limon_5.jpg</v>
      </c>
      <c r="AQ14" t="str">
        <f t="shared" ca="1" si="13"/>
        <v>pics\\Redis_5.jpg</v>
      </c>
      <c r="AT14">
        <f t="shared" ca="1" si="7"/>
        <v>0.31295395461380204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2038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VLOOKUP(B15,audio_list_stym!$A$3:$BP$18,63,FALSE)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VLOOKUP(B15,audio_list_stym!$A$3:$AJ$18,31,FALSE)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10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0.72199716716621198</v>
      </c>
      <c r="AP15" t="str">
        <f t="shared" ca="1" si="12"/>
        <v>pics\\Banan_3.jpg</v>
      </c>
      <c r="AQ15" t="str">
        <f t="shared" ca="1" si="13"/>
        <v>pics\\Goroh_3.jpg</v>
      </c>
      <c r="AT15">
        <f t="shared" ca="1" si="7"/>
        <v>0.86133091365685344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2036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VLOOKUP(B16,audio_list_stym!$A$3:$BP$18,63,FALSE)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VLOOKUP(B16,audio_list_stym!$A$3:$AJ$18,31,FALSE)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10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0.50675296999298547</v>
      </c>
      <c r="AP16" t="str">
        <f t="shared" ca="1" si="12"/>
        <v>pics\\Injir_3.jpg</v>
      </c>
      <c r="AQ16" t="str">
        <f t="shared" ca="1" si="13"/>
        <v>pics\\Tikva_3.jpg</v>
      </c>
      <c r="AT16">
        <f t="shared" ca="1" si="7"/>
        <v>0.60804939633234212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2040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VLOOKUP(B17,audio_list_stym!$A$3:$BP$18,63,FALSE)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VLOOKUP(B17,audio_list_stym!$A$3:$AJ$18,31,FALSE)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10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0.63034384746879113</v>
      </c>
      <c r="AP17" t="str">
        <f t="shared" ca="1" si="12"/>
        <v>pics\\Banan_5.jpg</v>
      </c>
      <c r="AQ17" t="str">
        <f t="shared" ca="1" si="13"/>
        <v>pics\\Goroh_5.jpg</v>
      </c>
      <c r="AT17">
        <f t="shared" ca="1" si="7"/>
        <v>0.56332305468322275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2033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VLOOKUP(B18,audio_list_stym!$A$3:$BP$18,63,FALSE)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VLOOKUP(B18,audio_list_stym!$A$3:$AJ$18,31,FALSE)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2052</v>
      </c>
      <c r="AD18" t="str">
        <f t="shared" ca="1" si="10"/>
        <v>pics\\Redis_4.jpg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0.94066955661675677</v>
      </c>
      <c r="AP18" t="str">
        <f t="shared" ca="1" si="12"/>
        <v>pics\\Limon_4.jpg</v>
      </c>
      <c r="AQ18" t="str">
        <f t="shared" ca="1" si="13"/>
        <v>pics\\Redis_4.jpg</v>
      </c>
      <c r="AS18" t="str">
        <f t="shared" ref="AS18:AS25" ca="1" si="17">IF(AH18="sound\\Tropic",AQ18,"")</f>
        <v>pics\\Redis_4.jpg</v>
      </c>
      <c r="AT18">
        <f t="shared" ca="1" si="7"/>
        <v>0.59650503398754506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2057</v>
      </c>
      <c r="BF18" cm="1">
        <f t="array" aca="1" ref="BF18" ca="1">INDEX(BD26:BD49,(RANK(AT4,$AT$2:$AT$16)))</f>
        <v>2049</v>
      </c>
      <c r="BG18" cm="1">
        <f t="array" aca="1" ref="BG18" ca="1">INDEX(BD50:BD65,(RANK(AT4,$AT$2:$AT$16)))</f>
        <v>2009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VLOOKUP(B19,audio_list_stym!$A$3:$BP$18,63,FALSE)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VLOOKUP(B19,audio_list_stym!$A$3:$AJ$18,31,FALSE)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2024</v>
      </c>
      <c r="AD19" t="str">
        <f t="shared" ca="1" si="10"/>
        <v>pics\\Goroh_8.jpg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pics\\Goroh_8.jpg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0.58108573420049225</v>
      </c>
      <c r="AP19" t="str">
        <f t="shared" ca="1" si="12"/>
        <v>pics\\Banan_8.jpg</v>
      </c>
      <c r="AQ19" t="str">
        <f t="shared" ca="1" si="13"/>
        <v>pics\\Goroh_8.jpg</v>
      </c>
      <c r="AS19" t="str">
        <f t="shared" ca="1" si="17"/>
        <v>pics\\Goroh_8.jpg</v>
      </c>
      <c r="AT19">
        <f t="shared" ca="1" si="7"/>
        <v>0.60388790898490852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VLOOKUP(B20,audio_list_stym!$A$3:$BP$18,63,FALSE)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VLOOKUP(B20,audio_list_stym!$A$3:$AJ$18,31,FALSE)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2051</v>
      </c>
      <c r="AD20" t="str">
        <f t="shared" ca="1" si="10"/>
        <v>pics\\Redis_3.jpg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pics\\Redis_3.jpg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0.95726062429767644</v>
      </c>
      <c r="AP20" t="str">
        <f t="shared" ca="1" si="12"/>
        <v>pics\\Limon_3.jpg</v>
      </c>
      <c r="AQ20" t="str">
        <f t="shared" ca="1" si="13"/>
        <v>pics\\Redis_3.jpg</v>
      </c>
      <c r="AS20" t="str">
        <f t="shared" ca="1" si="17"/>
        <v>pics\\Redis_3.jpg</v>
      </c>
      <c r="AT20">
        <f t="shared" ca="1" si="7"/>
        <v>0.59594098975349685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VLOOKUP(B21,audio_list_stym!$A$3:$BP$18,63,FALSE)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VLOOKUP(B21,audio_list_stym!$A$3:$AJ$18,31,FALSE)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2055</v>
      </c>
      <c r="AD21" t="str">
        <f t="shared" ca="1" si="10"/>
        <v>pics\\Redis_7.jpg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pics\\Redis_7.jpg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0.83414163345898407</v>
      </c>
      <c r="AP21" t="str">
        <f t="shared" ca="1" si="12"/>
        <v>pics\\Limon_7.jpg</v>
      </c>
      <c r="AQ21" t="str">
        <f t="shared" ca="1" si="13"/>
        <v>pics\\Redis_7.jpg</v>
      </c>
      <c r="AS21" t="str">
        <f t="shared" ca="1" si="17"/>
        <v>pics\\Redis_7.jpg</v>
      </c>
      <c r="AT21">
        <f t="shared" ca="1" si="7"/>
        <v>0.54655006927792738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2029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VLOOKUP(B22,audio_list_stym!$A$3:$BP$18,63,FALSE)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VLOOKUP(B22,audio_list_stym!$A$3:$AJ$18,31,FALSE)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2167</v>
      </c>
      <c r="AD22" t="str">
        <f t="shared" ca="1" si="10"/>
        <v>pics\\Tikva_7.jpg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pics\\Tikva_7.jpg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0.28759176828698629</v>
      </c>
      <c r="AP22" t="str">
        <f t="shared" ca="1" si="12"/>
        <v>pics\\Injir_7.jpg</v>
      </c>
      <c r="AQ22" t="str">
        <f t="shared" ca="1" si="13"/>
        <v>pics\\Tikva_7.jpg</v>
      </c>
      <c r="AS22" t="str">
        <f t="shared" ca="1" si="17"/>
        <v>pics\\Tikva_7.jpg</v>
      </c>
      <c r="AT22">
        <f t="shared" ca="1" si="7"/>
        <v>0.67621062578522562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2030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VLOOKUP(B23,audio_list_stym!$A$3:$BP$18,63,FALSE)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VLOOKUP(B23,audio_list_stym!$A$3:$AJ$18,31,FALSE)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2020</v>
      </c>
      <c r="AD23" t="str">
        <f t="shared" ca="1" si="10"/>
        <v>pics\\Goroh_4.jpg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0.66855959764797968</v>
      </c>
      <c r="AP23" t="str">
        <f t="shared" ca="1" si="12"/>
        <v>pics\\Banan_4.jpg</v>
      </c>
      <c r="AQ23" t="str">
        <f t="shared" ca="1" si="13"/>
        <v>pics\\Goroh_4.jpg</v>
      </c>
      <c r="AS23" t="str">
        <f t="shared" ca="1" si="17"/>
        <v>pics\\Goroh_4.jpg</v>
      </c>
      <c r="AT23">
        <f t="shared" ca="1" si="7"/>
        <v>0.260581907964481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2028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VLOOKUP(B24,audio_list_stym!$A$3:$BP$18,63,FALSE)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VLOOKUP(B24,audio_list_stym!$A$3:$AJ$18,31,FALSE)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2054</v>
      </c>
      <c r="AD24" t="str">
        <f t="shared" ca="1" si="10"/>
        <v>pics\\Redis_6.jpg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pics\\Redis_6.jpg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0.85604489649062854</v>
      </c>
      <c r="AP24" t="str">
        <f t="shared" ca="1" si="12"/>
        <v>pics\\Limon_6.jpg</v>
      </c>
      <c r="AQ24" t="str">
        <f t="shared" ca="1" si="13"/>
        <v>pics\\Redis_6.jpg</v>
      </c>
      <c r="AS24" t="str">
        <f t="shared" ca="1" si="17"/>
        <v>pics\\Redis_6.jpg</v>
      </c>
      <c r="AT24">
        <f t="shared" ca="1" si="7"/>
        <v>0.61277509105132111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2032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VLOOKUP(B25,audio_list_stym!$A$3:$BP$18,63,FALSE)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VLOOKUP(B25,audio_list_stym!$A$3:$AJ$18,31,FALSE)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2050</v>
      </c>
      <c r="AD25" t="str">
        <f t="shared" ca="1" si="10"/>
        <v>pics\\Redis_2.jpg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pics\\Redis_2.jpg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0.97455061947933475</v>
      </c>
      <c r="AP25" t="str">
        <f t="shared" ca="1" si="12"/>
        <v>pics\\Limon_2.jpg</v>
      </c>
      <c r="AQ25" t="str">
        <f t="shared" ca="1" si="13"/>
        <v>pics\\Redis_2.jpg</v>
      </c>
      <c r="AS25" t="str">
        <f t="shared" ca="1" si="17"/>
        <v>pics\\Redis_2.jpg</v>
      </c>
      <c r="AT25">
        <f t="shared" ca="1" si="7"/>
        <v>0.3931787567765872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2025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VLOOKUP(B26,audio_list_stym!$A$3:$BP$18,63,FALSE)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VLOOKUP(B26,audio_list_stym!$A$3:$AJ$18,31,FALSE)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10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0.96500626724405003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2037</v>
      </c>
      <c r="BF26" cm="1">
        <f t="array" aca="1" ref="BF26" ca="1">INDEX(BD34:BD49,(RANK(AT5,$AT$2:$AT$16)))</f>
        <v>2005</v>
      </c>
      <c r="BG26" cm="1">
        <f t="array" aca="1" ref="BG26" ca="1">INDEX(BD50:BD65,(RANK(AT5,$AT$2:$AT$16)))</f>
        <v>2021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VLOOKUP(B27,audio_list_stym!$A$3:$BP$18,63,FALSE)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VLOOKUP(B27,audio_list_stym!$A$3:$AJ$18,31,FALSE)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10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0.40092785570999157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VLOOKUP(B28,audio_list_stym!$A$3:$BP$18,63,FALSE)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VLOOKUP(B28,audio_list_stym!$A$3:$AJ$18,31,FALSE)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10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0.95957778202827715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VLOOKUP(B29,audio_list_stym!$A$3:$BP$18,63,FALSE)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VLOOKUP(B29,audio_list_stym!$A$3:$AJ$18,31,FALSE)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10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0.3338527945547245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2053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VLOOKUP(B30,audio_list_stym!$A$3:$BP$18,63,FALSE)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VLOOKUP(B30,audio_list_stym!$A$3:$AJ$18,31,FALSE)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10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0.16639509751960935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2054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VLOOKUP(B31,audio_list_stym!$A$3:$BP$18,63,FALSE)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VLOOKUP(B31,audio_list_stym!$A$3:$AJ$18,31,FALSE)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10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4.6211119775403486E-2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2052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VLOOKUP(B32,audio_list_stym!$A$3:$BP$18,63,FALSE)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VLOOKUP(B32,audio_list_stym!$A$3:$AJ$18,31,FALSE)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10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0.17716898955800442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2056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VLOOKUP(B33,audio_list_stym!$A$3:$BP$18,63,FALSE)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VLOOKUP(B33,audio_list_stym!$A$3:$AJ$18,31,FALSE)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10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0.76664009065430805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2049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VLOOKUP(B34,audio_list_stym!$A$3:$BP$18,63,FALSE)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VLOOKUP(B34,audio_list_stym!$A$3:$AJ$18,31,FALSE)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2156</v>
      </c>
      <c r="AD34" t="str">
        <f t="shared" ca="1" si="10"/>
        <v>pics\\Injir_4.jpg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pics\\Injir_4.jpg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pics\\Injir_4.jpg</v>
      </c>
      <c r="AT34">
        <f t="shared" ca="1" si="7"/>
        <v>0.99168053374645015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VLOOKUP(B35,audio_list_stym!$A$3:$BP$18,63,FALSE)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VLOOKUP(B35,audio_list_stym!$A$3:$AJ$18,31,FALSE)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2153</v>
      </c>
      <c r="AD35" t="str">
        <f t="shared" ca="1" si="10"/>
        <v>pics\\Injir_1.jpg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pics\\Injir_1.jpg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pics\\Injir_1.jpg</v>
      </c>
      <c r="AT35">
        <f t="shared" ca="1" si="7"/>
        <v>0.55610206653283467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VLOOKUP(B36,audio_list_stym!$A$3:$BP$18,63,FALSE)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VLOOKUP(B36,audio_list_stym!$A$3:$AJ$18,31,FALSE)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2033</v>
      </c>
      <c r="AD36" t="str">
        <f t="shared" ca="1" si="10"/>
        <v>pics\\Limon_1.jpg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pics\\Limon_1.jpg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pics\\Limon_1.jpg</v>
      </c>
      <c r="AT36">
        <f t="shared" ca="1" si="7"/>
        <v>0.46002939364802153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VLOOKUP(B37,audio_list_stym!$A$3:$BP$18,63,FALSE)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VLOOKUP(B37,audio_list_stym!$A$3:$AJ$18,31,FALSE)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2040</v>
      </c>
      <c r="AD37" t="str">
        <f t="shared" ca="1" si="10"/>
        <v>pics\\Limon_8.jpg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pics\\Limon_8.jpg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pics\\Limon_8.jpg</v>
      </c>
      <c r="AT37">
        <f t="shared" ca="1" si="7"/>
        <v>7.9937273717807122E-2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2045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VLOOKUP(B38,audio_list_stym!$A$3:$BP$18,63,FALSE)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VLOOKUP(B38,audio_list_stym!$A$3:$AJ$18,31,FALSE)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2037</v>
      </c>
      <c r="AD38" t="str">
        <f t="shared" ca="1" si="10"/>
        <v>pics\\Limon_5.jpg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pics\\Limon_5.jpg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pics\\Limon_5.jpg</v>
      </c>
      <c r="AT38">
        <f t="shared" ca="1" si="7"/>
        <v>0.17238810261843518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2046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VLOOKUP(B39,audio_list_stym!$A$3:$BP$18,63,FALSE)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VLOOKUP(B39,audio_list_stym!$A$3:$AJ$18,31,FALSE)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2003</v>
      </c>
      <c r="AD39" t="str">
        <f t="shared" ca="1" si="10"/>
        <v>pics\\Banan_3.jpg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pics\\Banan_3.jpg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pics\\Banan_3.jpg</v>
      </c>
      <c r="AT39">
        <f t="shared" ca="1" si="7"/>
        <v>0.74634341294870621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2044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VLOOKUP(B40,audio_list_stym!$A$3:$BP$18,63,FALSE)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VLOOKUP(B40,audio_list_stym!$A$3:$AJ$18,31,FALSE)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2155</v>
      </c>
      <c r="AD40" t="str">
        <f t="shared" ca="1" si="10"/>
        <v>pics\\Injir_3.jpg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pics\\Injir_3.jpg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pics\\Injir_3.jpg</v>
      </c>
      <c r="AT40">
        <f t="shared" ca="1" si="7"/>
        <v>0.28606690552779823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2048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VLOOKUP(B41,audio_list_stym!$A$3:$BP$18,63,FALSE)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VLOOKUP(B41,audio_list_stym!$A$3:$AJ$18,31,FALSE)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2005</v>
      </c>
      <c r="AD41" t="str">
        <f t="shared" ca="1" si="10"/>
        <v>pics\\Banan_5.jpg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pics\\Banan_5.jpg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pics\\Banan_5.jpg</v>
      </c>
      <c r="AT41">
        <f t="shared" ca="1" si="7"/>
        <v>0.56034482402242769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2041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VLOOKUP(B42,audio_list_stym!$A$3:$BP$18,63,FALSE)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VLOOKUP(B42,audio_list_stym!$A$3:$AJ$18,31,FALSE)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10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0.26119981405177684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2036</v>
      </c>
      <c r="BF42" cm="1">
        <f t="array" aca="1" ref="BF42" ca="1">INDEX(BD26:BD41,(RANK(AT6,$AT$2:$AT$17)))</f>
        <v>2044</v>
      </c>
      <c r="BG42" cm="1">
        <f t="array" aca="1" ref="BG42" ca="1">INDEX(BD50:BD65,(RANK(AT6,$AT$2:$AT$17)))</f>
        <v>2020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VLOOKUP(B43,audio_list_stym!$A$3:$BP$18,63,FALSE)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VLOOKUP(B43,audio_list_stym!$A$3:$AJ$18,31,FALSE)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10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0.87331297138977793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VLOOKUP(B44,audio_list_stym!$A$3:$BP$18,63,FALSE)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VLOOKUP(B44,audio_list_stym!$A$3:$AJ$18,31,FALSE)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10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0.82742202978423363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VLOOKUP(B45,audio_list_stym!$A$3:$BP$18,63,FALSE)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VLOOKUP(B45,audio_list_stym!$A$3:$AJ$18,31,FALSE)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10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0.88685864006162674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2005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VLOOKUP(B46,audio_list_stym!$A$3:$BP$18,63,FALSE)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VLOOKUP(B46,audio_list_stym!$A$3:$AJ$18,31,FALSE)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10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0.90979952208122727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2006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VLOOKUP(B47,audio_list_stym!$A$3:$BP$18,63,FALSE)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VLOOKUP(B47,audio_list_stym!$A$3:$AJ$18,31,FALSE)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10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0.94417875287079545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2004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VLOOKUP(B48,audio_list_stym!$A$3:$BP$18,63,FALSE)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VLOOKUP(B48,audio_list_stym!$A$3:$AJ$18,31,FALSE)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10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0.31580743507816111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2008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VLOOKUP(B49,audio_list_stym!$A$3:$BP$18,63,FALSE)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VLOOKUP(B49,audio_list_stym!$A$3:$AJ$18,31,FALSE)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10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3.4654150081397828E-2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2001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VLOOKUP(B50,audio_list_stym!$A$3:$BP$18,63,FALSE)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VLOOKUP(B50,audio_list_stym!$A$3:$AJ$18,31,FALSE)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2022</v>
      </c>
      <c r="AD50" t="str">
        <f t="shared" ca="1" si="10"/>
        <v>pics\\Goroh_6.jpg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pics\\Goroh_6.jpg</v>
      </c>
      <c r="AH50" t="str">
        <f t="shared" si="3"/>
        <v>sound\\Tropic</v>
      </c>
      <c r="AS50" t="str">
        <f ca="1">IF(AH50="sound\\Tropic",AQ2,"")</f>
        <v>pics\\Goroh_6.jpg</v>
      </c>
      <c r="AT50">
        <f t="shared" ca="1" si="7"/>
        <v>0.82951948720119484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2035</v>
      </c>
      <c r="BF50" cm="1">
        <f t="array" aca="1" ref="BF50" ca="1">INDEX(BD18:BD49,(RANK(AT7,$AT$2:$AT$17)))</f>
        <v>2051</v>
      </c>
      <c r="BG50" cm="1">
        <f t="array" aca="1" ref="BG50" ca="1">INDEX(BD58:BD65,(RANK(AT7,$AT$2:$AT$9)))</f>
        <v>2021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VLOOKUP(B51,audio_list_stym!$A$3:$BP$18,63,FALSE)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VLOOKUP(B51,audio_list_stym!$A$3:$AJ$18,31,FALSE)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2162</v>
      </c>
      <c r="AD51" t="str">
        <f t="shared" ca="1" si="10"/>
        <v>pics\\Tikva_2.jpg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pics\\Tikva_2.jpg</v>
      </c>
      <c r="AH51" t="str">
        <f t="shared" si="3"/>
        <v>sound\\Tropic</v>
      </c>
      <c r="AS51" t="str">
        <f t="shared" ref="AS51:AS57" ca="1" si="25">IF(AH51="sound\\Tropic",AQ3,"")</f>
        <v>pics\\Tikva_2.jpg</v>
      </c>
      <c r="AT51">
        <f t="shared" ca="1" si="7"/>
        <v>0.68781954314043758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VLOOKUP(B52,audio_list_stym!$A$3:$BP$18,63,FALSE)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VLOOKUP(B52,audio_list_stym!$A$3:$AJ$18,31,FALSE)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2018</v>
      </c>
      <c r="AD52" t="str">
        <f t="shared" ca="1" si="10"/>
        <v>pics\\Goroh_2.jpg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pics\\Goroh_2.jpg</v>
      </c>
      <c r="AH52" t="str">
        <f t="shared" si="3"/>
        <v>sound\\Tropic</v>
      </c>
      <c r="AS52" t="str">
        <f t="shared" ca="1" si="25"/>
        <v>pics\\Goroh_2.jpg</v>
      </c>
      <c r="AT52">
        <f t="shared" ca="1" si="7"/>
        <v>0.23184154148983505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VLOOKUP(B53,audio_list_stym!$A$3:$BP$18,63,FALSE)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VLOOKUP(B53,audio_list_stym!$A$3:$AJ$18,31,FALSE)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2023</v>
      </c>
      <c r="AD53" t="str">
        <f t="shared" ca="1" si="10"/>
        <v>pics\\Goroh_7.jpg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pics\\Goroh_7.jpg</v>
      </c>
      <c r="AH53" t="str">
        <f t="shared" si="3"/>
        <v>sound\\Tropic</v>
      </c>
      <c r="AS53" t="str">
        <f t="shared" ca="1" si="25"/>
        <v>pics\\Goroh_7.jpg</v>
      </c>
      <c r="AT53">
        <f t="shared" ca="1" si="7"/>
        <v>0.9368051648497312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2013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VLOOKUP(B54,audio_list_stym!$A$3:$BP$18,63,FALSE)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VLOOKUP(B54,audio_list_stym!$A$3:$AJ$18,31,FALSE)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2165</v>
      </c>
      <c r="AD54" t="str">
        <f t="shared" ca="1" si="10"/>
        <v>pics\\Tikva_5.jpg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pics\\Tikva_5.jpg</v>
      </c>
      <c r="AH54" t="str">
        <f t="shared" si="3"/>
        <v>sound\\Tropic</v>
      </c>
      <c r="AI54" s="11"/>
      <c r="AS54" t="str">
        <f t="shared" ca="1" si="25"/>
        <v>pics\\Tikva_5.jpg</v>
      </c>
      <c r="AT54">
        <f t="shared" ca="1" si="7"/>
        <v>0.35118632078163592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2014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VLOOKUP(B55,audio_list_stym!$A$3:$BP$18,63,FALSE)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VLOOKUP(B55,audio_list_stym!$A$3:$AJ$18,31,FALSE)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2166</v>
      </c>
      <c r="AD55" t="str">
        <f t="shared" ca="1" si="10"/>
        <v>pics\\Tikva_6.jpg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pics\\Tikva_6.jpg</v>
      </c>
      <c r="AH55" t="str">
        <f t="shared" si="3"/>
        <v>sound\\Tropic</v>
      </c>
      <c r="AS55" t="str">
        <f t="shared" ca="1" si="25"/>
        <v>pics\\Tikva_6.jpg</v>
      </c>
      <c r="AT55">
        <f t="shared" ca="1" si="7"/>
        <v>0.99697823464162649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2012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VLOOKUP(B56,audio_list_stym!$A$3:$BP$18,63,FALSE)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VLOOKUP(B56,audio_list_stym!$A$3:$AJ$18,31,FALSE)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2017</v>
      </c>
      <c r="AD56" t="str">
        <f t="shared" ca="1" si="10"/>
        <v>pics\\Goroh_1.jpg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pics\\Goroh_1.jpg</v>
      </c>
      <c r="AH56" t="str">
        <f t="shared" si="3"/>
        <v>sound\\Tropic</v>
      </c>
      <c r="AS56" t="str">
        <f t="shared" ca="1" si="25"/>
        <v>pics\\Goroh_1.jpg</v>
      </c>
      <c r="AT56">
        <f t="shared" ca="1" si="7"/>
        <v>0.54322046291820703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2016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VLOOKUP(B57,audio_list_stym!$A$3:$BP$18,63,FALSE)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VLOOKUP(B57,audio_list_stym!$A$3:$AJ$18,31,FALSE)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2168</v>
      </c>
      <c r="AD57" t="str">
        <f t="shared" ca="1" si="10"/>
        <v>pics\\Tikva_8.jpg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pics\\Tikva_8.jpg</v>
      </c>
      <c r="AH57" t="str">
        <f t="shared" si="3"/>
        <v>sound\\Tropic</v>
      </c>
      <c r="AI57" s="11"/>
      <c r="AS57" t="str">
        <f t="shared" ca="1" si="25"/>
        <v>pics\\Tikva_8.jpg</v>
      </c>
      <c r="AT57">
        <f t="shared" ca="1" si="7"/>
        <v>0.67967984419822458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2009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VLOOKUP(B58,audio_list_stym!$A$3:$BP$18,63,FALSE)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VLOOKUP(B58,audio_list_stym!$A$3:$AJ$18,31,FALSE)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10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7"/>
        <v>0.83499646632408986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2001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VLOOKUP(B59,audio_list_stym!$A$3:$BP$18,63,FALSE)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VLOOKUP(B59,audio_list_stym!$A$3:$AJ$18,31,FALSE)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10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7"/>
        <v>0.67820323169245411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VLOOKUP(B60,audio_list_stym!$A$3:$BP$18,63,FALSE)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VLOOKUP(B60,audio_list_stym!$A$3:$AJ$18,31,FALSE)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10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7"/>
        <v>0.62991726322926356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VLOOKUP(B61,audio_list_stym!$A$3:$BP$18,63,FALSE)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VLOOKUP(B61,audio_list_stym!$A$3:$AJ$18,31,FALSE)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10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7"/>
        <v>7.6989437906015867E-2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2021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VLOOKUP(B62,audio_list_stym!$A$3:$BP$18,63,FALSE)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VLOOKUP(B62,audio_list_stym!$A$3:$AJ$18,31,FALSE)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10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7"/>
        <v>0.86632992601189251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2022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VLOOKUP(B63,audio_list_stym!$A$3:$BP$18,63,FALSE)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VLOOKUP(B63,audio_list_stym!$A$3:$AJ$18,31,FALSE)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0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7"/>
        <v>0.34645200695321565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2020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VLOOKUP(B64,audio_list_stym!$A$3:$BP$18,63,FALSE)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VLOOKUP(B64,audio_list_stym!$A$3:$AJ$18,31,FALSE)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10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7"/>
        <v>0.55437776857652832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2024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VLOOKUP(B65,audio_list_stym!$A$3:$BP$18,63,FALSE)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VLOOKUP(B65,audio_list_stym!$A$3:$AJ$18,31,FALSE)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0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7"/>
        <v>0.40549414665229389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2017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VLOOKUP(B66,audio_list_stym!$A$3:$BP$18,63,FALSE)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VLOOKUP(B66,audio_list_stym!$A$3:$AJ$18,31,FALSE)</f>
        <v>Sapota</v>
      </c>
      <c r="I66" t="s">
        <v>688</v>
      </c>
      <c r="J66" t="str">
        <f t="shared" ref="J66:J129" si="29">H66&amp;I66</f>
        <v>Sapota_1</v>
      </c>
      <c r="K66">
        <v>16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265</v>
      </c>
      <c r="Q66" t="str">
        <f>IF(G66="экспл",0,IF(G66="импл_",VLOOKUP(J66,quest_импл!$A$1:$J$129,8,FALSE),0))</f>
        <v>sound\\Sharoobrazniy_li.wav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2030</v>
      </c>
      <c r="AD66" t="str">
        <f t="shared" ca="1" si="10"/>
        <v>pics\\Kokos_6.jpg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pics\\Kokos_6.jpg</v>
      </c>
      <c r="AI66" t="s">
        <v>67</v>
      </c>
      <c r="AO66">
        <f ca="1">RAND()</f>
        <v>0.5213734149642052</v>
      </c>
      <c r="AP66" t="str">
        <f ca="1">INDEX($AI$66:$AI$129,(RANK(AO66,$AO$66:$AO$129)))</f>
        <v>pics\\Kokos_6.jpg</v>
      </c>
      <c r="AS66" t="str">
        <f t="shared" ref="AS66:AS81" ca="1" si="31">IF(G66="импл_",AP66,"")</f>
        <v>pics\\Kokos_6.jpg</v>
      </c>
      <c r="AT66">
        <f t="shared" ref="AT66:AT129" ca="1" si="32">RAND()</f>
        <v>0.57588815972858509</v>
      </c>
      <c r="AU66" t="s">
        <v>697</v>
      </c>
      <c r="AV66" t="str">
        <f t="shared" ref="AV66:AV129" ca="1" si="33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_Шарообразный_ли_</v>
      </c>
      <c r="BB66" t="str">
        <f t="shared" ref="BB66:BB129" si="34">IF(G66="экспл",AY66&amp;AX66&amp;"."&amp;AZ66,IF(G66="импл_",BA66&amp;AX66&amp;"?"))</f>
        <v>_Шарообразный_ли_XXXXX?</v>
      </c>
      <c r="BC66">
        <f>A66</f>
        <v>1209</v>
      </c>
      <c r="BD66" cm="1">
        <f t="array" aca="1" ref="BD66" ca="1">INDEX(L66:L73,(RANK(AT2,$AT$2:$AT$9)))</f>
        <v>2135</v>
      </c>
      <c r="BE66" cm="1">
        <f t="array" aca="1" ref="BE66" ca="1">INDEX(BD74:BD89,(RANK(AT2,$AT$2:$AT$7)))</f>
        <v>2140</v>
      </c>
      <c r="BF66" cm="1">
        <f t="array" aca="1" ref="BF66" ca="1">INDEX(BD90:BD113,(RANK(AT2,$AT$2:$AT$17)))</f>
        <v>2080</v>
      </c>
      <c r="BG66" cm="1">
        <f t="array" aca="1" ref="BG66" ca="1">INDEX(BD114:BD129,(RANK(AT2,$AT$2:$AT$17)))</f>
        <v>2120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VLOOKUP(B67,audio_list_stym!$A$3:$BP$18,63,FALSE)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VLOOKUP(B67,audio_list_stym!$A$3:$AJ$18,31,FALSE)</f>
        <v>Sapota</v>
      </c>
      <c r="I67" t="s">
        <v>689</v>
      </c>
      <c r="J67" t="str">
        <f t="shared" si="29"/>
        <v>Sapota_2</v>
      </c>
      <c r="K67">
        <v>16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266</v>
      </c>
      <c r="Q67" t="str">
        <f>IF(G67="экспл",0,IF(G67="импл_",VLOOKUP(J67,quest_импл!$A$1:$J$129,8,FALSE),0))</f>
        <v>sound\\Nadrezan_li.wav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2052</v>
      </c>
      <c r="AD67" t="str">
        <f t="shared" ref="AD67:AD129" ca="1" si="35">IF(ISTEXT(AE67),AE67,IF(ISTEXT(AF67),AF67,""))</f>
        <v>pics\\Redis_4.jpg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pics\\Redis_4.jpg</v>
      </c>
      <c r="AI67" t="s">
        <v>68</v>
      </c>
      <c r="AO67">
        <f t="shared" ref="AO67:AO129" ca="1" si="36">RAND()</f>
        <v>0.22333551343131319</v>
      </c>
      <c r="AP67" t="str">
        <f t="shared" ref="AP67:AP129" ca="1" si="37">INDEX($AI$66:$AI$129,(RANK(AO67,$AO$66:$AO$129)))</f>
        <v>pics\\Redis_4.jpg</v>
      </c>
      <c r="AS67" t="str">
        <f t="shared" ca="1" si="31"/>
        <v>pics\\Redis_4.jpg</v>
      </c>
      <c r="AT67">
        <f t="shared" ca="1" si="32"/>
        <v>0.90305522421089801</v>
      </c>
      <c r="AU67" t="s">
        <v>697</v>
      </c>
      <c r="AV67" t="str">
        <f t="shared" ca="1" si="33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_Надрезан_ли_</v>
      </c>
      <c r="BB67" t="str">
        <f t="shared" si="34"/>
        <v>_Надрезан_ли_XXXXX?</v>
      </c>
      <c r="BD67" cm="1">
        <f t="array" aca="1" ref="BD67" ca="1">INDEX(L67:L74,(RANK(AT3,$AT$2:$AT$9)))</f>
        <v>2131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VLOOKUP(B68,audio_list_stym!$A$3:$BP$18,63,FALSE)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VLOOKUP(B68,audio_list_stym!$A$3:$AJ$18,31,FALSE)</f>
        <v>Sapota</v>
      </c>
      <c r="I68" t="s">
        <v>690</v>
      </c>
      <c r="J68" t="str">
        <f t="shared" si="29"/>
        <v>Sapota_3</v>
      </c>
      <c r="K68">
        <v>16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267</v>
      </c>
      <c r="Q68" t="str">
        <f>IF(G68="экспл",0,IF(G68="импл_",VLOOKUP(J68,quest_импл!$A$1:$J$129,8,FALSE),0))</f>
        <v>sound\\Perekruchen_li.wav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2025</v>
      </c>
      <c r="AD68" t="str">
        <f t="shared" ca="1" si="35"/>
        <v>pics\\Kokos_1.jpg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pics\\Kokos_1.jpg</v>
      </c>
      <c r="AI68" t="s">
        <v>69</v>
      </c>
      <c r="AO68">
        <f t="shared" ca="1" si="36"/>
        <v>0.55768208095737271</v>
      </c>
      <c r="AP68" t="str">
        <f t="shared" ca="1" si="37"/>
        <v>pics\\Kokos_1.jpg</v>
      </c>
      <c r="AS68" t="str">
        <f t="shared" ca="1" si="31"/>
        <v>pics\\Kokos_1.jpg</v>
      </c>
      <c r="AT68">
        <f t="shared" ca="1" si="32"/>
        <v>0.6733240616329087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_Перекручен_ли_</v>
      </c>
      <c r="BB68" t="str">
        <f t="shared" si="34"/>
        <v>_Перекручен_ли_XXXXX?</v>
      </c>
      <c r="BD68" cm="1">
        <f t="array" aca="1" ref="BD68" ca="1">INDEX(L68:L75,(RANK(AT4,$AT$2:$AT$9)))</f>
        <v>2133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VLOOKUP(B69,audio_list_stym!$A$3:$BP$18,63,FALSE)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VLOOKUP(B69,audio_list_stym!$A$3:$AJ$18,31,FALSE)</f>
        <v>Sapota</v>
      </c>
      <c r="I69" t="s">
        <v>691</v>
      </c>
      <c r="J69" t="str">
        <f t="shared" si="29"/>
        <v>Sapota_4</v>
      </c>
      <c r="K69">
        <v>16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268</v>
      </c>
      <c r="Q69" t="str">
        <f>IF(G69="экспл",0,IF(G69="импл_",VLOOKUP(J69,quest_импл!$A$1:$J$129,8,FALSE),0))</f>
        <v>sound\\Sorvan_li.wav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2017</v>
      </c>
      <c r="AD69" t="str">
        <f t="shared" ca="1" si="35"/>
        <v>pics\\Goroh_1.jpg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pics\\Goroh_1.jpg</v>
      </c>
      <c r="AI69" t="s">
        <v>70</v>
      </c>
      <c r="AO69">
        <f t="shared" ca="1" si="36"/>
        <v>0.74216757358762486</v>
      </c>
      <c r="AP69" t="str">
        <f t="shared" ca="1" si="37"/>
        <v>pics\\Goroh_1.jpg</v>
      </c>
      <c r="AS69" t="str">
        <f t="shared" ca="1" si="31"/>
        <v>pics\\Goroh_1.jpg</v>
      </c>
      <c r="AT69">
        <f t="shared" ca="1" si="32"/>
        <v>0.81094889054523722</v>
      </c>
      <c r="AU69" t="s">
        <v>697</v>
      </c>
      <c r="AV69" t="str">
        <f t="shared" ca="1" si="33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_Сорван_ли_</v>
      </c>
      <c r="BB69" t="str">
        <f t="shared" si="34"/>
        <v>_Сорван_ли_XXXXX?</v>
      </c>
      <c r="BD69" cm="1">
        <f t="array" aca="1" ref="BD69" ca="1">INDEX(L69:L76,(RANK(AT5,$AT$2:$AT$9)))</f>
        <v>2136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VLOOKUP(B70,audio_list_stym!$A$3:$BP$18,63,FALSE)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VLOOKUP(B70,audio_list_stym!$A$3:$AJ$18,31,FALSE)</f>
        <v>Sapota</v>
      </c>
      <c r="I70" t="s">
        <v>692</v>
      </c>
      <c r="J70" t="str">
        <f t="shared" si="29"/>
        <v>Sapota_5</v>
      </c>
      <c r="K70">
        <v>16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269</v>
      </c>
      <c r="Q70" t="str">
        <f>IF(G70="экспл",0,IF(G70="импл_",VLOOKUP(J70,quest_импл!$A$1:$J$129,8,FALSE),0))</f>
        <v>sound\\Spresovan_li.wav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2031</v>
      </c>
      <c r="AD70" t="str">
        <f t="shared" ca="1" si="35"/>
        <v>pics\\Kokos_7.jpg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pics\\Kokos_7.jpg</v>
      </c>
      <c r="AI70" t="s">
        <v>71</v>
      </c>
      <c r="AO70">
        <f t="shared" ca="1" si="36"/>
        <v>0.51875398302939935</v>
      </c>
      <c r="AP70" t="str">
        <f t="shared" ca="1" si="37"/>
        <v>pics\\Kokos_7.jpg</v>
      </c>
      <c r="AS70" t="str">
        <f t="shared" ca="1" si="31"/>
        <v>pics\\Kokos_7.jpg</v>
      </c>
      <c r="AT70">
        <f t="shared" ca="1" si="32"/>
        <v>9.5259938931592458E-2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_Спрессован_ли_</v>
      </c>
      <c r="BB70" t="str">
        <f t="shared" si="34"/>
        <v>_Спрессован_ли_XXXXX?</v>
      </c>
      <c r="BD70" cm="1">
        <f t="array" aca="1" ref="BD70" ca="1">INDEX(L70:L77,(RANK(AT6,$AT$2:$AT$9)))</f>
        <v>2138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VLOOKUP(B71,audio_list_stym!$A$3:$BP$18,63,FALSE)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VLOOKUP(B71,audio_list_stym!$A$3:$AJ$18,31,FALSE)</f>
        <v>Sapota</v>
      </c>
      <c r="I71" t="s">
        <v>693</v>
      </c>
      <c r="J71" t="str">
        <f t="shared" si="29"/>
        <v>Sapota_6</v>
      </c>
      <c r="K71">
        <v>16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270</v>
      </c>
      <c r="Q71" t="str">
        <f>IF(G71="экспл",0,IF(G71="импл_",VLOOKUP(J71,quest_импл!$A$1:$J$129,8,FALSE),0))</f>
        <v>sound\\Zheltiy_li.wav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2019</v>
      </c>
      <c r="AD71" t="str">
        <f t="shared" ca="1" si="35"/>
        <v>pics\\Goroh_3.jpg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pics\\Goroh_3.jpg</v>
      </c>
      <c r="AI71" t="s">
        <v>72</v>
      </c>
      <c r="AO71">
        <f t="shared" ca="1" si="36"/>
        <v>0.6558037470205641</v>
      </c>
      <c r="AP71" t="str">
        <f t="shared" ca="1" si="37"/>
        <v>pics\\Goroh_3.jpg</v>
      </c>
      <c r="AS71" t="str">
        <f t="shared" ca="1" si="31"/>
        <v>pics\\Goroh_3.jpg</v>
      </c>
      <c r="AT71">
        <f t="shared" ca="1" si="32"/>
        <v>0.50689571656088239</v>
      </c>
      <c r="AU71" t="s">
        <v>697</v>
      </c>
      <c r="AV71" t="str">
        <f t="shared" ca="1" si="33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_Желтый_ли_</v>
      </c>
      <c r="BB71" t="str">
        <f t="shared" si="34"/>
        <v>_Желтый_ли_XXXXX?</v>
      </c>
      <c r="BD71" cm="1">
        <f t="array" aca="1" ref="BD71" ca="1">INDEX(L71:L78,(RANK(AT7,$AT$2:$AT$9)))</f>
        <v>2137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VLOOKUP(B72,audio_list_stym!$A$3:$BP$18,63,FALSE)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VLOOKUP(B72,audio_list_stym!$A$3:$AJ$18,31,FALSE)</f>
        <v>Sapota</v>
      </c>
      <c r="I72" t="s">
        <v>694</v>
      </c>
      <c r="J72" t="str">
        <f t="shared" si="29"/>
        <v>Sapota_7</v>
      </c>
      <c r="K72">
        <v>16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271</v>
      </c>
      <c r="Q72" t="str">
        <f>IF(G72="экспл",0,IF(G72="импл_",VLOOKUP(J72,quest_импл!$A$1:$J$129,8,FALSE),0))</f>
        <v>sound\\Rovniy_li.wav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2018</v>
      </c>
      <c r="AD72" t="str">
        <f t="shared" ca="1" si="35"/>
        <v>pics\\Goroh_2.jpg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pics\\Goroh_2.jpg</v>
      </c>
      <c r="AI72" t="s">
        <v>73</v>
      </c>
      <c r="AO72">
        <f t="shared" ca="1" si="36"/>
        <v>0.69030733112404674</v>
      </c>
      <c r="AP72" t="str">
        <f t="shared" ca="1" si="37"/>
        <v>pics\\Goroh_2.jpg</v>
      </c>
      <c r="AS72" t="str">
        <f t="shared" ca="1" si="31"/>
        <v>pics\\Goroh_2.jpg</v>
      </c>
      <c r="AT72">
        <f t="shared" ca="1" si="32"/>
        <v>0.46877370887435887</v>
      </c>
      <c r="AU72" t="s">
        <v>697</v>
      </c>
      <c r="AV72" t="str">
        <f t="shared" ca="1" si="33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_Ровный_ли_</v>
      </c>
      <c r="BB72" t="str">
        <f t="shared" si="34"/>
        <v>_Ровный_ли_XXXXX?</v>
      </c>
      <c r="BD72" cm="1">
        <f t="array" aca="1" ref="BD72" ca="1">INDEX(L72:L79,(RANK(AT8,$AT$2:$AT$9)))</f>
        <v>2142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VLOOKUP(B73,audio_list_stym!$A$3:$BP$18,63,FALSE)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VLOOKUP(B73,audio_list_stym!$A$3:$AJ$18,31,FALSE)</f>
        <v>Sapota</v>
      </c>
      <c r="I73" t="s">
        <v>695</v>
      </c>
      <c r="J73" t="str">
        <f t="shared" si="29"/>
        <v>Sapota_8</v>
      </c>
      <c r="K73">
        <v>16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272</v>
      </c>
      <c r="Q73" t="str">
        <f>IF(G73="экспл",0,IF(G73="импл_",VLOOKUP(J73,quest_импл!$A$1:$J$129,8,FALSE),0))</f>
        <v>sound\\Imeet_li_shipi.wav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2011</v>
      </c>
      <c r="AD73" t="str">
        <f t="shared" ca="1" si="35"/>
        <v>pics\\Finik_3.jpg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pics\\Finik_3.jpg</v>
      </c>
      <c r="AI73" t="s">
        <v>74</v>
      </c>
      <c r="AO73">
        <f t="shared" ca="1" si="36"/>
        <v>0.8792979599640659</v>
      </c>
      <c r="AP73" t="str">
        <f t="shared" ca="1" si="37"/>
        <v>pics\\Finik_3.jpg</v>
      </c>
      <c r="AS73" t="str">
        <f t="shared" ca="1" si="31"/>
        <v>pics\\Finik_3.jpg</v>
      </c>
      <c r="AT73">
        <f t="shared" ca="1" si="32"/>
        <v>0.15612618955193591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_Имеет_ли_шипы_</v>
      </c>
      <c r="BB73" t="str">
        <f t="shared" si="34"/>
        <v>_Имеет_ли_шипы_XXXXX?</v>
      </c>
      <c r="BD73" cm="1">
        <f t="array" aca="1" ref="BD73" ca="1">INDEX(L73:L80,(RANK(AT9,$AT$2:$AT$9)))</f>
        <v>2136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VLOOKUP(B74,audio_list_stym!$A$3:$BP$18,63,FALSE)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VLOOKUP(B74,audio_list_stym!$A$3:$AJ$18,31,FALSE)</f>
        <v>Tamanid</v>
      </c>
      <c r="I74" t="s">
        <v>688</v>
      </c>
      <c r="J74" t="str">
        <f t="shared" si="29"/>
        <v>Tamanid_1</v>
      </c>
      <c r="K74">
        <v>17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145</v>
      </c>
      <c r="Z74" t="str">
        <f>IF(G74="экспл",VLOOKUP(J74,quest_экспл!$A$1:$N$129,12,FALSE),IF(G74="импл_",0,0))</f>
        <v>sound\\On_krasnovatiy.wav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35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30"/>
        <v/>
      </c>
      <c r="AI74" t="s">
        <v>76</v>
      </c>
      <c r="AO74">
        <f t="shared" ca="1" si="36"/>
        <v>0.96285676377205465</v>
      </c>
      <c r="AP74" t="str">
        <f t="shared" ca="1" si="37"/>
        <v>pics\\Banan_2.jpg</v>
      </c>
      <c r="AR74" t="str">
        <f>IF(AH74="sound\\Ogorod",AP2,"")</f>
        <v/>
      </c>
      <c r="AS74" t="str">
        <f t="shared" si="31"/>
        <v/>
      </c>
      <c r="AT74">
        <f t="shared" ca="1" si="32"/>
        <v>0.6546576086774164</v>
      </c>
      <c r="AU74" t="s">
        <v>697</v>
      </c>
      <c r="AV74" t="str">
        <f t="shared" ca="1" si="33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_Он_красноватый?</v>
      </c>
      <c r="BA74" t="e">
        <f>VLOOKUP(Q74,audio_list_stym!$B$2:$BQ$299,68,FALSE)</f>
        <v>#N/A</v>
      </c>
      <c r="BB74" t="str">
        <f t="shared" si="34"/>
        <v>На_экране_XXXXX._Он_красноватый?</v>
      </c>
      <c r="BC74">
        <f>A74</f>
        <v>1210</v>
      </c>
      <c r="BD74" cm="1">
        <f t="array" aca="1" ref="BD74" ca="1">INDEX($L$74:$L$81,(RANK(AT2,$AT$2:$AT$9)))</f>
        <v>2143</v>
      </c>
      <c r="BE74" cm="1">
        <f t="array" aca="1" ref="BE74" ca="1">INDEX(BD66:BD73,(RANK(AT3,$AT$2:$AT$9)))</f>
        <v>2131</v>
      </c>
      <c r="BF74" cm="1">
        <f t="array" aca="1" ref="BF74" ca="1">INDEX(BD82:BD105,(RANK(AT3,$AT$2:$AT$17)))</f>
        <v>2146</v>
      </c>
      <c r="BG74" cm="1">
        <f t="array" aca="1" ref="BG74" ca="1">INDEX(BD106:BD129,(RANK(AT3,$AT$2:$AT$9)))</f>
        <v>2082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VLOOKUP(B75,audio_list_stym!$A$3:$BP$18,63,FALSE)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VLOOKUP(B75,audio_list_stym!$A$3:$AJ$18,31,FALSE)</f>
        <v>Tamanid</v>
      </c>
      <c r="I75" t="s">
        <v>689</v>
      </c>
      <c r="J75" t="str">
        <f t="shared" si="29"/>
        <v>Tamanid_2</v>
      </c>
      <c r="K75">
        <v>17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146</v>
      </c>
      <c r="Z75" t="str">
        <f>IF(G75="экспл",VLOOKUP(J75,quest_экспл!$A$1:$N$129,12,FALSE),IF(G75="импл_",0,0))</f>
        <v>sound\\Izognut_li_on.wav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ca="1" si="35"/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si="30"/>
        <v/>
      </c>
      <c r="AI75" t="s">
        <v>77</v>
      </c>
      <c r="AO75">
        <f t="shared" ca="1" si="36"/>
        <v>0.78466301436172092</v>
      </c>
      <c r="AP75" t="str">
        <f t="shared" ca="1" si="37"/>
        <v>pics\\Finik_8.jpg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0.61355997950746199</v>
      </c>
      <c r="AU75" t="s">
        <v>697</v>
      </c>
      <c r="AV75" t="str">
        <f t="shared" ca="1" si="33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_Изогнут_ли_он?</v>
      </c>
      <c r="BA75" t="e">
        <f>VLOOKUP(Q75,audio_list_stym!$B$2:$BQ$299,68,FALSE)</f>
        <v>#N/A</v>
      </c>
      <c r="BB75" t="str">
        <f t="shared" si="34"/>
        <v>Посмотрите,_вот_XXXXX._Изогнут_ли_он?</v>
      </c>
      <c r="BD75" cm="1">
        <f t="array" aca="1" ref="BD75" ca="1">INDEX($L$74:$L$81,(RANK(AT3,$AT$2:$AT$9)))</f>
        <v>2138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VLOOKUP(B76,audio_list_stym!$A$3:$BP$18,63,FALSE)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VLOOKUP(B76,audio_list_stym!$A$3:$AJ$18,31,FALSE)</f>
        <v>Tamanid</v>
      </c>
      <c r="I76" t="s">
        <v>690</v>
      </c>
      <c r="J76" t="str">
        <f t="shared" si="29"/>
        <v>Tamanid_3</v>
      </c>
      <c r="K76">
        <v>17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147</v>
      </c>
      <c r="Z76" t="str">
        <f>IF(G76="экспл",VLOOKUP(J76,quest_экспл!$A$1:$N$129,12,FALSE),IF(G76="импл_",0,0))</f>
        <v>sound\\On_barhatistiy.wav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5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30"/>
        <v/>
      </c>
      <c r="AI76" t="s">
        <v>78</v>
      </c>
      <c r="AO76">
        <f t="shared" ca="1" si="36"/>
        <v>4.1955410150047001E-2</v>
      </c>
      <c r="AP76" t="str">
        <f t="shared" ca="1" si="37"/>
        <v>pics\\Tomat_5.jpg</v>
      </c>
      <c r="AR76" t="str">
        <f t="shared" si="38"/>
        <v/>
      </c>
      <c r="AS76" t="str">
        <f t="shared" si="31"/>
        <v/>
      </c>
      <c r="AT76">
        <f t="shared" ca="1" si="32"/>
        <v>0.37902567913209606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_Он_бархатистый?</v>
      </c>
      <c r="BA76" t="e">
        <f>VLOOKUP(Q76,audio_list_stym!$B$2:$BQ$299,68,FALSE)</f>
        <v>#N/A</v>
      </c>
      <c r="BB76" t="str">
        <f t="shared" si="34"/>
        <v>Вот_XXXXX._Он_бархатистый?</v>
      </c>
      <c r="BD76" cm="1">
        <f t="array" aca="1" ref="BD76" ca="1">INDEX($L$74:$L$81,(RANK(AT4,$AT$2:$AT$9)))</f>
        <v>2139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VLOOKUP(B77,audio_list_stym!$A$3:$BP$18,63,FALSE)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VLOOKUP(B77,audio_list_stym!$A$3:$AJ$18,31,FALSE)</f>
        <v>Tamanid</v>
      </c>
      <c r="I77" t="s">
        <v>691</v>
      </c>
      <c r="J77" t="str">
        <f t="shared" si="29"/>
        <v>Tamanid_4</v>
      </c>
      <c r="K77">
        <v>17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148</v>
      </c>
      <c r="Z77" t="str">
        <f>IF(G77="экспл",VLOOKUP(J77,quest_экспл!$A$1:$N$129,12,FALSE),IF(G77="импл_",0,0))</f>
        <v>sound\\Odnotonniy_li_on.wav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5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30"/>
        <v/>
      </c>
      <c r="AI77" t="s">
        <v>79</v>
      </c>
      <c r="AO77">
        <f t="shared" ca="1" si="36"/>
        <v>0.79261449757928837</v>
      </c>
      <c r="AP77" t="str">
        <f t="shared" ca="1" si="37"/>
        <v>pics\\Finik_7.jpg</v>
      </c>
      <c r="AR77" t="str">
        <f t="shared" si="38"/>
        <v/>
      </c>
      <c r="AS77" t="str">
        <f t="shared" si="31"/>
        <v/>
      </c>
      <c r="AT77">
        <f t="shared" ca="1" si="32"/>
        <v>0.2001764196300948</v>
      </c>
      <c r="AU77" t="s">
        <v>697</v>
      </c>
      <c r="AV77" t="str">
        <f t="shared" ca="1" si="33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_Однотонный_ли_он?</v>
      </c>
      <c r="BA77" t="e">
        <f>VLOOKUP(Q77,audio_list_stym!$B$2:$BQ$299,68,FALSE)</f>
        <v>#N/A</v>
      </c>
      <c r="BB77" t="str">
        <f t="shared" si="34"/>
        <v>Это_XXXXX._Однотонный_ли_он?</v>
      </c>
      <c r="BD77" cm="1">
        <f t="array" aca="1" ref="BD77" ca="1">INDEX($L$74:$L$81,(RANK(AT5,$AT$2:$AT$9)))</f>
        <v>2141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VLOOKUP(B78,audio_list_stym!$A$3:$BP$18,63,FALSE)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VLOOKUP(B78,audio_list_stym!$A$3:$AJ$18,31,FALSE)</f>
        <v>Tamanid</v>
      </c>
      <c r="I78" t="s">
        <v>692</v>
      </c>
      <c r="J78" t="str">
        <f t="shared" si="29"/>
        <v>Tamanid_5</v>
      </c>
      <c r="K78">
        <v>17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149</v>
      </c>
      <c r="Z78" t="str">
        <f>IF(G78="экспл",VLOOKUP(J78,quest_экспл!$A$1:$N$129,12,FALSE),IF(G78="импл_",0,0))</f>
        <v>sound\\On_prozrachniy.wav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5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30"/>
        <v/>
      </c>
      <c r="AI78" t="s">
        <v>80</v>
      </c>
      <c r="AO78">
        <f t="shared" ca="1" si="36"/>
        <v>0.60181818433463086</v>
      </c>
      <c r="AP78" t="str">
        <f t="shared" ca="1" si="37"/>
        <v>pics\\Goroh_7.jpg</v>
      </c>
      <c r="AR78" t="str">
        <f t="shared" si="38"/>
        <v/>
      </c>
      <c r="AS78" t="str">
        <f t="shared" si="31"/>
        <v/>
      </c>
      <c r="AT78">
        <f t="shared" ca="1" si="32"/>
        <v>0.27343162946816457</v>
      </c>
      <c r="AU78" t="s">
        <v>697</v>
      </c>
      <c r="AV78" t="str">
        <f t="shared" ca="1" si="33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_Он_прозрачный?</v>
      </c>
      <c r="BA78" t="e">
        <f>VLOOKUP(Q78,audio_list_stym!$B$2:$BQ$299,68,FALSE)</f>
        <v>#N/A</v>
      </c>
      <c r="BB78" t="str">
        <f t="shared" si="34"/>
        <v>На_картинке_XXXXX._Он_прозрачный?</v>
      </c>
      <c r="BD78" cm="1">
        <f t="array" aca="1" ref="BD78" ca="1">INDEX($L$74:$L$81,(RANK(AT6,$AT$2:$AT$9)))</f>
        <v>2142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VLOOKUP(B79,audio_list_stym!$A$3:$BP$18,63,FALSE)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VLOOKUP(B79,audio_list_stym!$A$3:$AJ$18,31,FALSE)</f>
        <v>Tamanid</v>
      </c>
      <c r="I79" t="s">
        <v>693</v>
      </c>
      <c r="J79" t="str">
        <f t="shared" si="29"/>
        <v>Tamanid_6</v>
      </c>
      <c r="K79">
        <v>17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150</v>
      </c>
      <c r="Z79" t="str">
        <f>IF(G79="экспл",VLOOKUP(J79,quest_экспл!$A$1:$N$129,12,FALSE),IF(G79="импл_",0,0))</f>
        <v>sound\\On_izmelchen.wav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5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30"/>
        <v/>
      </c>
      <c r="AI79" t="s">
        <v>81</v>
      </c>
      <c r="AO79">
        <f t="shared" ca="1" si="36"/>
        <v>0.60820815868792599</v>
      </c>
      <c r="AP79" t="str">
        <f t="shared" ca="1" si="37"/>
        <v>pics\\Goroh_6.jpg</v>
      </c>
      <c r="AR79" t="str">
        <f t="shared" si="38"/>
        <v/>
      </c>
      <c r="AS79" t="str">
        <f t="shared" si="31"/>
        <v/>
      </c>
      <c r="AT79">
        <f t="shared" ca="1" si="32"/>
        <v>0.19263975159979474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_Он_измельчен?</v>
      </c>
      <c r="BA79" t="e">
        <f>VLOOKUP(Q79,audio_list_stym!$B$2:$BQ$299,68,FALSE)</f>
        <v>#N/A</v>
      </c>
      <c r="BB79" t="str">
        <f t="shared" si="34"/>
        <v>На_мониторе_XXXXX._Он_измельчен?</v>
      </c>
      <c r="BD79" cm="1">
        <f t="array" aca="1" ref="BD79" ca="1">INDEX($L$74:$L$81,(RANK(AT7,$AT$2:$AT$9)))</f>
        <v>2140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VLOOKUP(B80,audio_list_stym!$A$3:$BP$18,63,FALSE)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VLOOKUP(B80,audio_list_stym!$A$3:$AJ$18,31,FALSE)</f>
        <v>Tamanid</v>
      </c>
      <c r="I80" t="s">
        <v>694</v>
      </c>
      <c r="J80" t="str">
        <f t="shared" si="29"/>
        <v>Tamanid_7</v>
      </c>
      <c r="K80">
        <v>17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151</v>
      </c>
      <c r="Z80" t="str">
        <f>IF(G80="экспл",VLOOKUP(J80,quest_экспл!$A$1:$N$129,12,FALSE),IF(G80="импл_",0,0))</f>
        <v>sound\\Cvetushiy_li_on.wav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5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30"/>
        <v/>
      </c>
      <c r="AI80" t="s">
        <v>82</v>
      </c>
      <c r="AO80">
        <f t="shared" ca="1" si="36"/>
        <v>0.9642090482001896</v>
      </c>
      <c r="AP80" t="str">
        <f t="shared" ca="1" si="37"/>
        <v>pics\\Banan_1.jpg</v>
      </c>
      <c r="AR80" t="str">
        <f t="shared" si="38"/>
        <v/>
      </c>
      <c r="AS80" t="str">
        <f t="shared" si="31"/>
        <v/>
      </c>
      <c r="AT80">
        <f t="shared" ca="1" si="32"/>
        <v>0.3503114236895426</v>
      </c>
      <c r="AU80" t="s">
        <v>697</v>
      </c>
      <c r="AV80" t="str">
        <f t="shared" ca="1" si="33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_Цветущий_ли_он?</v>
      </c>
      <c r="BA80" t="e">
        <f>VLOOKUP(Q80,audio_list_stym!$B$2:$BQ$299,68,FALSE)</f>
        <v>#N/A</v>
      </c>
      <c r="BB80" t="str">
        <f t="shared" si="34"/>
        <v>Перед_Вами_XXXXX._Цветущий_ли_он?</v>
      </c>
      <c r="BD80" cm="1">
        <f t="array" aca="1" ref="BD80" ca="1">INDEX($L$74:$L$81,(RANK(AT8,$AT$2:$AT$9)))</f>
        <v>2144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VLOOKUP(B81,audio_list_stym!$A$3:$BP$18,63,FALSE)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VLOOKUP(B81,audio_list_stym!$A$3:$AJ$18,31,FALSE)</f>
        <v>Tamanid</v>
      </c>
      <c r="I81" t="s">
        <v>695</v>
      </c>
      <c r="J81" t="str">
        <f t="shared" si="29"/>
        <v>Tamanid_8</v>
      </c>
      <c r="K81">
        <v>17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152</v>
      </c>
      <c r="Z81" t="str">
        <f>IF(G81="экспл",VLOOKUP(J81,quest_экспл!$A$1:$N$129,12,FALSE),IF(G81="импл_",0,0))</f>
        <v>sound\\Skruchen_li_on.wav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5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30"/>
        <v/>
      </c>
      <c r="AI81" t="s">
        <v>83</v>
      </c>
      <c r="AO81">
        <f t="shared" ca="1" si="36"/>
        <v>0.28001048829551489</v>
      </c>
      <c r="AP81" t="str">
        <f t="shared" ca="1" si="37"/>
        <v>pics\\Peper_7.jpg</v>
      </c>
      <c r="AR81" t="str">
        <f t="shared" si="38"/>
        <v/>
      </c>
      <c r="AS81" t="str">
        <f t="shared" si="31"/>
        <v/>
      </c>
      <c r="AT81">
        <f t="shared" ca="1" si="32"/>
        <v>2.9741434955890433E-2</v>
      </c>
      <c r="AU81" t="s">
        <v>697</v>
      </c>
      <c r="AV81" t="str">
        <f t="shared" ca="1" si="33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_Скручен_ли_он?</v>
      </c>
      <c r="BA81" t="e">
        <f>VLOOKUP(Q81,audio_list_stym!$B$2:$BQ$299,68,FALSE)</f>
        <v>#N/A</v>
      </c>
      <c r="BB81" t="str">
        <f t="shared" si="34"/>
        <v>Вы_видите_XXXXX._Скручен_ли_он?</v>
      </c>
      <c r="BD81" cm="1">
        <f t="array" aca="1" ref="BD81" ca="1">INDEX($L$74:$L$81,(RANK(AT9,$AT$2:$AT$9)))</f>
        <v>2137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VLOOKUP(B82,audio_list_stym!$A$3:$BP$18,63,FALSE)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VLOOKUP(B82,audio_list_stym!$A$3:$AJ$18,31,FALSE)</f>
        <v>ZF</v>
      </c>
      <c r="I82" t="s">
        <v>688</v>
      </c>
      <c r="J82" t="str">
        <f t="shared" si="29"/>
        <v>ZF_1</v>
      </c>
      <c r="K82">
        <v>14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281</v>
      </c>
      <c r="Q82" t="str">
        <f>IF(G82="экспл",0,IF(G82="импл_",VLOOKUP(J82,quest_импл!$A$1:$J$129,8,FALSE),0))</f>
        <v>sound\\S_chashuykami_li.wav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2038</v>
      </c>
      <c r="AD82" t="str">
        <f t="shared" ca="1" si="35"/>
        <v>pics\\Limon_6.jpg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pics\\Limon_6.jpg</v>
      </c>
      <c r="AI82" t="s">
        <v>84</v>
      </c>
      <c r="AO82">
        <f t="shared" ca="1" si="36"/>
        <v>0.44978523688439953</v>
      </c>
      <c r="AP82" t="str">
        <f t="shared" ca="1" si="37"/>
        <v>pics\\Limon_6.jpg</v>
      </c>
      <c r="AR82" t="str">
        <f t="shared" si="38"/>
        <v/>
      </c>
      <c r="AS82" t="str">
        <f t="shared" ref="AS82:AS129" ca="1" si="39">IF(G82="импл_",AP82,"")</f>
        <v>pics\\Limon_6.jpg</v>
      </c>
      <c r="AT82">
        <f t="shared" ca="1" si="32"/>
        <v>0.11823298124915282</v>
      </c>
      <c r="AU82" t="s">
        <v>697</v>
      </c>
      <c r="AV82" t="str">
        <f t="shared" ca="1" si="33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_С_чешуйками_ли_</v>
      </c>
      <c r="BB82" t="str">
        <f t="shared" si="34"/>
        <v>_С_чешуйками_ли_ЛИРОХ?</v>
      </c>
      <c r="BC82">
        <f>A82</f>
        <v>1211</v>
      </c>
      <c r="BD82" cm="1">
        <f t="array" aca="1" ref="BD82" ca="1">INDEX($L$82:$L$89,(RANK(AT2,$AT$2:$AT$9)))</f>
        <v>2151</v>
      </c>
      <c r="BE82" cm="1">
        <f t="array" aca="1" ref="BE82" ca="1">INDEX(BD66:BD81,(RANK(AT4,$AT$2:$AT$17)))</f>
        <v>2143</v>
      </c>
      <c r="BF82" cm="1">
        <f t="array" aca="1" ref="BF82" ca="1">INDEX(BD90:BD105,(RANK(AT4,$AT$2:$AT$17)))</f>
        <v>2079</v>
      </c>
      <c r="BG82" cm="1">
        <f t="array" aca="1" ref="BG82" ca="1">INDEX(BD106:BD129,(RANK(AT4,$AT$2:$AT$9)))</f>
        <v>2083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VLOOKUP(B83,audio_list_stym!$A$3:$BP$18,63,FALSE)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VLOOKUP(B83,audio_list_stym!$A$3:$AJ$18,31,FALSE)</f>
        <v>ZF</v>
      </c>
      <c r="I83" t="s">
        <v>689</v>
      </c>
      <c r="J83" t="str">
        <f t="shared" si="29"/>
        <v>ZF_2</v>
      </c>
      <c r="K83">
        <v>14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282</v>
      </c>
      <c r="Q83" t="str">
        <f>IF(G83="экспл",0,IF(G83="импл_",VLOOKUP(J83,quest_импл!$A$1:$J$129,8,FALSE),0))</f>
        <v>sound\\Rozoviy_li.wav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2053</v>
      </c>
      <c r="AD83" t="str">
        <f t="shared" ca="1" si="35"/>
        <v>pics\\Redis_5.jpg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pics\\Redis_5.jpg</v>
      </c>
      <c r="AI83" t="s">
        <v>85</v>
      </c>
      <c r="AO83">
        <f t="shared" ca="1" si="36"/>
        <v>0.21044677361280351</v>
      </c>
      <c r="AP83" t="str">
        <f t="shared" ca="1" si="37"/>
        <v>pics\\Redis_5.jpg</v>
      </c>
      <c r="AR83" t="str">
        <f t="shared" si="38"/>
        <v/>
      </c>
      <c r="AS83" t="str">
        <f t="shared" ca="1" si="39"/>
        <v>pics\\Redis_5.jpg</v>
      </c>
      <c r="AT83">
        <f t="shared" ca="1" si="32"/>
        <v>0.21437956596196106</v>
      </c>
      <c r="AU83" t="s">
        <v>697</v>
      </c>
      <c r="AV83" t="str">
        <f t="shared" ca="1" si="33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_Розовый_ли_</v>
      </c>
      <c r="BB83" t="str">
        <f t="shared" si="34"/>
        <v>_Розовый_ли_ЛИРОХ?</v>
      </c>
      <c r="BD83" cm="1">
        <f t="array" aca="1" ref="BD83" ca="1">INDEX($L$82:$L$89,(RANK(AT3,$AT$2:$AT$9)))</f>
        <v>2146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VLOOKUP(B84,audio_list_stym!$A$3:$BP$18,63,FALSE)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VLOOKUP(B84,audio_list_stym!$A$3:$AJ$18,31,FALSE)</f>
        <v>ZF</v>
      </c>
      <c r="I84" t="s">
        <v>690</v>
      </c>
      <c r="J84" t="str">
        <f t="shared" si="29"/>
        <v>ZF_3</v>
      </c>
      <c r="K84">
        <v>14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283</v>
      </c>
      <c r="Q84" t="str">
        <f>IF(G84="экспл",0,IF(G84="импл_",VLOOKUP(J84,quest_импл!$A$1:$J$129,8,FALSE),0))</f>
        <v>sound\\Tonkiy_li.wav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2021</v>
      </c>
      <c r="AD84" t="str">
        <f t="shared" ca="1" si="35"/>
        <v>pics\\Goroh_5.jpg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pics\\Goroh_5.jpg</v>
      </c>
      <c r="AI84" t="s">
        <v>94</v>
      </c>
      <c r="AO84">
        <f t="shared" ca="1" si="36"/>
        <v>0.61889261272166696</v>
      </c>
      <c r="AP84" t="str">
        <f t="shared" ca="1" si="37"/>
        <v>pics\\Goroh_5.jpg</v>
      </c>
      <c r="AR84" t="str">
        <f t="shared" si="38"/>
        <v/>
      </c>
      <c r="AS84" t="str">
        <f t="shared" ca="1" si="39"/>
        <v>pics\\Goroh_5.jpg</v>
      </c>
      <c r="AT84">
        <f t="shared" ca="1" si="32"/>
        <v>0.55777299290192539</v>
      </c>
      <c r="AU84" t="s">
        <v>697</v>
      </c>
      <c r="AV84" t="str">
        <f t="shared" ca="1" si="33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_Тонкий_ли_</v>
      </c>
      <c r="BB84" t="str">
        <f t="shared" si="34"/>
        <v>_Тонкий_ли_ЛИРОХ?</v>
      </c>
      <c r="BD84" cm="1">
        <f t="array" aca="1" ref="BD84" ca="1">INDEX($L$82:$L$89,(RANK(AT4,$AT$2:$AT$9)))</f>
        <v>2147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VLOOKUP(B85,audio_list_stym!$A$3:$BP$18,63,FALSE)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VLOOKUP(B85,audio_list_stym!$A$3:$AJ$18,31,FALSE)</f>
        <v>ZF</v>
      </c>
      <c r="I85" t="s">
        <v>691</v>
      </c>
      <c r="J85" t="str">
        <f t="shared" si="29"/>
        <v>ZF_4</v>
      </c>
      <c r="K85">
        <v>14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284</v>
      </c>
      <c r="Q85" t="str">
        <f>IF(G85="экспл",0,IF(G85="импл_",VLOOKUP(J85,quest_импл!$A$1:$J$129,8,FALSE),0))</f>
        <v>sound\\Celniy_li.wav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2044</v>
      </c>
      <c r="AD85" t="str">
        <f t="shared" ca="1" si="35"/>
        <v>pics\\Peper_4.jpg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pics\\Peper_4.jpg</v>
      </c>
      <c r="AI85" t="s">
        <v>95</v>
      </c>
      <c r="AO85">
        <f t="shared" ca="1" si="36"/>
        <v>0.39263460895808366</v>
      </c>
      <c r="AP85" t="str">
        <f t="shared" ca="1" si="37"/>
        <v>pics\\Peper_4.jpg</v>
      </c>
      <c r="AR85" t="str">
        <f t="shared" si="38"/>
        <v/>
      </c>
      <c r="AS85" t="str">
        <f t="shared" ca="1" si="39"/>
        <v>pics\\Peper_4.jpg</v>
      </c>
      <c r="AT85">
        <f t="shared" ca="1" si="32"/>
        <v>0.16506249779524707</v>
      </c>
      <c r="AU85" t="s">
        <v>697</v>
      </c>
      <c r="AV85" t="str">
        <f t="shared" ca="1" si="33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_Цельный_ли_</v>
      </c>
      <c r="BB85" t="str">
        <f t="shared" si="34"/>
        <v>_Цельный_ли_ЛИРОХ?</v>
      </c>
      <c r="BD85" cm="1">
        <f t="array" aca="1" ref="BD85" ca="1">INDEX($L$82:$L$89,(RANK(AT5,$AT$2:$AT$9)))</f>
        <v>2149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VLOOKUP(B86,audio_list_stym!$A$3:$BP$18,63,FALSE)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VLOOKUP(B86,audio_list_stym!$A$3:$AJ$18,31,FALSE)</f>
        <v>ZF</v>
      </c>
      <c r="I86" t="s">
        <v>692</v>
      </c>
      <c r="J86" t="str">
        <f t="shared" si="29"/>
        <v>ZF_5</v>
      </c>
      <c r="K86">
        <v>14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285</v>
      </c>
      <c r="Q86" t="str">
        <f>IF(G86="экспл",0,IF(G86="импл_",VLOOKUP(J86,quest_импл!$A$1:$J$129,8,FALSE),0))</f>
        <v>sound\\Shershaviy_li.wav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2039</v>
      </c>
      <c r="AD86" t="str">
        <f t="shared" ca="1" si="35"/>
        <v>pics\\Limon_7.jpg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pics\\Limon_7.jpg</v>
      </c>
      <c r="AI86" t="s">
        <v>96</v>
      </c>
      <c r="AO86">
        <f t="shared" ca="1" si="36"/>
        <v>0.42399424385426099</v>
      </c>
      <c r="AP86" t="str">
        <f t="shared" ca="1" si="37"/>
        <v>pics\\Limon_7.jpg</v>
      </c>
      <c r="AR86" t="str">
        <f t="shared" si="38"/>
        <v/>
      </c>
      <c r="AS86" t="str">
        <f t="shared" ca="1" si="39"/>
        <v>pics\\Limon_7.jpg</v>
      </c>
      <c r="AT86">
        <f t="shared" ca="1" si="32"/>
        <v>8.1323845739303513E-2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_Шершавый_ли_</v>
      </c>
      <c r="BB86" t="str">
        <f t="shared" si="34"/>
        <v>_Шершавый_ли_ЛИРОХ?</v>
      </c>
      <c r="BD86" cm="1">
        <f t="array" aca="1" ref="BD86" ca="1">INDEX($L$82:$L$89,(RANK(AT6,$AT$2:$AT$9)))</f>
        <v>2150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VLOOKUP(B87,audio_list_stym!$A$3:$BP$18,63,FALSE)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VLOOKUP(B87,audio_list_stym!$A$3:$AJ$18,31,FALSE)</f>
        <v>ZF</v>
      </c>
      <c r="I87" t="s">
        <v>693</v>
      </c>
      <c r="J87" t="str">
        <f t="shared" si="29"/>
        <v>ZF_6</v>
      </c>
      <c r="K87">
        <v>14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286</v>
      </c>
      <c r="Q87" t="str">
        <f>IF(G87="экспл",0,IF(G87="импл_",VLOOKUP(J87,quest_импл!$A$1:$J$129,8,FALSE),0))</f>
        <v>sound\\Zaostryen_li.wav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2037</v>
      </c>
      <c r="AD87" t="str">
        <f t="shared" ca="1" si="35"/>
        <v>pics\\Limon_5.jpg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pics\\Limon_5.jpg</v>
      </c>
      <c r="AI87" t="s">
        <v>97</v>
      </c>
      <c r="AO87">
        <f t="shared" ca="1" si="36"/>
        <v>0.47607961452754655</v>
      </c>
      <c r="AP87" t="str">
        <f t="shared" ca="1" si="37"/>
        <v>pics\\Limon_5.jpg</v>
      </c>
      <c r="AR87" t="str">
        <f t="shared" si="38"/>
        <v/>
      </c>
      <c r="AS87" t="str">
        <f t="shared" ca="1" si="39"/>
        <v>pics\\Limon_5.jpg</v>
      </c>
      <c r="AT87">
        <f t="shared" ca="1" si="32"/>
        <v>0.86794480286030462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_Заострен_ли_</v>
      </c>
      <c r="BB87" t="str">
        <f t="shared" si="34"/>
        <v>_Заострен_ли_ЛИРОХ?</v>
      </c>
      <c r="BD87" cm="1">
        <f t="array" aca="1" ref="BD87" ca="1">INDEX($L$82:$L$89,(RANK(AT7,$AT$2:$AT$9)))</f>
        <v>2148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VLOOKUP(B88,audio_list_stym!$A$3:$BP$18,63,FALSE)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VLOOKUP(B88,audio_list_stym!$A$3:$AJ$18,31,FALSE)</f>
        <v>ZF</v>
      </c>
      <c r="I88" t="s">
        <v>694</v>
      </c>
      <c r="J88" t="str">
        <f t="shared" si="29"/>
        <v>ZF_7</v>
      </c>
      <c r="K88">
        <v>14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287</v>
      </c>
      <c r="Q88" t="str">
        <f>IF(G88="экспл",0,IF(G88="импл_",VLOOKUP(J88,quest_импл!$A$1:$J$129,8,FALSE),0))</f>
        <v>sound\\Rassipchatiy_li.wav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2003</v>
      </c>
      <c r="AD88" t="str">
        <f t="shared" ca="1" si="35"/>
        <v>pics\\Banan_3.jpg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pics\\Banan_3.jpg</v>
      </c>
      <c r="AI88" t="s">
        <v>98</v>
      </c>
      <c r="AO88">
        <f t="shared" ca="1" si="36"/>
        <v>0.94922690074894389</v>
      </c>
      <c r="AP88" t="str">
        <f t="shared" ca="1" si="37"/>
        <v>pics\\Banan_3.jpg</v>
      </c>
      <c r="AR88" t="str">
        <f t="shared" si="38"/>
        <v/>
      </c>
      <c r="AS88" t="str">
        <f t="shared" ca="1" si="39"/>
        <v>pics\\Banan_3.jpg</v>
      </c>
      <c r="AT88">
        <f t="shared" ca="1" si="32"/>
        <v>7.3044377798386906E-2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_Рассыпчатый_ли_</v>
      </c>
      <c r="BB88" t="str">
        <f t="shared" si="34"/>
        <v>_Рассыпчатый_ли_ЛИРОХ?</v>
      </c>
      <c r="BD88" cm="1">
        <f t="array" aca="1" ref="BD88" ca="1">INDEX($L$82:$L$89,(RANK(AT8,$AT$2:$AT$9)))</f>
        <v>2152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VLOOKUP(B89,audio_list_stym!$A$3:$BP$18,63,FALSE)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VLOOKUP(B89,audio_list_stym!$A$3:$AJ$18,31,FALSE)</f>
        <v>ZF</v>
      </c>
      <c r="I89" t="s">
        <v>695</v>
      </c>
      <c r="J89" t="str">
        <f t="shared" si="29"/>
        <v>ZF_8</v>
      </c>
      <c r="K89">
        <v>14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288</v>
      </c>
      <c r="Q89" t="str">
        <f>IF(G89="экспл",0,IF(G89="импл_",VLOOKUP(J89,quest_импл!$A$1:$J$129,8,FALSE),0))</f>
        <v>sound\\Ochishen_li.wav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2006</v>
      </c>
      <c r="AD89" t="str">
        <f t="shared" ca="1" si="35"/>
        <v>pics\\Banan_6.jpg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pics\\Banan_6.jpg</v>
      </c>
      <c r="AI89" t="s">
        <v>99</v>
      </c>
      <c r="AO89">
        <f t="shared" ca="1" si="36"/>
        <v>0.92935688104077252</v>
      </c>
      <c r="AP89" t="str">
        <f t="shared" ca="1" si="37"/>
        <v>pics\\Banan_6.jpg</v>
      </c>
      <c r="AR89" t="str">
        <f t="shared" si="38"/>
        <v/>
      </c>
      <c r="AS89" t="str">
        <f t="shared" ca="1" si="39"/>
        <v>pics\\Banan_6.jpg</v>
      </c>
      <c r="AT89">
        <f t="shared" ca="1" si="32"/>
        <v>0.56838440328015927</v>
      </c>
      <c r="AU89" t="s">
        <v>697</v>
      </c>
      <c r="AV89" t="str">
        <f t="shared" ca="1" si="33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_Очищен_ли_</v>
      </c>
      <c r="BB89" t="str">
        <f t="shared" si="34"/>
        <v>_Очищен_ли_ЛИРОХ?</v>
      </c>
      <c r="BD89" cm="1">
        <f t="array" aca="1" ref="BD89" ca="1">INDEX($L$82:$L$89,(RANK(AT9,$AT$2:$AT$9)))</f>
        <v>2145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VLOOKUP(B90,audio_list_stym!$A$3:$BP$18,63,FALSE)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VLOOKUP(B90,audio_list_stym!$A$3:$AJ$18,31,FALSE)</f>
        <v>Ackee</v>
      </c>
      <c r="I90" t="s">
        <v>688</v>
      </c>
      <c r="J90" t="str">
        <f t="shared" si="29"/>
        <v>Ackee_1</v>
      </c>
      <c r="K90">
        <v>15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97</v>
      </c>
      <c r="Z90" t="str">
        <f>IF(G90="экспл",VLOOKUP(J90,quest_экспл!$A$1:$N$129,12,FALSE),IF(G90="импл_",0,0))</f>
        <v>sound\\Sushenniy_li_on.wav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5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0"/>
        <v/>
      </c>
      <c r="AI90" t="s">
        <v>100</v>
      </c>
      <c r="AO90">
        <f t="shared" ca="1" si="36"/>
        <v>0.27582407961330768</v>
      </c>
      <c r="AP90" t="str">
        <f t="shared" ca="1" si="37"/>
        <v>pics\\Peper_8.jpg</v>
      </c>
      <c r="AR90" t="str">
        <f t="shared" si="38"/>
        <v/>
      </c>
      <c r="AS90" t="str">
        <f t="shared" si="39"/>
        <v/>
      </c>
      <c r="AT90">
        <f t="shared" ca="1" si="32"/>
        <v>0.64690796824189145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_Сушеный_ли_он?</v>
      </c>
      <c r="BA90" t="e">
        <f>VLOOKUP(Q90,audio_list_stym!$B$2:$BQ$299,68,FALSE)</f>
        <v>#N/A</v>
      </c>
      <c r="BB90" t="str">
        <f t="shared" si="34"/>
        <v>На_экране_ФИМОН._Сушеный_ли_он?</v>
      </c>
      <c r="BC90">
        <f>A90</f>
        <v>1212</v>
      </c>
      <c r="BD90" cm="1">
        <f t="array" aca="1" ref="BD90" ca="1">INDEX($L$90:$L$97,(RANK(AT2,$AT$2:$AT$9)))</f>
        <v>2071</v>
      </c>
      <c r="BE90" cm="1">
        <f t="array" aca="1" ref="BE90" ca="1">INDEX(BD66:BD81,(RANK(AT5,$AT$2:$AT$17)))</f>
        <v>2142</v>
      </c>
      <c r="BF90" cm="1">
        <f t="array" aca="1" ref="BF90" ca="1">INDEX(BD98:BD113,(RANK(AT5,$AT$2:$AT$17)))</f>
        <v>2086</v>
      </c>
      <c r="BG90" cm="1">
        <f t="array" aca="1" ref="BG90" ca="1">INDEX(BD114:BD129,(RANK(AT5,$AT$2:$AT$9)))</f>
        <v>2094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VLOOKUP(B91,audio_list_stym!$A$3:$BP$18,63,FALSE)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VLOOKUP(B91,audio_list_stym!$A$3:$AJ$18,31,FALSE)</f>
        <v>Ackee</v>
      </c>
      <c r="I91" t="s">
        <v>689</v>
      </c>
      <c r="J91" t="str">
        <f t="shared" si="29"/>
        <v>Ackee_2</v>
      </c>
      <c r="K91">
        <v>15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98</v>
      </c>
      <c r="Z91" t="str">
        <f>IF(G91="экспл",VLOOKUP(J91,quest_экспл!$A$1:$N$129,12,FALSE),IF(G91="импл_",0,0))</f>
        <v>sound\\On_s_vetochkoy.wav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5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30"/>
        <v/>
      </c>
      <c r="AI91" t="s">
        <v>101</v>
      </c>
      <c r="AO91">
        <f t="shared" ca="1" si="36"/>
        <v>0.42290075475593569</v>
      </c>
      <c r="AP91" t="str">
        <f t="shared" ca="1" si="37"/>
        <v>pics\\Limon_8.jpg</v>
      </c>
      <c r="AR91" t="str">
        <f t="shared" si="38"/>
        <v/>
      </c>
      <c r="AS91" t="str">
        <f t="shared" si="39"/>
        <v/>
      </c>
      <c r="AT91">
        <f t="shared" ca="1" si="32"/>
        <v>0.31843419487378366</v>
      </c>
      <c r="AU91" t="s">
        <v>697</v>
      </c>
      <c r="AV91" t="str">
        <f t="shared" ca="1" si="33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_Он_с_веточкой?</v>
      </c>
      <c r="BA91" t="e">
        <f>VLOOKUP(Q91,audio_list_stym!$B$2:$BQ$299,68,FALSE)</f>
        <v>#N/A</v>
      </c>
      <c r="BB91" t="str">
        <f t="shared" si="34"/>
        <v>Посмотрите,_вот_ФИМОН._Он_с_веточкой?</v>
      </c>
      <c r="BD91" cm="1">
        <f t="array" aca="1" ref="BD91" ca="1">INDEX($L$90:$L$97,(RANK(AT3,$AT$2:$AT$9)))</f>
        <v>2066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VLOOKUP(B92,audio_list_stym!$A$3:$BP$18,63,FALSE)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VLOOKUP(B92,audio_list_stym!$A$3:$AJ$18,31,FALSE)</f>
        <v>Ackee</v>
      </c>
      <c r="I92" t="s">
        <v>690</v>
      </c>
      <c r="J92" t="str">
        <f t="shared" si="29"/>
        <v>Ackee_3</v>
      </c>
      <c r="K92">
        <v>15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99</v>
      </c>
      <c r="Z92" t="str">
        <f>IF(G92="экспл",VLOOKUP(J92,quest_экспл!$A$1:$N$129,12,FALSE),IF(G92="импл_",0,0))</f>
        <v>sound\\On_rasskrit.wav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5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30"/>
        <v/>
      </c>
      <c r="AI92" t="s">
        <v>102</v>
      </c>
      <c r="AO92">
        <f t="shared" ca="1" si="36"/>
        <v>0.18224206209014393</v>
      </c>
      <c r="AP92" t="str">
        <f t="shared" ca="1" si="37"/>
        <v>pics\\Redis_8.jpg</v>
      </c>
      <c r="AR92" t="str">
        <f t="shared" si="38"/>
        <v/>
      </c>
      <c r="AS92" t="str">
        <f t="shared" si="39"/>
        <v/>
      </c>
      <c r="AT92">
        <f t="shared" ca="1" si="32"/>
        <v>0.37130306447872707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_Он_раскрыт?</v>
      </c>
      <c r="BA92" t="e">
        <f>VLOOKUP(Q92,audio_list_stym!$B$2:$BQ$299,68,FALSE)</f>
        <v>#N/A</v>
      </c>
      <c r="BB92" t="str">
        <f t="shared" si="34"/>
        <v>Вот_ФИМОН._Он_раскрыт?</v>
      </c>
      <c r="BD92" cm="1">
        <f t="array" aca="1" ref="BD92" ca="1">INDEX($L$90:$L$97,(RANK(AT4,$AT$2:$AT$9)))</f>
        <v>2067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VLOOKUP(B93,audio_list_stym!$A$3:$BP$18,63,FALSE)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VLOOKUP(B93,audio_list_stym!$A$3:$AJ$18,31,FALSE)</f>
        <v>Ackee</v>
      </c>
      <c r="I93" t="s">
        <v>691</v>
      </c>
      <c r="J93" t="str">
        <f t="shared" si="29"/>
        <v>Ackee_4</v>
      </c>
      <c r="K93">
        <v>15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100</v>
      </c>
      <c r="Z93" t="str">
        <f>IF(G93="экспл",VLOOKUP(J93,quest_экспл!$A$1:$N$129,12,FALSE),IF(G93="импл_",0,0))</f>
        <v>sound\\Pushistiy_li_on.wav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5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30"/>
        <v/>
      </c>
      <c r="AI93" t="s">
        <v>103</v>
      </c>
      <c r="AO93">
        <f t="shared" ca="1" si="36"/>
        <v>0.94026821963833163</v>
      </c>
      <c r="AP93" t="str">
        <f t="shared" ca="1" si="37"/>
        <v>pics\\Banan_5.jpg</v>
      </c>
      <c r="AR93" t="str">
        <f t="shared" si="38"/>
        <v/>
      </c>
      <c r="AS93" t="str">
        <f t="shared" si="39"/>
        <v/>
      </c>
      <c r="AT93">
        <f t="shared" ca="1" si="32"/>
        <v>0.87645147520175282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_Пушистый_ли_он?</v>
      </c>
      <c r="BA93" t="e">
        <f>VLOOKUP(Q93,audio_list_stym!$B$2:$BQ$299,68,FALSE)</f>
        <v>#N/A</v>
      </c>
      <c r="BB93" t="str">
        <f t="shared" si="34"/>
        <v>Это_ФИМОН._Пушистый_ли_он?</v>
      </c>
      <c r="BD93" cm="1">
        <f t="array" aca="1" ref="BD93" ca="1">INDEX($L$90:$L$97,(RANK(AT5,$AT$2:$AT$9)))</f>
        <v>2069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VLOOKUP(B94,audio_list_stym!$A$3:$BP$18,63,FALSE)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VLOOKUP(B94,audio_list_stym!$A$3:$AJ$18,31,FALSE)</f>
        <v>Ackee</v>
      </c>
      <c r="I94" t="s">
        <v>692</v>
      </c>
      <c r="J94" t="str">
        <f t="shared" si="29"/>
        <v>Ackee_5</v>
      </c>
      <c r="K94">
        <v>15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101</v>
      </c>
      <c r="Z94" t="str">
        <f>IF(G94="экспл",VLOOKUP(J94,quest_экспл!$A$1:$N$129,12,FALSE),IF(G94="импл_",0,0))</f>
        <v>sound\\On_kvadratniy.wav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5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30"/>
        <v/>
      </c>
      <c r="AI94" t="s">
        <v>104</v>
      </c>
      <c r="AO94">
        <f t="shared" ca="1" si="36"/>
        <v>0.48532629513533676</v>
      </c>
      <c r="AP94" t="str">
        <f t="shared" ca="1" si="37"/>
        <v>pics\\Limon_4.jpg</v>
      </c>
      <c r="AR94" t="str">
        <f t="shared" si="38"/>
        <v/>
      </c>
      <c r="AS94" t="str">
        <f t="shared" si="39"/>
        <v/>
      </c>
      <c r="AT94">
        <f t="shared" ca="1" si="32"/>
        <v>0.25936685371153323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_Он_квадратный?</v>
      </c>
      <c r="BA94" t="e">
        <f>VLOOKUP(Q94,audio_list_stym!$B$2:$BQ$299,68,FALSE)</f>
        <v>#N/A</v>
      </c>
      <c r="BB94" t="str">
        <f t="shared" si="34"/>
        <v>На_картинке_ФИМОН._Он_квадратный?</v>
      </c>
      <c r="BD94" cm="1">
        <f t="array" aca="1" ref="BD94" ca="1">INDEX($L$90:$L$97,(RANK(AT6,$AT$2:$AT$9)))</f>
        <v>2070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VLOOKUP(B95,audio_list_stym!$A$3:$BP$18,63,FALSE)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VLOOKUP(B95,audio_list_stym!$A$3:$AJ$18,31,FALSE)</f>
        <v>Ackee</v>
      </c>
      <c r="I95" t="s">
        <v>693</v>
      </c>
      <c r="J95" t="str">
        <f t="shared" si="29"/>
        <v>Ackee_6</v>
      </c>
      <c r="K95">
        <v>15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102</v>
      </c>
      <c r="Z95" t="str">
        <f>IF(G95="экспл",VLOOKUP(J95,quest_экспл!$A$1:$N$129,12,FALSE),IF(G95="импл_",0,0))</f>
        <v>sound\\Raznocvetniy_li_on.wav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5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30"/>
        <v/>
      </c>
      <c r="AI95" t="s">
        <v>105</v>
      </c>
      <c r="AO95">
        <f t="shared" ca="1" si="36"/>
        <v>0.31618624049543931</v>
      </c>
      <c r="AP95" t="str">
        <f t="shared" ca="1" si="37"/>
        <v>pics\\Peper_5.jpg</v>
      </c>
      <c r="AR95" t="str">
        <f t="shared" si="38"/>
        <v/>
      </c>
      <c r="AS95" t="str">
        <f t="shared" si="39"/>
        <v/>
      </c>
      <c r="AT95">
        <f t="shared" ca="1" si="32"/>
        <v>0.303443206172895</v>
      </c>
      <c r="AU95" t="s">
        <v>697</v>
      </c>
      <c r="AV95" t="str">
        <f t="shared" ca="1" si="33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_Разноцветный_ли_он?</v>
      </c>
      <c r="BA95" t="e">
        <f>VLOOKUP(Q95,audio_list_stym!$B$2:$BQ$299,68,FALSE)</f>
        <v>#N/A</v>
      </c>
      <c r="BB95" t="str">
        <f t="shared" si="34"/>
        <v>На_мониторе_ФИМОН._Разноцветный_ли_он?</v>
      </c>
      <c r="BD95" cm="1">
        <f t="array" aca="1" ref="BD95" ca="1">INDEX($L$90:$L$97,(RANK(AT7,$AT$2:$AT$9)))</f>
        <v>2068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VLOOKUP(B96,audio_list_stym!$A$3:$BP$18,63,FALSE)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VLOOKUP(B96,audio_list_stym!$A$3:$AJ$18,31,FALSE)</f>
        <v>Ackee</v>
      </c>
      <c r="I96" t="s">
        <v>694</v>
      </c>
      <c r="J96" t="str">
        <f t="shared" si="29"/>
        <v>Ackee_7</v>
      </c>
      <c r="K96">
        <v>15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103</v>
      </c>
      <c r="Z96" t="str">
        <f>IF(G96="экспл",VLOOKUP(J96,quest_экспл!$A$1:$N$129,12,FALSE),IF(G96="импл_",0,0))</f>
        <v>sound\\Uvyadshiy_li_on.wav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5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30"/>
        <v/>
      </c>
      <c r="AI96" t="s">
        <v>106</v>
      </c>
      <c r="AO96">
        <f t="shared" ca="1" si="36"/>
        <v>0.25648446671195901</v>
      </c>
      <c r="AP96" t="str">
        <f t="shared" ca="1" si="37"/>
        <v>pics\\Redis_1.jpg</v>
      </c>
      <c r="AR96" t="str">
        <f t="shared" si="38"/>
        <v/>
      </c>
      <c r="AS96" t="str">
        <f t="shared" si="39"/>
        <v/>
      </c>
      <c r="AT96">
        <f t="shared" ca="1" si="32"/>
        <v>0.89170539072834176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_Увядший_ли_он?</v>
      </c>
      <c r="BA96" t="e">
        <f>VLOOKUP(Q96,audio_list_stym!$B$2:$BQ$299,68,FALSE)</f>
        <v>#N/A</v>
      </c>
      <c r="BB96" t="str">
        <f t="shared" si="34"/>
        <v>Перед_Вами_ФИМОН._Увядший_ли_он?</v>
      </c>
      <c r="BD96" cm="1">
        <f t="array" aca="1" ref="BD96" ca="1">INDEX($L$90:$L$97,(RANK(AT8,$AT$2:$AT$9)))</f>
        <v>2072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VLOOKUP(B97,audio_list_stym!$A$3:$BP$18,63,FALSE)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VLOOKUP(B97,audio_list_stym!$A$3:$AJ$18,31,FALSE)</f>
        <v>Ackee</v>
      </c>
      <c r="I97" t="s">
        <v>695</v>
      </c>
      <c r="J97" t="str">
        <f t="shared" si="29"/>
        <v>Ackee_8</v>
      </c>
      <c r="K97">
        <v>15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104</v>
      </c>
      <c r="Z97" t="str">
        <f>IF(G97="экспл",VLOOKUP(J97,quest_экспл!$A$1:$N$129,12,FALSE),IF(G97="импл_",0,0))</f>
        <v>sound\\On_sklizskiy.wav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5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30"/>
        <v/>
      </c>
      <c r="AI97" t="s">
        <v>107</v>
      </c>
      <c r="AO97">
        <f t="shared" ca="1" si="36"/>
        <v>0.52990338041089569</v>
      </c>
      <c r="AP97" t="str">
        <f t="shared" ca="1" si="37"/>
        <v>pics\\Kokos_4.jpg</v>
      </c>
      <c r="AR97" t="str">
        <f t="shared" si="38"/>
        <v/>
      </c>
      <c r="AS97" t="str">
        <f t="shared" si="39"/>
        <v/>
      </c>
      <c r="AT97">
        <f t="shared" ca="1" si="32"/>
        <v>0.25270967807377209</v>
      </c>
      <c r="AU97" t="s">
        <v>697</v>
      </c>
      <c r="AV97" t="str">
        <f t="shared" ca="1" si="33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_Он_склизкий?</v>
      </c>
      <c r="BA97" t="e">
        <f>VLOOKUP(Q97,audio_list_stym!$B$2:$BQ$299,68,FALSE)</f>
        <v>#N/A</v>
      </c>
      <c r="BB97" t="str">
        <f t="shared" si="34"/>
        <v>Вы_видите_ФИМОН._Он_склизкий?</v>
      </c>
      <c r="BD97" cm="1">
        <f t="array" aca="1" ref="BD97" ca="1">INDEX($L$90:$L$97,(RANK(AT9,$AT$2:$AT$9)))</f>
        <v>2065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VLOOKUP(B98,audio_list_stym!$A$3:$BP$18,63,FALSE)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VLOOKUP(B98,audio_list_stym!$A$3:$AJ$18,31,FALSE)</f>
        <v>Ake</v>
      </c>
      <c r="I98" t="s">
        <v>688</v>
      </c>
      <c r="J98" t="str">
        <f t="shared" si="29"/>
        <v>Ake_1</v>
      </c>
      <c r="K98">
        <v>16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233</v>
      </c>
      <c r="Q98" t="str">
        <f>IF(G98="экспл",0,IF(G98="импл_",VLOOKUP(J98,quest_импл!$A$1:$J$129,8,FALSE),0))</f>
        <v>sound\\Imeet_li_myakot.wav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2032</v>
      </c>
      <c r="AD98" t="str">
        <f t="shared" ca="1" si="35"/>
        <v>pics\\Kokos_8.jpg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pics\\Kokos_8.jpg</v>
      </c>
      <c r="AI98" t="s">
        <v>108</v>
      </c>
      <c r="AO98">
        <f t="shared" ca="1" si="36"/>
        <v>0.50164810611217658</v>
      </c>
      <c r="AP98" t="str">
        <f t="shared" ca="1" si="37"/>
        <v>pics\\Kokos_8.jpg</v>
      </c>
      <c r="AR98" t="str">
        <f>IF(AH98="sound\\Ogorod",AP26,"")</f>
        <v/>
      </c>
      <c r="AS98" t="str">
        <f t="shared" ca="1" si="39"/>
        <v>pics\\Kokos_8.jpg</v>
      </c>
      <c r="AT98">
        <f t="shared" ca="1" si="32"/>
        <v>0.12794369159372776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_Имеет_ли_мякоть_</v>
      </c>
      <c r="BB98" t="str">
        <f t="shared" si="34"/>
        <v>_Имеет_ли_мякоть_XXXXX?</v>
      </c>
      <c r="BC98">
        <f>A98</f>
        <v>1213</v>
      </c>
      <c r="BD98" cm="1">
        <f t="array" aca="1" ref="BD98" ca="1">INDEX($L$98:$L$105,(RANK(AT2,$AT$2:$AT$9)))</f>
        <v>2079</v>
      </c>
      <c r="BE98" cm="1">
        <f t="array" aca="1" ref="BE98" ca="1">INDEX(BD66:BD81,(RANK(AT6,$AT$2:$AT$9)))</f>
        <v>2137</v>
      </c>
      <c r="BF98" cm="1">
        <f t="array" aca="1" ref="BF98" ca="1">INDEX(BD82:BD97,(RANK(AT6,$AT$2:$AT$9)))</f>
        <v>2148</v>
      </c>
      <c r="BG98" cm="1">
        <f t="array" aca="1" ref="BG98" ca="1">INDEX(BD106:BD129,(RANK(AT6,$AT$2:$AT$17)))</f>
        <v>2092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VLOOKUP(B99,audio_list_stym!$A$3:$BP$18,63,FALSE)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VLOOKUP(B99,audio_list_stym!$A$3:$AJ$18,31,FALSE)</f>
        <v>Ake</v>
      </c>
      <c r="I99" t="s">
        <v>689</v>
      </c>
      <c r="J99" t="str">
        <f t="shared" si="29"/>
        <v>Ake_2</v>
      </c>
      <c r="K99">
        <v>16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234</v>
      </c>
      <c r="Q99" t="str">
        <f>IF(G99="экспл",0,IF(G99="импл_",VLOOKUP(J99,quest_импл!$A$1:$J$129,8,FALSE),0))</f>
        <v>sound\\Prodolgovatiy_li.wav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2043</v>
      </c>
      <c r="AD99" t="str">
        <f t="shared" ca="1" si="35"/>
        <v>pics\\Peper_3.jpg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pics\\Peper_3.jpg</v>
      </c>
      <c r="AI99" t="s">
        <v>109</v>
      </c>
      <c r="AO99">
        <f t="shared" ca="1" si="36"/>
        <v>0.39811280010909611</v>
      </c>
      <c r="AP99" t="str">
        <f t="shared" ca="1" si="37"/>
        <v>pics\\Peper_3.jpg</v>
      </c>
      <c r="AR99" t="str">
        <f t="shared" ref="AR99:AR120" si="40">IF(AH99="sound\\Ogorod",AP27,"")</f>
        <v/>
      </c>
      <c r="AS99" t="str">
        <f t="shared" ca="1" si="39"/>
        <v>pics\\Peper_3.jpg</v>
      </c>
      <c r="AT99">
        <f t="shared" ca="1" si="32"/>
        <v>0.81322630005765029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_Продолговатый_ли_</v>
      </c>
      <c r="BB99" t="str">
        <f t="shared" si="34"/>
        <v>_Продолговатый_ли_XXXXX?</v>
      </c>
      <c r="BD99" cm="1">
        <f t="array" aca="1" ref="BD99" ca="1">INDEX($L$98:$L$105,(RANK(AT3,$AT$2:$AT$9)))</f>
        <v>2074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VLOOKUP(B100,audio_list_stym!$A$3:$BP$18,63,FALSE)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VLOOKUP(B100,audio_list_stym!$A$3:$AJ$18,31,FALSE)</f>
        <v>Ake</v>
      </c>
      <c r="I100" t="s">
        <v>690</v>
      </c>
      <c r="J100" t="str">
        <f t="shared" si="29"/>
        <v>Ake_3</v>
      </c>
      <c r="K100">
        <v>16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235</v>
      </c>
      <c r="Q100" t="str">
        <f>IF(G100="экспл",0,IF(G100="импл_",VLOOKUP(J100,quest_импл!$A$1:$J$129,8,FALSE),0))</f>
        <v>sound\\Pyatnistyi_li.wav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2041</v>
      </c>
      <c r="AD100" t="str">
        <f t="shared" ca="1" si="35"/>
        <v>pics\\Peper_1.jpg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pics\\Peper_1.jpg</v>
      </c>
      <c r="AI100" t="s">
        <v>110</v>
      </c>
      <c r="AO100">
        <f t="shared" ca="1" si="36"/>
        <v>0.42120920776880089</v>
      </c>
      <c r="AP100" t="str">
        <f t="shared" ca="1" si="37"/>
        <v>pics\\Peper_1.jpg</v>
      </c>
      <c r="AR100" t="str">
        <f t="shared" si="40"/>
        <v/>
      </c>
      <c r="AS100" t="str">
        <f t="shared" ca="1" si="39"/>
        <v>pics\\Peper_1.jpg</v>
      </c>
      <c r="AT100">
        <f t="shared" ca="1" si="32"/>
        <v>0.63666316820646007</v>
      </c>
      <c r="AU100" t="s">
        <v>697</v>
      </c>
      <c r="AV100" t="str">
        <f t="shared" ca="1" si="33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_Пятнистый_ли_</v>
      </c>
      <c r="BB100" t="str">
        <f t="shared" si="34"/>
        <v>_Пятнистый_ли_XXXXX?</v>
      </c>
      <c r="BD100" cm="1">
        <f t="array" aca="1" ref="BD100" ca="1">INDEX($L$98:$L$105,(RANK(AT4,$AT$2:$AT$9)))</f>
        <v>2075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VLOOKUP(B101,audio_list_stym!$A$3:$BP$18,63,FALSE)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VLOOKUP(B101,audio_list_stym!$A$3:$AJ$18,31,FALSE)</f>
        <v>Ake</v>
      </c>
      <c r="I101" t="s">
        <v>691</v>
      </c>
      <c r="J101" t="str">
        <f t="shared" si="29"/>
        <v>Ake_4</v>
      </c>
      <c r="K101">
        <v>16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236</v>
      </c>
      <c r="Q101" t="str">
        <f>IF(G101="экспл",0,IF(G101="импл_",VLOOKUP(J101,quest_импл!$A$1:$J$129,8,FALSE),0))</f>
        <v>sound\\S_kochuroy_li.wav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2024</v>
      </c>
      <c r="AD101" t="str">
        <f t="shared" ca="1" si="35"/>
        <v>pics\\Goroh_8.jpg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pics\\Goroh_8.jpg</v>
      </c>
      <c r="AI101" t="s">
        <v>111</v>
      </c>
      <c r="AO101">
        <f t="shared" ca="1" si="36"/>
        <v>0.58247480972735211</v>
      </c>
      <c r="AP101" t="str">
        <f t="shared" ca="1" si="37"/>
        <v>pics\\Goroh_8.jpg</v>
      </c>
      <c r="AR101" t="str">
        <f t="shared" si="40"/>
        <v/>
      </c>
      <c r="AS101" t="str">
        <f t="shared" ca="1" si="39"/>
        <v>pics\\Goroh_8.jpg</v>
      </c>
      <c r="AT101">
        <f t="shared" ca="1" si="32"/>
        <v>0.57144616894947831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_С_косточкой_ли_</v>
      </c>
      <c r="BB101" t="str">
        <f t="shared" si="34"/>
        <v>_С_косточкой_ли_XXXXX?</v>
      </c>
      <c r="BD101" cm="1">
        <f t="array" aca="1" ref="BD101" ca="1">INDEX($L$98:$L$105,(RANK(AT5,$AT$2:$AT$9)))</f>
        <v>2077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VLOOKUP(B102,audio_list_stym!$A$3:$BP$18,63,FALSE)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VLOOKUP(B102,audio_list_stym!$A$3:$AJ$18,31,FALSE)</f>
        <v>Ake</v>
      </c>
      <c r="I102" t="s">
        <v>692</v>
      </c>
      <c r="J102" t="str">
        <f t="shared" si="29"/>
        <v>Ake_5</v>
      </c>
      <c r="K102">
        <v>16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237</v>
      </c>
      <c r="Q102" t="str">
        <f>IF(G102="экспл",0,IF(G102="импл_",VLOOKUP(J102,quest_импл!$A$1:$J$129,8,FALSE),0))</f>
        <v>sound\\Fioletoviy_li.wav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2063</v>
      </c>
      <c r="AD102" t="str">
        <f t="shared" ca="1" si="35"/>
        <v>pics\\Tomat_7.jpg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pics\\Tomat_7.jpg</v>
      </c>
      <c r="AI102" t="s">
        <v>112</v>
      </c>
      <c r="AO102">
        <f t="shared" ca="1" si="36"/>
        <v>1.676443296051322E-2</v>
      </c>
      <c r="AP102" t="str">
        <f t="shared" ca="1" si="37"/>
        <v>pics\\Tomat_7.jpg</v>
      </c>
      <c r="AR102" t="str">
        <f t="shared" si="40"/>
        <v/>
      </c>
      <c r="AS102" t="str">
        <f t="shared" ca="1" si="39"/>
        <v>pics\\Tomat_7.jpg</v>
      </c>
      <c r="AT102">
        <f t="shared" ca="1" si="32"/>
        <v>8.3546307201511683E-2</v>
      </c>
      <c r="AU102" t="s">
        <v>697</v>
      </c>
      <c r="AV102" t="str">
        <f t="shared" ca="1" si="33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_Синий_ли_</v>
      </c>
      <c r="BB102" t="str">
        <f t="shared" si="34"/>
        <v>_Синий_ли_XXXXX?</v>
      </c>
      <c r="BD102" cm="1">
        <f t="array" aca="1" ref="BD102" ca="1">INDEX($L$98:$L$105,(RANK(AT6,$AT$2:$AT$9)))</f>
        <v>2078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VLOOKUP(B103,audio_list_stym!$A$3:$BP$18,63,FALSE)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VLOOKUP(B103,audio_list_stym!$A$3:$AJ$18,31,FALSE)</f>
        <v>Ake</v>
      </c>
      <c r="I103" t="s">
        <v>693</v>
      </c>
      <c r="J103" t="str">
        <f t="shared" si="29"/>
        <v>Ake_6</v>
      </c>
      <c r="K103">
        <v>16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238</v>
      </c>
      <c r="Q103" t="str">
        <f>IF(G103="экспл",0,IF(G103="импл_",VLOOKUP(J103,quest_импл!$A$1:$J$129,8,FALSE),0))</f>
        <v>sound\\S_dolkami_li.wav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2033</v>
      </c>
      <c r="AD103" t="str">
        <f t="shared" ca="1" si="35"/>
        <v>pics\\Limon_1.jpg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pics\\Limon_1.jpg</v>
      </c>
      <c r="AI103" t="s">
        <v>113</v>
      </c>
      <c r="AO103">
        <f t="shared" ca="1" si="36"/>
        <v>0.50099479020426119</v>
      </c>
      <c r="AP103" t="str">
        <f t="shared" ca="1" si="37"/>
        <v>pics\\Limon_1.jpg</v>
      </c>
      <c r="AR103" t="str">
        <f t="shared" si="40"/>
        <v/>
      </c>
      <c r="AS103" t="str">
        <f t="shared" ca="1" si="39"/>
        <v>pics\\Limon_1.jpg</v>
      </c>
      <c r="AT103">
        <f t="shared" ca="1" si="32"/>
        <v>6.357816804437022E-2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_С_дольками_ли_</v>
      </c>
      <c r="BB103" t="str">
        <f t="shared" si="34"/>
        <v>_С_дольками_ли_XXXXX?</v>
      </c>
      <c r="BD103" cm="1">
        <f t="array" aca="1" ref="BD103" ca="1">INDEX($L$98:$L$105,(RANK(AT7,$AT$2:$AT$9)))</f>
        <v>2076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VLOOKUP(B104,audio_list_stym!$A$3:$BP$18,63,FALSE)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VLOOKUP(B104,audio_list_stym!$A$3:$AJ$18,31,FALSE)</f>
        <v>Ake</v>
      </c>
      <c r="I104" t="s">
        <v>694</v>
      </c>
      <c r="J104" t="str">
        <f t="shared" si="29"/>
        <v>Ake_7</v>
      </c>
      <c r="K104">
        <v>16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239</v>
      </c>
      <c r="Q104" t="str">
        <f>IF(G104="экспл",0,IF(G104="импл_",VLOOKUP(J104,quest_импл!$A$1:$J$129,8,FALSE),0))</f>
        <v>sound\\Visushenniy_li.wav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2059</v>
      </c>
      <c r="AD104" t="str">
        <f t="shared" ca="1" si="35"/>
        <v>pics\\Tomat_3.jpg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pics\\Tomat_3.jpg</v>
      </c>
      <c r="AI104" t="s">
        <v>114</v>
      </c>
      <c r="AO104">
        <f t="shared" ca="1" si="36"/>
        <v>9.6408975305974143E-2</v>
      </c>
      <c r="AP104" t="str">
        <f t="shared" ca="1" si="37"/>
        <v>pics\\Tomat_3.jpg</v>
      </c>
      <c r="AR104" t="str">
        <f t="shared" si="40"/>
        <v/>
      </c>
      <c r="AS104" t="str">
        <f t="shared" ca="1" si="39"/>
        <v>pics\\Tomat_3.jpg</v>
      </c>
      <c r="AT104">
        <f t="shared" ca="1" si="32"/>
        <v>0.90907008721265992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_Высушенный_ли_</v>
      </c>
      <c r="BB104" t="str">
        <f t="shared" si="34"/>
        <v>_Высушенный_ли_XXXXX?</v>
      </c>
      <c r="BD104" cm="1">
        <f t="array" aca="1" ref="BD104" ca="1">INDEX($L$98:$L$105,(RANK(AT8,$AT$2:$AT$9)))</f>
        <v>2080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VLOOKUP(B105,audio_list_stym!$A$3:$BP$18,63,FALSE)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VLOOKUP(B105,audio_list_stym!$A$3:$AJ$18,31,FALSE)</f>
        <v>Ake</v>
      </c>
      <c r="I105" t="s">
        <v>695</v>
      </c>
      <c r="J105" t="str">
        <f t="shared" si="29"/>
        <v>Ake_8</v>
      </c>
      <c r="K105">
        <v>16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240</v>
      </c>
      <c r="Q105" t="str">
        <f>IF(G105="экспл",0,IF(G105="импл_",VLOOKUP(J105,quest_импл!$A$1:$J$129,8,FALSE),0))</f>
        <v>sound\\Myatiy_li.wav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2012</v>
      </c>
      <c r="AD105" t="str">
        <f t="shared" ca="1" si="35"/>
        <v>pics\\Finik_4.jpg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pics\\Finik_4.jpg</v>
      </c>
      <c r="AI105" t="s">
        <v>115</v>
      </c>
      <c r="AO105">
        <f t="shared" ca="1" si="36"/>
        <v>0.81672582810919392</v>
      </c>
      <c r="AP105" t="str">
        <f t="shared" ca="1" si="37"/>
        <v>pics\\Finik_4.jpg</v>
      </c>
      <c r="AR105" t="str">
        <f t="shared" si="40"/>
        <v/>
      </c>
      <c r="AS105" t="str">
        <f t="shared" ca="1" si="39"/>
        <v>pics\\Finik_4.jpg</v>
      </c>
      <c r="AT105">
        <f t="shared" ca="1" si="32"/>
        <v>0.15193225209477157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_Мятый_ли_</v>
      </c>
      <c r="BB105" t="str">
        <f t="shared" si="34"/>
        <v>_Мятый_ли_XXXXX?</v>
      </c>
      <c r="BD105" cm="1">
        <f t="array" aca="1" ref="BD105" ca="1">INDEX($L$98:$L$105,(RANK(AT9,$AT$2:$AT$9)))</f>
        <v>2073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VLOOKUP(B106,audio_list_stym!$A$3:$BP$18,63,FALSE)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VLOOKUP(B106,audio_list_stym!$A$3:$AJ$18,31,FALSE)</f>
        <v>Finger</v>
      </c>
      <c r="I106" t="s">
        <v>688</v>
      </c>
      <c r="J106" t="str">
        <f t="shared" si="29"/>
        <v>Finger_1</v>
      </c>
      <c r="K106">
        <v>17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113</v>
      </c>
      <c r="Z106" t="str">
        <f>IF(G106="экспл",VLOOKUP(J106,quest_экспл!$A$1:$N$129,12,FALSE),IF(G106="импл_",0,0))</f>
        <v>sound\\On_vizhatiy.wav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35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30"/>
        <v/>
      </c>
      <c r="AI106" t="s">
        <v>116</v>
      </c>
      <c r="AO106">
        <f t="shared" ca="1" si="36"/>
        <v>0.90077996409542949</v>
      </c>
      <c r="AP106" t="str">
        <f t="shared" ca="1" si="37"/>
        <v>pics\\Finik_1.jpg</v>
      </c>
      <c r="AR106" t="str">
        <f t="shared" si="40"/>
        <v/>
      </c>
      <c r="AS106" t="str">
        <f t="shared" si="39"/>
        <v/>
      </c>
      <c r="AT106">
        <f t="shared" ca="1" si="32"/>
        <v>6.7798736049058728E-2</v>
      </c>
      <c r="AU106" t="s">
        <v>697</v>
      </c>
      <c r="AV106" t="str">
        <f t="shared" ca="1" si="33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_Он_выжатый?</v>
      </c>
      <c r="BA106" t="e">
        <f>VLOOKUP(Q106,audio_list_stym!$B$2:$BQ$299,68,FALSE)</f>
        <v>#N/A</v>
      </c>
      <c r="BB106" t="str">
        <f t="shared" si="34"/>
        <v>На_экране_XXXXX._Он_выжатый?</v>
      </c>
      <c r="BC106">
        <f>A106</f>
        <v>1214</v>
      </c>
      <c r="BD106" cm="1">
        <f t="array" aca="1" ref="BD106" ca="1">INDEX($L$106:$L$113,(RANK(AT2,$AT$2:$AT$9)))</f>
        <v>2087</v>
      </c>
      <c r="BE106" cm="1">
        <f t="array" aca="1" ref="BE106" ca="1">INDEX(BD66:BD81,(RANK(AT7,$AT$2:$AT$17)))</f>
        <v>2139</v>
      </c>
      <c r="BF106" cm="1">
        <f t="array" aca="1" ref="BF106" ca="1">INDEX(BD90:BD105,(RANK(AT7,$AT$2:$AT$17)))</f>
        <v>2075</v>
      </c>
      <c r="BG106" cm="1">
        <f t="array" aca="1" ref="BG106" ca="1">INDEX(BD114:BD129,(RANK(AT7,$AT$2:$AT$9)))</f>
        <v>2093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VLOOKUP(B107,audio_list_stym!$A$3:$BP$18,63,FALSE)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VLOOKUP(B107,audio_list_stym!$A$3:$AJ$18,31,FALSE)</f>
        <v>Finger</v>
      </c>
      <c r="I107" t="s">
        <v>689</v>
      </c>
      <c r="J107" t="str">
        <f t="shared" si="29"/>
        <v>Finger_2</v>
      </c>
      <c r="K107">
        <v>17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114</v>
      </c>
      <c r="Z107" t="str">
        <f>IF(G107="экспл",VLOOKUP(J107,quest_экспл!$A$1:$N$129,12,FALSE),IF(G107="импл_",0,0))</f>
        <v>sound\\On_nadloman.wav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5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30"/>
        <v/>
      </c>
      <c r="AI107" t="s">
        <v>117</v>
      </c>
      <c r="AO107">
        <f t="shared" ca="1" si="36"/>
        <v>0.40956255501930816</v>
      </c>
      <c r="AP107" t="str">
        <f t="shared" ca="1" si="37"/>
        <v>pics\\Peper_2.jpg</v>
      </c>
      <c r="AR107" t="str">
        <f t="shared" si="40"/>
        <v/>
      </c>
      <c r="AS107" t="str">
        <f t="shared" si="39"/>
        <v/>
      </c>
      <c r="AT107">
        <f t="shared" ca="1" si="32"/>
        <v>0.11610462890247608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_Он_надломан?</v>
      </c>
      <c r="BA107" t="e">
        <f>VLOOKUP(Q107,audio_list_stym!$B$2:$BQ$299,68,FALSE)</f>
        <v>#N/A</v>
      </c>
      <c r="BB107" t="str">
        <f t="shared" si="34"/>
        <v>Посмотрите,_вот_XXXXX._Он_надломан?</v>
      </c>
      <c r="BD107" cm="1">
        <f t="array" aca="1" ref="BD107" ca="1">INDEX($L$106:$L$113,(RANK(AT3,$AT$2:$AT$9)))</f>
        <v>2082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VLOOKUP(B108,audio_list_stym!$A$3:$BP$18,63,FALSE)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VLOOKUP(B108,audio_list_stym!$A$3:$AJ$18,31,FALSE)</f>
        <v>Finger</v>
      </c>
      <c r="I108" t="s">
        <v>690</v>
      </c>
      <c r="J108" t="str">
        <f t="shared" si="29"/>
        <v>Finger_3</v>
      </c>
      <c r="K108">
        <v>17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115</v>
      </c>
      <c r="Z108" t="str">
        <f>IF(G108="экспл",VLOOKUP(J108,quest_экспл!$A$1:$N$129,12,FALSE),IF(G108="импл_",0,0))</f>
        <v>sound\\On_volnistiy.wav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5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30"/>
        <v/>
      </c>
      <c r="AI108" t="s">
        <v>118</v>
      </c>
      <c r="AO108">
        <f t="shared" ca="1" si="36"/>
        <v>0.18654862448865794</v>
      </c>
      <c r="AP108" t="str">
        <f t="shared" ca="1" si="37"/>
        <v>pics\\Redis_7.jpg</v>
      </c>
      <c r="AR108" t="str">
        <f t="shared" si="40"/>
        <v/>
      </c>
      <c r="AS108" t="str">
        <f t="shared" si="39"/>
        <v/>
      </c>
      <c r="AT108">
        <f t="shared" ca="1" si="32"/>
        <v>0.23577650034973852</v>
      </c>
      <c r="AU108" t="s">
        <v>697</v>
      </c>
      <c r="AV108" t="str">
        <f t="shared" ca="1" si="33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_Он_волнистый?</v>
      </c>
      <c r="BA108" t="e">
        <f>VLOOKUP(Q108,audio_list_stym!$B$2:$BQ$299,68,FALSE)</f>
        <v>#N/A</v>
      </c>
      <c r="BB108" t="str">
        <f t="shared" si="34"/>
        <v>Вот_XXXXX._Он_волнистый?</v>
      </c>
      <c r="BD108" cm="1">
        <f t="array" aca="1" ref="BD108" ca="1">INDEX($L$106:$L$113,(RANK(AT4,$AT$2:$AT$9)))</f>
        <v>2083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VLOOKUP(B109,audio_list_stym!$A$3:$BP$18,63,FALSE)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VLOOKUP(B109,audio_list_stym!$A$3:$AJ$18,31,FALSE)</f>
        <v>Finger</v>
      </c>
      <c r="I109" t="s">
        <v>691</v>
      </c>
      <c r="J109" t="str">
        <f t="shared" si="29"/>
        <v>Finger_4</v>
      </c>
      <c r="K109">
        <v>17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116</v>
      </c>
      <c r="Z109" t="str">
        <f>IF(G109="экспл",VLOOKUP(J109,quest_экспл!$A$1:$N$129,12,FALSE),IF(G109="импл_",0,0))</f>
        <v>sound\\On_buriy.wav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5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30"/>
        <v/>
      </c>
      <c r="AI109" t="s">
        <v>119</v>
      </c>
      <c r="AO109">
        <f t="shared" ca="1" si="36"/>
        <v>0.94483696834387443</v>
      </c>
      <c r="AP109" t="str">
        <f t="shared" ca="1" si="37"/>
        <v>pics\\Banan_4.jpg</v>
      </c>
      <c r="AR109" t="str">
        <f t="shared" si="40"/>
        <v/>
      </c>
      <c r="AS109" t="str">
        <f t="shared" si="39"/>
        <v/>
      </c>
      <c r="AT109">
        <f t="shared" ca="1" si="32"/>
        <v>0.55633902118931522</v>
      </c>
      <c r="AU109" t="s">
        <v>697</v>
      </c>
      <c r="AV109" t="str">
        <f t="shared" ca="1" si="33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_Он_бурый?</v>
      </c>
      <c r="BA109" t="e">
        <f>VLOOKUP(Q109,audio_list_stym!$B$2:$BQ$299,68,FALSE)</f>
        <v>#N/A</v>
      </c>
      <c r="BB109" t="str">
        <f t="shared" si="34"/>
        <v>Это_XXXXX._Он_бурый?</v>
      </c>
      <c r="BD109" cm="1">
        <f t="array" aca="1" ref="BD109" ca="1">INDEX($L$106:$L$113,(RANK(AT5,$AT$2:$AT$9)))</f>
        <v>2085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VLOOKUP(B110,audio_list_stym!$A$3:$BP$18,63,FALSE)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VLOOKUP(B110,audio_list_stym!$A$3:$AJ$18,31,FALSE)</f>
        <v>Finger</v>
      </c>
      <c r="I110" t="s">
        <v>692</v>
      </c>
      <c r="J110" t="str">
        <f t="shared" si="29"/>
        <v>Finger_5</v>
      </c>
      <c r="K110">
        <v>17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117</v>
      </c>
      <c r="Z110" t="str">
        <f>IF(G110="экспл",VLOOKUP(J110,quest_экспл!$A$1:$N$129,12,FALSE),IF(G110="импл_",0,0))</f>
        <v>sound\\Vityanut_li_on.wav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5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30"/>
        <v/>
      </c>
      <c r="AI110" t="s">
        <v>120</v>
      </c>
      <c r="AO110">
        <f t="shared" ca="1" si="36"/>
        <v>0.49423634170890873</v>
      </c>
      <c r="AP110" t="str">
        <f t="shared" ca="1" si="37"/>
        <v>pics\\Limon_3.jpg</v>
      </c>
      <c r="AR110" t="str">
        <f t="shared" si="40"/>
        <v/>
      </c>
      <c r="AS110" t="str">
        <f t="shared" si="39"/>
        <v/>
      </c>
      <c r="AT110">
        <f t="shared" ca="1" si="32"/>
        <v>0.49626612489958299</v>
      </c>
      <c r="AU110" t="s">
        <v>697</v>
      </c>
      <c r="AV110" t="str">
        <f t="shared" ca="1" si="33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_Вытянут_ли_он?</v>
      </c>
      <c r="BA110" t="e">
        <f>VLOOKUP(Q110,audio_list_stym!$B$2:$BQ$299,68,FALSE)</f>
        <v>#N/A</v>
      </c>
      <c r="BB110" t="str">
        <f t="shared" si="34"/>
        <v>На_картинке_XXXXX._Вытянут_ли_он?</v>
      </c>
      <c r="BD110" cm="1">
        <f t="array" aca="1" ref="BD110" ca="1">INDEX($L$106:$L$113,(RANK(AT6,$AT$2:$AT$9)))</f>
        <v>2086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VLOOKUP(B111,audio_list_stym!$A$3:$BP$18,63,FALSE)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VLOOKUP(B111,audio_list_stym!$A$3:$AJ$18,31,FALSE)</f>
        <v>Finger</v>
      </c>
      <c r="I111" t="s">
        <v>693</v>
      </c>
      <c r="J111" t="str">
        <f t="shared" si="29"/>
        <v>Finger_6</v>
      </c>
      <c r="K111">
        <v>17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118</v>
      </c>
      <c r="Z111" t="str">
        <f>IF(G111="экспл",VLOOKUP(J111,quest_экспл!$A$1:$N$129,12,FALSE),IF(G111="импл_",0,0))</f>
        <v>sound\\Obyemniy_li_on.wav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5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30"/>
        <v/>
      </c>
      <c r="AI111" t="s">
        <v>121</v>
      </c>
      <c r="AO111">
        <f t="shared" ca="1" si="36"/>
        <v>9.348182641464009E-2</v>
      </c>
      <c r="AP111" t="str">
        <f t="shared" ca="1" si="37"/>
        <v>pics\\Tomat_4.jpg</v>
      </c>
      <c r="AR111" t="str">
        <f t="shared" si="40"/>
        <v/>
      </c>
      <c r="AS111" t="str">
        <f t="shared" si="39"/>
        <v/>
      </c>
      <c r="AT111">
        <f t="shared" ca="1" si="32"/>
        <v>1.1934567276875363E-2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_Объемный_ли_он?</v>
      </c>
      <c r="BA111" t="e">
        <f>VLOOKUP(Q111,audio_list_stym!$B$2:$BQ$299,68,FALSE)</f>
        <v>#N/A</v>
      </c>
      <c r="BB111" t="str">
        <f t="shared" si="34"/>
        <v>На_мониторе_XXXXX._Объемный_ли_он?</v>
      </c>
      <c r="BD111" cm="1">
        <f t="array" aca="1" ref="BD111" ca="1">INDEX($L$106:$L$113,(RANK(AT7,$AT$2:$AT$9)))</f>
        <v>2084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VLOOKUP(B112,audio_list_stym!$A$3:$BP$18,63,FALSE)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VLOOKUP(B112,audio_list_stym!$A$3:$AJ$18,31,FALSE)</f>
        <v>Finger</v>
      </c>
      <c r="I112" t="s">
        <v>694</v>
      </c>
      <c r="J112" t="str">
        <f t="shared" si="29"/>
        <v>Finger_7</v>
      </c>
      <c r="K112">
        <v>17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119</v>
      </c>
      <c r="Z112" t="str">
        <f>IF(G112="экспл",VLOOKUP(J112,quest_экспл!$A$1:$N$129,12,FALSE),IF(G112="импл_",0,0))</f>
        <v>sound\\Pustoy_li_on.wav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5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30"/>
        <v/>
      </c>
      <c r="AI112" t="s">
        <v>122</v>
      </c>
      <c r="AO112">
        <f t="shared" ca="1" si="36"/>
        <v>0.49965209627021501</v>
      </c>
      <c r="AP112" t="str">
        <f t="shared" ca="1" si="37"/>
        <v>pics\\Limon_2.jpg</v>
      </c>
      <c r="AR112" t="str">
        <f t="shared" si="40"/>
        <v/>
      </c>
      <c r="AS112" t="str">
        <f t="shared" si="39"/>
        <v/>
      </c>
      <c r="AT112">
        <f t="shared" ca="1" si="32"/>
        <v>0.64482821245934963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_Пустой_ли_он?</v>
      </c>
      <c r="BA112" t="e">
        <f>VLOOKUP(Q112,audio_list_stym!$B$2:$BQ$299,68,FALSE)</f>
        <v>#N/A</v>
      </c>
      <c r="BB112" t="str">
        <f t="shared" si="34"/>
        <v>Перед_Вами_XXXXX._Пустой_ли_он?</v>
      </c>
      <c r="BD112" cm="1">
        <f t="array" aca="1" ref="BD112" ca="1">INDEX($L$106:$L$113,(RANK(AT8,$AT$2:$AT$9)))</f>
        <v>2088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VLOOKUP(B113,audio_list_stym!$A$3:$BP$18,63,FALSE)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VLOOKUP(B113,audio_list_stym!$A$3:$AJ$18,31,FALSE)</f>
        <v>Finger</v>
      </c>
      <c r="I113" t="s">
        <v>695</v>
      </c>
      <c r="J113" t="str">
        <f t="shared" si="29"/>
        <v>Finger_8</v>
      </c>
      <c r="K113">
        <v>17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120</v>
      </c>
      <c r="Z113" t="str">
        <f>IF(G113="экспл",VLOOKUP(J113,quest_экспл!$A$1:$N$129,12,FALSE),IF(G113="импл_",0,0))</f>
        <v>sound\\Belyi_li_on.wav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5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30"/>
        <v/>
      </c>
      <c r="AI113" t="s">
        <v>123</v>
      </c>
      <c r="AO113">
        <f t="shared" ca="1" si="36"/>
        <v>0.53317211608435666</v>
      </c>
      <c r="AP113" t="str">
        <f t="shared" ca="1" si="37"/>
        <v>pics\\Kokos_2.jpg</v>
      </c>
      <c r="AR113" t="str">
        <f t="shared" si="40"/>
        <v/>
      </c>
      <c r="AS113" t="str">
        <f t="shared" si="39"/>
        <v/>
      </c>
      <c r="AT113">
        <f t="shared" ca="1" si="32"/>
        <v>0.29902669698577145</v>
      </c>
      <c r="AU113" t="s">
        <v>697</v>
      </c>
      <c r="AV113" t="str">
        <f t="shared" ca="1" si="33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_Белый_ли_он?</v>
      </c>
      <c r="BA113" t="e">
        <f>VLOOKUP(Q113,audio_list_stym!$B$2:$BQ$299,68,FALSE)</f>
        <v>#N/A</v>
      </c>
      <c r="BB113" t="str">
        <f t="shared" si="34"/>
        <v>Вы_видите_XXXXX._Белый_ли_он?</v>
      </c>
      <c r="BD113" cm="1">
        <f t="array" aca="1" ref="BD113" ca="1">INDEX($L$106:$L$113,(RANK(AT9,$AT$2:$AT$9)))</f>
        <v>2081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VLOOKUP(B114,audio_list_stym!$A$3:$BP$18,63,FALSE)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VLOOKUP(B114,audio_list_stym!$A$3:$AJ$18,31,FALSE)</f>
        <v>Gac</v>
      </c>
      <c r="I114" t="s">
        <v>688</v>
      </c>
      <c r="J114" t="str">
        <f t="shared" si="29"/>
        <v>Gac_1</v>
      </c>
      <c r="K114">
        <v>14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249</v>
      </c>
      <c r="Q114" t="str">
        <f>IF(G114="экспл",0,IF(G114="импл_",VLOOKUP(J114,quest_импл!$A$1:$J$129,8,FALSE),0))</f>
        <v>sound\\Ispachkan_li.wav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2051</v>
      </c>
      <c r="AD114" t="str">
        <f t="shared" ca="1" si="35"/>
        <v>pics\\Redis_3.jpg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pics\\Redis_3.jpg</v>
      </c>
      <c r="AI114" t="s">
        <v>86</v>
      </c>
      <c r="AO114">
        <f t="shared" ca="1" si="36"/>
        <v>0.22627602731526431</v>
      </c>
      <c r="AP114" t="str">
        <f t="shared" ca="1" si="37"/>
        <v>pics\\Redis_3.jpg</v>
      </c>
      <c r="AR114" t="str">
        <f t="shared" si="40"/>
        <v/>
      </c>
      <c r="AS114" t="str">
        <f t="shared" ca="1" si="39"/>
        <v>pics\\Redis_3.jpg</v>
      </c>
      <c r="AT114">
        <f t="shared" ca="1" si="32"/>
        <v>0.15472825481740349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_Испачкан_ли_</v>
      </c>
      <c r="BB114" t="str">
        <f t="shared" si="34"/>
        <v>_Испачкан_ли_ТОДИС?</v>
      </c>
      <c r="BC114">
        <f>A114</f>
        <v>1215</v>
      </c>
      <c r="BD114" cm="1">
        <f t="array" aca="1" ref="BD114" ca="1">INDEX($L$114:$L$121,(RANK(AT2,$AT$2:$AT$9)))</f>
        <v>2095</v>
      </c>
      <c r="BE114" cm="1">
        <f t="array" aca="1" ref="BE114" ca="1">INDEX(BD66:BD81,(RANK(AT8,$AT$2:$AT$17)))</f>
        <v>2137</v>
      </c>
      <c r="BF114" cm="1">
        <f t="array" aca="1" ref="BF114" ca="1">INDEX(BD82:BD97,(RANK(AT8,$AT$2:$AT$9)))</f>
        <v>2145</v>
      </c>
      <c r="BG114" cm="1">
        <f t="array" aca="1" ref="BG114" ca="1">INDEX(BD98:BD113,(RANK(AT8,$AT$2:$AT$9)))</f>
        <v>2073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VLOOKUP(B115,audio_list_stym!$A$3:$BP$18,63,FALSE)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VLOOKUP(B115,audio_list_stym!$A$3:$AJ$18,31,FALSE)</f>
        <v>Gac</v>
      </c>
      <c r="I115" t="s">
        <v>689</v>
      </c>
      <c r="J115" t="str">
        <f t="shared" si="29"/>
        <v>Gac_2</v>
      </c>
      <c r="K115">
        <v>14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250</v>
      </c>
      <c r="Q115" t="str">
        <f>IF(G115="экспл",0,IF(G115="импл_",VLOOKUP(J115,quest_импл!$A$1:$J$129,8,FALSE),0))</f>
        <v>sound\\Farshirovanniy_li.wav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2010</v>
      </c>
      <c r="AD115" t="str">
        <f t="shared" ca="1" si="35"/>
        <v>pics\\Finik_2.jpg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pics\\Finik_2.jpg</v>
      </c>
      <c r="AI115" t="s">
        <v>87</v>
      </c>
      <c r="AO115">
        <f t="shared" ca="1" si="36"/>
        <v>0.88938960355059238</v>
      </c>
      <c r="AP115" t="str">
        <f t="shared" ca="1" si="37"/>
        <v>pics\\Finik_2.jpg</v>
      </c>
      <c r="AR115" t="str">
        <f t="shared" si="40"/>
        <v/>
      </c>
      <c r="AS115" t="str">
        <f t="shared" ca="1" si="39"/>
        <v>pics\\Finik_2.jpg</v>
      </c>
      <c r="AT115">
        <f t="shared" ca="1" si="32"/>
        <v>0.62257138607076778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_Фаршированный_ли_</v>
      </c>
      <c r="BB115" t="str">
        <f t="shared" si="34"/>
        <v>_Фаршированный_ли_ТОДИС?</v>
      </c>
      <c r="BD115" cm="1">
        <f t="array" aca="1" ref="BD115" ca="1">INDEX($L$114:$L$121,(RANK(AT3,$AT$2:$AT$9)))</f>
        <v>2090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VLOOKUP(B116,audio_list_stym!$A$3:$BP$18,63,FALSE)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VLOOKUP(B116,audio_list_stym!$A$3:$AJ$18,31,FALSE)</f>
        <v>Gac</v>
      </c>
      <c r="I116" t="s">
        <v>690</v>
      </c>
      <c r="J116" t="str">
        <f t="shared" si="29"/>
        <v>Gac_3</v>
      </c>
      <c r="K116">
        <v>14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251</v>
      </c>
      <c r="Q116" t="str">
        <f>IF(G116="экспл",0,IF(G116="импл_",VLOOKUP(J116,quest_импл!$A$1:$J$129,8,FALSE),0))</f>
        <v>sound\\Razrezan_li.wav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2013</v>
      </c>
      <c r="AD116" t="str">
        <f t="shared" ca="1" si="35"/>
        <v>pics\\Finik_5.jpg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pics\\Finik_5.jpg</v>
      </c>
      <c r="AI116" t="s">
        <v>88</v>
      </c>
      <c r="AO116">
        <f t="shared" ca="1" si="36"/>
        <v>0.81346841409437709</v>
      </c>
      <c r="AP116" t="str">
        <f t="shared" ca="1" si="37"/>
        <v>pics\\Finik_5.jpg</v>
      </c>
      <c r="AR116" t="str">
        <f t="shared" si="40"/>
        <v/>
      </c>
      <c r="AS116" t="str">
        <f t="shared" ca="1" si="39"/>
        <v>pics\\Finik_5.jpg</v>
      </c>
      <c r="AT116">
        <f t="shared" ca="1" si="32"/>
        <v>0.15791180442963548</v>
      </c>
      <c r="AU116" t="s">
        <v>697</v>
      </c>
      <c r="AV116" t="str">
        <f t="shared" ca="1" si="33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_Разрезан_ли_</v>
      </c>
      <c r="BB116" t="str">
        <f t="shared" si="34"/>
        <v>_Разрезан_ли_ТОДИС?</v>
      </c>
      <c r="BD116" cm="1">
        <f t="array" aca="1" ref="BD116" ca="1">INDEX($L$114:$L$121,(RANK(AT4,$AT$2:$AT$9)))</f>
        <v>2091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VLOOKUP(B117,audio_list_stym!$A$3:$BP$18,63,FALSE)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VLOOKUP(B117,audio_list_stym!$A$3:$AJ$18,31,FALSE)</f>
        <v>Gac</v>
      </c>
      <c r="I117" t="s">
        <v>691</v>
      </c>
      <c r="J117" t="str">
        <f t="shared" si="29"/>
        <v>Gac_4</v>
      </c>
      <c r="K117">
        <v>14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252</v>
      </c>
      <c r="Q117" t="str">
        <f>IF(G117="экспл",0,IF(G117="импл_",VLOOKUP(J117,quest_импл!$A$1:$J$129,8,FALSE),0))</f>
        <v>sound\\S_lepestkami_li.wav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2007</v>
      </c>
      <c r="AD117" t="str">
        <f t="shared" ca="1" si="35"/>
        <v>pics\\Banan_7.jpg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pics\\Banan_7.jpg</v>
      </c>
      <c r="AI117" t="s">
        <v>89</v>
      </c>
      <c r="AO117">
        <f t="shared" ca="1" si="36"/>
        <v>0.92381388006325282</v>
      </c>
      <c r="AP117" t="str">
        <f t="shared" ca="1" si="37"/>
        <v>pics\\Banan_7.jpg</v>
      </c>
      <c r="AR117" t="str">
        <f t="shared" si="40"/>
        <v/>
      </c>
      <c r="AS117" t="str">
        <f t="shared" ca="1" si="39"/>
        <v>pics\\Banan_7.jpg</v>
      </c>
      <c r="AT117">
        <f t="shared" ca="1" si="32"/>
        <v>0.21533438390210036</v>
      </c>
      <c r="AU117" t="s">
        <v>697</v>
      </c>
      <c r="AV117" t="str">
        <f t="shared" ca="1" si="33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_С_лепестками_ли_</v>
      </c>
      <c r="BB117" t="str">
        <f t="shared" si="34"/>
        <v>_С_лепестками_ли_ТОДИС?</v>
      </c>
      <c r="BD117" cm="1">
        <f t="array" aca="1" ref="BD117" ca="1">INDEX($L$114:$L$121,(RANK(AT5,$AT$2:$AT$9)))</f>
        <v>2093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VLOOKUP(B118,audio_list_stym!$A$3:$BP$18,63,FALSE)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VLOOKUP(B118,audio_list_stym!$A$3:$AJ$18,31,FALSE)</f>
        <v>Gac</v>
      </c>
      <c r="I118" t="s">
        <v>692</v>
      </c>
      <c r="J118" t="str">
        <f t="shared" si="29"/>
        <v>Gac_5</v>
      </c>
      <c r="K118">
        <v>14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253</v>
      </c>
      <c r="Q118" t="str">
        <f>IF(G118="экспл",0,IF(G118="импл_",VLOOKUP(J118,quest_импл!$A$1:$J$129,8,FALSE),0))</f>
        <v>sound\\Kolyuchiy_li.wav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2020</v>
      </c>
      <c r="AD118" t="str">
        <f t="shared" ca="1" si="35"/>
        <v>pics\\Goroh_4.jpg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pics\\Goroh_4.jpg</v>
      </c>
      <c r="AI118" t="s">
        <v>90</v>
      </c>
      <c r="AO118">
        <f t="shared" ca="1" si="36"/>
        <v>0.6281152762201041</v>
      </c>
      <c r="AP118" t="str">
        <f t="shared" ca="1" si="37"/>
        <v>pics\\Goroh_4.jpg</v>
      </c>
      <c r="AR118" t="str">
        <f t="shared" si="40"/>
        <v/>
      </c>
      <c r="AS118" t="str">
        <f t="shared" ca="1" si="39"/>
        <v>pics\\Goroh_4.jpg</v>
      </c>
      <c r="AT118">
        <f t="shared" ca="1" si="32"/>
        <v>3.7855066982004359E-3</v>
      </c>
      <c r="AU118" t="s">
        <v>697</v>
      </c>
      <c r="AV118" t="str">
        <f t="shared" ca="1" si="33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_Колючий_ли_</v>
      </c>
      <c r="BB118" t="str">
        <f t="shared" si="34"/>
        <v>_Колючий_ли_ТОДИС?</v>
      </c>
      <c r="BD118" cm="1">
        <f t="array" aca="1" ref="BD118" ca="1">INDEX($L$114:$L$121,(RANK(AT6,$AT$2:$AT$9)))</f>
        <v>2094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VLOOKUP(B119,audio_list_stym!$A$3:$BP$18,63,FALSE)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VLOOKUP(B119,audio_list_stym!$A$3:$AJ$18,31,FALSE)</f>
        <v>Gac</v>
      </c>
      <c r="I119" t="s">
        <v>693</v>
      </c>
      <c r="J119" t="str">
        <f t="shared" si="29"/>
        <v>Gac_6</v>
      </c>
      <c r="K119">
        <v>14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254</v>
      </c>
      <c r="Q119" t="str">
        <f>IF(G119="экспл",0,IF(G119="импл_",VLOOKUP(J119,quest_импл!$A$1:$J$129,8,FALSE),0))</f>
        <v>sound\\Oranzhrviy_li.wav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2029</v>
      </c>
      <c r="AD119" t="str">
        <f t="shared" ca="1" si="35"/>
        <v>pics\\Kokos_5.jpg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pics\\Kokos_5.jpg</v>
      </c>
      <c r="AI119" t="s">
        <v>91</v>
      </c>
      <c r="AO119">
        <f t="shared" ca="1" si="36"/>
        <v>0.52768953322376044</v>
      </c>
      <c r="AP119" t="str">
        <f t="shared" ca="1" si="37"/>
        <v>pics\\Kokos_5.jpg</v>
      </c>
      <c r="AR119" t="str">
        <f t="shared" si="40"/>
        <v/>
      </c>
      <c r="AS119" t="str">
        <f t="shared" ca="1" si="39"/>
        <v>pics\\Kokos_5.jpg</v>
      </c>
      <c r="AT119">
        <f t="shared" ca="1" si="32"/>
        <v>0.67788885190238024</v>
      </c>
      <c r="AU119" t="s">
        <v>697</v>
      </c>
      <c r="AV119" t="str">
        <f t="shared" ca="1" si="33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_Оранжевый_ли_</v>
      </c>
      <c r="BB119" t="str">
        <f t="shared" si="34"/>
        <v>_Оранжевый_ли_ТОДИС?</v>
      </c>
      <c r="BD119" cm="1">
        <f t="array" aca="1" ref="BD119" ca="1">INDEX($L$114:$L$121,(RANK(AT7,$AT$2:$AT$9)))</f>
        <v>2092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VLOOKUP(B120,audio_list_stym!$A$3:$BP$18,63,FALSE)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VLOOKUP(B120,audio_list_stym!$A$3:$AJ$18,31,FALSE)</f>
        <v>Gac</v>
      </c>
      <c r="I120" t="s">
        <v>694</v>
      </c>
      <c r="J120" t="str">
        <f t="shared" si="29"/>
        <v>Gac_7</v>
      </c>
      <c r="K120">
        <v>14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255</v>
      </c>
      <c r="Q120" t="str">
        <f>IF(G120="экспл",0,IF(G120="импл_",VLOOKUP(J120,quest_импл!$A$1:$J$129,8,FALSE),0))</f>
        <v>sound\\Zernistiy_li.wav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2014</v>
      </c>
      <c r="AD120" t="str">
        <f t="shared" ca="1" si="35"/>
        <v>pics\\Finik_6.jpg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pics\\Finik_6.jpg</v>
      </c>
      <c r="AI120" t="s">
        <v>92</v>
      </c>
      <c r="AO120">
        <f t="shared" ca="1" si="36"/>
        <v>0.81277772756115818</v>
      </c>
      <c r="AP120" t="str">
        <f t="shared" ca="1" si="37"/>
        <v>pics\\Finik_6.jpg</v>
      </c>
      <c r="AR120" t="str">
        <f t="shared" si="40"/>
        <v/>
      </c>
      <c r="AS120" t="str">
        <f t="shared" ca="1" si="39"/>
        <v>pics\\Finik_6.jpg</v>
      </c>
      <c r="AT120">
        <f t="shared" ca="1" si="32"/>
        <v>6.0290070494814385E-2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_Зернистый_ли_</v>
      </c>
      <c r="BB120" t="str">
        <f t="shared" si="34"/>
        <v>_Зернистый_ли_ТОДИС?</v>
      </c>
      <c r="BD120" cm="1">
        <f t="array" aca="1" ref="BD120" ca="1">INDEX($L$114:$L$121,(RANK(AT8,$AT$2:$AT$9)))</f>
        <v>2096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VLOOKUP(B121,audio_list_stym!$A$3:$BP$18,63,FALSE)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VLOOKUP(B121,audio_list_stym!$A$3:$AJ$18,31,FALSE)</f>
        <v>Gac</v>
      </c>
      <c r="I121" t="s">
        <v>695</v>
      </c>
      <c r="J121" t="str">
        <f t="shared" si="29"/>
        <v>Gac_8</v>
      </c>
      <c r="K121">
        <v>14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256</v>
      </c>
      <c r="Q121" t="str">
        <f>IF(G121="экспл",0,IF(G121="импл_",VLOOKUP(J121,quest_импл!$A$1:$J$129,8,FALSE),0))</f>
        <v>sound\\Okrugliy_li.wav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2046</v>
      </c>
      <c r="AD121" t="str">
        <f t="shared" ca="1" si="35"/>
        <v>pics\\Peper_6.jpg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pics\\Peper_6.jpg</v>
      </c>
      <c r="AI121" t="s">
        <v>93</v>
      </c>
      <c r="AO121">
        <f t="shared" ca="1" si="36"/>
        <v>0.28508449763868926</v>
      </c>
      <c r="AP121" t="str">
        <f t="shared" ca="1" si="37"/>
        <v>pics\\Peper_6.jpg</v>
      </c>
      <c r="AR121" t="str">
        <f>IF(AH121="sound\\Ogorod",AP49,"")</f>
        <v/>
      </c>
      <c r="AS121" t="str">
        <f t="shared" ca="1" si="39"/>
        <v>pics\\Peper_6.jpg</v>
      </c>
      <c r="AT121">
        <f t="shared" ca="1" si="32"/>
        <v>0.31256891836962131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_Округлый_ли_</v>
      </c>
      <c r="BB121" t="str">
        <f t="shared" si="34"/>
        <v>_Округлый_ли_ТОДИС?</v>
      </c>
      <c r="BD121" cm="1">
        <f t="array" aca="1" ref="BD121" ca="1">INDEX($L$114:$L$121,(RANK(AT9,$AT$2:$AT$9)))</f>
        <v>2089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VLOOKUP(B122,audio_list_stym!$A$3:$BP$18,63,FALSE)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VLOOKUP(B122,audio_list_stym!$A$3:$AJ$18,31,FALSE)</f>
        <v>Noni</v>
      </c>
      <c r="I122" t="s">
        <v>688</v>
      </c>
      <c r="J122" t="str">
        <f t="shared" si="29"/>
        <v>Noni_1</v>
      </c>
      <c r="K122">
        <v>15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129</v>
      </c>
      <c r="Z122" t="str">
        <f>IF(G122="экспл",VLOOKUP(J122,quest_экспл!$A$1:$N$129,12,FALSE),IF(G122="импл_",0,0))</f>
        <v>sound\\On_beliy_vnutri.wav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35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30"/>
        <v/>
      </c>
      <c r="AI122" t="s">
        <v>124</v>
      </c>
      <c r="AO122">
        <f t="shared" ca="1" si="36"/>
        <v>3.153890845171925E-3</v>
      </c>
      <c r="AP122" t="str">
        <f t="shared" ca="1" si="37"/>
        <v>pics\\Tomat_8.jpg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32"/>
        <v>0.15446814952696131</v>
      </c>
      <c r="AU122" t="s">
        <v>697</v>
      </c>
      <c r="AV122" t="str">
        <f t="shared" ca="1" si="33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_Он_белый_внутри?</v>
      </c>
      <c r="BA122" t="e">
        <f>VLOOKUP(Q122,audio_list_stym!$B$2:$BQ$299,68,FALSE)</f>
        <v>#N/A</v>
      </c>
      <c r="BB122" t="str">
        <f t="shared" si="34"/>
        <v>На_экране_ПЕМАТ._Он_белый_внутри?</v>
      </c>
      <c r="BC122">
        <f>A122</f>
        <v>1216</v>
      </c>
      <c r="BD122" cm="1">
        <f t="array" aca="1" ref="BD122" ca="1">INDEX($L$122:$L$129,(RANK(AT2,$AT$2:$AT$9)))</f>
        <v>2119</v>
      </c>
      <c r="BE122" cm="1">
        <f t="array" aca="1" ref="BE122" ca="1">INDEX(BD66:BD81,(RANK(AT9,$AT$2:$AT$17)))</f>
        <v>2135</v>
      </c>
      <c r="BF122" cm="1">
        <f t="array" aca="1" ref="BF122" ca="1">INDEX(BD90:BD105,(RANK(AT9,$AT$2:$AT$17)))</f>
        <v>2071</v>
      </c>
      <c r="BG122" cm="1">
        <f t="array" aca="1" ref="BG122" ca="1">INDEX(BD106:BD121,(RANK(AT9,$AT$2:$AT$17)))</f>
        <v>2087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VLOOKUP(B123,audio_list_stym!$A$3:$BP$18,63,FALSE)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VLOOKUP(B123,audio_list_stym!$A$3:$AJ$18,31,FALSE)</f>
        <v>Noni</v>
      </c>
      <c r="I123" t="s">
        <v>689</v>
      </c>
      <c r="J123" t="str">
        <f t="shared" si="29"/>
        <v>Noni_2</v>
      </c>
      <c r="K123">
        <v>15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130</v>
      </c>
      <c r="Z123" t="str">
        <f>IF(G123="экспл",VLOOKUP(J123,quest_экспл!$A$1:$N$129,12,FALSE),IF(G123="импл_",0,0))</f>
        <v>sound\\Rebristiy_li_on.wav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5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30"/>
        <v/>
      </c>
      <c r="AI123" t="s">
        <v>125</v>
      </c>
      <c r="AO123">
        <f t="shared" ca="1" si="36"/>
        <v>0.23635514723572537</v>
      </c>
      <c r="AP123" t="str">
        <f t="shared" ca="1" si="37"/>
        <v>pics\\Redis_2.jpg</v>
      </c>
      <c r="AR123" t="str">
        <f t="shared" si="41"/>
        <v/>
      </c>
      <c r="AS123" t="str">
        <f t="shared" si="39"/>
        <v/>
      </c>
      <c r="AT123">
        <f t="shared" ca="1" si="32"/>
        <v>0.15362128494676763</v>
      </c>
      <c r="AU123" t="s">
        <v>697</v>
      </c>
      <c r="AV123" t="str">
        <f t="shared" ca="1" si="33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_Ребристый_ли_он?</v>
      </c>
      <c r="BA123" t="e">
        <f>VLOOKUP(Q123,audio_list_stym!$B$2:$BQ$299,68,FALSE)</f>
        <v>#N/A</v>
      </c>
      <c r="BB123" t="str">
        <f t="shared" si="34"/>
        <v>Посмотрите,_вот_ПЕМАТ._Ребристый_ли_он?</v>
      </c>
      <c r="BD123" cm="1">
        <f t="array" aca="1" ref="BD123" ca="1">INDEX($L$122:$L$129,(RANK(AT3,$AT$2:$AT$9)))</f>
        <v>2114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VLOOKUP(B124,audio_list_stym!$A$3:$BP$18,63,FALSE)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VLOOKUP(B124,audio_list_stym!$A$3:$AJ$18,31,FALSE)</f>
        <v>Noni</v>
      </c>
      <c r="I124" t="s">
        <v>690</v>
      </c>
      <c r="J124" t="str">
        <f t="shared" si="29"/>
        <v>Noni_3</v>
      </c>
      <c r="K124">
        <v>15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131</v>
      </c>
      <c r="Z124" t="str">
        <f>IF(G124="экспл",VLOOKUP(J124,quest_экспл!$A$1:$N$129,12,FALSE),IF(G124="импл_",0,0))</f>
        <v>sound\\Goluboy_li_on.wav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5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30"/>
        <v/>
      </c>
      <c r="AI124" t="s">
        <v>126</v>
      </c>
      <c r="AO124">
        <f t="shared" ca="1" si="36"/>
        <v>0.16816638160204245</v>
      </c>
      <c r="AP124" t="str">
        <f t="shared" ca="1" si="37"/>
        <v>pics\\Tomat_1.jpg</v>
      </c>
      <c r="AR124" t="str">
        <f t="shared" si="41"/>
        <v/>
      </c>
      <c r="AS124" t="str">
        <f t="shared" si="39"/>
        <v/>
      </c>
      <c r="AT124">
        <f t="shared" ca="1" si="32"/>
        <v>0.82391903401875755</v>
      </c>
      <c r="AU124" t="s">
        <v>697</v>
      </c>
      <c r="AV124" t="str">
        <f t="shared" ca="1" si="33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_Голубой_ли_он?</v>
      </c>
      <c r="BA124" t="e">
        <f>VLOOKUP(Q124,audio_list_stym!$B$2:$BQ$299,68,FALSE)</f>
        <v>#N/A</v>
      </c>
      <c r="BB124" t="str">
        <f t="shared" si="34"/>
        <v>Вот_ПЕМАТ._Голубой_ли_он?</v>
      </c>
      <c r="BD124" cm="1">
        <f t="array" aca="1" ref="BD124" ca="1">INDEX($L$122:$L$129,(RANK(AT4,$AT$2:$AT$9)))</f>
        <v>2115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VLOOKUP(B125,audio_list_stym!$A$3:$BP$18,63,FALSE)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VLOOKUP(B125,audio_list_stym!$A$3:$AJ$18,31,FALSE)</f>
        <v>Noni</v>
      </c>
      <c r="I125" t="s">
        <v>691</v>
      </c>
      <c r="J125" t="str">
        <f t="shared" si="29"/>
        <v>Noni_4</v>
      </c>
      <c r="K125">
        <v>15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132</v>
      </c>
      <c r="Z125" t="str">
        <f>IF(G125="экспл",VLOOKUP(J125,quest_экспл!$A$1:$N$129,12,FALSE),IF(G125="импл_",0,0))</f>
        <v>sound\\On_s_bugorkami.wav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5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30"/>
        <v/>
      </c>
      <c r="AI125" t="s">
        <v>127</v>
      </c>
      <c r="AO125">
        <f t="shared" ca="1" si="36"/>
        <v>4.0203381515671377E-2</v>
      </c>
      <c r="AP125" t="str">
        <f t="shared" ca="1" si="37"/>
        <v>pics\\Tomat_6.jpg</v>
      </c>
      <c r="AR125" t="str">
        <f t="shared" si="41"/>
        <v/>
      </c>
      <c r="AS125" t="str">
        <f t="shared" si="39"/>
        <v/>
      </c>
      <c r="AT125">
        <f t="shared" ca="1" si="32"/>
        <v>0.83548571947718386</v>
      </c>
      <c r="AU125" t="s">
        <v>697</v>
      </c>
      <c r="AV125" t="str">
        <f t="shared" ca="1" si="33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_Он_с_бугорками?</v>
      </c>
      <c r="BA125" t="e">
        <f>VLOOKUP(Q125,audio_list_stym!$B$2:$BQ$299,68,FALSE)</f>
        <v>#N/A</v>
      </c>
      <c r="BB125" t="str">
        <f t="shared" si="34"/>
        <v>Это_ПЕМАТ._Он_с_бугорками?</v>
      </c>
      <c r="BD125" cm="1">
        <f t="array" aca="1" ref="BD125" ca="1">INDEX($L$122:$L$129,(RANK(AT5,$AT$2:$AT$9)))</f>
        <v>2117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VLOOKUP(B126,audio_list_stym!$A$3:$BP$18,63,FALSE)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VLOOKUP(B126,audio_list_stym!$A$3:$AJ$18,31,FALSE)</f>
        <v>Noni</v>
      </c>
      <c r="I126" t="s">
        <v>692</v>
      </c>
      <c r="J126" t="str">
        <f t="shared" si="29"/>
        <v>Noni_5</v>
      </c>
      <c r="K126">
        <v>15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133</v>
      </c>
      <c r="Z126" t="str">
        <f>IF(G126="экспл",VLOOKUP(J126,quest_экспл!$A$1:$N$129,12,FALSE),IF(G126="импл_",0,0))</f>
        <v>sound\\Ovalniy_li_on.wav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5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30"/>
        <v/>
      </c>
      <c r="AI126" t="s">
        <v>128</v>
      </c>
      <c r="AO126">
        <f t="shared" ca="1" si="36"/>
        <v>0.90117511527202676</v>
      </c>
      <c r="AP126" t="str">
        <f t="shared" ca="1" si="37"/>
        <v>pics\\Banan_8.jpg</v>
      </c>
      <c r="AR126" t="str">
        <f t="shared" si="41"/>
        <v/>
      </c>
      <c r="AS126" t="str">
        <f t="shared" si="39"/>
        <v/>
      </c>
      <c r="AT126">
        <f t="shared" ca="1" si="32"/>
        <v>0.62310459065912516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_Овальный_ли_он?</v>
      </c>
      <c r="BA126" t="e">
        <f>VLOOKUP(Q126,audio_list_stym!$B$2:$BQ$299,68,FALSE)</f>
        <v>#N/A</v>
      </c>
      <c r="BB126" t="str">
        <f t="shared" si="34"/>
        <v>На_картинке_ПЕМАТ._Овальный_ли_он?</v>
      </c>
      <c r="BD126" cm="1">
        <f t="array" aca="1" ref="BD126" ca="1">INDEX($L$122:$L$129,(RANK(AT6,$AT$2:$AT$9)))</f>
        <v>2118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VLOOKUP(B127,audio_list_stym!$A$3:$BP$18,63,FALSE)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VLOOKUP(B127,audio_list_stym!$A$3:$AJ$18,31,FALSE)</f>
        <v>Noni</v>
      </c>
      <c r="I127" t="s">
        <v>693</v>
      </c>
      <c r="J127" t="str">
        <f t="shared" si="29"/>
        <v>Noni_6</v>
      </c>
      <c r="K127">
        <v>15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134</v>
      </c>
      <c r="Z127" t="str">
        <f>IF(G127="экспл",VLOOKUP(J127,quest_экспл!$A$1:$N$129,12,FALSE),IF(G127="импл_",0,0))</f>
        <v>sound\\Zhidkiy_li_on.wav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5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0"/>
        <v/>
      </c>
      <c r="AI127" t="s">
        <v>129</v>
      </c>
      <c r="AO127">
        <f t="shared" ca="1" si="36"/>
        <v>0.16665967579227969</v>
      </c>
      <c r="AP127" t="str">
        <f t="shared" ca="1" si="37"/>
        <v>pics\\Tomat_2.jpg</v>
      </c>
      <c r="AR127" t="str">
        <f t="shared" si="41"/>
        <v/>
      </c>
      <c r="AS127" t="str">
        <f t="shared" si="39"/>
        <v/>
      </c>
      <c r="AT127">
        <f t="shared" ca="1" si="32"/>
        <v>0.98921935124666771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_Жидкий_ли_он?</v>
      </c>
      <c r="BA127" t="e">
        <f>VLOOKUP(Q127,audio_list_stym!$B$2:$BQ$299,68,FALSE)</f>
        <v>#N/A</v>
      </c>
      <c r="BB127" t="str">
        <f t="shared" si="34"/>
        <v>На_мониторе_ПЕМАТ._Жидкий_ли_он?</v>
      </c>
      <c r="BD127" cm="1">
        <f t="array" aca="1" ref="BD127" ca="1">INDEX($L$122:$L$129,(RANK(AT7,$AT$2:$AT$9)))</f>
        <v>2116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VLOOKUP(B128,audio_list_stym!$A$3:$BP$18,63,FALSE)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VLOOKUP(B128,audio_list_stym!$A$3:$AJ$18,31,FALSE)</f>
        <v>Noni</v>
      </c>
      <c r="I128" t="s">
        <v>694</v>
      </c>
      <c r="J128" t="str">
        <f t="shared" si="29"/>
        <v>Noni_7</v>
      </c>
      <c r="K128">
        <v>15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135</v>
      </c>
      <c r="Z128" t="str">
        <f>IF(G128="экспл",VLOOKUP(J128,quest_экспл!$A$1:$N$129,12,FALSE),IF(G128="импл_",0,0))</f>
        <v>sound\\On_lohmatiy.wav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5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30"/>
        <v/>
      </c>
      <c r="AI128" t="s">
        <v>130</v>
      </c>
      <c r="AO128">
        <f t="shared" ca="1" si="36"/>
        <v>0.20467568296568539</v>
      </c>
      <c r="AP128" t="str">
        <f t="shared" ca="1" si="37"/>
        <v>pics\\Redis_6.jpg</v>
      </c>
      <c r="AR128" t="str">
        <f t="shared" si="41"/>
        <v/>
      </c>
      <c r="AS128" t="str">
        <f t="shared" si="39"/>
        <v/>
      </c>
      <c r="AT128">
        <f t="shared" ca="1" si="32"/>
        <v>0.95280083583293262</v>
      </c>
      <c r="AU128" t="s">
        <v>697</v>
      </c>
      <c r="AV128" t="str">
        <f t="shared" ca="1" si="33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_Он_лохматый?</v>
      </c>
      <c r="BA128" t="e">
        <f>VLOOKUP(Q128,audio_list_stym!$B$2:$BQ$299,68,FALSE)</f>
        <v>#N/A</v>
      </c>
      <c r="BB128" t="str">
        <f t="shared" si="34"/>
        <v>Перед_Вами_ПЕМАТ._Он_лохматый?</v>
      </c>
      <c r="BD128" cm="1">
        <f t="array" aca="1" ref="BD128" ca="1">INDEX($L$122:$L$129,(RANK(AT8,$AT$2:$AT$9)))</f>
        <v>2120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VLOOKUP(B129,audio_list_stym!$A$3:$BP$18,63,FALSE)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VLOOKUP(B129,audio_list_stym!$A$3:$AJ$18,31,FALSE)</f>
        <v>Noni</v>
      </c>
      <c r="I129" t="s">
        <v>695</v>
      </c>
      <c r="J129" t="str">
        <f t="shared" si="29"/>
        <v>Noni_8</v>
      </c>
      <c r="K129">
        <v>15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136</v>
      </c>
      <c r="Z129" t="str">
        <f>IF(G129="экспл",VLOOKUP(J129,quest_экспл!$A$1:$N$129,12,FALSE),IF(G129="импл_",0,0))</f>
        <v>sound\\On_zolotistiy.wav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5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0"/>
        <v/>
      </c>
      <c r="AI129" t="s">
        <v>131</v>
      </c>
      <c r="AO129">
        <f t="shared" ca="1" si="36"/>
        <v>0.53008056317522334</v>
      </c>
      <c r="AP129" t="str">
        <f t="shared" ca="1" si="37"/>
        <v>pics\\Kokos_3.jpg</v>
      </c>
      <c r="AR129" t="str">
        <f t="shared" si="41"/>
        <v/>
      </c>
      <c r="AS129" t="str">
        <f t="shared" si="39"/>
        <v/>
      </c>
      <c r="AT129">
        <f t="shared" ca="1" si="32"/>
        <v>0.43693442806412841</v>
      </c>
      <c r="AU129" t="s">
        <v>697</v>
      </c>
      <c r="AV129" t="str">
        <f t="shared" ca="1" si="33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_Он_золотистый?</v>
      </c>
      <c r="BA129" t="e">
        <f>VLOOKUP(Q129,audio_list_stym!$B$2:$BQ$299,68,FALSE)</f>
        <v>#N/A</v>
      </c>
      <c r="BB129" t="str">
        <f t="shared" si="34"/>
        <v>Вы_видите_ПЕМАТ._Он_золотистый?</v>
      </c>
      <c r="BD129" cm="1">
        <f t="array" aca="1" ref="BD129" ca="1">INDEX($L$122:$L$129,(RANK(AT9,$AT$2:$AT$9)))</f>
        <v>2113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B00-000000000000}"/>
  <pageMargins left="0.7" right="0.7" top="0.75" bottom="0.75" header="0.3" footer="0.3"/>
  <pageSetup paperSize="9" orientation="portrait" horizontalDpi="4294967293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VLOOKUP(B2,audio_list_stym!$A$3:$BP$18,64,FALSE)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VLOOKUP(B2,audio_list_stym!$A$3:$AJ$18,32,FALSE)</f>
        <v>Tomat</v>
      </c>
      <c r="I2" t="s">
        <v>688</v>
      </c>
      <c r="J2" t="str">
        <f t="shared" ref="J2:J65" si="1"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0.29245668435914385</v>
      </c>
      <c r="AP2" t="str">
        <f ca="1">INDEX($AM$2:$AM$25,(RANK(AO2,$AO$2:$AO$25)))</f>
        <v>pics\\Injir_3.jpg</v>
      </c>
      <c r="AQ2" t="str">
        <f ca="1">INDEX($AN$2:$AN$25,(RANK(AO2,$AO$2:$AO$25)))</f>
        <v>pics\\Tikva_3.jpg</v>
      </c>
      <c r="AT2">
        <f t="shared" ref="AT2:AT65" ca="1" si="7">RAND()</f>
        <v>0.10967884142543294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2027</v>
      </c>
      <c r="BF2" cm="1">
        <f t="array" aca="1" ref="BF2" ca="1">INDEX(BD26:BD49,(RANK(AT2,$AT$2:$AT$16)))</f>
        <v>2043</v>
      </c>
      <c r="BG2" cm="1">
        <f t="array" aca="1" ref="BG2" ca="1">INDEX(BD50:BD65,(RANK(AT2,$AT$2:$AT$16)))</f>
        <v>2019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VLOOKUP(B3,audio_list_stym!$A$3:$BP$18,64,FALSE)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VLOOKUP(B3,audio_list_stym!$A$3:$AJ$18,32,FALSE)</f>
        <v>Tomat</v>
      </c>
      <c r="I3" t="s">
        <v>689</v>
      </c>
      <c r="J3" t="str">
        <f t="shared" si="1"/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0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0.99295061961228448</v>
      </c>
      <c r="AP3" t="str">
        <f t="shared" ref="AP3:AP25" ca="1" si="12">INDEX($AM$2:$AM$25,(RANK(AO3,$AO$2:$AO$25)))</f>
        <v>pics\\Kokos_2.jpg</v>
      </c>
      <c r="AQ3" t="str">
        <f t="shared" ref="AQ3:AQ25" ca="1" si="13">INDEX($AN$2:$AN$25,(RANK(AO3,$AO$2:$AO$25)))</f>
        <v>pics\\Tomat_2.jpg</v>
      </c>
      <c r="AT3">
        <f t="shared" ca="1" si="7"/>
        <v>0.24854561877357118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VLOOKUP(B4,audio_list_stym!$A$3:$BP$18,64,FALSE)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VLOOKUP(B4,audio_list_stym!$A$3:$AJ$18,32,FALSE)</f>
        <v>Tomat</v>
      </c>
      <c r="I4" t="s">
        <v>690</v>
      </c>
      <c r="J4" t="str">
        <f t="shared" si="1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0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0.90006561786265982</v>
      </c>
      <c r="AP4" t="str">
        <f t="shared" ca="1" si="12"/>
        <v>pics\\Kokos_4.jpg</v>
      </c>
      <c r="AQ4" t="str">
        <f t="shared" ca="1" si="13"/>
        <v>pics\\Tomat_4.jpg</v>
      </c>
      <c r="AT4">
        <f t="shared" ca="1" si="7"/>
        <v>0.40346176950294999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2062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VLOOKUP(B5,audio_list_stym!$A$3:$BP$18,64,FALSE)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VLOOKUP(B5,audio_list_stym!$A$3:$AJ$18,32,FALSE)</f>
        <v>Tomat</v>
      </c>
      <c r="I5" t="s">
        <v>691</v>
      </c>
      <c r="J5" t="str">
        <f t="shared" si="1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0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0.53592193375833586</v>
      </c>
      <c r="AP5" t="str">
        <f t="shared" ca="1" si="12"/>
        <v>pics\\Finik_4.jpg</v>
      </c>
      <c r="AQ5" t="str">
        <f t="shared" ca="1" si="13"/>
        <v>pics\\Peper_4.jpg</v>
      </c>
      <c r="AT5">
        <f t="shared" ca="1" si="7"/>
        <v>0.9135064584181205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VLOOKUP(B6,audio_list_stym!$A$3:$BP$18,64,FALSE)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VLOOKUP(B6,audio_list_stym!$A$3:$AJ$18,32,FALSE)</f>
        <v>Tomat</v>
      </c>
      <c r="I6" t="s">
        <v>692</v>
      </c>
      <c r="J6" t="str">
        <f t="shared" si="1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0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0.37340021401376977</v>
      </c>
      <c r="AP6" t="str">
        <f t="shared" ca="1" si="12"/>
        <v>pics\\Injir_1.jpg</v>
      </c>
      <c r="AQ6" t="str">
        <f t="shared" ca="1" si="13"/>
        <v>pics\\Tikva_1.jpg</v>
      </c>
      <c r="AT6">
        <f t="shared" ca="1" si="7"/>
        <v>0.48971656421661214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VLOOKUP(B7,audio_list_stym!$A$3:$BP$18,64,FALSE)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VLOOKUP(B7,audio_list_stym!$A$3:$AJ$18,32,FALSE)</f>
        <v>Tomat</v>
      </c>
      <c r="I7" t="s">
        <v>693</v>
      </c>
      <c r="J7" t="str">
        <f t="shared" si="1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0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0.12240006897323885</v>
      </c>
      <c r="AP7" t="str">
        <f t="shared" ca="1" si="12"/>
        <v>pics\\Injir_6.jpg</v>
      </c>
      <c r="AQ7" t="str">
        <f t="shared" ca="1" si="13"/>
        <v>pics\\Tikva_6.jpg</v>
      </c>
      <c r="AT7">
        <f t="shared" ca="1" si="7"/>
        <v>0.96049314450785084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2057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VLOOKUP(B8,audio_list_stym!$A$3:$BP$18,64,FALSE)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VLOOKUP(B8,audio_list_stym!$A$3:$AJ$18,32,FALSE)</f>
        <v>Tomat</v>
      </c>
      <c r="I8" t="s">
        <v>694</v>
      </c>
      <c r="J8" t="str">
        <f t="shared" si="1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0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0.95789335136260045</v>
      </c>
      <c r="AP8" t="str">
        <f t="shared" ca="1" si="12"/>
        <v>pics\\Kokos_3.jpg</v>
      </c>
      <c r="AQ8" t="str">
        <f t="shared" ca="1" si="13"/>
        <v>pics\\Tomat_3.jpg</v>
      </c>
      <c r="AT8">
        <f t="shared" ca="1" si="7"/>
        <v>0.76972410103371336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VLOOKUP(B9,audio_list_stym!$A$3:$BP$18,64,FALSE)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VLOOKUP(B9,audio_list_stym!$A$3:$AJ$18,32,FALSE)</f>
        <v>Tomat</v>
      </c>
      <c r="I9" t="s">
        <v>695</v>
      </c>
      <c r="J9" t="str">
        <f t="shared" si="1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0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0.87593038780101695</v>
      </c>
      <c r="AP9" t="str">
        <f t="shared" ca="1" si="12"/>
        <v>pics\\Kokos_5.jpg</v>
      </c>
      <c r="AQ9" t="str">
        <f t="shared" ca="1" si="13"/>
        <v>pics\\Tomat_5.jpg</v>
      </c>
      <c r="AT9">
        <f t="shared" ca="1" si="7"/>
        <v>0.64891724252811478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VLOOKUP(B10,audio_list_stym!$A$3:$BP$18,64,FALSE)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VLOOKUP(B10,audio_list_stym!$A$3:$AJ$18,32,FALSE)</f>
        <v>Limon</v>
      </c>
      <c r="I10" t="s">
        <v>688</v>
      </c>
      <c r="J10" t="str">
        <f t="shared" si="1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2162</v>
      </c>
      <c r="AD10" t="str">
        <f t="shared" ca="1" si="10"/>
        <v>pics\\Tikva_2.jpg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pics\\Tikva_2.jpg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0.3252350335913472</v>
      </c>
      <c r="AP10" t="str">
        <f t="shared" ca="1" si="12"/>
        <v>pics\\Injir_2.jpg</v>
      </c>
      <c r="AQ10" t="str">
        <f t="shared" ca="1" si="13"/>
        <v>pics\\Tikva_2.jpg</v>
      </c>
      <c r="AS10" t="str">
        <f t="shared" ref="AS10:AS17" ca="1" si="15">IF(AH10="sound\\Tropic",AQ10,"")</f>
        <v>pics\\Tikva_2.jpg</v>
      </c>
      <c r="AT10">
        <f t="shared" ca="1" si="7"/>
        <v>0.57419605766911774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2053</v>
      </c>
      <c r="BG10" cm="1">
        <f t="array" aca="1" ref="BG10" ca="1">INDEX(BD34:BD65,(RANK(AT3,$AT$2:$AT$16)))</f>
        <v>2005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VLOOKUP(B11,audio_list_stym!$A$3:$BP$18,64,FALSE)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VLOOKUP(B11,audio_list_stym!$A$3:$AJ$18,32,FALSE)</f>
        <v>Limon</v>
      </c>
      <c r="I11" t="s">
        <v>689</v>
      </c>
      <c r="J11" t="str">
        <f t="shared" si="1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2064</v>
      </c>
      <c r="AD11" t="str">
        <f t="shared" ca="1" si="10"/>
        <v>pics\\Tomat_8.jpg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pics\\Tomat_8.jpg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0.67501854775024628</v>
      </c>
      <c r="AP11" t="str">
        <f t="shared" ca="1" si="12"/>
        <v>pics\\Kokos_8.jpg</v>
      </c>
      <c r="AQ11" t="str">
        <f t="shared" ca="1" si="13"/>
        <v>pics\\Tomat_8.jpg</v>
      </c>
      <c r="AS11" t="str">
        <f t="shared" ca="1" si="15"/>
        <v>pics\\Tomat_8.jpg</v>
      </c>
      <c r="AT11">
        <f t="shared" ca="1" si="7"/>
        <v>0.46797879807856013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VLOOKUP(B12,audio_list_stym!$A$3:$BP$18,64,FALSE)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VLOOKUP(B12,audio_list_stym!$A$3:$AJ$18,32,FALSE)</f>
        <v>Limon</v>
      </c>
      <c r="I12" t="s">
        <v>690</v>
      </c>
      <c r="J12" t="str">
        <f t="shared" si="1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2168</v>
      </c>
      <c r="AD12" t="str">
        <f t="shared" ca="1" si="10"/>
        <v>pics\\Tikva_8.jpg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pics\\Tikva_8.jpg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6.6967556458638056E-3</v>
      </c>
      <c r="AP12" t="str">
        <f t="shared" ca="1" si="12"/>
        <v>pics\\Injir_8.jpg</v>
      </c>
      <c r="AQ12" t="str">
        <f t="shared" ca="1" si="13"/>
        <v>pics\\Tikva_8.jpg</v>
      </c>
      <c r="AS12" t="str">
        <f t="shared" ca="1" si="15"/>
        <v>pics\\Tikva_8.jpg</v>
      </c>
      <c r="AT12">
        <f t="shared" ca="1" si="7"/>
        <v>0.14084412754256581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2038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VLOOKUP(B13,audio_list_stym!$A$3:$BP$18,64,FALSE)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VLOOKUP(B13,audio_list_stym!$A$3:$AJ$18,32,FALSE)</f>
        <v>Limon</v>
      </c>
      <c r="I13" t="s">
        <v>691</v>
      </c>
      <c r="J13" t="str">
        <f t="shared" si="1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2062</v>
      </c>
      <c r="AD13" t="str">
        <f t="shared" ca="1" si="10"/>
        <v>pics\\Tomat_6.jpg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pics\\Tomat_6.jpg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0.77607150098951472</v>
      </c>
      <c r="AP13" t="str">
        <f t="shared" ca="1" si="12"/>
        <v>pics\\Kokos_6.jpg</v>
      </c>
      <c r="AQ13" t="str">
        <f t="shared" ca="1" si="13"/>
        <v>pics\\Tomat_6.jpg</v>
      </c>
      <c r="AS13" t="str">
        <f t="shared" ca="1" si="15"/>
        <v>pics\\Tomat_6.jpg</v>
      </c>
      <c r="AT13">
        <f t="shared" ca="1" si="7"/>
        <v>0.46252212186792718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VLOOKUP(B14,audio_list_stym!$A$3:$BP$18,64,FALSE)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VLOOKUP(B14,audio_list_stym!$A$3:$AJ$18,32,FALSE)</f>
        <v>Limon</v>
      </c>
      <c r="I14" t="s">
        <v>692</v>
      </c>
      <c r="J14" t="str">
        <f t="shared" si="1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2046</v>
      </c>
      <c r="AD14" t="str">
        <f t="shared" ca="1" si="10"/>
        <v>pics\\Peper_6.jpg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pics\\Peper_6.jpg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0.45419367044433501</v>
      </c>
      <c r="AP14" t="str">
        <f t="shared" ca="1" si="12"/>
        <v>pics\\Finik_6.jpg</v>
      </c>
      <c r="AQ14" t="str">
        <f t="shared" ca="1" si="13"/>
        <v>pics\\Peper_6.jpg</v>
      </c>
      <c r="AS14" t="str">
        <f t="shared" ca="1" si="15"/>
        <v>pics\\Peper_6.jpg</v>
      </c>
      <c r="AT14">
        <f t="shared" ca="1" si="7"/>
        <v>0.57857263526399161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VLOOKUP(B15,audio_list_stym!$A$3:$BP$18,64,FALSE)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VLOOKUP(B15,audio_list_stym!$A$3:$AJ$18,32,FALSE)</f>
        <v>Limon</v>
      </c>
      <c r="I15" t="s">
        <v>693</v>
      </c>
      <c r="J15" t="str">
        <f t="shared" si="1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2165</v>
      </c>
      <c r="AD15" t="str">
        <f t="shared" ca="1" si="10"/>
        <v>pics\\Tikva_5.jpg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pics\\Tikva_5.jpg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0.22057217537384721</v>
      </c>
      <c r="AP15" t="str">
        <f t="shared" ca="1" si="12"/>
        <v>pics\\Injir_5.jpg</v>
      </c>
      <c r="AQ15" t="str">
        <f t="shared" ca="1" si="13"/>
        <v>pics\\Tikva_5.jpg</v>
      </c>
      <c r="AS15" t="str">
        <f t="shared" ca="1" si="15"/>
        <v>pics\\Tikva_5.jpg</v>
      </c>
      <c r="AT15">
        <f t="shared" ca="1" si="7"/>
        <v>0.54866945094918984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2033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VLOOKUP(B16,audio_list_stym!$A$3:$BP$18,64,FALSE)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VLOOKUP(B16,audio_list_stym!$A$3:$AJ$18,32,FALSE)</f>
        <v>Limon</v>
      </c>
      <c r="I16" t="s">
        <v>694</v>
      </c>
      <c r="J16" t="str">
        <f t="shared" si="1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2045</v>
      </c>
      <c r="AD16" t="str">
        <f t="shared" ca="1" si="10"/>
        <v>pics\\Peper_5.jpg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pics\\Peper_5.jpg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0.48138362566769921</v>
      </c>
      <c r="AP16" t="str">
        <f t="shared" ca="1" si="12"/>
        <v>pics\\Finik_5.jpg</v>
      </c>
      <c r="AQ16" t="str">
        <f t="shared" ca="1" si="13"/>
        <v>pics\\Peper_5.jpg</v>
      </c>
      <c r="AS16" t="str">
        <f t="shared" ca="1" si="15"/>
        <v>pics\\Peper_5.jpg</v>
      </c>
      <c r="AT16">
        <f t="shared" ca="1" si="7"/>
        <v>0.4469680720293876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VLOOKUP(B17,audio_list_stym!$A$3:$BP$18,64,FALSE)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VLOOKUP(B17,audio_list_stym!$A$3:$AJ$18,32,FALSE)</f>
        <v>Limon</v>
      </c>
      <c r="I17" t="s">
        <v>695</v>
      </c>
      <c r="J17" t="str">
        <f t="shared" si="1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2048</v>
      </c>
      <c r="AD17" t="str">
        <f t="shared" ca="1" si="10"/>
        <v>pics\\Peper_8.jpg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pics\\Peper_8.jpg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0.37460223833314876</v>
      </c>
      <c r="AP17" t="str">
        <f t="shared" ca="1" si="12"/>
        <v>pics\\Finik_8.jpg</v>
      </c>
      <c r="AQ17" t="str">
        <f t="shared" ca="1" si="13"/>
        <v>pics\\Peper_8.jpg</v>
      </c>
      <c r="AS17" t="str">
        <f t="shared" ca="1" si="15"/>
        <v>pics\\Peper_8.jpg</v>
      </c>
      <c r="AT17">
        <f t="shared" ca="1" si="7"/>
        <v>0.51026392627669681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VLOOKUP(B18,audio_list_stym!$A$3:$BP$18,64,FALSE)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VLOOKUP(B18,audio_list_stym!$A$3:$AJ$18,32,FALSE)</f>
        <v>Kokos</v>
      </c>
      <c r="I18" t="s">
        <v>688</v>
      </c>
      <c r="J18" t="str">
        <f t="shared" si="1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0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ref="AG18:AG73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0.11413398253681273</v>
      </c>
      <c r="AP18" t="str">
        <f t="shared" ca="1" si="12"/>
        <v>pics\\Injir_7.jpg</v>
      </c>
      <c r="AQ18" t="str">
        <f t="shared" ca="1" si="13"/>
        <v>pics\\Tikva_7.jpg</v>
      </c>
      <c r="AT18">
        <f t="shared" ca="1" si="7"/>
        <v>7.0934868844738874E-2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2034</v>
      </c>
      <c r="BF18" cm="1">
        <f t="array" aca="1" ref="BF18" ca="1">INDEX(BD26:BD49,(RANK(AT4,$AT$2:$AT$16)))</f>
        <v>2042</v>
      </c>
      <c r="BG18" cm="1">
        <f t="array" aca="1" ref="BG18" ca="1">INDEX(BD50:BD65,(RANK(AT4,$AT$2:$AT$16)))</f>
        <v>2018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VLOOKUP(B19,audio_list_stym!$A$3:$BP$18,64,FALSE)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VLOOKUP(B19,audio_list_stym!$A$3:$AJ$18,32,FALSE)</f>
        <v>Kokos</v>
      </c>
      <c r="I19" t="s">
        <v>689</v>
      </c>
      <c r="J19" t="str">
        <f t="shared" si="1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0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0.60246781938808014</v>
      </c>
      <c r="AP19" t="str">
        <f t="shared" ca="1" si="12"/>
        <v>pics\\Finik_2.jpg</v>
      </c>
      <c r="AQ19" t="str">
        <f t="shared" ca="1" si="13"/>
        <v>pics\\Peper_2.jpg</v>
      </c>
      <c r="AT19">
        <f t="shared" ca="1" si="7"/>
        <v>0.58510044336324574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VLOOKUP(B20,audio_list_stym!$A$3:$BP$18,64,FALSE)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VLOOKUP(B20,audio_list_stym!$A$3:$AJ$18,32,FALSE)</f>
        <v>Kokos</v>
      </c>
      <c r="I20" t="s">
        <v>690</v>
      </c>
      <c r="J20" t="str">
        <f t="shared" si="1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0.24044734882868579</v>
      </c>
      <c r="AP20" t="str">
        <f t="shared" ca="1" si="12"/>
        <v>pics\\Injir_4.jpg</v>
      </c>
      <c r="AQ20" t="str">
        <f t="shared" ca="1" si="13"/>
        <v>pics\\Tikva_4.jpg</v>
      </c>
      <c r="AT20">
        <f t="shared" ca="1" si="7"/>
        <v>0.99074480265618614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2030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VLOOKUP(B21,audio_list_stym!$A$3:$BP$18,64,FALSE)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VLOOKUP(B21,audio_list_stym!$A$3:$AJ$18,32,FALSE)</f>
        <v>Kokos</v>
      </c>
      <c r="I21" t="s">
        <v>691</v>
      </c>
      <c r="J21" t="str">
        <f t="shared" si="1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0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0.641987527638329</v>
      </c>
      <c r="AP21" t="str">
        <f t="shared" ca="1" si="12"/>
        <v>pics\\Finik_1.jpg</v>
      </c>
      <c r="AQ21" t="str">
        <f t="shared" ca="1" si="13"/>
        <v>pics\\Peper_1.jpg</v>
      </c>
      <c r="AT21">
        <f t="shared" ca="1" si="7"/>
        <v>0.59493064674692164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VLOOKUP(B22,audio_list_stym!$A$3:$BP$18,64,FALSE)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VLOOKUP(B22,audio_list_stym!$A$3:$AJ$18,32,FALSE)</f>
        <v>Kokos</v>
      </c>
      <c r="I22" t="s">
        <v>692</v>
      </c>
      <c r="J22" t="str">
        <f t="shared" si="1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0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0.99890022057105643</v>
      </c>
      <c r="AP22" t="str">
        <f t="shared" ca="1" si="12"/>
        <v>pics\\Kokos_1.jpg</v>
      </c>
      <c r="AQ22" t="str">
        <f t="shared" ca="1" si="13"/>
        <v>pics\\Tomat_1.jpg</v>
      </c>
      <c r="AT22">
        <f t="shared" ca="1" si="7"/>
        <v>0.91552375275074604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VLOOKUP(B23,audio_list_stym!$A$3:$BP$18,64,FALSE)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VLOOKUP(B23,audio_list_stym!$A$3:$AJ$18,32,FALSE)</f>
        <v>Kokos</v>
      </c>
      <c r="I23" t="s">
        <v>693</v>
      </c>
      <c r="J23" t="str">
        <f t="shared" si="1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0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0.55025982308012444</v>
      </c>
      <c r="AP23" t="str">
        <f t="shared" ca="1" si="12"/>
        <v>pics\\Finik_3.jpg</v>
      </c>
      <c r="AQ23" t="str">
        <f t="shared" ca="1" si="13"/>
        <v>pics\\Peper_3.jpg</v>
      </c>
      <c r="AT23">
        <f t="shared" ca="1" si="7"/>
        <v>0.26376106615986283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2025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VLOOKUP(B24,audio_list_stym!$A$3:$BP$18,64,FALSE)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VLOOKUP(B24,audio_list_stym!$A$3:$AJ$18,32,FALSE)</f>
        <v>Kokos</v>
      </c>
      <c r="I24" t="s">
        <v>694</v>
      </c>
      <c r="J24" t="str">
        <f t="shared" si="1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0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0.43406035921848085</v>
      </c>
      <c r="AP24" t="str">
        <f t="shared" ca="1" si="12"/>
        <v>pics\\Finik_7.jpg</v>
      </c>
      <c r="AQ24" t="str">
        <f t="shared" ca="1" si="13"/>
        <v>pics\\Peper_7.jpg</v>
      </c>
      <c r="AT24">
        <f t="shared" ca="1" si="7"/>
        <v>0.8573933476000658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VLOOKUP(B25,audio_list_stym!$A$3:$BP$18,64,FALSE)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VLOOKUP(B25,audio_list_stym!$A$3:$AJ$18,32,FALSE)</f>
        <v>Kokos</v>
      </c>
      <c r="I25" t="s">
        <v>695</v>
      </c>
      <c r="J25" t="str">
        <f t="shared" si="1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0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0.73346811225272102</v>
      </c>
      <c r="AP25" t="str">
        <f t="shared" ca="1" si="12"/>
        <v>pics\\Kokos_7.jpg</v>
      </c>
      <c r="AQ25" t="str">
        <f t="shared" ca="1" si="13"/>
        <v>pics\\Tomat_7.jpg</v>
      </c>
      <c r="AT25">
        <f t="shared" ca="1" si="7"/>
        <v>0.71543438230721346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VLOOKUP(B26,audio_list_stym!$A$3:$BP$18,64,FALSE)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VLOOKUP(B26,audio_list_stym!$A$3:$AJ$18,32,FALSE)</f>
        <v>Redis</v>
      </c>
      <c r="I26" t="s">
        <v>688</v>
      </c>
      <c r="J26" t="str">
        <f t="shared" si="1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2155</v>
      </c>
      <c r="AD26" t="str">
        <f t="shared" ca="1" si="10"/>
        <v>pics\\Injir_3.jpg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pics\\Injir_3.jpg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pics\\Injir_3.jpg</v>
      </c>
      <c r="AT26">
        <f t="shared" ca="1" si="7"/>
        <v>0.56464898429955657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VLOOKUP(B27,audio_list_stym!$A$3:$BP$18,64,FALSE)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VLOOKUP(B27,audio_list_stym!$A$3:$AJ$18,32,FALSE)</f>
        <v>Redis</v>
      </c>
      <c r="I27" t="s">
        <v>689</v>
      </c>
      <c r="J27" t="str">
        <f t="shared" si="1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2026</v>
      </c>
      <c r="AD27" t="str">
        <f t="shared" ca="1" si="10"/>
        <v>pics\\Kokos_2.jpg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pics\\Kokos_2.jpg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pics\\Kokos_2.jpg</v>
      </c>
      <c r="AT27">
        <f t="shared" ca="1" si="7"/>
        <v>0.34557589090409246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VLOOKUP(B28,audio_list_stym!$A$3:$BP$18,64,FALSE)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VLOOKUP(B28,audio_list_stym!$A$3:$AJ$18,32,FALSE)</f>
        <v>Redis</v>
      </c>
      <c r="I28" t="s">
        <v>690</v>
      </c>
      <c r="J28" t="str">
        <f t="shared" si="1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2028</v>
      </c>
      <c r="AD28" t="str">
        <f t="shared" ca="1" si="10"/>
        <v>pics\\Kokos_4.jpg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pics\\Kokos_4.jpg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pics\\Kokos_4.jpg</v>
      </c>
      <c r="AT28">
        <f t="shared" ca="1" si="7"/>
        <v>0.71543552699191182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2054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VLOOKUP(B29,audio_list_stym!$A$3:$BP$18,64,FALSE)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VLOOKUP(B29,audio_list_stym!$A$3:$AJ$18,32,FALSE)</f>
        <v>Redis</v>
      </c>
      <c r="I29" t="s">
        <v>691</v>
      </c>
      <c r="J29" t="str">
        <f t="shared" si="1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2012</v>
      </c>
      <c r="AD29" t="str">
        <f t="shared" ca="1" si="10"/>
        <v>pics\\Finik_4.jpg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pics\\Finik_4.jpg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pics\\Finik_4.jpg</v>
      </c>
      <c r="AT29">
        <f t="shared" ca="1" si="7"/>
        <v>0.25889027506602436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VLOOKUP(B30,audio_list_stym!$A$3:$BP$18,64,FALSE)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VLOOKUP(B30,audio_list_stym!$A$3:$AJ$18,32,FALSE)</f>
        <v>Redis</v>
      </c>
      <c r="I30" t="s">
        <v>692</v>
      </c>
      <c r="J30" t="str">
        <f t="shared" si="1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2153</v>
      </c>
      <c r="AD30" t="str">
        <f t="shared" ca="1" si="10"/>
        <v>pics\\Injir_1.jpg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pics\\Injir_1.jpg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pics\\Injir_1.jpg</v>
      </c>
      <c r="AT30">
        <f t="shared" ca="1" si="7"/>
        <v>0.41484537679504507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VLOOKUP(B31,audio_list_stym!$A$3:$BP$18,64,FALSE)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VLOOKUP(B31,audio_list_stym!$A$3:$AJ$18,32,FALSE)</f>
        <v>Redis</v>
      </c>
      <c r="I31" t="s">
        <v>693</v>
      </c>
      <c r="J31" t="str">
        <f t="shared" si="1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2158</v>
      </c>
      <c r="AD31" t="str">
        <f t="shared" ca="1" si="10"/>
        <v>pics\\Injir_6.jpg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pics\\Injir_6.jpg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pics\\Injir_6.jpg</v>
      </c>
      <c r="AT31">
        <f t="shared" ca="1" si="7"/>
        <v>0.13058744143406387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2049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VLOOKUP(B32,audio_list_stym!$A$3:$BP$18,64,FALSE)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VLOOKUP(B32,audio_list_stym!$A$3:$AJ$18,32,FALSE)</f>
        <v>Redis</v>
      </c>
      <c r="I32" t="s">
        <v>694</v>
      </c>
      <c r="J32" t="str">
        <f t="shared" si="1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2027</v>
      </c>
      <c r="AD32" t="str">
        <f t="shared" ca="1" si="10"/>
        <v>pics\\Kokos_3.jpg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pics\\Kokos_3.jpg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pics\\Kokos_3.jpg</v>
      </c>
      <c r="AT32">
        <f t="shared" ca="1" si="7"/>
        <v>0.98603685342079328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VLOOKUP(B33,audio_list_stym!$A$3:$BP$18,64,FALSE)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VLOOKUP(B33,audio_list_stym!$A$3:$AJ$18,32,FALSE)</f>
        <v>Redis</v>
      </c>
      <c r="I33" t="s">
        <v>695</v>
      </c>
      <c r="J33" t="str">
        <f t="shared" si="1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2029</v>
      </c>
      <c r="AD33" t="str">
        <f t="shared" ca="1" si="10"/>
        <v>pics\\Kokos_5.jpg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pics\\Kokos_5.jpg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pics\\Kokos_5.jpg</v>
      </c>
      <c r="AT33">
        <f t="shared" ca="1" si="7"/>
        <v>0.11197140357874735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VLOOKUP(B34,audio_list_stym!$A$3:$BP$18,64,FALSE)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VLOOKUP(B34,audio_list_stym!$A$3:$AJ$18,32,FALSE)</f>
        <v>Peper</v>
      </c>
      <c r="I34" t="s">
        <v>688</v>
      </c>
      <c r="J34" t="str">
        <f t="shared" si="1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0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0.46856657091219434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2007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VLOOKUP(B35,audio_list_stym!$A$3:$BP$18,64,FALSE)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VLOOKUP(B35,audio_list_stym!$A$3:$AJ$18,32,FALSE)</f>
        <v>Peper</v>
      </c>
      <c r="I35" t="s">
        <v>689</v>
      </c>
      <c r="J35" t="str">
        <f t="shared" si="1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0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0.84210270820652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VLOOKUP(B36,audio_list_stym!$A$3:$BP$18,64,FALSE)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VLOOKUP(B36,audio_list_stym!$A$3:$AJ$18,32,FALSE)</f>
        <v>Peper</v>
      </c>
      <c r="I36" t="s">
        <v>690</v>
      </c>
      <c r="J36" t="str">
        <f t="shared" si="1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0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0.85251700954053877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2046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VLOOKUP(B37,audio_list_stym!$A$3:$BP$18,64,FALSE)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VLOOKUP(B37,audio_list_stym!$A$3:$AJ$18,32,FALSE)</f>
        <v>Peper</v>
      </c>
      <c r="I37" t="s">
        <v>691</v>
      </c>
      <c r="J37" t="str">
        <f t="shared" si="1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0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0.76980377738307226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VLOOKUP(B38,audio_list_stym!$A$3:$BP$18,64,FALSE)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VLOOKUP(B38,audio_list_stym!$A$3:$AJ$18,32,FALSE)</f>
        <v>Peper</v>
      </c>
      <c r="I38" t="s">
        <v>692</v>
      </c>
      <c r="J38" t="str">
        <f t="shared" si="1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0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5.6688733592840435E-2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VLOOKUP(B39,audio_list_stym!$A$3:$BP$18,64,FALSE)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VLOOKUP(B39,audio_list_stym!$A$3:$AJ$18,32,FALSE)</f>
        <v>Peper</v>
      </c>
      <c r="I39" t="s">
        <v>693</v>
      </c>
      <c r="J39" t="str">
        <f t="shared" si="1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0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8.9408072596392052E-2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2041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VLOOKUP(B40,audio_list_stym!$A$3:$BP$18,64,FALSE)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VLOOKUP(B40,audio_list_stym!$A$3:$AJ$18,32,FALSE)</f>
        <v>Peper</v>
      </c>
      <c r="I40" t="s">
        <v>694</v>
      </c>
      <c r="J40" t="str">
        <f t="shared" si="1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0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0.75042039857458842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VLOOKUP(B41,audio_list_stym!$A$3:$BP$18,64,FALSE)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VLOOKUP(B41,audio_list_stym!$A$3:$AJ$18,32,FALSE)</f>
        <v>Peper</v>
      </c>
      <c r="I41" t="s">
        <v>695</v>
      </c>
      <c r="J41" t="str">
        <f t="shared" si="1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0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0.17957636049657877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VLOOKUP(B42,audio_list_stym!$A$3:$BP$18,64,FALSE)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VLOOKUP(B42,audio_list_stym!$A$3:$AJ$18,32,FALSE)</f>
        <v>Banan</v>
      </c>
      <c r="I42" t="s">
        <v>688</v>
      </c>
      <c r="J42" t="str">
        <f t="shared" si="1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2167</v>
      </c>
      <c r="AD42" t="str">
        <f t="shared" ca="1" si="10"/>
        <v>pics\\Tikva_7.jpg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pics\\Tikva_7.jpg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pics\\Tikva_7.jpg</v>
      </c>
      <c r="AT42">
        <f t="shared" ca="1" si="7"/>
        <v>0.15764291098616245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VLOOKUP(B43,audio_list_stym!$A$3:$BP$18,64,FALSE)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VLOOKUP(B43,audio_list_stym!$A$3:$AJ$18,32,FALSE)</f>
        <v>Banan</v>
      </c>
      <c r="I43" t="s">
        <v>689</v>
      </c>
      <c r="J43" t="str">
        <f t="shared" si="1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2042</v>
      </c>
      <c r="AD43" t="str">
        <f t="shared" ca="1" si="10"/>
        <v>pics\\Peper_2.jpg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pics\\Peper_2.jpg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pics\\Peper_2.jpg</v>
      </c>
      <c r="AT43">
        <f t="shared" ca="1" si="7"/>
        <v>0.97812701423836612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VLOOKUP(B44,audio_list_stym!$A$3:$BP$18,64,FALSE)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VLOOKUP(B44,audio_list_stym!$A$3:$AJ$18,32,FALSE)</f>
        <v>Banan</v>
      </c>
      <c r="I44" t="s">
        <v>690</v>
      </c>
      <c r="J44" t="str">
        <f t="shared" si="1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2164</v>
      </c>
      <c r="AD44" t="str">
        <f t="shared" ca="1" si="10"/>
        <v>pics\\Tikva_4.jpg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pics\\Tikva_4.jpg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pics\\Tikva_4.jpg</v>
      </c>
      <c r="AT44">
        <f t="shared" ca="1" si="7"/>
        <v>0.2608800953567123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2006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VLOOKUP(B45,audio_list_stym!$A$3:$BP$18,64,FALSE)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VLOOKUP(B45,audio_list_stym!$A$3:$AJ$18,32,FALSE)</f>
        <v>Banan</v>
      </c>
      <c r="I45" t="s">
        <v>691</v>
      </c>
      <c r="J45" t="str">
        <f t="shared" si="1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2041</v>
      </c>
      <c r="AD45" t="str">
        <f t="shared" ca="1" si="10"/>
        <v>pics\\Peper_1.jpg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pics\\Peper_1.jpg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pics\\Peper_1.jpg</v>
      </c>
      <c r="AT45">
        <f t="shared" ca="1" si="7"/>
        <v>1.7686882005738647E-2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VLOOKUP(B46,audio_list_stym!$A$3:$BP$18,64,FALSE)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VLOOKUP(B46,audio_list_stym!$A$3:$AJ$18,32,FALSE)</f>
        <v>Banan</v>
      </c>
      <c r="I46" t="s">
        <v>692</v>
      </c>
      <c r="J46" t="str">
        <f t="shared" si="1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2057</v>
      </c>
      <c r="AD46" t="str">
        <f t="shared" ca="1" si="10"/>
        <v>pics\\Tomat_1.jpg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pics\\Tomat_1.jpg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pics\\Tomat_1.jpg</v>
      </c>
      <c r="AT46">
        <f t="shared" ca="1" si="7"/>
        <v>0.30242902622722923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VLOOKUP(B47,audio_list_stym!$A$3:$BP$18,64,FALSE)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VLOOKUP(B47,audio_list_stym!$A$3:$AJ$18,32,FALSE)</f>
        <v>Banan</v>
      </c>
      <c r="I47" t="s">
        <v>693</v>
      </c>
      <c r="J47" t="str">
        <f t="shared" si="1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2043</v>
      </c>
      <c r="AD47" t="str">
        <f t="shared" ca="1" si="10"/>
        <v>pics\\Peper_3.jpg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pics\\Peper_3.jpg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pics\\Peper_3.jpg</v>
      </c>
      <c r="AT47">
        <f t="shared" ca="1" si="7"/>
        <v>0.26206903039542118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2001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VLOOKUP(B48,audio_list_stym!$A$3:$BP$18,64,FALSE)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VLOOKUP(B48,audio_list_stym!$A$3:$AJ$18,32,FALSE)</f>
        <v>Banan</v>
      </c>
      <c r="I48" t="s">
        <v>694</v>
      </c>
      <c r="J48" t="str">
        <f t="shared" si="1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2047</v>
      </c>
      <c r="AD48" t="str">
        <f t="shared" ca="1" si="10"/>
        <v>pics\\Peper_7.jpg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pics\\Peper_7.jpg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pics\\Peper_7.jpg</v>
      </c>
      <c r="AT48">
        <f t="shared" ca="1" si="7"/>
        <v>0.39993325554497416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VLOOKUP(B49,audio_list_stym!$A$3:$BP$18,64,FALSE)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VLOOKUP(B49,audio_list_stym!$A$3:$AJ$18,32,FALSE)</f>
        <v>Banan</v>
      </c>
      <c r="I49" t="s">
        <v>695</v>
      </c>
      <c r="J49" t="str">
        <f t="shared" si="1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2063</v>
      </c>
      <c r="AD49" t="str">
        <f t="shared" ca="1" si="10"/>
        <v>pics\\Tomat_7.jpg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pics\\Tomat_7.jpg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pics\\Tomat_7.jpg</v>
      </c>
      <c r="AT49">
        <f t="shared" ca="1" si="7"/>
        <v>0.90008358527682575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VLOOKUP(B50,audio_list_stym!$A$3:$BP$18,64,FALSE)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VLOOKUP(B50,audio_list_stym!$A$3:$AJ$18,32,FALSE)</f>
        <v>Finik</v>
      </c>
      <c r="I50" t="s">
        <v>688</v>
      </c>
      <c r="J50" t="str">
        <f t="shared" si="1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0.72362078144225894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2064</v>
      </c>
      <c r="BF50" cm="1">
        <f t="array" aca="1" ref="BF50" ca="1">INDEX(BD18:BD49,(RANK(AT7,$AT$2:$AT$17)))</f>
        <v>2032</v>
      </c>
      <c r="BG50" cm="1">
        <f t="array" aca="1" ref="BG50" ca="1">INDEX(BD58:BD65,(RANK(AT7,$AT$2:$AT$9)))</f>
        <v>2024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VLOOKUP(B51,audio_list_stym!$A$3:$BP$18,64,FALSE)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VLOOKUP(B51,audio_list_stym!$A$3:$AJ$18,32,FALSE)</f>
        <v>Finik</v>
      </c>
      <c r="I51" t="s">
        <v>689</v>
      </c>
      <c r="J51" t="str">
        <f t="shared" si="1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0.92211672167879521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VLOOKUP(B52,audio_list_stym!$A$3:$BP$18,64,FALSE)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VLOOKUP(B52,audio_list_stym!$A$3:$AJ$18,32,FALSE)</f>
        <v>Finik</v>
      </c>
      <c r="I52" t="s">
        <v>690</v>
      </c>
      <c r="J52" t="str">
        <f t="shared" si="1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0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0.1503596306288586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2014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VLOOKUP(B53,audio_list_stym!$A$3:$BP$18,64,FALSE)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VLOOKUP(B53,audio_list_stym!$A$3:$AJ$18,32,FALSE)</f>
        <v>Finik</v>
      </c>
      <c r="I53" t="s">
        <v>691</v>
      </c>
      <c r="J53" t="str">
        <f t="shared" si="1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0.75183040832431802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VLOOKUP(B54,audio_list_stym!$A$3:$BP$18,64,FALSE)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VLOOKUP(B54,audio_list_stym!$A$3:$AJ$18,32,FALSE)</f>
        <v>Finik</v>
      </c>
      <c r="I54" t="s">
        <v>692</v>
      </c>
      <c r="J54" t="str">
        <f t="shared" si="1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0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6.7697935174500845E-2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VLOOKUP(B55,audio_list_stym!$A$3:$BP$18,64,FALSE)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VLOOKUP(B55,audio_list_stym!$A$3:$AJ$18,32,FALSE)</f>
        <v>Finik</v>
      </c>
      <c r="I55" t="s">
        <v>693</v>
      </c>
      <c r="J55" t="str">
        <f t="shared" si="1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0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0.7970112965747379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2009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VLOOKUP(B56,audio_list_stym!$A$3:$BP$18,64,FALSE)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VLOOKUP(B56,audio_list_stym!$A$3:$AJ$18,32,FALSE)</f>
        <v>Finik</v>
      </c>
      <c r="I56" t="s">
        <v>694</v>
      </c>
      <c r="J56" t="str">
        <f t="shared" si="1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0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0.25572600848368388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VLOOKUP(B57,audio_list_stym!$A$3:$BP$18,64,FALSE)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VLOOKUP(B57,audio_list_stym!$A$3:$AJ$18,32,FALSE)</f>
        <v>Finik</v>
      </c>
      <c r="I57" t="s">
        <v>695</v>
      </c>
      <c r="J57" t="str">
        <f t="shared" si="1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0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0.20675279568724847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VLOOKUP(B58,audio_list_stym!$A$3:$BP$18,64,FALSE)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VLOOKUP(B58,audio_list_stym!$A$3:$AJ$18,32,FALSE)</f>
        <v>Goroh</v>
      </c>
      <c r="I58" t="s">
        <v>688</v>
      </c>
      <c r="J58" t="str">
        <f t="shared" si="1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2154</v>
      </c>
      <c r="AD58" t="str">
        <f t="shared" ca="1" si="10"/>
        <v>pics\\Injir_2.jpg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pics\\Injir_2.jpg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pics\\Injir_2.jpg</v>
      </c>
      <c r="AT58">
        <f t="shared" ca="1" si="7"/>
        <v>0.66408006251972307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2062</v>
      </c>
      <c r="BF58" cm="1">
        <f t="array" aca="1" ref="BF58" ca="1">INDEX(BD18:BD33,(RANK(AT8,$AT$2:$AT$17)))</f>
        <v>2030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VLOOKUP(B59,audio_list_stym!$A$3:$BP$18,64,FALSE)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VLOOKUP(B59,audio_list_stym!$A$3:$AJ$18,32,FALSE)</f>
        <v>Goroh</v>
      </c>
      <c r="I59" t="s">
        <v>689</v>
      </c>
      <c r="J59" t="str">
        <f t="shared" si="1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2032</v>
      </c>
      <c r="AD59" t="str">
        <f t="shared" ca="1" si="10"/>
        <v>pics\\Kokos_8.jpg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pics\\Kokos_8.jpg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pics\\Kokos_8.jpg</v>
      </c>
      <c r="AT59">
        <f t="shared" ca="1" si="7"/>
        <v>0.28647100293984029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VLOOKUP(B60,audio_list_stym!$A$3:$BP$18,64,FALSE)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VLOOKUP(B60,audio_list_stym!$A$3:$AJ$18,32,FALSE)</f>
        <v>Goroh</v>
      </c>
      <c r="I60" t="s">
        <v>690</v>
      </c>
      <c r="J60" t="str">
        <f t="shared" si="1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2160</v>
      </c>
      <c r="AD60" t="str">
        <f t="shared" ca="1" si="10"/>
        <v>pics\\Injir_8.jpg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pics\\Injir_8.jpg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pics\\Injir_8.jpg</v>
      </c>
      <c r="AT60">
        <f t="shared" ca="1" si="7"/>
        <v>0.54596721276864824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2022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VLOOKUP(B61,audio_list_stym!$A$3:$BP$18,64,FALSE)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VLOOKUP(B61,audio_list_stym!$A$3:$AJ$18,32,FALSE)</f>
        <v>Goroh</v>
      </c>
      <c r="I61" t="s">
        <v>691</v>
      </c>
      <c r="J61" t="str">
        <f t="shared" si="1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2030</v>
      </c>
      <c r="AD61" t="str">
        <f t="shared" ca="1" si="10"/>
        <v>pics\\Kokos_6.jpg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pics\\Kokos_6.jpg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pics\\Kokos_6.jpg</v>
      </c>
      <c r="AT61">
        <f t="shared" ca="1" si="7"/>
        <v>7.2234487684067261E-2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VLOOKUP(B62,audio_list_stym!$A$3:$BP$18,64,FALSE)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VLOOKUP(B62,audio_list_stym!$A$3:$AJ$18,32,FALSE)</f>
        <v>Goroh</v>
      </c>
      <c r="I62" t="s">
        <v>692</v>
      </c>
      <c r="J62" t="str">
        <f t="shared" si="1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2014</v>
      </c>
      <c r="AD62" t="str">
        <f t="shared" ca="1" si="10"/>
        <v>pics\\Finik_6.jpg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pics\\Finik_6.jpg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pics\\Finik_6.jpg</v>
      </c>
      <c r="AT62">
        <f t="shared" ca="1" si="7"/>
        <v>0.51108879458974754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VLOOKUP(B63,audio_list_stym!$A$3:$BP$18,64,FALSE)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VLOOKUP(B63,audio_list_stym!$A$3:$AJ$18,32,FALSE)</f>
        <v>Goroh</v>
      </c>
      <c r="I63" t="s">
        <v>693</v>
      </c>
      <c r="J63" t="str">
        <f t="shared" si="1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2157</v>
      </c>
      <c r="AD63" t="str">
        <f t="shared" ca="1" si="10"/>
        <v>pics\\Injir_5.jpg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pics\\Injir_5.jpg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pics\\Injir_5.jpg</v>
      </c>
      <c r="AT63">
        <f t="shared" ca="1" si="7"/>
        <v>0.15377451627826622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2017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VLOOKUP(B64,audio_list_stym!$A$3:$BP$18,64,FALSE)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VLOOKUP(B64,audio_list_stym!$A$3:$AJ$18,32,FALSE)</f>
        <v>Goroh</v>
      </c>
      <c r="I64" t="s">
        <v>694</v>
      </c>
      <c r="J64" t="str">
        <f t="shared" si="1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2013</v>
      </c>
      <c r="AD64" t="str">
        <f t="shared" ca="1" si="10"/>
        <v>pics\\Finik_5.jpg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pics\\Finik_5.jpg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pics\\Finik_5.jpg</v>
      </c>
      <c r="AT64">
        <f t="shared" ca="1" si="7"/>
        <v>0.65240759673196513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VLOOKUP(B65,audio_list_stym!$A$3:$BP$18,64,FALSE)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VLOOKUP(B65,audio_list_stym!$A$3:$AJ$18,32,FALSE)</f>
        <v>Goroh</v>
      </c>
      <c r="I65" t="s">
        <v>695</v>
      </c>
      <c r="J65" t="str">
        <f t="shared" si="1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2016</v>
      </c>
      <c r="AD65" t="str">
        <f t="shared" ca="1" si="10"/>
        <v>pics\\Finik_8.jpg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pics\\Finik_8.jpg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pics\\Finik_8.jpg</v>
      </c>
      <c r="AT65">
        <f t="shared" ca="1" si="7"/>
        <v>0.63370954709876615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VLOOKUP(B66,audio_list_stym!$A$3:$BP$18,64,FALSE)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VLOOKUP(B66,audio_list_stym!$A$3:$AJ$18,32,FALSE)</f>
        <v>Sapota</v>
      </c>
      <c r="I66" t="s">
        <v>688</v>
      </c>
      <c r="J66" t="str">
        <f t="shared" ref="J66:J129" si="27">H66&amp;I66</f>
        <v>Sapota_1</v>
      </c>
      <c r="K66">
        <v>17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137</v>
      </c>
      <c r="Z66" t="str">
        <f>IF(G66="экспл",VLOOKUP(J66,quest_экспл!$A$1:$N$129,12,FALSE),IF(G66="импл_",0,0))</f>
        <v>sound\\On_sharoobraxniy.wav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0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 t="str">
        <f t="shared" ref="AF66:AF129" si="28">AS66</f>
        <v/>
      </c>
      <c r="AG66" t="str">
        <f t="shared" si="17"/>
        <v/>
      </c>
      <c r="AI66" t="s">
        <v>67</v>
      </c>
      <c r="AO66">
        <f ca="1">RAND()</f>
        <v>0.16334809831644148</v>
      </c>
      <c r="AP66" t="str">
        <f ca="1">INDEX($AI$66:$AI$129,(RANK(AO66,$AO$66:$AO$129)))</f>
        <v>pics\\Redis_5.jpg</v>
      </c>
      <c r="AS66" t="str">
        <f t="shared" ref="AS66:AS129" si="29">IF(G66="импл_",AP66,"")</f>
        <v/>
      </c>
      <c r="AT66">
        <f t="shared" ref="AT66:AT129" ca="1" si="30">RAND()</f>
        <v>0.69728170486861907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_Он_шарообразный?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На_экране_XXXXX._Он_шарообразный?</v>
      </c>
      <c r="BC66">
        <f>A66</f>
        <v>1209</v>
      </c>
      <c r="BD66" cm="1">
        <f t="array" aca="1" ref="BD66" ca="1">INDEX(L66:L73,(RANK(AT2,$AT$2:$AT$9)))</f>
        <v>2136</v>
      </c>
      <c r="BE66" cm="1">
        <f t="array" aca="1" ref="BE66" ca="1">INDEX(BD74:BD89,(RANK(AT2,$AT$2:$AT$7)))</f>
        <v>2137</v>
      </c>
      <c r="BF66" cm="1">
        <f t="array" aca="1" ref="BF66" ca="1">INDEX(BD90:BD113,(RANK(AT2,$AT$2:$AT$17)))</f>
        <v>2076</v>
      </c>
      <c r="BG66" cm="1">
        <f t="array" aca="1" ref="BG66" ca="1">INDEX(BD114:BD129,(RANK(AT2,$AT$2:$AT$17)))</f>
        <v>2116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VLOOKUP(B67,audio_list_stym!$A$3:$BP$18,64,FALSE)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VLOOKUP(B67,audio_list_stym!$A$3:$AJ$18,32,FALSE)</f>
        <v>Sapota</v>
      </c>
      <c r="I67" t="s">
        <v>689</v>
      </c>
      <c r="J67" t="str">
        <f t="shared" si="27"/>
        <v>Sapota_2</v>
      </c>
      <c r="K67">
        <v>17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138</v>
      </c>
      <c r="Z67" t="str">
        <f>IF(G67="экспл",VLOOKUP(J67,quest_экспл!$A$1:$N$129,12,FALSE),IF(G67="импл_",0,0))</f>
        <v>sound\\On_nadrezan.wav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129" ca="1" si="33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si="28"/>
        <v/>
      </c>
      <c r="AG67" t="str">
        <f t="shared" si="17"/>
        <v/>
      </c>
      <c r="AI67" t="s">
        <v>68</v>
      </c>
      <c r="AO67">
        <f t="shared" ref="AO67:AO129" ca="1" si="34">RAND()</f>
        <v>0.66867847228750965</v>
      </c>
      <c r="AP67" t="str">
        <f t="shared" ref="AP67:AP129" ca="1" si="35">INDEX($AI$66:$AI$129,(RANK(AO67,$AO$66:$AO$129)))</f>
        <v>pics\\Goroh_7.jpg</v>
      </c>
      <c r="AS67" t="str">
        <f t="shared" si="29"/>
        <v/>
      </c>
      <c r="AT67">
        <f t="shared" ca="1" si="30"/>
        <v>0.81462340338825878</v>
      </c>
      <c r="AU67" t="s">
        <v>697</v>
      </c>
      <c r="AV67" t="str">
        <f t="shared" ca="1" si="31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_Он_надрезан?</v>
      </c>
      <c r="BA67" t="e">
        <f>VLOOKUP(Q67,audio_list_stym!$B$2:$BQ$299,68,FALSE)</f>
        <v>#N/A</v>
      </c>
      <c r="BB67" t="str">
        <f t="shared" si="32"/>
        <v>Посмотрите,_вот_XXXXX._Он_надрезан?</v>
      </c>
      <c r="BD67" cm="1">
        <f t="array" aca="1" ref="BD67" ca="1">INDEX(L67:L74,(RANK(AT3,$AT$2:$AT$9)))</f>
        <v>2136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VLOOKUP(B68,audio_list_stym!$A$3:$BP$18,64,FALSE)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VLOOKUP(B68,audio_list_stym!$A$3:$AJ$18,32,FALSE)</f>
        <v>Sapota</v>
      </c>
      <c r="I68" t="s">
        <v>690</v>
      </c>
      <c r="J68" t="str">
        <f t="shared" si="27"/>
        <v>Sapota_3</v>
      </c>
      <c r="K68">
        <v>17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139</v>
      </c>
      <c r="Z68" t="str">
        <f>IF(G68="экспл",VLOOKUP(J68,quest_экспл!$A$1:$N$129,12,FALSE),IF(G68="импл_",0,0))</f>
        <v>sound\\On_perekruchen.wav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3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si="28"/>
        <v/>
      </c>
      <c r="AG68" t="str">
        <f t="shared" si="17"/>
        <v/>
      </c>
      <c r="AI68" t="s">
        <v>69</v>
      </c>
      <c r="AO68">
        <f t="shared" ca="1" si="34"/>
        <v>0.82891945809867751</v>
      </c>
      <c r="AP68" t="str">
        <f t="shared" ca="1" si="35"/>
        <v>pics\\Finik_5.jpg</v>
      </c>
      <c r="AS68" t="str">
        <f t="shared" si="29"/>
        <v/>
      </c>
      <c r="AT68">
        <f t="shared" ca="1" si="30"/>
        <v>0.98959479658028526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_Он_перекручен?</v>
      </c>
      <c r="BA68" t="e">
        <f>VLOOKUP(Q68,audio_list_stym!$B$2:$BQ$299,68,FALSE)</f>
        <v>#N/A</v>
      </c>
      <c r="BB68" t="str">
        <f t="shared" si="32"/>
        <v>Вот_XXXXX._Он_перекручен?</v>
      </c>
      <c r="BD68" cm="1">
        <f t="array" aca="1" ref="BD68" ca="1">INDEX(L68:L75,(RANK(AT4,$AT$2:$AT$9)))</f>
        <v>2136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VLOOKUP(B69,audio_list_stym!$A$3:$BP$18,64,FALSE)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VLOOKUP(B69,audio_list_stym!$A$3:$AJ$18,32,FALSE)</f>
        <v>Sapota</v>
      </c>
      <c r="I69" t="s">
        <v>691</v>
      </c>
      <c r="J69" t="str">
        <f t="shared" si="27"/>
        <v>Sapota_4</v>
      </c>
      <c r="K69">
        <v>17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140</v>
      </c>
      <c r="Z69" t="str">
        <f>IF(G69="экспл",VLOOKUP(J69,quest_экспл!$A$1:$N$129,12,FALSE),IF(G69="импл_",0,0))</f>
        <v>sound\\Sorvan_li_on.wav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3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si="28"/>
        <v/>
      </c>
      <c r="AG69" t="str">
        <f t="shared" si="17"/>
        <v/>
      </c>
      <c r="AI69" t="s">
        <v>70</v>
      </c>
      <c r="AO69">
        <f t="shared" ca="1" si="34"/>
        <v>0.61252583650001968</v>
      </c>
      <c r="AP69" t="str">
        <f t="shared" ca="1" si="35"/>
        <v>pics\\Kokos_4.jpg</v>
      </c>
      <c r="AS69" t="str">
        <f t="shared" si="29"/>
        <v/>
      </c>
      <c r="AT69">
        <f t="shared" ca="1" si="30"/>
        <v>0.50711310053320768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_Сорван_ли_он?</v>
      </c>
      <c r="BA69" t="e">
        <f>VLOOKUP(Q69,audio_list_stym!$B$2:$BQ$299,68,FALSE)</f>
        <v>#N/A</v>
      </c>
      <c r="BB69" t="str">
        <f t="shared" si="32"/>
        <v>Это_XXXXX._Сорван_ли_он?</v>
      </c>
      <c r="BD69" cm="1">
        <f t="array" aca="1" ref="BD69" ca="1">INDEX(L69:L76,(RANK(AT5,$AT$2:$AT$9)))</f>
        <v>2133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VLOOKUP(B70,audio_list_stym!$A$3:$BP$18,64,FALSE)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VLOOKUP(B70,audio_list_stym!$A$3:$AJ$18,32,FALSE)</f>
        <v>Sapota</v>
      </c>
      <c r="I70" t="s">
        <v>692</v>
      </c>
      <c r="J70" t="str">
        <f t="shared" si="27"/>
        <v>Sapota_5</v>
      </c>
      <c r="K70">
        <v>17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141</v>
      </c>
      <c r="Z70" t="str">
        <f>IF(G70="экспл",VLOOKUP(J70,quest_экспл!$A$1:$N$129,12,FALSE),IF(G70="импл_",0,0))</f>
        <v>sound\\Spressovan_li_on.wav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3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si="28"/>
        <v/>
      </c>
      <c r="AG70" t="str">
        <f t="shared" si="17"/>
        <v/>
      </c>
      <c r="AI70" t="s">
        <v>71</v>
      </c>
      <c r="AO70">
        <f t="shared" ca="1" si="34"/>
        <v>0.46646558638049196</v>
      </c>
      <c r="AP70" t="str">
        <f t="shared" ca="1" si="35"/>
        <v>pics\\Limon_6.jpg</v>
      </c>
      <c r="AS70" t="str">
        <f t="shared" si="29"/>
        <v/>
      </c>
      <c r="AT70">
        <f t="shared" ca="1" si="30"/>
        <v>0.79483322368366238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_Спрессован_ли_он?</v>
      </c>
      <c r="BA70" t="e">
        <f>VLOOKUP(Q70,audio_list_stym!$B$2:$BQ$299,68,FALSE)</f>
        <v>#N/A</v>
      </c>
      <c r="BB70" t="str">
        <f t="shared" si="32"/>
        <v>На_картинке_XXXXX._Спрессован_ли_он?</v>
      </c>
      <c r="BD70" cm="1">
        <f t="array" aca="1" ref="BD70" ca="1">INDEX(L70:L77,(RANK(AT6,$AT$2:$AT$9)))</f>
        <v>2137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VLOOKUP(B71,audio_list_stym!$A$3:$BP$18,64,FALSE)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VLOOKUP(B71,audio_list_stym!$A$3:$AJ$18,32,FALSE)</f>
        <v>Sapota</v>
      </c>
      <c r="I71" t="s">
        <v>693</v>
      </c>
      <c r="J71" t="str">
        <f t="shared" si="27"/>
        <v>Sapota_6</v>
      </c>
      <c r="K71">
        <v>17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142</v>
      </c>
      <c r="Z71" t="str">
        <f>IF(G71="экспл",VLOOKUP(J71,quest_экспл!$A$1:$N$129,12,FALSE),IF(G71="импл_",0,0))</f>
        <v>sound\\Zheltiy_li_on.wav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3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si="28"/>
        <v/>
      </c>
      <c r="AG71" t="str">
        <f t="shared" si="17"/>
        <v/>
      </c>
      <c r="AI71" t="s">
        <v>72</v>
      </c>
      <c r="AO71">
        <f t="shared" ca="1" si="34"/>
        <v>0.99448759789894126</v>
      </c>
      <c r="AP71" t="str">
        <f t="shared" ca="1" si="35"/>
        <v>pics\\Banan_1.jpg</v>
      </c>
      <c r="AS71" t="str">
        <f t="shared" si="29"/>
        <v/>
      </c>
      <c r="AT71">
        <f t="shared" ca="1" si="30"/>
        <v>0.44212565438274842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_Желтый_ли_он?</v>
      </c>
      <c r="BA71" t="e">
        <f>VLOOKUP(Q71,audio_list_stym!$B$2:$BQ$299,68,FALSE)</f>
        <v>#N/A</v>
      </c>
      <c r="BB71" t="str">
        <f t="shared" si="32"/>
        <v>На_мониторе_XXXXX._Желтый_ли_он?</v>
      </c>
      <c r="BD71" cm="1">
        <f t="array" aca="1" ref="BD71" ca="1">INDEX(L71:L78,(RANK(AT7,$AT$2:$AT$9)))</f>
        <v>2134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VLOOKUP(B72,audio_list_stym!$A$3:$BP$18,64,FALSE)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VLOOKUP(B72,audio_list_stym!$A$3:$AJ$18,32,FALSE)</f>
        <v>Sapota</v>
      </c>
      <c r="I72" t="s">
        <v>694</v>
      </c>
      <c r="J72" t="str">
        <f t="shared" si="27"/>
        <v>Sapota_7</v>
      </c>
      <c r="K72">
        <v>17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143</v>
      </c>
      <c r="Z72" t="str">
        <f>IF(G72="экспл",VLOOKUP(J72,quest_экспл!$A$1:$N$129,12,FALSE),IF(G72="импл_",0,0))</f>
        <v>sound\\Rovniy_li_on.wav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3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si="28"/>
        <v/>
      </c>
      <c r="AG72" t="str">
        <f t="shared" si="17"/>
        <v/>
      </c>
      <c r="AI72" t="s">
        <v>73</v>
      </c>
      <c r="AO72">
        <f t="shared" ca="1" si="34"/>
        <v>0.36567457202177867</v>
      </c>
      <c r="AP72" t="str">
        <f t="shared" ca="1" si="35"/>
        <v>pics\\Peper_2.jpg</v>
      </c>
      <c r="AS72" t="str">
        <f t="shared" si="29"/>
        <v/>
      </c>
      <c r="AT72">
        <f t="shared" ca="1" si="30"/>
        <v>0.9862561935539228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_Ровный_ли_он?</v>
      </c>
      <c r="BA72" t="e">
        <f>VLOOKUP(Q72,audio_list_stym!$B$2:$BQ$299,68,FALSE)</f>
        <v>#N/A</v>
      </c>
      <c r="BB72" t="str">
        <f t="shared" si="32"/>
        <v>Перед_Вами_XXXXX._Ровный_ли_он?</v>
      </c>
      <c r="BD72" cm="1">
        <f t="array" aca="1" ref="BD72" ca="1">INDEX(L72:L79,(RANK(AT8,$AT$2:$AT$9)))</f>
        <v>2137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VLOOKUP(B73,audio_list_stym!$A$3:$BP$18,64,FALSE)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VLOOKUP(B73,audio_list_stym!$A$3:$AJ$18,32,FALSE)</f>
        <v>Sapota</v>
      </c>
      <c r="I73" t="s">
        <v>695</v>
      </c>
      <c r="J73" t="str">
        <f t="shared" si="27"/>
        <v>Sapota_8</v>
      </c>
      <c r="K73">
        <v>17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144</v>
      </c>
      <c r="Z73" t="str">
        <f>IF(G73="экспл",VLOOKUP(J73,quest_экспл!$A$1:$N$129,12,FALSE),IF(G73="импл_",0,0))</f>
        <v>sound\\On_imeet_shipi.wav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3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si="28"/>
        <v/>
      </c>
      <c r="AG73" t="str">
        <f t="shared" si="17"/>
        <v/>
      </c>
      <c r="AI73" t="s">
        <v>74</v>
      </c>
      <c r="AO73">
        <f t="shared" ca="1" si="34"/>
        <v>0.160110456556673</v>
      </c>
      <c r="AP73" t="str">
        <f t="shared" ca="1" si="35"/>
        <v>pics\\Redis_6.jpg</v>
      </c>
      <c r="AS73" t="str">
        <f t="shared" si="29"/>
        <v/>
      </c>
      <c r="AT73">
        <f t="shared" ca="1" si="30"/>
        <v>0.22923116333252269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_Он_имеет_шипы?</v>
      </c>
      <c r="BA73" t="e">
        <f>VLOOKUP(Q73,audio_list_stym!$B$2:$BQ$299,68,FALSE)</f>
        <v>#N/A</v>
      </c>
      <c r="BB73" t="str">
        <f t="shared" si="32"/>
        <v>Вы_видите_XXXXX._Он_имеет_шипы?</v>
      </c>
      <c r="BD73" cm="1">
        <f t="array" aca="1" ref="BD73" ca="1">INDEX(L73:L80,(RANK(AT9,$AT$2:$AT$9)))</f>
        <v>2139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VLOOKUP(B74,audio_list_stym!$A$3:$BP$18,64,FALSE)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VLOOKUP(B74,audio_list_stym!$A$3:$AJ$18,32,FALSE)</f>
        <v>Tamanid</v>
      </c>
      <c r="I74" t="s">
        <v>688</v>
      </c>
      <c r="J74" t="str">
        <f t="shared" si="27"/>
        <v>Tamanid_1</v>
      </c>
      <c r="K74">
        <v>14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273</v>
      </c>
      <c r="Q74" t="str">
        <f>IF(G74="экспл",0,IF(G74="импл_",VLOOKUP(J74,quest_импл!$A$1:$J$129,8,FALSE),0))</f>
        <v>sound\\Krasnovatiy_li.wav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2019</v>
      </c>
      <c r="AD74" t="str">
        <f t="shared" ca="1" si="33"/>
        <v>pics\\Goroh_3.jpg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pics\\Goroh_3.jpg</v>
      </c>
      <c r="AI74" t="s">
        <v>76</v>
      </c>
      <c r="AO74">
        <f t="shared" ca="1" si="34"/>
        <v>0.7276989734632574</v>
      </c>
      <c r="AP74" t="str">
        <f t="shared" ca="1" si="35"/>
        <v>pics\\Goroh_3.jpg</v>
      </c>
      <c r="AR74" t="str">
        <f>IF(AH74="sound\\Ogorod",AP2,"")</f>
        <v/>
      </c>
      <c r="AS74" t="str">
        <f t="shared" ca="1" si="29"/>
        <v>pics\\Goroh_3.jpg</v>
      </c>
      <c r="AT74">
        <f t="shared" ca="1" si="30"/>
        <v>0.77556734093605728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_Красноватый_ли_</v>
      </c>
      <c r="BB74" t="str">
        <f t="shared" si="32"/>
        <v>_Красноватый_ли_БАРОХ?</v>
      </c>
      <c r="BC74">
        <f>A74</f>
        <v>1210</v>
      </c>
      <c r="BD74" cm="1">
        <f t="array" aca="1" ref="BD74" ca="1">INDEX($L$74:$L$81,(RANK(AT2,$AT$2:$AT$9)))</f>
        <v>2144</v>
      </c>
      <c r="BE74" cm="1">
        <f t="array" aca="1" ref="BE74" ca="1">INDEX(BD66:BD73,(RANK(AT3,$AT$2:$AT$9)))</f>
        <v>2137</v>
      </c>
      <c r="BF74" cm="1">
        <f t="array" aca="1" ref="BF74" ca="1">INDEX(BD82:BD105,(RANK(AT3,$AT$2:$AT$17)))</f>
        <v>2065</v>
      </c>
      <c r="BG74" cm="1">
        <f t="array" aca="1" ref="BG74" ca="1">INDEX(BD106:BD129,(RANK(AT3,$AT$2:$AT$9)))</f>
        <v>2083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VLOOKUP(B75,audio_list_stym!$A$3:$BP$18,64,FALSE)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VLOOKUP(B75,audio_list_stym!$A$3:$AJ$18,32,FALSE)</f>
        <v>Tamanid</v>
      </c>
      <c r="I75" t="s">
        <v>689</v>
      </c>
      <c r="J75" t="str">
        <f t="shared" si="27"/>
        <v>Tamanid_2</v>
      </c>
      <c r="K75">
        <v>14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274</v>
      </c>
      <c r="Q75" t="str">
        <f>IF(G75="экспл",0,IF(G75="импл_",VLOOKUP(J75,quest_импл!$A$1:$J$129,8,FALSE),0))</f>
        <v>sound\\Izognut_li.wav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2029</v>
      </c>
      <c r="AD75" t="str">
        <f t="shared" ca="1" si="33"/>
        <v>pics\\Kokos_5.jpg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pics\\Kokos_5.jpg</v>
      </c>
      <c r="AI75" t="s">
        <v>77</v>
      </c>
      <c r="AO75">
        <f t="shared" ca="1" si="34"/>
        <v>0.59965393560521518</v>
      </c>
      <c r="AP75" t="str">
        <f t="shared" ca="1" si="35"/>
        <v>pics\\Kokos_5.jpg</v>
      </c>
      <c r="AR75" t="str">
        <f t="shared" ref="AR75:AR97" si="36">IF(AH75="sound\\Ogorod",AP3,"")</f>
        <v/>
      </c>
      <c r="AS75" t="str">
        <f t="shared" ca="1" si="29"/>
        <v>pics\\Kokos_5.jpg</v>
      </c>
      <c r="AT75">
        <f t="shared" ca="1" si="30"/>
        <v>0.46292143795467333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_Изогнут_ли_</v>
      </c>
      <c r="BB75" t="str">
        <f t="shared" si="32"/>
        <v>_Изогнут_ли_БАРОХ?</v>
      </c>
      <c r="BD75" cm="1">
        <f t="array" aca="1" ref="BD75" ca="1">INDEX($L$74:$L$81,(RANK(AT3,$AT$2:$AT$9)))</f>
        <v>2143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VLOOKUP(B76,audio_list_stym!$A$3:$BP$18,64,FALSE)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VLOOKUP(B76,audio_list_stym!$A$3:$AJ$18,32,FALSE)</f>
        <v>Tamanid</v>
      </c>
      <c r="I76" t="s">
        <v>690</v>
      </c>
      <c r="J76" t="str">
        <f t="shared" si="27"/>
        <v>Tamanid_3</v>
      </c>
      <c r="K76">
        <v>14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275</v>
      </c>
      <c r="Q76" t="str">
        <f>IF(G76="экспл",0,IF(G76="импл_",VLOOKUP(J76,quest_импл!$A$1:$J$129,8,FALSE),0))</f>
        <v>sound\\Barhatistiy_li.wav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2044</v>
      </c>
      <c r="AD76" t="str">
        <f t="shared" ca="1" si="33"/>
        <v>pics\\Peper_4.jpg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pics\\Peper_4.jpg</v>
      </c>
      <c r="AI76" t="s">
        <v>78</v>
      </c>
      <c r="AO76">
        <f t="shared" ca="1" si="34"/>
        <v>0.27957317976977947</v>
      </c>
      <c r="AP76" t="str">
        <f t="shared" ca="1" si="35"/>
        <v>pics\\Peper_4.jpg</v>
      </c>
      <c r="AR76" t="str">
        <f t="shared" si="36"/>
        <v/>
      </c>
      <c r="AS76" t="str">
        <f t="shared" ca="1" si="29"/>
        <v>pics\\Peper_4.jpg</v>
      </c>
      <c r="AT76">
        <f t="shared" ca="1" si="30"/>
        <v>0.79651899307339669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_Бархатистый_ли_</v>
      </c>
      <c r="BB76" t="str">
        <f t="shared" si="32"/>
        <v>_Бархатистый_ли_БАРОХ?</v>
      </c>
      <c r="BD76" cm="1">
        <f t="array" aca="1" ref="BD76" ca="1">INDEX($L$74:$L$81,(RANK(AT4,$AT$2:$AT$9)))</f>
        <v>2142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VLOOKUP(B77,audio_list_stym!$A$3:$BP$18,64,FALSE)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VLOOKUP(B77,audio_list_stym!$A$3:$AJ$18,32,FALSE)</f>
        <v>Tamanid</v>
      </c>
      <c r="I77" t="s">
        <v>691</v>
      </c>
      <c r="J77" t="str">
        <f t="shared" si="27"/>
        <v>Tamanid_4</v>
      </c>
      <c r="K77">
        <v>14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276</v>
      </c>
      <c r="Q77" t="str">
        <f>IF(G77="экспл",0,IF(G77="импл_",VLOOKUP(J77,quest_импл!$A$1:$J$129,8,FALSE),0))</f>
        <v>sound\\Odnotonniy_li.wav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2033</v>
      </c>
      <c r="AD77" t="str">
        <f t="shared" ca="1" si="33"/>
        <v>pics\\Limon_1.jpg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pics\\Limon_1.jpg</v>
      </c>
      <c r="AI77" t="s">
        <v>79</v>
      </c>
      <c r="AO77">
        <f t="shared" ca="1" si="34"/>
        <v>0.55834965471316056</v>
      </c>
      <c r="AP77" t="str">
        <f t="shared" ca="1" si="35"/>
        <v>pics\\Limon_1.jpg</v>
      </c>
      <c r="AR77" t="str">
        <f t="shared" si="36"/>
        <v/>
      </c>
      <c r="AS77" t="str">
        <f t="shared" ca="1" si="29"/>
        <v>pics\\Limon_1.jpg</v>
      </c>
      <c r="AT77">
        <f t="shared" ca="1" si="30"/>
        <v>1.673858389867644E-2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_Однотонный_ли_</v>
      </c>
      <c r="BB77" t="str">
        <f t="shared" si="32"/>
        <v>_Однотонный_ли_БАРОХ?</v>
      </c>
      <c r="BD77" cm="1">
        <f t="array" aca="1" ref="BD77" ca="1">INDEX($L$74:$L$81,(RANK(AT5,$AT$2:$AT$9)))</f>
        <v>2138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VLOOKUP(B78,audio_list_stym!$A$3:$BP$18,64,FALSE)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VLOOKUP(B78,audio_list_stym!$A$3:$AJ$18,32,FALSE)</f>
        <v>Tamanid</v>
      </c>
      <c r="I78" t="s">
        <v>692</v>
      </c>
      <c r="J78" t="str">
        <f t="shared" si="27"/>
        <v>Tamanid_5</v>
      </c>
      <c r="K78">
        <v>14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277</v>
      </c>
      <c r="Q78" t="str">
        <f>IF(G78="экспл",0,IF(G78="импл_",VLOOKUP(J78,quest_импл!$A$1:$J$129,8,FALSE),0))</f>
        <v>sound\\Prozrachniy_li.wav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2049</v>
      </c>
      <c r="AD78" t="str">
        <f t="shared" ca="1" si="33"/>
        <v>pics\\Redis_1.jpg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pics\\Redis_1.jpg</v>
      </c>
      <c r="AI78" t="s">
        <v>80</v>
      </c>
      <c r="AO78">
        <f t="shared" ca="1" si="34"/>
        <v>0.22762837432674643</v>
      </c>
      <c r="AP78" t="str">
        <f t="shared" ca="1" si="35"/>
        <v>pics\\Redis_1.jpg</v>
      </c>
      <c r="AR78" t="str">
        <f t="shared" si="36"/>
        <v/>
      </c>
      <c r="AS78" t="str">
        <f t="shared" ca="1" si="29"/>
        <v>pics\\Redis_1.jpg</v>
      </c>
      <c r="AT78">
        <f t="shared" ca="1" si="30"/>
        <v>0.39879484752044703</v>
      </c>
      <c r="AU78" t="s">
        <v>697</v>
      </c>
      <c r="AV78" t="str">
        <f t="shared" ca="1" si="31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_Прозрачный_ли_</v>
      </c>
      <c r="BB78" t="str">
        <f t="shared" si="32"/>
        <v>_Прозрачный_ли_БАРОХ?</v>
      </c>
      <c r="BD78" cm="1">
        <f t="array" aca="1" ref="BD78" ca="1">INDEX($L$74:$L$81,(RANK(AT6,$AT$2:$AT$9)))</f>
        <v>2141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VLOOKUP(B79,audio_list_stym!$A$3:$BP$18,64,FALSE)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VLOOKUP(B79,audio_list_stym!$A$3:$AJ$18,32,FALSE)</f>
        <v>Tamanid</v>
      </c>
      <c r="I79" t="s">
        <v>693</v>
      </c>
      <c r="J79" t="str">
        <f t="shared" si="27"/>
        <v>Tamanid_6</v>
      </c>
      <c r="K79">
        <v>14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278</v>
      </c>
      <c r="Q79" t="str">
        <f>IF(G79="экспл",0,IF(G79="импл_",VLOOKUP(J79,quest_импл!$A$1:$J$129,8,FALSE),0))</f>
        <v>sound\\Izmelchen_li.wav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2039</v>
      </c>
      <c r="AD79" t="str">
        <f t="shared" ca="1" si="33"/>
        <v>pics\\Limon_7.jpg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pics\\Limon_7.jpg</v>
      </c>
      <c r="AI79" t="s">
        <v>81</v>
      </c>
      <c r="AO79">
        <f t="shared" ca="1" si="34"/>
        <v>0.46258000644287056</v>
      </c>
      <c r="AP79" t="str">
        <f t="shared" ca="1" si="35"/>
        <v>pics\\Limon_7.jpg</v>
      </c>
      <c r="AR79" t="str">
        <f t="shared" si="36"/>
        <v/>
      </c>
      <c r="AS79" t="str">
        <f t="shared" ca="1" si="29"/>
        <v>pics\\Limon_7.jpg</v>
      </c>
      <c r="AT79">
        <f t="shared" ca="1" si="30"/>
        <v>0.1290294961717855</v>
      </c>
      <c r="AU79" t="s">
        <v>697</v>
      </c>
      <c r="AV79" t="str">
        <f t="shared" ca="1" si="31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_Измельчен_ли_</v>
      </c>
      <c r="BB79" t="str">
        <f t="shared" si="32"/>
        <v>_Измельчен_ли_БАРОХ?</v>
      </c>
      <c r="BD79" cm="1">
        <f t="array" aca="1" ref="BD79" ca="1">INDEX($L$74:$L$81,(RANK(AT7,$AT$2:$AT$9)))</f>
        <v>2137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VLOOKUP(B80,audio_list_stym!$A$3:$BP$18,64,FALSE)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VLOOKUP(B80,audio_list_stym!$A$3:$AJ$18,32,FALSE)</f>
        <v>Tamanid</v>
      </c>
      <c r="I80" t="s">
        <v>694</v>
      </c>
      <c r="J80" t="str">
        <f t="shared" si="27"/>
        <v>Tamanid_7</v>
      </c>
      <c r="K80">
        <v>14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279</v>
      </c>
      <c r="Q80" t="str">
        <f>IF(G80="экспл",0,IF(G80="импл_",VLOOKUP(J80,quest_импл!$A$1:$J$129,8,FALSE),0))</f>
        <v>sound\\Cvetushiy_li.wav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2058</v>
      </c>
      <c r="AD80" t="str">
        <f t="shared" ca="1" si="33"/>
        <v>pics\\Tomat_2.jpg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pics\\Tomat_2.jpg</v>
      </c>
      <c r="AI80" t="s">
        <v>82</v>
      </c>
      <c r="AO80">
        <f t="shared" ca="1" si="34"/>
        <v>7.6893852702569765E-2</v>
      </c>
      <c r="AP80" t="str">
        <f t="shared" ca="1" si="35"/>
        <v>pics\\Tomat_2.jpg</v>
      </c>
      <c r="AR80" t="str">
        <f t="shared" si="36"/>
        <v/>
      </c>
      <c r="AS80" t="str">
        <f t="shared" ca="1" si="29"/>
        <v>pics\\Tomat_2.jpg</v>
      </c>
      <c r="AT80">
        <f t="shared" ca="1" si="30"/>
        <v>0.86813225193875054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_Цветущий_ли_</v>
      </c>
      <c r="BB80" t="str">
        <f t="shared" si="32"/>
        <v>_Цветущий_ли_БАРОХ?</v>
      </c>
      <c r="BD80" cm="1">
        <f t="array" aca="1" ref="BD80" ca="1">INDEX($L$74:$L$81,(RANK(AT8,$AT$2:$AT$9)))</f>
        <v>2139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VLOOKUP(B81,audio_list_stym!$A$3:$BP$18,64,FALSE)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VLOOKUP(B81,audio_list_stym!$A$3:$AJ$18,32,FALSE)</f>
        <v>Tamanid</v>
      </c>
      <c r="I81" t="s">
        <v>695</v>
      </c>
      <c r="J81" t="str">
        <f t="shared" si="27"/>
        <v>Tamanid_8</v>
      </c>
      <c r="K81">
        <v>14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280</v>
      </c>
      <c r="Q81" t="str">
        <f>IF(G81="экспл",0,IF(G81="импл_",VLOOKUP(J81,quest_импл!$A$1:$J$129,8,FALSE),0))</f>
        <v>sound\\Skruchen_li.wav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2061</v>
      </c>
      <c r="AD81" t="str">
        <f t="shared" ca="1" si="33"/>
        <v>pics\\Tomat_5.jpg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pics\\Tomat_5.jpg</v>
      </c>
      <c r="AI81" t="s">
        <v>83</v>
      </c>
      <c r="AO81">
        <f t="shared" ca="1" si="34"/>
        <v>5.3456838484424063E-2</v>
      </c>
      <c r="AP81" t="str">
        <f t="shared" ca="1" si="35"/>
        <v>pics\\Tomat_5.jpg</v>
      </c>
      <c r="AR81" t="str">
        <f t="shared" si="36"/>
        <v/>
      </c>
      <c r="AS81" t="str">
        <f t="shared" ca="1" si="29"/>
        <v>pics\\Tomat_5.jpg</v>
      </c>
      <c r="AT81">
        <f t="shared" ca="1" si="30"/>
        <v>0.77517239955951855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_Скручен_ли_</v>
      </c>
      <c r="BB81" t="str">
        <f t="shared" si="32"/>
        <v>_Скручен_ли_БАРОХ?</v>
      </c>
      <c r="BD81" cm="1">
        <f t="array" aca="1" ref="BD81" ca="1">INDEX($L$74:$L$81,(RANK(AT9,$AT$2:$AT$9)))</f>
        <v>2140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VLOOKUP(B82,audio_list_stym!$A$3:$BP$18,64,FALSE)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VLOOKUP(B82,audio_list_stym!$A$3:$AJ$18,32,FALSE)</f>
        <v>ZF</v>
      </c>
      <c r="I82" t="s">
        <v>688</v>
      </c>
      <c r="J82" t="str">
        <f t="shared" si="27"/>
        <v>ZF_1</v>
      </c>
      <c r="K82">
        <v>15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153</v>
      </c>
      <c r="Z82" t="str">
        <f>IF(G82="экспл",VLOOKUP(J82,quest_экспл!$A$1:$N$129,12,FALSE),IF(G82="импл_",0,0))</f>
        <v>sound\\On_s_chashuykami.wav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3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28"/>
        <v/>
      </c>
      <c r="AI82" t="s">
        <v>84</v>
      </c>
      <c r="AO82">
        <f t="shared" ca="1" si="34"/>
        <v>0.71335134121935506</v>
      </c>
      <c r="AP82" t="str">
        <f t="shared" ca="1" si="35"/>
        <v>pics\\Goroh_4.jpg</v>
      </c>
      <c r="AR82" t="str">
        <f t="shared" si="36"/>
        <v/>
      </c>
      <c r="AS82" t="str">
        <f t="shared" si="29"/>
        <v/>
      </c>
      <c r="AT82">
        <f t="shared" ca="1" si="30"/>
        <v>0.55774223943725842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_Он_с_чешуйками?</v>
      </c>
      <c r="BA82" t="e">
        <f>VLOOKUP(Q82,audio_list_stym!$B$2:$BQ$299,68,FALSE)</f>
        <v>#N/A</v>
      </c>
      <c r="BB82" t="str">
        <f t="shared" si="32"/>
        <v>На_экране_ЛИРОХ._Он_с_чешуйками?</v>
      </c>
      <c r="BC82">
        <f>A82</f>
        <v>1211</v>
      </c>
      <c r="BD82" cm="1">
        <f t="array" aca="1" ref="BD82" ca="1">INDEX($L$82:$L$89,(RANK(AT2,$AT$2:$AT$9)))</f>
        <v>2152</v>
      </c>
      <c r="BE82" cm="1">
        <f t="array" aca="1" ref="BE82" ca="1">INDEX(BD66:BD81,(RANK(AT4,$AT$2:$AT$17)))</f>
        <v>2141</v>
      </c>
      <c r="BF82" cm="1">
        <f t="array" aca="1" ref="BF82" ca="1">INDEX(BD90:BD105,(RANK(AT4,$AT$2:$AT$17)))</f>
        <v>2077</v>
      </c>
      <c r="BG82" cm="1">
        <f t="array" aca="1" ref="BG82" ca="1">INDEX(BD106:BD129,(RANK(AT4,$AT$2:$AT$9)))</f>
        <v>2081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VLOOKUP(B83,audio_list_stym!$A$3:$BP$18,64,FALSE)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VLOOKUP(B83,audio_list_stym!$A$3:$AJ$18,32,FALSE)</f>
        <v>ZF</v>
      </c>
      <c r="I83" t="s">
        <v>689</v>
      </c>
      <c r="J83" t="str">
        <f t="shared" si="27"/>
        <v>ZF_2</v>
      </c>
      <c r="K83">
        <v>15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154</v>
      </c>
      <c r="Z83" t="str">
        <f>IF(G83="экспл",VLOOKUP(J83,quest_экспл!$A$1:$N$129,12,FALSE),IF(G83="импл_",0,0))</f>
        <v>sound\\On_rozoviy.wav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3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28"/>
        <v/>
      </c>
      <c r="AI83" t="s">
        <v>85</v>
      </c>
      <c r="AO83">
        <f t="shared" ca="1" si="34"/>
        <v>0.67237456218188441</v>
      </c>
      <c r="AP83" t="str">
        <f t="shared" ca="1" si="35"/>
        <v>pics\\Goroh_6.jpg</v>
      </c>
      <c r="AR83" t="str">
        <f t="shared" si="36"/>
        <v/>
      </c>
      <c r="AS83" t="str">
        <f t="shared" si="29"/>
        <v/>
      </c>
      <c r="AT83">
        <f t="shared" ca="1" si="30"/>
        <v>9.6267354106965408E-2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_Он_розовый?</v>
      </c>
      <c r="BA83" t="e">
        <f>VLOOKUP(Q83,audio_list_stym!$B$2:$BQ$299,68,FALSE)</f>
        <v>#N/A</v>
      </c>
      <c r="BB83" t="str">
        <f t="shared" si="32"/>
        <v>Посмотрите,_вот_ЛИРОХ._Он_розовый?</v>
      </c>
      <c r="BD83" cm="1">
        <f t="array" aca="1" ref="BD83" ca="1">INDEX($L$82:$L$89,(RANK(AT3,$AT$2:$AT$9)))</f>
        <v>2151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VLOOKUP(B84,audio_list_stym!$A$3:$BP$18,64,FALSE)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VLOOKUP(B84,audio_list_stym!$A$3:$AJ$18,32,FALSE)</f>
        <v>ZF</v>
      </c>
      <c r="I84" t="s">
        <v>690</v>
      </c>
      <c r="J84" t="str">
        <f t="shared" si="27"/>
        <v>ZF_3</v>
      </c>
      <c r="K84">
        <v>15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155</v>
      </c>
      <c r="Z84" t="str">
        <f>IF(G84="экспл",VLOOKUP(J84,quest_экспл!$A$1:$N$129,12,FALSE),IF(G84="импл_",0,0))</f>
        <v>sound\\Tonkiy_li_on.wav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3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8"/>
        <v/>
      </c>
      <c r="AI84" t="s">
        <v>94</v>
      </c>
      <c r="AO84">
        <f t="shared" ca="1" si="34"/>
        <v>0.18865125364323321</v>
      </c>
      <c r="AP84" t="str">
        <f t="shared" ca="1" si="35"/>
        <v>pics\\Redis_3.jpg</v>
      </c>
      <c r="AR84" t="str">
        <f t="shared" si="36"/>
        <v/>
      </c>
      <c r="AS84" t="str">
        <f t="shared" si="29"/>
        <v/>
      </c>
      <c r="AT84">
        <f t="shared" ca="1" si="30"/>
        <v>0.85280724996871915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_Тонкий_ли_он?</v>
      </c>
      <c r="BA84" t="e">
        <f>VLOOKUP(Q84,audio_list_stym!$B$2:$BQ$299,68,FALSE)</f>
        <v>#N/A</v>
      </c>
      <c r="BB84" t="str">
        <f t="shared" si="32"/>
        <v>Вот_ЛИРОХ._Тонкий_ли_он?</v>
      </c>
      <c r="BD84" cm="1">
        <f t="array" aca="1" ref="BD84" ca="1">INDEX($L$82:$L$89,(RANK(AT4,$AT$2:$AT$9)))</f>
        <v>2150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VLOOKUP(B85,audio_list_stym!$A$3:$BP$18,64,FALSE)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VLOOKUP(B85,audio_list_stym!$A$3:$AJ$18,32,FALSE)</f>
        <v>ZF</v>
      </c>
      <c r="I85" t="s">
        <v>691</v>
      </c>
      <c r="J85" t="str">
        <f t="shared" si="27"/>
        <v>ZF_4</v>
      </c>
      <c r="K85">
        <v>15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156</v>
      </c>
      <c r="Z85" t="str">
        <f>IF(G85="экспл",VLOOKUP(J85,quest_экспл!$A$1:$N$129,12,FALSE),IF(G85="импл_",0,0))</f>
        <v>sound\\Celniy_li_on.wav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3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28"/>
        <v/>
      </c>
      <c r="AI85" t="s">
        <v>95</v>
      </c>
      <c r="AO85">
        <f t="shared" ca="1" si="34"/>
        <v>0.64943556024573446</v>
      </c>
      <c r="AP85" t="str">
        <f t="shared" ca="1" si="35"/>
        <v>pics\\Goroh_8.jpg</v>
      </c>
      <c r="AR85" t="str">
        <f t="shared" si="36"/>
        <v/>
      </c>
      <c r="AS85" t="str">
        <f t="shared" si="29"/>
        <v/>
      </c>
      <c r="AT85">
        <f t="shared" ca="1" si="30"/>
        <v>0.94314591304780682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_Цельный_ли_он?</v>
      </c>
      <c r="BA85" t="e">
        <f>VLOOKUP(Q85,audio_list_stym!$B$2:$BQ$299,68,FALSE)</f>
        <v>#N/A</v>
      </c>
      <c r="BB85" t="str">
        <f t="shared" si="32"/>
        <v>Это_ЛИРОХ._Цельный_ли_он?</v>
      </c>
      <c r="BD85" cm="1">
        <f t="array" aca="1" ref="BD85" ca="1">INDEX($L$82:$L$89,(RANK(AT5,$AT$2:$AT$9)))</f>
        <v>2146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VLOOKUP(B86,audio_list_stym!$A$3:$BP$18,64,FALSE)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VLOOKUP(B86,audio_list_stym!$A$3:$AJ$18,32,FALSE)</f>
        <v>ZF</v>
      </c>
      <c r="I86" t="s">
        <v>692</v>
      </c>
      <c r="J86" t="str">
        <f t="shared" si="27"/>
        <v>ZF_5</v>
      </c>
      <c r="K86">
        <v>15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157</v>
      </c>
      <c r="Z86" t="str">
        <f>IF(G86="экспл",VLOOKUP(J86,quest_экспл!$A$1:$N$129,12,FALSE),IF(G86="импл_",0,0))</f>
        <v>sound\\On_shershaviy.wav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3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28"/>
        <v/>
      </c>
      <c r="AI86" t="s">
        <v>96</v>
      </c>
      <c r="AO86">
        <f t="shared" ca="1" si="34"/>
        <v>0.16499168288294241</v>
      </c>
      <c r="AP86" t="str">
        <f t="shared" ca="1" si="35"/>
        <v>pics\\Redis_4.jpg</v>
      </c>
      <c r="AR86" t="str">
        <f t="shared" si="36"/>
        <v/>
      </c>
      <c r="AS86" t="str">
        <f t="shared" si="29"/>
        <v/>
      </c>
      <c r="AT86">
        <f t="shared" ca="1" si="30"/>
        <v>0.73726912252406407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_Он_шершавый?</v>
      </c>
      <c r="BA86" t="e">
        <f>VLOOKUP(Q86,audio_list_stym!$B$2:$BQ$299,68,FALSE)</f>
        <v>#N/A</v>
      </c>
      <c r="BB86" t="str">
        <f t="shared" si="32"/>
        <v>На_картинке_ЛИРОХ._Он_шершавый?</v>
      </c>
      <c r="BD86" cm="1">
        <f t="array" aca="1" ref="BD86" ca="1">INDEX($L$82:$L$89,(RANK(AT6,$AT$2:$AT$9)))</f>
        <v>2149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VLOOKUP(B87,audio_list_stym!$A$3:$BP$18,64,FALSE)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VLOOKUP(B87,audio_list_stym!$A$3:$AJ$18,32,FALSE)</f>
        <v>ZF</v>
      </c>
      <c r="I87" t="s">
        <v>693</v>
      </c>
      <c r="J87" t="str">
        <f t="shared" si="27"/>
        <v>ZF_6</v>
      </c>
      <c r="K87">
        <v>15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158</v>
      </c>
      <c r="Z87" t="str">
        <f>IF(G87="экспл",VLOOKUP(J87,quest_экспл!$A$1:$N$129,12,FALSE),IF(G87="импл_",0,0))</f>
        <v>sound\\Zaostrin_li_on.wav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3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28"/>
        <v/>
      </c>
      <c r="AI87" t="s">
        <v>97</v>
      </c>
      <c r="AO87">
        <f t="shared" ca="1" si="34"/>
        <v>0.72853688079381307</v>
      </c>
      <c r="AP87" t="str">
        <f t="shared" ca="1" si="35"/>
        <v>pics\\Goroh_2.jpg</v>
      </c>
      <c r="AR87" t="str">
        <f t="shared" si="36"/>
        <v/>
      </c>
      <c r="AS87" t="str">
        <f t="shared" si="29"/>
        <v/>
      </c>
      <c r="AT87">
        <f t="shared" ca="1" si="30"/>
        <v>0.87589583729997711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_Заострен_ли_он?</v>
      </c>
      <c r="BA87" t="e">
        <f>VLOOKUP(Q87,audio_list_stym!$B$2:$BQ$299,68,FALSE)</f>
        <v>#N/A</v>
      </c>
      <c r="BB87" t="str">
        <f t="shared" si="32"/>
        <v>На_мониторе_ЛИРОХ._Заострен_ли_он?</v>
      </c>
      <c r="BD87" cm="1">
        <f t="array" aca="1" ref="BD87" ca="1">INDEX($L$82:$L$89,(RANK(AT7,$AT$2:$AT$9)))</f>
        <v>2145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VLOOKUP(B88,audio_list_stym!$A$3:$BP$18,64,FALSE)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VLOOKUP(B88,audio_list_stym!$A$3:$AJ$18,32,FALSE)</f>
        <v>ZF</v>
      </c>
      <c r="I88" t="s">
        <v>694</v>
      </c>
      <c r="J88" t="str">
        <f t="shared" si="27"/>
        <v>ZF_7</v>
      </c>
      <c r="K88">
        <v>15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159</v>
      </c>
      <c r="Z88" t="str">
        <f>IF(G88="экспл",VLOOKUP(J88,quest_экспл!$A$1:$N$129,12,FALSE),IF(G88="импл_",0,0))</f>
        <v>sound\\On_rassipchatiy.wav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3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28"/>
        <v/>
      </c>
      <c r="AI88" t="s">
        <v>98</v>
      </c>
      <c r="AO88">
        <f t="shared" ca="1" si="34"/>
        <v>0.27141629275463763</v>
      </c>
      <c r="AP88" t="str">
        <f t="shared" ca="1" si="35"/>
        <v>pics\\Peper_5.jpg</v>
      </c>
      <c r="AR88" t="str">
        <f t="shared" si="36"/>
        <v/>
      </c>
      <c r="AS88" t="str">
        <f t="shared" si="29"/>
        <v/>
      </c>
      <c r="AT88">
        <f t="shared" ca="1" si="30"/>
        <v>0.8420971376510934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_Он_рассыпчатый?</v>
      </c>
      <c r="BA88" t="e">
        <f>VLOOKUP(Q88,audio_list_stym!$B$2:$BQ$299,68,FALSE)</f>
        <v>#N/A</v>
      </c>
      <c r="BB88" t="str">
        <f t="shared" si="32"/>
        <v>Перед_Вами_ЛИРОХ._Он_рассыпчатый?</v>
      </c>
      <c r="BD88" cm="1">
        <f t="array" aca="1" ref="BD88" ca="1">INDEX($L$82:$L$89,(RANK(AT8,$AT$2:$AT$9)))</f>
        <v>2147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VLOOKUP(B89,audio_list_stym!$A$3:$BP$18,64,FALSE)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VLOOKUP(B89,audio_list_stym!$A$3:$AJ$18,32,FALSE)</f>
        <v>ZF</v>
      </c>
      <c r="I89" t="s">
        <v>695</v>
      </c>
      <c r="J89" t="str">
        <f t="shared" si="27"/>
        <v>ZF_8</v>
      </c>
      <c r="K89">
        <v>15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160</v>
      </c>
      <c r="Z89" t="str">
        <f>IF(G89="экспл",VLOOKUP(J89,quest_экспл!$A$1:$N$129,12,FALSE),IF(G89="импл_",0,0))</f>
        <v>sound\\Ochishen_li_on.wav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3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28"/>
        <v/>
      </c>
      <c r="AI89" t="s">
        <v>99</v>
      </c>
      <c r="AO89">
        <f t="shared" ca="1" si="34"/>
        <v>0.88540042546418762</v>
      </c>
      <c r="AP89" t="str">
        <f t="shared" ca="1" si="35"/>
        <v>pics\\Banan_7.jpg</v>
      </c>
      <c r="AR89" t="str">
        <f t="shared" si="36"/>
        <v/>
      </c>
      <c r="AS89" t="str">
        <f t="shared" si="29"/>
        <v/>
      </c>
      <c r="AT89">
        <f t="shared" ca="1" si="30"/>
        <v>0.44471061787340749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_Очищен_ли_он?</v>
      </c>
      <c r="BA89" t="e">
        <f>VLOOKUP(Q89,audio_list_stym!$B$2:$BQ$299,68,FALSE)</f>
        <v>#N/A</v>
      </c>
      <c r="BB89" t="str">
        <f t="shared" si="32"/>
        <v>Вы_видите_ЛИРОХ._Очищен_ли_он?</v>
      </c>
      <c r="BD89" cm="1">
        <f t="array" aca="1" ref="BD89" ca="1">INDEX($L$82:$L$89,(RANK(AT9,$AT$2:$AT$9)))</f>
        <v>2148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VLOOKUP(B90,audio_list_stym!$A$3:$BP$18,64,FALSE)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VLOOKUP(B90,audio_list_stym!$A$3:$AJ$18,32,FALSE)</f>
        <v>Ackee</v>
      </c>
      <c r="I90" t="s">
        <v>688</v>
      </c>
      <c r="J90" t="str">
        <f t="shared" si="27"/>
        <v>Ackee_1</v>
      </c>
      <c r="K90">
        <v>16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225</v>
      </c>
      <c r="Q90" t="str">
        <f>IF(G90="экспл",0,IF(G90="импл_",VLOOKUP(J90,quest_импл!$A$1:$J$129,8,FALSE),0))</f>
        <v>sound\\Sushenniy_li.wav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2035</v>
      </c>
      <c r="AD90" t="str">
        <f t="shared" ca="1" si="33"/>
        <v>pics\\Limon_3.jpg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pics\\Limon_3.jpg</v>
      </c>
      <c r="AI90" t="s">
        <v>100</v>
      </c>
      <c r="AO90">
        <f t="shared" ca="1" si="34"/>
        <v>0.47857967384365041</v>
      </c>
      <c r="AP90" t="str">
        <f t="shared" ca="1" si="35"/>
        <v>pics\\Limon_3.jpg</v>
      </c>
      <c r="AR90" t="str">
        <f t="shared" si="36"/>
        <v/>
      </c>
      <c r="AS90" t="str">
        <f t="shared" ca="1" si="29"/>
        <v>pics\\Limon_3.jpg</v>
      </c>
      <c r="AT90">
        <f t="shared" ca="1" si="30"/>
        <v>0.55005624664099284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_Сушеный_ли_</v>
      </c>
      <c r="BB90" t="str">
        <f t="shared" si="32"/>
        <v>_Сушеный_ли_XXXXX?</v>
      </c>
      <c r="BC90">
        <f>A90</f>
        <v>1212</v>
      </c>
      <c r="BD90" cm="1">
        <f t="array" aca="1" ref="BD90" ca="1">INDEX($L$90:$L$97,(RANK(AT2,$AT$2:$AT$9)))</f>
        <v>2072</v>
      </c>
      <c r="BE90" cm="1">
        <f t="array" aca="1" ref="BE90" ca="1">INDEX(BD66:BD81,(RANK(AT5,$AT$2:$AT$17)))</f>
        <v>2136</v>
      </c>
      <c r="BF90" cm="1">
        <f t="array" aca="1" ref="BF90" ca="1">INDEX(BD98:BD113,(RANK(AT5,$AT$2:$AT$17)))</f>
        <v>2079</v>
      </c>
      <c r="BG90" cm="1">
        <f t="array" aca="1" ref="BG90" ca="1">INDEX(BD114:BD129,(RANK(AT5,$AT$2:$AT$9)))</f>
        <v>2095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VLOOKUP(B91,audio_list_stym!$A$3:$BP$18,64,FALSE)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VLOOKUP(B91,audio_list_stym!$A$3:$AJ$18,32,FALSE)</f>
        <v>Ackee</v>
      </c>
      <c r="I91" t="s">
        <v>689</v>
      </c>
      <c r="J91" t="str">
        <f t="shared" si="27"/>
        <v>Ackee_2</v>
      </c>
      <c r="K91">
        <v>16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226</v>
      </c>
      <c r="Q91" t="str">
        <f>IF(G91="экспл",0,IF(G91="импл_",VLOOKUP(J91,quest_импл!$A$1:$J$129,8,FALSE),0))</f>
        <v>sound\\S_vetochkoy_li.wav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2060</v>
      </c>
      <c r="AD91" t="str">
        <f t="shared" ca="1" si="33"/>
        <v>pics\\Tomat_4.jpg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pics\\Tomat_4.jpg</v>
      </c>
      <c r="AI91" t="s">
        <v>101</v>
      </c>
      <c r="AO91">
        <f t="shared" ca="1" si="34"/>
        <v>6.3380967949611455E-2</v>
      </c>
      <c r="AP91" t="str">
        <f t="shared" ca="1" si="35"/>
        <v>pics\\Tomat_4.jpg</v>
      </c>
      <c r="AR91" t="str">
        <f t="shared" si="36"/>
        <v/>
      </c>
      <c r="AS91" t="str">
        <f t="shared" ca="1" si="29"/>
        <v>pics\\Tomat_4.jpg</v>
      </c>
      <c r="AT91">
        <f t="shared" ca="1" si="30"/>
        <v>0.76862228637240682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_С_веточкой_ли_</v>
      </c>
      <c r="BB91" t="str">
        <f t="shared" si="32"/>
        <v>_С_веточкой_ли_XXXXX?</v>
      </c>
      <c r="BD91" cm="1">
        <f t="array" aca="1" ref="BD91" ca="1">INDEX($L$90:$L$97,(RANK(AT3,$AT$2:$AT$9)))</f>
        <v>2071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VLOOKUP(B92,audio_list_stym!$A$3:$BP$18,64,FALSE)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VLOOKUP(B92,audio_list_stym!$A$3:$AJ$18,32,FALSE)</f>
        <v>Ackee</v>
      </c>
      <c r="I92" t="s">
        <v>690</v>
      </c>
      <c r="J92" t="str">
        <f t="shared" si="27"/>
        <v>Ackee_3</v>
      </c>
      <c r="K92">
        <v>16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227</v>
      </c>
      <c r="Q92" t="str">
        <f>IF(G92="экспл",0,IF(G92="импл_",VLOOKUP(J92,quest_импл!$A$1:$J$129,8,FALSE),0))</f>
        <v>sound\\Rasskrit_li.wav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2016</v>
      </c>
      <c r="AD92" t="str">
        <f t="shared" ca="1" si="33"/>
        <v>pics\\Finik_8.jpg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pics\\Finik_8.jpg</v>
      </c>
      <c r="AI92" t="s">
        <v>102</v>
      </c>
      <c r="AO92">
        <f t="shared" ca="1" si="34"/>
        <v>0.77598959008923107</v>
      </c>
      <c r="AP92" t="str">
        <f t="shared" ca="1" si="35"/>
        <v>pics\\Finik_8.jpg</v>
      </c>
      <c r="AR92" t="str">
        <f t="shared" si="36"/>
        <v/>
      </c>
      <c r="AS92" t="str">
        <f t="shared" ca="1" si="29"/>
        <v>pics\\Finik_8.jpg</v>
      </c>
      <c r="AT92">
        <f t="shared" ca="1" si="30"/>
        <v>0.40275596270494873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_Раскрыт_ли_</v>
      </c>
      <c r="BB92" t="str">
        <f t="shared" si="32"/>
        <v>_Раскрыт_ли_XXXXX?</v>
      </c>
      <c r="BD92" cm="1">
        <f t="array" aca="1" ref="BD92" ca="1">INDEX($L$90:$L$97,(RANK(AT4,$AT$2:$AT$9)))</f>
        <v>2070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VLOOKUP(B93,audio_list_stym!$A$3:$BP$18,64,FALSE)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VLOOKUP(B93,audio_list_stym!$A$3:$AJ$18,32,FALSE)</f>
        <v>Ackee</v>
      </c>
      <c r="I93" t="s">
        <v>691</v>
      </c>
      <c r="J93" t="str">
        <f t="shared" si="27"/>
        <v>Ackee_4</v>
      </c>
      <c r="K93">
        <v>16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228</v>
      </c>
      <c r="Q93" t="str">
        <f>IF(G93="экспл",0,IF(G93="импл_",VLOOKUP(J93,quest_импл!$A$1:$J$129,8,FALSE),0))</f>
        <v>sound\\Pushistiy_li.wav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2006</v>
      </c>
      <c r="AD93" t="str">
        <f t="shared" ca="1" si="33"/>
        <v>pics\\Banan_6.jpg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pics\\Banan_6.jpg</v>
      </c>
      <c r="AI93" t="s">
        <v>103</v>
      </c>
      <c r="AO93">
        <f t="shared" ca="1" si="34"/>
        <v>0.90909080886037297</v>
      </c>
      <c r="AP93" t="str">
        <f t="shared" ca="1" si="35"/>
        <v>pics\\Banan_6.jpg</v>
      </c>
      <c r="AR93" t="str">
        <f t="shared" si="36"/>
        <v/>
      </c>
      <c r="AS93" t="str">
        <f t="shared" ca="1" si="29"/>
        <v>pics\\Banan_6.jpg</v>
      </c>
      <c r="AT93">
        <f t="shared" ca="1" si="30"/>
        <v>0.24861908357908402</v>
      </c>
      <c r="AU93" t="s">
        <v>697</v>
      </c>
      <c r="AV93" t="str">
        <f t="shared" ca="1" si="31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_Пушистый_ли_</v>
      </c>
      <c r="BB93" t="str">
        <f t="shared" si="32"/>
        <v>_Пушистый_ли_XXXXX?</v>
      </c>
      <c r="BD93" cm="1">
        <f t="array" aca="1" ref="BD93" ca="1">INDEX($L$90:$L$97,(RANK(AT5,$AT$2:$AT$9)))</f>
        <v>2066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VLOOKUP(B94,audio_list_stym!$A$3:$BP$18,64,FALSE)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VLOOKUP(B94,audio_list_stym!$A$3:$AJ$18,32,FALSE)</f>
        <v>Ackee</v>
      </c>
      <c r="I94" t="s">
        <v>692</v>
      </c>
      <c r="J94" t="str">
        <f t="shared" si="27"/>
        <v>Ackee_5</v>
      </c>
      <c r="K94">
        <v>16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229</v>
      </c>
      <c r="Q94" t="str">
        <f>IF(G94="экспл",0,IF(G94="импл_",VLOOKUP(J94,quest_импл!$A$1:$J$129,8,FALSE),0))</f>
        <v>sound\\Kvadratniy_li.wav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2048</v>
      </c>
      <c r="AD94" t="str">
        <f t="shared" ca="1" si="33"/>
        <v>pics\\Peper_8.jpg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pics\\Peper_8.jpg</v>
      </c>
      <c r="AI94" t="s">
        <v>104</v>
      </c>
      <c r="AO94">
        <f t="shared" ca="1" si="34"/>
        <v>0.2377530831957797</v>
      </c>
      <c r="AP94" t="str">
        <f t="shared" ca="1" si="35"/>
        <v>pics\\Peper_8.jpg</v>
      </c>
      <c r="AR94" t="str">
        <f t="shared" si="36"/>
        <v/>
      </c>
      <c r="AS94" t="str">
        <f t="shared" ca="1" si="29"/>
        <v>pics\\Peper_8.jpg</v>
      </c>
      <c r="AT94">
        <f t="shared" ca="1" si="30"/>
        <v>0.29177190052559332</v>
      </c>
      <c r="AU94" t="s">
        <v>697</v>
      </c>
      <c r="AV94" t="str">
        <f t="shared" ca="1" si="31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_Квадратный_ли_</v>
      </c>
      <c r="BB94" t="str">
        <f t="shared" si="32"/>
        <v>_Квадратный_ли_XXXXX?</v>
      </c>
      <c r="BD94" cm="1">
        <f t="array" aca="1" ref="BD94" ca="1">INDEX($L$90:$L$97,(RANK(AT6,$AT$2:$AT$9)))</f>
        <v>2069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VLOOKUP(B95,audio_list_stym!$A$3:$BP$18,64,FALSE)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VLOOKUP(B95,audio_list_stym!$A$3:$AJ$18,32,FALSE)</f>
        <v>Ackee</v>
      </c>
      <c r="I95" t="s">
        <v>693</v>
      </c>
      <c r="J95" t="str">
        <f t="shared" si="27"/>
        <v>Ackee_6</v>
      </c>
      <c r="K95">
        <v>16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230</v>
      </c>
      <c r="Q95" t="str">
        <f>IF(G95="экспл",0,IF(G95="импл_",VLOOKUP(J95,quest_импл!$A$1:$J$129,8,FALSE),0))</f>
        <v>sound\\Sklizskiy_li.wav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2036</v>
      </c>
      <c r="AD95" t="str">
        <f t="shared" ca="1" si="33"/>
        <v>pics\\Limon_4.jpg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pics\\Limon_4.jpg</v>
      </c>
      <c r="AI95" t="s">
        <v>105</v>
      </c>
      <c r="AO95">
        <f t="shared" ca="1" si="34"/>
        <v>0.47754437583340292</v>
      </c>
      <c r="AP95" t="str">
        <f t="shared" ca="1" si="35"/>
        <v>pics\\Limon_4.jpg</v>
      </c>
      <c r="AR95" t="str">
        <f t="shared" si="36"/>
        <v/>
      </c>
      <c r="AS95" t="str">
        <f t="shared" ca="1" si="29"/>
        <v>pics\\Limon_4.jpg</v>
      </c>
      <c r="AT95">
        <f t="shared" ca="1" si="30"/>
        <v>0.29656803133054987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_Склизкий_ли_</v>
      </c>
      <c r="BB95" t="str">
        <f t="shared" si="32"/>
        <v>_Склизкий_ли_XXXXX?</v>
      </c>
      <c r="BD95" cm="1">
        <f t="array" aca="1" ref="BD95" ca="1">INDEX($L$90:$L$97,(RANK(AT7,$AT$2:$AT$9)))</f>
        <v>2065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VLOOKUP(B96,audio_list_stym!$A$3:$BP$18,64,FALSE)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VLOOKUP(B96,audio_list_stym!$A$3:$AJ$18,32,FALSE)</f>
        <v>Ackee</v>
      </c>
      <c r="I96" t="s">
        <v>694</v>
      </c>
      <c r="J96" t="str">
        <f t="shared" si="27"/>
        <v>Ackee_7</v>
      </c>
      <c r="K96">
        <v>16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231</v>
      </c>
      <c r="Q96" t="str">
        <f>IF(G96="экспл",0,IF(G96="импл_",VLOOKUP(J96,quest_импл!$A$1:$J$129,8,FALSE),0))</f>
        <v>sound\\Uvyadshiy_li.wav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2056</v>
      </c>
      <c r="AD96" t="str">
        <f t="shared" ca="1" si="33"/>
        <v>pics\\Redis_8.jpg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pics\\Redis_8.jpg</v>
      </c>
      <c r="AI96" t="s">
        <v>106</v>
      </c>
      <c r="AO96">
        <f t="shared" ca="1" si="34"/>
        <v>0.13643213170411439</v>
      </c>
      <c r="AP96" t="str">
        <f t="shared" ca="1" si="35"/>
        <v>pics\\Redis_8.jpg</v>
      </c>
      <c r="AR96" t="str">
        <f t="shared" si="36"/>
        <v/>
      </c>
      <c r="AS96" t="str">
        <f t="shared" ca="1" si="29"/>
        <v>pics\\Redis_8.jpg</v>
      </c>
      <c r="AT96">
        <f t="shared" ca="1" si="30"/>
        <v>0.64351939166027039</v>
      </c>
      <c r="AU96" t="s">
        <v>697</v>
      </c>
      <c r="AV96" t="str">
        <f t="shared" ca="1" si="31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_Увядший_ли_</v>
      </c>
      <c r="BB96" t="str">
        <f t="shared" si="32"/>
        <v>_Увядший_ли_XXXXX?</v>
      </c>
      <c r="BD96" cm="1">
        <f t="array" aca="1" ref="BD96" ca="1">INDEX($L$90:$L$97,(RANK(AT8,$AT$2:$AT$9)))</f>
        <v>2067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VLOOKUP(B97,audio_list_stym!$A$3:$BP$18,64,FALSE)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VLOOKUP(B97,audio_list_stym!$A$3:$AJ$18,32,FALSE)</f>
        <v>Ackee</v>
      </c>
      <c r="I97" t="s">
        <v>695</v>
      </c>
      <c r="J97" t="str">
        <f t="shared" si="27"/>
        <v>Ackee_8</v>
      </c>
      <c r="K97">
        <v>16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232</v>
      </c>
      <c r="Q97" t="str">
        <f>IF(G97="экспл",0,IF(G97="импл_",VLOOKUP(J97,quest_импл!$A$1:$J$129,8,FALSE),0))</f>
        <v>sound\\Raznocvetniy_li.wav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2055</v>
      </c>
      <c r="AD97" t="str">
        <f t="shared" ca="1" si="33"/>
        <v>pics\\Redis_7.jpg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pics\\Redis_7.jpg</v>
      </c>
      <c r="AI97" t="s">
        <v>107</v>
      </c>
      <c r="AO97">
        <f t="shared" ca="1" si="34"/>
        <v>0.15651168676437743</v>
      </c>
      <c r="AP97" t="str">
        <f t="shared" ca="1" si="35"/>
        <v>pics\\Redis_7.jpg</v>
      </c>
      <c r="AR97" t="str">
        <f t="shared" si="36"/>
        <v/>
      </c>
      <c r="AS97" t="str">
        <f t="shared" ca="1" si="29"/>
        <v>pics\\Redis_7.jpg</v>
      </c>
      <c r="AT97">
        <f t="shared" ca="1" si="30"/>
        <v>0.48789834821182876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_Разноцветный_ли_</v>
      </c>
      <c r="BB97" t="str">
        <f t="shared" si="32"/>
        <v>_Разноцветный_ли_XXXXX?</v>
      </c>
      <c r="BD97" cm="1">
        <f t="array" aca="1" ref="BD97" ca="1">INDEX($L$90:$L$97,(RANK(AT9,$AT$2:$AT$9)))</f>
        <v>2068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VLOOKUP(B98,audio_list_stym!$A$3:$BP$18,64,FALSE)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VLOOKUP(B98,audio_list_stym!$A$3:$AJ$18,32,FALSE)</f>
        <v>Ake</v>
      </c>
      <c r="I98" t="s">
        <v>688</v>
      </c>
      <c r="J98" t="str">
        <f t="shared" si="27"/>
        <v>Ake_1</v>
      </c>
      <c r="K98">
        <v>17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105</v>
      </c>
      <c r="Z98" t="str">
        <f>IF(G98="экспл",VLOOKUP(J98,quest_экспл!$A$1:$N$129,12,FALSE),IF(G98="импл_",0,0))</f>
        <v>sound\\On_imeet_myakot.wav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3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28"/>
        <v/>
      </c>
      <c r="AI98" t="s">
        <v>108</v>
      </c>
      <c r="AO98">
        <f t="shared" ca="1" si="34"/>
        <v>0.59515259367158546</v>
      </c>
      <c r="AP98" t="str">
        <f t="shared" ca="1" si="35"/>
        <v>pics\\Kokos_6.jpg</v>
      </c>
      <c r="AR98" t="str">
        <f>IF(AH98="sound\\Ogorod",AP26,"")</f>
        <v/>
      </c>
      <c r="AS98" t="str">
        <f t="shared" si="29"/>
        <v/>
      </c>
      <c r="AT98">
        <f t="shared" ca="1" si="30"/>
        <v>0.97540769800164029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_Он_имеет_мякоть?</v>
      </c>
      <c r="BA98" t="e">
        <f>VLOOKUP(Q98,audio_list_stym!$B$2:$BQ$299,68,FALSE)</f>
        <v>#N/A</v>
      </c>
      <c r="BB98" t="str">
        <f t="shared" si="32"/>
        <v>На_экране_XXXXX._Он_имеет_мякоть?</v>
      </c>
      <c r="BC98">
        <f>A98</f>
        <v>1213</v>
      </c>
      <c r="BD98" cm="1">
        <f t="array" aca="1" ref="BD98" ca="1">INDEX($L$98:$L$105,(RANK(AT2,$AT$2:$AT$9)))</f>
        <v>2080</v>
      </c>
      <c r="BE98" cm="1">
        <f t="array" aca="1" ref="BE98" ca="1">INDEX(BD66:BD81,(RANK(AT6,$AT$2:$AT$9)))</f>
        <v>2137</v>
      </c>
      <c r="BF98" cm="1">
        <f t="array" aca="1" ref="BF98" ca="1">INDEX(BD82:BD97,(RANK(AT6,$AT$2:$AT$9)))</f>
        <v>2149</v>
      </c>
      <c r="BG98" cm="1">
        <f t="array" aca="1" ref="BG98" ca="1">INDEX(BD106:BD129,(RANK(AT6,$AT$2:$AT$17)))</f>
        <v>2096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VLOOKUP(B99,audio_list_stym!$A$3:$BP$18,64,FALSE)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VLOOKUP(B99,audio_list_stym!$A$3:$AJ$18,32,FALSE)</f>
        <v>Ake</v>
      </c>
      <c r="I99" t="s">
        <v>689</v>
      </c>
      <c r="J99" t="str">
        <f t="shared" si="27"/>
        <v>Ake_2</v>
      </c>
      <c r="K99">
        <v>17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106</v>
      </c>
      <c r="Z99" t="str">
        <f>IF(G99="экспл",VLOOKUP(J99,quest_экспл!$A$1:$N$129,12,FALSE),IF(G99="импл_",0,0))</f>
        <v>sound\\Prodolgovatiy_li_on.wav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3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28"/>
        <v/>
      </c>
      <c r="AI99" t="s">
        <v>109</v>
      </c>
      <c r="AO99">
        <f t="shared" ca="1" si="34"/>
        <v>0.78912720328814889</v>
      </c>
      <c r="AP99" t="str">
        <f t="shared" ca="1" si="35"/>
        <v>pics\\Finik_6.jpg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0.96441880944380731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_Продолговатый_ли_он?</v>
      </c>
      <c r="BA99" t="e">
        <f>VLOOKUP(Q99,audio_list_stym!$B$2:$BQ$299,68,FALSE)</f>
        <v>#N/A</v>
      </c>
      <c r="BB99" t="str">
        <f t="shared" si="32"/>
        <v>Посмотрите,_вот_XXXXX._Продолговатый_ли_он?</v>
      </c>
      <c r="BD99" cm="1">
        <f t="array" aca="1" ref="BD99" ca="1">INDEX($L$98:$L$105,(RANK(AT3,$AT$2:$AT$9)))</f>
        <v>2079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VLOOKUP(B100,audio_list_stym!$A$3:$BP$18,64,FALSE)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VLOOKUP(B100,audio_list_stym!$A$3:$AJ$18,32,FALSE)</f>
        <v>Ake</v>
      </c>
      <c r="I100" t="s">
        <v>690</v>
      </c>
      <c r="J100" t="str">
        <f t="shared" si="27"/>
        <v>Ake_3</v>
      </c>
      <c r="K100">
        <v>17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107</v>
      </c>
      <c r="Z100" t="str">
        <f>IF(G100="экспл",VLOOKUP(J100,quest_экспл!$A$1:$N$129,12,FALSE),IF(G100="импл_",0,0))</f>
        <v>sound\\Pyatnistiy_li_on.wav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3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28"/>
        <v/>
      </c>
      <c r="AI100" t="s">
        <v>110</v>
      </c>
      <c r="AO100">
        <f t="shared" ca="1" si="34"/>
        <v>0.9496705028712823</v>
      </c>
      <c r="AP100" t="str">
        <f t="shared" ca="1" si="35"/>
        <v>pics\\Banan_4.jpg</v>
      </c>
      <c r="AR100" t="str">
        <f t="shared" si="37"/>
        <v/>
      </c>
      <c r="AS100" t="str">
        <f t="shared" si="29"/>
        <v/>
      </c>
      <c r="AT100">
        <f t="shared" ca="1" si="30"/>
        <v>0.78502179748037182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_Пятнистый_ли_он?</v>
      </c>
      <c r="BA100" t="e">
        <f>VLOOKUP(Q100,audio_list_stym!$B$2:$BQ$299,68,FALSE)</f>
        <v>#N/A</v>
      </c>
      <c r="BB100" t="str">
        <f t="shared" si="32"/>
        <v>Вот_XXXXX._Пятнистый_ли_он?</v>
      </c>
      <c r="BD100" cm="1">
        <f t="array" aca="1" ref="BD100" ca="1">INDEX($L$98:$L$105,(RANK(AT4,$AT$2:$AT$9)))</f>
        <v>2078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VLOOKUP(B101,audio_list_stym!$A$3:$BP$18,64,FALSE)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VLOOKUP(B101,audio_list_stym!$A$3:$AJ$18,32,FALSE)</f>
        <v>Ake</v>
      </c>
      <c r="I101" t="s">
        <v>691</v>
      </c>
      <c r="J101" t="str">
        <f t="shared" si="27"/>
        <v>Ake_4</v>
      </c>
      <c r="K101">
        <v>17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108</v>
      </c>
      <c r="Z101" t="str">
        <f>IF(G101="экспл",VLOOKUP(J101,quest_экспл!$A$1:$N$129,12,FALSE),IF(G101="импл_",0,0))</f>
        <v>sound\\On_s_kozhuroy.wav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3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28"/>
        <v/>
      </c>
      <c r="AI101" t="s">
        <v>111</v>
      </c>
      <c r="AO101">
        <f t="shared" ca="1" si="34"/>
        <v>0.54456581439355367</v>
      </c>
      <c r="AP101" t="str">
        <f t="shared" ca="1" si="35"/>
        <v>pics\\Limon_2.jpg</v>
      </c>
      <c r="AR101" t="str">
        <f t="shared" si="37"/>
        <v/>
      </c>
      <c r="AS101" t="str">
        <f t="shared" si="29"/>
        <v/>
      </c>
      <c r="AT101">
        <f t="shared" ca="1" si="30"/>
        <v>0.72952271338413044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_Он_с_кожурой?</v>
      </c>
      <c r="BA101" t="e">
        <f>VLOOKUP(Q101,audio_list_stym!$B$2:$BQ$299,68,FALSE)</f>
        <v>#N/A</v>
      </c>
      <c r="BB101" t="str">
        <f t="shared" si="32"/>
        <v>Это_XXXXX._Он_с_кожурой?</v>
      </c>
      <c r="BD101" cm="1">
        <f t="array" aca="1" ref="BD101" ca="1">INDEX($L$98:$L$105,(RANK(AT5,$AT$2:$AT$9)))</f>
        <v>2074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VLOOKUP(B102,audio_list_stym!$A$3:$BP$18,64,FALSE)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VLOOKUP(B102,audio_list_stym!$A$3:$AJ$18,32,FALSE)</f>
        <v>Ake</v>
      </c>
      <c r="I102" t="s">
        <v>692</v>
      </c>
      <c r="J102" t="str">
        <f t="shared" si="27"/>
        <v>Ake_5</v>
      </c>
      <c r="K102">
        <v>17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109</v>
      </c>
      <c r="Z102" t="str">
        <f>IF(G102="экспл",VLOOKUP(J102,quest_экспл!$A$1:$N$129,12,FALSE),IF(G102="импл_",0,0))</f>
        <v>sound\\Fioletoviy_li_on.wav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3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28"/>
        <v/>
      </c>
      <c r="AI102" t="s">
        <v>112</v>
      </c>
      <c r="AO102">
        <f t="shared" ca="1" si="34"/>
        <v>0.75523762589733268</v>
      </c>
      <c r="AP102" t="str">
        <f t="shared" ca="1" si="35"/>
        <v>pics\\Goroh_1.jpg</v>
      </c>
      <c r="AR102" t="str">
        <f t="shared" si="37"/>
        <v/>
      </c>
      <c r="AS102" t="str">
        <f t="shared" si="29"/>
        <v/>
      </c>
      <c r="AT102">
        <f t="shared" ca="1" si="30"/>
        <v>0.48543010721264268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_Синий_ли_он?</v>
      </c>
      <c r="BA102" t="e">
        <f>VLOOKUP(Q102,audio_list_stym!$B$2:$BQ$299,68,FALSE)</f>
        <v>#N/A</v>
      </c>
      <c r="BB102" t="str">
        <f t="shared" si="32"/>
        <v>На_картинке_XXXXX._Синий_ли_он?</v>
      </c>
      <c r="BD102" cm="1">
        <f t="array" aca="1" ref="BD102" ca="1">INDEX($L$98:$L$105,(RANK(AT6,$AT$2:$AT$9)))</f>
        <v>2077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VLOOKUP(B103,audio_list_stym!$A$3:$BP$18,64,FALSE)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VLOOKUP(B103,audio_list_stym!$A$3:$AJ$18,32,FALSE)</f>
        <v>Ake</v>
      </c>
      <c r="I103" t="s">
        <v>693</v>
      </c>
      <c r="J103" t="str">
        <f t="shared" si="27"/>
        <v>Ake_6</v>
      </c>
      <c r="K103">
        <v>17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110</v>
      </c>
      <c r="Z103" t="str">
        <f>IF(G103="экспл",VLOOKUP(J103,quest_экспл!$A$1:$N$129,12,FALSE),IF(G103="импл_",0,0))</f>
        <v>sound\\On_s_dolkami.wav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3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28"/>
        <v/>
      </c>
      <c r="AI103" t="s">
        <v>113</v>
      </c>
      <c r="AO103">
        <f t="shared" ca="1" si="34"/>
        <v>0.25428199541217478</v>
      </c>
      <c r="AP103" t="str">
        <f t="shared" ca="1" si="35"/>
        <v>pics\\Peper_7.jpg</v>
      </c>
      <c r="AR103" t="str">
        <f t="shared" si="37"/>
        <v/>
      </c>
      <c r="AS103" t="str">
        <f t="shared" si="29"/>
        <v/>
      </c>
      <c r="AT103">
        <f t="shared" ca="1" si="30"/>
        <v>0.69263766702429097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_Он_с_дольками?</v>
      </c>
      <c r="BA103" t="e">
        <f>VLOOKUP(Q103,audio_list_stym!$B$2:$BQ$299,68,FALSE)</f>
        <v>#N/A</v>
      </c>
      <c r="BB103" t="str">
        <f t="shared" si="32"/>
        <v>На_мониторе_XXXXX._Он_с_дольками?</v>
      </c>
      <c r="BD103" cm="1">
        <f t="array" aca="1" ref="BD103" ca="1">INDEX($L$98:$L$105,(RANK(AT7,$AT$2:$AT$9)))</f>
        <v>2073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VLOOKUP(B104,audio_list_stym!$A$3:$BP$18,64,FALSE)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VLOOKUP(B104,audio_list_stym!$A$3:$AJ$18,32,FALSE)</f>
        <v>Ake</v>
      </c>
      <c r="I104" t="s">
        <v>694</v>
      </c>
      <c r="J104" t="str">
        <f t="shared" si="27"/>
        <v>Ake_7</v>
      </c>
      <c r="K104">
        <v>17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111</v>
      </c>
      <c r="Z104" t="str">
        <f>IF(G104="экспл",VLOOKUP(J104,quest_экспл!$A$1:$N$129,12,FALSE),IF(G104="импл_",0,0))</f>
        <v>sound\\On_visushenniy.wav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3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28"/>
        <v/>
      </c>
      <c r="AI104" t="s">
        <v>114</v>
      </c>
      <c r="AO104">
        <f t="shared" ca="1" si="34"/>
        <v>0.83855996084819817</v>
      </c>
      <c r="AP104" t="str">
        <f t="shared" ca="1" si="35"/>
        <v>pics\\Finik_3.jpg</v>
      </c>
      <c r="AR104" t="str">
        <f t="shared" si="37"/>
        <v/>
      </c>
      <c r="AS104" t="str">
        <f t="shared" si="29"/>
        <v/>
      </c>
      <c r="AT104">
        <f t="shared" ca="1" si="30"/>
        <v>0.31088995247740925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_Он_высушенный?</v>
      </c>
      <c r="BA104" t="e">
        <f>VLOOKUP(Q104,audio_list_stym!$B$2:$BQ$299,68,FALSE)</f>
        <v>#N/A</v>
      </c>
      <c r="BB104" t="str">
        <f t="shared" si="32"/>
        <v>Перед_Вами_XXXXX._Он_высушенный?</v>
      </c>
      <c r="BD104" cm="1">
        <f t="array" aca="1" ref="BD104" ca="1">INDEX($L$98:$L$105,(RANK(AT8,$AT$2:$AT$9)))</f>
        <v>2075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VLOOKUP(B105,audio_list_stym!$A$3:$BP$18,64,FALSE)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VLOOKUP(B105,audio_list_stym!$A$3:$AJ$18,32,FALSE)</f>
        <v>Ake</v>
      </c>
      <c r="I105" t="s">
        <v>695</v>
      </c>
      <c r="J105" t="str">
        <f t="shared" si="27"/>
        <v>Ake_8</v>
      </c>
      <c r="K105">
        <v>17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112</v>
      </c>
      <c r="Z105" t="str">
        <f>IF(G105="экспл",VLOOKUP(J105,quest_экспл!$A$1:$N$129,12,FALSE),IF(G105="импл_",0,0))</f>
        <v>sound\\Myatiy_li_on.wav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3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28"/>
        <v/>
      </c>
      <c r="AI105" t="s">
        <v>115</v>
      </c>
      <c r="AO105">
        <f t="shared" ca="1" si="34"/>
        <v>0.12132907552619554</v>
      </c>
      <c r="AP105" t="str">
        <f t="shared" ca="1" si="35"/>
        <v>pics\\Tomat_1.jpg</v>
      </c>
      <c r="AR105" t="str">
        <f t="shared" si="37"/>
        <v/>
      </c>
      <c r="AS105" t="str">
        <f t="shared" si="29"/>
        <v/>
      </c>
      <c r="AT105">
        <f t="shared" ca="1" si="30"/>
        <v>0.12339090511103989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_Мятый_ли_он?</v>
      </c>
      <c r="BA105" t="e">
        <f>VLOOKUP(Q105,audio_list_stym!$B$2:$BQ$299,68,FALSE)</f>
        <v>#N/A</v>
      </c>
      <c r="BB105" t="str">
        <f t="shared" si="32"/>
        <v>Вы_видите_XXXXX._Мятый_ли_он?</v>
      </c>
      <c r="BD105" cm="1">
        <f t="array" aca="1" ref="BD105" ca="1">INDEX($L$98:$L$105,(RANK(AT9,$AT$2:$AT$9)))</f>
        <v>2076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VLOOKUP(B106,audio_list_stym!$A$3:$BP$18,64,FALSE)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VLOOKUP(B106,audio_list_stym!$A$3:$AJ$18,32,FALSE)</f>
        <v>Finger</v>
      </c>
      <c r="I106" t="s">
        <v>688</v>
      </c>
      <c r="J106" t="str">
        <f t="shared" si="27"/>
        <v>Finger_1</v>
      </c>
      <c r="K106">
        <v>14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241</v>
      </c>
      <c r="Q106" t="str">
        <f>IF(G106="экспл",0,IF(G106="импл_",VLOOKUP(J106,quest_импл!$A$1:$J$129,8,FALSE),0))</f>
        <v>sound\\Vityanut_li.wav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2021</v>
      </c>
      <c r="AD106" t="str">
        <f t="shared" ca="1" si="33"/>
        <v>pics\\Goroh_5.jpg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pics\\Goroh_5.jpg</v>
      </c>
      <c r="AI106" t="s">
        <v>116</v>
      </c>
      <c r="AO106">
        <f t="shared" ca="1" si="34"/>
        <v>0.70232786061592145</v>
      </c>
      <c r="AP106" t="str">
        <f t="shared" ca="1" si="35"/>
        <v>pics\\Goroh_5.jpg</v>
      </c>
      <c r="AR106" t="str">
        <f t="shared" si="37"/>
        <v/>
      </c>
      <c r="AS106" t="str">
        <f t="shared" ca="1" si="29"/>
        <v>pics\\Goroh_5.jpg</v>
      </c>
      <c r="AT106">
        <f t="shared" ca="1" si="30"/>
        <v>0.91442510945486655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_Вытянут_ли_</v>
      </c>
      <c r="BB106" t="str">
        <f t="shared" si="32"/>
        <v>_Вытянут_ли_ГОНИК?</v>
      </c>
      <c r="BC106">
        <f>A106</f>
        <v>1214</v>
      </c>
      <c r="BD106" cm="1">
        <f t="array" aca="1" ref="BD106" ca="1">INDEX($L$106:$L$113,(RANK(AT2,$AT$2:$AT$9)))</f>
        <v>2088</v>
      </c>
      <c r="BE106" cm="1">
        <f t="array" aca="1" ref="BE106" ca="1">INDEX(BD66:BD81,(RANK(AT7,$AT$2:$AT$17)))</f>
        <v>2136</v>
      </c>
      <c r="BF106" cm="1">
        <f t="array" aca="1" ref="BF106" ca="1">INDEX(BD90:BD105,(RANK(AT7,$AT$2:$AT$17)))</f>
        <v>2072</v>
      </c>
      <c r="BG106" cm="1">
        <f t="array" aca="1" ref="BG106" ca="1">INDEX(BD114:BD129,(RANK(AT7,$AT$2:$AT$9)))</f>
        <v>2096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VLOOKUP(B107,audio_list_stym!$A$3:$BP$18,64,FALSE)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VLOOKUP(B107,audio_list_stym!$A$3:$AJ$18,32,FALSE)</f>
        <v>Finger</v>
      </c>
      <c r="I107" t="s">
        <v>689</v>
      </c>
      <c r="J107" t="str">
        <f t="shared" si="27"/>
        <v>Finger_2</v>
      </c>
      <c r="K107">
        <v>14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242</v>
      </c>
      <c r="Q107" t="str">
        <f>IF(G107="экспл",0,IF(G107="импл_",VLOOKUP(J107,quest_импл!$A$1:$J$129,8,FALSE),0))</f>
        <v>sound\\Nadloman_li.wav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2063</v>
      </c>
      <c r="AD107" t="str">
        <f t="shared" ca="1" si="33"/>
        <v>pics\\Tomat_7.jpg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pics\\Tomat_7.jpg</v>
      </c>
      <c r="AI107" t="s">
        <v>117</v>
      </c>
      <c r="AO107">
        <f t="shared" ca="1" si="34"/>
        <v>2.6453467361233107E-2</v>
      </c>
      <c r="AP107" t="str">
        <f t="shared" ca="1" si="35"/>
        <v>pics\\Tomat_7.jpg</v>
      </c>
      <c r="AR107" t="str">
        <f t="shared" si="37"/>
        <v/>
      </c>
      <c r="AS107" t="str">
        <f t="shared" ca="1" si="29"/>
        <v>pics\\Tomat_7.jpg</v>
      </c>
      <c r="AT107">
        <f t="shared" ca="1" si="30"/>
        <v>0.23353990390516677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_Надломан_ли_</v>
      </c>
      <c r="BB107" t="str">
        <f t="shared" si="32"/>
        <v>_Надломан_ли_ГОНИК?</v>
      </c>
      <c r="BD107" cm="1">
        <f t="array" aca="1" ref="BD107" ca="1">INDEX($L$106:$L$113,(RANK(AT3,$AT$2:$AT$9)))</f>
        <v>2087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VLOOKUP(B108,audio_list_stym!$A$3:$BP$18,64,FALSE)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VLOOKUP(B108,audio_list_stym!$A$3:$AJ$18,32,FALSE)</f>
        <v>Finger</v>
      </c>
      <c r="I108" t="s">
        <v>690</v>
      </c>
      <c r="J108" t="str">
        <f t="shared" si="27"/>
        <v>Finger_3</v>
      </c>
      <c r="K108">
        <v>14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243</v>
      </c>
      <c r="Q108" t="str">
        <f>IF(G108="экспл",0,IF(G108="импл_",VLOOKUP(J108,quest_импл!$A$1:$J$129,8,FALSE),0))</f>
        <v>sound\\Volnistiy_li.wav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2032</v>
      </c>
      <c r="AD108" t="str">
        <f t="shared" ca="1" si="33"/>
        <v>pics\\Kokos_8.jpg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pics\\Kokos_8.jpg</v>
      </c>
      <c r="AI108" t="s">
        <v>118</v>
      </c>
      <c r="AO108">
        <f t="shared" ca="1" si="34"/>
        <v>0.59115363677259225</v>
      </c>
      <c r="AP108" t="str">
        <f t="shared" ca="1" si="35"/>
        <v>pics\\Kokos_8.jpg</v>
      </c>
      <c r="AR108" t="str">
        <f t="shared" si="37"/>
        <v/>
      </c>
      <c r="AS108" t="str">
        <f t="shared" ca="1" si="29"/>
        <v>pics\\Kokos_8.jpg</v>
      </c>
      <c r="AT108">
        <f t="shared" ca="1" si="30"/>
        <v>0.12376106496239225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_Волнистый_ли_</v>
      </c>
      <c r="BB108" t="str">
        <f t="shared" si="32"/>
        <v>_Волнистый_ли_ГОНИК?</v>
      </c>
      <c r="BD108" cm="1">
        <f t="array" aca="1" ref="BD108" ca="1">INDEX($L$106:$L$113,(RANK(AT4,$AT$2:$AT$9)))</f>
        <v>2086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VLOOKUP(B109,audio_list_stym!$A$3:$BP$18,64,FALSE)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VLOOKUP(B109,audio_list_stym!$A$3:$AJ$18,32,FALSE)</f>
        <v>Finger</v>
      </c>
      <c r="I109" t="s">
        <v>691</v>
      </c>
      <c r="J109" t="str">
        <f t="shared" si="27"/>
        <v>Finger_4</v>
      </c>
      <c r="K109">
        <v>14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244</v>
      </c>
      <c r="Q109" t="str">
        <f>IF(G109="экспл",0,IF(G109="импл_",VLOOKUP(J109,quest_импл!$A$1:$J$129,8,FALSE),0))</f>
        <v>sound\\Buriy_li.wav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2041</v>
      </c>
      <c r="AD109" t="str">
        <f t="shared" ca="1" si="33"/>
        <v>pics\\Peper_1.jpg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pics\\Peper_1.jpg</v>
      </c>
      <c r="AI109" t="s">
        <v>119</v>
      </c>
      <c r="AO109">
        <f t="shared" ca="1" si="34"/>
        <v>0.40218208946258127</v>
      </c>
      <c r="AP109" t="str">
        <f t="shared" ca="1" si="35"/>
        <v>pics\\Peper_1.jpg</v>
      </c>
      <c r="AR109" t="str">
        <f t="shared" si="37"/>
        <v/>
      </c>
      <c r="AS109" t="str">
        <f t="shared" ca="1" si="29"/>
        <v>pics\\Peper_1.jpg</v>
      </c>
      <c r="AT109">
        <f t="shared" ca="1" si="30"/>
        <v>0.42326001145583247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_Бурый_ли_</v>
      </c>
      <c r="BB109" t="str">
        <f t="shared" si="32"/>
        <v>_Бурый_ли_ГОНИК?</v>
      </c>
      <c r="BD109" cm="1">
        <f t="array" aca="1" ref="BD109" ca="1">INDEX($L$106:$L$113,(RANK(AT5,$AT$2:$AT$9)))</f>
        <v>2082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VLOOKUP(B110,audio_list_stym!$A$3:$BP$18,64,FALSE)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VLOOKUP(B110,audio_list_stym!$A$3:$AJ$18,32,FALSE)</f>
        <v>Finger</v>
      </c>
      <c r="I110" t="s">
        <v>692</v>
      </c>
      <c r="J110" t="str">
        <f t="shared" si="27"/>
        <v>Finger_5</v>
      </c>
      <c r="K110">
        <v>14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245</v>
      </c>
      <c r="Q110" t="str">
        <f>IF(G110="экспл",0,IF(G110="импл_",VLOOKUP(J110,quest_импл!$A$1:$J$129,8,FALSE),0))</f>
        <v>sound\\Vizhatiy_li.wav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2064</v>
      </c>
      <c r="AD110" t="str">
        <f t="shared" ca="1" si="33"/>
        <v>pics\\Tomat_8.jpg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pics\\Tomat_8.jpg</v>
      </c>
      <c r="AI110" t="s">
        <v>120</v>
      </c>
      <c r="AO110">
        <f t="shared" ca="1" si="34"/>
        <v>1.2600034016850725E-2</v>
      </c>
      <c r="AP110" t="str">
        <f t="shared" ca="1" si="35"/>
        <v>pics\\Tomat_8.jpg</v>
      </c>
      <c r="AR110" t="str">
        <f t="shared" si="37"/>
        <v/>
      </c>
      <c r="AS110" t="str">
        <f t="shared" ca="1" si="29"/>
        <v>pics\\Tomat_8.jpg</v>
      </c>
      <c r="AT110">
        <f t="shared" ca="1" si="30"/>
        <v>0.13474020265260178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_Выжатый_ли_</v>
      </c>
      <c r="BB110" t="str">
        <f t="shared" si="32"/>
        <v>_Выжатый_ли_ГОНИК?</v>
      </c>
      <c r="BD110" cm="1">
        <f t="array" aca="1" ref="BD110" ca="1">INDEX($L$106:$L$113,(RANK(AT6,$AT$2:$AT$9)))</f>
        <v>2085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VLOOKUP(B111,audio_list_stym!$A$3:$BP$18,64,FALSE)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VLOOKUP(B111,audio_list_stym!$A$3:$AJ$18,32,FALSE)</f>
        <v>Finger</v>
      </c>
      <c r="I111" t="s">
        <v>693</v>
      </c>
      <c r="J111" t="str">
        <f t="shared" si="27"/>
        <v>Finger_6</v>
      </c>
      <c r="K111">
        <v>14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246</v>
      </c>
      <c r="Q111" t="str">
        <f>IF(G111="экспл",0,IF(G111="импл_",VLOOKUP(J111,quest_импл!$A$1:$J$129,8,FALSE),0))</f>
        <v>sound\\Obemniy_li.wav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2043</v>
      </c>
      <c r="AD111" t="str">
        <f t="shared" ca="1" si="33"/>
        <v>pics\\Peper_3.jpg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pics\\Peper_3.jpg</v>
      </c>
      <c r="AI111" t="s">
        <v>121</v>
      </c>
      <c r="AO111">
        <f t="shared" ca="1" si="34"/>
        <v>0.35164500522728126</v>
      </c>
      <c r="AP111" t="str">
        <f t="shared" ca="1" si="35"/>
        <v>pics\\Peper_3.jpg</v>
      </c>
      <c r="AR111" t="str">
        <f t="shared" si="37"/>
        <v/>
      </c>
      <c r="AS111" t="str">
        <f t="shared" ca="1" si="29"/>
        <v>pics\\Peper_3.jpg</v>
      </c>
      <c r="AT111">
        <f t="shared" ca="1" si="30"/>
        <v>0.86377307515362056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_Объемный_ли_</v>
      </c>
      <c r="BB111" t="str">
        <f t="shared" si="32"/>
        <v>_Объемный_ли_ГОНИК?</v>
      </c>
      <c r="BD111" cm="1">
        <f t="array" aca="1" ref="BD111" ca="1">INDEX($L$106:$L$113,(RANK(AT7,$AT$2:$AT$9)))</f>
        <v>2081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VLOOKUP(B112,audio_list_stym!$A$3:$BP$18,64,FALSE)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VLOOKUP(B112,audio_list_stym!$A$3:$AJ$18,32,FALSE)</f>
        <v>Finger</v>
      </c>
      <c r="I112" t="s">
        <v>694</v>
      </c>
      <c r="J112" t="str">
        <f t="shared" si="27"/>
        <v>Finger_7</v>
      </c>
      <c r="K112">
        <v>14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247</v>
      </c>
      <c r="Q112" t="str">
        <f>IF(G112="экспл",0,IF(G112="импл_",VLOOKUP(J112,quest_импл!$A$1:$J$129,8,FALSE),0))</f>
        <v>sound\\Pustoy_li.wav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2002</v>
      </c>
      <c r="AD112" t="str">
        <f t="shared" ca="1" si="33"/>
        <v>pics\\Banan_2.jpg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pics\\Banan_2.jpg</v>
      </c>
      <c r="AI112" t="s">
        <v>122</v>
      </c>
      <c r="AO112">
        <f t="shared" ca="1" si="34"/>
        <v>0.96112848266591955</v>
      </c>
      <c r="AP112" t="str">
        <f t="shared" ca="1" si="35"/>
        <v>pics\\Banan_2.jpg</v>
      </c>
      <c r="AR112" t="str">
        <f t="shared" si="37"/>
        <v/>
      </c>
      <c r="AS112" t="str">
        <f t="shared" ca="1" si="29"/>
        <v>pics\\Banan_2.jpg</v>
      </c>
      <c r="AT112">
        <f t="shared" ca="1" si="30"/>
        <v>0.45619582493133348</v>
      </c>
      <c r="AU112" t="s">
        <v>697</v>
      </c>
      <c r="AV112" t="str">
        <f t="shared" ca="1" si="31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_Пустой_ли_</v>
      </c>
      <c r="BB112" t="str">
        <f t="shared" si="32"/>
        <v>_Пустой_ли_ГОНИК?</v>
      </c>
      <c r="BD112" cm="1">
        <f t="array" aca="1" ref="BD112" ca="1">INDEX($L$106:$L$113,(RANK(AT8,$AT$2:$AT$9)))</f>
        <v>2083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VLOOKUP(B113,audio_list_stym!$A$3:$BP$18,64,FALSE)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VLOOKUP(B113,audio_list_stym!$A$3:$AJ$18,32,FALSE)</f>
        <v>Finger</v>
      </c>
      <c r="I113" t="s">
        <v>695</v>
      </c>
      <c r="J113" t="str">
        <f t="shared" si="27"/>
        <v>Finger_8</v>
      </c>
      <c r="K113">
        <v>14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248</v>
      </c>
      <c r="Q113" t="str">
        <f>IF(G113="экспл",0,IF(G113="импл_",VLOOKUP(J113,quest_импл!$A$1:$J$129,8,FALSE),0))</f>
        <v>sound\\Beliy_li.wav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2008</v>
      </c>
      <c r="AD113" t="str">
        <f t="shared" ca="1" si="33"/>
        <v>pics\\Banan_8.jpg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pics\\Banan_8.jpg</v>
      </c>
      <c r="AI113" t="s">
        <v>123</v>
      </c>
      <c r="AO113">
        <f t="shared" ca="1" si="34"/>
        <v>0.88257451913354856</v>
      </c>
      <c r="AP113" t="str">
        <f t="shared" ca="1" si="35"/>
        <v>pics\\Banan_8.jpg</v>
      </c>
      <c r="AR113" t="str">
        <f t="shared" si="37"/>
        <v/>
      </c>
      <c r="AS113" t="str">
        <f t="shared" ca="1" si="29"/>
        <v>pics\\Banan_8.jpg</v>
      </c>
      <c r="AT113">
        <f t="shared" ca="1" si="30"/>
        <v>0.32597978868862676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_Белый_ли_</v>
      </c>
      <c r="BB113" t="str">
        <f t="shared" si="32"/>
        <v>_Белый_ли_ГОНИК?</v>
      </c>
      <c r="BD113" cm="1">
        <f t="array" aca="1" ref="BD113" ca="1">INDEX($L$106:$L$113,(RANK(AT9,$AT$2:$AT$9)))</f>
        <v>2084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VLOOKUP(B114,audio_list_stym!$A$3:$BP$18,64,FALSE)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VLOOKUP(B114,audio_list_stym!$A$3:$AJ$18,32,FALSE)</f>
        <v>Gac</v>
      </c>
      <c r="I114" t="s">
        <v>688</v>
      </c>
      <c r="J114" t="str">
        <f t="shared" si="27"/>
        <v>Gac_1</v>
      </c>
      <c r="K114">
        <v>15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121</v>
      </c>
      <c r="Z114" t="str">
        <f>IF(G114="экспл",VLOOKUP(J114,quest_экспл!$A$1:$N$129,12,FALSE),IF(G114="импл_",0,0))</f>
        <v>sound\\Ispachkan_li_on.wav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3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8"/>
        <v/>
      </c>
      <c r="AI114" t="s">
        <v>86</v>
      </c>
      <c r="AO114">
        <f t="shared" ca="1" si="34"/>
        <v>2.9851187955013958E-2</v>
      </c>
      <c r="AP114" t="str">
        <f t="shared" ca="1" si="35"/>
        <v>pics\\Tomat_6.jpg</v>
      </c>
      <c r="AR114" t="str">
        <f t="shared" si="37"/>
        <v/>
      </c>
      <c r="AS114" t="str">
        <f t="shared" si="29"/>
        <v/>
      </c>
      <c r="AT114">
        <f t="shared" ca="1" si="30"/>
        <v>0.6458881758992937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_Испачкан_ли_он?</v>
      </c>
      <c r="BA114" t="e">
        <f>VLOOKUP(Q114,audio_list_stym!$B$2:$BQ$299,68,FALSE)</f>
        <v>#N/A</v>
      </c>
      <c r="BB114" t="str">
        <f t="shared" si="32"/>
        <v>На_экране_ТОДИС._Испачкан_ли_он?</v>
      </c>
      <c r="BC114">
        <f>A114</f>
        <v>1215</v>
      </c>
      <c r="BD114" cm="1">
        <f t="array" aca="1" ref="BD114" ca="1">INDEX($L$114:$L$121,(RANK(AT2,$AT$2:$AT$9)))</f>
        <v>2096</v>
      </c>
      <c r="BE114" cm="1">
        <f t="array" aca="1" ref="BE114" ca="1">INDEX(BD66:BD81,(RANK(AT8,$AT$2:$AT$17)))</f>
        <v>2136</v>
      </c>
      <c r="BF114" cm="1">
        <f t="array" aca="1" ref="BF114" ca="1">INDEX(BD82:BD97,(RANK(AT8,$AT$2:$AT$9)))</f>
        <v>2150</v>
      </c>
      <c r="BG114" cm="1">
        <f t="array" aca="1" ref="BG114" ca="1">INDEX(BD98:BD113,(RANK(AT8,$AT$2:$AT$9)))</f>
        <v>2078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VLOOKUP(B115,audio_list_stym!$A$3:$BP$18,64,FALSE)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VLOOKUP(B115,audio_list_stym!$A$3:$AJ$18,32,FALSE)</f>
        <v>Gac</v>
      </c>
      <c r="I115" t="s">
        <v>689</v>
      </c>
      <c r="J115" t="str">
        <f t="shared" si="27"/>
        <v>Gac_2</v>
      </c>
      <c r="K115">
        <v>15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122</v>
      </c>
      <c r="Z115" t="str">
        <f>IF(G115="экспл",VLOOKUP(J115,quest_экспл!$A$1:$N$129,12,FALSE),IF(G115="импл_",0,0))</f>
        <v>sound\\On_farshirovanniy.wav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3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8"/>
        <v/>
      </c>
      <c r="AI115" t="s">
        <v>87</v>
      </c>
      <c r="AO115">
        <f t="shared" ca="1" si="34"/>
        <v>0.62519591213971437</v>
      </c>
      <c r="AP115" t="str">
        <f t="shared" ca="1" si="35"/>
        <v>pics\\Kokos_2.jpg</v>
      </c>
      <c r="AR115" t="str">
        <f t="shared" si="37"/>
        <v/>
      </c>
      <c r="AS115" t="str">
        <f t="shared" si="29"/>
        <v/>
      </c>
      <c r="AT115">
        <f t="shared" ca="1" si="30"/>
        <v>0.82966093354658299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_Он_фаршированный?</v>
      </c>
      <c r="BA115" t="e">
        <f>VLOOKUP(Q115,audio_list_stym!$B$2:$BQ$299,68,FALSE)</f>
        <v>#N/A</v>
      </c>
      <c r="BB115" t="str">
        <f t="shared" si="32"/>
        <v>Посмотрите,_вот_ТОДИС._Он_фаршированный?</v>
      </c>
      <c r="BD115" cm="1">
        <f t="array" aca="1" ref="BD115" ca="1">INDEX($L$114:$L$121,(RANK(AT3,$AT$2:$AT$9)))</f>
        <v>2095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VLOOKUP(B116,audio_list_stym!$A$3:$BP$18,64,FALSE)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VLOOKUP(B116,audio_list_stym!$A$3:$AJ$18,32,FALSE)</f>
        <v>Gac</v>
      </c>
      <c r="I116" t="s">
        <v>690</v>
      </c>
      <c r="J116" t="str">
        <f t="shared" si="27"/>
        <v>Gac_3</v>
      </c>
      <c r="K116">
        <v>15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123</v>
      </c>
      <c r="Z116" t="str">
        <f>IF(G116="экспл",VLOOKUP(J116,quest_экспл!$A$1:$N$129,12,FALSE),IF(G116="импл_",0,0))</f>
        <v>sound\\On_razrezanniy.wav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3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28"/>
        <v/>
      </c>
      <c r="AI116" t="s">
        <v>88</v>
      </c>
      <c r="AO116">
        <f t="shared" ca="1" si="34"/>
        <v>0.836085316020453</v>
      </c>
      <c r="AP116" t="str">
        <f t="shared" ca="1" si="35"/>
        <v>pics\\Finik_4.jpg</v>
      </c>
      <c r="AR116" t="str">
        <f t="shared" si="37"/>
        <v/>
      </c>
      <c r="AS116" t="str">
        <f t="shared" si="29"/>
        <v/>
      </c>
      <c r="AT116">
        <f t="shared" ca="1" si="30"/>
        <v>0.68029348715604099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_Он_разрезанный?</v>
      </c>
      <c r="BA116" t="e">
        <f>VLOOKUP(Q116,audio_list_stym!$B$2:$BQ$299,68,FALSE)</f>
        <v>#N/A</v>
      </c>
      <c r="BB116" t="str">
        <f t="shared" si="32"/>
        <v>Вот_ТОДИС._Он_разрезанный?</v>
      </c>
      <c r="BD116" cm="1">
        <f t="array" aca="1" ref="BD116" ca="1">INDEX($L$114:$L$121,(RANK(AT4,$AT$2:$AT$9)))</f>
        <v>2094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VLOOKUP(B117,audio_list_stym!$A$3:$BP$18,64,FALSE)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VLOOKUP(B117,audio_list_stym!$A$3:$AJ$18,32,FALSE)</f>
        <v>Gac</v>
      </c>
      <c r="I117" t="s">
        <v>691</v>
      </c>
      <c r="J117" t="str">
        <f t="shared" si="27"/>
        <v>Gac_4</v>
      </c>
      <c r="K117">
        <v>15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124</v>
      </c>
      <c r="Z117" t="str">
        <f>IF(G117="экспл",VLOOKUP(J117,quest_экспл!$A$1:$N$129,12,FALSE),IF(G117="импл_",0,0))</f>
        <v>sound\\On_s_lepestkami.wav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3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8"/>
        <v/>
      </c>
      <c r="AI117" t="s">
        <v>89</v>
      </c>
      <c r="AO117">
        <f t="shared" ca="1" si="34"/>
        <v>0.42606458807144942</v>
      </c>
      <c r="AP117" t="str">
        <f t="shared" ca="1" si="35"/>
        <v>pics\\Limon_8.jpg</v>
      </c>
      <c r="AR117" t="str">
        <f t="shared" si="37"/>
        <v/>
      </c>
      <c r="AS117" t="str">
        <f t="shared" si="29"/>
        <v/>
      </c>
      <c r="AT117">
        <f t="shared" ca="1" si="30"/>
        <v>0.15992714254462947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_Он_с_лепестками?</v>
      </c>
      <c r="BA117" t="e">
        <f>VLOOKUP(Q117,audio_list_stym!$B$2:$BQ$299,68,FALSE)</f>
        <v>#N/A</v>
      </c>
      <c r="BB117" t="str">
        <f t="shared" si="32"/>
        <v>Это_ТОДИС._Он_с_лепестками?</v>
      </c>
      <c r="BD117" cm="1">
        <f t="array" aca="1" ref="BD117" ca="1">INDEX($L$114:$L$121,(RANK(AT5,$AT$2:$AT$9)))</f>
        <v>2090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VLOOKUP(B118,audio_list_stym!$A$3:$BP$18,64,FALSE)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VLOOKUP(B118,audio_list_stym!$A$3:$AJ$18,32,FALSE)</f>
        <v>Gac</v>
      </c>
      <c r="I118" t="s">
        <v>692</v>
      </c>
      <c r="J118" t="str">
        <f t="shared" si="27"/>
        <v>Gac_5</v>
      </c>
      <c r="K118">
        <v>15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125</v>
      </c>
      <c r="Z118" t="str">
        <f>IF(G118="экспл",VLOOKUP(J118,quest_экспл!$A$1:$N$129,12,FALSE),IF(G118="импл_",0,0))</f>
        <v>sound\\Kolyuchiy_li_on.wav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3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28"/>
        <v/>
      </c>
      <c r="AI118" t="s">
        <v>90</v>
      </c>
      <c r="AO118">
        <f t="shared" ca="1" si="34"/>
        <v>6.9096400860939933E-2</v>
      </c>
      <c r="AP118" t="str">
        <f t="shared" ca="1" si="35"/>
        <v>pics\\Tomat_3.jpg</v>
      </c>
      <c r="AR118" t="str">
        <f t="shared" si="37"/>
        <v/>
      </c>
      <c r="AS118" t="str">
        <f t="shared" si="29"/>
        <v/>
      </c>
      <c r="AT118">
        <f t="shared" ca="1" si="30"/>
        <v>0.88485503117519104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_Колючий_ли_он?</v>
      </c>
      <c r="BA118" t="e">
        <f>VLOOKUP(Q118,audio_list_stym!$B$2:$BQ$299,68,FALSE)</f>
        <v>#N/A</v>
      </c>
      <c r="BB118" t="str">
        <f t="shared" si="32"/>
        <v>На_картинке_ТОДИС._Колючий_ли_он?</v>
      </c>
      <c r="BD118" cm="1">
        <f t="array" aca="1" ref="BD118" ca="1">INDEX($L$114:$L$121,(RANK(AT6,$AT$2:$AT$9)))</f>
        <v>2093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VLOOKUP(B119,audio_list_stym!$A$3:$BP$18,64,FALSE)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VLOOKUP(B119,audio_list_stym!$A$3:$AJ$18,32,FALSE)</f>
        <v>Gac</v>
      </c>
      <c r="I119" t="s">
        <v>693</v>
      </c>
      <c r="J119" t="str">
        <f t="shared" si="27"/>
        <v>Gac_6</v>
      </c>
      <c r="K119">
        <v>15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126</v>
      </c>
      <c r="Z119" t="str">
        <f>IF(G119="экспл",VLOOKUP(J119,quest_экспл!$A$1:$N$129,12,FALSE),IF(G119="импл_",0,0))</f>
        <v>sound\\Oranzheviy_li_on.wav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3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28"/>
        <v/>
      </c>
      <c r="AI119" t="s">
        <v>91</v>
      </c>
      <c r="AO119">
        <f t="shared" ca="1" si="34"/>
        <v>0.22312327620682315</v>
      </c>
      <c r="AP119" t="str">
        <f t="shared" ca="1" si="35"/>
        <v>pics\\Redis_2.jpg</v>
      </c>
      <c r="AR119" t="str">
        <f t="shared" si="37"/>
        <v/>
      </c>
      <c r="AS119" t="str">
        <f t="shared" si="29"/>
        <v/>
      </c>
      <c r="AT119">
        <f t="shared" ca="1" si="30"/>
        <v>8.0045262769027126E-2</v>
      </c>
      <c r="AU119" t="s">
        <v>697</v>
      </c>
      <c r="AV119" t="str">
        <f t="shared" ca="1" si="31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_Оранжевый_ли_он?</v>
      </c>
      <c r="BA119" t="e">
        <f>VLOOKUP(Q119,audio_list_stym!$B$2:$BQ$299,68,FALSE)</f>
        <v>#N/A</v>
      </c>
      <c r="BB119" t="str">
        <f t="shared" si="32"/>
        <v>На_мониторе_ТОДИС._Оранжевый_ли_он?</v>
      </c>
      <c r="BD119" cm="1">
        <f t="array" aca="1" ref="BD119" ca="1">INDEX($L$114:$L$121,(RANK(AT7,$AT$2:$AT$9)))</f>
        <v>2089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VLOOKUP(B120,audio_list_stym!$A$3:$BP$18,64,FALSE)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VLOOKUP(B120,audio_list_stym!$A$3:$AJ$18,32,FALSE)</f>
        <v>Gac</v>
      </c>
      <c r="I120" t="s">
        <v>694</v>
      </c>
      <c r="J120" t="str">
        <f t="shared" si="27"/>
        <v>Gac_7</v>
      </c>
      <c r="K120">
        <v>15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127</v>
      </c>
      <c r="Z120" t="str">
        <f>IF(G120="экспл",VLOOKUP(J120,quest_экспл!$A$1:$N$129,12,FALSE),IF(G120="импл_",0,0))</f>
        <v>sound\\On_zernistiy.wav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3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28"/>
        <v/>
      </c>
      <c r="AI120" t="s">
        <v>92</v>
      </c>
      <c r="AO120">
        <f t="shared" ca="1" si="34"/>
        <v>0.4734263224565094</v>
      </c>
      <c r="AP120" t="str">
        <f t="shared" ca="1" si="35"/>
        <v>pics\\Limon_5.jpg</v>
      </c>
      <c r="AR120" t="str">
        <f t="shared" si="37"/>
        <v/>
      </c>
      <c r="AS120" t="str">
        <f t="shared" si="29"/>
        <v/>
      </c>
      <c r="AT120">
        <f t="shared" ca="1" si="30"/>
        <v>0.17816867892627475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_Он_зернистый?</v>
      </c>
      <c r="BA120" t="e">
        <f>VLOOKUP(Q120,audio_list_stym!$B$2:$BQ$299,68,FALSE)</f>
        <v>#N/A</v>
      </c>
      <c r="BB120" t="str">
        <f t="shared" si="32"/>
        <v>Перед_Вами_ТОДИС._Он_зернистый?</v>
      </c>
      <c r="BD120" cm="1">
        <f t="array" aca="1" ref="BD120" ca="1">INDEX($L$114:$L$121,(RANK(AT8,$AT$2:$AT$9)))</f>
        <v>2091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VLOOKUP(B121,audio_list_stym!$A$3:$BP$18,64,FALSE)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VLOOKUP(B121,audio_list_stym!$A$3:$AJ$18,32,FALSE)</f>
        <v>Gac</v>
      </c>
      <c r="I121" t="s">
        <v>695</v>
      </c>
      <c r="J121" t="str">
        <f t="shared" si="27"/>
        <v>Gac_8</v>
      </c>
      <c r="K121">
        <v>15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128</v>
      </c>
      <c r="Z121" t="str">
        <f>IF(G121="экспл",VLOOKUP(J121,quest_экспл!$A$1:$N$129,12,FALSE),IF(G121="импл_",0,0))</f>
        <v>sound\\Okruglya_li_on.wav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3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28"/>
        <v/>
      </c>
      <c r="AI121" t="s">
        <v>93</v>
      </c>
      <c r="AO121">
        <f t="shared" ca="1" si="34"/>
        <v>0.87461176160932053</v>
      </c>
      <c r="AP121" t="str">
        <f t="shared" ca="1" si="35"/>
        <v>pics\\Finik_1.jpg</v>
      </c>
      <c r="AR121" t="str">
        <f>IF(AH121="sound\\Ogorod",AP49,"")</f>
        <v/>
      </c>
      <c r="AS121" t="str">
        <f t="shared" si="29"/>
        <v/>
      </c>
      <c r="AT121">
        <f t="shared" ca="1" si="30"/>
        <v>0.98123148845100994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_Округлый_ли_он?</v>
      </c>
      <c r="BA121" t="e">
        <f>VLOOKUP(Q121,audio_list_stym!$B$2:$BQ$299,68,FALSE)</f>
        <v>#N/A</v>
      </c>
      <c r="BB121" t="str">
        <f t="shared" si="32"/>
        <v>Вы_видите_ТОДИС._Округлый_ли_он?</v>
      </c>
      <c r="BD121" cm="1">
        <f t="array" aca="1" ref="BD121" ca="1">INDEX($L$114:$L$121,(RANK(AT9,$AT$2:$AT$9)))</f>
        <v>2092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VLOOKUP(B122,audio_list_stym!$A$3:$BP$18,64,FALSE)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VLOOKUP(B122,audio_list_stym!$A$3:$AJ$18,32,FALSE)</f>
        <v>Noni</v>
      </c>
      <c r="I122" t="s">
        <v>688</v>
      </c>
      <c r="J122" t="str">
        <f t="shared" si="27"/>
        <v>Noni_1</v>
      </c>
      <c r="K122">
        <v>16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257</v>
      </c>
      <c r="Q122" t="str">
        <f>IF(G122="экспл",0,IF(G122="импл_",VLOOKUP(J122,quest_импл!$A$1:$J$129,8,FALSE),0))</f>
        <v>sound\\Beliy_li_vnutri.wav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2015</v>
      </c>
      <c r="AD122" t="str">
        <f t="shared" ca="1" si="33"/>
        <v>pics\\Finik_7.jpg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pics\\Finik_7.jpg</v>
      </c>
      <c r="AI122" t="s">
        <v>124</v>
      </c>
      <c r="AO122">
        <f t="shared" ca="1" si="34"/>
        <v>0.78646987761827014</v>
      </c>
      <c r="AP122" t="str">
        <f t="shared" ca="1" si="35"/>
        <v>pics\\Finik_7.jpg</v>
      </c>
      <c r="AR122" t="str">
        <f t="shared" ref="AR122:AR129" si="38">IF(AH122="sound\\Ogorod",AP50,"")</f>
        <v/>
      </c>
      <c r="AS122" t="str">
        <f t="shared" ca="1" si="29"/>
        <v>pics\\Finik_7.jpg</v>
      </c>
      <c r="AT122">
        <f t="shared" ca="1" si="30"/>
        <v>0.14414871677847974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_Белый_ли_внутри_</v>
      </c>
      <c r="BB122" t="str">
        <f t="shared" si="32"/>
        <v>_Белый_ли_внутри_XXXXX?</v>
      </c>
      <c r="BC122">
        <f>A122</f>
        <v>1216</v>
      </c>
      <c r="BD122" cm="1">
        <f t="array" aca="1" ref="BD122" ca="1">INDEX($L$122:$L$129,(RANK(AT2,$AT$2:$AT$9)))</f>
        <v>2120</v>
      </c>
      <c r="BE122" cm="1">
        <f t="array" aca="1" ref="BE122" ca="1">INDEX(BD66:BD81,(RANK(AT9,$AT$2:$AT$17)))</f>
        <v>2133</v>
      </c>
      <c r="BF122" cm="1">
        <f t="array" aca="1" ref="BF122" ca="1">INDEX(BD90:BD105,(RANK(AT9,$AT$2:$AT$17)))</f>
        <v>2066</v>
      </c>
      <c r="BG122" cm="1">
        <f t="array" aca="1" ref="BG122" ca="1">INDEX(BD106:BD121,(RANK(AT9,$AT$2:$AT$17)))</f>
        <v>2082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VLOOKUP(B123,audio_list_stym!$A$3:$BP$18,64,FALSE)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VLOOKUP(B123,audio_list_stym!$A$3:$AJ$18,32,FALSE)</f>
        <v>Noni</v>
      </c>
      <c r="I123" t="s">
        <v>689</v>
      </c>
      <c r="J123" t="str">
        <f t="shared" si="27"/>
        <v>Noni_2</v>
      </c>
      <c r="K123">
        <v>16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258</v>
      </c>
      <c r="Q123" t="str">
        <f>IF(G123="экспл",0,IF(G123="импл_",VLOOKUP(J123,quest_импл!$A$1:$J$129,8,FALSE),0))</f>
        <v>sound\\Rebristiy_li.wav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2031</v>
      </c>
      <c r="AD123" t="str">
        <f t="shared" ca="1" si="33"/>
        <v>pics\\Kokos_7.jpg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pics\\Kokos_7.jpg</v>
      </c>
      <c r="AI123" t="s">
        <v>125</v>
      </c>
      <c r="AO123">
        <f t="shared" ca="1" si="34"/>
        <v>0.59372785224052871</v>
      </c>
      <c r="AP123" t="str">
        <f t="shared" ca="1" si="35"/>
        <v>pics\\Kokos_7.jpg</v>
      </c>
      <c r="AR123" t="str">
        <f t="shared" si="38"/>
        <v/>
      </c>
      <c r="AS123" t="str">
        <f t="shared" ca="1" si="29"/>
        <v>pics\\Kokos_7.jpg</v>
      </c>
      <c r="AT123">
        <f t="shared" ca="1" si="30"/>
        <v>0.63926131900423289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_Ребристый_ли_</v>
      </c>
      <c r="BB123" t="str">
        <f t="shared" si="32"/>
        <v>_Ребристый_ли_XXXXX?</v>
      </c>
      <c r="BD123" cm="1">
        <f t="array" aca="1" ref="BD123" ca="1">INDEX($L$122:$L$129,(RANK(AT3,$AT$2:$AT$9)))</f>
        <v>2119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VLOOKUP(B124,audio_list_stym!$A$3:$BP$18,64,FALSE)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VLOOKUP(B124,audio_list_stym!$A$3:$AJ$18,32,FALSE)</f>
        <v>Noni</v>
      </c>
      <c r="I124" t="s">
        <v>690</v>
      </c>
      <c r="J124" t="str">
        <f t="shared" si="27"/>
        <v>Noni_3</v>
      </c>
      <c r="K124">
        <v>16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259</v>
      </c>
      <c r="Q124" t="str">
        <f>IF(G124="экспл",0,IF(G124="импл_",VLOOKUP(J124,quest_импл!$A$1:$J$129,8,FALSE),0))</f>
        <v>sound\\Goluboy_li.wav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2005</v>
      </c>
      <c r="AD124" t="str">
        <f t="shared" ca="1" si="33"/>
        <v>pics\\Banan_5.jpg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pics\\Banan_5.jpg</v>
      </c>
      <c r="AI124" t="s">
        <v>126</v>
      </c>
      <c r="AO124">
        <f t="shared" ca="1" si="34"/>
        <v>0.92431903334170928</v>
      </c>
      <c r="AP124" t="str">
        <f t="shared" ca="1" si="35"/>
        <v>pics\\Banan_5.jpg</v>
      </c>
      <c r="AR124" t="str">
        <f t="shared" si="38"/>
        <v/>
      </c>
      <c r="AS124" t="str">
        <f t="shared" ca="1" si="29"/>
        <v>pics\\Banan_5.jpg</v>
      </c>
      <c r="AT124">
        <f t="shared" ca="1" si="30"/>
        <v>3.0520874453639157E-2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_Голубой_ли_</v>
      </c>
      <c r="BB124" t="str">
        <f t="shared" si="32"/>
        <v>_Голубой_ли_XXXXX?</v>
      </c>
      <c r="BD124" cm="1">
        <f t="array" aca="1" ref="BD124" ca="1">INDEX($L$122:$L$129,(RANK(AT4,$AT$2:$AT$9)))</f>
        <v>2118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VLOOKUP(B125,audio_list_stym!$A$3:$BP$18,64,FALSE)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VLOOKUP(B125,audio_list_stym!$A$3:$AJ$18,32,FALSE)</f>
        <v>Noni</v>
      </c>
      <c r="I125" t="s">
        <v>691</v>
      </c>
      <c r="J125" t="str">
        <f t="shared" si="27"/>
        <v>Noni_4</v>
      </c>
      <c r="K125">
        <v>16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260</v>
      </c>
      <c r="Q125" t="str">
        <f>IF(G125="экспл",0,IF(G125="импл_",VLOOKUP(J125,quest_импл!$A$1:$J$129,8,FALSE),0))</f>
        <v>sound\\S_bugorkami_li.wav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2046</v>
      </c>
      <c r="AD125" t="str">
        <f t="shared" ca="1" si="33"/>
        <v>pics\\Peper_6.jpg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pics\\Peper_6.jpg</v>
      </c>
      <c r="AI125" t="s">
        <v>127</v>
      </c>
      <c r="AO125">
        <f t="shared" ca="1" si="34"/>
        <v>0.25574098226127506</v>
      </c>
      <c r="AP125" t="str">
        <f t="shared" ca="1" si="35"/>
        <v>pics\\Peper_6.jpg</v>
      </c>
      <c r="AR125" t="str">
        <f t="shared" si="38"/>
        <v/>
      </c>
      <c r="AS125" t="str">
        <f t="shared" ca="1" si="29"/>
        <v>pics\\Peper_6.jpg</v>
      </c>
      <c r="AT125">
        <f t="shared" ca="1" si="30"/>
        <v>0.1814439559194132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_С_бугорками_ли_</v>
      </c>
      <c r="BB125" t="str">
        <f t="shared" si="32"/>
        <v>_С_бугорками_ли_XXXXX?</v>
      </c>
      <c r="BD125" cm="1">
        <f t="array" aca="1" ref="BD125" ca="1">INDEX($L$122:$L$129,(RANK(AT5,$AT$2:$AT$9)))</f>
        <v>2114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VLOOKUP(B126,audio_list_stym!$A$3:$BP$18,64,FALSE)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VLOOKUP(B126,audio_list_stym!$A$3:$AJ$18,32,FALSE)</f>
        <v>Noni</v>
      </c>
      <c r="I126" t="s">
        <v>692</v>
      </c>
      <c r="J126" t="str">
        <f t="shared" si="27"/>
        <v>Noni_5</v>
      </c>
      <c r="K126">
        <v>16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261</v>
      </c>
      <c r="Q126" t="str">
        <f>IF(G126="экспл",0,IF(G126="импл_",VLOOKUP(J126,quest_импл!$A$1:$J$129,8,FALSE),0))</f>
        <v>sound\\Ovalniy_li.wav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2027</v>
      </c>
      <c r="AD126" t="str">
        <f t="shared" ca="1" si="33"/>
        <v>pics\\Kokos_3.jpg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pics\\Kokos_3.jpg</v>
      </c>
      <c r="AI126" t="s">
        <v>128</v>
      </c>
      <c r="AO126">
        <f t="shared" ca="1" si="34"/>
        <v>0.61981610276850974</v>
      </c>
      <c r="AP126" t="str">
        <f t="shared" ca="1" si="35"/>
        <v>pics\\Kokos_3.jpg</v>
      </c>
      <c r="AR126" t="str">
        <f t="shared" si="38"/>
        <v/>
      </c>
      <c r="AS126" t="str">
        <f t="shared" ca="1" si="29"/>
        <v>pics\\Kokos_3.jpg</v>
      </c>
      <c r="AT126">
        <f t="shared" ca="1" si="30"/>
        <v>0.51094073125523054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_Овальный_ли_</v>
      </c>
      <c r="BB126" t="str">
        <f t="shared" si="32"/>
        <v>_Овальный_ли_XXXXX?</v>
      </c>
      <c r="BD126" cm="1">
        <f t="array" aca="1" ref="BD126" ca="1">INDEX($L$122:$L$129,(RANK(AT6,$AT$2:$AT$9)))</f>
        <v>2117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VLOOKUP(B127,audio_list_stym!$A$3:$BP$18,64,FALSE)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VLOOKUP(B127,audio_list_stym!$A$3:$AJ$18,32,FALSE)</f>
        <v>Noni</v>
      </c>
      <c r="I127" t="s">
        <v>693</v>
      </c>
      <c r="J127" t="str">
        <f t="shared" si="27"/>
        <v>Noni_6</v>
      </c>
      <c r="K127">
        <v>16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262</v>
      </c>
      <c r="Q127" t="str">
        <f>IF(G127="экспл",0,IF(G127="импл_",VLOOKUP(J127,quest_импл!$A$1:$J$129,8,FALSE),0))</f>
        <v>sound\\Zhidkiy_li.wav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2010</v>
      </c>
      <c r="AD127" t="str">
        <f t="shared" ca="1" si="33"/>
        <v>pics\\Finik_2.jpg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pics\\Finik_2.jpg</v>
      </c>
      <c r="AI127" t="s">
        <v>129</v>
      </c>
      <c r="AO127">
        <f t="shared" ca="1" si="34"/>
        <v>0.85574665007123185</v>
      </c>
      <c r="AP127" t="str">
        <f t="shared" ca="1" si="35"/>
        <v>pics\\Finik_2.jpg</v>
      </c>
      <c r="AR127" t="str">
        <f t="shared" si="38"/>
        <v/>
      </c>
      <c r="AS127" t="str">
        <f t="shared" ca="1" si="29"/>
        <v>pics\\Finik_2.jpg</v>
      </c>
      <c r="AT127">
        <f t="shared" ca="1" si="30"/>
        <v>0.71367889705628318</v>
      </c>
      <c r="AU127" t="s">
        <v>697</v>
      </c>
      <c r="AV127" t="str">
        <f t="shared" ca="1" si="31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_Жидкий_ли_</v>
      </c>
      <c r="BB127" t="str">
        <f t="shared" si="32"/>
        <v>_Жидкий_ли_XXXXX?</v>
      </c>
      <c r="BD127" cm="1">
        <f t="array" aca="1" ref="BD127" ca="1">INDEX($L$122:$L$129,(RANK(AT7,$AT$2:$AT$9)))</f>
        <v>2113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VLOOKUP(B128,audio_list_stym!$A$3:$BP$18,64,FALSE)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VLOOKUP(B128,audio_list_stym!$A$3:$AJ$18,32,FALSE)</f>
        <v>Noni</v>
      </c>
      <c r="I128" t="s">
        <v>694</v>
      </c>
      <c r="J128" t="str">
        <f t="shared" si="27"/>
        <v>Noni_7</v>
      </c>
      <c r="K128">
        <v>16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263</v>
      </c>
      <c r="Q128" t="str">
        <f>IF(G128="экспл",0,IF(G128="импл_",VLOOKUP(J128,quest_импл!$A$1:$J$129,8,FALSE),0))</f>
        <v>sound\\Lohmatiy_li.wav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2003</v>
      </c>
      <c r="AD128" t="str">
        <f t="shared" ca="1" si="33"/>
        <v>pics\\Banan_3.jpg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pics\\Banan_3.jpg</v>
      </c>
      <c r="AI128" t="s">
        <v>130</v>
      </c>
      <c r="AO128">
        <f t="shared" ca="1" si="34"/>
        <v>0.95478060343637994</v>
      </c>
      <c r="AP128" t="str">
        <f t="shared" ca="1" si="35"/>
        <v>pics\\Banan_3.jpg</v>
      </c>
      <c r="AR128" t="str">
        <f t="shared" si="38"/>
        <v/>
      </c>
      <c r="AS128" t="str">
        <f t="shared" ca="1" si="29"/>
        <v>pics\\Banan_3.jpg</v>
      </c>
      <c r="AT128">
        <f t="shared" ca="1" si="30"/>
        <v>0.35915251114651547</v>
      </c>
      <c r="AU128" t="s">
        <v>697</v>
      </c>
      <c r="AV128" t="str">
        <f t="shared" ca="1" si="31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_Лохматый_ли_</v>
      </c>
      <c r="BB128" t="str">
        <f t="shared" si="32"/>
        <v>_Лохматый_ли_XXXXX?</v>
      </c>
      <c r="BD128" cm="1">
        <f t="array" aca="1" ref="BD128" ca="1">INDEX($L$122:$L$129,(RANK(AT8,$AT$2:$AT$9)))</f>
        <v>2115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VLOOKUP(B129,audio_list_stym!$A$3:$BP$18,64,FALSE)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VLOOKUP(B129,audio_list_stym!$A$3:$AJ$18,32,FALSE)</f>
        <v>Noni</v>
      </c>
      <c r="I129" t="s">
        <v>695</v>
      </c>
      <c r="J129" t="str">
        <f t="shared" si="27"/>
        <v>Noni_8</v>
      </c>
      <c r="K129">
        <v>16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264</v>
      </c>
      <c r="Q129" t="str">
        <f>IF(G129="экспл",0,IF(G129="импл_",VLOOKUP(J129,quest_импл!$A$1:$J$129,8,FALSE),0))</f>
        <v>sound\\Zolotistiy_li.wav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2025</v>
      </c>
      <c r="AD129" t="str">
        <f t="shared" ca="1" si="33"/>
        <v>pics\\Kokos_1.jpg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pics\\Kokos_1.jpg</v>
      </c>
      <c r="AI129" t="s">
        <v>131</v>
      </c>
      <c r="AO129">
        <f t="shared" ca="1" si="34"/>
        <v>0.63353685002147331</v>
      </c>
      <c r="AP129" t="str">
        <f t="shared" ca="1" si="35"/>
        <v>pics\\Kokos_1.jpg</v>
      </c>
      <c r="AR129" t="str">
        <f t="shared" si="38"/>
        <v/>
      </c>
      <c r="AS129" t="str">
        <f t="shared" ca="1" si="29"/>
        <v>pics\\Kokos_1.jpg</v>
      </c>
      <c r="AT129">
        <f t="shared" ca="1" si="30"/>
        <v>0.18791893101923174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_Золотистый_ли_</v>
      </c>
      <c r="BB129" t="str">
        <f t="shared" si="32"/>
        <v>_Золотистый_ли_XXXXX?</v>
      </c>
      <c r="BD129" cm="1">
        <f t="array" aca="1" ref="BD129" ca="1">INDEX($L$122:$L$129,(RANK(AT9,$AT$2:$AT$9)))</f>
        <v>2116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C00-000000000000}"/>
  <pageMargins left="0.7" right="0.7" top="0.75" bottom="0.75" header="0.3" footer="0.3"/>
  <pageSetup paperSize="9" orientation="portrait" horizontalDpi="4294967293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H161"/>
  <sheetViews>
    <sheetView topLeftCell="AT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VLOOKUP(B2,audio_list_stym!$A$3:$BP$18,65,FALSE)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VLOOKUP(B2,audio_list_stym!$A$3:$AJ$18,33,FALSE)</f>
        <v>Tomat</v>
      </c>
      <c r="I2" t="s">
        <v>688</v>
      </c>
      <c r="J2" t="str">
        <f t="shared" ref="J2:J65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pics\\Injir_4.jpg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0.14436360405290471</v>
      </c>
      <c r="AP2" t="str">
        <f ca="1">INDEX($AM$2:$AM$25,(RANK(AO2,$AO$2:$AO$25)))</f>
        <v>pics\\Injir_4.jpg</v>
      </c>
      <c r="AQ2" t="str">
        <f ca="1">INDEX($AN$2:$AN$25,(RANK(AO2,$AO$2:$AO$25)))</f>
        <v>pics\\Tikva_4.jpg</v>
      </c>
      <c r="AR2" t="str">
        <f ca="1">IF(AH2="sound\\Ogorod",AP2,"")</f>
        <v>pics\\Injir_4.jpg</v>
      </c>
      <c r="AT2">
        <f t="shared" ref="AT2:AT65" ca="1" si="6">RAND()</f>
        <v>0.82649374582129453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_Целый_ли_ТОМАТ?</v>
      </c>
      <c r="BC2">
        <v>1201</v>
      </c>
      <c r="BD2">
        <v>2064</v>
      </c>
      <c r="BE2">
        <v>2031</v>
      </c>
      <c r="BF2">
        <v>2047</v>
      </c>
      <c r="BG2">
        <v>2023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VLOOKUP(B3,audio_list_stym!$A$3:$BP$18,65,FALSE)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VLOOKUP(B3,audio_list_stym!$A$3:$AJ$18,33,FALSE)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2039</v>
      </c>
      <c r="AD3" t="str">
        <f t="shared" ref="AD3:AD66" ca="1" si="9">IF(ISTEXT(AE3),AE3,IF(ISTEXT(AF3),AF3,""))</f>
        <v>pics\\Limon_7.jpg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pics\\Limon_7.jpg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0.68658446613998247</v>
      </c>
      <c r="AP3" t="str">
        <f t="shared" ref="AP3:AP25" ca="1" si="11">INDEX($AM$2:$AM$25,(RANK(AO3,$AO$2:$AO$25)))</f>
        <v>pics\\Limon_7.jpg</v>
      </c>
      <c r="AQ3" t="str">
        <f t="shared" ref="AQ3:AQ25" ca="1" si="12">INDEX($AN$2:$AN$25,(RANK(AO3,$AO$2:$AO$25)))</f>
        <v>pics\\Redis_7.jpg</v>
      </c>
      <c r="AR3" t="str">
        <f t="shared" ref="AR3:AR9" ca="1" si="13">IF(AH3="sound\\Ogorod",AP3,"")</f>
        <v>pics\\Limon_7.jpg</v>
      </c>
      <c r="AT3">
        <f t="shared" ca="1" si="6"/>
        <v>0.19065139934985198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_Мясистый_ли_ТОМАТ?</v>
      </c>
      <c r="BD3"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VLOOKUP(B4,audio_list_stym!$A$3:$BP$18,65,FALSE)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VLOOKUP(B4,audio_list_stym!$A$3:$AJ$18,33,FALSE)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2038</v>
      </c>
      <c r="AD4" t="str">
        <f t="shared" ca="1" si="9"/>
        <v>pics\\Limon_6.jpg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pics\\Limon_6.jpg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0.72976624007478119</v>
      </c>
      <c r="AP4" t="str">
        <f t="shared" ca="1" si="11"/>
        <v>pics\\Limon_6.jpg</v>
      </c>
      <c r="AQ4" t="str">
        <f t="shared" ca="1" si="12"/>
        <v>pics\\Redis_6.jpg</v>
      </c>
      <c r="AR4" t="str">
        <f t="shared" ca="1" si="13"/>
        <v>pics\\Limon_6.jpg</v>
      </c>
      <c r="AT4">
        <f t="shared" ca="1" si="6"/>
        <v>0.41261232587839825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_Горький_ли_ТОМАТ?</v>
      </c>
      <c r="BD4">
        <v>2061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VLOOKUP(B5,audio_list_stym!$A$3:$BP$18,65,FALSE)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VLOOKUP(B5,audio_list_stym!$A$3:$AJ$18,33,FALSE)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2033</v>
      </c>
      <c r="AD5" t="str">
        <f t="shared" ca="1" si="9"/>
        <v>pics\\Limon_1.jpg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pics\\Limon_1.jpg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0.98397134527331398</v>
      </c>
      <c r="AP5" t="str">
        <f t="shared" ca="1" si="11"/>
        <v>pics\\Limon_1.jpg</v>
      </c>
      <c r="AQ5" t="str">
        <f t="shared" ca="1" si="12"/>
        <v>pics\\Redis_1.jpg</v>
      </c>
      <c r="AR5" t="str">
        <f t="shared" ca="1" si="13"/>
        <v>pics\\Limon_1.jpg</v>
      </c>
      <c r="AT5">
        <f t="shared" ca="1" si="6"/>
        <v>1.0981864359351778E-2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_Яркий_ли_ТОМАТ?</v>
      </c>
      <c r="BD5"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VLOOKUP(B6,audio_list_stym!$A$3:$BP$18,65,FALSE)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VLOOKUP(B6,audio_list_stym!$A$3:$AJ$18,33,FALSE)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2155</v>
      </c>
      <c r="AD6" t="str">
        <f t="shared" ca="1" si="9"/>
        <v>pics\\Injir_3.jpg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pics\\Injir_3.jpg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0.18468136956617343</v>
      </c>
      <c r="AP6" t="str">
        <f t="shared" ca="1" si="11"/>
        <v>pics\\Injir_3.jpg</v>
      </c>
      <c r="AQ6" t="str">
        <f t="shared" ca="1" si="12"/>
        <v>pics\\Tikva_3.jpg</v>
      </c>
      <c r="AR6" t="str">
        <f t="shared" ca="1" si="13"/>
        <v>pics\\Injir_3.jpg</v>
      </c>
      <c r="AT6">
        <f t="shared" ca="1" si="6"/>
        <v>0.40436604723350555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_Острый_ли_ТОМАТ?</v>
      </c>
      <c r="BD6">
        <v>2062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VLOOKUP(B7,audio_list_stym!$A$3:$BP$18,65,FALSE)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VLOOKUP(B7,audio_list_stym!$A$3:$AJ$18,33,FALSE)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2159</v>
      </c>
      <c r="AD7" t="str">
        <f t="shared" ca="1" si="9"/>
        <v>pics\\Injir_7.jpg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pics\\Injir_7.jpg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7.274844877483766E-2</v>
      </c>
      <c r="AP7" t="str">
        <f t="shared" ca="1" si="11"/>
        <v>pics\\Injir_7.jpg</v>
      </c>
      <c r="AQ7" t="str">
        <f t="shared" ca="1" si="12"/>
        <v>pics\\Tikva_7.jpg</v>
      </c>
      <c r="AR7" t="str">
        <f t="shared" ca="1" si="13"/>
        <v>pics\\Injir_7.jpg</v>
      </c>
      <c r="AT7">
        <f t="shared" ca="1" si="6"/>
        <v>2.9247198668952423E-3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_Спелый_ли_ТОМАТ?</v>
      </c>
      <c r="BD7">
        <v>2057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VLOOKUP(B8,audio_list_stym!$A$3:$BP$18,65,FALSE)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VLOOKUP(B8,audio_list_stym!$A$3:$AJ$18,33,FALSE)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2006</v>
      </c>
      <c r="AD8" t="str">
        <f t="shared" ca="1" si="9"/>
        <v>pics\\Banan_6.jpg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pics\\Banan_6.jpg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0.57087037432334398</v>
      </c>
      <c r="AP8" t="str">
        <f t="shared" ca="1" si="11"/>
        <v>pics\\Banan_6.jpg</v>
      </c>
      <c r="AQ8" t="str">
        <f t="shared" ca="1" si="12"/>
        <v>pics\\Goroh_6.jpg</v>
      </c>
      <c r="AR8" t="str">
        <f t="shared" ca="1" si="13"/>
        <v>pics\\Banan_6.jpg</v>
      </c>
      <c r="AT8">
        <f t="shared" ca="1" si="6"/>
        <v>0.52910603932983014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_Серый_ли_ТОМАТ?</v>
      </c>
      <c r="BD8"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VLOOKUP(B9,audio_list_stym!$A$3:$BP$18,65,FALSE)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VLOOKUP(B9,audio_list_stym!$A$3:$AJ$18,33,FALSE)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2157</v>
      </c>
      <c r="AD9" t="str">
        <f t="shared" ca="1" si="9"/>
        <v>pics\\Injir_5.jpg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pics\\Injir_5.jpg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9.2563350173263448E-2</v>
      </c>
      <c r="AP9" t="str">
        <f t="shared" ca="1" si="11"/>
        <v>pics\\Injir_5.jpg</v>
      </c>
      <c r="AQ9" t="str">
        <f t="shared" ca="1" si="12"/>
        <v>pics\\Tikva_5.jpg</v>
      </c>
      <c r="AR9" t="str">
        <f t="shared" ca="1" si="13"/>
        <v>pics\\Injir_5.jpg</v>
      </c>
      <c r="AT9">
        <f t="shared" ca="1" si="6"/>
        <v>0.49968787458965935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_Вязкий_ли_ТОМАТ?</v>
      </c>
      <c r="BD9"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VLOOKUP(B10,audio_list_stym!$A$3:$BP$18,65,FALSE)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VLOOKUP(B10,audio_list_stym!$A$3:$AJ$18,33,FALSE)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9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0.90812502039967213</v>
      </c>
      <c r="AP10" t="str">
        <f t="shared" ca="1" si="11"/>
        <v>pics\\Limon_3.jpg</v>
      </c>
      <c r="AQ10" t="str">
        <f t="shared" ca="1" si="12"/>
        <v>pics\\Redis_3.jpg</v>
      </c>
      <c r="AT10">
        <f t="shared" ca="1" si="6"/>
        <v>0.42778409879527046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На_экране_ЛИМОН._Он_старый?</v>
      </c>
      <c r="BC10">
        <v>1202</v>
      </c>
      <c r="BD10">
        <v>2040</v>
      </c>
      <c r="BE10">
        <v>2061</v>
      </c>
      <c r="BF10">
        <v>2026</v>
      </c>
      <c r="BG10"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VLOOKUP(B11,audio_list_stym!$A$3:$BP$18,65,FALSE)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VLOOKUP(B11,audio_list_stym!$A$3:$AJ$18,33,FALSE)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9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0.5916017438275607</v>
      </c>
      <c r="AP11" t="str">
        <f t="shared" ca="1" si="11"/>
        <v>pics\\Banan_5.jpg</v>
      </c>
      <c r="AQ11" t="str">
        <f t="shared" ca="1" si="12"/>
        <v>pics\\Goroh_5.jpg</v>
      </c>
      <c r="AT11">
        <f t="shared" ca="1" si="6"/>
        <v>0.77041754913608318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Посмотрите,_вот_ЛИМОН._Фиолетовый_ли_он?</v>
      </c>
      <c r="BD11"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VLOOKUP(B12,audio_list_stym!$A$3:$BP$18,65,FALSE)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VLOOKUP(B12,audio_list_stym!$A$3:$AJ$18,33,FALSE)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9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0.63628513041237689</v>
      </c>
      <c r="AP12" t="str">
        <f t="shared" ca="1" si="11"/>
        <v>pics\\Banan_1.jpg</v>
      </c>
      <c r="AQ12" t="str">
        <f t="shared" ca="1" si="12"/>
        <v>pics\\Goroh_1.jpg</v>
      </c>
      <c r="AT12">
        <f t="shared" ca="1" si="6"/>
        <v>0.7863008150564742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Вот_ЛИМОН._Он_с_цедрой?</v>
      </c>
      <c r="BD12">
        <v>2037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VLOOKUP(B13,audio_list_stym!$A$3:$BP$18,65,FALSE)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VLOOKUP(B13,audio_list_stym!$A$3:$AJ$18,33,FALSE)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9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0.49126737680589394</v>
      </c>
      <c r="AP13" t="str">
        <f t="shared" ca="1" si="11"/>
        <v>pics\\Banan_7.jpg</v>
      </c>
      <c r="AQ13" t="str">
        <f t="shared" ca="1" si="12"/>
        <v>pics\\Goroh_7.jpg</v>
      </c>
      <c r="AT13">
        <f t="shared" ca="1" si="6"/>
        <v>0.9981427294784625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Это_ЛИМОН._Кислый_ли_он?</v>
      </c>
      <c r="BD13"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VLOOKUP(B14,audio_list_stym!$A$3:$BP$18,65,FALSE)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VLOOKUP(B14,audio_list_stym!$A$3:$AJ$18,33,FALSE)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9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0.91302254374043024</v>
      </c>
      <c r="AP14" t="str">
        <f t="shared" ca="1" si="11"/>
        <v>pics\\Limon_2.jpg</v>
      </c>
      <c r="AQ14" t="str">
        <f t="shared" ca="1" si="12"/>
        <v>pics\\Redis_2.jpg</v>
      </c>
      <c r="AT14">
        <f t="shared" ca="1" si="6"/>
        <v>0.70217613584427696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На_картинке_ЛИМОН._Сочный_ли_он?</v>
      </c>
      <c r="BD14">
        <v>2038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VLOOKUP(B15,audio_list_stym!$A$3:$BP$18,65,FALSE)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VLOOKUP(B15,audio_list_stym!$A$3:$AJ$18,33,FALSE)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9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6.4654139212328321E-2</v>
      </c>
      <c r="AP15" t="str">
        <f t="shared" ca="1" si="11"/>
        <v>pics\\Injir_8.jpg</v>
      </c>
      <c r="AQ15" t="str">
        <f t="shared" ca="1" si="12"/>
        <v>pics\\Tikva_8.jpg</v>
      </c>
      <c r="AT15">
        <f t="shared" ca="1" si="6"/>
        <v>0.522263140765727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На_мониторе_ЛИМОН._Упругий_ли_он?</v>
      </c>
      <c r="BD15">
        <v>2033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VLOOKUP(B16,audio_list_stym!$A$3:$BP$18,65,FALSE)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VLOOKUP(B16,audio_list_stym!$A$3:$AJ$18,33,FALSE)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9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0.65985904390042871</v>
      </c>
      <c r="AP16" t="str">
        <f t="shared" ca="1" si="11"/>
        <v>pics\\Limon_8.jpg</v>
      </c>
      <c r="AQ16" t="str">
        <f t="shared" ca="1" si="12"/>
        <v>pics\\Redis_8.jpg</v>
      </c>
      <c r="AT16">
        <f t="shared" ca="1" si="6"/>
        <v>0.71986050118394118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Перед_Вами_ЛИМОН._Он_длинный?</v>
      </c>
      <c r="BD16"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VLOOKUP(B17,audio_list_stym!$A$3:$BP$18,65,FALSE)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VLOOKUP(B17,audio_list_stym!$A$3:$AJ$18,33,FALSE)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9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0.45286776508474458</v>
      </c>
      <c r="AP17" t="str">
        <f t="shared" ca="1" si="11"/>
        <v>pics\\Banan_8.jpg</v>
      </c>
      <c r="AQ17" t="str">
        <f t="shared" ca="1" si="12"/>
        <v>pics\\Goroh_8.jpg</v>
      </c>
      <c r="AT17">
        <f t="shared" ca="1" si="6"/>
        <v>0.35759272574625811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Вы_видите_ЛИМОН._Он_без_кожуры?</v>
      </c>
      <c r="BD17"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VLOOKUP(B18,audio_list_stym!$A$3:$BP$18,65,FALSE)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VLOOKUP(B18,audio_list_stym!$A$3:$AJ$18,33,FALSE)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2018</v>
      </c>
      <c r="AD18" t="str">
        <f t="shared" ca="1" si="9"/>
        <v>pics\\Goroh_2.jpg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pics\\Goroh_2.jpg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0.61732910232626559</v>
      </c>
      <c r="AP18" t="str">
        <f t="shared" ca="1" si="11"/>
        <v>pics\\Banan_2.jpg</v>
      </c>
      <c r="AQ18" t="str">
        <f t="shared" ca="1" si="12"/>
        <v>pics\\Goroh_2.jpg</v>
      </c>
      <c r="AS18" t="str">
        <f t="shared" ref="AS18:AS25" ca="1" si="17">IF(AH18="sound\\Tropic",AQ18,"")</f>
        <v>pics\\Goroh_2.jpg</v>
      </c>
      <c r="AT18">
        <f t="shared" ca="1" si="6"/>
        <v>0.65973279030312493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_С_молоком_ли_XXXXX?</v>
      </c>
      <c r="BC18">
        <v>1203</v>
      </c>
      <c r="BD18">
        <v>2032</v>
      </c>
      <c r="BE18">
        <v>2035</v>
      </c>
      <c r="BF18">
        <v>2043</v>
      </c>
      <c r="BG18">
        <v>2019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VLOOKUP(B19,audio_list_stym!$A$3:$BP$18,65,FALSE)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VLOOKUP(B19,audio_list_stym!$A$3:$AJ$18,33,FALSE)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2161</v>
      </c>
      <c r="AD19" t="str">
        <f t="shared" ca="1" si="9"/>
        <v>pics\\Tikva_1.jpg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0.41475672068807501</v>
      </c>
      <c r="AP19" t="str">
        <f t="shared" ca="1" si="11"/>
        <v>pics\\Injir_1.jpg</v>
      </c>
      <c r="AQ19" t="str">
        <f t="shared" ca="1" si="12"/>
        <v>pics\\Tikva_1.jpg</v>
      </c>
      <c r="AS19" t="str">
        <f t="shared" ca="1" si="17"/>
        <v>pics\\Tikva_1.jpg</v>
      </c>
      <c r="AT19">
        <f t="shared" ca="1" si="6"/>
        <v>6.3728024470939504E-2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_Полый_ли_XXXXX?</v>
      </c>
      <c r="BD19"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VLOOKUP(B20,audio_list_stym!$A$3:$BP$18,65,FALSE)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VLOOKUP(B20,audio_list_stym!$A$3:$AJ$18,33,FALSE)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2166</v>
      </c>
      <c r="AD20" t="str">
        <f t="shared" ca="1" si="9"/>
        <v>pics\\Tikva_6.jpg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pics\\Tikva_6.jpg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7.9419261203985458E-2</v>
      </c>
      <c r="AP20" t="str">
        <f t="shared" ca="1" si="11"/>
        <v>pics\\Injir_6.jpg</v>
      </c>
      <c r="AQ20" t="str">
        <f t="shared" ca="1" si="12"/>
        <v>pics\\Tikva_6.jpg</v>
      </c>
      <c r="AS20" t="str">
        <f t="shared" ca="1" si="17"/>
        <v>pics\\Tikva_6.jpg</v>
      </c>
      <c r="AT20">
        <f t="shared" ca="1" si="6"/>
        <v>0.56341295267685743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_Гладкий_ли_XXXXX?</v>
      </c>
      <c r="BD20">
        <v>2029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VLOOKUP(B21,audio_list_stym!$A$3:$BP$18,65,FALSE)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VLOOKUP(B21,audio_list_stym!$A$3:$AJ$18,33,FALSE)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2162</v>
      </c>
      <c r="AD21" t="str">
        <f t="shared" ca="1" si="9"/>
        <v>pics\\Tikva_2.jpg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pics\\Tikva_2.jpg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0.27119971522767017</v>
      </c>
      <c r="AP21" t="str">
        <f t="shared" ca="1" si="11"/>
        <v>pics\\Injir_2.jpg</v>
      </c>
      <c r="AQ21" t="str">
        <f t="shared" ca="1" si="12"/>
        <v>pics\\Tikva_2.jpg</v>
      </c>
      <c r="AS21" t="str">
        <f t="shared" ca="1" si="17"/>
        <v>pics\\Tikva_2.jpg</v>
      </c>
      <c r="AT21">
        <f t="shared" ca="1" si="6"/>
        <v>8.0046364996503638E-2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_Пористый_ли_XXXXX?</v>
      </c>
      <c r="BD21"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VLOOKUP(B22,audio_list_stym!$A$3:$BP$18,65,FALSE)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VLOOKUP(B22,audio_list_stym!$A$3:$AJ$18,33,FALSE)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2019</v>
      </c>
      <c r="AD22" t="str">
        <f t="shared" ca="1" si="9"/>
        <v>pics\\Goroh_3.jpg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pics\\Goroh_3.jpg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0.61381331721149823</v>
      </c>
      <c r="AP22" t="str">
        <f t="shared" ca="1" si="11"/>
        <v>pics\\Banan_3.jpg</v>
      </c>
      <c r="AQ22" t="str">
        <f t="shared" ca="1" si="12"/>
        <v>pics\\Goroh_3.jpg</v>
      </c>
      <c r="AS22" t="str">
        <f t="shared" ca="1" si="17"/>
        <v>pics\\Goroh_3.jpg</v>
      </c>
      <c r="AT22">
        <f t="shared" ca="1" si="6"/>
        <v>0.49999546895977753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_Вареный_ли_XXXXX?</v>
      </c>
      <c r="BD22">
        <v>2030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VLOOKUP(B23,audio_list_stym!$A$3:$BP$18,65,FALSE)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VLOOKUP(B23,audio_list_stym!$A$3:$AJ$18,33,FALSE)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2053</v>
      </c>
      <c r="AD23" t="str">
        <f t="shared" ca="1" si="9"/>
        <v>pics\\Redis_5.jpg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pics\\Redis_5.jpg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0.72998276178745325</v>
      </c>
      <c r="AP23" t="str">
        <f t="shared" ca="1" si="11"/>
        <v>pics\\Limon_5.jpg</v>
      </c>
      <c r="AQ23" t="str">
        <f t="shared" ca="1" si="12"/>
        <v>pics\\Redis_5.jpg</v>
      </c>
      <c r="AS23" t="str">
        <f t="shared" ca="1" si="17"/>
        <v>pics\\Redis_5.jpg</v>
      </c>
      <c r="AT23">
        <f t="shared" ca="1" si="6"/>
        <v>0.71283473171547551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_Плотный_ли_XXXXX?</v>
      </c>
      <c r="BD23">
        <v>2025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VLOOKUP(B24,audio_list_stym!$A$3:$BP$18,65,FALSE)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VLOOKUP(B24,audio_list_stym!$A$3:$AJ$18,33,FALSE)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2052</v>
      </c>
      <c r="AD24" t="str">
        <f t="shared" ca="1" si="9"/>
        <v>pics\\Redis_4.jpg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pics\\Redis_4.jpg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0.76681544958971171</v>
      </c>
      <c r="AP24" t="str">
        <f t="shared" ca="1" si="11"/>
        <v>pics\\Limon_4.jpg</v>
      </c>
      <c r="AQ24" t="str">
        <f t="shared" ca="1" si="12"/>
        <v>pics\\Redis_4.jpg</v>
      </c>
      <c r="AS24" t="str">
        <f t="shared" ca="1" si="17"/>
        <v>pics\\Redis_4.jpg</v>
      </c>
      <c r="AT24">
        <f t="shared" ca="1" si="6"/>
        <v>0.41807734230002336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_Ворсистый_ли_XXXXX?</v>
      </c>
      <c r="BD24"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VLOOKUP(B25,audio_list_stym!$A$3:$BP$18,65,FALSE)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VLOOKUP(B25,audio_list_stym!$A$3:$AJ$18,33,FALSE)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2020</v>
      </c>
      <c r="AD25" t="str">
        <f t="shared" ca="1" si="9"/>
        <v>pics\\Goroh_4.jpg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pics\\Goroh_4.jpg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0.59324206402827195</v>
      </c>
      <c r="AP25" t="str">
        <f t="shared" ca="1" si="11"/>
        <v>pics\\Banan_4.jpg</v>
      </c>
      <c r="AQ25" t="str">
        <f t="shared" ca="1" si="12"/>
        <v>pics\\Goroh_4.jpg</v>
      </c>
      <c r="AS25" t="str">
        <f t="shared" ca="1" si="17"/>
        <v>pics\\Goroh_4.jpg</v>
      </c>
      <c r="AT25">
        <f t="shared" ca="1" si="6"/>
        <v>0.12193775351900693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_Мягкий_ли_XXXXX?</v>
      </c>
      <c r="BD25"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VLOOKUP(B26,audio_list_stym!$A$3:$BP$18,65,FALSE)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VLOOKUP(B26,audio_list_stym!$A$3:$AJ$18,33,FALSE)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9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0.85435656771232815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На_экране_XXXXX._Он_с_ботвой?</v>
      </c>
      <c r="BC26">
        <v>1204</v>
      </c>
      <c r="BD26">
        <v>2056</v>
      </c>
      <c r="BE26">
        <v>2061</v>
      </c>
      <c r="BF26">
        <v>2045</v>
      </c>
      <c r="BG26">
        <v>2013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VLOOKUP(B27,audio_list_stym!$A$3:$BP$18,65,FALSE)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VLOOKUP(B27,audio_list_stym!$A$3:$AJ$18,33,FALSE)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9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2.07082690966921E-2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Посмотрите,_вот_XXXXX._Он_алый?</v>
      </c>
      <c r="BD27"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VLOOKUP(B28,audio_list_stym!$A$3:$BP$18,65,FALSE)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VLOOKUP(B28,audio_list_stym!$A$3:$AJ$18,33,FALSE)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9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0.32626030500887715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Вот_XXXXX._Пряный_ли_он?</v>
      </c>
      <c r="BD28">
        <v>2053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VLOOKUP(B29,audio_list_stym!$A$3:$BP$18,65,FALSE)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VLOOKUP(B29,audio_list_stym!$A$3:$AJ$18,33,FALSE)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9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0.98802033680473034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Это_XXXXX._Жирный_ли_он?</v>
      </c>
      <c r="BD29"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VLOOKUP(B30,audio_list_stym!$A$3:$BP$18,65,FALSE)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VLOOKUP(B30,audio_list_stym!$A$3:$AJ$18,33,FALSE)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9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0.77320325565038062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На_картинке_XXXXX._Он_соленый?</v>
      </c>
      <c r="BD30">
        <v>2054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VLOOKUP(B31,audio_list_stym!$A$3:$BP$18,65,FALSE)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VLOOKUP(B31,audio_list_stym!$A$3:$AJ$18,33,FALSE)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9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0.73957959482881663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На_мониторе_XXXXX._Пышный_ли_он?</v>
      </c>
      <c r="BD31">
        <v>2049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VLOOKUP(B32,audio_list_stym!$A$3:$BP$18,65,FALSE)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VLOOKUP(B32,audio_list_stym!$A$3:$AJ$18,33,FALSE)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9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0.46340649613021578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Перед_Вами_XXXXX._Крепкий_ли_он?</v>
      </c>
      <c r="BD32"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VLOOKUP(B33,audio_list_stym!$A$3:$BP$18,65,FALSE)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VLOOKUP(B33,audio_list_stym!$A$3:$AJ$18,33,FALSE)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9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0.70035062728936703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Вы_видите_XXXXX._Он_круглый?</v>
      </c>
      <c r="BD33"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VLOOKUP(B34,audio_list_stym!$A$3:$BP$18,65,FALSE)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VLOOKUP(B34,audio_list_stym!$A$3:$AJ$18,33,FALSE)</f>
        <v>Peper</v>
      </c>
      <c r="I34" t="s">
        <v>688</v>
      </c>
      <c r="J34" t="str">
        <f t="shared" si="1"/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2035</v>
      </c>
      <c r="AD34" t="str">
        <f t="shared" ca="1" si="9"/>
        <v>pics\\Limon_3.jpg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pics\\Limon_3.jpg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pics\\Limon_3.jpg</v>
      </c>
      <c r="AT34">
        <f t="shared" ca="1" si="6"/>
        <v>0.87382610734946264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_Сырой_ли_ПЕРЕЦ?</v>
 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VLOOKUP(B35,audio_list_stym!$A$3:$BP$18,65,FALSE)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VLOOKUP(B35,audio_list_stym!$A$3:$AJ$18,33,FALSE)</f>
        <v>Peper</v>
      </c>
      <c r="I35" t="s">
        <v>689</v>
      </c>
      <c r="J35" t="str">
        <f t="shared" si="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2005</v>
      </c>
      <c r="AD35" t="str">
        <f t="shared" ca="1" si="9"/>
        <v>pics\\Banan_5.jpg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pics\\Banan_5.jpg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pics\\Banan_5.jpg</v>
      </c>
      <c r="AT35">
        <f t="shared" ca="1" si="6"/>
        <v>0.50140477495038793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_Слоеный_ли_ПЕРЕЦ?</v>
      </c>
      <c r="BD35"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VLOOKUP(B36,audio_list_stym!$A$3:$BP$18,65,FALSE)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VLOOKUP(B36,audio_list_stym!$A$3:$AJ$18,33,FALSE)</f>
        <v>Peper</v>
      </c>
      <c r="I36" t="s">
        <v>690</v>
      </c>
      <c r="J36" t="str">
        <f t="shared" si="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2001</v>
      </c>
      <c r="AD36" t="str">
        <f t="shared" ca="1" si="9"/>
        <v>pics\\Banan_1.jpg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pics\\Banan_1.jpg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pics\\Banan_1.jpg</v>
      </c>
      <c r="AT36">
        <f t="shared" ca="1" si="6"/>
        <v>0.94271246187863134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_Гнилой_ли_ПЕРЕЦ?</v>
      </c>
      <c r="BD36">
        <v>2045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VLOOKUP(B37,audio_list_stym!$A$3:$BP$18,65,FALSE)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VLOOKUP(B37,audio_list_stym!$A$3:$AJ$18,33,FALSE)</f>
        <v>Peper</v>
      </c>
      <c r="I37" t="s">
        <v>691</v>
      </c>
      <c r="J37" t="str">
        <f t="shared" si="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2007</v>
      </c>
      <c r="AD37" t="str">
        <f t="shared" ca="1" si="9"/>
        <v>pics\\Banan_7.jpg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pics\\Banan_7.jpg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pics\\Banan_7.jpg</v>
      </c>
      <c r="AT37">
        <f t="shared" ca="1" si="6"/>
        <v>0.42223916393786665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_Бугристый_ли_ПЕРЕЦ?</v>
      </c>
      <c r="BD37"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VLOOKUP(B38,audio_list_stym!$A$3:$BP$18,65,FALSE)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VLOOKUP(B38,audio_list_stym!$A$3:$AJ$18,33,FALSE)</f>
        <v>Peper</v>
      </c>
      <c r="I38" t="s">
        <v>692</v>
      </c>
      <c r="J38" t="str">
        <f t="shared" si="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2034</v>
      </c>
      <c r="AD38" t="str">
        <f t="shared" ca="1" si="9"/>
        <v>pics\\Limon_2.jpg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pics\\Limon_2.jpg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pics\\Limon_2.jpg</v>
      </c>
      <c r="AT38">
        <f t="shared" ca="1" si="6"/>
        <v>0.67911453781545805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_Черный_ли_ПЕРЕЦ?</v>
      </c>
      <c r="BD38">
        <v>2046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VLOOKUP(B39,audio_list_stym!$A$3:$BP$18,65,FALSE)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VLOOKUP(B39,audio_list_stym!$A$3:$AJ$18,33,FALSE)</f>
        <v>Peper</v>
      </c>
      <c r="I39" t="s">
        <v>693</v>
      </c>
      <c r="J39" t="str">
        <f t="shared" si="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2160</v>
      </c>
      <c r="AD39" t="str">
        <f t="shared" ca="1" si="9"/>
        <v>pics\\Injir_8.jpg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pics\\Injir_8.jpg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pics\\Injir_8.jpg</v>
      </c>
      <c r="AT39">
        <f t="shared" ca="1" si="6"/>
        <v>0.67796813070035777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_Хрустящий_ли_ПЕРЕЦ?</v>
      </c>
      <c r="BD39">
        <v>2041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VLOOKUP(B40,audio_list_stym!$A$3:$BP$18,65,FALSE)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VLOOKUP(B40,audio_list_stym!$A$3:$AJ$18,33,FALSE)</f>
        <v>Peper</v>
      </c>
      <c r="I40" t="s">
        <v>694</v>
      </c>
      <c r="J40" t="str">
        <f t="shared" si="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2040</v>
      </c>
      <c r="AD40" t="str">
        <f t="shared" ca="1" si="9"/>
        <v>pics\\Limon_8.jpg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pics\\Limon_8.jpg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pics\\Limon_8.jpg</v>
      </c>
      <c r="AT40">
        <f t="shared" ca="1" si="6"/>
        <v>0.22856975354512643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_Блестит_ли_ПЕРЕЦ?</v>
      </c>
      <c r="BD40"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VLOOKUP(B41,audio_list_stym!$A$3:$BP$18,65,FALSE)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VLOOKUP(B41,audio_list_stym!$A$3:$AJ$18,33,FALSE)</f>
        <v>Peper</v>
      </c>
      <c r="I41" t="s">
        <v>695</v>
      </c>
      <c r="J41" t="str">
        <f t="shared" si="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2008</v>
      </c>
      <c r="AD41" t="str">
        <f t="shared" ca="1" si="9"/>
        <v>pics\\Banan_8.jpg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pics\\Banan_8.jpg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pics\\Banan_8.jpg</v>
      </c>
      <c r="AT41">
        <f t="shared" ca="1" si="6"/>
        <v>0.49424080239603607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_Цитрусовый_ли_ПЕРЕЦ?</v>
      </c>
      <c r="BD41"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VLOOKUP(B42,audio_list_stym!$A$3:$BP$18,65,FALSE)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VLOOKUP(B42,audio_list_stym!$A$3:$AJ$18,33,FALSE)</f>
        <v>Banan</v>
      </c>
      <c r="I42" t="s">
        <v>688</v>
      </c>
      <c r="J42" t="str">
        <f t="shared" si="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9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1.5518753955836684E-2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На_экране_БАНАН._Он_чистый?</v>
      </c>
      <c r="BC42">
        <v>1206</v>
      </c>
      <c r="BD42">
        <v>2008</v>
      </c>
      <c r="BE42">
        <v>2034</v>
      </c>
      <c r="BF42">
        <v>2042</v>
      </c>
      <c r="BG42">
        <v>2018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VLOOKUP(B43,audio_list_stym!$A$3:$BP$18,65,FALSE)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VLOOKUP(B43,audio_list_stym!$A$3:$AJ$18,33,FALSE)</f>
        <v>Banan</v>
      </c>
      <c r="I43" t="s">
        <v>689</v>
      </c>
      <c r="J43" t="str">
        <f t="shared" si="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9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0.6949020973791622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Посмотрите,_вот_БАНАН._Свежий_ли_он?</v>
      </c>
      <c r="BD43"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VLOOKUP(B44,audio_list_stym!$A$3:$BP$18,65,FALSE)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VLOOKUP(B44,audio_list_stym!$A$3:$AJ$18,33,FALSE)</f>
        <v>Banan</v>
      </c>
      <c r="I44" t="s">
        <v>690</v>
      </c>
      <c r="J44" t="str">
        <f t="shared" si="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9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0.20552398173835029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Вот_БАНАН._Он_жаренный?</v>
      </c>
      <c r="BD44">
        <v>2005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VLOOKUP(B45,audio_list_stym!$A$3:$BP$18,65,FALSE)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VLOOKUP(B45,audio_list_stym!$A$3:$AJ$18,33,FALSE)</f>
        <v>Banan</v>
      </c>
      <c r="I45" t="s">
        <v>691</v>
      </c>
      <c r="J45" t="str">
        <f t="shared" si="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9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0.55376724471349015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Это_БАНАН._Сладкий_ли_он?</v>
      </c>
      <c r="BD45"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VLOOKUP(B46,audio_list_stym!$A$3:$BP$18,65,FALSE)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VLOOKUP(B46,audio_list_stym!$A$3:$AJ$18,33,FALSE)</f>
        <v>Banan</v>
      </c>
      <c r="I46" t="s">
        <v>692</v>
      </c>
      <c r="J46" t="str">
        <f t="shared" si="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9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0.42660164155953351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На_картинке_БАНАН._Влажный_ли_он?</v>
      </c>
      <c r="BD46">
        <v>2006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VLOOKUP(B47,audio_list_stym!$A$3:$BP$18,65,FALSE)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VLOOKUP(B47,audio_list_stym!$A$3:$AJ$18,33,FALSE)</f>
        <v>Banan</v>
      </c>
      <c r="I47" t="s">
        <v>693</v>
      </c>
      <c r="J47" t="str">
        <f t="shared" si="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9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8.064748781348019E-2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На_мониторе_БАНАН._Он_съедобный?</v>
      </c>
      <c r="BD47">
        <v>2001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VLOOKUP(B48,audio_list_stym!$A$3:$BP$18,65,FALSE)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VLOOKUP(B48,audio_list_stym!$A$3:$AJ$18,33,FALSE)</f>
        <v>Banan</v>
      </c>
      <c r="I48" t="s">
        <v>694</v>
      </c>
      <c r="J48" t="str">
        <f t="shared" si="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9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0.17097875265419271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Перед_Вами_БАНАН._Сиреневый_ли_он?</v>
      </c>
      <c r="BD48"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VLOOKUP(B49,audio_list_stym!$A$3:$BP$18,65,FALSE)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VLOOKUP(B49,audio_list_stym!$A$3:$AJ$18,33,FALSE)</f>
        <v>Banan</v>
      </c>
      <c r="I49" t="s">
        <v>695</v>
      </c>
      <c r="J49" t="str">
        <f t="shared" si="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9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0.56418222021869446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Вы_видите_БАНАН._Он_репчатый?</v>
      </c>
      <c r="BD49"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VLOOKUP(B50,audio_list_stym!$A$3:$BP$18,65,FALSE)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VLOOKUP(B50,audio_list_stym!$A$3:$AJ$18,33,FALSE)</f>
        <v>Finik</v>
      </c>
      <c r="I50" t="s">
        <v>688</v>
      </c>
      <c r="J50" t="str">
        <f t="shared" si="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2164</v>
      </c>
      <c r="AD50" t="str">
        <f t="shared" ca="1" si="9"/>
        <v>pics\\Tikva_4.jpg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pics\\Tikva_4.jpg</v>
      </c>
      <c r="AH50" t="str">
        <f t="shared" si="3"/>
        <v>sound\\Tropic</v>
      </c>
      <c r="AS50" t="str">
        <f ca="1">IF(AH50="sound\\Tropic",AQ2,"")</f>
        <v>pics\\Tikva_4.jpg</v>
      </c>
      <c r="AT50">
        <f t="shared" ca="1" si="6"/>
        <v>0.3960670761719981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_Коричневый_ли_XXXXX?</v>
      </c>
      <c r="BC50">
        <v>1207</v>
      </c>
      <c r="BD50">
        <v>2016</v>
      </c>
      <c r="BE50">
        <v>2059</v>
      </c>
      <c r="BF50">
        <v>2027</v>
      </c>
      <c r="BG50">
        <v>2024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VLOOKUP(B51,audio_list_stym!$A$3:$BP$18,65,FALSE)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VLOOKUP(B51,audio_list_stym!$A$3:$AJ$18,33,FALSE)</f>
        <v>Finik</v>
      </c>
      <c r="I51" t="s">
        <v>689</v>
      </c>
      <c r="J51" t="str">
        <f t="shared" si="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2055</v>
      </c>
      <c r="AD51" t="str">
        <f t="shared" ca="1" si="9"/>
        <v>pics\\Redis_7.jpg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pics\\Redis_7.jpg</v>
      </c>
      <c r="AH51" t="str">
        <f t="shared" si="3"/>
        <v>sound\\Tropic</v>
      </c>
      <c r="AS51" t="str">
        <f t="shared" ref="AS51:AS57" ca="1" si="25">IF(AH51="sound\\Tropic",AQ3,"")</f>
        <v>pics\\Redis_7.jpg</v>
      </c>
      <c r="AT51">
        <f t="shared" ca="1" si="6"/>
        <v>0.673827723193276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_Сахаристый_ли_XXXXX?</v>
      </c>
      <c r="BD51"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VLOOKUP(B52,audio_list_stym!$A$3:$BP$18,65,FALSE)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VLOOKUP(B52,audio_list_stym!$A$3:$AJ$18,33,FALSE)</f>
        <v>Finik</v>
      </c>
      <c r="I52" t="s">
        <v>690</v>
      </c>
      <c r="J52" t="str">
        <f t="shared" si="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2054</v>
      </c>
      <c r="AD52" t="str">
        <f t="shared" ca="1" si="9"/>
        <v>pics\\Redis_6.jpg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pics\\Redis_6.jpg</v>
      </c>
      <c r="AH52" t="str">
        <f t="shared" si="3"/>
        <v>sound\\Tropic</v>
      </c>
      <c r="AS52" t="str">
        <f t="shared" ca="1" si="25"/>
        <v>pics\\Redis_6.jpg</v>
      </c>
      <c r="AT52">
        <f t="shared" ca="1" si="6"/>
        <v>7.3020264202294793E-2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_Скользкий_ли_XXXXX?</v>
      </c>
      <c r="BD52">
        <v>2013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VLOOKUP(B53,audio_list_stym!$A$3:$BP$18,65,FALSE)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VLOOKUP(B53,audio_list_stym!$A$3:$AJ$18,33,FALSE)</f>
        <v>Finik</v>
      </c>
      <c r="I53" t="s">
        <v>691</v>
      </c>
      <c r="J53" t="str">
        <f t="shared" si="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2049</v>
      </c>
      <c r="AD53" t="str">
        <f t="shared" ca="1" si="9"/>
        <v>pics\\Redis_1.jpg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pics\\Redis_1.jpg</v>
      </c>
      <c r="AH53" t="str">
        <f t="shared" si="3"/>
        <v>sound\\Tropic</v>
      </c>
      <c r="AS53" t="str">
        <f t="shared" ca="1" si="25"/>
        <v>pics\\Redis_1.jpg</v>
      </c>
      <c r="AT53">
        <f t="shared" ca="1" si="6"/>
        <v>0.27862850392437688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_Ломкий_ли_XXXXX?</v>
      </c>
      <c r="BD53"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VLOOKUP(B54,audio_list_stym!$A$3:$BP$18,65,FALSE)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VLOOKUP(B54,audio_list_stym!$A$3:$AJ$18,33,FALSE)</f>
        <v>Finik</v>
      </c>
      <c r="I54" t="s">
        <v>692</v>
      </c>
      <c r="J54" t="str">
        <f t="shared" si="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2163</v>
      </c>
      <c r="AD54" t="str">
        <f t="shared" ca="1" si="9"/>
        <v>pics\\Tikva_3.jpg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pics\\Tikva_3.jpg</v>
      </c>
      <c r="AH54" t="str">
        <f t="shared" si="3"/>
        <v>sound\\Tropic</v>
      </c>
      <c r="AI54" s="11"/>
      <c r="AS54" t="str">
        <f t="shared" ca="1" si="25"/>
        <v>pics\\Tikva_3.jpg</v>
      </c>
      <c r="AT54">
        <f t="shared" ca="1" si="6"/>
        <v>3.7308397594211673E-2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_Мохнатый_ли_XXXXX?</v>
      </c>
      <c r="BD54">
        <v>2014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VLOOKUP(B55,audio_list_stym!$A$3:$BP$18,65,FALSE)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VLOOKUP(B55,audio_list_stym!$A$3:$AJ$18,33,FALSE)</f>
        <v>Finik</v>
      </c>
      <c r="I55" t="s">
        <v>693</v>
      </c>
      <c r="J55" t="str">
        <f t="shared" si="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2167</v>
      </c>
      <c r="AD55" t="str">
        <f t="shared" ca="1" si="9"/>
        <v>pics\\Tikva_7.jpg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pics\\Tikva_7.jpg</v>
      </c>
      <c r="AH55" t="str">
        <f t="shared" si="3"/>
        <v>sound\\Tropic</v>
      </c>
      <c r="AS55" t="str">
        <f t="shared" ca="1" si="25"/>
        <v>pics\\Tikva_7.jpg</v>
      </c>
      <c r="AT55">
        <f t="shared" ca="1" si="6"/>
        <v>0.18145844950243839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_Сморщенный_ли_XXXXX?</v>
      </c>
      <c r="BD55">
        <v>2009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VLOOKUP(B56,audio_list_stym!$A$3:$BP$18,65,FALSE)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VLOOKUP(B56,audio_list_stym!$A$3:$AJ$18,33,FALSE)</f>
        <v>Finik</v>
      </c>
      <c r="I56" t="s">
        <v>694</v>
      </c>
      <c r="J56" t="str">
        <f t="shared" si="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2022</v>
      </c>
      <c r="AD56" t="str">
        <f t="shared" ca="1" si="9"/>
        <v>pics\\Goroh_6.jpg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pics\\Goroh_6.jpg</v>
      </c>
      <c r="AH56" t="str">
        <f t="shared" si="3"/>
        <v>sound\\Tropic</v>
      </c>
      <c r="AS56" t="str">
        <f t="shared" ca="1" si="25"/>
        <v>pics\\Goroh_6.jpg</v>
      </c>
      <c r="AT56">
        <f t="shared" ca="1" si="6"/>
        <v>0.88573826322920302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_С_косточкой_ли_XXXXX?</v>
      </c>
      <c r="BD56"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VLOOKUP(B57,audio_list_stym!$A$3:$BP$18,65,FALSE)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VLOOKUP(B57,audio_list_stym!$A$3:$AJ$18,33,FALSE)</f>
        <v>Finik</v>
      </c>
      <c r="I57" t="s">
        <v>695</v>
      </c>
      <c r="J57" t="str">
        <f t="shared" si="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2165</v>
      </c>
      <c r="AD57" t="str">
        <f t="shared" ca="1" si="9"/>
        <v>pics\\Tikva_5.jpg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pics\\Tikva_5.jpg</v>
      </c>
      <c r="AH57" t="str">
        <f t="shared" si="3"/>
        <v>sound\\Tropic</v>
      </c>
      <c r="AI57" s="11"/>
      <c r="AS57" t="str">
        <f t="shared" ca="1" si="25"/>
        <v>pics\\Tikva_5.jpg</v>
      </c>
      <c r="AT57">
        <f t="shared" ca="1" si="6"/>
        <v>0.30739328307945302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_Треугольный_ли_XXXXX?</v>
      </c>
      <c r="BD57"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VLOOKUP(B58,audio_list_stym!$A$3:$BP$18,65,FALSE)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VLOOKUP(B58,audio_list_stym!$A$3:$AJ$18,33,FALSE)</f>
        <v>Goroh</v>
      </c>
      <c r="I58" t="s">
        <v>688</v>
      </c>
      <c r="J58" t="str">
        <f t="shared" si="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9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6">IF(ISTEXT(AR58),AR58,IF(ISTEXT(AS58),AS58,""))</f>
        <v/>
      </c>
      <c r="AG58" t="str">
        <f t="shared" ref="AG58:AG73" si="27">IF(OR(E58=11,E58=13),M58,"")</f>
        <v>pics\\Goroh_1.jpg</v>
      </c>
      <c r="AH58">
        <f t="shared" si="3"/>
        <v>0</v>
      </c>
      <c r="AI58" s="11"/>
      <c r="AT58">
        <f t="shared" ca="1" si="6"/>
        <v>0.5281934258342198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На_экране_XXXXX._Рыхлый_ли_он?</v>
      </c>
      <c r="BC58">
        <v>1208</v>
      </c>
      <c r="BD58">
        <v>2024</v>
      </c>
      <c r="BE58">
        <v>2033</v>
      </c>
      <c r="BF58">
        <v>2049</v>
      </c>
      <c r="BG58"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VLOOKUP(B59,audio_list_stym!$A$3:$BP$18,65,FALSE)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VLOOKUP(B59,audio_list_stym!$A$3:$AJ$18,33,FALSE)</f>
        <v>Goroh</v>
      </c>
      <c r="I59" t="s">
        <v>689</v>
      </c>
      <c r="J59" t="str">
        <f t="shared" si="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9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6"/>
        <v>0.38377471155456611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Посмотрите,_вот_XXXXX._Он_в_стручке?</v>
      </c>
      <c r="BD59"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VLOOKUP(B60,audio_list_stym!$A$3:$BP$18,65,FALSE)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VLOOKUP(B60,audio_list_stym!$A$3:$AJ$18,33,FALSE)</f>
        <v>Goroh</v>
      </c>
      <c r="I60" t="s">
        <v>690</v>
      </c>
      <c r="J60" t="str">
        <f t="shared" si="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9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6"/>
        <v>0.95749909447989134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Вот_XXXXX._Ядовитый_ли_он?</v>
      </c>
      <c r="BD60">
        <v>2021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VLOOKUP(B61,audio_list_stym!$A$3:$BP$18,65,FALSE)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VLOOKUP(B61,audio_list_stym!$A$3:$AJ$18,33,FALSE)</f>
        <v>Goroh</v>
      </c>
      <c r="I61" t="s">
        <v>691</v>
      </c>
      <c r="J61" t="str">
        <f t="shared" si="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9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6"/>
        <v>0.10316128733331065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Это_XXXXX._Он_полосатый?</v>
      </c>
      <c r="BD61"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VLOOKUP(B62,audio_list_stym!$A$3:$BP$18,65,FALSE)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VLOOKUP(B62,audio_list_stym!$A$3:$AJ$18,33,FALSE)</f>
        <v>Goroh</v>
      </c>
      <c r="I62" t="s">
        <v>692</v>
      </c>
      <c r="J62" t="str">
        <f t="shared" si="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9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6"/>
        <v>0.95017849056639547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На_картинке_XXXXX._Он_плоский?</v>
      </c>
      <c r="BD62">
        <v>2022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VLOOKUP(B63,audio_list_stym!$A$3:$BP$18,65,FALSE)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VLOOKUP(B63,audio_list_stym!$A$3:$AJ$18,33,FALSE)</f>
        <v>Goroh</v>
      </c>
      <c r="I63" t="s">
        <v>693</v>
      </c>
      <c r="J63" t="str">
        <f t="shared" si="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9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6"/>
        <v>0.89321248960171651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На_мониторе_XXXXX._Он_толченый?</v>
      </c>
      <c r="BD63">
        <v>2017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VLOOKUP(B64,audio_list_stym!$A$3:$BP$18,65,FALSE)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VLOOKUP(B64,audio_list_stym!$A$3:$AJ$18,33,FALSE)</f>
        <v>Goroh</v>
      </c>
      <c r="I64" t="s">
        <v>694</v>
      </c>
      <c r="J64" t="str">
        <f t="shared" si="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9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6"/>
        <v>0.50936087613910741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Перед_Вами_XXXXX._Зеленый_ли_он?</v>
      </c>
      <c r="BD64"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VLOOKUP(B65,audio_list_stym!$A$3:$BP$18,65,FALSE)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VLOOKUP(B65,audio_list_stym!$A$3:$AJ$18,33,FALSE)</f>
        <v>Goroh</v>
      </c>
      <c r="I65" t="s">
        <v>695</v>
      </c>
      <c r="J65" t="str">
        <f t="shared" si="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9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6"/>
        <v>0.62420425307814686</v>
      </c>
      <c r="AU65" t="s">
        <v>697</v>
      </c>
      <c r="AV65" t="str">
        <f t="shared" ca="1" si="7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Вы_видите_XXXXX._Легкий_ли_он?</v>
      </c>
      <c r="BD65"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VLOOKUP(B66,audio_list_stym!$A$3:$BP$18,65,FALSE)</f>
        <v>14</v>
      </c>
      <c r="F66" t="str">
        <f>VLOOKUP(E66,metki!$A$2:$B$9,2,FALSE)</f>
        <v>импл_новые_с_названием</v>
      </c>
      <c r="G66" t="str">
        <f t="shared" ref="G66:G129" si="28">LEFT(F66,5)</f>
        <v>импл_</v>
      </c>
      <c r="H66" t="str">
        <f>VLOOKUP(B66,audio_list_stym!$A$3:$AJ$18,33,FALSE)</f>
        <v>Tamanid</v>
      </c>
      <c r="I66" t="s">
        <v>688</v>
      </c>
      <c r="J66" t="str">
        <f t="shared" ref="J66:J129" si="29">H66&amp;I66</f>
        <v>Tamanid_1</v>
      </c>
      <c r="K66">
        <v>14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273</v>
      </c>
      <c r="Q66" t="str">
        <f>IF(G66="экспл",0,IF(G66="импл_",VLOOKUP(J66,quest_импл!$A$1:$J$129,8,FALSE),0))</f>
        <v>sound\\Krasnovatiy_li.wav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2008</v>
      </c>
      <c r="AD66" t="str">
        <f t="shared" ca="1" si="9"/>
        <v>pics\\Banan_8.jpg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pics\\Banan_8.jpg</v>
      </c>
      <c r="AG66" t="str">
        <f t="shared" si="27"/>
        <v/>
      </c>
      <c r="AI66" t="s">
        <v>67</v>
      </c>
      <c r="AO66">
        <f ca="1">RAND()</f>
        <v>0.87143754036820376</v>
      </c>
      <c r="AP66" t="str">
        <f ca="1">INDEX($AI$66:$AI$129,(RANK(AO66,$AO$66:$AO$129)))</f>
        <v>pics\\Banan_8.jpg</v>
      </c>
      <c r="AS66" t="str">
        <f t="shared" ref="AS66:AS129" ca="1" si="31">IF(G66="импл_",AP66,"")</f>
        <v>pics\\Banan_8.jpg</v>
      </c>
      <c r="AT66">
        <f t="shared" ref="AT66:AT129" ca="1" si="32">RAND()</f>
        <v>4.4621948204651596E-2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_Красноватый_ли_</v>
      </c>
      <c r="BB66" t="str">
        <f t="shared" ref="BB66:BB129" si="34">IF(G66="экспл",AY66&amp;AX66&amp;"."&amp;AZ66,IF(G66="импл_",BA66&amp;AX66&amp;"?"))</f>
        <v>_Красноватый_ли_РЕНАН?</v>
      </c>
      <c r="BC66">
        <v>1209</v>
      </c>
      <c r="BD66">
        <v>2080</v>
      </c>
      <c r="BE66">
        <v>2081</v>
      </c>
      <c r="BF66">
        <v>2132</v>
      </c>
      <c r="BG66">
        <v>2068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VLOOKUP(B67,audio_list_stym!$A$3:$BP$18,65,FALSE)</f>
        <v>14</v>
      </c>
      <c r="F67" t="str">
        <f>VLOOKUP(E67,metki!$A$2:$B$9,2,FALSE)</f>
        <v>импл_новые_с_названием</v>
      </c>
      <c r="G67" t="str">
        <f t="shared" si="28"/>
        <v>импл_</v>
      </c>
      <c r="H67" t="str">
        <f>VLOOKUP(B67,audio_list_stym!$A$3:$AJ$18,33,FALSE)</f>
        <v>Tamanid</v>
      </c>
      <c r="I67" t="s">
        <v>689</v>
      </c>
      <c r="J67" t="str">
        <f t="shared" si="29"/>
        <v>Tamanid_2</v>
      </c>
      <c r="K67">
        <v>14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274</v>
      </c>
      <c r="Q67" t="str">
        <f>IF(G67="экспл",0,IF(G67="импл_",VLOOKUP(J67,quest_импл!$A$1:$J$129,8,FALSE),0))</f>
        <v>sound\\Izognut_li.wav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2001</v>
      </c>
      <c r="AD67" t="str">
        <f t="shared" ref="AD67:AD129" ca="1" si="35">IF(ISTEXT(AE67),AE67,IF(ISTEXT(AF67),AF67,""))</f>
        <v>pics\\Banan_1.jpg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pics\\Banan_1.jpg</v>
      </c>
      <c r="AG67" t="str">
        <f t="shared" si="27"/>
        <v/>
      </c>
      <c r="AI67" t="s">
        <v>68</v>
      </c>
      <c r="AO67">
        <f t="shared" ref="AO67:AO129" ca="1" si="36">RAND()</f>
        <v>0.98415420892233396</v>
      </c>
      <c r="AP67" t="str">
        <f t="shared" ref="AP67:AP129" ca="1" si="37">INDEX($AI$66:$AI$129,(RANK(AO67,$AO$66:$AO$129)))</f>
        <v>pics\\Banan_1.jpg</v>
      </c>
      <c r="AS67" t="str">
        <f t="shared" ca="1" si="31"/>
        <v>pics\\Banan_1.jpg</v>
      </c>
      <c r="AT67">
        <f t="shared" ca="1" si="32"/>
        <v>0.89381665015997236</v>
      </c>
      <c r="AU67" t="s">
        <v>697</v>
      </c>
      <c r="AV67" t="str">
        <f t="shared" ca="1" si="33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_Изогнут_ли_</v>
      </c>
      <c r="BB67" t="str">
        <f t="shared" si="34"/>
        <v>_Изогнут_ли_РЕНАН?</v>
      </c>
      <c r="BD67">
        <v>2076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VLOOKUP(B68,audio_list_stym!$A$3:$BP$18,65,FALSE)</f>
        <v>14</v>
      </c>
      <c r="F68" t="str">
        <f>VLOOKUP(E68,metki!$A$2:$B$9,2,FALSE)</f>
        <v>импл_новые_с_названием</v>
      </c>
      <c r="G68" t="str">
        <f t="shared" si="28"/>
        <v>импл_</v>
      </c>
      <c r="H68" t="str">
        <f>VLOOKUP(B68,audio_list_stym!$A$3:$AJ$18,33,FALSE)</f>
        <v>Tamanid</v>
      </c>
      <c r="I68" t="s">
        <v>690</v>
      </c>
      <c r="J68" t="str">
        <f t="shared" si="29"/>
        <v>Tamanid_3</v>
      </c>
      <c r="K68">
        <v>14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275</v>
      </c>
      <c r="Q68" t="str">
        <f>IF(G68="экспл",0,IF(G68="импл_",VLOOKUP(J68,quest_импл!$A$1:$J$129,8,FALSE),0))</f>
        <v>sound\\Barhatistiy_li.wav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2060</v>
      </c>
      <c r="AD68" t="str">
        <f t="shared" ca="1" si="35"/>
        <v>pics\\Tomat_4.jpg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pics\\Tomat_4.jpg</v>
      </c>
      <c r="AG68" t="str">
        <f t="shared" si="27"/>
        <v/>
      </c>
      <c r="AI68" t="s">
        <v>69</v>
      </c>
      <c r="AO68">
        <f t="shared" ca="1" si="36"/>
        <v>0.16045041386180714</v>
      </c>
      <c r="AP68" t="str">
        <f t="shared" ca="1" si="37"/>
        <v>pics\\Tomat_4.jpg</v>
      </c>
      <c r="AS68" t="str">
        <f t="shared" ca="1" si="31"/>
        <v>pics\\Tomat_4.jpg</v>
      </c>
      <c r="AT68">
        <f t="shared" ca="1" si="32"/>
        <v>0.5796189469103179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_Бархатистый_ли_</v>
      </c>
      <c r="BB68" t="str">
        <f t="shared" si="34"/>
        <v>_Бархатистый_ли_РЕНАН?</v>
      </c>
      <c r="BD68">
        <v>2079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VLOOKUP(B69,audio_list_stym!$A$3:$BP$18,65,FALSE)</f>
        <v>14</v>
      </c>
      <c r="F69" t="str">
        <f>VLOOKUP(E69,metki!$A$2:$B$9,2,FALSE)</f>
        <v>импл_новые_с_названием</v>
      </c>
      <c r="G69" t="str">
        <f t="shared" si="28"/>
        <v>импл_</v>
      </c>
      <c r="H69" t="str">
        <f>VLOOKUP(B69,audio_list_stym!$A$3:$AJ$18,33,FALSE)</f>
        <v>Tamanid</v>
      </c>
      <c r="I69" t="s">
        <v>691</v>
      </c>
      <c r="J69" t="str">
        <f t="shared" si="29"/>
        <v>Tamanid_4</v>
      </c>
      <c r="K69">
        <v>14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276</v>
      </c>
      <c r="Q69" t="str">
        <f>IF(G69="экспл",0,IF(G69="импл_",VLOOKUP(J69,quest_импл!$A$1:$J$129,8,FALSE),0))</f>
        <v>sound\\Odnotonniy_li.wav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2033</v>
      </c>
      <c r="AD69" t="str">
        <f t="shared" ca="1" si="35"/>
        <v>pics\\Limon_1.jpg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pics\\Limon_1.jpg</v>
      </c>
      <c r="AG69" t="str">
        <f t="shared" si="27"/>
        <v/>
      </c>
      <c r="AI69" t="s">
        <v>70</v>
      </c>
      <c r="AO69">
        <f t="shared" ca="1" si="36"/>
        <v>0.48792849008988937</v>
      </c>
      <c r="AP69" t="str">
        <f t="shared" ca="1" si="37"/>
        <v>pics\\Limon_1.jpg</v>
      </c>
      <c r="AS69" t="str">
        <f t="shared" ca="1" si="31"/>
        <v>pics\\Limon_1.jpg</v>
      </c>
      <c r="AT69">
        <f t="shared" ca="1" si="32"/>
        <v>0.41006532411747176</v>
      </c>
      <c r="AU69" t="s">
        <v>697</v>
      </c>
      <c r="AV69" t="str">
        <f t="shared" ca="1" si="33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_Однотонный_ли_</v>
      </c>
      <c r="BB69" t="str">
        <f t="shared" si="34"/>
        <v>_Однотонный_ли_РЕНАН?</v>
      </c>
      <c r="BD69">
        <v>2077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VLOOKUP(B70,audio_list_stym!$A$3:$BP$18,65,FALSE)</f>
        <v>14</v>
      </c>
      <c r="F70" t="str">
        <f>VLOOKUP(E70,metki!$A$2:$B$9,2,FALSE)</f>
        <v>импл_новые_с_названием</v>
      </c>
      <c r="G70" t="str">
        <f t="shared" si="28"/>
        <v>импл_</v>
      </c>
      <c r="H70" t="str">
        <f>VLOOKUP(B70,audio_list_stym!$A$3:$AJ$18,33,FALSE)</f>
        <v>Tamanid</v>
      </c>
      <c r="I70" t="s">
        <v>692</v>
      </c>
      <c r="J70" t="str">
        <f t="shared" si="29"/>
        <v>Tamanid_5</v>
      </c>
      <c r="K70">
        <v>14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277</v>
      </c>
      <c r="Q70" t="str">
        <f>IF(G70="экспл",0,IF(G70="импл_",VLOOKUP(J70,quest_импл!$A$1:$J$129,8,FALSE),0))</f>
        <v>sound\\Prozrachniy_li.wav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2046</v>
      </c>
      <c r="AD70" t="str">
        <f t="shared" ca="1" si="35"/>
        <v>pics\\Peper_6.jpg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pics\\Peper_6.jpg</v>
      </c>
      <c r="AG70" t="str">
        <f t="shared" si="27"/>
        <v/>
      </c>
      <c r="AI70" t="s">
        <v>71</v>
      </c>
      <c r="AO70">
        <f t="shared" ca="1" si="36"/>
        <v>0.296486702304256</v>
      </c>
      <c r="AP70" t="str">
        <f t="shared" ca="1" si="37"/>
        <v>pics\\Peper_6.jpg</v>
      </c>
      <c r="AS70" t="str">
        <f t="shared" ca="1" si="31"/>
        <v>pics\\Peper_6.jpg</v>
      </c>
      <c r="AT70">
        <f t="shared" ca="1" si="32"/>
        <v>0.8652693475387917</v>
      </c>
      <c r="AU70" t="s">
        <v>697</v>
      </c>
      <c r="AV70" t="str">
        <f t="shared" ca="1" si="33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_Прозрачный_ли_</v>
      </c>
      <c r="BB70" t="str">
        <f t="shared" si="34"/>
        <v>_Прозрачный_ли_РЕНАН?</v>
      </c>
      <c r="BD70">
        <v>2082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VLOOKUP(B71,audio_list_stym!$A$3:$BP$18,65,FALSE)</f>
        <v>14</v>
      </c>
      <c r="F71" t="str">
        <f>VLOOKUP(E71,metki!$A$2:$B$9,2,FALSE)</f>
        <v>импл_новые_с_названием</v>
      </c>
      <c r="G71" t="str">
        <f t="shared" si="28"/>
        <v>импл_</v>
      </c>
      <c r="H71" t="str">
        <f>VLOOKUP(B71,audio_list_stym!$A$3:$AJ$18,33,FALSE)</f>
        <v>Tamanid</v>
      </c>
      <c r="I71" t="s">
        <v>693</v>
      </c>
      <c r="J71" t="str">
        <f t="shared" si="29"/>
        <v>Tamanid_6</v>
      </c>
      <c r="K71">
        <v>14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278</v>
      </c>
      <c r="Q71" t="str">
        <f>IF(G71="экспл",0,IF(G71="импл_",VLOOKUP(J71,quest_импл!$A$1:$J$129,8,FALSE),0))</f>
        <v>sound\\Izmelchen_li.wav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2042</v>
      </c>
      <c r="AD71" t="str">
        <f t="shared" ca="1" si="35"/>
        <v>pics\\Peper_2.jpg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pics\\Peper_2.jpg</v>
      </c>
      <c r="AG71" t="str">
        <f t="shared" si="27"/>
        <v/>
      </c>
      <c r="AI71" t="s">
        <v>72</v>
      </c>
      <c r="AO71">
        <f t="shared" ca="1" si="36"/>
        <v>0.37328295670527867</v>
      </c>
      <c r="AP71" t="str">
        <f t="shared" ca="1" si="37"/>
        <v>pics\\Peper_2.jpg</v>
      </c>
      <c r="AS71" t="str">
        <f t="shared" ca="1" si="31"/>
        <v>pics\\Peper_2.jpg</v>
      </c>
      <c r="AT71">
        <f t="shared" ca="1" si="32"/>
        <v>0.30020366375625418</v>
      </c>
      <c r="AU71" t="s">
        <v>697</v>
      </c>
      <c r="AV71" t="str">
        <f t="shared" ca="1" si="33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_Измельчен_ли_</v>
      </c>
      <c r="BB71" t="str">
        <f t="shared" si="34"/>
        <v>_Измельчен_ли_РЕНАН?</v>
      </c>
      <c r="BD71">
        <v>2078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VLOOKUP(B72,audio_list_stym!$A$3:$BP$18,65,FALSE)</f>
        <v>14</v>
      </c>
      <c r="F72" t="str">
        <f>VLOOKUP(E72,metki!$A$2:$B$9,2,FALSE)</f>
        <v>импл_новые_с_названием</v>
      </c>
      <c r="G72" t="str">
        <f t="shared" si="28"/>
        <v>импл_</v>
      </c>
      <c r="H72" t="str">
        <f>VLOOKUP(B72,audio_list_stym!$A$3:$AJ$18,33,FALSE)</f>
        <v>Tamanid</v>
      </c>
      <c r="I72" t="s">
        <v>694</v>
      </c>
      <c r="J72" t="str">
        <f t="shared" si="29"/>
        <v>Tamanid_7</v>
      </c>
      <c r="K72">
        <v>14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279</v>
      </c>
      <c r="Q72" t="str">
        <f>IF(G72="экспл",0,IF(G72="импл_",VLOOKUP(J72,quest_импл!$A$1:$J$129,8,FALSE),0))</f>
        <v>sound\\Cvetushiy_li.wav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2023</v>
      </c>
      <c r="AD72" t="str">
        <f t="shared" ca="1" si="35"/>
        <v>pics\\Goroh_7.jpg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pics\\Goroh_7.jpg</v>
      </c>
      <c r="AG72" t="str">
        <f t="shared" si="27"/>
        <v/>
      </c>
      <c r="AI72" t="s">
        <v>73</v>
      </c>
      <c r="AO72">
        <f t="shared" ca="1" si="36"/>
        <v>0.63191486733317459</v>
      </c>
      <c r="AP72" t="str">
        <f t="shared" ca="1" si="37"/>
        <v>pics\\Goroh_7.jpg</v>
      </c>
      <c r="AS72" t="str">
        <f t="shared" ca="1" si="31"/>
        <v>pics\\Goroh_7.jpg</v>
      </c>
      <c r="AT72">
        <f t="shared" ca="1" si="32"/>
        <v>0.88517346305274058</v>
      </c>
      <c r="AU72" t="s">
        <v>697</v>
      </c>
      <c r="AV72" t="str">
        <f t="shared" ca="1" si="33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_Цветущий_ли_</v>
      </c>
      <c r="BB72" t="str">
        <f t="shared" si="34"/>
        <v>_Цветущий_ли_РЕНАН?</v>
      </c>
      <c r="BD72">
        <v>2085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VLOOKUP(B73,audio_list_stym!$A$3:$BP$18,65,FALSE)</f>
        <v>14</v>
      </c>
      <c r="F73" t="str">
        <f>VLOOKUP(E73,metki!$A$2:$B$9,2,FALSE)</f>
        <v>импл_новые_с_названием</v>
      </c>
      <c r="G73" t="str">
        <f t="shared" si="28"/>
        <v>импл_</v>
      </c>
      <c r="H73" t="str">
        <f>VLOOKUP(B73,audio_list_stym!$A$3:$AJ$18,33,FALSE)</f>
        <v>Tamanid</v>
      </c>
      <c r="I73" t="s">
        <v>695</v>
      </c>
      <c r="J73" t="str">
        <f t="shared" si="29"/>
        <v>Tamanid_8</v>
      </c>
      <c r="K73">
        <v>14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280</v>
      </c>
      <c r="Q73" t="str">
        <f>IF(G73="экспл",0,IF(G73="импл_",VLOOKUP(J73,quest_импл!$A$1:$J$129,8,FALSE),0))</f>
        <v>sound\\Skruchen_li.wav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2041</v>
      </c>
      <c r="AD73" t="str">
        <f t="shared" ca="1" si="35"/>
        <v>pics\\Peper_1.jpg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pics\\Peper_1.jpg</v>
      </c>
      <c r="AG73" t="str">
        <f t="shared" si="27"/>
        <v/>
      </c>
      <c r="AI73" t="s">
        <v>74</v>
      </c>
      <c r="AO73">
        <f t="shared" ca="1" si="36"/>
        <v>0.39230762635390048</v>
      </c>
      <c r="AP73" t="str">
        <f t="shared" ca="1" si="37"/>
        <v>pics\\Peper_1.jpg</v>
      </c>
      <c r="AS73" t="str">
        <f t="shared" ca="1" si="31"/>
        <v>pics\\Peper_1.jpg</v>
      </c>
      <c r="AT73">
        <f t="shared" ca="1" si="32"/>
        <v>0.75061502607843056</v>
      </c>
      <c r="AU73" t="s">
        <v>697</v>
      </c>
      <c r="AV73" t="str">
        <f t="shared" ca="1" si="33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_Скручен_ли_</v>
      </c>
      <c r="BB73" t="str">
        <f t="shared" si="34"/>
        <v>_Скручен_ли_РЕНАН?</v>
      </c>
      <c r="BD73">
        <v>2083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VLOOKUP(B74,audio_list_stym!$A$3:$BP$18,65,FALSE)</f>
        <v>15</v>
      </c>
      <c r="F74" t="str">
        <f>VLOOKUP(E74,metki!$A$2:$B$9,2,FALSE)</f>
        <v>экспл_новые_с_названием</v>
      </c>
      <c r="G74" t="str">
        <f t="shared" si="28"/>
        <v>экспл</v>
      </c>
      <c r="H74" t="str">
        <f>VLOOKUP(B74,audio_list_stym!$A$3:$AJ$18,33,FALSE)</f>
        <v>ZF</v>
      </c>
      <c r="I74" t="s">
        <v>688</v>
      </c>
      <c r="J74" t="str">
        <f t="shared" si="29"/>
        <v>ZF_1</v>
      </c>
      <c r="K74">
        <v>15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153</v>
      </c>
      <c r="Z74" t="str">
        <f>IF(G74="экспл",VLOOKUP(J74,quest_экспл!$A$1:$N$129,12,FALSE),IF(G74="импл_",0,0))</f>
        <v>sound\\On_s_chashuykami.wav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35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30"/>
        <v/>
      </c>
      <c r="AI74" t="s">
        <v>76</v>
      </c>
      <c r="AO74">
        <f t="shared" ca="1" si="36"/>
        <v>0.56770931769065358</v>
      </c>
      <c r="AP74" t="str">
        <f t="shared" ca="1" si="37"/>
        <v>pics\\Kokos_1.jpg</v>
      </c>
      <c r="AR74" t="str">
        <f>IF(AH74="sound\\Ogorod",AP2,"")</f>
        <v/>
      </c>
      <c r="AS74" t="str">
        <f t="shared" si="31"/>
        <v/>
      </c>
      <c r="AT74">
        <f t="shared" ca="1" si="32"/>
        <v>0.39294335325407781</v>
      </c>
      <c r="AU74" t="s">
        <v>697</v>
      </c>
      <c r="AV74" t="str">
        <f t="shared" ca="1" si="33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_Он_с_чешуйками?</v>
      </c>
      <c r="BA74" t="e">
        <f>VLOOKUP(Q74,audio_list_stym!$B$2:$BQ$299,68,FALSE)</f>
        <v>#N/A</v>
      </c>
      <c r="BB74" t="str">
        <f t="shared" si="34"/>
        <v>На_экране_БАРОХ._Он_с_чешуйками?</v>
      </c>
      <c r="BC74">
        <v>1210</v>
      </c>
      <c r="BD74">
        <v>2088</v>
      </c>
      <c r="BE74">
        <v>2079</v>
      </c>
      <c r="BF74">
        <v>2090</v>
      </c>
      <c r="BG74">
        <v>2141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VLOOKUP(B75,audio_list_stym!$A$3:$BP$18,65,FALSE)</f>
        <v>15</v>
      </c>
      <c r="F75" t="str">
        <f>VLOOKUP(E75,metki!$A$2:$B$9,2,FALSE)</f>
        <v>экспл_новые_с_названием</v>
      </c>
      <c r="G75" t="str">
        <f t="shared" si="28"/>
        <v>экспл</v>
      </c>
      <c r="H75" t="str">
        <f>VLOOKUP(B75,audio_list_stym!$A$3:$AJ$18,33,FALSE)</f>
        <v>ZF</v>
      </c>
      <c r="I75" t="s">
        <v>689</v>
      </c>
      <c r="J75" t="str">
        <f t="shared" si="29"/>
        <v>ZF_2</v>
      </c>
      <c r="K75">
        <v>15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154</v>
      </c>
      <c r="Z75" t="str">
        <f>IF(G75="экспл",VLOOKUP(J75,quest_экспл!$A$1:$N$129,12,FALSE),IF(G75="импл_",0,0))</f>
        <v>sound\\On_rozoviy.wav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ca="1" si="35"/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si="30"/>
        <v/>
      </c>
      <c r="AI75" t="s">
        <v>77</v>
      </c>
      <c r="AO75">
        <f t="shared" ca="1" si="36"/>
        <v>0.88821633637396458</v>
      </c>
      <c r="AP75" t="str">
        <f t="shared" ca="1" si="37"/>
        <v>pics\\Banan_7.jpg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0.53971137354317644</v>
      </c>
      <c r="AU75" t="s">
        <v>697</v>
      </c>
      <c r="AV75" t="str">
        <f t="shared" ca="1" si="33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_Он_розовый?</v>
      </c>
      <c r="BA75" t="e">
        <f>VLOOKUP(Q75,audio_list_stym!$B$2:$BQ$299,68,FALSE)</f>
        <v>#N/A</v>
      </c>
      <c r="BB75" t="str">
        <f t="shared" si="34"/>
        <v>Посмотрите,_вот_БАРОХ._Он_розовый?</v>
      </c>
      <c r="BD75">
        <v>2083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VLOOKUP(B76,audio_list_stym!$A$3:$BP$18,65,FALSE)</f>
        <v>15</v>
      </c>
      <c r="F76" t="str">
        <f>VLOOKUP(E76,metki!$A$2:$B$9,2,FALSE)</f>
        <v>экспл_новые_с_названием</v>
      </c>
      <c r="G76" t="str">
        <f t="shared" si="28"/>
        <v>экспл</v>
      </c>
      <c r="H76" t="str">
        <f>VLOOKUP(B76,audio_list_stym!$A$3:$AJ$18,33,FALSE)</f>
        <v>ZF</v>
      </c>
      <c r="I76" t="s">
        <v>690</v>
      </c>
      <c r="J76" t="str">
        <f t="shared" si="29"/>
        <v>ZF_3</v>
      </c>
      <c r="K76">
        <v>15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155</v>
      </c>
      <c r="Z76" t="str">
        <f>IF(G76="экспл",VLOOKUP(J76,quest_экспл!$A$1:$N$129,12,FALSE),IF(G76="импл_",0,0))</f>
        <v>sound\\Tonkiy_li_on.wav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5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30"/>
        <v/>
      </c>
      <c r="AI76" t="s">
        <v>78</v>
      </c>
      <c r="AO76">
        <f t="shared" ca="1" si="36"/>
        <v>0.2092313653040776</v>
      </c>
      <c r="AP76" t="str">
        <f t="shared" ca="1" si="37"/>
        <v>pics\\Redis_7.jpg</v>
      </c>
      <c r="AR76" t="str">
        <f t="shared" si="38"/>
        <v/>
      </c>
      <c r="AS76" t="str">
        <f t="shared" si="31"/>
        <v/>
      </c>
      <c r="AT76">
        <f t="shared" ca="1" si="32"/>
        <v>0.25976653278577477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_Тонкий_ли_он?</v>
      </c>
      <c r="BA76" t="e">
        <f>VLOOKUP(Q76,audio_list_stym!$B$2:$BQ$299,68,FALSE)</f>
        <v>#N/A</v>
      </c>
      <c r="BB76" t="str">
        <f t="shared" si="34"/>
        <v>Вот_БАРОХ._Тонкий_ли_он?</v>
      </c>
      <c r="BD76">
        <v>2085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VLOOKUP(B77,audio_list_stym!$A$3:$BP$18,65,FALSE)</f>
        <v>15</v>
      </c>
      <c r="F77" t="str">
        <f>VLOOKUP(E77,metki!$A$2:$B$9,2,FALSE)</f>
        <v>экспл_новые_с_названием</v>
      </c>
      <c r="G77" t="str">
        <f t="shared" si="28"/>
        <v>экспл</v>
      </c>
      <c r="H77" t="str">
        <f>VLOOKUP(B77,audio_list_stym!$A$3:$AJ$18,33,FALSE)</f>
        <v>ZF</v>
      </c>
      <c r="I77" t="s">
        <v>691</v>
      </c>
      <c r="J77" t="str">
        <f t="shared" si="29"/>
        <v>ZF_4</v>
      </c>
      <c r="K77">
        <v>15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156</v>
      </c>
      <c r="Z77" t="str">
        <f>IF(G77="экспл",VLOOKUP(J77,quest_экспл!$A$1:$N$129,12,FALSE),IF(G77="импл_",0,0))</f>
        <v>sound\\Celniy_li_on.wav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5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30"/>
        <v/>
      </c>
      <c r="AI77" t="s">
        <v>79</v>
      </c>
      <c r="AO77">
        <f t="shared" ca="1" si="36"/>
        <v>2.6350072515950451E-3</v>
      </c>
      <c r="AP77" t="str">
        <f t="shared" ca="1" si="37"/>
        <v>pics\\Tomat_8.jpg</v>
      </c>
      <c r="AR77" t="str">
        <f t="shared" si="38"/>
        <v/>
      </c>
      <c r="AS77" t="str">
        <f t="shared" si="31"/>
        <v/>
      </c>
      <c r="AT77">
        <f t="shared" ca="1" si="32"/>
        <v>0.45320619031206977</v>
      </c>
      <c r="AU77" t="s">
        <v>697</v>
      </c>
      <c r="AV77" t="str">
        <f t="shared" ca="1" si="33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_Цельный_ли_он?</v>
      </c>
      <c r="BA77" t="e">
        <f>VLOOKUP(Q77,audio_list_stym!$B$2:$BQ$299,68,FALSE)</f>
        <v>#N/A</v>
      </c>
      <c r="BB77" t="str">
        <f t="shared" si="34"/>
        <v>Это_БАРОХ._Цельный_ли_он?</v>
      </c>
      <c r="BD77">
        <v>2082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VLOOKUP(B78,audio_list_stym!$A$3:$BP$18,65,FALSE)</f>
        <v>15</v>
      </c>
      <c r="F78" t="str">
        <f>VLOOKUP(E78,metki!$A$2:$B$9,2,FALSE)</f>
        <v>экспл_новые_с_названием</v>
      </c>
      <c r="G78" t="str">
        <f t="shared" si="28"/>
        <v>экспл</v>
      </c>
      <c r="H78" t="str">
        <f>VLOOKUP(B78,audio_list_stym!$A$3:$AJ$18,33,FALSE)</f>
        <v>ZF</v>
      </c>
      <c r="I78" t="s">
        <v>692</v>
      </c>
      <c r="J78" t="str">
        <f t="shared" si="29"/>
        <v>ZF_5</v>
      </c>
      <c r="K78">
        <v>15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157</v>
      </c>
      <c r="Z78" t="str">
        <f>IF(G78="экспл",VLOOKUP(J78,quest_экспл!$A$1:$N$129,12,FALSE),IF(G78="импл_",0,0))</f>
        <v>sound\\On_shershaviy.wav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5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30"/>
        <v/>
      </c>
      <c r="AI78" t="s">
        <v>80</v>
      </c>
      <c r="AO78">
        <f t="shared" ca="1" si="36"/>
        <v>0.71702693162160336</v>
      </c>
      <c r="AP78" t="str">
        <f t="shared" ca="1" si="37"/>
        <v>pics\\Goroh_2.jpg</v>
      </c>
      <c r="AR78" t="str">
        <f t="shared" si="38"/>
        <v/>
      </c>
      <c r="AS78" t="str">
        <f t="shared" si="31"/>
        <v/>
      </c>
      <c r="AT78">
        <f t="shared" ca="1" si="32"/>
        <v>0.97372805679033736</v>
      </c>
      <c r="AU78" t="s">
        <v>697</v>
      </c>
      <c r="AV78" t="str">
        <f t="shared" ca="1" si="33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_Он_шершавый?</v>
      </c>
      <c r="BA78" t="e">
        <f>VLOOKUP(Q78,audio_list_stym!$B$2:$BQ$299,68,FALSE)</f>
        <v>#N/A</v>
      </c>
      <c r="BB78" t="str">
        <f t="shared" si="34"/>
        <v>На_картинке_БАРОХ._Он_шершавый?</v>
      </c>
      <c r="BD78">
        <v>2086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VLOOKUP(B79,audio_list_stym!$A$3:$BP$18,65,FALSE)</f>
        <v>15</v>
      </c>
      <c r="F79" t="str">
        <f>VLOOKUP(E79,metki!$A$2:$B$9,2,FALSE)</f>
        <v>экспл_новые_с_названием</v>
      </c>
      <c r="G79" t="str">
        <f t="shared" si="28"/>
        <v>экспл</v>
      </c>
      <c r="H79" t="str">
        <f>VLOOKUP(B79,audio_list_stym!$A$3:$AJ$18,33,FALSE)</f>
        <v>ZF</v>
      </c>
      <c r="I79" t="s">
        <v>693</v>
      </c>
      <c r="J79" t="str">
        <f t="shared" si="29"/>
        <v>ZF_6</v>
      </c>
      <c r="K79">
        <v>15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158</v>
      </c>
      <c r="Z79" t="str">
        <f>IF(G79="экспл",VLOOKUP(J79,quest_экспл!$A$1:$N$129,12,FALSE),IF(G79="импл_",0,0))</f>
        <v>sound\\Zaostrin_li_on.wav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5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30"/>
        <v/>
      </c>
      <c r="AI79" t="s">
        <v>81</v>
      </c>
      <c r="AO79">
        <f t="shared" ca="1" si="36"/>
        <v>0.2222142940246532</v>
      </c>
      <c r="AP79" t="str">
        <f t="shared" ca="1" si="37"/>
        <v>pics\\Redis_4.jpg</v>
      </c>
      <c r="AR79" t="str">
        <f t="shared" si="38"/>
        <v/>
      </c>
      <c r="AS79" t="str">
        <f t="shared" si="31"/>
        <v/>
      </c>
      <c r="AT79">
        <f t="shared" ca="1" si="32"/>
        <v>7.4005179265214438E-2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_Заострен_ли_он?</v>
      </c>
      <c r="BA79" t="e">
        <f>VLOOKUP(Q79,audio_list_stym!$B$2:$BQ$299,68,FALSE)</f>
        <v>#N/A</v>
      </c>
      <c r="BB79" t="str">
        <f t="shared" si="34"/>
        <v>На_мониторе_БАРОХ._Заострен_ли_он?</v>
      </c>
      <c r="BD79">
        <v>2081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VLOOKUP(B80,audio_list_stym!$A$3:$BP$18,65,FALSE)</f>
        <v>15</v>
      </c>
      <c r="F80" t="str">
        <f>VLOOKUP(E80,metki!$A$2:$B$9,2,FALSE)</f>
        <v>экспл_новые_с_названием</v>
      </c>
      <c r="G80" t="str">
        <f t="shared" si="28"/>
        <v>экспл</v>
      </c>
      <c r="H80" t="str">
        <f>VLOOKUP(B80,audio_list_stym!$A$3:$AJ$18,33,FALSE)</f>
        <v>ZF</v>
      </c>
      <c r="I80" t="s">
        <v>694</v>
      </c>
      <c r="J80" t="str">
        <f t="shared" si="29"/>
        <v>ZF_7</v>
      </c>
      <c r="K80">
        <v>15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159</v>
      </c>
      <c r="Z80" t="str">
        <f>IF(G80="экспл",VLOOKUP(J80,quest_экспл!$A$1:$N$129,12,FALSE),IF(G80="импл_",0,0))</f>
        <v>sound\\On_rassipchatiy.wav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5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30"/>
        <v/>
      </c>
      <c r="AI80" t="s">
        <v>82</v>
      </c>
      <c r="AO80">
        <f t="shared" ca="1" si="36"/>
        <v>1.2443931442373879E-2</v>
      </c>
      <c r="AP80" t="str">
        <f t="shared" ca="1" si="37"/>
        <v>pics\\Tomat_7.jpg</v>
      </c>
      <c r="AR80" t="str">
        <f t="shared" si="38"/>
        <v/>
      </c>
      <c r="AS80" t="str">
        <f t="shared" si="31"/>
        <v/>
      </c>
      <c r="AT80">
        <f t="shared" ca="1" si="32"/>
        <v>0.54112596668256752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_Он_рассыпчатый?</v>
      </c>
      <c r="BA80" t="e">
        <f>VLOOKUP(Q80,audio_list_stym!$B$2:$BQ$299,68,FALSE)</f>
        <v>#N/A</v>
      </c>
      <c r="BB80" t="str">
        <f t="shared" si="34"/>
        <v>Перед_Вами_БАРОХ._Он_рассыпчатый?</v>
      </c>
      <c r="BD80">
        <v>2087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VLOOKUP(B81,audio_list_stym!$A$3:$BP$18,65,FALSE)</f>
        <v>15</v>
      </c>
      <c r="F81" t="str">
        <f>VLOOKUP(E81,metki!$A$2:$B$9,2,FALSE)</f>
        <v>экспл_новые_с_названием</v>
      </c>
      <c r="G81" t="str">
        <f t="shared" si="28"/>
        <v>экспл</v>
      </c>
      <c r="H81" t="str">
        <f>VLOOKUP(B81,audio_list_stym!$A$3:$AJ$18,33,FALSE)</f>
        <v>ZF</v>
      </c>
      <c r="I81" t="s">
        <v>695</v>
      </c>
      <c r="J81" t="str">
        <f t="shared" si="29"/>
        <v>ZF_8</v>
      </c>
      <c r="K81">
        <v>15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160</v>
      </c>
      <c r="Z81" t="str">
        <f>IF(G81="экспл",VLOOKUP(J81,quest_экспл!$A$1:$N$129,12,FALSE),IF(G81="импл_",0,0))</f>
        <v>sound\\Ochishen_li_on.wav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5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30"/>
        <v/>
      </c>
      <c r="AI81" t="s">
        <v>83</v>
      </c>
      <c r="AO81">
        <f t="shared" ca="1" si="36"/>
        <v>0.96439690183266558</v>
      </c>
      <c r="AP81" t="str">
        <f t="shared" ca="1" si="37"/>
        <v>pics\\Banan_3.jpg</v>
      </c>
      <c r="AR81" t="str">
        <f t="shared" si="38"/>
        <v/>
      </c>
      <c r="AS81" t="str">
        <f t="shared" si="31"/>
        <v/>
      </c>
      <c r="AT81">
        <f t="shared" ca="1" si="32"/>
        <v>0.56231410468972531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_Очищен_ли_он?</v>
      </c>
      <c r="BA81" t="e">
        <f>VLOOKUP(Q81,audio_list_stym!$B$2:$BQ$299,68,FALSE)</f>
        <v>#N/A</v>
      </c>
      <c r="BB81" t="str">
        <f t="shared" si="34"/>
        <v>Вы_видите_БАРОХ._Очищен_ли_он?</v>
      </c>
      <c r="BD81">
        <v>2084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VLOOKUP(B82,audio_list_stym!$A$3:$BP$18,65,FALSE)</f>
        <v>16</v>
      </c>
      <c r="F82" t="str">
        <f>VLOOKUP(E82,metki!$A$2:$B$9,2,FALSE)</f>
        <v>импл_новые_без_названия</v>
      </c>
      <c r="G82" t="str">
        <f t="shared" si="28"/>
        <v>импл_</v>
      </c>
      <c r="H82" t="str">
        <f>VLOOKUP(B82,audio_list_stym!$A$3:$AJ$18,33,FALSE)</f>
        <v>Ackee</v>
      </c>
      <c r="I82" t="s">
        <v>688</v>
      </c>
      <c r="J82" t="str">
        <f t="shared" si="29"/>
        <v>Ackee_1</v>
      </c>
      <c r="K82">
        <v>16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225</v>
      </c>
      <c r="Q82" t="str">
        <f>IF(G82="экспл",0,IF(G82="импл_",VLOOKUP(J82,quest_импл!$A$1:$J$129,8,FALSE),0))</f>
        <v>sound\\Sushenniy_li.wav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2006</v>
      </c>
      <c r="AD82" t="str">
        <f t="shared" ca="1" si="35"/>
        <v>pics\\Banan_6.jpg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pics\\Banan_6.jpg</v>
      </c>
      <c r="AI82" t="s">
        <v>84</v>
      </c>
      <c r="AO82">
        <f t="shared" ca="1" si="36"/>
        <v>0.90603865888525004</v>
      </c>
      <c r="AP82" t="str">
        <f t="shared" ca="1" si="37"/>
        <v>pics\\Banan_6.jpg</v>
      </c>
      <c r="AR82" t="str">
        <f t="shared" si="38"/>
        <v/>
      </c>
      <c r="AS82" t="str">
        <f t="shared" ca="1" si="31"/>
        <v>pics\\Banan_6.jpg</v>
      </c>
      <c r="AT82">
        <f t="shared" ca="1" si="32"/>
        <v>0.59995060611870843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_Сушеный_ли_</v>
      </c>
      <c r="BB82" t="str">
        <f t="shared" si="34"/>
        <v>_Сушеный_ли_XXXXX?</v>
      </c>
      <c r="BC82">
        <v>1211</v>
      </c>
      <c r="BD82">
        <v>2096</v>
      </c>
      <c r="BE82">
        <v>2085</v>
      </c>
      <c r="BF82">
        <v>2133</v>
      </c>
      <c r="BG82">
        <v>2142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VLOOKUP(B83,audio_list_stym!$A$3:$BP$18,65,FALSE)</f>
        <v>16</v>
      </c>
      <c r="F83" t="str">
        <f>VLOOKUP(E83,metki!$A$2:$B$9,2,FALSE)</f>
        <v>импл_новые_без_названия</v>
      </c>
      <c r="G83" t="str">
        <f t="shared" si="28"/>
        <v>импл_</v>
      </c>
      <c r="H83" t="str">
        <f>VLOOKUP(B83,audio_list_stym!$A$3:$AJ$18,33,FALSE)</f>
        <v>Ackee</v>
      </c>
      <c r="I83" t="s">
        <v>689</v>
      </c>
      <c r="J83" t="str">
        <f t="shared" si="29"/>
        <v>Ackee_2</v>
      </c>
      <c r="K83">
        <v>16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226</v>
      </c>
      <c r="Q83" t="str">
        <f>IF(G83="экспл",0,IF(G83="импл_",VLOOKUP(J83,quest_импл!$A$1:$J$129,8,FALSE),0))</f>
        <v>sound\\S_vetochkoy_li.wav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2013</v>
      </c>
      <c r="AD83" t="str">
        <f t="shared" ca="1" si="35"/>
        <v>pics\\Finik_5.jpg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pics\\Finik_5.jpg</v>
      </c>
      <c r="AI83" t="s">
        <v>85</v>
      </c>
      <c r="AO83">
        <f t="shared" ca="1" si="36"/>
        <v>0.76632655595778476</v>
      </c>
      <c r="AP83" t="str">
        <f t="shared" ca="1" si="37"/>
        <v>pics\\Finik_5.jpg</v>
      </c>
      <c r="AR83" t="str">
        <f t="shared" si="38"/>
        <v/>
      </c>
      <c r="AS83" t="str">
        <f t="shared" ca="1" si="31"/>
        <v>pics\\Finik_5.jpg</v>
      </c>
      <c r="AT83">
        <f t="shared" ca="1" si="32"/>
        <v>0.90433177369642614</v>
      </c>
      <c r="AU83" t="s">
        <v>697</v>
      </c>
      <c r="AV83" t="str">
        <f t="shared" ca="1" si="33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_С_веточкой_ли_</v>
      </c>
      <c r="BB83" t="str">
        <f t="shared" si="34"/>
        <v>_С_веточкой_ли_XXXXX?</v>
      </c>
      <c r="BD83">
        <v>2091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VLOOKUP(B84,audio_list_stym!$A$3:$BP$18,65,FALSE)</f>
        <v>16</v>
      </c>
      <c r="F84" t="str">
        <f>VLOOKUP(E84,metki!$A$2:$B$9,2,FALSE)</f>
        <v>импл_новые_без_названия</v>
      </c>
      <c r="G84" t="str">
        <f t="shared" si="28"/>
        <v>импл_</v>
      </c>
      <c r="H84" t="str">
        <f>VLOOKUP(B84,audio_list_stym!$A$3:$AJ$18,33,FALSE)</f>
        <v>Ackee</v>
      </c>
      <c r="I84" t="s">
        <v>690</v>
      </c>
      <c r="J84" t="str">
        <f t="shared" si="29"/>
        <v>Ackee_3</v>
      </c>
      <c r="K84">
        <v>16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227</v>
      </c>
      <c r="Q84" t="str">
        <f>IF(G84="экспл",0,IF(G84="импл_",VLOOKUP(J84,quest_импл!$A$1:$J$129,8,FALSE),0))</f>
        <v>sound\\Rasskrit_li.wav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2026</v>
      </c>
      <c r="AD84" t="str">
        <f t="shared" ca="1" si="35"/>
        <v>pics\\Kokos_2.jpg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pics\\Kokos_2.jpg</v>
      </c>
      <c r="AI84" t="s">
        <v>94</v>
      </c>
      <c r="AO84">
        <f t="shared" ca="1" si="36"/>
        <v>0.55890160372108721</v>
      </c>
      <c r="AP84" t="str">
        <f t="shared" ca="1" si="37"/>
        <v>pics\\Kokos_2.jpg</v>
      </c>
      <c r="AR84" t="str">
        <f t="shared" si="38"/>
        <v/>
      </c>
      <c r="AS84" t="str">
        <f t="shared" ca="1" si="31"/>
        <v>pics\\Kokos_2.jpg</v>
      </c>
      <c r="AT84">
        <f t="shared" ca="1" si="32"/>
        <v>0.38099458916209583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_Раскрыт_ли_</v>
      </c>
      <c r="BB84" t="str">
        <f t="shared" si="34"/>
        <v>_Раскрыт_ли_XXXXX?</v>
      </c>
      <c r="BD84">
        <v>2093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VLOOKUP(B85,audio_list_stym!$A$3:$BP$18,65,FALSE)</f>
        <v>16</v>
      </c>
      <c r="F85" t="str">
        <f>VLOOKUP(E85,metki!$A$2:$B$9,2,FALSE)</f>
        <v>импл_новые_без_названия</v>
      </c>
      <c r="G85" t="str">
        <f t="shared" si="28"/>
        <v>импл_</v>
      </c>
      <c r="H85" t="str">
        <f>VLOOKUP(B85,audio_list_stym!$A$3:$AJ$18,33,FALSE)</f>
        <v>Ackee</v>
      </c>
      <c r="I85" t="s">
        <v>691</v>
      </c>
      <c r="J85" t="str">
        <f t="shared" si="29"/>
        <v>Ackee_4</v>
      </c>
      <c r="K85">
        <v>16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228</v>
      </c>
      <c r="Q85" t="str">
        <f>IF(G85="экспл",0,IF(G85="импл_",VLOOKUP(J85,quest_импл!$A$1:$J$129,8,FALSE),0))</f>
        <v>sound\\Pushistiy_li.wav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2045</v>
      </c>
      <c r="AD85" t="str">
        <f t="shared" ca="1" si="35"/>
        <v>pics\\Peper_5.jpg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pics\\Peper_5.jpg</v>
      </c>
      <c r="AI85" t="s">
        <v>95</v>
      </c>
      <c r="AO85">
        <f t="shared" ca="1" si="36"/>
        <v>0.3070466695038675</v>
      </c>
      <c r="AP85" t="str">
        <f t="shared" ca="1" si="37"/>
        <v>pics\\Peper_5.jpg</v>
      </c>
      <c r="AR85" t="str">
        <f t="shared" si="38"/>
        <v/>
      </c>
      <c r="AS85" t="str">
        <f t="shared" ca="1" si="31"/>
        <v>pics\\Peper_5.jpg</v>
      </c>
      <c r="AT85">
        <f t="shared" ca="1" si="32"/>
        <v>0.6918081109044959</v>
      </c>
      <c r="AU85" t="s">
        <v>697</v>
      </c>
      <c r="AV85" t="str">
        <f t="shared" ca="1" si="33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_Пушистый_ли_</v>
      </c>
      <c r="BB85" t="str">
        <f t="shared" si="34"/>
        <v>_Пушистый_ли_XXXXX?</v>
      </c>
      <c r="BD85">
        <v>2090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VLOOKUP(B86,audio_list_stym!$A$3:$BP$18,65,FALSE)</f>
        <v>16</v>
      </c>
      <c r="F86" t="str">
        <f>VLOOKUP(E86,metki!$A$2:$B$9,2,FALSE)</f>
        <v>импл_новые_без_названия</v>
      </c>
      <c r="G86" t="str">
        <f t="shared" si="28"/>
        <v>импл_</v>
      </c>
      <c r="H86" t="str">
        <f>VLOOKUP(B86,audio_list_stym!$A$3:$AJ$18,33,FALSE)</f>
        <v>Ackee</v>
      </c>
      <c r="I86" t="s">
        <v>692</v>
      </c>
      <c r="J86" t="str">
        <f t="shared" si="29"/>
        <v>Ackee_5</v>
      </c>
      <c r="K86">
        <v>16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229</v>
      </c>
      <c r="Q86" t="str">
        <f>IF(G86="экспл",0,IF(G86="импл_",VLOOKUP(J86,quest_импл!$A$1:$J$129,8,FALSE),0))</f>
        <v>sound\\Kvadratniy_li.wav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2032</v>
      </c>
      <c r="AD86" t="str">
        <f t="shared" ca="1" si="35"/>
        <v>pics\\Kokos_8.jpg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pics\\Kokos_8.jpg</v>
      </c>
      <c r="AI86" t="s">
        <v>96</v>
      </c>
      <c r="AO86">
        <f t="shared" ca="1" si="36"/>
        <v>0.49464398212223271</v>
      </c>
      <c r="AP86" t="str">
        <f t="shared" ca="1" si="37"/>
        <v>pics\\Kokos_8.jpg</v>
      </c>
      <c r="AR86" t="str">
        <f t="shared" si="38"/>
        <v/>
      </c>
      <c r="AS86" t="str">
        <f t="shared" ca="1" si="31"/>
        <v>pics\\Kokos_8.jpg</v>
      </c>
      <c r="AT86">
        <f t="shared" ca="1" si="32"/>
        <v>0.24954057904054416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_Квадратный_ли_</v>
      </c>
      <c r="BB86" t="str">
        <f t="shared" si="34"/>
        <v>_Квадратный_ли_XXXXX?</v>
      </c>
      <c r="BD86">
        <v>2094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VLOOKUP(B87,audio_list_stym!$A$3:$BP$18,65,FALSE)</f>
        <v>16</v>
      </c>
      <c r="F87" t="str">
        <f>VLOOKUP(E87,metki!$A$2:$B$9,2,FALSE)</f>
        <v>импл_новые_без_названия</v>
      </c>
      <c r="G87" t="str">
        <f t="shared" si="28"/>
        <v>импл_</v>
      </c>
      <c r="H87" t="str">
        <f>VLOOKUP(B87,audio_list_stym!$A$3:$AJ$18,33,FALSE)</f>
        <v>Ackee</v>
      </c>
      <c r="I87" t="s">
        <v>693</v>
      </c>
      <c r="J87" t="str">
        <f t="shared" si="29"/>
        <v>Ackee_6</v>
      </c>
      <c r="K87">
        <v>16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230</v>
      </c>
      <c r="Q87" t="str">
        <f>IF(G87="экспл",0,IF(G87="импл_",VLOOKUP(J87,quest_импл!$A$1:$J$129,8,FALSE),0))</f>
        <v>sound\\Sklizskiy_li.wav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2017</v>
      </c>
      <c r="AD87" t="str">
        <f t="shared" ca="1" si="35"/>
        <v>pics\\Goroh_1.jpg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pics\\Goroh_1.jpg</v>
      </c>
      <c r="AI87" t="s">
        <v>97</v>
      </c>
      <c r="AO87">
        <f t="shared" ca="1" si="36"/>
        <v>0.72423622049862502</v>
      </c>
      <c r="AP87" t="str">
        <f t="shared" ca="1" si="37"/>
        <v>pics\\Goroh_1.jpg</v>
      </c>
      <c r="AR87" t="str">
        <f t="shared" si="38"/>
        <v/>
      </c>
      <c r="AS87" t="str">
        <f t="shared" ca="1" si="31"/>
        <v>pics\\Goroh_1.jpg</v>
      </c>
      <c r="AT87">
        <f t="shared" ca="1" si="32"/>
        <v>0.72356620362817625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_Склизкий_ли_</v>
      </c>
      <c r="BB87" t="str">
        <f t="shared" si="34"/>
        <v>_Склизкий_ли_XXXXX?</v>
      </c>
      <c r="BD87">
        <v>2089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VLOOKUP(B88,audio_list_stym!$A$3:$BP$18,65,FALSE)</f>
        <v>16</v>
      </c>
      <c r="F88" t="str">
        <f>VLOOKUP(E88,metki!$A$2:$B$9,2,FALSE)</f>
        <v>импл_новые_без_названия</v>
      </c>
      <c r="G88" t="str">
        <f t="shared" si="28"/>
        <v>импл_</v>
      </c>
      <c r="H88" t="str">
        <f>VLOOKUP(B88,audio_list_stym!$A$3:$AJ$18,33,FALSE)</f>
        <v>Ackee</v>
      </c>
      <c r="I88" t="s">
        <v>694</v>
      </c>
      <c r="J88" t="str">
        <f t="shared" si="29"/>
        <v>Ackee_7</v>
      </c>
      <c r="K88">
        <v>16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231</v>
      </c>
      <c r="Q88" t="str">
        <f>IF(G88="экспл",0,IF(G88="импл_",VLOOKUP(J88,quest_импл!$A$1:$J$129,8,FALSE),0))</f>
        <v>sound\\Uvyadshiy_li.wav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2030</v>
      </c>
      <c r="AD88" t="str">
        <f t="shared" ca="1" si="35"/>
        <v>pics\\Kokos_6.jpg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pics\\Kokos_6.jpg</v>
      </c>
      <c r="AI88" t="s">
        <v>98</v>
      </c>
      <c r="AO88">
        <f t="shared" ca="1" si="36"/>
        <v>0.52936913108652917</v>
      </c>
      <c r="AP88" t="str">
        <f t="shared" ca="1" si="37"/>
        <v>pics\\Kokos_6.jpg</v>
      </c>
      <c r="AR88" t="str">
        <f t="shared" si="38"/>
        <v/>
      </c>
      <c r="AS88" t="str">
        <f t="shared" ca="1" si="31"/>
        <v>pics\\Kokos_6.jpg</v>
      </c>
      <c r="AT88">
        <f t="shared" ca="1" si="32"/>
        <v>0.80867968841146998</v>
      </c>
      <c r="AU88" t="s">
        <v>697</v>
      </c>
      <c r="AV88" t="str">
        <f t="shared" ca="1" si="33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_Увядший_ли_</v>
      </c>
      <c r="BB88" t="str">
        <f t="shared" si="34"/>
        <v>_Увядший_ли_XXXXX?</v>
      </c>
      <c r="BD88">
        <v>2095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VLOOKUP(B89,audio_list_stym!$A$3:$BP$18,65,FALSE)</f>
        <v>16</v>
      </c>
      <c r="F89" t="str">
        <f>VLOOKUP(E89,metki!$A$2:$B$9,2,FALSE)</f>
        <v>импл_новые_без_названия</v>
      </c>
      <c r="G89" t="str">
        <f t="shared" si="28"/>
        <v>импл_</v>
      </c>
      <c r="H89" t="str">
        <f>VLOOKUP(B89,audio_list_stym!$A$3:$AJ$18,33,FALSE)</f>
        <v>Ackee</v>
      </c>
      <c r="I89" t="s">
        <v>695</v>
      </c>
      <c r="J89" t="str">
        <f t="shared" si="29"/>
        <v>Ackee_8</v>
      </c>
      <c r="K89">
        <v>16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232</v>
      </c>
      <c r="Q89" t="str">
        <f>IF(G89="экспл",0,IF(G89="импл_",VLOOKUP(J89,quest_импл!$A$1:$J$129,8,FALSE),0))</f>
        <v>sound\\Raznocvetniy_li.wav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2004</v>
      </c>
      <c r="AD89" t="str">
        <f t="shared" ca="1" si="35"/>
        <v>pics\\Banan_4.jpg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pics\\Banan_4.jpg</v>
      </c>
      <c r="AI89" t="s">
        <v>99</v>
      </c>
      <c r="AO89">
        <f t="shared" ca="1" si="36"/>
        <v>0.92805749302994589</v>
      </c>
      <c r="AP89" t="str">
        <f t="shared" ca="1" si="37"/>
        <v>pics\\Banan_4.jpg</v>
      </c>
      <c r="AR89" t="str">
        <f t="shared" si="38"/>
        <v/>
      </c>
      <c r="AS89" t="str">
        <f t="shared" ca="1" si="31"/>
        <v>pics\\Banan_4.jpg</v>
      </c>
      <c r="AT89">
        <f t="shared" ca="1" si="32"/>
        <v>4.3207438309529778E-2</v>
      </c>
      <c r="AU89" t="s">
        <v>697</v>
      </c>
      <c r="AV89" t="str">
        <f t="shared" ca="1" si="33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_Разноцветный_ли_</v>
      </c>
      <c r="BB89" t="str">
        <f t="shared" si="34"/>
        <v>_Разноцветный_ли_XXXXX?</v>
      </c>
      <c r="BD89">
        <v>2092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VLOOKUP(B90,audio_list_stym!$A$3:$BP$18,65,FALSE)</f>
        <v>17</v>
      </c>
      <c r="F90" t="str">
        <f>VLOOKUP(E90,metki!$A$2:$B$9,2,FALSE)</f>
        <v>экспл_новые_без_названия</v>
      </c>
      <c r="G90" t="str">
        <f t="shared" si="28"/>
        <v>экспл</v>
      </c>
      <c r="H90" t="str">
        <f>VLOOKUP(B90,audio_list_stym!$A$3:$AJ$18,33,FALSE)</f>
        <v>Ake</v>
      </c>
      <c r="I90" t="s">
        <v>688</v>
      </c>
      <c r="J90" t="str">
        <f t="shared" si="29"/>
        <v>Ake_1</v>
      </c>
      <c r="K90">
        <v>17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105</v>
      </c>
      <c r="Z90" t="str">
        <f>IF(G90="экспл",VLOOKUP(J90,quest_экспл!$A$1:$N$129,12,FALSE),IF(G90="импл_",0,0))</f>
        <v>sound\\On_imeet_myakot.wav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5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30"/>
        <v/>
      </c>
      <c r="AI90" t="s">
        <v>100</v>
      </c>
      <c r="AO90">
        <f t="shared" ca="1" si="36"/>
        <v>0.33521183518768016</v>
      </c>
      <c r="AP90" t="str">
        <f t="shared" ca="1" si="37"/>
        <v>pics\\Peper_4.jpg</v>
      </c>
      <c r="AR90" t="str">
        <f t="shared" si="38"/>
        <v/>
      </c>
      <c r="AS90" t="str">
        <f t="shared" si="31"/>
        <v/>
      </c>
      <c r="AT90">
        <f t="shared" ca="1" si="32"/>
        <v>4.8854993029182614E-2</v>
      </c>
      <c r="AU90" t="s">
        <v>697</v>
      </c>
      <c r="AV90" t="str">
        <f t="shared" ca="1" si="33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_Он_имеет_мякоть?</v>
      </c>
      <c r="BA90" t="e">
        <f>VLOOKUP(Q90,audio_list_stym!$B$2:$BQ$299,68,FALSE)</f>
        <v>#N/A</v>
      </c>
      <c r="BB90" t="str">
        <f t="shared" si="34"/>
        <v>На_экране_XXXXX._Он_имеет_мякоть?</v>
      </c>
      <c r="BC90">
        <v>1212</v>
      </c>
      <c r="BD90">
        <v>2120</v>
      </c>
      <c r="BE90">
        <v>2079</v>
      </c>
      <c r="BF90">
        <v>2133</v>
      </c>
      <c r="BG90">
        <v>2147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VLOOKUP(B91,audio_list_stym!$A$3:$BP$18,65,FALSE)</f>
        <v>17</v>
      </c>
      <c r="F91" t="str">
        <f>VLOOKUP(E91,metki!$A$2:$B$9,2,FALSE)</f>
        <v>экспл_новые_без_названия</v>
      </c>
      <c r="G91" t="str">
        <f t="shared" si="28"/>
        <v>экспл</v>
      </c>
      <c r="H91" t="str">
        <f>VLOOKUP(B91,audio_list_stym!$A$3:$AJ$18,33,FALSE)</f>
        <v>Ake</v>
      </c>
      <c r="I91" t="s">
        <v>689</v>
      </c>
      <c r="J91" t="str">
        <f t="shared" si="29"/>
        <v>Ake_2</v>
      </c>
      <c r="K91">
        <v>17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106</v>
      </c>
      <c r="Z91" t="str">
        <f>IF(G91="экспл",VLOOKUP(J91,quest_экспл!$A$1:$N$129,12,FALSE),IF(G91="импл_",0,0))</f>
        <v>sound\\Prodolgovatiy_li_on.wav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5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30"/>
        <v/>
      </c>
      <c r="AI91" t="s">
        <v>101</v>
      </c>
      <c r="AO91">
        <f t="shared" ca="1" si="36"/>
        <v>0.1616238060517895</v>
      </c>
      <c r="AP91" t="str">
        <f t="shared" ca="1" si="37"/>
        <v>pics\\Tomat_3.jpg</v>
      </c>
      <c r="AR91" t="str">
        <f t="shared" si="38"/>
        <v/>
      </c>
      <c r="AS91" t="str">
        <f t="shared" si="31"/>
        <v/>
      </c>
      <c r="AT91">
        <f t="shared" ca="1" si="32"/>
        <v>0.42900179883314404</v>
      </c>
      <c r="AU91" t="s">
        <v>697</v>
      </c>
      <c r="AV91" t="str">
        <f t="shared" ca="1" si="33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_Продолговатый_ли_он?</v>
      </c>
      <c r="BA91" t="e">
        <f>VLOOKUP(Q91,audio_list_stym!$B$2:$BQ$299,68,FALSE)</f>
        <v>#N/A</v>
      </c>
      <c r="BB91" t="str">
        <f t="shared" si="34"/>
        <v>Посмотрите,_вот_XXXXX._Продолговатый_ли_он?</v>
      </c>
      <c r="BD91">
        <v>2115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VLOOKUP(B92,audio_list_stym!$A$3:$BP$18,65,FALSE)</f>
        <v>17</v>
      </c>
      <c r="F92" t="str">
        <f>VLOOKUP(E92,metki!$A$2:$B$9,2,FALSE)</f>
        <v>экспл_новые_без_названия</v>
      </c>
      <c r="G92" t="str">
        <f t="shared" si="28"/>
        <v>экспл</v>
      </c>
      <c r="H92" t="str">
        <f>VLOOKUP(B92,audio_list_stym!$A$3:$AJ$18,33,FALSE)</f>
        <v>Ake</v>
      </c>
      <c r="I92" t="s">
        <v>690</v>
      </c>
      <c r="J92" t="str">
        <f t="shared" si="29"/>
        <v>Ake_3</v>
      </c>
      <c r="K92">
        <v>17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107</v>
      </c>
      <c r="Z92" t="str">
        <f>IF(G92="экспл",VLOOKUP(J92,quest_экспл!$A$1:$N$129,12,FALSE),IF(G92="импл_",0,0))</f>
        <v>sound\\Pyatnistiy_li_on.wav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5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30"/>
        <v/>
      </c>
      <c r="AI92" t="s">
        <v>102</v>
      </c>
      <c r="AO92">
        <f t="shared" ca="1" si="36"/>
        <v>0.53940552287996535</v>
      </c>
      <c r="AP92" t="str">
        <f t="shared" ca="1" si="37"/>
        <v>pics\\Kokos_5.jpg</v>
      </c>
      <c r="AR92" t="str">
        <f t="shared" si="38"/>
        <v/>
      </c>
      <c r="AS92" t="str">
        <f t="shared" si="31"/>
        <v/>
      </c>
      <c r="AT92">
        <f t="shared" ca="1" si="32"/>
        <v>0.36100865092323775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_Пятнистый_ли_он?</v>
      </c>
      <c r="BA92" t="e">
        <f>VLOOKUP(Q92,audio_list_stym!$B$2:$BQ$299,68,FALSE)</f>
        <v>#N/A</v>
      </c>
      <c r="BB92" t="str">
        <f t="shared" si="34"/>
        <v>Вот_XXXXX._Пятнистый_ли_он?</v>
      </c>
      <c r="BD92">
        <v>2117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VLOOKUP(B93,audio_list_stym!$A$3:$BP$18,65,FALSE)</f>
        <v>17</v>
      </c>
      <c r="F93" t="str">
        <f>VLOOKUP(E93,metki!$A$2:$B$9,2,FALSE)</f>
        <v>экспл_новые_без_названия</v>
      </c>
      <c r="G93" t="str">
        <f t="shared" si="28"/>
        <v>экспл</v>
      </c>
      <c r="H93" t="str">
        <f>VLOOKUP(B93,audio_list_stym!$A$3:$AJ$18,33,FALSE)</f>
        <v>Ake</v>
      </c>
      <c r="I93" t="s">
        <v>691</v>
      </c>
      <c r="J93" t="str">
        <f t="shared" si="29"/>
        <v>Ake_4</v>
      </c>
      <c r="K93">
        <v>17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108</v>
      </c>
      <c r="Z93" t="str">
        <f>IF(G93="экспл",VLOOKUP(J93,quest_экспл!$A$1:$N$129,12,FALSE),IF(G93="импл_",0,0))</f>
        <v>sound\\On_s_kozhuroy.wav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5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30"/>
        <v/>
      </c>
      <c r="AI93" t="s">
        <v>103</v>
      </c>
      <c r="AO93">
        <f t="shared" ca="1" si="36"/>
        <v>0.41354674809211145</v>
      </c>
      <c r="AP93" t="str">
        <f t="shared" ca="1" si="37"/>
        <v>pics\\Limon_7.jpg</v>
      </c>
      <c r="AR93" t="str">
        <f t="shared" si="38"/>
        <v/>
      </c>
      <c r="AS93" t="str">
        <f t="shared" si="31"/>
        <v/>
      </c>
      <c r="AT93">
        <f t="shared" ca="1" si="32"/>
        <v>1.7966397635925557E-2</v>
      </c>
      <c r="AU93" t="s">
        <v>697</v>
      </c>
      <c r="AV93" t="str">
        <f t="shared" ca="1" si="33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_Он_с_кожурой?</v>
      </c>
      <c r="BA93" t="e">
        <f>VLOOKUP(Q93,audio_list_stym!$B$2:$BQ$299,68,FALSE)</f>
        <v>#N/A</v>
      </c>
      <c r="BB93" t="str">
        <f t="shared" si="34"/>
        <v>Это_XXXXX._Он_с_кожурой?</v>
      </c>
      <c r="BD93">
        <v>2114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VLOOKUP(B94,audio_list_stym!$A$3:$BP$18,65,FALSE)</f>
        <v>17</v>
      </c>
      <c r="F94" t="str">
        <f>VLOOKUP(E94,metki!$A$2:$B$9,2,FALSE)</f>
        <v>экспл_новые_без_названия</v>
      </c>
      <c r="G94" t="str">
        <f t="shared" si="28"/>
        <v>экспл</v>
      </c>
      <c r="H94" t="str">
        <f>VLOOKUP(B94,audio_list_stym!$A$3:$AJ$18,33,FALSE)</f>
        <v>Ake</v>
      </c>
      <c r="I94" t="s">
        <v>692</v>
      </c>
      <c r="J94" t="str">
        <f t="shared" si="29"/>
        <v>Ake_5</v>
      </c>
      <c r="K94">
        <v>17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109</v>
      </c>
      <c r="Z94" t="str">
        <f>IF(G94="экспл",VLOOKUP(J94,quest_экспл!$A$1:$N$129,12,FALSE),IF(G94="импл_",0,0))</f>
        <v>sound\\Fioletoviy_li_on.wav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5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30"/>
        <v/>
      </c>
      <c r="AI94" t="s">
        <v>104</v>
      </c>
      <c r="AO94">
        <f t="shared" ca="1" si="36"/>
        <v>0.46954617162325807</v>
      </c>
      <c r="AP94" t="str">
        <f t="shared" ca="1" si="37"/>
        <v>pics\\Limon_3.jpg</v>
      </c>
      <c r="AR94" t="str">
        <f t="shared" si="38"/>
        <v/>
      </c>
      <c r="AS94" t="str">
        <f t="shared" si="31"/>
        <v/>
      </c>
      <c r="AT94">
        <f t="shared" ca="1" si="32"/>
        <v>0.93595691101759804</v>
      </c>
      <c r="AU94" t="s">
        <v>697</v>
      </c>
      <c r="AV94" t="str">
        <f t="shared" ca="1" si="33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_Синий_ли_он?</v>
      </c>
      <c r="BA94" t="e">
        <f>VLOOKUP(Q94,audio_list_stym!$B$2:$BQ$299,68,FALSE)</f>
        <v>#N/A</v>
      </c>
      <c r="BB94" t="str">
        <f t="shared" si="34"/>
        <v>На_картинке_XXXXX._Синий_ли_он?</v>
      </c>
      <c r="BD94">
        <v>2118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VLOOKUP(B95,audio_list_stym!$A$3:$BP$18,65,FALSE)</f>
        <v>17</v>
      </c>
      <c r="F95" t="str">
        <f>VLOOKUP(E95,metki!$A$2:$B$9,2,FALSE)</f>
        <v>экспл_новые_без_названия</v>
      </c>
      <c r="G95" t="str">
        <f t="shared" si="28"/>
        <v>экспл</v>
      </c>
      <c r="H95" t="str">
        <f>VLOOKUP(B95,audio_list_stym!$A$3:$AJ$18,33,FALSE)</f>
        <v>Ake</v>
      </c>
      <c r="I95" t="s">
        <v>693</v>
      </c>
      <c r="J95" t="str">
        <f t="shared" si="29"/>
        <v>Ake_6</v>
      </c>
      <c r="K95">
        <v>17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110</v>
      </c>
      <c r="Z95" t="str">
        <f>IF(G95="экспл",VLOOKUP(J95,quest_экспл!$A$1:$N$129,12,FALSE),IF(G95="импл_",0,0))</f>
        <v>sound\\On_s_dolkami.wav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5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30"/>
        <v/>
      </c>
      <c r="AI95" t="s">
        <v>105</v>
      </c>
      <c r="AO95">
        <f t="shared" ca="1" si="36"/>
        <v>0.9234105094419599</v>
      </c>
      <c r="AP95" t="str">
        <f t="shared" ca="1" si="37"/>
        <v>pics\\Banan_5.jpg</v>
      </c>
      <c r="AR95" t="str">
        <f t="shared" si="38"/>
        <v/>
      </c>
      <c r="AS95" t="str">
        <f t="shared" si="31"/>
        <v/>
      </c>
      <c r="AT95">
        <f t="shared" ca="1" si="32"/>
        <v>0.30063313712207629</v>
      </c>
      <c r="AU95" t="s">
        <v>697</v>
      </c>
      <c r="AV95" t="str">
        <f t="shared" ca="1" si="33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_Он_с_дольками?</v>
      </c>
      <c r="BA95" t="e">
        <f>VLOOKUP(Q95,audio_list_stym!$B$2:$BQ$299,68,FALSE)</f>
        <v>#N/A</v>
      </c>
      <c r="BB95" t="str">
        <f t="shared" si="34"/>
        <v>На_мониторе_XXXXX._Он_с_дольками?</v>
      </c>
      <c r="BD95">
        <v>2113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VLOOKUP(B96,audio_list_stym!$A$3:$BP$18,65,FALSE)</f>
        <v>17</v>
      </c>
      <c r="F96" t="str">
        <f>VLOOKUP(E96,metki!$A$2:$B$9,2,FALSE)</f>
        <v>экспл_новые_без_названия</v>
      </c>
      <c r="G96" t="str">
        <f t="shared" si="28"/>
        <v>экспл</v>
      </c>
      <c r="H96" t="str">
        <f>VLOOKUP(B96,audio_list_stym!$A$3:$AJ$18,33,FALSE)</f>
        <v>Ake</v>
      </c>
      <c r="I96" t="s">
        <v>694</v>
      </c>
      <c r="J96" t="str">
        <f t="shared" si="29"/>
        <v>Ake_7</v>
      </c>
      <c r="K96">
        <v>17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111</v>
      </c>
      <c r="Z96" t="str">
        <f>IF(G96="экспл",VLOOKUP(J96,quest_экспл!$A$1:$N$129,12,FALSE),IF(G96="импл_",0,0))</f>
        <v>sound\\On_visushenniy.wav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5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30"/>
        <v/>
      </c>
      <c r="AI96" t="s">
        <v>106</v>
      </c>
      <c r="AO96">
        <f t="shared" ca="1" si="36"/>
        <v>0.42749387975687458</v>
      </c>
      <c r="AP96" t="str">
        <f t="shared" ca="1" si="37"/>
        <v>pics\\Limon_6.jpg</v>
      </c>
      <c r="AR96" t="str">
        <f t="shared" si="38"/>
        <v/>
      </c>
      <c r="AS96" t="str">
        <f t="shared" si="31"/>
        <v/>
      </c>
      <c r="AT96">
        <f t="shared" ca="1" si="32"/>
        <v>0.61219883500575167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_Он_высушенный?</v>
      </c>
      <c r="BA96" t="e">
        <f>VLOOKUP(Q96,audio_list_stym!$B$2:$BQ$299,68,FALSE)</f>
        <v>#N/A</v>
      </c>
      <c r="BB96" t="str">
        <f t="shared" si="34"/>
        <v>Перед_Вами_XXXXX._Он_высушенный?</v>
      </c>
      <c r="BD96">
        <v>2119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VLOOKUP(B97,audio_list_stym!$A$3:$BP$18,65,FALSE)</f>
        <v>17</v>
      </c>
      <c r="F97" t="str">
        <f>VLOOKUP(E97,metki!$A$2:$B$9,2,FALSE)</f>
        <v>экспл_новые_без_названия</v>
      </c>
      <c r="G97" t="str">
        <f t="shared" si="28"/>
        <v>экспл</v>
      </c>
      <c r="H97" t="str">
        <f>VLOOKUP(B97,audio_list_stym!$A$3:$AJ$18,33,FALSE)</f>
        <v>Ake</v>
      </c>
      <c r="I97" t="s">
        <v>695</v>
      </c>
      <c r="J97" t="str">
        <f t="shared" si="29"/>
        <v>Ake_8</v>
      </c>
      <c r="K97">
        <v>17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112</v>
      </c>
      <c r="Z97" t="str">
        <f>IF(G97="экспл",VLOOKUP(J97,quest_экспл!$A$1:$N$129,12,FALSE),IF(G97="импл_",0,0))</f>
        <v>sound\\Myatiy_li_on.wav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5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30"/>
        <v/>
      </c>
      <c r="AI97" t="s">
        <v>107</v>
      </c>
      <c r="AO97">
        <f t="shared" ca="1" si="36"/>
        <v>0.40582888955257757</v>
      </c>
      <c r="AP97" t="str">
        <f t="shared" ca="1" si="37"/>
        <v>pics\\Limon_8.jpg</v>
      </c>
      <c r="AR97" t="str">
        <f t="shared" si="38"/>
        <v/>
      </c>
      <c r="AS97" t="str">
        <f t="shared" si="31"/>
        <v/>
      </c>
      <c r="AT97">
        <f t="shared" ca="1" si="32"/>
        <v>0.90153852409502433</v>
      </c>
      <c r="AU97" t="s">
        <v>697</v>
      </c>
      <c r="AV97" t="str">
        <f t="shared" ca="1" si="33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_Мятый_ли_он?</v>
      </c>
      <c r="BA97" t="e">
        <f>VLOOKUP(Q97,audio_list_stym!$B$2:$BQ$299,68,FALSE)</f>
        <v>#N/A</v>
      </c>
      <c r="BB97" t="str">
        <f t="shared" si="34"/>
        <v>Вы_видите_XXXXX._Мятый_ли_он?</v>
      </c>
      <c r="BD97">
        <v>2116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VLOOKUP(B98,audio_list_stym!$A$3:$BP$18,65,FALSE)</f>
        <v>14</v>
      </c>
      <c r="F98" t="str">
        <f>VLOOKUP(E98,metki!$A$2:$B$9,2,FALSE)</f>
        <v>импл_новые_с_названием</v>
      </c>
      <c r="G98" t="str">
        <f t="shared" si="28"/>
        <v>импл_</v>
      </c>
      <c r="H98" t="str">
        <f>VLOOKUP(B98,audio_list_stym!$A$3:$AJ$18,33,FALSE)</f>
        <v>Finger</v>
      </c>
      <c r="I98" t="s">
        <v>688</v>
      </c>
      <c r="J98" t="str">
        <f t="shared" si="29"/>
        <v>Finger_1</v>
      </c>
      <c r="K98">
        <v>14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241</v>
      </c>
      <c r="Q98" t="str">
        <f>IF(G98="экспл",0,IF(G98="импл_",VLOOKUP(J98,quest_импл!$A$1:$J$129,8,FALSE),0))</f>
        <v>sound\\Vityanut_li.wav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2061</v>
      </c>
      <c r="AD98" t="str">
        <f t="shared" ca="1" si="35"/>
        <v>pics\\Tomat_5.jpg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pics\\Tomat_5.jpg</v>
      </c>
      <c r="AI98" t="s">
        <v>108</v>
      </c>
      <c r="AO98">
        <f t="shared" ca="1" si="36"/>
        <v>9.6572020907591316E-2</v>
      </c>
      <c r="AP98" t="str">
        <f t="shared" ca="1" si="37"/>
        <v>pics\\Tomat_5.jpg</v>
      </c>
      <c r="AR98" t="str">
        <f>IF(AH98="sound\\Ogorod",AP26,"")</f>
        <v/>
      </c>
      <c r="AS98" t="str">
        <f t="shared" ca="1" si="31"/>
        <v>pics\\Tomat_5.jpg</v>
      </c>
      <c r="AT98">
        <f t="shared" ca="1" si="32"/>
        <v>0.55696322624581507</v>
      </c>
      <c r="AU98" t="s">
        <v>697</v>
      </c>
      <c r="AV98" t="str">
        <f t="shared" ca="1" si="33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_Вытянут_ли_</v>
      </c>
      <c r="BB98" t="str">
        <f t="shared" si="34"/>
        <v>_Вытянут_ли_КОДИС?</v>
      </c>
      <c r="BC98">
        <v>1213</v>
      </c>
      <c r="BD98">
        <v>2136</v>
      </c>
      <c r="BE98">
        <v>2078</v>
      </c>
      <c r="BF98">
        <v>2089</v>
      </c>
      <c r="BG98">
        <v>2146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VLOOKUP(B99,audio_list_stym!$A$3:$BP$18,65,FALSE)</f>
        <v>14</v>
      </c>
      <c r="F99" t="str">
        <f>VLOOKUP(E99,metki!$A$2:$B$9,2,FALSE)</f>
        <v>импл_новые_с_названием</v>
      </c>
      <c r="G99" t="str">
        <f t="shared" si="28"/>
        <v>импл_</v>
      </c>
      <c r="H99" t="str">
        <f>VLOOKUP(B99,audio_list_stym!$A$3:$AJ$18,33,FALSE)</f>
        <v>Finger</v>
      </c>
      <c r="I99" t="s">
        <v>689</v>
      </c>
      <c r="J99" t="str">
        <f t="shared" si="29"/>
        <v>Finger_2</v>
      </c>
      <c r="K99">
        <v>14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242</v>
      </c>
      <c r="Q99" t="str">
        <f>IF(G99="экспл",0,IF(G99="импл_",VLOOKUP(J99,quest_импл!$A$1:$J$129,8,FALSE),0))</f>
        <v>sound\\Nadloman_li.wav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2021</v>
      </c>
      <c r="AD99" t="str">
        <f t="shared" ca="1" si="35"/>
        <v>pics\\Goroh_5.jpg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pics\\Goroh_5.jpg</v>
      </c>
      <c r="AI99" t="s">
        <v>109</v>
      </c>
      <c r="AO99">
        <f t="shared" ca="1" si="36"/>
        <v>0.65699878514032506</v>
      </c>
      <c r="AP99" t="str">
        <f t="shared" ca="1" si="37"/>
        <v>pics\\Goroh_5.jpg</v>
      </c>
      <c r="AR99" t="str">
        <f t="shared" ref="AR99:AR120" si="39">IF(AH99="sound\\Ogorod",AP27,"")</f>
        <v/>
      </c>
      <c r="AS99" t="str">
        <f t="shared" ca="1" si="31"/>
        <v>pics\\Goroh_5.jpg</v>
      </c>
      <c r="AT99">
        <f t="shared" ca="1" si="32"/>
        <v>0.72989230392638027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_Надломан_ли_</v>
      </c>
      <c r="BB99" t="str">
        <f t="shared" si="34"/>
        <v>_Надломан_ли_КОДИС?</v>
      </c>
      <c r="BD99">
        <v>2131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VLOOKUP(B100,audio_list_stym!$A$3:$BP$18,65,FALSE)</f>
        <v>14</v>
      </c>
      <c r="F100" t="str">
        <f>VLOOKUP(E100,metki!$A$2:$B$9,2,FALSE)</f>
        <v>импл_новые_с_названием</v>
      </c>
      <c r="G100" t="str">
        <f t="shared" si="28"/>
        <v>импл_</v>
      </c>
      <c r="H100" t="str">
        <f>VLOOKUP(B100,audio_list_stym!$A$3:$AJ$18,33,FALSE)</f>
        <v>Finger</v>
      </c>
      <c r="I100" t="s">
        <v>690</v>
      </c>
      <c r="J100" t="str">
        <f t="shared" si="29"/>
        <v>Finger_3</v>
      </c>
      <c r="K100">
        <v>14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243</v>
      </c>
      <c r="Q100" t="str">
        <f>IF(G100="экспл",0,IF(G100="импл_",VLOOKUP(J100,quest_импл!$A$1:$J$129,8,FALSE),0))</f>
        <v>sound\\Volnistiy_li.wav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2037</v>
      </c>
      <c r="AD100" t="str">
        <f t="shared" ca="1" si="35"/>
        <v>pics\\Limon_5.jpg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pics\\Limon_5.jpg</v>
      </c>
      <c r="AI100" t="s">
        <v>110</v>
      </c>
      <c r="AO100">
        <f t="shared" ca="1" si="36"/>
        <v>0.45353134804434192</v>
      </c>
      <c r="AP100" t="str">
        <f t="shared" ca="1" si="37"/>
        <v>pics\\Limon_5.jpg</v>
      </c>
      <c r="AR100" t="str">
        <f t="shared" si="39"/>
        <v/>
      </c>
      <c r="AS100" t="str">
        <f t="shared" ca="1" si="31"/>
        <v>pics\\Limon_5.jpg</v>
      </c>
      <c r="AT100">
        <f t="shared" ca="1" si="32"/>
        <v>0.72886858180819869</v>
      </c>
      <c r="AU100" t="s">
        <v>697</v>
      </c>
      <c r="AV100" t="str">
        <f t="shared" ca="1" si="33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_Волнистый_ли_</v>
      </c>
      <c r="BB100" t="str">
        <f t="shared" si="34"/>
        <v>_Волнистый_ли_КОДИС?</v>
      </c>
      <c r="BD100">
        <v>2133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VLOOKUP(B101,audio_list_stym!$A$3:$BP$18,65,FALSE)</f>
        <v>14</v>
      </c>
      <c r="F101" t="str">
        <f>VLOOKUP(E101,metki!$A$2:$B$9,2,FALSE)</f>
        <v>импл_новые_с_названием</v>
      </c>
      <c r="G101" t="str">
        <f t="shared" si="28"/>
        <v>импл_</v>
      </c>
      <c r="H101" t="str">
        <f>VLOOKUP(B101,audio_list_stym!$A$3:$AJ$18,33,FALSE)</f>
        <v>Finger</v>
      </c>
      <c r="I101" t="s">
        <v>691</v>
      </c>
      <c r="J101" t="str">
        <f t="shared" si="29"/>
        <v>Finger_4</v>
      </c>
      <c r="K101">
        <v>14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244</v>
      </c>
      <c r="Q101" t="str">
        <f>IF(G101="экспл",0,IF(G101="импл_",VLOOKUP(J101,quest_импл!$A$1:$J$129,8,FALSE),0))</f>
        <v>sound\\Buriy_li.wav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2014</v>
      </c>
      <c r="AD101" t="str">
        <f t="shared" ca="1" si="35"/>
        <v>pics\\Finik_6.jpg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pics\\Finik_6.jpg</v>
      </c>
      <c r="AI101" t="s">
        <v>111</v>
      </c>
      <c r="AO101">
        <f t="shared" ca="1" si="36"/>
        <v>0.76182497609008004</v>
      </c>
      <c r="AP101" t="str">
        <f t="shared" ca="1" si="37"/>
        <v>pics\\Finik_6.jpg</v>
      </c>
      <c r="AR101" t="str">
        <f t="shared" si="39"/>
        <v/>
      </c>
      <c r="AS101" t="str">
        <f t="shared" ca="1" si="31"/>
        <v>pics\\Finik_6.jpg</v>
      </c>
      <c r="AT101">
        <f t="shared" ca="1" si="32"/>
        <v>0.69249938799689936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_Бурый_ли_</v>
      </c>
      <c r="BB101" t="str">
        <f t="shared" si="34"/>
        <v>_Бурый_ли_КОДИС?</v>
      </c>
      <c r="BD101">
        <v>2130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VLOOKUP(B102,audio_list_stym!$A$3:$BP$18,65,FALSE)</f>
        <v>14</v>
      </c>
      <c r="F102" t="str">
        <f>VLOOKUP(E102,metki!$A$2:$B$9,2,FALSE)</f>
        <v>импл_новые_с_названием</v>
      </c>
      <c r="G102" t="str">
        <f t="shared" si="28"/>
        <v>импл_</v>
      </c>
      <c r="H102" t="str">
        <f>VLOOKUP(B102,audio_list_stym!$A$3:$AJ$18,33,FALSE)</f>
        <v>Finger</v>
      </c>
      <c r="I102" t="s">
        <v>692</v>
      </c>
      <c r="J102" t="str">
        <f t="shared" si="29"/>
        <v>Finger_5</v>
      </c>
      <c r="K102">
        <v>14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245</v>
      </c>
      <c r="Q102" t="str">
        <f>IF(G102="экспл",0,IF(G102="импл_",VLOOKUP(J102,quest_импл!$A$1:$J$129,8,FALSE),0))</f>
        <v>sound\\Vizhatiy_li.wav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2024</v>
      </c>
      <c r="AD102" t="str">
        <f t="shared" ca="1" si="35"/>
        <v>pics\\Goroh_8.jpg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pics\\Goroh_8.jpg</v>
      </c>
      <c r="AI102" t="s">
        <v>112</v>
      </c>
      <c r="AO102">
        <f t="shared" ca="1" si="36"/>
        <v>0.56806789488097975</v>
      </c>
      <c r="AP102" t="str">
        <f t="shared" ca="1" si="37"/>
        <v>pics\\Goroh_8.jpg</v>
      </c>
      <c r="AR102" t="str">
        <f t="shared" si="39"/>
        <v/>
      </c>
      <c r="AS102" t="str">
        <f t="shared" ca="1" si="31"/>
        <v>pics\\Goroh_8.jpg</v>
      </c>
      <c r="AT102">
        <f t="shared" ca="1" si="32"/>
        <v>0.34086420391814554</v>
      </c>
      <c r="AU102" t="s">
        <v>697</v>
      </c>
      <c r="AV102" t="str">
        <f t="shared" ca="1" si="33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_Выжатый_ли_</v>
      </c>
      <c r="BB102" t="str">
        <f t="shared" si="34"/>
        <v>_Выжатый_ли_КОДИС?</v>
      </c>
      <c r="BD102">
        <v>2134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VLOOKUP(B103,audio_list_stym!$A$3:$BP$18,65,FALSE)</f>
        <v>14</v>
      </c>
      <c r="F103" t="str">
        <f>VLOOKUP(E103,metki!$A$2:$B$9,2,FALSE)</f>
        <v>импл_новые_с_названием</v>
      </c>
      <c r="G103" t="str">
        <f t="shared" si="28"/>
        <v>импл_</v>
      </c>
      <c r="H103" t="str">
        <f>VLOOKUP(B103,audio_list_stym!$A$3:$AJ$18,33,FALSE)</f>
        <v>Finger</v>
      </c>
      <c r="I103" t="s">
        <v>693</v>
      </c>
      <c r="J103" t="str">
        <f t="shared" si="29"/>
        <v>Finger_6</v>
      </c>
      <c r="K103">
        <v>14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246</v>
      </c>
      <c r="Q103" t="str">
        <f>IF(G103="экспл",0,IF(G103="импл_",VLOOKUP(J103,quest_импл!$A$1:$J$129,8,FALSE),0))</f>
        <v>sound\\Obemniy_li.wav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2012</v>
      </c>
      <c r="AD103" t="str">
        <f t="shared" ca="1" si="35"/>
        <v>pics\\Finik_4.jpg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pics\\Finik_4.jpg</v>
      </c>
      <c r="AI103" t="s">
        <v>113</v>
      </c>
      <c r="AO103">
        <f t="shared" ca="1" si="36"/>
        <v>0.78937842432798211</v>
      </c>
      <c r="AP103" t="str">
        <f t="shared" ca="1" si="37"/>
        <v>pics\\Finik_4.jpg</v>
      </c>
      <c r="AR103" t="str">
        <f t="shared" si="39"/>
        <v/>
      </c>
      <c r="AS103" t="str">
        <f t="shared" ca="1" si="31"/>
        <v>pics\\Finik_4.jpg</v>
      </c>
      <c r="AT103">
        <f t="shared" ca="1" si="32"/>
        <v>1.117552091535523E-3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_Объемный_ли_</v>
      </c>
      <c r="BB103" t="str">
        <f t="shared" si="34"/>
        <v>_Объемный_ли_КОДИС?</v>
      </c>
      <c r="BD103">
        <v>2129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VLOOKUP(B104,audio_list_stym!$A$3:$BP$18,65,FALSE)</f>
        <v>14</v>
      </c>
      <c r="F104" t="str">
        <f>VLOOKUP(E104,metki!$A$2:$B$9,2,FALSE)</f>
        <v>импл_новые_с_названием</v>
      </c>
      <c r="G104" t="str">
        <f t="shared" si="28"/>
        <v>импл_</v>
      </c>
      <c r="H104" t="str">
        <f>VLOOKUP(B104,audio_list_stym!$A$3:$AJ$18,33,FALSE)</f>
        <v>Finger</v>
      </c>
      <c r="I104" t="s">
        <v>694</v>
      </c>
      <c r="J104" t="str">
        <f t="shared" si="29"/>
        <v>Finger_7</v>
      </c>
      <c r="K104">
        <v>14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247</v>
      </c>
      <c r="Q104" t="str">
        <f>IF(G104="экспл",0,IF(G104="импл_",VLOOKUP(J104,quest_импл!$A$1:$J$129,8,FALSE),0))</f>
        <v>sound\\Pustoy_li.wav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2036</v>
      </c>
      <c r="AD104" t="str">
        <f t="shared" ca="1" si="35"/>
        <v>pics\\Limon_4.jpg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pics\\Limon_4.jpg</v>
      </c>
      <c r="AI104" t="s">
        <v>114</v>
      </c>
      <c r="AO104">
        <f t="shared" ca="1" si="36"/>
        <v>0.46209958185343758</v>
      </c>
      <c r="AP104" t="str">
        <f t="shared" ca="1" si="37"/>
        <v>pics\\Limon_4.jpg</v>
      </c>
      <c r="AR104" t="str">
        <f t="shared" si="39"/>
        <v/>
      </c>
      <c r="AS104" t="str">
        <f t="shared" ca="1" si="31"/>
        <v>pics\\Limon_4.jpg</v>
      </c>
      <c r="AT104">
        <f t="shared" ca="1" si="32"/>
        <v>0.26119137982718355</v>
      </c>
      <c r="AU104" t="s">
        <v>697</v>
      </c>
      <c r="AV104" t="str">
        <f t="shared" ca="1" si="33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_Пустой_ли_</v>
      </c>
      <c r="BB104" t="str">
        <f t="shared" si="34"/>
        <v>_Пустой_ли_КОДИС?</v>
      </c>
      <c r="BD104">
        <v>2135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VLOOKUP(B105,audio_list_stym!$A$3:$BP$18,65,FALSE)</f>
        <v>14</v>
      </c>
      <c r="F105" t="str">
        <f>VLOOKUP(E105,metki!$A$2:$B$9,2,FALSE)</f>
        <v>импл_новые_с_названием</v>
      </c>
      <c r="G105" t="str">
        <f t="shared" si="28"/>
        <v>импл_</v>
      </c>
      <c r="H105" t="str">
        <f>VLOOKUP(B105,audio_list_stym!$A$3:$AJ$18,33,FALSE)</f>
        <v>Finger</v>
      </c>
      <c r="I105" t="s">
        <v>695</v>
      </c>
      <c r="J105" t="str">
        <f t="shared" si="29"/>
        <v>Finger_8</v>
      </c>
      <c r="K105">
        <v>14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248</v>
      </c>
      <c r="Q105" t="str">
        <f>IF(G105="экспл",0,IF(G105="импл_",VLOOKUP(J105,quest_импл!$A$1:$J$129,8,FALSE),0))</f>
        <v>sound\\Beliy_li.wav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2049</v>
      </c>
      <c r="AD105" t="str">
        <f t="shared" ca="1" si="35"/>
        <v>pics\\Redis_1.jpg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pics\\Redis_1.jpg</v>
      </c>
      <c r="AI105" t="s">
        <v>115</v>
      </c>
      <c r="AO105">
        <f t="shared" ca="1" si="36"/>
        <v>0.23074243644263259</v>
      </c>
      <c r="AP105" t="str">
        <f t="shared" ca="1" si="37"/>
        <v>pics\\Redis_1.jpg</v>
      </c>
      <c r="AR105" t="str">
        <f t="shared" si="39"/>
        <v/>
      </c>
      <c r="AS105" t="str">
        <f t="shared" ca="1" si="31"/>
        <v>pics\\Redis_1.jpg</v>
      </c>
      <c r="AT105">
        <f t="shared" ca="1" si="32"/>
        <v>0.98128306743386018</v>
      </c>
      <c r="AU105" t="s">
        <v>697</v>
      </c>
      <c r="AV105" t="str">
        <f t="shared" ca="1" si="33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_Белый_ли_</v>
      </c>
      <c r="BB105" t="str">
        <f t="shared" si="34"/>
        <v>_Белый_ли_КОДИС?</v>
      </c>
      <c r="BD105">
        <v>2132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VLOOKUP(B106,audio_list_stym!$A$3:$BP$18,65,FALSE)</f>
        <v>15</v>
      </c>
      <c r="F106" t="str">
        <f>VLOOKUP(E106,metki!$A$2:$B$9,2,FALSE)</f>
        <v>экспл_новые_с_названием</v>
      </c>
      <c r="G106" t="str">
        <f t="shared" si="28"/>
        <v>экспл</v>
      </c>
      <c r="H106" t="str">
        <f>VLOOKUP(B106,audio_list_stym!$A$3:$AJ$18,33,FALSE)</f>
        <v>Gac</v>
      </c>
      <c r="I106" t="s">
        <v>688</v>
      </c>
      <c r="J106" t="str">
        <f t="shared" si="29"/>
        <v>Gac_1</v>
      </c>
      <c r="K106">
        <v>15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121</v>
      </c>
      <c r="Z106" t="str">
        <f>IF(G106="экспл",VLOOKUP(J106,quest_экспл!$A$1:$N$129,12,FALSE),IF(G106="импл_",0,0))</f>
        <v>sound\\Ispachkan_li_on.wav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35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30"/>
        <v/>
      </c>
      <c r="AI106" t="s">
        <v>116</v>
      </c>
      <c r="AO106">
        <f t="shared" ca="1" si="36"/>
        <v>0.73271532446231102</v>
      </c>
      <c r="AP106" t="str">
        <f t="shared" ca="1" si="37"/>
        <v>pics\\Finik_7.jpg</v>
      </c>
      <c r="AR106" t="str">
        <f t="shared" si="39"/>
        <v/>
      </c>
      <c r="AS106" t="str">
        <f t="shared" si="31"/>
        <v/>
      </c>
      <c r="AT106">
        <f t="shared" ca="1" si="32"/>
        <v>0.92821138266694048</v>
      </c>
      <c r="AU106" t="s">
        <v>697</v>
      </c>
      <c r="AV106" t="str">
        <f t="shared" ca="1" si="33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_Испачкан_ли_он?</v>
      </c>
      <c r="BA106" t="e">
        <f>VLOOKUP(Q106,audio_list_stym!$B$2:$BQ$299,68,FALSE)</f>
        <v>#N/A</v>
      </c>
      <c r="BB106" t="str">
        <f t="shared" si="34"/>
        <v>На_экране_ГОНИК._Испачкан_ли_он?</v>
      </c>
      <c r="BC106">
        <v>1214</v>
      </c>
      <c r="BD106">
        <v>2144</v>
      </c>
      <c r="BE106">
        <v>2076</v>
      </c>
      <c r="BF106">
        <v>2115</v>
      </c>
      <c r="BG106">
        <v>2152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VLOOKUP(B107,audio_list_stym!$A$3:$BP$18,65,FALSE)</f>
        <v>15</v>
      </c>
      <c r="F107" t="str">
        <f>VLOOKUP(E107,metki!$A$2:$B$9,2,FALSE)</f>
        <v>экспл_новые_с_названием</v>
      </c>
      <c r="G107" t="str">
        <f t="shared" si="28"/>
        <v>экспл</v>
      </c>
      <c r="H107" t="str">
        <f>VLOOKUP(B107,audio_list_stym!$A$3:$AJ$18,33,FALSE)</f>
        <v>Gac</v>
      </c>
      <c r="I107" t="s">
        <v>689</v>
      </c>
      <c r="J107" t="str">
        <f t="shared" si="29"/>
        <v>Gac_2</v>
      </c>
      <c r="K107">
        <v>15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122</v>
      </c>
      <c r="Z107" t="str">
        <f>IF(G107="экспл",VLOOKUP(J107,quest_экспл!$A$1:$N$129,12,FALSE),IF(G107="импл_",0,0))</f>
        <v>sound\\On_farshirovanniy.wav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5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30"/>
        <v/>
      </c>
      <c r="AI107" t="s">
        <v>117</v>
      </c>
      <c r="AO107">
        <f t="shared" ca="1" si="36"/>
        <v>0.48202468703198853</v>
      </c>
      <c r="AP107" t="str">
        <f t="shared" ca="1" si="37"/>
        <v>pics\\Limon_2.jpg</v>
      </c>
      <c r="AR107" t="str">
        <f t="shared" si="39"/>
        <v/>
      </c>
      <c r="AS107" t="str">
        <f t="shared" si="31"/>
        <v/>
      </c>
      <c r="AT107">
        <f t="shared" ca="1" si="32"/>
        <v>0.46963553216742715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_Он_фаршированный?</v>
      </c>
      <c r="BA107" t="e">
        <f>VLOOKUP(Q107,audio_list_stym!$B$2:$BQ$299,68,FALSE)</f>
        <v>#N/A</v>
      </c>
      <c r="BB107" t="str">
        <f t="shared" si="34"/>
        <v>Посмотрите,_вот_ГОНИК._Он_фаршированный?</v>
      </c>
      <c r="BD107">
        <v>2139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VLOOKUP(B108,audio_list_stym!$A$3:$BP$18,65,FALSE)</f>
        <v>15</v>
      </c>
      <c r="F108" t="str">
        <f>VLOOKUP(E108,metki!$A$2:$B$9,2,FALSE)</f>
        <v>экспл_новые_с_названием</v>
      </c>
      <c r="G108" t="str">
        <f t="shared" si="28"/>
        <v>экспл</v>
      </c>
      <c r="H108" t="str">
        <f>VLOOKUP(B108,audio_list_stym!$A$3:$AJ$18,33,FALSE)</f>
        <v>Gac</v>
      </c>
      <c r="I108" t="s">
        <v>690</v>
      </c>
      <c r="J108" t="str">
        <f t="shared" si="29"/>
        <v>Gac_3</v>
      </c>
      <c r="K108">
        <v>15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123</v>
      </c>
      <c r="Z108" t="str">
        <f>IF(G108="экспл",VLOOKUP(J108,quest_экспл!$A$1:$N$129,12,FALSE),IF(G108="импл_",0,0))</f>
        <v>sound\\On_razrezanniy.wav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5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30"/>
        <v/>
      </c>
      <c r="AI108" t="s">
        <v>118</v>
      </c>
      <c r="AO108">
        <f t="shared" ca="1" si="36"/>
        <v>0.22858860517323587</v>
      </c>
      <c r="AP108" t="str">
        <f t="shared" ca="1" si="37"/>
        <v>pics\\Redis_3.jpg</v>
      </c>
      <c r="AR108" t="str">
        <f t="shared" si="39"/>
        <v/>
      </c>
      <c r="AS108" t="str">
        <f t="shared" si="31"/>
        <v/>
      </c>
      <c r="AT108">
        <f t="shared" ca="1" si="32"/>
        <v>0.94924337621179922</v>
      </c>
      <c r="AU108" t="s">
        <v>697</v>
      </c>
      <c r="AV108" t="str">
        <f t="shared" ca="1" si="33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_Он_разрезанный?</v>
      </c>
      <c r="BA108" t="e">
        <f>VLOOKUP(Q108,audio_list_stym!$B$2:$BQ$299,68,FALSE)</f>
        <v>#N/A</v>
      </c>
      <c r="BB108" t="str">
        <f t="shared" si="34"/>
        <v>Вот_ГОНИК._Он_разрезанный?</v>
      </c>
      <c r="BD108">
        <v>2141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VLOOKUP(B109,audio_list_stym!$A$3:$BP$18,65,FALSE)</f>
        <v>15</v>
      </c>
      <c r="F109" t="str">
        <f>VLOOKUP(E109,metki!$A$2:$B$9,2,FALSE)</f>
        <v>экспл_новые_с_названием</v>
      </c>
      <c r="G109" t="str">
        <f t="shared" si="28"/>
        <v>экспл</v>
      </c>
      <c r="H109" t="str">
        <f>VLOOKUP(B109,audio_list_stym!$A$3:$AJ$18,33,FALSE)</f>
        <v>Gac</v>
      </c>
      <c r="I109" t="s">
        <v>691</v>
      </c>
      <c r="J109" t="str">
        <f t="shared" si="29"/>
        <v>Gac_4</v>
      </c>
      <c r="K109">
        <v>15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124</v>
      </c>
      <c r="Z109" t="str">
        <f>IF(G109="экспл",VLOOKUP(J109,quest_экспл!$A$1:$N$129,12,FALSE),IF(G109="импл_",0,0))</f>
        <v>sound\\On_s_lepestkami.wav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5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30"/>
        <v/>
      </c>
      <c r="AI109" t="s">
        <v>119</v>
      </c>
      <c r="AO109">
        <f t="shared" ca="1" si="36"/>
        <v>0.2288970157256377</v>
      </c>
      <c r="AP109" t="str">
        <f t="shared" ca="1" si="37"/>
        <v>pics\\Redis_2.jpg</v>
      </c>
      <c r="AR109" t="str">
        <f t="shared" si="39"/>
        <v/>
      </c>
      <c r="AS109" t="str">
        <f t="shared" si="31"/>
        <v/>
      </c>
      <c r="AT109">
        <f t="shared" ca="1" si="32"/>
        <v>0.74530924922085495</v>
      </c>
      <c r="AU109" t="s">
        <v>697</v>
      </c>
      <c r="AV109" t="str">
        <f t="shared" ca="1" si="33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_Он_с_лепестками?</v>
      </c>
      <c r="BA109" t="e">
        <f>VLOOKUP(Q109,audio_list_stym!$B$2:$BQ$299,68,FALSE)</f>
        <v>#N/A</v>
      </c>
      <c r="BB109" t="str">
        <f t="shared" si="34"/>
        <v>Это_ГОНИК._Он_с_лепестками?</v>
      </c>
      <c r="BD109">
        <v>2138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VLOOKUP(B110,audio_list_stym!$A$3:$BP$18,65,FALSE)</f>
        <v>15</v>
      </c>
      <c r="F110" t="str">
        <f>VLOOKUP(E110,metki!$A$2:$B$9,2,FALSE)</f>
        <v>экспл_новые_с_названием</v>
      </c>
      <c r="G110" t="str">
        <f t="shared" si="28"/>
        <v>экспл</v>
      </c>
      <c r="H110" t="str">
        <f>VLOOKUP(B110,audio_list_stym!$A$3:$AJ$18,33,FALSE)</f>
        <v>Gac</v>
      </c>
      <c r="I110" t="s">
        <v>692</v>
      </c>
      <c r="J110" t="str">
        <f t="shared" si="29"/>
        <v>Gac_5</v>
      </c>
      <c r="K110">
        <v>15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125</v>
      </c>
      <c r="Z110" t="str">
        <f>IF(G110="экспл",VLOOKUP(J110,quest_экспл!$A$1:$N$129,12,FALSE),IF(G110="импл_",0,0))</f>
        <v>sound\\Kolyuchiy_li_on.wav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5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30"/>
        <v/>
      </c>
      <c r="AI110" t="s">
        <v>120</v>
      </c>
      <c r="AO110">
        <f t="shared" ca="1" si="36"/>
        <v>0.35490429866214002</v>
      </c>
      <c r="AP110" t="str">
        <f t="shared" ca="1" si="37"/>
        <v>pics\\Peper_3.jpg</v>
      </c>
      <c r="AR110" t="str">
        <f t="shared" si="39"/>
        <v/>
      </c>
      <c r="AS110" t="str">
        <f t="shared" si="31"/>
        <v/>
      </c>
      <c r="AT110">
        <f t="shared" ca="1" si="32"/>
        <v>0.5181890692582618</v>
      </c>
      <c r="AU110" t="s">
        <v>697</v>
      </c>
      <c r="AV110" t="str">
        <f t="shared" ca="1" si="33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_Колючий_ли_он?</v>
      </c>
      <c r="BA110" t="e">
        <f>VLOOKUP(Q110,audio_list_stym!$B$2:$BQ$299,68,FALSE)</f>
        <v>#N/A</v>
      </c>
      <c r="BB110" t="str">
        <f t="shared" si="34"/>
        <v>На_картинке_ГОНИК._Колючий_ли_он?</v>
      </c>
      <c r="BD110">
        <v>2142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VLOOKUP(B111,audio_list_stym!$A$3:$BP$18,65,FALSE)</f>
        <v>15</v>
      </c>
      <c r="F111" t="str">
        <f>VLOOKUP(E111,metki!$A$2:$B$9,2,FALSE)</f>
        <v>экспл_новые_с_названием</v>
      </c>
      <c r="G111" t="str">
        <f t="shared" si="28"/>
        <v>экспл</v>
      </c>
      <c r="H111" t="str">
        <f>VLOOKUP(B111,audio_list_stym!$A$3:$AJ$18,33,FALSE)</f>
        <v>Gac</v>
      </c>
      <c r="I111" t="s">
        <v>693</v>
      </c>
      <c r="J111" t="str">
        <f t="shared" si="29"/>
        <v>Gac_6</v>
      </c>
      <c r="K111">
        <v>15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126</v>
      </c>
      <c r="Z111" t="str">
        <f>IF(G111="экспл",VLOOKUP(J111,quest_экспл!$A$1:$N$129,12,FALSE),IF(G111="импл_",0,0))</f>
        <v>sound\\Oranzheviy_li_on.wav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5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30"/>
        <v/>
      </c>
      <c r="AI111" t="s">
        <v>121</v>
      </c>
      <c r="AO111">
        <f t="shared" ca="1" si="36"/>
        <v>0.97827474228613454</v>
      </c>
      <c r="AP111" t="str">
        <f t="shared" ca="1" si="37"/>
        <v>pics\\Banan_2.jpg</v>
      </c>
      <c r="AR111" t="str">
        <f t="shared" si="39"/>
        <v/>
      </c>
      <c r="AS111" t="str">
        <f t="shared" si="31"/>
        <v/>
      </c>
      <c r="AT111">
        <f t="shared" ca="1" si="32"/>
        <v>0.66549882463139176</v>
      </c>
      <c r="AU111" t="s">
        <v>697</v>
      </c>
      <c r="AV111" t="str">
        <f t="shared" ca="1" si="33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_Оранжевый_ли_он?</v>
      </c>
      <c r="BA111" t="e">
        <f>VLOOKUP(Q111,audio_list_stym!$B$2:$BQ$299,68,FALSE)</f>
        <v>#N/A</v>
      </c>
      <c r="BB111" t="str">
        <f t="shared" si="34"/>
        <v>На_мониторе_ГОНИК._Оранжевый_ли_он?</v>
      </c>
      <c r="BD111">
        <v>2137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VLOOKUP(B112,audio_list_stym!$A$3:$BP$18,65,FALSE)</f>
        <v>15</v>
      </c>
      <c r="F112" t="str">
        <f>VLOOKUP(E112,metki!$A$2:$B$9,2,FALSE)</f>
        <v>экспл_новые_с_названием</v>
      </c>
      <c r="G112" t="str">
        <f t="shared" si="28"/>
        <v>экспл</v>
      </c>
      <c r="H112" t="str">
        <f>VLOOKUP(B112,audio_list_stym!$A$3:$AJ$18,33,FALSE)</f>
        <v>Gac</v>
      </c>
      <c r="I112" t="s">
        <v>694</v>
      </c>
      <c r="J112" t="str">
        <f t="shared" si="29"/>
        <v>Gac_7</v>
      </c>
      <c r="K112">
        <v>15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127</v>
      </c>
      <c r="Z112" t="str">
        <f>IF(G112="экспл",VLOOKUP(J112,quest_экспл!$A$1:$N$129,12,FALSE),IF(G112="импл_",0,0))</f>
        <v>sound\\On_zernistiy.wav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5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30"/>
        <v/>
      </c>
      <c r="AI112" t="s">
        <v>122</v>
      </c>
      <c r="AO112">
        <f t="shared" ca="1" si="36"/>
        <v>0.2151990367934683</v>
      </c>
      <c r="AP112" t="str">
        <f t="shared" ca="1" si="37"/>
        <v>pics\\Redis_6.jpg</v>
      </c>
      <c r="AR112" t="str">
        <f t="shared" si="39"/>
        <v/>
      </c>
      <c r="AS112" t="str">
        <f t="shared" si="31"/>
        <v/>
      </c>
      <c r="AT112">
        <f t="shared" ca="1" si="32"/>
        <v>0.55521863038273467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_Он_зернистый?</v>
      </c>
      <c r="BA112" t="e">
        <f>VLOOKUP(Q112,audio_list_stym!$B$2:$BQ$299,68,FALSE)</f>
        <v>#N/A</v>
      </c>
      <c r="BB112" t="str">
        <f t="shared" si="34"/>
        <v>Перед_Вами_ГОНИК._Он_зернистый?</v>
      </c>
      <c r="BD112">
        <v>2143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VLOOKUP(B113,audio_list_stym!$A$3:$BP$18,65,FALSE)</f>
        <v>15</v>
      </c>
      <c r="F113" t="str">
        <f>VLOOKUP(E113,metki!$A$2:$B$9,2,FALSE)</f>
        <v>экспл_новые_с_названием</v>
      </c>
      <c r="G113" t="str">
        <f t="shared" si="28"/>
        <v>экспл</v>
      </c>
      <c r="H113" t="str">
        <f>VLOOKUP(B113,audio_list_stym!$A$3:$AJ$18,33,FALSE)</f>
        <v>Gac</v>
      </c>
      <c r="I113" t="s">
        <v>695</v>
      </c>
      <c r="J113" t="str">
        <f t="shared" si="29"/>
        <v>Gac_8</v>
      </c>
      <c r="K113">
        <v>15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128</v>
      </c>
      <c r="Z113" t="str">
        <f>IF(G113="экспл",VLOOKUP(J113,quest_экспл!$A$1:$N$129,12,FALSE),IF(G113="импл_",0,0))</f>
        <v>sound\\Okruglya_li_on.wav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5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30"/>
        <v/>
      </c>
      <c r="AI113" t="s">
        <v>123</v>
      </c>
      <c r="AO113">
        <f t="shared" ca="1" si="36"/>
        <v>0.18096295590578437</v>
      </c>
      <c r="AP113" t="str">
        <f t="shared" ca="1" si="37"/>
        <v>pics\\Tomat_2.jpg</v>
      </c>
      <c r="AR113" t="str">
        <f t="shared" si="39"/>
        <v/>
      </c>
      <c r="AS113" t="str">
        <f t="shared" si="31"/>
        <v/>
      </c>
      <c r="AT113">
        <f t="shared" ca="1" si="32"/>
        <v>0.2035421634337744</v>
      </c>
      <c r="AU113" t="s">
        <v>697</v>
      </c>
      <c r="AV113" t="str">
        <f t="shared" ca="1" si="33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_Округлый_ли_он?</v>
      </c>
      <c r="BA113" t="e">
        <f>VLOOKUP(Q113,audio_list_stym!$B$2:$BQ$299,68,FALSE)</f>
        <v>#N/A</v>
      </c>
      <c r="BB113" t="str">
        <f t="shared" si="34"/>
        <v>Вы_видите_ГОНИК._Округлый_ли_он?</v>
      </c>
      <c r="BD113">
        <v>2140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VLOOKUP(B114,audio_list_stym!$A$3:$BP$18,65,FALSE)</f>
        <v>16</v>
      </c>
      <c r="F114" t="str">
        <f>VLOOKUP(E114,metki!$A$2:$B$9,2,FALSE)</f>
        <v>импл_новые_без_названия</v>
      </c>
      <c r="G114" t="str">
        <f t="shared" si="28"/>
        <v>импл_</v>
      </c>
      <c r="H114" t="str">
        <f>VLOOKUP(B114,audio_list_stym!$A$3:$AJ$18,33,FALSE)</f>
        <v>Noni</v>
      </c>
      <c r="I114" t="s">
        <v>688</v>
      </c>
      <c r="J114" t="str">
        <f t="shared" si="29"/>
        <v>Noni_1</v>
      </c>
      <c r="K114">
        <v>16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257</v>
      </c>
      <c r="Q114" t="str">
        <f>IF(G114="экспл",0,IF(G114="импл_",VLOOKUP(J114,quest_импл!$A$1:$J$129,8,FALSE),0))</f>
        <v>sound\\Beliy_li_vnutri.wav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2019</v>
      </c>
      <c r="AD114" t="str">
        <f t="shared" ca="1" si="35"/>
        <v>pics\\Goroh_3.jpg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pics\\Goroh_3.jpg</v>
      </c>
      <c r="AI114" t="s">
        <v>86</v>
      </c>
      <c r="AO114">
        <f t="shared" ca="1" si="36"/>
        <v>0.70199503361488391</v>
      </c>
      <c r="AP114" t="str">
        <f t="shared" ca="1" si="37"/>
        <v>pics\\Goroh_3.jpg</v>
      </c>
      <c r="AR114" t="str">
        <f t="shared" si="39"/>
        <v/>
      </c>
      <c r="AS114" t="str">
        <f t="shared" ca="1" si="31"/>
        <v>pics\\Goroh_3.jpg</v>
      </c>
      <c r="AT114">
        <f t="shared" ca="1" si="32"/>
        <v>0.5156290407659142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_Белый_ли_внутри_</v>
      </c>
      <c r="BB114" t="str">
        <f t="shared" si="34"/>
        <v>_Белый_ли_внутри_XXXXX?</v>
      </c>
      <c r="BC114">
        <v>1215</v>
      </c>
      <c r="BD114">
        <v>2152</v>
      </c>
      <c r="BE114">
        <v>2081</v>
      </c>
      <c r="BF114">
        <v>2095</v>
      </c>
      <c r="BG114">
        <v>2135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VLOOKUP(B115,audio_list_stym!$A$3:$BP$18,65,FALSE)</f>
        <v>16</v>
      </c>
      <c r="F115" t="str">
        <f>VLOOKUP(E115,metki!$A$2:$B$9,2,FALSE)</f>
        <v>импл_новые_без_названия</v>
      </c>
      <c r="G115" t="str">
        <f t="shared" si="28"/>
        <v>импл_</v>
      </c>
      <c r="H115" t="str">
        <f>VLOOKUP(B115,audio_list_stym!$A$3:$AJ$18,33,FALSE)</f>
        <v>Noni</v>
      </c>
      <c r="I115" t="s">
        <v>689</v>
      </c>
      <c r="J115" t="str">
        <f t="shared" si="29"/>
        <v>Noni_2</v>
      </c>
      <c r="K115">
        <v>16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258</v>
      </c>
      <c r="Q115" t="str">
        <f>IF(G115="экспл",0,IF(G115="импл_",VLOOKUP(J115,quest_импл!$A$1:$J$129,8,FALSE),0))</f>
        <v>sound\\Rebristiy_li.wav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2010</v>
      </c>
      <c r="AD115" t="str">
        <f t="shared" ca="1" si="35"/>
        <v>pics\\Finik_2.jpg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pics\\Finik_2.jpg</v>
      </c>
      <c r="AI115" t="s">
        <v>87</v>
      </c>
      <c r="AO115">
        <f t="shared" ca="1" si="36"/>
        <v>0.80135916016587982</v>
      </c>
      <c r="AP115" t="str">
        <f t="shared" ca="1" si="37"/>
        <v>pics\\Finik_2.jpg</v>
      </c>
      <c r="AR115" t="str">
        <f t="shared" si="39"/>
        <v/>
      </c>
      <c r="AS115" t="str">
        <f t="shared" ca="1" si="31"/>
        <v>pics\\Finik_2.jpg</v>
      </c>
      <c r="AT115">
        <f t="shared" ca="1" si="32"/>
        <v>0.49611425677943544</v>
      </c>
      <c r="AU115" t="s">
        <v>697</v>
      </c>
      <c r="AV115" t="str">
        <f t="shared" ca="1" si="33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_Ребристый_ли_</v>
      </c>
      <c r="BB115" t="str">
        <f t="shared" si="34"/>
        <v>_Ребристый_ли_XXXXX?</v>
      </c>
      <c r="BD115">
        <v>2147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VLOOKUP(B116,audio_list_stym!$A$3:$BP$18,65,FALSE)</f>
        <v>16</v>
      </c>
      <c r="F116" t="str">
        <f>VLOOKUP(E116,metki!$A$2:$B$9,2,FALSE)</f>
        <v>импл_новые_без_названия</v>
      </c>
      <c r="G116" t="str">
        <f t="shared" si="28"/>
        <v>импл_</v>
      </c>
      <c r="H116" t="str">
        <f>VLOOKUP(B116,audio_list_stym!$A$3:$AJ$18,33,FALSE)</f>
        <v>Noni</v>
      </c>
      <c r="I116" t="s">
        <v>690</v>
      </c>
      <c r="J116" t="str">
        <f t="shared" si="29"/>
        <v>Noni_3</v>
      </c>
      <c r="K116">
        <v>16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259</v>
      </c>
      <c r="Q116" t="str">
        <f>IF(G116="экспл",0,IF(G116="импл_",VLOOKUP(J116,quest_импл!$A$1:$J$129,8,FALSE),0))</f>
        <v>sound\\Goluboy_li.wav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2048</v>
      </c>
      <c r="AD116" t="str">
        <f t="shared" ca="1" si="35"/>
        <v>pics\\Peper_8.jpg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pics\\Peper_8.jpg</v>
      </c>
      <c r="AI116" t="s">
        <v>88</v>
      </c>
      <c r="AO116">
        <f t="shared" ca="1" si="36"/>
        <v>0.28903722388426467</v>
      </c>
      <c r="AP116" t="str">
        <f t="shared" ca="1" si="37"/>
        <v>pics\\Peper_8.jpg</v>
      </c>
      <c r="AR116" t="str">
        <f t="shared" si="39"/>
        <v/>
      </c>
      <c r="AS116" t="str">
        <f t="shared" ca="1" si="31"/>
        <v>pics\\Peper_8.jpg</v>
      </c>
      <c r="AT116">
        <f t="shared" ca="1" si="32"/>
        <v>0.53742455114655985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_Голубой_ли_</v>
      </c>
      <c r="BB116" t="str">
        <f t="shared" si="34"/>
        <v>_Голубой_ли_XXXXX?</v>
      </c>
      <c r="BD116">
        <v>2149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VLOOKUP(B117,audio_list_stym!$A$3:$BP$18,65,FALSE)</f>
        <v>16</v>
      </c>
      <c r="F117" t="str">
        <f>VLOOKUP(E117,metki!$A$2:$B$9,2,FALSE)</f>
        <v>импл_новые_без_названия</v>
      </c>
      <c r="G117" t="str">
        <f t="shared" si="28"/>
        <v>импл_</v>
      </c>
      <c r="H117" t="str">
        <f>VLOOKUP(B117,audio_list_stym!$A$3:$AJ$18,33,FALSE)</f>
        <v>Noni</v>
      </c>
      <c r="I117" t="s">
        <v>691</v>
      </c>
      <c r="J117" t="str">
        <f t="shared" si="29"/>
        <v>Noni_4</v>
      </c>
      <c r="K117">
        <v>16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260</v>
      </c>
      <c r="Q117" t="str">
        <f>IF(G117="экспл",0,IF(G117="импл_",VLOOKUP(J117,quest_импл!$A$1:$J$129,8,FALSE),0))</f>
        <v>sound\\S_bugorkami_li.wav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2011</v>
      </c>
      <c r="AD117" t="str">
        <f t="shared" ca="1" si="35"/>
        <v>pics\\Finik_3.jpg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pics\\Finik_3.jpg</v>
      </c>
      <c r="AI117" t="s">
        <v>89</v>
      </c>
      <c r="AO117">
        <f t="shared" ca="1" si="36"/>
        <v>0.79719238251285873</v>
      </c>
      <c r="AP117" t="str">
        <f t="shared" ca="1" si="37"/>
        <v>pics\\Finik_3.jpg</v>
      </c>
      <c r="AR117" t="str">
        <f t="shared" si="39"/>
        <v/>
      </c>
      <c r="AS117" t="str">
        <f t="shared" ca="1" si="31"/>
        <v>pics\\Finik_3.jpg</v>
      </c>
      <c r="AT117">
        <f t="shared" ca="1" si="32"/>
        <v>0.99679142659626085</v>
      </c>
      <c r="AU117" t="s">
        <v>697</v>
      </c>
      <c r="AV117" t="str">
        <f t="shared" ca="1" si="33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_С_бугорками_ли_</v>
      </c>
      <c r="BB117" t="str">
        <f t="shared" si="34"/>
        <v>_С_бугорками_ли_XXXXX?</v>
      </c>
      <c r="BD117">
        <v>2146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VLOOKUP(B118,audio_list_stym!$A$3:$BP$18,65,FALSE)</f>
        <v>16</v>
      </c>
      <c r="F118" t="str">
        <f>VLOOKUP(E118,metki!$A$2:$B$9,2,FALSE)</f>
        <v>импл_новые_без_названия</v>
      </c>
      <c r="G118" t="str">
        <f t="shared" si="28"/>
        <v>импл_</v>
      </c>
      <c r="H118" t="str">
        <f>VLOOKUP(B118,audio_list_stym!$A$3:$AJ$18,33,FALSE)</f>
        <v>Noni</v>
      </c>
      <c r="I118" t="s">
        <v>692</v>
      </c>
      <c r="J118" t="str">
        <f t="shared" si="29"/>
        <v>Noni_5</v>
      </c>
      <c r="K118">
        <v>16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261</v>
      </c>
      <c r="Q118" t="str">
        <f>IF(G118="экспл",0,IF(G118="импл_",VLOOKUP(J118,quest_импл!$A$1:$J$129,8,FALSE),0))</f>
        <v>sound\\Ovalniy_li.wav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2027</v>
      </c>
      <c r="AD118" t="str">
        <f t="shared" ca="1" si="35"/>
        <v>pics\\Kokos_3.jpg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pics\\Kokos_3.jpg</v>
      </c>
      <c r="AI118" t="s">
        <v>90</v>
      </c>
      <c r="AO118">
        <f t="shared" ca="1" si="36"/>
        <v>0.5531003808273689</v>
      </c>
      <c r="AP118" t="str">
        <f t="shared" ca="1" si="37"/>
        <v>pics\\Kokos_3.jpg</v>
      </c>
      <c r="AR118" t="str">
        <f t="shared" si="39"/>
        <v/>
      </c>
      <c r="AS118" t="str">
        <f t="shared" ca="1" si="31"/>
        <v>pics\\Kokos_3.jpg</v>
      </c>
      <c r="AT118">
        <f t="shared" ca="1" si="32"/>
        <v>0.37486925532337223</v>
      </c>
      <c r="AU118" t="s">
        <v>697</v>
      </c>
      <c r="AV118" t="str">
        <f t="shared" ca="1" si="33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_Овальный_ли_</v>
      </c>
      <c r="BB118" t="str">
        <f t="shared" si="34"/>
        <v>_Овальный_ли_XXXXX?</v>
      </c>
      <c r="BD118">
        <v>2150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VLOOKUP(B119,audio_list_stym!$A$3:$BP$18,65,FALSE)</f>
        <v>16</v>
      </c>
      <c r="F119" t="str">
        <f>VLOOKUP(E119,metki!$A$2:$B$9,2,FALSE)</f>
        <v>импл_новые_без_названия</v>
      </c>
      <c r="G119" t="str">
        <f t="shared" si="28"/>
        <v>импл_</v>
      </c>
      <c r="H119" t="str">
        <f>VLOOKUP(B119,audio_list_stym!$A$3:$AJ$18,33,FALSE)</f>
        <v>Noni</v>
      </c>
      <c r="I119" t="s">
        <v>693</v>
      </c>
      <c r="J119" t="str">
        <f t="shared" si="29"/>
        <v>Noni_6</v>
      </c>
      <c r="K119">
        <v>16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262</v>
      </c>
      <c r="Q119" t="str">
        <f>IF(G119="экспл",0,IF(G119="импл_",VLOOKUP(J119,quest_импл!$A$1:$J$129,8,FALSE),0))</f>
        <v>sound\\Zhidkiy_li.wav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2020</v>
      </c>
      <c r="AD119" t="str">
        <f t="shared" ca="1" si="35"/>
        <v>pics\\Goroh_4.jpg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pics\\Goroh_4.jpg</v>
      </c>
      <c r="AI119" t="s">
        <v>91</v>
      </c>
      <c r="AO119">
        <f t="shared" ca="1" si="36"/>
        <v>0.6948136837809672</v>
      </c>
      <c r="AP119" t="str">
        <f t="shared" ca="1" si="37"/>
        <v>pics\\Goroh_4.jpg</v>
      </c>
      <c r="AR119" t="str">
        <f t="shared" si="39"/>
        <v/>
      </c>
      <c r="AS119" t="str">
        <f t="shared" ca="1" si="31"/>
        <v>pics\\Goroh_4.jpg</v>
      </c>
      <c r="AT119">
        <f t="shared" ca="1" si="32"/>
        <v>0.23407704478575309</v>
      </c>
      <c r="AU119" t="s">
        <v>697</v>
      </c>
      <c r="AV119" t="str">
        <f t="shared" ca="1" si="33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_Жидкий_ли_</v>
      </c>
      <c r="BB119" t="str">
        <f t="shared" si="34"/>
        <v>_Жидкий_ли_XXXXX?</v>
      </c>
      <c r="BD119">
        <v>2145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VLOOKUP(B120,audio_list_stym!$A$3:$BP$18,65,FALSE)</f>
        <v>16</v>
      </c>
      <c r="F120" t="str">
        <f>VLOOKUP(E120,metki!$A$2:$B$9,2,FALSE)</f>
        <v>импл_новые_без_названия</v>
      </c>
      <c r="G120" t="str">
        <f t="shared" si="28"/>
        <v>импл_</v>
      </c>
      <c r="H120" t="str">
        <f>VLOOKUP(B120,audio_list_stym!$A$3:$AJ$18,33,FALSE)</f>
        <v>Noni</v>
      </c>
      <c r="I120" t="s">
        <v>694</v>
      </c>
      <c r="J120" t="str">
        <f t="shared" si="29"/>
        <v>Noni_7</v>
      </c>
      <c r="K120">
        <v>16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263</v>
      </c>
      <c r="Q120" t="str">
        <f>IF(G120="экспл",0,IF(G120="импл_",VLOOKUP(J120,quest_импл!$A$1:$J$129,8,FALSE),0))</f>
        <v>sound\\Lohmatiy_li.wav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2062</v>
      </c>
      <c r="AD120" t="str">
        <f t="shared" ca="1" si="35"/>
        <v>pics\\Tomat_6.jpg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pics\\Tomat_6.jpg</v>
      </c>
      <c r="AI120" t="s">
        <v>92</v>
      </c>
      <c r="AO120">
        <f t="shared" ca="1" si="36"/>
        <v>3.0020581174959204E-2</v>
      </c>
      <c r="AP120" t="str">
        <f t="shared" ca="1" si="37"/>
        <v>pics\\Tomat_6.jpg</v>
      </c>
      <c r="AR120" t="str">
        <f t="shared" si="39"/>
        <v/>
      </c>
      <c r="AS120" t="str">
        <f t="shared" ca="1" si="31"/>
        <v>pics\\Tomat_6.jpg</v>
      </c>
      <c r="AT120">
        <f t="shared" ca="1" si="32"/>
        <v>0.66089224109317157</v>
      </c>
      <c r="AU120" t="s">
        <v>697</v>
      </c>
      <c r="AV120" t="str">
        <f t="shared" ca="1" si="33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_Лохматый_ли_</v>
      </c>
      <c r="BB120" t="str">
        <f t="shared" si="34"/>
        <v>_Лохматый_ли_XXXXX?</v>
      </c>
      <c r="BD120">
        <v>2151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VLOOKUP(B121,audio_list_stym!$A$3:$BP$18,65,FALSE)</f>
        <v>16</v>
      </c>
      <c r="F121" t="str">
        <f>VLOOKUP(E121,metki!$A$2:$B$9,2,FALSE)</f>
        <v>импл_новые_без_названия</v>
      </c>
      <c r="G121" t="str">
        <f t="shared" si="28"/>
        <v>импл_</v>
      </c>
      <c r="H121" t="str">
        <f>VLOOKUP(B121,audio_list_stym!$A$3:$AJ$18,33,FALSE)</f>
        <v>Noni</v>
      </c>
      <c r="I121" t="s">
        <v>695</v>
      </c>
      <c r="J121" t="str">
        <f t="shared" si="29"/>
        <v>Noni_8</v>
      </c>
      <c r="K121">
        <v>16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264</v>
      </c>
      <c r="Q121" t="str">
        <f>IF(G121="экспл",0,IF(G121="импл_",VLOOKUP(J121,quest_импл!$A$1:$J$129,8,FALSE),0))</f>
        <v>sound\\Zolotistiy_li.wav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2031</v>
      </c>
      <c r="AD121" t="str">
        <f t="shared" ca="1" si="35"/>
        <v>pics\\Kokos_7.jpg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pics\\Kokos_7.jpg</v>
      </c>
      <c r="AI121" t="s">
        <v>93</v>
      </c>
      <c r="AO121">
        <f t="shared" ca="1" si="36"/>
        <v>0.51178897429829262</v>
      </c>
      <c r="AP121" t="str">
        <f t="shared" ca="1" si="37"/>
        <v>pics\\Kokos_7.jpg</v>
      </c>
      <c r="AR121" t="str">
        <f>IF(AH121="sound\\Ogorod",AP49,"")</f>
        <v/>
      </c>
      <c r="AS121" t="str">
        <f t="shared" ca="1" si="31"/>
        <v>pics\\Kokos_7.jpg</v>
      </c>
      <c r="AT121">
        <f t="shared" ca="1" si="32"/>
        <v>0.15963757348432583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_Золотистый_ли_</v>
      </c>
      <c r="BB121" t="str">
        <f t="shared" si="34"/>
        <v>_Золотистый_ли_XXXXX?</v>
      </c>
      <c r="BD121">
        <v>2148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VLOOKUP(B122,audio_list_stym!$A$3:$BP$18,65,FALSE)</f>
        <v>17</v>
      </c>
      <c r="F122" t="str">
        <f>VLOOKUP(E122,metki!$A$2:$B$9,2,FALSE)</f>
        <v>экспл_новые_без_названия</v>
      </c>
      <c r="G122" t="str">
        <f t="shared" si="28"/>
        <v>экспл</v>
      </c>
      <c r="H122" t="str">
        <f>VLOOKUP(B122,audio_list_stym!$A$3:$AJ$18,33,FALSE)</f>
        <v>Sapota</v>
      </c>
      <c r="I122" t="s">
        <v>688</v>
      </c>
      <c r="J122" t="str">
        <f t="shared" si="29"/>
        <v>Sapota_1</v>
      </c>
      <c r="K122">
        <v>17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137</v>
      </c>
      <c r="Z122" t="str">
        <f>IF(G122="экспл",VLOOKUP(J122,quest_экспл!$A$1:$N$129,12,FALSE),IF(G122="импл_",0,0))</f>
        <v>sound\\On_sharoobraxniy.wav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35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30"/>
        <v/>
      </c>
      <c r="AI122" t="s">
        <v>124</v>
      </c>
      <c r="AO122">
        <f t="shared" ca="1" si="36"/>
        <v>0.54620685843059524</v>
      </c>
      <c r="AP122" t="str">
        <f t="shared" ca="1" si="37"/>
        <v>pics\\Kokos_4.jpg</v>
      </c>
      <c r="AR122" t="str">
        <f t="shared" ref="AR122:AR129" si="40">IF(AH122="sound\\Ogorod",AP50,"")</f>
        <v/>
      </c>
      <c r="AS122" t="str">
        <f t="shared" si="31"/>
        <v/>
      </c>
      <c r="AT122">
        <f t="shared" ca="1" si="32"/>
        <v>0.39518529666001945</v>
      </c>
      <c r="AU122" t="s">
        <v>697</v>
      </c>
      <c r="AV122" t="str">
        <f t="shared" ca="1" si="33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_Он_шарообразный?</v>
      </c>
      <c r="BA122" t="e">
        <f>VLOOKUP(Q122,audio_list_stym!$B$2:$BQ$299,68,FALSE)</f>
        <v>#N/A</v>
      </c>
      <c r="BB122" t="str">
        <f t="shared" si="34"/>
        <v>На_экране_XXXXX._Он_шарообразный?</v>
      </c>
      <c r="BC122">
        <v>1216</v>
      </c>
      <c r="BD122">
        <v>2072</v>
      </c>
      <c r="BE122">
        <v>2083</v>
      </c>
      <c r="BF122">
        <v>2116</v>
      </c>
      <c r="BG122">
        <v>2140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VLOOKUP(B123,audio_list_stym!$A$3:$BP$18,65,FALSE)</f>
        <v>17</v>
      </c>
      <c r="F123" t="str">
        <f>VLOOKUP(E123,metki!$A$2:$B$9,2,FALSE)</f>
        <v>экспл_новые_без_названия</v>
      </c>
      <c r="G123" t="str">
        <f t="shared" si="28"/>
        <v>экспл</v>
      </c>
      <c r="H123" t="str">
        <f>VLOOKUP(B123,audio_list_stym!$A$3:$AJ$18,33,FALSE)</f>
        <v>Sapota</v>
      </c>
      <c r="I123" t="s">
        <v>689</v>
      </c>
      <c r="J123" t="str">
        <f t="shared" si="29"/>
        <v>Sapota_2</v>
      </c>
      <c r="K123">
        <v>17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138</v>
      </c>
      <c r="Z123" t="str">
        <f>IF(G123="экспл",VLOOKUP(J123,quest_экспл!$A$1:$N$129,12,FALSE),IF(G123="импл_",0,0))</f>
        <v>sound\\On_nadrezan.wav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5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30"/>
        <v/>
      </c>
      <c r="AI123" t="s">
        <v>125</v>
      </c>
      <c r="AO123">
        <f t="shared" ca="1" si="36"/>
        <v>0.84707920447331919</v>
      </c>
      <c r="AP123" t="str">
        <f t="shared" ca="1" si="37"/>
        <v>pics\\Finik_1.jpg</v>
      </c>
      <c r="AR123" t="str">
        <f t="shared" si="40"/>
        <v/>
      </c>
      <c r="AS123" t="str">
        <f t="shared" si="31"/>
        <v/>
      </c>
      <c r="AT123">
        <f t="shared" ca="1" si="32"/>
        <v>0.81691527836566946</v>
      </c>
      <c r="AU123" t="s">
        <v>697</v>
      </c>
      <c r="AV123" t="str">
        <f t="shared" ca="1" si="33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_Он_надрезан?</v>
      </c>
      <c r="BA123" t="e">
        <f>VLOOKUP(Q123,audio_list_stym!$B$2:$BQ$299,68,FALSE)</f>
        <v>#N/A</v>
      </c>
      <c r="BB123" t="str">
        <f t="shared" si="34"/>
        <v>Посмотрите,_вот_XXXXX._Он_надрезан?</v>
      </c>
      <c r="BD123">
        <v>2067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VLOOKUP(B124,audio_list_stym!$A$3:$BP$18,65,FALSE)</f>
        <v>17</v>
      </c>
      <c r="F124" t="str">
        <f>VLOOKUP(E124,metki!$A$2:$B$9,2,FALSE)</f>
        <v>экспл_новые_без_названия</v>
      </c>
      <c r="G124" t="str">
        <f t="shared" si="28"/>
        <v>экспл</v>
      </c>
      <c r="H124" t="str">
        <f>VLOOKUP(B124,audio_list_stym!$A$3:$AJ$18,33,FALSE)</f>
        <v>Sapota</v>
      </c>
      <c r="I124" t="s">
        <v>690</v>
      </c>
      <c r="J124" t="str">
        <f t="shared" si="29"/>
        <v>Sapota_3</v>
      </c>
      <c r="K124">
        <v>17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139</v>
      </c>
      <c r="Z124" t="str">
        <f>IF(G124="экспл",VLOOKUP(J124,quest_экспл!$A$1:$N$129,12,FALSE),IF(G124="импл_",0,0))</f>
        <v>sound\\On_perekruchen.wav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5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30"/>
        <v/>
      </c>
      <c r="AI124" t="s">
        <v>126</v>
      </c>
      <c r="AO124">
        <f t="shared" ca="1" si="36"/>
        <v>0.29498422440152594</v>
      </c>
      <c r="AP124" t="str">
        <f t="shared" ca="1" si="37"/>
        <v>pics\\Peper_7.jpg</v>
      </c>
      <c r="AR124" t="str">
        <f t="shared" si="40"/>
        <v/>
      </c>
      <c r="AS124" t="str">
        <f t="shared" si="31"/>
        <v/>
      </c>
      <c r="AT124">
        <f t="shared" ca="1" si="32"/>
        <v>0.76314522483365366</v>
      </c>
      <c r="AU124" t="s">
        <v>697</v>
      </c>
      <c r="AV124" t="str">
        <f t="shared" ca="1" si="33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_Он_перекручен?</v>
      </c>
      <c r="BA124" t="e">
        <f>VLOOKUP(Q124,audio_list_stym!$B$2:$BQ$299,68,FALSE)</f>
        <v>#N/A</v>
      </c>
      <c r="BB124" t="str">
        <f t="shared" si="34"/>
        <v>Вот_XXXXX._Он_перекручен?</v>
      </c>
      <c r="BD124">
        <v>2069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VLOOKUP(B125,audio_list_stym!$A$3:$BP$18,65,FALSE)</f>
        <v>17</v>
      </c>
      <c r="F125" t="str">
        <f>VLOOKUP(E125,metki!$A$2:$B$9,2,FALSE)</f>
        <v>экспл_новые_без_названия</v>
      </c>
      <c r="G125" t="str">
        <f t="shared" si="28"/>
        <v>экспл</v>
      </c>
      <c r="H125" t="str">
        <f>VLOOKUP(B125,audio_list_stym!$A$3:$AJ$18,33,FALSE)</f>
        <v>Sapota</v>
      </c>
      <c r="I125" t="s">
        <v>691</v>
      </c>
      <c r="J125" t="str">
        <f t="shared" si="29"/>
        <v>Sapota_4</v>
      </c>
      <c r="K125">
        <v>17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140</v>
      </c>
      <c r="Z125" t="str">
        <f>IF(G125="экспл",VLOOKUP(J125,quest_экспл!$A$1:$N$129,12,FALSE),IF(G125="импл_",0,0))</f>
        <v>sound\\Sorvan_li_on.wav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5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30"/>
        <v/>
      </c>
      <c r="AI125" t="s">
        <v>127</v>
      </c>
      <c r="AO125">
        <f t="shared" ca="1" si="36"/>
        <v>0.18220015610823226</v>
      </c>
      <c r="AP125" t="str">
        <f t="shared" ca="1" si="37"/>
        <v>pics\\Tomat_1.jpg</v>
      </c>
      <c r="AR125" t="str">
        <f t="shared" si="40"/>
        <v/>
      </c>
      <c r="AS125" t="str">
        <f t="shared" si="31"/>
        <v/>
      </c>
      <c r="AT125">
        <f t="shared" ca="1" si="32"/>
        <v>0.2193072119745928</v>
      </c>
      <c r="AU125" t="s">
        <v>697</v>
      </c>
      <c r="AV125" t="str">
        <f t="shared" ca="1" si="33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_Сорван_ли_он?</v>
      </c>
      <c r="BA125" t="e">
        <f>VLOOKUP(Q125,audio_list_stym!$B$2:$BQ$299,68,FALSE)</f>
        <v>#N/A</v>
      </c>
      <c r="BB125" t="str">
        <f t="shared" si="34"/>
        <v>Это_XXXXX._Сорван_ли_он?</v>
      </c>
      <c r="BD125">
        <v>2066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VLOOKUP(B126,audio_list_stym!$A$3:$BP$18,65,FALSE)</f>
        <v>17</v>
      </c>
      <c r="F126" t="str">
        <f>VLOOKUP(E126,metki!$A$2:$B$9,2,FALSE)</f>
        <v>экспл_новые_без_названия</v>
      </c>
      <c r="G126" t="str">
        <f t="shared" si="28"/>
        <v>экспл</v>
      </c>
      <c r="H126" t="str">
        <f>VLOOKUP(B126,audio_list_stym!$A$3:$AJ$18,33,FALSE)</f>
        <v>Sapota</v>
      </c>
      <c r="I126" t="s">
        <v>692</v>
      </c>
      <c r="J126" t="str">
        <f t="shared" si="29"/>
        <v>Sapota_5</v>
      </c>
      <c r="K126">
        <v>17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141</v>
      </c>
      <c r="Z126" t="str">
        <f>IF(G126="экспл",VLOOKUP(J126,quest_экспл!$A$1:$N$129,12,FALSE),IF(G126="импл_",0,0))</f>
        <v>sound\\Spressovan_li_on.wav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5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30"/>
        <v/>
      </c>
      <c r="AI126" t="s">
        <v>128</v>
      </c>
      <c r="AO126">
        <f t="shared" ca="1" si="36"/>
        <v>0.63638022457154964</v>
      </c>
      <c r="AP126" t="str">
        <f t="shared" ca="1" si="37"/>
        <v>pics\\Goroh_6.jpg</v>
      </c>
      <c r="AR126" t="str">
        <f t="shared" si="40"/>
        <v/>
      </c>
      <c r="AS126" t="str">
        <f t="shared" si="31"/>
        <v/>
      </c>
      <c r="AT126">
        <f t="shared" ca="1" si="32"/>
        <v>0.57485032259030466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_Спрессован_ли_он?</v>
      </c>
      <c r="BA126" t="e">
        <f>VLOOKUP(Q126,audio_list_stym!$B$2:$BQ$299,68,FALSE)</f>
        <v>#N/A</v>
      </c>
      <c r="BB126" t="str">
        <f t="shared" si="34"/>
        <v>На_картинке_XXXXX._Спрессован_ли_он?</v>
      </c>
      <c r="BD126">
        <v>2070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VLOOKUP(B127,audio_list_stym!$A$3:$BP$18,65,FALSE)</f>
        <v>17</v>
      </c>
      <c r="F127" t="str">
        <f>VLOOKUP(E127,metki!$A$2:$B$9,2,FALSE)</f>
        <v>экспл_новые_без_названия</v>
      </c>
      <c r="G127" t="str">
        <f t="shared" si="28"/>
        <v>экспл</v>
      </c>
      <c r="H127" t="str">
        <f>VLOOKUP(B127,audio_list_stym!$A$3:$AJ$18,33,FALSE)</f>
        <v>Sapota</v>
      </c>
      <c r="I127" t="s">
        <v>693</v>
      </c>
      <c r="J127" t="str">
        <f t="shared" si="29"/>
        <v>Sapota_6</v>
      </c>
      <c r="K127">
        <v>17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142</v>
      </c>
      <c r="Z127" t="str">
        <f>IF(G127="экспл",VLOOKUP(J127,quest_экспл!$A$1:$N$129,12,FALSE),IF(G127="импл_",0,0))</f>
        <v>sound\\Zheltiy_li_on.wav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5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0"/>
        <v/>
      </c>
      <c r="AI127" t="s">
        <v>129</v>
      </c>
      <c r="AO127">
        <f t="shared" ca="1" si="36"/>
        <v>0.1933158664242699</v>
      </c>
      <c r="AP127" t="str">
        <f t="shared" ca="1" si="37"/>
        <v>pics\\Redis_8.jpg</v>
      </c>
      <c r="AR127" t="str">
        <f t="shared" si="40"/>
        <v/>
      </c>
      <c r="AS127" t="str">
        <f t="shared" si="31"/>
        <v/>
      </c>
      <c r="AT127">
        <f t="shared" ca="1" si="32"/>
        <v>0.47010627631123403</v>
      </c>
      <c r="AU127" t="s">
        <v>697</v>
      </c>
      <c r="AV127" t="str">
        <f t="shared" ca="1" si="33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_Желтый_ли_он?</v>
      </c>
      <c r="BA127" t="e">
        <f>VLOOKUP(Q127,audio_list_stym!$B$2:$BQ$299,68,FALSE)</f>
        <v>#N/A</v>
      </c>
      <c r="BB127" t="str">
        <f t="shared" si="34"/>
        <v>На_мониторе_XXXXX._Желтый_ли_он?</v>
      </c>
      <c r="BD127">
        <v>2065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VLOOKUP(B128,audio_list_stym!$A$3:$BP$18,65,FALSE)</f>
        <v>17</v>
      </c>
      <c r="F128" t="str">
        <f>VLOOKUP(E128,metki!$A$2:$B$9,2,FALSE)</f>
        <v>экспл_новые_без_названия</v>
      </c>
      <c r="G128" t="str">
        <f t="shared" si="28"/>
        <v>экспл</v>
      </c>
      <c r="H128" t="str">
        <f>VLOOKUP(B128,audio_list_stym!$A$3:$AJ$18,33,FALSE)</f>
        <v>Sapota</v>
      </c>
      <c r="I128" t="s">
        <v>694</v>
      </c>
      <c r="J128" t="str">
        <f t="shared" si="29"/>
        <v>Sapota_7</v>
      </c>
      <c r="K128">
        <v>17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143</v>
      </c>
      <c r="Z128" t="str">
        <f>IF(G128="экспл",VLOOKUP(J128,quest_экспл!$A$1:$N$129,12,FALSE),IF(G128="импл_",0,0))</f>
        <v>sound\\Rovniy_li_on.wav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5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30"/>
        <v/>
      </c>
      <c r="AI128" t="s">
        <v>130</v>
      </c>
      <c r="AO128">
        <f t="shared" ca="1" si="36"/>
        <v>0.21932727144963349</v>
      </c>
      <c r="AP128" t="str">
        <f t="shared" ca="1" si="37"/>
        <v>pics\\Redis_5.jpg</v>
      </c>
      <c r="AR128" t="str">
        <f t="shared" si="40"/>
        <v/>
      </c>
      <c r="AS128" t="str">
        <f t="shared" si="31"/>
        <v/>
      </c>
      <c r="AT128">
        <f t="shared" ca="1" si="32"/>
        <v>0.14957697649277391</v>
      </c>
      <c r="AU128" t="s">
        <v>697</v>
      </c>
      <c r="AV128" t="str">
        <f t="shared" ca="1" si="33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_Ровный_ли_он?</v>
      </c>
      <c r="BA128" t="e">
        <f>VLOOKUP(Q128,audio_list_stym!$B$2:$BQ$299,68,FALSE)</f>
        <v>#N/A</v>
      </c>
      <c r="BB128" t="str">
        <f t="shared" si="34"/>
        <v>Перед_Вами_XXXXX._Ровный_ли_он?</v>
      </c>
      <c r="BD128">
        <v>2071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VLOOKUP(B129,audio_list_stym!$A$3:$BP$18,65,FALSE)</f>
        <v>17</v>
      </c>
      <c r="F129" t="str">
        <f>VLOOKUP(E129,metki!$A$2:$B$9,2,FALSE)</f>
        <v>экспл_новые_без_названия</v>
      </c>
      <c r="G129" t="str">
        <f t="shared" si="28"/>
        <v>экспл</v>
      </c>
      <c r="H129" t="str">
        <f>VLOOKUP(B129,audio_list_stym!$A$3:$AJ$18,33,FALSE)</f>
        <v>Sapota</v>
      </c>
      <c r="I129" t="s">
        <v>695</v>
      </c>
      <c r="J129" t="str">
        <f t="shared" si="29"/>
        <v>Sapota_8</v>
      </c>
      <c r="K129">
        <v>17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144</v>
      </c>
      <c r="Z129" t="str">
        <f>IF(G129="экспл",VLOOKUP(J129,quest_экспл!$A$1:$N$129,12,FALSE),IF(G129="импл_",0,0))</f>
        <v>sound\\On_imeet_shipi.wav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5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0"/>
        <v/>
      </c>
      <c r="AI129" t="s">
        <v>131</v>
      </c>
      <c r="AO129">
        <f t="shared" ca="1" si="36"/>
        <v>0.72625088939219506</v>
      </c>
      <c r="AP129" t="str">
        <f t="shared" ca="1" si="37"/>
        <v>pics\\Finik_8.jpg</v>
      </c>
      <c r="AR129" t="str">
        <f t="shared" si="40"/>
        <v/>
      </c>
      <c r="AS129" t="str">
        <f t="shared" si="31"/>
        <v/>
      </c>
      <c r="AT129">
        <f t="shared" ca="1" si="32"/>
        <v>0.47124714103436505</v>
      </c>
      <c r="AU129" t="s">
        <v>697</v>
      </c>
      <c r="AV129" t="str">
        <f t="shared" ca="1" si="33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_Он_имеет_шипы?</v>
      </c>
      <c r="BA129" t="e">
        <f>VLOOKUP(Q129,audio_list_stym!$B$2:$BQ$299,68,FALSE)</f>
        <v>#N/A</v>
      </c>
      <c r="BB129" t="str">
        <f t="shared" si="34"/>
        <v>Вы_видите_XXXXX._Он_имеет_шипы?</v>
      </c>
      <c r="BD129">
        <v>2068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D00-000000000000}"/>
  <pageMargins left="0.7" right="0.7" top="0.75" bottom="0.75" header="0.3" footer="0.3"/>
  <pageSetup paperSize="9" orientation="portrait" horizontalDpi="4294967293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H161"/>
  <sheetViews>
    <sheetView topLeftCell="AX1" zoomScale="70" zoomScaleNormal="7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VLOOKUP(B2,audio_list_stym!$A$3:$BP$18,66,FALSE)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VLOOKUP(B2,audio_list_stym!$A$3:$AJ$18,34,FALSE)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25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0.278423549497955</v>
      </c>
      <c r="AP2" t="str">
        <f ca="1">INDEX($AM$2:$AM$25,(RANK(AO2,$AO$2:$AO$25)))</f>
        <v>pics\\Injir_2.jpg</v>
      </c>
      <c r="AQ2" t="str">
        <f ca="1">INDEX($AN$2:$AN$25,(RANK(AO2,$AO$2:$AO$25)))</f>
        <v>pics\\Tikva_2.jpg</v>
      </c>
      <c r="AT2">
        <f t="shared" ref="AT2:AT65" ca="1" si="7">RAND()</f>
        <v>0.64389656983784593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2037</v>
      </c>
      <c r="BF2" cm="1">
        <f t="array" aca="1" ref="BF2" ca="1">INDEX(BD26:BD49,(RANK(AT2,$AT$2:$AT$16)))</f>
        <v>2053</v>
      </c>
      <c r="BG2" cm="1">
        <f t="array" aca="1" ref="BG2" ca="1">INDEX(BD50:BD65,(RANK(AT2,$AT$2:$AT$16)))</f>
        <v>2013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VLOOKUP(B3,audio_list_stym!$A$3:$BP$18,66,FALSE)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VLOOKUP(B3,audio_list_stym!$A$3:$AJ$18,34,FALSE)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10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0.32528506172927907</v>
      </c>
      <c r="AP3" t="str">
        <f t="shared" ref="AP3:AP25" ca="1" si="12">INDEX($AM$2:$AM$25,(RANK(AO3,$AO$2:$AO$25)))</f>
        <v>pics\\Finik_8.jpg</v>
      </c>
      <c r="AQ3" t="str">
        <f t="shared" ref="AQ3:AQ25" ca="1" si="13">INDEX($AN$2:$AN$25,(RANK(AO3,$AO$2:$AO$25)))</f>
        <v>pics\\Peper_8.jpg</v>
      </c>
      <c r="AT3">
        <f t="shared" ca="1" si="7"/>
        <v>0.94366868046944929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2057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VLOOKUP(B4,audio_list_stym!$A$3:$BP$18,66,FALSE)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VLOOKUP(B4,audio_list_stym!$A$3:$AJ$18,34,FALSE)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10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0.89710614075544159</v>
      </c>
      <c r="AP4" t="str">
        <f t="shared" ca="1" si="12"/>
        <v>pics\\Kokos_2.jpg</v>
      </c>
      <c r="AQ4" t="str">
        <f t="shared" ca="1" si="13"/>
        <v>pics\\Tomat_2.jpg</v>
      </c>
      <c r="AT4">
        <f t="shared" ca="1" si="7"/>
        <v>0.54167606983400718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2060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VLOOKUP(B5,audio_list_stym!$A$3:$BP$18,66,FALSE)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VLOOKUP(B5,audio_list_stym!$A$3:$AJ$18,34,FALSE)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10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0.82339821825443271</v>
      </c>
      <c r="AP5" t="str">
        <f t="shared" ca="1" si="12"/>
        <v>pics\\Kokos_4.jpg</v>
      </c>
      <c r="AQ5" t="str">
        <f t="shared" ca="1" si="13"/>
        <v>pics\\Tomat_4.jpg</v>
      </c>
      <c r="AT5">
        <f t="shared" ca="1" si="7"/>
        <v>0.29444181201438469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VLOOKUP(B6,audio_list_stym!$A$3:$BP$18,66,FALSE)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VLOOKUP(B6,audio_list_stym!$A$3:$AJ$18,34,FALSE)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10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0.77765048667518832</v>
      </c>
      <c r="AP6" t="str">
        <f t="shared" ca="1" si="12"/>
        <v>pics\\Kokos_5.jpg</v>
      </c>
      <c r="AQ6" t="str">
        <f t="shared" ca="1" si="13"/>
        <v>pics\\Tomat_5.jpg</v>
      </c>
      <c r="AT6">
        <f t="shared" ca="1" si="7"/>
        <v>0.49629069295955675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VLOOKUP(B7,audio_list_stym!$A$3:$BP$18,66,FALSE)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VLOOKUP(B7,audio_list_stym!$A$3:$AJ$18,34,FALSE)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10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8.9312674396562763E-2</v>
      </c>
      <c r="AP7" t="str">
        <f t="shared" ca="1" si="12"/>
        <v>pics\\Injir_7.jpg</v>
      </c>
      <c r="AQ7" t="str">
        <f t="shared" ca="1" si="13"/>
        <v>pics\\Tikva_7.jpg</v>
      </c>
      <c r="AT7">
        <f t="shared" ca="1" si="7"/>
        <v>0.79185636784647306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2058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VLOOKUP(B8,audio_list_stym!$A$3:$BP$18,66,FALSE)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VLOOKUP(B8,audio_list_stym!$A$3:$AJ$18,34,FALSE)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10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4.5722415641377023E-2</v>
      </c>
      <c r="AP8" t="str">
        <f t="shared" ca="1" si="12"/>
        <v>pics\\Injir_8.jpg</v>
      </c>
      <c r="AQ8" t="str">
        <f t="shared" ca="1" si="13"/>
        <v>pics\\Tikva_8.jpg</v>
      </c>
      <c r="AT8">
        <f t="shared" ca="1" si="7"/>
        <v>0.34062969338006399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2062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VLOOKUP(B9,audio_list_stym!$A$3:$BP$18,66,FALSE)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VLOOKUP(B9,audio_list_stym!$A$3:$AJ$18,34,FALSE)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10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0.95512456570377879</v>
      </c>
      <c r="AP9" t="str">
        <f t="shared" ca="1" si="12"/>
        <v>pics\\Kokos_1.jpg</v>
      </c>
      <c r="AQ9" t="str">
        <f t="shared" ca="1" si="13"/>
        <v>pics\\Tomat_1.jpg</v>
      </c>
      <c r="AT9">
        <f t="shared" ca="1" si="7"/>
        <v>9.3218252984331396E-2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2064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VLOOKUP(B10,audio_list_stym!$A$3:$BP$18,66,FALSE)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VLOOKUP(B10,audio_list_stym!$A$3:$AJ$18,34,FALSE)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2161</v>
      </c>
      <c r="AD10" t="str">
        <f t="shared" ca="1" si="10"/>
        <v>pics\\Tikva_1.jpg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pics\\Tikva_1.jpg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0.29295634734276288</v>
      </c>
      <c r="AP10" t="str">
        <f t="shared" ca="1" si="12"/>
        <v>pics\\Injir_1.jpg</v>
      </c>
      <c r="AQ10" t="str">
        <f t="shared" ca="1" si="13"/>
        <v>pics\\Tikva_1.jpg</v>
      </c>
      <c r="AS10" t="str">
        <f t="shared" ref="AS10:AS17" ca="1" si="15">IF(AH10="sound\\Tropic",AQ10,"")</f>
        <v>pics\\Tikva_1.jpg</v>
      </c>
      <c r="AT10">
        <f t="shared" ca="1" si="7"/>
        <v>0.19301366229521699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VLOOKUP(B11,audio_list_stym!$A$3:$BP$18,66,FALSE)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VLOOKUP(B11,audio_list_stym!$A$3:$AJ$18,34,FALSE)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2064</v>
      </c>
      <c r="AD11" t="str">
        <f t="shared" ca="1" si="10"/>
        <v>pics\\Tomat_8.jpg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pics\\Tomat_8.jpg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0.61386122848609515</v>
      </c>
      <c r="AP11" t="str">
        <f t="shared" ca="1" si="12"/>
        <v>pics\\Kokos_8.jpg</v>
      </c>
      <c r="AQ11" t="str">
        <f t="shared" ca="1" si="13"/>
        <v>pics\\Tomat_8.jpg</v>
      </c>
      <c r="AS11" t="str">
        <f t="shared" ca="1" si="15"/>
        <v>pics\\Tomat_8.jpg</v>
      </c>
      <c r="AT11">
        <f t="shared" ca="1" si="7"/>
        <v>0.42285044109863712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2033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VLOOKUP(B12,audio_list_stym!$A$3:$BP$18,66,FALSE)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VLOOKUP(B12,audio_list_stym!$A$3:$AJ$18,34,FALSE)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2059</v>
      </c>
      <c r="AD12" t="str">
        <f t="shared" ca="1" si="10"/>
        <v>pics\\Tomat_3.jpg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pics\\Tomat_3.jpg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0.86907674174665828</v>
      </c>
      <c r="AP12" t="str">
        <f t="shared" ca="1" si="12"/>
        <v>pics\\Kokos_3.jpg</v>
      </c>
      <c r="AQ12" t="str">
        <f t="shared" ca="1" si="13"/>
        <v>pics\\Tomat_3.jpg</v>
      </c>
      <c r="AS12" t="str">
        <f t="shared" ca="1" si="15"/>
        <v>pics\\Tomat_3.jpg</v>
      </c>
      <c r="AT12">
        <f t="shared" ca="1" si="7"/>
        <v>5.7876729065330368E-3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2036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VLOOKUP(B13,audio_list_stym!$A$3:$BP$18,66,FALSE)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VLOOKUP(B13,audio_list_stym!$A$3:$AJ$18,34,FALSE)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2166</v>
      </c>
      <c r="AD13" t="str">
        <f t="shared" ca="1" si="10"/>
        <v>pics\\Tikva_6.jpg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pics\\Tikva_6.jpg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0.14574786406296558</v>
      </c>
      <c r="AP13" t="str">
        <f t="shared" ca="1" si="12"/>
        <v>pics\\Injir_6.jpg</v>
      </c>
      <c r="AQ13" t="str">
        <f t="shared" ca="1" si="13"/>
        <v>pics\\Tikva_6.jpg</v>
      </c>
      <c r="AS13" t="str">
        <f t="shared" ca="1" si="15"/>
        <v>pics\\Tikva_6.jpg</v>
      </c>
      <c r="AT13">
        <f t="shared" ca="1" si="7"/>
        <v>0.1979300239827525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VLOOKUP(B14,audio_list_stym!$A$3:$BP$18,66,FALSE)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VLOOKUP(B14,audio_list_stym!$A$3:$AJ$18,34,FALSE)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2047</v>
      </c>
      <c r="AD14" t="str">
        <f t="shared" ca="1" si="10"/>
        <v>pics\\Peper_7.jpg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0.35011140004403962</v>
      </c>
      <c r="AP14" t="str">
        <f t="shared" ca="1" si="12"/>
        <v>pics\\Finik_7.jpg</v>
      </c>
      <c r="AQ14" t="str">
        <f t="shared" ca="1" si="13"/>
        <v>pics\\Peper_7.jpg</v>
      </c>
      <c r="AS14" t="str">
        <f t="shared" ca="1" si="15"/>
        <v>pics\\Peper_7.jpg</v>
      </c>
      <c r="AT14">
        <f t="shared" ca="1" si="7"/>
        <v>0.46980379915446835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VLOOKUP(B15,audio_list_stym!$A$3:$BP$18,66,FALSE)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VLOOKUP(B15,audio_list_stym!$A$3:$AJ$18,34,FALSE)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2042</v>
      </c>
      <c r="AD15" t="str">
        <f t="shared" ca="1" si="10"/>
        <v>pics\\Peper_2.jpg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pics\\Peper_2.jpg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0.58792752310948948</v>
      </c>
      <c r="AP15" t="str">
        <f t="shared" ca="1" si="12"/>
        <v>pics\\Finik_2.jpg</v>
      </c>
      <c r="AQ15" t="str">
        <f t="shared" ca="1" si="13"/>
        <v>pics\\Peper_2.jpg</v>
      </c>
      <c r="AS15" t="str">
        <f t="shared" ca="1" si="15"/>
        <v>pics\\Peper_2.jpg</v>
      </c>
      <c r="AT15">
        <f t="shared" ca="1" si="7"/>
        <v>0.79513153469008524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2034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VLOOKUP(B16,audio_list_stym!$A$3:$BP$18,66,FALSE)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VLOOKUP(B16,audio_list_stym!$A$3:$AJ$18,34,FALSE)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2043</v>
      </c>
      <c r="AD16" t="str">
        <f t="shared" ca="1" si="10"/>
        <v>pics\\Peper_3.jpg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pics\\Peper_3.jpg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0.53638776144353006</v>
      </c>
      <c r="AP16" t="str">
        <f t="shared" ca="1" si="12"/>
        <v>pics\\Finik_3.jpg</v>
      </c>
      <c r="AQ16" t="str">
        <f t="shared" ca="1" si="13"/>
        <v>pics\\Peper_3.jpg</v>
      </c>
      <c r="AS16" t="str">
        <f t="shared" ca="1" si="15"/>
        <v>pics\\Peper_3.jpg</v>
      </c>
      <c r="AT16">
        <f t="shared" ca="1" si="7"/>
        <v>0.95805280732703546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2038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VLOOKUP(B17,audio_list_stym!$A$3:$BP$18,66,FALSE)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VLOOKUP(B17,audio_list_stym!$A$3:$AJ$18,34,FALSE)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2045</v>
      </c>
      <c r="AD17" t="str">
        <f t="shared" ca="1" si="10"/>
        <v>pics\\Peper_5.jpg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0.38294358305800713</v>
      </c>
      <c r="AP17" t="str">
        <f t="shared" ca="1" si="12"/>
        <v>pics\\Finik_5.jpg</v>
      </c>
      <c r="AQ17" t="str">
        <f t="shared" ca="1" si="13"/>
        <v>pics\\Peper_5.jpg</v>
      </c>
      <c r="AS17" t="str">
        <f t="shared" ca="1" si="15"/>
        <v>pics\\Peper_5.jpg</v>
      </c>
      <c r="AT17">
        <f t="shared" ca="1" si="7"/>
        <v>4.5249944106539153E-2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2040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VLOOKUP(B18,audio_list_stym!$A$3:$BP$18,66,FALSE)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VLOOKUP(B18,audio_list_stym!$A$3:$AJ$18,34,FALSE)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10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2"/>
        <v/>
      </c>
      <c r="AG18" t="str">
        <f t="shared" ref="AG18:AG57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si="6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0.77108643743078831</v>
      </c>
      <c r="AP18" t="str">
        <f t="shared" ca="1" si="12"/>
        <v>pics\\Kokos_6.jpg</v>
      </c>
      <c r="AQ18" t="str">
        <f t="shared" ca="1" si="13"/>
        <v>pics\\Tomat_6.jpg</v>
      </c>
      <c r="AT18">
        <f t="shared" ca="1" si="7"/>
        <v>0.21753816652133484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VLOOKUP(B19,audio_list_stym!$A$3:$BP$18,66,FALSE)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VLOOKUP(B19,audio_list_stym!$A$3:$AJ$18,34,FALSE)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10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6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0.18492882095975915</v>
      </c>
      <c r="AP19" t="str">
        <f t="shared" ca="1" si="12"/>
        <v>pics\\Injir_5.jpg</v>
      </c>
      <c r="AQ19" t="str">
        <f t="shared" ca="1" si="13"/>
        <v>pics\\Tikva_5.jpg</v>
      </c>
      <c r="AT19">
        <f t="shared" ca="1" si="7"/>
        <v>0.67957334083859988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2025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VLOOKUP(B20,audio_list_stym!$A$3:$BP$18,66,FALSE)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VLOOKUP(B20,audio_list_stym!$A$3:$AJ$18,34,FALSE)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6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0.37114537278682824</v>
      </c>
      <c r="AP20" t="str">
        <f t="shared" ca="1" si="12"/>
        <v>pics\\Finik_6.jpg</v>
      </c>
      <c r="AQ20" t="str">
        <f t="shared" ca="1" si="13"/>
        <v>pics\\Peper_6.jpg</v>
      </c>
      <c r="AT20">
        <f t="shared" ca="1" si="7"/>
        <v>0.14120661995838157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2028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VLOOKUP(B21,audio_list_stym!$A$3:$BP$18,66,FALSE)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VLOOKUP(B21,audio_list_stym!$A$3:$AJ$18,34,FALSE)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10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6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0.42368204401850762</v>
      </c>
      <c r="AP21" t="str">
        <f t="shared" ca="1" si="12"/>
        <v>pics\\Finik_4.jpg</v>
      </c>
      <c r="AQ21" t="str">
        <f t="shared" ca="1" si="13"/>
        <v>pics\\Peper_4.jpg</v>
      </c>
      <c r="AT21">
        <f t="shared" ca="1" si="7"/>
        <v>0.19445081565147548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VLOOKUP(B22,audio_list_stym!$A$3:$BP$18,66,FALSE)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VLOOKUP(B22,audio_list_stym!$A$3:$AJ$18,34,FALSE)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10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6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0.24692260622249684</v>
      </c>
      <c r="AP22" t="str">
        <f t="shared" ca="1" si="12"/>
        <v>pics\\Injir_3.jpg</v>
      </c>
      <c r="AQ22" t="str">
        <f t="shared" ca="1" si="13"/>
        <v>pics\\Tikva_3.jpg</v>
      </c>
      <c r="AT22">
        <f t="shared" ca="1" si="7"/>
        <v>0.99315398921411036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VLOOKUP(B23,audio_list_stym!$A$3:$BP$18,66,FALSE)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VLOOKUP(B23,audio_list_stym!$A$3:$AJ$18,34,FALSE)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10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6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0.60936213455027566</v>
      </c>
      <c r="AP23" t="str">
        <f t="shared" ca="1" si="12"/>
        <v>pics\\Finik_1.jpg</v>
      </c>
      <c r="AQ23" t="str">
        <f t="shared" ca="1" si="13"/>
        <v>pics\\Peper_1.jpg</v>
      </c>
      <c r="AT23">
        <f t="shared" ca="1" si="7"/>
        <v>0.48724296430152947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2026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VLOOKUP(B24,audio_list_stym!$A$3:$BP$18,66,FALSE)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VLOOKUP(B24,audio_list_stym!$A$3:$AJ$18,34,FALSE)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10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6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0.23894716606390365</v>
      </c>
      <c r="AP24" t="str">
        <f t="shared" ca="1" si="12"/>
        <v>pics\\Injir_4.jpg</v>
      </c>
      <c r="AQ24" t="str">
        <f t="shared" ca="1" si="13"/>
        <v>pics\\Tikva_4.jpg</v>
      </c>
      <c r="AT24">
        <f t="shared" ca="1" si="7"/>
        <v>0.680708175813168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2030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VLOOKUP(B25,audio_list_stym!$A$3:$BP$18,66,FALSE)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VLOOKUP(B25,audio_list_stym!$A$3:$AJ$18,34,FALSE)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10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6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0.71426033099535602</v>
      </c>
      <c r="AP25" t="str">
        <f t="shared" ca="1" si="12"/>
        <v>pics\\Kokos_7.jpg</v>
      </c>
      <c r="AQ25" t="str">
        <f t="shared" ca="1" si="13"/>
        <v>pics\\Tomat_7.jpg</v>
      </c>
      <c r="AT25">
        <f t="shared" ca="1" si="7"/>
        <v>0.32857355312204262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2032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VLOOKUP(B26,audio_list_stym!$A$3:$BP$18,66,FALSE)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VLOOKUP(B26,audio_list_stym!$A$3:$AJ$18,34,FALSE)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2154</v>
      </c>
      <c r="AD26" t="str">
        <f t="shared" ca="1" si="10"/>
        <v>pics\\Injir_2.jpg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pics\\Injir_2.jpg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pics\\Injir_2.jpg</v>
      </c>
      <c r="AT26">
        <f t="shared" ca="1" si="7"/>
        <v>0.2874270214612894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2036</v>
      </c>
      <c r="BF26" cm="1">
        <f t="array" aca="1" ref="BF26" ca="1">INDEX(BD34:BD49,(RANK(AT5,$AT$2:$AT$16)))</f>
        <v>2004</v>
      </c>
      <c r="BG26" cm="1">
        <f t="array" aca="1" ref="BG26" ca="1">INDEX(BD50:BD65,(RANK(AT5,$AT$2:$AT$16)))</f>
        <v>2020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VLOOKUP(B27,audio_list_stym!$A$3:$BP$18,66,FALSE)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VLOOKUP(B27,audio_list_stym!$A$3:$AJ$18,34,FALSE)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2016</v>
      </c>
      <c r="AD27" t="str">
        <f t="shared" ca="1" si="10"/>
        <v>pics\\Finik_8.jpg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pics\\Finik_8.jpg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8">IF(AH27="sound\\Ogorod",AP3,"")</f>
        <v>pics\\Finik_8.jpg</v>
      </c>
      <c r="AT27">
        <f t="shared" ca="1" si="7"/>
        <v>0.37542483973549479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2049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VLOOKUP(B28,audio_list_stym!$A$3:$BP$18,66,FALSE)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VLOOKUP(B28,audio_list_stym!$A$3:$AJ$18,34,FALSE)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2026</v>
      </c>
      <c r="AD28" t="str">
        <f t="shared" ca="1" si="10"/>
        <v>pics\\Kokos_2.jpg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pics\\Kokos_2.jpg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pics\\Kokos_2.jpg</v>
      </c>
      <c r="AT28">
        <f t="shared" ca="1" si="7"/>
        <v>0.96209725383379197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2052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VLOOKUP(B29,audio_list_stym!$A$3:$BP$18,66,FALSE)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VLOOKUP(B29,audio_list_stym!$A$3:$AJ$18,34,FALSE)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2028</v>
      </c>
      <c r="AD29" t="str">
        <f t="shared" ca="1" si="10"/>
        <v>pics\\Kokos_4.jpg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pics\\Kokos_4.jpg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pics\\Kokos_4.jpg</v>
      </c>
      <c r="AT29">
        <f t="shared" ca="1" si="7"/>
        <v>0.91186352542655147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VLOOKUP(B30,audio_list_stym!$A$3:$BP$18,66,FALSE)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VLOOKUP(B30,audio_list_stym!$A$3:$AJ$18,34,FALSE)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2029</v>
      </c>
      <c r="AD30" t="str">
        <f t="shared" ca="1" si="10"/>
        <v>pics\\Kokos_5.jpg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pics\\Kokos_5.jpg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pics\\Kokos_5.jpg</v>
      </c>
      <c r="AT30">
        <f t="shared" ca="1" si="7"/>
        <v>0.98136151590414133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VLOOKUP(B31,audio_list_stym!$A$3:$BP$18,66,FALSE)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VLOOKUP(B31,audio_list_stym!$A$3:$AJ$18,34,FALSE)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2159</v>
      </c>
      <c r="AD31" t="str">
        <f t="shared" ca="1" si="10"/>
        <v>pics\\Injir_7.jpg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pics\\Injir_7.jpg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pics\\Injir_7.jpg</v>
      </c>
      <c r="AT31">
        <f t="shared" ca="1" si="7"/>
        <v>0.21458480508636257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2050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VLOOKUP(B32,audio_list_stym!$A$3:$BP$18,66,FALSE)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VLOOKUP(B32,audio_list_stym!$A$3:$AJ$18,34,FALSE)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2160</v>
      </c>
      <c r="AD32" t="str">
        <f t="shared" ca="1" si="10"/>
        <v>pics\\Injir_8.jpg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pics\\Injir_8.jpg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pics\\Injir_8.jpg</v>
      </c>
      <c r="AT32">
        <f t="shared" ca="1" si="7"/>
        <v>0.32232848135378123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2054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VLOOKUP(B33,audio_list_stym!$A$3:$BP$18,66,FALSE)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VLOOKUP(B33,audio_list_stym!$A$3:$AJ$18,34,FALSE)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2025</v>
      </c>
      <c r="AD33" t="str">
        <f t="shared" ca="1" si="10"/>
        <v>pics\\Kokos_1.jpg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pics\\Kokos_1.jpg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pics\\Kokos_1.jpg</v>
      </c>
      <c r="AT33">
        <f t="shared" ca="1" si="7"/>
        <v>0.79775202185679039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2056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VLOOKUP(B34,audio_list_stym!$A$3:$BP$18,66,FALSE)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VLOOKUP(B34,audio_list_stym!$A$3:$AJ$18,34,FALSE)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10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0.1929202658540824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2036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2012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VLOOKUP(B35,audio_list_stym!$A$3:$BP$18,66,FALSE)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VLOOKUP(B35,audio_list_stym!$A$3:$AJ$18,34,FALSE)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10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0.19526815279727461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2041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VLOOKUP(B36,audio_list_stym!$A$3:$BP$18,66,FALSE)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VLOOKUP(B36,audio_list_stym!$A$3:$AJ$18,34,FALSE)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10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0.87128665949417294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2044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VLOOKUP(B37,audio_list_stym!$A$3:$BP$18,66,FALSE)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VLOOKUP(B37,audio_list_stym!$A$3:$AJ$18,34,FALSE)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10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0.24017094570286524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VLOOKUP(B38,audio_list_stym!$A$3:$BP$18,66,FALSE)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VLOOKUP(B38,audio_list_stym!$A$3:$AJ$18,34,FALSE)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10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0.2506369174378692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VLOOKUP(B39,audio_list_stym!$A$3:$BP$18,66,FALSE)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VLOOKUP(B39,audio_list_stym!$A$3:$AJ$18,34,FALSE)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10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0.41430562564933815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2042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VLOOKUP(B40,audio_list_stym!$A$3:$BP$18,66,FALSE)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VLOOKUP(B40,audio_list_stym!$A$3:$AJ$18,34,FALSE)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10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0.27176022162783031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2046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VLOOKUP(B41,audio_list_stym!$A$3:$BP$18,66,FALSE)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VLOOKUP(B41,audio_list_stym!$A$3:$AJ$18,34,FALSE)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10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0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9.5708610381458503E-2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2048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VLOOKUP(B42,audio_list_stym!$A$3:$BP$18,66,FALSE)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VLOOKUP(B42,audio_list_stym!$A$3:$AJ$18,34,FALSE)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2062</v>
      </c>
      <c r="AD42" t="str">
        <f t="shared" ca="1" si="10"/>
        <v>pics\\Tomat_6.jpg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pics\\Tomat_6.jpg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pics\\Tomat_6.jpg</v>
      </c>
      <c r="AT42">
        <f t="shared" ca="1" si="7"/>
        <v>0.80009827349214047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2062</v>
      </c>
      <c r="BF42" cm="1">
        <f t="array" aca="1" ref="BF42" ca="1">INDEX(BD26:BD41,(RANK(AT6,$AT$2:$AT$17)))</f>
        <v>2054</v>
      </c>
      <c r="BG42" cm="1">
        <f t="array" aca="1" ref="BG42" ca="1">INDEX(BD50:BD65,(RANK(AT6,$AT$2:$AT$17)))</f>
        <v>2014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VLOOKUP(B43,audio_list_stym!$A$3:$BP$18,66,FALSE)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VLOOKUP(B43,audio_list_stym!$A$3:$AJ$18,34,FALSE)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2165</v>
      </c>
      <c r="AD43" t="str">
        <f t="shared" ca="1" si="10"/>
        <v>pics\\Tikva_5.jpg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pics\\Tikva_5.jpg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pics\\Tikva_5.jpg</v>
      </c>
      <c r="AT43">
        <f t="shared" ca="1" si="7"/>
        <v>0.23263867937895422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2001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VLOOKUP(B44,audio_list_stym!$A$3:$BP$18,66,FALSE)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VLOOKUP(B44,audio_list_stym!$A$3:$AJ$18,34,FALSE)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2046</v>
      </c>
      <c r="AD44" t="str">
        <f t="shared" ca="1" si="10"/>
        <v>pics\\Peper_6.jpg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pics\\Peper_6.jpg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pics\\Peper_6.jpg</v>
      </c>
      <c r="AT44">
        <f t="shared" ca="1" si="7"/>
        <v>0.51443123609605135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2004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VLOOKUP(B45,audio_list_stym!$A$3:$BP$18,66,FALSE)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VLOOKUP(B45,audio_list_stym!$A$3:$AJ$18,34,FALSE)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2044</v>
      </c>
      <c r="AD45" t="str">
        <f t="shared" ca="1" si="10"/>
        <v>pics\\Peper_4.jpg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pics\\Peper_4.jpg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pics\\Peper_4.jpg</v>
      </c>
      <c r="AT45">
        <f t="shared" ca="1" si="7"/>
        <v>0.12899331833150529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VLOOKUP(B46,audio_list_stym!$A$3:$BP$18,66,FALSE)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VLOOKUP(B46,audio_list_stym!$A$3:$AJ$18,34,FALSE)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2163</v>
      </c>
      <c r="AD46" t="str">
        <f t="shared" ca="1" si="10"/>
        <v>pics\\Tikva_3.jpg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pics\\Tikva_3.jpg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pics\\Tikva_3.jpg</v>
      </c>
      <c r="AT46">
        <f t="shared" ca="1" si="7"/>
        <v>0.6750269384039399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VLOOKUP(B47,audio_list_stym!$A$3:$BP$18,66,FALSE)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VLOOKUP(B47,audio_list_stym!$A$3:$AJ$18,34,FALSE)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2041</v>
      </c>
      <c r="AD47" t="str">
        <f t="shared" ca="1" si="10"/>
        <v>pics\\Peper_1.jpg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pics\\Peper_1.jpg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pics\\Peper_1.jpg</v>
      </c>
      <c r="AT47">
        <f t="shared" ca="1" si="7"/>
        <v>0.61116476374735018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2002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VLOOKUP(B48,audio_list_stym!$A$3:$BP$18,66,FALSE)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VLOOKUP(B48,audio_list_stym!$A$3:$AJ$18,34,FALSE)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2164</v>
      </c>
      <c r="AD48" t="str">
        <f t="shared" ca="1" si="10"/>
        <v>pics\\Tikva_4.jpg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pics\\Tikva_4.jpg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pics\\Tikva_4.jpg</v>
      </c>
      <c r="AT48">
        <f t="shared" ca="1" si="7"/>
        <v>0.13353654028354545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2006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VLOOKUP(B49,audio_list_stym!$A$3:$BP$18,66,FALSE)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VLOOKUP(B49,audio_list_stym!$A$3:$AJ$18,34,FALSE)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2063</v>
      </c>
      <c r="AD49" t="str">
        <f t="shared" ca="1" si="10"/>
        <v>pics\\Tomat_7.jpg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pics\\Tomat_7.jpg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pics\\Tomat_7.jpg</v>
      </c>
      <c r="AT49">
        <f t="shared" ca="1" si="7"/>
        <v>0.65790351547095116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2008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VLOOKUP(B50,audio_list_stym!$A$3:$BP$18,66,FALSE)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VLOOKUP(B50,audio_list_stym!$A$3:$AJ$18,34,FALSE)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0"/>
        <v/>
      </c>
      <c r="AG50" t="str">
        <f t="shared" si="17"/>
        <v>pics\\Finik_1.jpg</v>
      </c>
      <c r="AH50">
        <f t="shared" si="4"/>
        <v>0</v>
      </c>
      <c r="AT50">
        <f t="shared" ca="1" si="7"/>
        <v>0.34195879247305505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2063</v>
      </c>
      <c r="BF50" cm="1">
        <f t="array" aca="1" ref="BF50" ca="1">INDEX(BD18:BD49,(RANK(AT7,$AT$2:$AT$17)))</f>
        <v>2031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VLOOKUP(B51,audio_list_stym!$A$3:$BP$18,66,FALSE)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VLOOKUP(B51,audio_list_stym!$A$3:$AJ$18,34,FALSE)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0"/>
        <v/>
      </c>
      <c r="AG51" t="str">
        <f t="shared" si="17"/>
        <v>pics\\Finik_2.jpg</v>
      </c>
      <c r="AH51">
        <f t="shared" si="4"/>
        <v>0</v>
      </c>
      <c r="AT51">
        <f t="shared" ca="1" si="7"/>
        <v>0.47788160904724297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2009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VLOOKUP(B52,audio_list_stym!$A$3:$BP$18,66,FALSE)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VLOOKUP(B52,audio_list_stym!$A$3:$AJ$18,34,FALSE)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10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0"/>
        <v/>
      </c>
      <c r="AG52" t="str">
        <f t="shared" si="17"/>
        <v>pics\\Finik_3.jpg</v>
      </c>
      <c r="AH52">
        <f t="shared" si="4"/>
        <v>0</v>
      </c>
      <c r="AT52">
        <f t="shared" ca="1" si="7"/>
        <v>0.36540751424527074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2012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VLOOKUP(B53,audio_list_stym!$A$3:$BP$18,66,FALSE)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VLOOKUP(B53,audio_list_stym!$A$3:$AJ$18,34,FALSE)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0"/>
        <v/>
      </c>
      <c r="AG53" t="str">
        <f t="shared" si="17"/>
        <v>pics\\Finik_4.jpg</v>
      </c>
      <c r="AH53">
        <f t="shared" si="4"/>
        <v>0</v>
      </c>
      <c r="AT53">
        <f t="shared" ca="1" si="7"/>
        <v>0.58202868984752831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VLOOKUP(B54,audio_list_stym!$A$3:$BP$18,66,FALSE)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VLOOKUP(B54,audio_list_stym!$A$3:$AJ$18,34,FALSE)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10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0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0.43004804311390055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VLOOKUP(B55,audio_list_stym!$A$3:$BP$18,66,FALSE)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VLOOKUP(B55,audio_list_stym!$A$3:$AJ$18,34,FALSE)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10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0"/>
        <v/>
      </c>
      <c r="AG55" t="str">
        <f t="shared" si="17"/>
        <v>pics\\Finik_6.jpg</v>
      </c>
      <c r="AH55">
        <f t="shared" si="4"/>
        <v>0</v>
      </c>
      <c r="AT55">
        <f t="shared" ca="1" si="7"/>
        <v>0.88181490773572146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2010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VLOOKUP(B56,audio_list_stym!$A$3:$BP$18,66,FALSE)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VLOOKUP(B56,audio_list_stym!$A$3:$AJ$18,34,FALSE)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10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0.19353335866414378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2014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VLOOKUP(B57,audio_list_stym!$A$3:$BP$18,66,FALSE)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VLOOKUP(B57,audio_list_stym!$A$3:$AJ$18,34,FALSE)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10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0.30288711205922259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2016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VLOOKUP(B58,audio_list_stym!$A$3:$BP$18,66,FALSE)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VLOOKUP(B58,audio_list_stym!$A$3:$AJ$18,34,FALSE)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2153</v>
      </c>
      <c r="AD58" t="str">
        <f t="shared" ca="1" si="10"/>
        <v>pics\\Injir_1.jpg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pics\\Injir_1.jpg</v>
      </c>
      <c r="AG58" t="str">
        <f t="shared" ref="AG58:AG73" si="24">IF(OR(E58=11,E58=13),M58,"")</f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pics\\Injir_1.jpg</v>
      </c>
      <c r="AT58">
        <f t="shared" ca="1" si="7"/>
        <v>0.83091654875067189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2002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VLOOKUP(B59,audio_list_stym!$A$3:$BP$18,66,FALSE)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VLOOKUP(B59,audio_list_stym!$A$3:$AJ$18,34,FALSE)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2032</v>
      </c>
      <c r="AD59" t="str">
        <f t="shared" ca="1" si="10"/>
        <v>pics\\Kokos_8.jpg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pics\\Kokos_8.jpg</v>
      </c>
      <c r="AG59" t="str">
        <f t="shared" si="24"/>
        <v/>
      </c>
      <c r="AH59" t="str">
        <f t="shared" si="4"/>
        <v>sound\\Ogorod</v>
      </c>
      <c r="AR59" t="str">
        <f t="shared" ca="1" si="25"/>
        <v>pics\\Kokos_8.jpg</v>
      </c>
      <c r="AT59">
        <f t="shared" ca="1" si="7"/>
        <v>1.6793777570220714E-2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2017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VLOOKUP(B60,audio_list_stym!$A$3:$BP$18,66,FALSE)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VLOOKUP(B60,audio_list_stym!$A$3:$AJ$18,34,FALSE)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2027</v>
      </c>
      <c r="AD60" t="str">
        <f t="shared" ca="1" si="10"/>
        <v>pics\\Kokos_3.jpg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pics\\Kokos_3.jpg</v>
      </c>
      <c r="AG60" t="str">
        <f t="shared" si="24"/>
        <v/>
      </c>
      <c r="AH60" t="str">
        <f t="shared" si="4"/>
        <v>sound\\Ogorod</v>
      </c>
      <c r="AR60" t="str">
        <f t="shared" ca="1" si="25"/>
        <v>pics\\Kokos_3.jpg</v>
      </c>
      <c r="AT60">
        <f t="shared" ca="1" si="7"/>
        <v>4.8398327575482569E-2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2020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VLOOKUP(B61,audio_list_stym!$A$3:$BP$18,66,FALSE)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VLOOKUP(B61,audio_list_stym!$A$3:$AJ$18,34,FALSE)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2158</v>
      </c>
      <c r="AD61" t="str">
        <f t="shared" ca="1" si="10"/>
        <v>pics\\Injir_6.jpg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pics\\Injir_6.jpg</v>
      </c>
      <c r="AG61" t="str">
        <f t="shared" si="24"/>
        <v/>
      </c>
      <c r="AH61" t="str">
        <f t="shared" si="4"/>
        <v>sound\\Ogorod</v>
      </c>
      <c r="AR61" t="str">
        <f t="shared" ca="1" si="25"/>
        <v>pics\\Injir_6.jpg</v>
      </c>
      <c r="AT61">
        <f t="shared" ca="1" si="7"/>
        <v>0.42869361862368283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VLOOKUP(B62,audio_list_stym!$A$3:$BP$18,66,FALSE)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VLOOKUP(B62,audio_list_stym!$A$3:$AJ$18,34,FALSE)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2015</v>
      </c>
      <c r="AD62" t="str">
        <f t="shared" ca="1" si="10"/>
        <v>pics\\Finik_7.jpg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pics\\Finik_7.jpg</v>
      </c>
      <c r="AG62" t="str">
        <f t="shared" si="24"/>
        <v/>
      </c>
      <c r="AH62" t="str">
        <f t="shared" si="4"/>
        <v>sound\\Ogorod</v>
      </c>
      <c r="AR62" t="str">
        <f t="shared" ca="1" si="25"/>
        <v>pics\\Finik_7.jpg</v>
      </c>
      <c r="AT62">
        <f t="shared" ca="1" si="7"/>
        <v>0.5624662923508803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VLOOKUP(B63,audio_list_stym!$A$3:$BP$18,66,FALSE)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VLOOKUP(B63,audio_list_stym!$A$3:$AJ$18,34,FALSE)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2010</v>
      </c>
      <c r="AD63" t="str">
        <f t="shared" ca="1" si="10"/>
        <v>pics\\Finik_2.jpg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pics\\Finik_2.jpg</v>
      </c>
      <c r="AG63" t="str">
        <f t="shared" si="24"/>
        <v/>
      </c>
      <c r="AH63" t="str">
        <f t="shared" si="4"/>
        <v>sound\\Ogorod</v>
      </c>
      <c r="AR63" t="str">
        <f t="shared" ca="1" si="25"/>
        <v>pics\\Finik_2.jpg</v>
      </c>
      <c r="AT63">
        <f t="shared" ca="1" si="7"/>
        <v>0.61989811400053829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2018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VLOOKUP(B64,audio_list_stym!$A$3:$BP$18,66,FALSE)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VLOOKUP(B64,audio_list_stym!$A$3:$AJ$18,34,FALSE)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2011</v>
      </c>
      <c r="AD64" t="str">
        <f t="shared" ca="1" si="10"/>
        <v>pics\\Finik_3.jpg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pics\\Finik_3.jpg</v>
      </c>
      <c r="AG64" t="str">
        <f t="shared" si="24"/>
        <v/>
      </c>
      <c r="AH64" t="str">
        <f t="shared" si="4"/>
        <v>sound\\Ogorod</v>
      </c>
      <c r="AI64" s="11"/>
      <c r="AR64" t="str">
        <f t="shared" ca="1" si="25"/>
        <v>pics\\Finik_3.jpg</v>
      </c>
      <c r="AT64">
        <f t="shared" ca="1" si="7"/>
        <v>0.69009663536104404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2022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VLOOKUP(B65,audio_list_stym!$A$3:$BP$18,66,FALSE)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VLOOKUP(B65,audio_list_stym!$A$3:$AJ$18,34,FALSE)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2013</v>
      </c>
      <c r="AD65" t="str">
        <f t="shared" ca="1" si="10"/>
        <v>pics\\Finik_5.jpg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pics\\Finik_5.jpg</v>
      </c>
      <c r="AG65" t="str">
        <f t="shared" si="24"/>
        <v/>
      </c>
      <c r="AH65" t="str">
        <f t="shared" si="4"/>
        <v>sound\\Ogorod</v>
      </c>
      <c r="AR65" t="str">
        <f t="shared" ca="1" si="25"/>
        <v>pics\\Finik_5.jpg</v>
      </c>
      <c r="AT65">
        <f t="shared" ca="1" si="7"/>
        <v>0.95346436251741928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2024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VLOOKUP(B66,audio_list_stym!$A$3:$BP$18,66,FALSE)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VLOOKUP(B66,audio_list_stym!$A$3:$AJ$18,34,FALSE)</f>
        <v>Tamanid</v>
      </c>
      <c r="I66" t="s">
        <v>688</v>
      </c>
      <c r="J66" t="str">
        <f t="shared" ref="J66:J129" si="27">H66&amp;I66</f>
        <v>Tamanid_1</v>
      </c>
      <c r="K66">
        <v>15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145</v>
      </c>
      <c r="Z66" t="str">
        <f>IF(G66="экспл",VLOOKUP(J66,quest_экспл!$A$1:$N$129,12,FALSE),IF(G66="импл_",0,0))</f>
        <v>sound\\On_krasnovatiy.wav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10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>
        <f t="shared" ref="AF66:AF129" si="28">AS66</f>
        <v>0</v>
      </c>
      <c r="AG66" t="str">
        <f t="shared" si="24"/>
        <v/>
      </c>
      <c r="AI66" t="s">
        <v>67</v>
      </c>
      <c r="AO66">
        <f ca="1">RAND()</f>
        <v>0.17290052338581852</v>
      </c>
      <c r="AP66" t="str">
        <f ca="1">INDEX($AI$66:$AI$129,(RANK(AO66,$AO$66:$AO$129)))</f>
        <v>pics\\Redis_1.jpg</v>
      </c>
      <c r="AT66">
        <f t="shared" ref="AT66:AT129" ca="1" si="29">RAND()</f>
        <v>4.1757937957814351E-2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_Он_красноватый?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На_экране_РЕНАН._Он_красноватый?</v>
      </c>
      <c r="BC66">
        <f>A66</f>
        <v>1209</v>
      </c>
      <c r="BD66" cm="1">
        <f t="array" aca="1" ref="BD66" ca="1">INDEX(L66:L73,(RANK(AT2,$AT$2:$AT$9)))</f>
        <v>2139</v>
      </c>
      <c r="BE66" cm="1">
        <f t="array" aca="1" ref="BE66" ca="1">INDEX(BD74:BD89,(RANK(AT2,$AT$2:$AT$7)))</f>
        <v>2148</v>
      </c>
      <c r="BF66" cm="1">
        <f t="array" aca="1" ref="BF66" ca="1">INDEX(BD90:BD113,(RANK(AT2,$AT$2:$AT$17)))</f>
        <v>2077</v>
      </c>
      <c r="BG66" cm="1">
        <f t="array" aca="1" ref="BG66" ca="1">INDEX(BD114:BD129,(RANK(AT2,$AT$2:$AT$17)))</f>
        <v>2117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VLOOKUP(B67,audio_list_stym!$A$3:$BP$18,66,FALSE)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VLOOKUP(B67,audio_list_stym!$A$3:$AJ$18,34,FALSE)</f>
        <v>Tamanid</v>
      </c>
      <c r="I67" t="s">
        <v>689</v>
      </c>
      <c r="J67" t="str">
        <f t="shared" si="27"/>
        <v>Tamanid_2</v>
      </c>
      <c r="K67">
        <v>15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146</v>
      </c>
      <c r="Z67" t="str">
        <f>IF(G67="экспл",VLOOKUP(J67,quest_экспл!$A$1:$N$129,12,FALSE),IF(G67="импл_",0,0))</f>
        <v>sound\\Izognut_li_on.wav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129" ca="1" si="32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>
        <f t="shared" si="28"/>
        <v>0</v>
      </c>
      <c r="AG67" t="str">
        <f t="shared" si="24"/>
        <v/>
      </c>
      <c r="AI67" t="s">
        <v>68</v>
      </c>
      <c r="AO67">
        <f t="shared" ref="AO67:AO129" ca="1" si="33">RAND()</f>
        <v>0.81521303946032331</v>
      </c>
      <c r="AP67" t="str">
        <f t="shared" ref="AP67:AP129" ca="1" si="34">INDEX($AI$66:$AI$129,(RANK(AO67,$AO$66:$AO$129)))</f>
        <v>pics\\Banan_6.jpg</v>
      </c>
      <c r="AT67">
        <f t="shared" ca="1" si="29"/>
        <v>0.35185562824657624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_Изогнут_ли_он?</v>
      </c>
      <c r="BA67" t="e">
        <f>VLOOKUP(Q67,audio_list_stym!$B$2:$BQ$299,68,FALSE)</f>
        <v>#N/A</v>
      </c>
      <c r="BB67" t="str">
        <f t="shared" si="31"/>
        <v>Посмотрите,_вот_РЕНАН._Изогнут_ли_он?</v>
      </c>
      <c r="BD67" cm="1">
        <f t="array" aca="1" ref="BD67" ca="1">INDEX(L67:L74,(RANK(AT3,$AT$2:$AT$9)))</f>
        <v>2138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VLOOKUP(B68,audio_list_stym!$A$3:$BP$18,66,FALSE)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VLOOKUP(B68,audio_list_stym!$A$3:$AJ$18,34,FALSE)</f>
        <v>Tamanid</v>
      </c>
      <c r="I68" t="s">
        <v>690</v>
      </c>
      <c r="J68" t="str">
        <f t="shared" si="27"/>
        <v>Tamanid_3</v>
      </c>
      <c r="K68">
        <v>15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147</v>
      </c>
      <c r="Z68" t="str">
        <f>IF(G68="экспл",VLOOKUP(J68,quest_экспл!$A$1:$N$129,12,FALSE),IF(G68="импл_",0,0))</f>
        <v>sound\\On_barhatistiy.wav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2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>
        <f t="shared" si="28"/>
        <v>0</v>
      </c>
      <c r="AG68" t="str">
        <f t="shared" si="24"/>
        <v/>
      </c>
      <c r="AI68" t="s">
        <v>69</v>
      </c>
      <c r="AO68">
        <f t="shared" ca="1" si="33"/>
        <v>0.27063925048355653</v>
      </c>
      <c r="AP68" t="str">
        <f t="shared" ca="1" si="34"/>
        <v>pics\\Peper_1.jpg</v>
      </c>
      <c r="AT68">
        <f t="shared" ca="1" si="29"/>
        <v>0.86176400386570917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_Он_бархатистый?</v>
      </c>
      <c r="BA68" t="e">
        <f>VLOOKUP(Q68,audio_list_stym!$B$2:$BQ$299,68,FALSE)</f>
        <v>#N/A</v>
      </c>
      <c r="BB68" t="str">
        <f t="shared" si="31"/>
        <v>Вот_РЕНАН._Он_бархатистый?</v>
      </c>
      <c r="BD68" cm="1">
        <f t="array" aca="1" ref="BD68" ca="1">INDEX(L68:L75,(RANK(AT4,$AT$2:$AT$9)))</f>
        <v>2142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VLOOKUP(B69,audio_list_stym!$A$3:$BP$18,66,FALSE)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VLOOKUP(B69,audio_list_stym!$A$3:$AJ$18,34,FALSE)</f>
        <v>Tamanid</v>
      </c>
      <c r="I69" t="s">
        <v>691</v>
      </c>
      <c r="J69" t="str">
        <f t="shared" si="27"/>
        <v>Tamanid_4</v>
      </c>
      <c r="K69">
        <v>15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148</v>
      </c>
      <c r="Z69" t="str">
        <f>IF(G69="экспл",VLOOKUP(J69,quest_экспл!$A$1:$N$129,12,FALSE),IF(G69="импл_",0,0))</f>
        <v>sound\\Odnotonniy_li_on.wav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2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>
        <f t="shared" si="28"/>
        <v>0</v>
      </c>
      <c r="AG69" t="str">
        <f t="shared" si="24"/>
        <v/>
      </c>
      <c r="AI69" t="s">
        <v>70</v>
      </c>
      <c r="AO69">
        <f t="shared" ca="1" si="33"/>
        <v>0.65370884861741529</v>
      </c>
      <c r="AP69" t="str">
        <f t="shared" ca="1" si="34"/>
        <v>pics\\Goroh_3.jpg</v>
      </c>
      <c r="AT69">
        <f t="shared" ca="1" si="29"/>
        <v>0.25049830187294098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_Однотонный_ли_он?</v>
      </c>
      <c r="BA69" t="e">
        <f>VLOOKUP(Q69,audio_list_stym!$B$2:$BQ$299,68,FALSE)</f>
        <v>#N/A</v>
      </c>
      <c r="BB69" t="str">
        <f t="shared" si="31"/>
        <v>Это_РЕНАН._Однотонный_ли_он?</v>
      </c>
      <c r="BD69" cm="1">
        <f t="array" aca="1" ref="BD69" ca="1">INDEX(L69:L76,(RANK(AT5,$AT$2:$AT$9)))</f>
        <v>2146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VLOOKUP(B70,audio_list_stym!$A$3:$BP$18,66,FALSE)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VLOOKUP(B70,audio_list_stym!$A$3:$AJ$18,34,FALSE)</f>
        <v>Tamanid</v>
      </c>
      <c r="I70" t="s">
        <v>692</v>
      </c>
      <c r="J70" t="str">
        <f t="shared" si="27"/>
        <v>Tamanid_5</v>
      </c>
      <c r="K70">
        <v>15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149</v>
      </c>
      <c r="Z70" t="str">
        <f>IF(G70="экспл",VLOOKUP(J70,quest_экспл!$A$1:$N$129,12,FALSE),IF(G70="импл_",0,0))</f>
        <v>sound\\On_prozrachniy.wav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2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>
        <f t="shared" si="28"/>
        <v>0</v>
      </c>
      <c r="AG70" t="str">
        <f t="shared" si="24"/>
        <v/>
      </c>
      <c r="AI70" t="s">
        <v>71</v>
      </c>
      <c r="AO70">
        <f t="shared" ca="1" si="33"/>
        <v>0.2013901630429058</v>
      </c>
      <c r="AP70" t="str">
        <f t="shared" ca="1" si="34"/>
        <v>pics\\Peper_5.jpg</v>
      </c>
      <c r="AT70">
        <f t="shared" ca="1" si="29"/>
        <v>0.20419764780899441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_Он_прозрачный?</v>
      </c>
      <c r="BA70" t="e">
        <f>VLOOKUP(Q70,audio_list_stym!$B$2:$BQ$299,68,FALSE)</f>
        <v>#N/A</v>
      </c>
      <c r="BB70" t="str">
        <f t="shared" si="31"/>
        <v>На_картинке_РЕНАН._Он_прозрачный?</v>
      </c>
      <c r="BD70" cm="1">
        <f t="array" aca="1" ref="BD70" ca="1">INDEX(L70:L77,(RANK(AT6,$AT$2:$AT$9)))</f>
        <v>2145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VLOOKUP(B71,audio_list_stym!$A$3:$BP$18,66,FALSE)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VLOOKUP(B71,audio_list_stym!$A$3:$AJ$18,34,FALSE)</f>
        <v>Tamanid</v>
      </c>
      <c r="I71" t="s">
        <v>693</v>
      </c>
      <c r="J71" t="str">
        <f t="shared" si="27"/>
        <v>Tamanid_6</v>
      </c>
      <c r="K71">
        <v>15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150</v>
      </c>
      <c r="Z71" t="str">
        <f>IF(G71="экспл",VLOOKUP(J71,quest_экспл!$A$1:$N$129,12,FALSE),IF(G71="импл_",0,0))</f>
        <v>sound\\On_izmelchen.wav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2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>
        <f t="shared" si="28"/>
        <v>0</v>
      </c>
      <c r="AG71" t="str">
        <f t="shared" si="24"/>
        <v/>
      </c>
      <c r="AI71" t="s">
        <v>72</v>
      </c>
      <c r="AO71">
        <f t="shared" ca="1" si="33"/>
        <v>0.37408263388454821</v>
      </c>
      <c r="AP71" t="str">
        <f t="shared" ca="1" si="34"/>
        <v>pics\\Limon_2.jpg</v>
      </c>
      <c r="AT71">
        <f t="shared" ca="1" si="29"/>
        <v>0.39592151871760062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_Он_измельчен?</v>
      </c>
      <c r="BA71" t="e">
        <f>VLOOKUP(Q71,audio_list_stym!$B$2:$BQ$299,68,FALSE)</f>
        <v>#N/A</v>
      </c>
      <c r="BB71" t="str">
        <f t="shared" si="31"/>
        <v>На_мониторе_РЕНАН._Он_измельчен?</v>
      </c>
      <c r="BD71" cm="1">
        <f t="array" aca="1" ref="BD71" ca="1">INDEX(L71:L78,(RANK(AT7,$AT$2:$AT$9)))</f>
        <v>2143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VLOOKUP(B72,audio_list_stym!$A$3:$BP$18,66,FALSE)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VLOOKUP(B72,audio_list_stym!$A$3:$AJ$18,34,FALSE)</f>
        <v>Tamanid</v>
      </c>
      <c r="I72" t="s">
        <v>694</v>
      </c>
      <c r="J72" t="str">
        <f t="shared" si="27"/>
        <v>Tamanid_7</v>
      </c>
      <c r="K72">
        <v>15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151</v>
      </c>
      <c r="Z72" t="str">
        <f>IF(G72="экспл",VLOOKUP(J72,quest_экспл!$A$1:$N$129,12,FALSE),IF(G72="импл_",0,0))</f>
        <v>sound\\Cvetushiy_li_on.wav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2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>
        <f t="shared" si="28"/>
        <v>0</v>
      </c>
      <c r="AG72" t="str">
        <f t="shared" si="24"/>
        <v/>
      </c>
      <c r="AI72" t="s">
        <v>73</v>
      </c>
      <c r="AO72">
        <f t="shared" ca="1" si="33"/>
        <v>9.1415487025228948E-2</v>
      </c>
      <c r="AP72" t="str">
        <f t="shared" ca="1" si="34"/>
        <v>pics\\Redis_8.jpg</v>
      </c>
      <c r="AT72">
        <f t="shared" ca="1" si="29"/>
        <v>0.86089797628829734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_Цветущий_ли_он?</v>
      </c>
      <c r="BA72" t="e">
        <f>VLOOKUP(Q72,audio_list_stym!$B$2:$BQ$299,68,FALSE)</f>
        <v>#N/A</v>
      </c>
      <c r="BB72" t="str">
        <f t="shared" si="31"/>
        <v>Перед_Вами_РЕНАН._Цветущий_ли_он?</v>
      </c>
      <c r="BD72" cm="1">
        <f t="array" aca="1" ref="BD72" ca="1">INDEX(L72:L79,(RANK(AT8,$AT$2:$AT$9)))</f>
        <v>2148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VLOOKUP(B73,audio_list_stym!$A$3:$BP$18,66,FALSE)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VLOOKUP(B73,audio_list_stym!$A$3:$AJ$18,34,FALSE)</f>
        <v>Tamanid</v>
      </c>
      <c r="I73" t="s">
        <v>695</v>
      </c>
      <c r="J73" t="str">
        <f t="shared" si="27"/>
        <v>Tamanid_8</v>
      </c>
      <c r="K73">
        <v>15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152</v>
      </c>
      <c r="Z73" t="str">
        <f>IF(G73="экспл",VLOOKUP(J73,quest_экспл!$A$1:$N$129,12,FALSE),IF(G73="импл_",0,0))</f>
        <v>sound\\Skruchen_li_on.wav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2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>
        <f t="shared" si="28"/>
        <v>0</v>
      </c>
      <c r="AG73" t="str">
        <f t="shared" si="24"/>
        <v/>
      </c>
      <c r="AI73" t="s">
        <v>74</v>
      </c>
      <c r="AO73">
        <f t="shared" ca="1" si="33"/>
        <v>0.69969539137352432</v>
      </c>
      <c r="AP73" t="str">
        <f t="shared" ca="1" si="34"/>
        <v>pics\\Finik_6.jpg</v>
      </c>
      <c r="AT73">
        <f t="shared" ca="1" si="29"/>
        <v>0.10372736320457332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_Скручен_ли_он?</v>
      </c>
      <c r="BA73" t="e">
        <f>VLOOKUP(Q73,audio_list_stym!$B$2:$BQ$299,68,FALSE)</f>
        <v>#N/A</v>
      </c>
      <c r="BB73" t="str">
        <f t="shared" si="31"/>
        <v>Вы_видите_РЕНАН._Скручен_ли_он?</v>
      </c>
      <c r="BD73" cm="1">
        <f t="array" aca="1" ref="BD73" ca="1">INDEX(L73:L80,(RANK(AT9,$AT$2:$AT$9)))</f>
        <v>2151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VLOOKUP(B74,audio_list_stym!$A$3:$BP$18,66,FALSE)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VLOOKUP(B74,audio_list_stym!$A$3:$AJ$18,34,FALSE)</f>
        <v>ZF</v>
      </c>
      <c r="I74" t="s">
        <v>688</v>
      </c>
      <c r="J74" t="str">
        <f t="shared" si="27"/>
        <v>ZF_1</v>
      </c>
      <c r="K74">
        <v>16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281</v>
      </c>
      <c r="Q74" t="str">
        <f>IF(G74="экспл",0,IF(G74="импл_",VLOOKUP(J74,quest_импл!$A$1:$J$129,8,FALSE),0))</f>
        <v>sound\\S_chashuykami_li.wav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2043</v>
      </c>
      <c r="AD74" t="str">
        <f t="shared" ca="1" si="32"/>
        <v>pics\\Peper_3.jpg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pics\\Peper_3.jpg</v>
      </c>
      <c r="AI74" t="s">
        <v>76</v>
      </c>
      <c r="AO74">
        <f t="shared" ca="1" si="33"/>
        <v>0.23306438065965629</v>
      </c>
      <c r="AP74" t="str">
        <f t="shared" ca="1" si="34"/>
        <v>pics\\Peper_3.jpg</v>
      </c>
      <c r="AR74" t="str">
        <f>IF(AH74="sound\\Ogorod",AP2,"")</f>
        <v/>
      </c>
      <c r="AS74" t="str">
        <f t="shared" ref="AS74:AS129" ca="1" si="35">IF(G74="импл_",AP74,"")</f>
        <v>pics\\Peper_3.jpg</v>
      </c>
      <c r="AT74">
        <f t="shared" ca="1" si="29"/>
        <v>0.67478067625463645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_С_чешуйками_ли_</v>
      </c>
      <c r="BB74" t="str">
        <f t="shared" si="31"/>
        <v>_С_чешуйками_ли_XXXXX?</v>
      </c>
      <c r="BC74">
        <f>A74</f>
        <v>1210</v>
      </c>
      <c r="BD74" cm="1">
        <f t="array" aca="1" ref="BD74" ca="1">INDEX($L$74:$L$81,(RANK(AT2,$AT$2:$AT$9)))</f>
        <v>2147</v>
      </c>
      <c r="BE74" cm="1">
        <f t="array" aca="1" ref="BE74" ca="1">INDEX(BD66:BD73,(RANK(AT3,$AT$2:$AT$9)))</f>
        <v>2139</v>
      </c>
      <c r="BF74" cm="1">
        <f t="array" aca="1" ref="BF74" ca="1">INDEX(BD82:BD105,(RANK(AT3,$AT$2:$AT$17)))</f>
        <v>2065</v>
      </c>
      <c r="BG74" cm="1">
        <f t="array" aca="1" ref="BG74" ca="1">INDEX(BD106:BD129,(RANK(AT3,$AT$2:$AT$9)))</f>
        <v>2091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VLOOKUP(B75,audio_list_stym!$A$3:$BP$18,66,FALSE)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VLOOKUP(B75,audio_list_stym!$A$3:$AJ$18,34,FALSE)</f>
        <v>ZF</v>
      </c>
      <c r="I75" t="s">
        <v>689</v>
      </c>
      <c r="J75" t="str">
        <f t="shared" si="27"/>
        <v>ZF_2</v>
      </c>
      <c r="K75">
        <v>16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282</v>
      </c>
      <c r="Q75" t="str">
        <f>IF(G75="экспл",0,IF(G75="импл_",VLOOKUP(J75,quest_импл!$A$1:$J$129,8,FALSE),0))</f>
        <v>sound\\Rozoviy_li.wav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2012</v>
      </c>
      <c r="AD75" t="str">
        <f t="shared" ca="1" si="32"/>
        <v>pics\\Finik_4.jpg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pics\\Finik_4.jpg</v>
      </c>
      <c r="AI75" t="s">
        <v>77</v>
      </c>
      <c r="AO75">
        <f t="shared" ca="1" si="33"/>
        <v>0.72525692593847324</v>
      </c>
      <c r="AP75" t="str">
        <f t="shared" ca="1" si="34"/>
        <v>pics\\Finik_4.jpg</v>
      </c>
      <c r="AR75" t="str">
        <f t="shared" ref="AR75:AR97" si="36">IF(AH75="sound\\Ogorod",AP3,"")</f>
        <v/>
      </c>
      <c r="AS75" t="str">
        <f t="shared" ca="1" si="35"/>
        <v>pics\\Finik_4.jpg</v>
      </c>
      <c r="AT75">
        <f t="shared" ca="1" si="29"/>
        <v>0.25678264126063677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_Розовый_ли_</v>
      </c>
      <c r="BB75" t="str">
        <f t="shared" si="31"/>
        <v>_Розовый_ли_XXXXX?</v>
      </c>
      <c r="BD75" cm="1">
        <f t="array" aca="1" ref="BD75" ca="1">INDEX($L$74:$L$81,(RANK(AT3,$AT$2:$AT$9)))</f>
        <v>2145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VLOOKUP(B76,audio_list_stym!$A$3:$BP$18,66,FALSE)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VLOOKUP(B76,audio_list_stym!$A$3:$AJ$18,34,FALSE)</f>
        <v>ZF</v>
      </c>
      <c r="I76" t="s">
        <v>690</v>
      </c>
      <c r="J76" t="str">
        <f t="shared" si="27"/>
        <v>ZF_3</v>
      </c>
      <c r="K76">
        <v>16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283</v>
      </c>
      <c r="Q76" t="str">
        <f>IF(G76="экспл",0,IF(G76="импл_",VLOOKUP(J76,quest_импл!$A$1:$J$129,8,FALSE),0))</f>
        <v>sound\\Tonkiy_li.wav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2047</v>
      </c>
      <c r="AD76" t="str">
        <f t="shared" ca="1" si="32"/>
        <v>pics\\Peper_7.jpg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pics\\Peper_7.jpg</v>
      </c>
      <c r="AI76" t="s">
        <v>78</v>
      </c>
      <c r="AO76">
        <f t="shared" ca="1" si="33"/>
        <v>0.17849082408356598</v>
      </c>
      <c r="AP76" t="str">
        <f t="shared" ca="1" si="34"/>
        <v>pics\\Peper_7.jpg</v>
      </c>
      <c r="AR76" t="str">
        <f t="shared" si="36"/>
        <v/>
      </c>
      <c r="AS76" t="str">
        <f t="shared" ca="1" si="35"/>
        <v>pics\\Peper_7.jpg</v>
      </c>
      <c r="AT76">
        <f t="shared" ca="1" si="29"/>
        <v>1.4254881075600578E-2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_Тонкий_ли_</v>
      </c>
      <c r="BB76" t="str">
        <f t="shared" si="31"/>
        <v>_Тонкий_ли_XXXXX?</v>
      </c>
      <c r="BD76" cm="1">
        <f t="array" aca="1" ref="BD76" ca="1">INDEX($L$74:$L$81,(RANK(AT4,$AT$2:$AT$9)))</f>
        <v>2148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VLOOKUP(B77,audio_list_stym!$A$3:$BP$18,66,FALSE)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VLOOKUP(B77,audio_list_stym!$A$3:$AJ$18,34,FALSE)</f>
        <v>ZF</v>
      </c>
      <c r="I77" t="s">
        <v>691</v>
      </c>
      <c r="J77" t="str">
        <f t="shared" si="27"/>
        <v>ZF_4</v>
      </c>
      <c r="K77">
        <v>16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284</v>
      </c>
      <c r="Q77" t="str">
        <f>IF(G77="экспл",0,IF(G77="импл_",VLOOKUP(J77,quest_импл!$A$1:$J$129,8,FALSE),0))</f>
        <v>sound\\Celniy_li.wav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2010</v>
      </c>
      <c r="AD77" t="str">
        <f t="shared" ca="1" si="32"/>
        <v>pics\\Finik_2.jpg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pics\\Finik_2.jpg</v>
      </c>
      <c r="AI77" t="s">
        <v>79</v>
      </c>
      <c r="AO77">
        <f t="shared" ca="1" si="33"/>
        <v>0.77027985652276398</v>
      </c>
      <c r="AP77" t="str">
        <f t="shared" ca="1" si="34"/>
        <v>pics\\Finik_2.jpg</v>
      </c>
      <c r="AR77" t="str">
        <f t="shared" si="36"/>
        <v/>
      </c>
      <c r="AS77" t="str">
        <f t="shared" ca="1" si="35"/>
        <v>pics\\Finik_2.jpg</v>
      </c>
      <c r="AT77">
        <f t="shared" ca="1" si="29"/>
        <v>0.57560518494791879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_Цельный_ли_</v>
      </c>
      <c r="BB77" t="str">
        <f t="shared" si="31"/>
        <v>_Цельный_ли_XXXXX?</v>
      </c>
      <c r="BD77" cm="1">
        <f t="array" aca="1" ref="BD77" ca="1">INDEX($L$74:$L$81,(RANK(AT5,$AT$2:$AT$9)))</f>
        <v>2151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VLOOKUP(B78,audio_list_stym!$A$3:$BP$18,66,FALSE)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VLOOKUP(B78,audio_list_stym!$A$3:$AJ$18,34,FALSE)</f>
        <v>ZF</v>
      </c>
      <c r="I78" t="s">
        <v>692</v>
      </c>
      <c r="J78" t="str">
        <f t="shared" si="27"/>
        <v>ZF_5</v>
      </c>
      <c r="K78">
        <v>16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285</v>
      </c>
      <c r="Q78" t="str">
        <f>IF(G78="экспл",0,IF(G78="импл_",VLOOKUP(J78,quest_импл!$A$1:$J$129,8,FALSE),0))</f>
        <v>sound\\Shershaviy_li.wav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2032</v>
      </c>
      <c r="AD78" t="str">
        <f t="shared" ca="1" si="32"/>
        <v>pics\\Kokos_8.jpg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pics\\Kokos_8.jpg</v>
      </c>
      <c r="AI78" t="s">
        <v>80</v>
      </c>
      <c r="AO78">
        <f t="shared" ca="1" si="33"/>
        <v>0.41592998798332026</v>
      </c>
      <c r="AP78" t="str">
        <f t="shared" ca="1" si="34"/>
        <v>pics\\Kokos_8.jpg</v>
      </c>
      <c r="AR78" t="str">
        <f t="shared" si="36"/>
        <v/>
      </c>
      <c r="AS78" t="str">
        <f t="shared" ca="1" si="35"/>
        <v>pics\\Kokos_8.jpg</v>
      </c>
      <c r="AT78">
        <f t="shared" ca="1" si="29"/>
        <v>0.31383201281604722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_Шершавый_ли_</v>
      </c>
      <c r="BB78" t="str">
        <f t="shared" si="31"/>
        <v>_Шершавый_ли_XXXXX?</v>
      </c>
      <c r="BD78" cm="1">
        <f t="array" aca="1" ref="BD78" ca="1">INDEX($L$74:$L$81,(RANK(AT6,$AT$2:$AT$9)))</f>
        <v>2149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VLOOKUP(B79,audio_list_stym!$A$3:$BP$18,66,FALSE)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VLOOKUP(B79,audio_list_stym!$A$3:$AJ$18,34,FALSE)</f>
        <v>ZF</v>
      </c>
      <c r="I79" t="s">
        <v>693</v>
      </c>
      <c r="J79" t="str">
        <f t="shared" si="27"/>
        <v>ZF_6</v>
      </c>
      <c r="K79">
        <v>16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286</v>
      </c>
      <c r="Q79" t="str">
        <f>IF(G79="экспл",0,IF(G79="импл_",VLOOKUP(J79,quest_импл!$A$1:$J$129,8,FALSE),0))</f>
        <v>sound\\Zaostryen_li.wav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2046</v>
      </c>
      <c r="AD79" t="str">
        <f t="shared" ca="1" si="32"/>
        <v>pics\\Peper_6.jpg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pics\\Peper_6.jpg</v>
      </c>
      <c r="AI79" t="s">
        <v>81</v>
      </c>
      <c r="AO79">
        <f t="shared" ca="1" si="33"/>
        <v>0.19893798953876696</v>
      </c>
      <c r="AP79" t="str">
        <f t="shared" ca="1" si="34"/>
        <v>pics\\Peper_6.jpg</v>
      </c>
      <c r="AR79" t="str">
        <f t="shared" si="36"/>
        <v/>
      </c>
      <c r="AS79" t="str">
        <f t="shared" ca="1" si="35"/>
        <v>pics\\Peper_6.jpg</v>
      </c>
      <c r="AT79">
        <f t="shared" ca="1" si="29"/>
        <v>0.67247098518279513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_Заострен_ли_</v>
      </c>
      <c r="BB79" t="str">
        <f t="shared" si="31"/>
        <v>_Заострен_ли_XXXXX?</v>
      </c>
      <c r="BD79" cm="1">
        <f t="array" aca="1" ref="BD79" ca="1">INDEX($L$74:$L$81,(RANK(AT7,$AT$2:$AT$9)))</f>
        <v>2146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VLOOKUP(B80,audio_list_stym!$A$3:$BP$18,66,FALSE)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VLOOKUP(B80,audio_list_stym!$A$3:$AJ$18,34,FALSE)</f>
        <v>ZF</v>
      </c>
      <c r="I80" t="s">
        <v>694</v>
      </c>
      <c r="J80" t="str">
        <f t="shared" si="27"/>
        <v>ZF_7</v>
      </c>
      <c r="K80">
        <v>16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287</v>
      </c>
      <c r="Q80" t="str">
        <f>IF(G80="экспл",0,IF(G80="импл_",VLOOKUP(J80,quest_импл!$A$1:$J$129,8,FALSE),0))</f>
        <v>sound\\Rassipchatiy_li.wav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2021</v>
      </c>
      <c r="AD80" t="str">
        <f t="shared" ca="1" si="32"/>
        <v>pics\\Goroh_5.jpg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pics\\Goroh_5.jpg</v>
      </c>
      <c r="AI80" t="s">
        <v>82</v>
      </c>
      <c r="AO80">
        <f t="shared" ca="1" si="33"/>
        <v>0.61365207479301132</v>
      </c>
      <c r="AP80" t="str">
        <f t="shared" ca="1" si="34"/>
        <v>pics\\Goroh_5.jpg</v>
      </c>
      <c r="AR80" t="str">
        <f t="shared" si="36"/>
        <v/>
      </c>
      <c r="AS80" t="str">
        <f t="shared" ca="1" si="35"/>
        <v>pics\\Goroh_5.jpg</v>
      </c>
      <c r="AT80">
        <f t="shared" ca="1" si="29"/>
        <v>0.19965856020628792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_Рассыпчатый_ли_</v>
      </c>
      <c r="BB80" t="str">
        <f t="shared" si="31"/>
        <v>_Рассыпчатый_ли_XXXXX?</v>
      </c>
      <c r="BD80" cm="1">
        <f t="array" aca="1" ref="BD80" ca="1">INDEX($L$74:$L$81,(RANK(AT8,$AT$2:$AT$9)))</f>
        <v>2150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VLOOKUP(B81,audio_list_stym!$A$3:$BP$18,66,FALSE)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VLOOKUP(B81,audio_list_stym!$A$3:$AJ$18,34,FALSE)</f>
        <v>ZF</v>
      </c>
      <c r="I81" t="s">
        <v>695</v>
      </c>
      <c r="J81" t="str">
        <f t="shared" si="27"/>
        <v>ZF_8</v>
      </c>
      <c r="K81">
        <v>16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288</v>
      </c>
      <c r="Q81" t="str">
        <f>IF(G81="экспл",0,IF(G81="импл_",VLOOKUP(J81,quest_импл!$A$1:$J$129,8,FALSE),0))</f>
        <v>sound\\Ochishen_li.wav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2030</v>
      </c>
      <c r="AD81" t="str">
        <f t="shared" ca="1" si="32"/>
        <v>pics\\Kokos_6.jpg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pics\\Kokos_6.jpg</v>
      </c>
      <c r="AI81" t="s">
        <v>83</v>
      </c>
      <c r="AO81">
        <f t="shared" ca="1" si="33"/>
        <v>0.42117361003816167</v>
      </c>
      <c r="AP81" t="str">
        <f t="shared" ca="1" si="34"/>
        <v>pics\\Kokos_6.jpg</v>
      </c>
      <c r="AR81" t="str">
        <f t="shared" si="36"/>
        <v/>
      </c>
      <c r="AS81" t="str">
        <f t="shared" ca="1" si="35"/>
        <v>pics\\Kokos_6.jpg</v>
      </c>
      <c r="AT81">
        <f t="shared" ca="1" si="29"/>
        <v>8.5393395886340429E-2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_Очищен_ли_</v>
      </c>
      <c r="BB81" t="str">
        <f t="shared" si="31"/>
        <v>_Очищен_ли_XXXXX?</v>
      </c>
      <c r="BD81" cm="1">
        <f t="array" aca="1" ref="BD81" ca="1">INDEX($L$74:$L$81,(RANK(AT9,$AT$2:$AT$9)))</f>
        <v>2152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VLOOKUP(B82,audio_list_stym!$A$3:$BP$18,66,FALSE)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VLOOKUP(B82,audio_list_stym!$A$3:$AJ$18,34,FALSE)</f>
        <v>Ackee</v>
      </c>
      <c r="I82" t="s">
        <v>688</v>
      </c>
      <c r="J82" t="str">
        <f t="shared" si="27"/>
        <v>Ackee_1</v>
      </c>
      <c r="K82">
        <v>17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97</v>
      </c>
      <c r="Z82" t="str">
        <f>IF(G82="экспл",VLOOKUP(J82,quest_экспл!$A$1:$N$129,12,FALSE),IF(G82="импл_",0,0))</f>
        <v>sound\\Sushenniy_li_on.wav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2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28"/>
        <v/>
      </c>
      <c r="AI82" t="s">
        <v>84</v>
      </c>
      <c r="AO82">
        <f t="shared" ca="1" si="33"/>
        <v>0.62675924896323698</v>
      </c>
      <c r="AP82" t="str">
        <f t="shared" ca="1" si="34"/>
        <v>pics\\Goroh_4.jpg</v>
      </c>
      <c r="AR82" t="str">
        <f t="shared" si="36"/>
        <v/>
      </c>
      <c r="AS82" t="str">
        <f t="shared" si="35"/>
        <v/>
      </c>
      <c r="AT82">
        <f t="shared" ca="1" si="29"/>
        <v>7.9684720169048928E-2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_Сушеный_ли_он?</v>
      </c>
      <c r="BA82" t="e">
        <f>VLOOKUP(Q82,audio_list_stym!$B$2:$BQ$299,68,FALSE)</f>
        <v>#N/A</v>
      </c>
      <c r="BB82" t="str">
        <f t="shared" si="31"/>
        <v>На_экране_XXXXX._Сушеный_ли_он?</v>
      </c>
      <c r="BC82">
        <f>A82</f>
        <v>1211</v>
      </c>
      <c r="BD82" cm="1">
        <f t="array" aca="1" ref="BD82" ca="1">INDEX($L$82:$L$89,(RANK(AT2,$AT$2:$AT$9)))</f>
        <v>2067</v>
      </c>
      <c r="BE82" cm="1">
        <f t="array" aca="1" ref="BE82" ca="1">INDEX(BD66:BD81,(RANK(AT4,$AT$2:$AT$17)))</f>
        <v>2143</v>
      </c>
      <c r="BF82" cm="1">
        <f t="array" aca="1" ref="BF82" ca="1">INDEX(BD90:BD105,(RANK(AT4,$AT$2:$AT$17)))</f>
        <v>2074</v>
      </c>
      <c r="BG82" cm="1">
        <f t="array" aca="1" ref="BG82" ca="1">INDEX(BD106:BD129,(RANK(AT4,$AT$2:$AT$9)))</f>
        <v>2095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VLOOKUP(B83,audio_list_stym!$A$3:$BP$18,66,FALSE)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VLOOKUP(B83,audio_list_stym!$A$3:$AJ$18,34,FALSE)</f>
        <v>Ackee</v>
      </c>
      <c r="I83" t="s">
        <v>689</v>
      </c>
      <c r="J83" t="str">
        <f t="shared" si="27"/>
        <v>Ackee_2</v>
      </c>
      <c r="K83">
        <v>17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98</v>
      </c>
      <c r="Z83" t="str">
        <f>IF(G83="экспл",VLOOKUP(J83,quest_экспл!$A$1:$N$129,12,FALSE),IF(G83="импл_",0,0))</f>
        <v>sound\\On_s_vetochkoy.wav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2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28"/>
        <v/>
      </c>
      <c r="AI83" t="s">
        <v>85</v>
      </c>
      <c r="AO83">
        <f t="shared" ca="1" si="33"/>
        <v>0.82838669245505003</v>
      </c>
      <c r="AP83" t="str">
        <f t="shared" ca="1" si="34"/>
        <v>pics\\Banan_4.jpg</v>
      </c>
      <c r="AR83" t="str">
        <f t="shared" si="36"/>
        <v/>
      </c>
      <c r="AS83" t="str">
        <f t="shared" si="35"/>
        <v/>
      </c>
      <c r="AT83">
        <f t="shared" ca="1" si="29"/>
        <v>0.98399808297800984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_Он_с_веточкой?</v>
      </c>
      <c r="BA83" t="e">
        <f>VLOOKUP(Q83,audio_list_stym!$B$2:$BQ$299,68,FALSE)</f>
        <v>#N/A</v>
      </c>
      <c r="BB83" t="str">
        <f t="shared" si="31"/>
        <v>Посмотрите,_вот_XXXXX._Он_с_веточкой?</v>
      </c>
      <c r="BD83" cm="1">
        <f t="array" aca="1" ref="BD83" ca="1">INDEX($L$82:$L$89,(RANK(AT3,$AT$2:$AT$9)))</f>
        <v>2065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VLOOKUP(B84,audio_list_stym!$A$3:$BP$18,66,FALSE)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VLOOKUP(B84,audio_list_stym!$A$3:$AJ$18,34,FALSE)</f>
        <v>Ackee</v>
      </c>
      <c r="I84" t="s">
        <v>690</v>
      </c>
      <c r="J84" t="str">
        <f t="shared" si="27"/>
        <v>Ackee_3</v>
      </c>
      <c r="K84">
        <v>17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99</v>
      </c>
      <c r="Z84" t="str">
        <f>IF(G84="экспл",VLOOKUP(J84,quest_экспл!$A$1:$N$129,12,FALSE),IF(G84="импл_",0,0))</f>
        <v>sound\\On_rasskrit.wav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2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8"/>
        <v/>
      </c>
      <c r="AI84" t="s">
        <v>94</v>
      </c>
      <c r="AO84">
        <f t="shared" ca="1" si="33"/>
        <v>0.50189555272646191</v>
      </c>
      <c r="AP84" t="str">
        <f t="shared" ca="1" si="34"/>
        <v>pics\\Kokos_2.jpg</v>
      </c>
      <c r="AR84" t="str">
        <f t="shared" si="36"/>
        <v/>
      </c>
      <c r="AS84" t="str">
        <f t="shared" si="35"/>
        <v/>
      </c>
      <c r="AT84">
        <f t="shared" ca="1" si="29"/>
        <v>0.17818534922542606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_Он_раскрыт?</v>
      </c>
      <c r="BA84" t="e">
        <f>VLOOKUP(Q84,audio_list_stym!$B$2:$BQ$299,68,FALSE)</f>
        <v>#N/A</v>
      </c>
      <c r="BB84" t="str">
        <f t="shared" si="31"/>
        <v>Вот_XXXXX._Он_раскрыт?</v>
      </c>
      <c r="BD84" cm="1">
        <f t="array" aca="1" ref="BD84" ca="1">INDEX($L$82:$L$89,(RANK(AT4,$AT$2:$AT$9)))</f>
        <v>2068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VLOOKUP(B85,audio_list_stym!$A$3:$BP$18,66,FALSE)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VLOOKUP(B85,audio_list_stym!$A$3:$AJ$18,34,FALSE)</f>
        <v>Ackee</v>
      </c>
      <c r="I85" t="s">
        <v>691</v>
      </c>
      <c r="J85" t="str">
        <f t="shared" si="27"/>
        <v>Ackee_4</v>
      </c>
      <c r="K85">
        <v>17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100</v>
      </c>
      <c r="Z85" t="str">
        <f>IF(G85="экспл",VLOOKUP(J85,quest_экспл!$A$1:$N$129,12,FALSE),IF(G85="импл_",0,0))</f>
        <v>sound\\Pushistiy_li_on.wav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2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28"/>
        <v/>
      </c>
      <c r="AI85" t="s">
        <v>95</v>
      </c>
      <c r="AO85">
        <f t="shared" ca="1" si="33"/>
        <v>0.47464807340612458</v>
      </c>
      <c r="AP85" t="str">
        <f t="shared" ca="1" si="34"/>
        <v>pics\\Kokos_3.jpg</v>
      </c>
      <c r="AR85" t="str">
        <f t="shared" si="36"/>
        <v/>
      </c>
      <c r="AS85" t="str">
        <f t="shared" si="35"/>
        <v/>
      </c>
      <c r="AT85">
        <f t="shared" ca="1" si="29"/>
        <v>0.82602969223598566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_Пушистый_ли_он?</v>
      </c>
      <c r="BA85" t="e">
        <f>VLOOKUP(Q85,audio_list_stym!$B$2:$BQ$299,68,FALSE)</f>
        <v>#N/A</v>
      </c>
      <c r="BB85" t="str">
        <f t="shared" si="31"/>
        <v>Это_XXXXX._Пушистый_ли_он?</v>
      </c>
      <c r="BD85" cm="1">
        <f t="array" aca="1" ref="BD85" ca="1">INDEX($L$82:$L$89,(RANK(AT5,$AT$2:$AT$9)))</f>
        <v>2071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VLOOKUP(B86,audio_list_stym!$A$3:$BP$18,66,FALSE)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VLOOKUP(B86,audio_list_stym!$A$3:$AJ$18,34,FALSE)</f>
        <v>Ackee</v>
      </c>
      <c r="I86" t="s">
        <v>692</v>
      </c>
      <c r="J86" t="str">
        <f t="shared" si="27"/>
        <v>Ackee_5</v>
      </c>
      <c r="K86">
        <v>17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101</v>
      </c>
      <c r="Z86" t="str">
        <f>IF(G86="экспл",VLOOKUP(J86,quest_экспл!$A$1:$N$129,12,FALSE),IF(G86="импл_",0,0))</f>
        <v>sound\\On_kvadratniy.wav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2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28"/>
        <v/>
      </c>
      <c r="AI86" t="s">
        <v>96</v>
      </c>
      <c r="AO86">
        <f t="shared" ca="1" si="33"/>
        <v>0.82033636086084027</v>
      </c>
      <c r="AP86" t="str">
        <f t="shared" ca="1" si="34"/>
        <v>pics\\Banan_5.jpg</v>
      </c>
      <c r="AR86" t="str">
        <f t="shared" si="36"/>
        <v/>
      </c>
      <c r="AS86" t="str">
        <f t="shared" si="35"/>
        <v/>
      </c>
      <c r="AT86">
        <f t="shared" ca="1" si="29"/>
        <v>0.82725087990194712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_Он_квадратный?</v>
      </c>
      <c r="BA86" t="e">
        <f>VLOOKUP(Q86,audio_list_stym!$B$2:$BQ$299,68,FALSE)</f>
        <v>#N/A</v>
      </c>
      <c r="BB86" t="str">
        <f t="shared" si="31"/>
        <v>На_картинке_XXXXX._Он_квадратный?</v>
      </c>
      <c r="BD86" cm="1">
        <f t="array" aca="1" ref="BD86" ca="1">INDEX($L$82:$L$89,(RANK(AT6,$AT$2:$AT$9)))</f>
        <v>2069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VLOOKUP(B87,audio_list_stym!$A$3:$BP$18,66,FALSE)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VLOOKUP(B87,audio_list_stym!$A$3:$AJ$18,34,FALSE)</f>
        <v>Ackee</v>
      </c>
      <c r="I87" t="s">
        <v>693</v>
      </c>
      <c r="J87" t="str">
        <f t="shared" si="27"/>
        <v>Ackee_6</v>
      </c>
      <c r="K87">
        <v>17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102</v>
      </c>
      <c r="Z87" t="str">
        <f>IF(G87="экспл",VLOOKUP(J87,quest_экспл!$A$1:$N$129,12,FALSE),IF(G87="импл_",0,0))</f>
        <v>sound\\Raznocvetniy_li_on.wav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2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28"/>
        <v/>
      </c>
      <c r="AI87" t="s">
        <v>97</v>
      </c>
      <c r="AO87">
        <f t="shared" ca="1" si="33"/>
        <v>0.14474918018713501</v>
      </c>
      <c r="AP87" t="str">
        <f t="shared" ca="1" si="34"/>
        <v>pics\\Redis_3.jpg</v>
      </c>
      <c r="AR87" t="str">
        <f t="shared" si="36"/>
        <v/>
      </c>
      <c r="AS87" t="str">
        <f t="shared" si="35"/>
        <v/>
      </c>
      <c r="AT87">
        <f t="shared" ca="1" si="29"/>
        <v>0.74249724471149925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_Разноцветный_ли_он?</v>
      </c>
      <c r="BA87" t="e">
        <f>VLOOKUP(Q87,audio_list_stym!$B$2:$BQ$299,68,FALSE)</f>
        <v>#N/A</v>
      </c>
      <c r="BB87" t="str">
        <f t="shared" si="31"/>
        <v>На_мониторе_XXXXX._Разноцветный_ли_он?</v>
      </c>
      <c r="BD87" cm="1">
        <f t="array" aca="1" ref="BD87" ca="1">INDEX($L$82:$L$89,(RANK(AT7,$AT$2:$AT$9)))</f>
        <v>2066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VLOOKUP(B88,audio_list_stym!$A$3:$BP$18,66,FALSE)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VLOOKUP(B88,audio_list_stym!$A$3:$AJ$18,34,FALSE)</f>
        <v>Ackee</v>
      </c>
      <c r="I88" t="s">
        <v>694</v>
      </c>
      <c r="J88" t="str">
        <f t="shared" si="27"/>
        <v>Ackee_7</v>
      </c>
      <c r="K88">
        <v>17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103</v>
      </c>
      <c r="Z88" t="str">
        <f>IF(G88="экспл",VLOOKUP(J88,quest_экспл!$A$1:$N$129,12,FALSE),IF(G88="импл_",0,0))</f>
        <v>sound\\Uvyadshiy_li_on.wav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2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28"/>
        <v/>
      </c>
      <c r="AI88" t="s">
        <v>98</v>
      </c>
      <c r="AO88">
        <f t="shared" ca="1" si="33"/>
        <v>4.3281167321509439E-3</v>
      </c>
      <c r="AP88" t="str">
        <f t="shared" ca="1" si="34"/>
        <v>pics\\Tomat_8.jpg</v>
      </c>
      <c r="AR88" t="str">
        <f t="shared" si="36"/>
        <v/>
      </c>
      <c r="AS88" t="str">
        <f t="shared" si="35"/>
        <v/>
      </c>
      <c r="AT88">
        <f t="shared" ca="1" si="29"/>
        <v>0.79846229956301706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_Увядший_ли_он?</v>
      </c>
      <c r="BA88" t="e">
        <f>VLOOKUP(Q88,audio_list_stym!$B$2:$BQ$299,68,FALSE)</f>
        <v>#N/A</v>
      </c>
      <c r="BB88" t="str">
        <f t="shared" si="31"/>
        <v>Перед_Вами_XXXXX._Увядший_ли_он?</v>
      </c>
      <c r="BD88" cm="1">
        <f t="array" aca="1" ref="BD88" ca="1">INDEX($L$82:$L$89,(RANK(AT8,$AT$2:$AT$9)))</f>
        <v>2070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VLOOKUP(B89,audio_list_stym!$A$3:$BP$18,66,FALSE)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VLOOKUP(B89,audio_list_stym!$A$3:$AJ$18,34,FALSE)</f>
        <v>Ackee</v>
      </c>
      <c r="I89" t="s">
        <v>695</v>
      </c>
      <c r="J89" t="str">
        <f t="shared" si="27"/>
        <v>Ackee_8</v>
      </c>
      <c r="K89">
        <v>17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104</v>
      </c>
      <c r="Z89" t="str">
        <f>IF(G89="экспл",VLOOKUP(J89,quest_экспл!$A$1:$N$129,12,FALSE),IF(G89="импл_",0,0))</f>
        <v>sound\\On_sklizskiy.wav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2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28"/>
        <v/>
      </c>
      <c r="AI89" t="s">
        <v>99</v>
      </c>
      <c r="AO89">
        <f t="shared" ca="1" si="33"/>
        <v>0.68763467419064206</v>
      </c>
      <c r="AP89" t="str">
        <f t="shared" ca="1" si="34"/>
        <v>pics\\Finik_7.jpg</v>
      </c>
      <c r="AR89" t="str">
        <f t="shared" si="36"/>
        <v/>
      </c>
      <c r="AS89" t="str">
        <f t="shared" si="35"/>
        <v/>
      </c>
      <c r="AT89">
        <f t="shared" ca="1" si="29"/>
        <v>0.49898732959571701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_Он_склизкий?</v>
      </c>
      <c r="BA89" t="e">
        <f>VLOOKUP(Q89,audio_list_stym!$B$2:$BQ$299,68,FALSE)</f>
        <v>#N/A</v>
      </c>
      <c r="BB89" t="str">
        <f t="shared" si="31"/>
        <v>Вы_видите_XXXXX._Он_склизкий?</v>
      </c>
      <c r="BD89" cm="1">
        <f t="array" aca="1" ref="BD89" ca="1">INDEX($L$82:$L$89,(RANK(AT9,$AT$2:$AT$9)))</f>
        <v>2072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VLOOKUP(B90,audio_list_stym!$A$3:$BP$18,66,FALSE)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VLOOKUP(B90,audio_list_stym!$A$3:$AJ$18,34,FALSE)</f>
        <v>Ake</v>
      </c>
      <c r="I90" t="s">
        <v>688</v>
      </c>
      <c r="J90" t="str">
        <f t="shared" si="27"/>
        <v>Ake_1</v>
      </c>
      <c r="K90">
        <v>14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233</v>
      </c>
      <c r="Q90" t="str">
        <f>IF(G90="экспл",0,IF(G90="импл_",VLOOKUP(J90,quest_импл!$A$1:$J$129,8,FALSE),0))</f>
        <v>sound\\Imeet_li_myakot.wav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2042</v>
      </c>
      <c r="AD90" t="str">
        <f t="shared" ca="1" si="32"/>
        <v>pics\\Peper_2.jpg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pics\\Peper_2.jpg</v>
      </c>
      <c r="AI90" t="s">
        <v>100</v>
      </c>
      <c r="AO90">
        <f t="shared" ca="1" si="33"/>
        <v>0.26291853817329691</v>
      </c>
      <c r="AP90" t="str">
        <f t="shared" ca="1" si="34"/>
        <v>pics\\Peper_2.jpg</v>
      </c>
      <c r="AR90" t="str">
        <f t="shared" si="36"/>
        <v/>
      </c>
      <c r="AS90" t="str">
        <f t="shared" ca="1" si="35"/>
        <v>pics\\Peper_2.jpg</v>
      </c>
      <c r="AT90">
        <f t="shared" ca="1" si="29"/>
        <v>0.15468800179468067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_Имеет_ли_мякоть_</v>
      </c>
      <c r="BB90" t="str">
        <f t="shared" si="31"/>
        <v>_Имеет_ли_мякоть_ФИМОН?</v>
      </c>
      <c r="BC90">
        <f>A90</f>
        <v>1212</v>
      </c>
      <c r="BD90" cm="1">
        <f t="array" aca="1" ref="BD90" ca="1">INDEX($L$90:$L$97,(RANK(AT2,$AT$2:$AT$9)))</f>
        <v>2075</v>
      </c>
      <c r="BE90" cm="1">
        <f t="array" aca="1" ref="BE90" ca="1">INDEX(BD66:BD81,(RANK(AT5,$AT$2:$AT$17)))</f>
        <v>2148</v>
      </c>
      <c r="BF90" cm="1">
        <f t="array" aca="1" ref="BF90" ca="1">INDEX(BD98:BD113,(RANK(AT5,$AT$2:$AT$17)))</f>
        <v>2092</v>
      </c>
      <c r="BG90" cm="1">
        <f t="array" aca="1" ref="BG90" ca="1">INDEX(BD114:BD129,(RANK(AT5,$AT$2:$AT$9)))</f>
        <v>2118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VLOOKUP(B91,audio_list_stym!$A$3:$BP$18,66,FALSE)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VLOOKUP(B91,audio_list_stym!$A$3:$AJ$18,34,FALSE)</f>
        <v>Ake</v>
      </c>
      <c r="I91" t="s">
        <v>689</v>
      </c>
      <c r="J91" t="str">
        <f t="shared" si="27"/>
        <v>Ake_2</v>
      </c>
      <c r="K91">
        <v>14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234</v>
      </c>
      <c r="Q91" t="str">
        <f>IF(G91="экспл",0,IF(G91="импл_",VLOOKUP(J91,quest_импл!$A$1:$J$129,8,FALSE),0))</f>
        <v>sound\\Prodolgovatiy_li.wav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2053</v>
      </c>
      <c r="AD91" t="str">
        <f t="shared" ca="1" si="32"/>
        <v>pics\\Redis_5.jpg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pics\\Redis_5.jpg</v>
      </c>
      <c r="AI91" t="s">
        <v>101</v>
      </c>
      <c r="AO91">
        <f t="shared" ca="1" si="33"/>
        <v>0.10401866490592637</v>
      </c>
      <c r="AP91" t="str">
        <f t="shared" ca="1" si="34"/>
        <v>pics\\Redis_5.jpg</v>
      </c>
      <c r="AR91" t="str">
        <f t="shared" si="36"/>
        <v/>
      </c>
      <c r="AS91" t="str">
        <f t="shared" ca="1" si="35"/>
        <v>pics\\Redis_5.jpg</v>
      </c>
      <c r="AT91">
        <f t="shared" ca="1" si="29"/>
        <v>0.30542109033090892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_Продолговатый_ли_</v>
      </c>
      <c r="BB91" t="str">
        <f t="shared" si="31"/>
        <v>_Продолговатый_ли_ФИМОН?</v>
      </c>
      <c r="BD91" cm="1">
        <f t="array" aca="1" ref="BD91" ca="1">INDEX($L$90:$L$97,(RANK(AT3,$AT$2:$AT$9)))</f>
        <v>2073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VLOOKUP(B92,audio_list_stym!$A$3:$BP$18,66,FALSE)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VLOOKUP(B92,audio_list_stym!$A$3:$AJ$18,34,FALSE)</f>
        <v>Ake</v>
      </c>
      <c r="I92" t="s">
        <v>690</v>
      </c>
      <c r="J92" t="str">
        <f t="shared" si="27"/>
        <v>Ake_3</v>
      </c>
      <c r="K92">
        <v>14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235</v>
      </c>
      <c r="Q92" t="str">
        <f>IF(G92="экспл",0,IF(G92="импл_",VLOOKUP(J92,quest_импл!$A$1:$J$129,8,FALSE),0))</f>
        <v>sound\\Pyatnistyi_li.wav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2033</v>
      </c>
      <c r="AD92" t="str">
        <f t="shared" ca="1" si="32"/>
        <v>pics\\Limon_1.jpg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pics\\Limon_1.jpg</v>
      </c>
      <c r="AI92" t="s">
        <v>102</v>
      </c>
      <c r="AO92">
        <f t="shared" ca="1" si="33"/>
        <v>0.40331957162456333</v>
      </c>
      <c r="AP92" t="str">
        <f t="shared" ca="1" si="34"/>
        <v>pics\\Limon_1.jpg</v>
      </c>
      <c r="AR92" t="str">
        <f t="shared" si="36"/>
        <v/>
      </c>
      <c r="AS92" t="str">
        <f t="shared" ca="1" si="35"/>
        <v>pics\\Limon_1.jpg</v>
      </c>
      <c r="AT92">
        <f t="shared" ca="1" si="29"/>
        <v>0.79488584869881429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_Пятнистый_ли_</v>
      </c>
      <c r="BB92" t="str">
        <f t="shared" si="31"/>
        <v>_Пятнистый_ли_ФИМОН?</v>
      </c>
      <c r="BD92" cm="1">
        <f t="array" aca="1" ref="BD92" ca="1">INDEX($L$90:$L$97,(RANK(AT4,$AT$2:$AT$9)))</f>
        <v>2076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VLOOKUP(B93,audio_list_stym!$A$3:$BP$18,66,FALSE)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VLOOKUP(B93,audio_list_stym!$A$3:$AJ$18,34,FALSE)</f>
        <v>Ake</v>
      </c>
      <c r="I93" t="s">
        <v>691</v>
      </c>
      <c r="J93" t="str">
        <f t="shared" si="27"/>
        <v>Ake_4</v>
      </c>
      <c r="K93">
        <v>14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236</v>
      </c>
      <c r="Q93" t="str">
        <f>IF(G93="экспл",0,IF(G93="импл_",VLOOKUP(J93,quest_импл!$A$1:$J$129,8,FALSE),0))</f>
        <v>sound\\S_kochuroy_li.wav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2052</v>
      </c>
      <c r="AD93" t="str">
        <f t="shared" ca="1" si="32"/>
        <v>pics\\Redis_4.jpg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pics\\Redis_4.jpg</v>
      </c>
      <c r="AI93" t="s">
        <v>103</v>
      </c>
      <c r="AO93">
        <f t="shared" ca="1" si="33"/>
        <v>0.13631710522039853</v>
      </c>
      <c r="AP93" t="str">
        <f t="shared" ca="1" si="34"/>
        <v>pics\\Redis_4.jpg</v>
      </c>
      <c r="AR93" t="str">
        <f t="shared" si="36"/>
        <v/>
      </c>
      <c r="AS93" t="str">
        <f t="shared" ca="1" si="35"/>
        <v>pics\\Redis_4.jpg</v>
      </c>
      <c r="AT93">
        <f t="shared" ca="1" si="29"/>
        <v>0.31756690921355168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_С_косточкой_ли_</v>
      </c>
      <c r="BB93" t="str">
        <f t="shared" si="31"/>
        <v>_С_косточкой_ли_ФИМОН?</v>
      </c>
      <c r="BD93" cm="1">
        <f t="array" aca="1" ref="BD93" ca="1">INDEX($L$90:$L$97,(RANK(AT5,$AT$2:$AT$9)))</f>
        <v>2079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VLOOKUP(B94,audio_list_stym!$A$3:$BP$18,66,FALSE)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VLOOKUP(B94,audio_list_stym!$A$3:$AJ$18,34,FALSE)</f>
        <v>Ake</v>
      </c>
      <c r="I94" t="s">
        <v>692</v>
      </c>
      <c r="J94" t="str">
        <f t="shared" si="27"/>
        <v>Ake_5</v>
      </c>
      <c r="K94">
        <v>14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237</v>
      </c>
      <c r="Q94" t="str">
        <f>IF(G94="экспл",0,IF(G94="импл_",VLOOKUP(J94,quest_импл!$A$1:$J$129,8,FALSE),0))</f>
        <v>sound\\Fioletoviy_li.wav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2025</v>
      </c>
      <c r="AD94" t="str">
        <f t="shared" ca="1" si="32"/>
        <v>pics\\Kokos_1.jpg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pics\\Kokos_1.jpg</v>
      </c>
      <c r="AI94" t="s">
        <v>104</v>
      </c>
      <c r="AO94">
        <f t="shared" ca="1" si="33"/>
        <v>0.52648587163479077</v>
      </c>
      <c r="AP94" t="str">
        <f t="shared" ca="1" si="34"/>
        <v>pics\\Kokos_1.jpg</v>
      </c>
      <c r="AR94" t="str">
        <f t="shared" si="36"/>
        <v/>
      </c>
      <c r="AS94" t="str">
        <f t="shared" ca="1" si="35"/>
        <v>pics\\Kokos_1.jpg</v>
      </c>
      <c r="AT94">
        <f t="shared" ca="1" si="29"/>
        <v>0.98566076328121499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_Синий_ли_</v>
      </c>
      <c r="BB94" t="str">
        <f t="shared" si="31"/>
        <v>_Синий_ли_ФИМОН?</v>
      </c>
      <c r="BD94" cm="1">
        <f t="array" aca="1" ref="BD94" ca="1">INDEX($L$90:$L$97,(RANK(AT6,$AT$2:$AT$9)))</f>
        <v>2077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VLOOKUP(B95,audio_list_stym!$A$3:$BP$18,66,FALSE)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VLOOKUP(B95,audio_list_stym!$A$3:$AJ$18,34,FALSE)</f>
        <v>Ake</v>
      </c>
      <c r="I95" t="s">
        <v>693</v>
      </c>
      <c r="J95" t="str">
        <f t="shared" si="27"/>
        <v>Ake_6</v>
      </c>
      <c r="K95">
        <v>14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238</v>
      </c>
      <c r="Q95" t="str">
        <f>IF(G95="экспл",0,IF(G95="импл_",VLOOKUP(J95,quest_импл!$A$1:$J$129,8,FALSE),0))</f>
        <v>sound\\S_dolkami_li.wav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2060</v>
      </c>
      <c r="AD95" t="str">
        <f t="shared" ca="1" si="32"/>
        <v>pics\\Tomat_4.jpg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pics\\Tomat_4.jpg</v>
      </c>
      <c r="AI95" t="s">
        <v>105</v>
      </c>
      <c r="AO95">
        <f t="shared" ca="1" si="33"/>
        <v>4.3387666878056508E-2</v>
      </c>
      <c r="AP95" t="str">
        <f t="shared" ca="1" si="34"/>
        <v>pics\\Tomat_4.jpg</v>
      </c>
      <c r="AR95" t="str">
        <f t="shared" si="36"/>
        <v/>
      </c>
      <c r="AS95" t="str">
        <f t="shared" ca="1" si="35"/>
        <v>pics\\Tomat_4.jpg</v>
      </c>
      <c r="AT95">
        <f t="shared" ca="1" si="29"/>
        <v>0.23381997958444511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_С_дольками_ли_</v>
      </c>
      <c r="BB95" t="str">
        <f t="shared" si="31"/>
        <v>_С_дольками_ли_ФИМОН?</v>
      </c>
      <c r="BD95" cm="1">
        <f t="array" aca="1" ref="BD95" ca="1">INDEX($L$90:$L$97,(RANK(AT7,$AT$2:$AT$9)))</f>
        <v>2074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VLOOKUP(B96,audio_list_stym!$A$3:$BP$18,66,FALSE)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VLOOKUP(B96,audio_list_stym!$A$3:$AJ$18,34,FALSE)</f>
        <v>Ake</v>
      </c>
      <c r="I96" t="s">
        <v>694</v>
      </c>
      <c r="J96" t="str">
        <f t="shared" si="27"/>
        <v>Ake_7</v>
      </c>
      <c r="K96">
        <v>14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239</v>
      </c>
      <c r="Q96" t="str">
        <f>IF(G96="экспл",0,IF(G96="импл_",VLOOKUP(J96,quest_импл!$A$1:$J$129,8,FALSE),0))</f>
        <v>sound\\Visushenniy_li.wav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2062</v>
      </c>
      <c r="AD96" t="str">
        <f t="shared" ca="1" si="32"/>
        <v>pics\\Tomat_6.jpg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pics\\Tomat_6.jpg</v>
      </c>
      <c r="AI96" t="s">
        <v>106</v>
      </c>
      <c r="AO96">
        <f t="shared" ca="1" si="33"/>
        <v>4.1187327108302307E-2</v>
      </c>
      <c r="AP96" t="str">
        <f t="shared" ca="1" si="34"/>
        <v>pics\\Tomat_6.jpg</v>
      </c>
      <c r="AR96" t="str">
        <f t="shared" si="36"/>
        <v/>
      </c>
      <c r="AS96" t="str">
        <f t="shared" ca="1" si="35"/>
        <v>pics\\Tomat_6.jpg</v>
      </c>
      <c r="AT96">
        <f t="shared" ca="1" si="29"/>
        <v>0.74574643446800681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_Высушенный_ли_</v>
      </c>
      <c r="BB96" t="str">
        <f t="shared" si="31"/>
        <v>_Высушенный_ли_ФИМОН?</v>
      </c>
      <c r="BD96" cm="1">
        <f t="array" aca="1" ref="BD96" ca="1">INDEX($L$90:$L$97,(RANK(AT8,$AT$2:$AT$9)))</f>
        <v>2078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VLOOKUP(B97,audio_list_stym!$A$3:$BP$18,66,FALSE)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VLOOKUP(B97,audio_list_stym!$A$3:$AJ$18,34,FALSE)</f>
        <v>Ake</v>
      </c>
      <c r="I97" t="s">
        <v>695</v>
      </c>
      <c r="J97" t="str">
        <f t="shared" si="27"/>
        <v>Ake_8</v>
      </c>
      <c r="K97">
        <v>14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240</v>
      </c>
      <c r="Q97" t="str">
        <f>IF(G97="экспл",0,IF(G97="импл_",VLOOKUP(J97,quest_импл!$A$1:$J$129,8,FALSE),0))</f>
        <v>sound\\Myatiy_li.wav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2007</v>
      </c>
      <c r="AD97" t="str">
        <f t="shared" ca="1" si="32"/>
        <v>pics\\Banan_7.jpg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pics\\Banan_7.jpg</v>
      </c>
      <c r="AI97" t="s">
        <v>107</v>
      </c>
      <c r="AO97">
        <f t="shared" ca="1" si="33"/>
        <v>0.81287109559029469</v>
      </c>
      <c r="AP97" t="str">
        <f t="shared" ca="1" si="34"/>
        <v>pics\\Banan_7.jpg</v>
      </c>
      <c r="AR97" t="str">
        <f t="shared" si="36"/>
        <v/>
      </c>
      <c r="AS97" t="str">
        <f t="shared" ca="1" si="35"/>
        <v>pics\\Banan_7.jpg</v>
      </c>
      <c r="AT97">
        <f t="shared" ca="1" si="29"/>
        <v>0.44604925243015026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_Мятый_ли_</v>
      </c>
      <c r="BB97" t="str">
        <f t="shared" si="31"/>
        <v>_Мятый_ли_ФИМОН?</v>
      </c>
      <c r="BD97" cm="1">
        <f t="array" aca="1" ref="BD97" ca="1">INDEX($L$90:$L$97,(RANK(AT9,$AT$2:$AT$9)))</f>
        <v>2080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VLOOKUP(B98,audio_list_stym!$A$3:$BP$18,66,FALSE)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VLOOKUP(B98,audio_list_stym!$A$3:$AJ$18,34,FALSE)</f>
        <v>Finger</v>
      </c>
      <c r="I98" t="s">
        <v>688</v>
      </c>
      <c r="J98" t="str">
        <f t="shared" si="27"/>
        <v>Finger_1</v>
      </c>
      <c r="K98">
        <v>15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113</v>
      </c>
      <c r="Z98" t="str">
        <f>IF(G98="экспл",VLOOKUP(J98,quest_экспл!$A$1:$N$129,12,FALSE),IF(G98="импл_",0,0))</f>
        <v>sound\\On_vizhatiy.wav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2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28"/>
        <v/>
      </c>
      <c r="AI98" t="s">
        <v>108</v>
      </c>
      <c r="AO98">
        <f t="shared" ca="1" si="33"/>
        <v>0.42979245805257549</v>
      </c>
      <c r="AP98" t="str">
        <f t="shared" ca="1" si="34"/>
        <v>pics\\Kokos_5.jpg</v>
      </c>
      <c r="AR98" t="str">
        <f>IF(AH98="sound\\Ogorod",AP26,"")</f>
        <v/>
      </c>
      <c r="AS98" t="str">
        <f t="shared" si="35"/>
        <v/>
      </c>
      <c r="AT98">
        <f t="shared" ca="1" si="29"/>
        <v>2.511207404862037E-2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_Он_выжатый?</v>
      </c>
      <c r="BA98" t="e">
        <f>VLOOKUP(Q98,audio_list_stym!$B$2:$BQ$299,68,FALSE)</f>
        <v>#N/A</v>
      </c>
      <c r="BB98" t="str">
        <f t="shared" si="31"/>
        <v>На_экране_КОДИС._Он_выжатый?</v>
      </c>
      <c r="BC98">
        <f>A98</f>
        <v>1213</v>
      </c>
      <c r="BD98" cm="1">
        <f t="array" aca="1" ref="BD98" ca="1">INDEX($L$98:$L$105,(RANK(AT2,$AT$2:$AT$9)))</f>
        <v>2083</v>
      </c>
      <c r="BE98" cm="1">
        <f t="array" aca="1" ref="BE98" ca="1">INDEX(BD66:BD81,(RANK(AT6,$AT$2:$AT$9)))</f>
        <v>2145</v>
      </c>
      <c r="BF98" cm="1">
        <f t="array" aca="1" ref="BF98" ca="1">INDEX(BD82:BD97,(RANK(AT6,$AT$2:$AT$9)))</f>
        <v>2069</v>
      </c>
      <c r="BG98" cm="1">
        <f t="array" aca="1" ref="BG98" ca="1">INDEX(BD106:BD129,(RANK(AT6,$AT$2:$AT$17)))</f>
        <v>2094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VLOOKUP(B99,audio_list_stym!$A$3:$BP$18,66,FALSE)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VLOOKUP(B99,audio_list_stym!$A$3:$AJ$18,34,FALSE)</f>
        <v>Finger</v>
      </c>
      <c r="I99" t="s">
        <v>689</v>
      </c>
      <c r="J99" t="str">
        <f t="shared" si="27"/>
        <v>Finger_2</v>
      </c>
      <c r="K99">
        <v>15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114</v>
      </c>
      <c r="Z99" t="str">
        <f>IF(G99="экспл",VLOOKUP(J99,quest_экспл!$A$1:$N$129,12,FALSE),IF(G99="импл_",0,0))</f>
        <v>sound\\On_nadloman.wav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2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28"/>
        <v/>
      </c>
      <c r="AI99" t="s">
        <v>109</v>
      </c>
      <c r="AO99">
        <f t="shared" ca="1" si="33"/>
        <v>0.28568819935431766</v>
      </c>
      <c r="AP99" t="str">
        <f t="shared" ca="1" si="34"/>
        <v>pics\\Limon_8.jpg</v>
      </c>
      <c r="AR99" t="str">
        <f t="shared" ref="AR99:AR120" si="37">IF(AH99="sound\\Ogorod",AP27,"")</f>
        <v/>
      </c>
      <c r="AS99" t="str">
        <f t="shared" si="35"/>
        <v/>
      </c>
      <c r="AT99">
        <f t="shared" ca="1" si="29"/>
        <v>0.15489969643974422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_Он_надломан?</v>
      </c>
      <c r="BA99" t="e">
        <f>VLOOKUP(Q99,audio_list_stym!$B$2:$BQ$299,68,FALSE)</f>
        <v>#N/A</v>
      </c>
      <c r="BB99" t="str">
        <f t="shared" si="31"/>
        <v>Посмотрите,_вот_КОДИС._Он_надломан?</v>
      </c>
      <c r="BD99" cm="1">
        <f t="array" aca="1" ref="BD99" ca="1">INDEX($L$98:$L$105,(RANK(AT3,$AT$2:$AT$9)))</f>
        <v>2081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VLOOKUP(B100,audio_list_stym!$A$3:$BP$18,66,FALSE)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VLOOKUP(B100,audio_list_stym!$A$3:$AJ$18,34,FALSE)</f>
        <v>Finger</v>
      </c>
      <c r="I100" t="s">
        <v>690</v>
      </c>
      <c r="J100" t="str">
        <f t="shared" si="27"/>
        <v>Finger_3</v>
      </c>
      <c r="K100">
        <v>15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115</v>
      </c>
      <c r="Z100" t="str">
        <f>IF(G100="экспл",VLOOKUP(J100,quest_экспл!$A$1:$N$129,12,FALSE),IF(G100="импл_",0,0))</f>
        <v>sound\\On_volnistiy.wav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2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28"/>
        <v/>
      </c>
      <c r="AI100" t="s">
        <v>110</v>
      </c>
      <c r="AO100">
        <f t="shared" ca="1" si="33"/>
        <v>0.43832277205707038</v>
      </c>
      <c r="AP100" t="str">
        <f t="shared" ca="1" si="34"/>
        <v>pics\\Kokos_4.jpg</v>
      </c>
      <c r="AR100" t="str">
        <f t="shared" si="37"/>
        <v/>
      </c>
      <c r="AS100" t="str">
        <f t="shared" si="35"/>
        <v/>
      </c>
      <c r="AT100">
        <f t="shared" ca="1" si="29"/>
        <v>0.87617614826022727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_Он_волнистый?</v>
      </c>
      <c r="BA100" t="e">
        <f>VLOOKUP(Q100,audio_list_stym!$B$2:$BQ$299,68,FALSE)</f>
        <v>#N/A</v>
      </c>
      <c r="BB100" t="str">
        <f t="shared" si="31"/>
        <v>Вот_КОДИС._Он_волнистый?</v>
      </c>
      <c r="BD100" cm="1">
        <f t="array" aca="1" ref="BD100" ca="1">INDEX($L$98:$L$105,(RANK(AT4,$AT$2:$AT$9)))</f>
        <v>2084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VLOOKUP(B101,audio_list_stym!$A$3:$BP$18,66,FALSE)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VLOOKUP(B101,audio_list_stym!$A$3:$AJ$18,34,FALSE)</f>
        <v>Finger</v>
      </c>
      <c r="I101" t="s">
        <v>691</v>
      </c>
      <c r="J101" t="str">
        <f t="shared" si="27"/>
        <v>Finger_4</v>
      </c>
      <c r="K101">
        <v>15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116</v>
      </c>
      <c r="Z101" t="str">
        <f>IF(G101="экспл",VLOOKUP(J101,quest_экспл!$A$1:$N$129,12,FALSE),IF(G101="импл_",0,0))</f>
        <v>sound\\On_buriy.wav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2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28"/>
        <v/>
      </c>
      <c r="AI101" t="s">
        <v>111</v>
      </c>
      <c r="AO101">
        <f t="shared" ca="1" si="33"/>
        <v>0.28984840008602153</v>
      </c>
      <c r="AP101" t="str">
        <f t="shared" ca="1" si="34"/>
        <v>pics\\Limon_7.jpg</v>
      </c>
      <c r="AR101" t="str">
        <f t="shared" si="37"/>
        <v/>
      </c>
      <c r="AS101" t="str">
        <f t="shared" si="35"/>
        <v/>
      </c>
      <c r="AT101">
        <f t="shared" ca="1" si="29"/>
        <v>0.9253317004086492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_Он_бурый?</v>
      </c>
      <c r="BA101" t="e">
        <f>VLOOKUP(Q101,audio_list_stym!$B$2:$BQ$299,68,FALSE)</f>
        <v>#N/A</v>
      </c>
      <c r="BB101" t="str">
        <f t="shared" si="31"/>
        <v>Это_КОДИС._Он_бурый?</v>
      </c>
      <c r="BD101" cm="1">
        <f t="array" aca="1" ref="BD101" ca="1">INDEX($L$98:$L$105,(RANK(AT5,$AT$2:$AT$9)))</f>
        <v>2087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VLOOKUP(B102,audio_list_stym!$A$3:$BP$18,66,FALSE)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VLOOKUP(B102,audio_list_stym!$A$3:$AJ$18,34,FALSE)</f>
        <v>Finger</v>
      </c>
      <c r="I102" t="s">
        <v>692</v>
      </c>
      <c r="J102" t="str">
        <f t="shared" si="27"/>
        <v>Finger_5</v>
      </c>
      <c r="K102">
        <v>15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117</v>
      </c>
      <c r="Z102" t="str">
        <f>IF(G102="экспл",VLOOKUP(J102,quest_экспл!$A$1:$N$129,12,FALSE),IF(G102="импл_",0,0))</f>
        <v>sound\\Vityanut_li_on.wav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2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28"/>
        <v/>
      </c>
      <c r="AI102" t="s">
        <v>112</v>
      </c>
      <c r="AO102">
        <f t="shared" ca="1" si="33"/>
        <v>0.56304707848017732</v>
      </c>
      <c r="AP102" t="str">
        <f t="shared" ca="1" si="34"/>
        <v>pics\\Goroh_7.jpg</v>
      </c>
      <c r="AR102" t="str">
        <f t="shared" si="37"/>
        <v/>
      </c>
      <c r="AS102" t="str">
        <f t="shared" si="35"/>
        <v/>
      </c>
      <c r="AT102">
        <f t="shared" ca="1" si="29"/>
        <v>5.7052294547724314E-2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_Вытянут_ли_он?</v>
      </c>
      <c r="BA102" t="e">
        <f>VLOOKUP(Q102,audio_list_stym!$B$2:$BQ$299,68,FALSE)</f>
        <v>#N/A</v>
      </c>
      <c r="BB102" t="str">
        <f t="shared" si="31"/>
        <v>На_картинке_КОДИС._Вытянут_ли_он?</v>
      </c>
      <c r="BD102" cm="1">
        <f t="array" aca="1" ref="BD102" ca="1">INDEX($L$98:$L$105,(RANK(AT6,$AT$2:$AT$9)))</f>
        <v>2085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VLOOKUP(B103,audio_list_stym!$A$3:$BP$18,66,FALSE)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VLOOKUP(B103,audio_list_stym!$A$3:$AJ$18,34,FALSE)</f>
        <v>Finger</v>
      </c>
      <c r="I103" t="s">
        <v>693</v>
      </c>
      <c r="J103" t="str">
        <f t="shared" si="27"/>
        <v>Finger_6</v>
      </c>
      <c r="K103">
        <v>15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118</v>
      </c>
      <c r="Z103" t="str">
        <f>IF(G103="экспл",VLOOKUP(J103,quest_экспл!$A$1:$N$129,12,FALSE),IF(G103="импл_",0,0))</f>
        <v>sound\\Obyemniy_li_on.wav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2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28"/>
        <v/>
      </c>
      <c r="AI103" t="s">
        <v>113</v>
      </c>
      <c r="AO103">
        <f t="shared" ca="1" si="33"/>
        <v>0.57319011670886189</v>
      </c>
      <c r="AP103" t="str">
        <f t="shared" ca="1" si="34"/>
        <v>pics\\Goroh_6.jpg</v>
      </c>
      <c r="AR103" t="str">
        <f t="shared" si="37"/>
        <v/>
      </c>
      <c r="AS103" t="str">
        <f t="shared" si="35"/>
        <v/>
      </c>
      <c r="AT103">
        <f t="shared" ca="1" si="29"/>
        <v>0.94861326092548559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_Объемный_ли_он?</v>
      </c>
      <c r="BA103" t="e">
        <f>VLOOKUP(Q103,audio_list_stym!$B$2:$BQ$299,68,FALSE)</f>
        <v>#N/A</v>
      </c>
      <c r="BB103" t="str">
        <f t="shared" si="31"/>
        <v>На_мониторе_КОДИС._Объемный_ли_он?</v>
      </c>
      <c r="BD103" cm="1">
        <f t="array" aca="1" ref="BD103" ca="1">INDEX($L$98:$L$105,(RANK(AT7,$AT$2:$AT$9)))</f>
        <v>2082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VLOOKUP(B104,audio_list_stym!$A$3:$BP$18,66,FALSE)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VLOOKUP(B104,audio_list_stym!$A$3:$AJ$18,34,FALSE)</f>
        <v>Finger</v>
      </c>
      <c r="I104" t="s">
        <v>694</v>
      </c>
      <c r="J104" t="str">
        <f t="shared" si="27"/>
        <v>Finger_7</v>
      </c>
      <c r="K104">
        <v>15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119</v>
      </c>
      <c r="Z104" t="str">
        <f>IF(G104="экспл",VLOOKUP(J104,quest_экспл!$A$1:$N$129,12,FALSE),IF(G104="импл_",0,0))</f>
        <v>sound\\Pustoy_li_on.wav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2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28"/>
        <v/>
      </c>
      <c r="AI104" t="s">
        <v>114</v>
      </c>
      <c r="AO104">
        <f t="shared" ca="1" si="33"/>
        <v>0.79243646707809845</v>
      </c>
      <c r="AP104" t="str">
        <f t="shared" ca="1" si="34"/>
        <v>pics\\Banan_8.jpg</v>
      </c>
      <c r="AR104" t="str">
        <f t="shared" si="37"/>
        <v/>
      </c>
      <c r="AS104" t="str">
        <f t="shared" si="35"/>
        <v/>
      </c>
      <c r="AT104">
        <f t="shared" ca="1" si="29"/>
        <v>0.83518744486300212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_Пустой_ли_он?</v>
      </c>
      <c r="BA104" t="e">
        <f>VLOOKUP(Q104,audio_list_stym!$B$2:$BQ$299,68,FALSE)</f>
        <v>#N/A</v>
      </c>
      <c r="BB104" t="str">
        <f t="shared" si="31"/>
        <v>Перед_Вами_КОДИС._Пустой_ли_он?</v>
      </c>
      <c r="BD104" cm="1">
        <f t="array" aca="1" ref="BD104" ca="1">INDEX($L$98:$L$105,(RANK(AT8,$AT$2:$AT$9)))</f>
        <v>2086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VLOOKUP(B105,audio_list_stym!$A$3:$BP$18,66,FALSE)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VLOOKUP(B105,audio_list_stym!$A$3:$AJ$18,34,FALSE)</f>
        <v>Finger</v>
      </c>
      <c r="I105" t="s">
        <v>695</v>
      </c>
      <c r="J105" t="str">
        <f t="shared" si="27"/>
        <v>Finger_8</v>
      </c>
      <c r="K105">
        <v>15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120</v>
      </c>
      <c r="Z105" t="str">
        <f>IF(G105="экспл",VLOOKUP(J105,quest_экспл!$A$1:$N$129,12,FALSE),IF(G105="импл_",0,0))</f>
        <v>sound\\Belyi_li_on.wav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2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28"/>
        <v/>
      </c>
      <c r="AI105" t="s">
        <v>115</v>
      </c>
      <c r="AO105">
        <f t="shared" ca="1" si="33"/>
        <v>0.10328711570555205</v>
      </c>
      <c r="AP105" t="str">
        <f t="shared" ca="1" si="34"/>
        <v>pics\\Redis_6.jpg</v>
      </c>
      <c r="AR105" t="str">
        <f t="shared" si="37"/>
        <v/>
      </c>
      <c r="AS105" t="str">
        <f t="shared" si="35"/>
        <v/>
      </c>
      <c r="AT105">
        <f t="shared" ca="1" si="29"/>
        <v>0.59259849529379038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_Белый_ли_он?</v>
      </c>
      <c r="BA105" t="e">
        <f>VLOOKUP(Q105,audio_list_stym!$B$2:$BQ$299,68,FALSE)</f>
        <v>#N/A</v>
      </c>
      <c r="BB105" t="str">
        <f t="shared" si="31"/>
        <v>Вы_видите_КОДИС._Белый_ли_он?</v>
      </c>
      <c r="BD105" cm="1">
        <f t="array" aca="1" ref="BD105" ca="1">INDEX($L$98:$L$105,(RANK(AT9,$AT$2:$AT$9)))</f>
        <v>2088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VLOOKUP(B106,audio_list_stym!$A$3:$BP$18,66,FALSE)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VLOOKUP(B106,audio_list_stym!$A$3:$AJ$18,34,FALSE)</f>
        <v>Gac</v>
      </c>
      <c r="I106" t="s">
        <v>688</v>
      </c>
      <c r="J106" t="str">
        <f t="shared" si="27"/>
        <v>Gac_1</v>
      </c>
      <c r="K106">
        <v>16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249</v>
      </c>
      <c r="Q106" t="str">
        <f>IF(G106="экспл",0,IF(G106="импл_",VLOOKUP(J106,quest_импл!$A$1:$J$129,8,FALSE),0))</f>
        <v>sound\\Ispachkan_li.wav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2038</v>
      </c>
      <c r="AD106" t="str">
        <f t="shared" ca="1" si="32"/>
        <v>pics\\Limon_6.jpg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pics\\Limon_6.jpg</v>
      </c>
      <c r="AI106" t="s">
        <v>116</v>
      </c>
      <c r="AO106">
        <f t="shared" ca="1" si="33"/>
        <v>0.30941380551605746</v>
      </c>
      <c r="AP106" t="str">
        <f t="shared" ca="1" si="34"/>
        <v>pics\\Limon_6.jpg</v>
      </c>
      <c r="AR106" t="str">
        <f t="shared" si="37"/>
        <v/>
      </c>
      <c r="AS106" t="str">
        <f t="shared" ca="1" si="35"/>
        <v>pics\\Limon_6.jpg</v>
      </c>
      <c r="AT106">
        <f t="shared" ca="1" si="29"/>
        <v>0.64373165051839598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_Испачкан_ли_</v>
      </c>
      <c r="BB106" t="str">
        <f t="shared" si="31"/>
        <v>_Испачкан_ли_XXXXX?</v>
      </c>
      <c r="BC106">
        <f>A106</f>
        <v>1214</v>
      </c>
      <c r="BD106" cm="1">
        <f t="array" aca="1" ref="BD106" ca="1">INDEX($L$106:$L$113,(RANK(AT2,$AT$2:$AT$9)))</f>
        <v>2091</v>
      </c>
      <c r="BE106" cm="1">
        <f t="array" aca="1" ref="BE106" ca="1">INDEX(BD66:BD81,(RANK(AT7,$AT$2:$AT$17)))</f>
        <v>2146</v>
      </c>
      <c r="BF106" cm="1">
        <f t="array" aca="1" ref="BF106" ca="1">INDEX(BD90:BD105,(RANK(AT7,$AT$2:$AT$17)))</f>
        <v>2079</v>
      </c>
      <c r="BG106" cm="1">
        <f t="array" aca="1" ref="BG106" ca="1">INDEX(BD114:BD129,(RANK(AT7,$AT$2:$AT$9)))</f>
        <v>2113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VLOOKUP(B107,audio_list_stym!$A$3:$BP$18,66,FALSE)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VLOOKUP(B107,audio_list_stym!$A$3:$AJ$18,34,FALSE)</f>
        <v>Gac</v>
      </c>
      <c r="I107" t="s">
        <v>689</v>
      </c>
      <c r="J107" t="str">
        <f t="shared" si="27"/>
        <v>Gac_2</v>
      </c>
      <c r="K107">
        <v>16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250</v>
      </c>
      <c r="Q107" t="str">
        <f>IF(G107="экспл",0,IF(G107="импл_",VLOOKUP(J107,quest_импл!$A$1:$J$129,8,FALSE),0))</f>
        <v>sound\\Farshirovanniy_li.wav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2001</v>
      </c>
      <c r="AD107" t="str">
        <f t="shared" ca="1" si="32"/>
        <v>pics\\Banan_1.jpg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pics\\Banan_1.jpg</v>
      </c>
      <c r="AI107" t="s">
        <v>117</v>
      </c>
      <c r="AO107">
        <f t="shared" ca="1" si="33"/>
        <v>0.99847673067600373</v>
      </c>
      <c r="AP107" t="str">
        <f t="shared" ca="1" si="34"/>
        <v>pics\\Banan_1.jpg</v>
      </c>
      <c r="AR107" t="str">
        <f t="shared" si="37"/>
        <v/>
      </c>
      <c r="AS107" t="str">
        <f t="shared" ca="1" si="35"/>
        <v>pics\\Banan_1.jpg</v>
      </c>
      <c r="AT107">
        <f t="shared" ca="1" si="29"/>
        <v>0.10422411930076059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_Фаршированный_ли_</v>
      </c>
      <c r="BB107" t="str">
        <f t="shared" si="31"/>
        <v>_Фаршированный_ли_XXXXX?</v>
      </c>
      <c r="BD107" cm="1">
        <f t="array" aca="1" ref="BD107" ca="1">INDEX($L$106:$L$113,(RANK(AT3,$AT$2:$AT$9)))</f>
        <v>2089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VLOOKUP(B108,audio_list_stym!$A$3:$BP$18,66,FALSE)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VLOOKUP(B108,audio_list_stym!$A$3:$AJ$18,34,FALSE)</f>
        <v>Gac</v>
      </c>
      <c r="I108" t="s">
        <v>690</v>
      </c>
      <c r="J108" t="str">
        <f t="shared" si="27"/>
        <v>Gac_3</v>
      </c>
      <c r="K108">
        <v>16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251</v>
      </c>
      <c r="Q108" t="str">
        <f>IF(G108="экспл",0,IF(G108="импл_",VLOOKUP(J108,quest_импл!$A$1:$J$129,8,FALSE),0))</f>
        <v>sound\\Razrezan_li.wav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2024</v>
      </c>
      <c r="AD108" t="str">
        <f t="shared" ca="1" si="32"/>
        <v>pics\\Goroh_8.jpg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pics\\Goroh_8.jpg</v>
      </c>
      <c r="AI108" t="s">
        <v>118</v>
      </c>
      <c r="AO108">
        <f t="shared" ca="1" si="33"/>
        <v>0.54230458960586092</v>
      </c>
      <c r="AP108" t="str">
        <f t="shared" ca="1" si="34"/>
        <v>pics\\Goroh_8.jpg</v>
      </c>
      <c r="AR108" t="str">
        <f t="shared" si="37"/>
        <v/>
      </c>
      <c r="AS108" t="str">
        <f t="shared" ca="1" si="35"/>
        <v>pics\\Goroh_8.jpg</v>
      </c>
      <c r="AT108">
        <f t="shared" ca="1" si="29"/>
        <v>0.51368284935368658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_Разрезан_ли_</v>
      </c>
      <c r="BB108" t="str">
        <f t="shared" si="31"/>
        <v>_Разрезан_ли_XXXXX?</v>
      </c>
      <c r="BD108" cm="1">
        <f t="array" aca="1" ref="BD108" ca="1">INDEX($L$106:$L$113,(RANK(AT4,$AT$2:$AT$9)))</f>
        <v>2092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VLOOKUP(B109,audio_list_stym!$A$3:$BP$18,66,FALSE)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VLOOKUP(B109,audio_list_stym!$A$3:$AJ$18,34,FALSE)</f>
        <v>Gac</v>
      </c>
      <c r="I109" t="s">
        <v>691</v>
      </c>
      <c r="J109" t="str">
        <f t="shared" si="27"/>
        <v>Gac_4</v>
      </c>
      <c r="K109">
        <v>16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252</v>
      </c>
      <c r="Q109" t="str">
        <f>IF(G109="экспл",0,IF(G109="импл_",VLOOKUP(J109,quest_импл!$A$1:$J$129,8,FALSE),0))</f>
        <v>sound\\S_lepestkami_li.wav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2011</v>
      </c>
      <c r="AD109" t="str">
        <f t="shared" ca="1" si="32"/>
        <v>pics\\Finik_3.jpg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pics\\Finik_3.jpg</v>
      </c>
      <c r="AI109" t="s">
        <v>119</v>
      </c>
      <c r="AO109">
        <f t="shared" ca="1" si="33"/>
        <v>0.76421357055588368</v>
      </c>
      <c r="AP109" t="str">
        <f t="shared" ca="1" si="34"/>
        <v>pics\\Finik_3.jpg</v>
      </c>
      <c r="AR109" t="str">
        <f t="shared" si="37"/>
        <v/>
      </c>
      <c r="AS109" t="str">
        <f t="shared" ca="1" si="35"/>
        <v>pics\\Finik_3.jpg</v>
      </c>
      <c r="AT109">
        <f t="shared" ca="1" si="29"/>
        <v>0.88964756243675069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_С_лепестками_ли_</v>
      </c>
      <c r="BB109" t="str">
        <f t="shared" si="31"/>
        <v>_С_лепестками_ли_XXXXX?</v>
      </c>
      <c r="BD109" cm="1">
        <f t="array" aca="1" ref="BD109" ca="1">INDEX($L$106:$L$113,(RANK(AT5,$AT$2:$AT$9)))</f>
        <v>2095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VLOOKUP(B110,audio_list_stym!$A$3:$BP$18,66,FALSE)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VLOOKUP(B110,audio_list_stym!$A$3:$AJ$18,34,FALSE)</f>
        <v>Gac</v>
      </c>
      <c r="I110" t="s">
        <v>692</v>
      </c>
      <c r="J110" t="str">
        <f t="shared" si="27"/>
        <v>Gac_5</v>
      </c>
      <c r="K110">
        <v>16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253</v>
      </c>
      <c r="Q110" t="str">
        <f>IF(G110="экспл",0,IF(G110="импл_",VLOOKUP(J110,quest_импл!$A$1:$J$129,8,FALSE),0))</f>
        <v>sound\\Kolyuchiy_li.wav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2050</v>
      </c>
      <c r="AD110" t="str">
        <f t="shared" ca="1" si="32"/>
        <v>pics\\Redis_2.jpg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pics\\Redis_2.jpg</v>
      </c>
      <c r="AI110" t="s">
        <v>120</v>
      </c>
      <c r="AO110">
        <f t="shared" ca="1" si="33"/>
        <v>0.15054146471154206</v>
      </c>
      <c r="AP110" t="str">
        <f t="shared" ca="1" si="34"/>
        <v>pics\\Redis_2.jpg</v>
      </c>
      <c r="AR110" t="str">
        <f t="shared" si="37"/>
        <v/>
      </c>
      <c r="AS110" t="str">
        <f t="shared" ca="1" si="35"/>
        <v>pics\\Redis_2.jpg</v>
      </c>
      <c r="AT110">
        <f t="shared" ca="1" si="29"/>
        <v>0.98538752082351599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_Колючий_ли_</v>
      </c>
      <c r="BB110" t="str">
        <f t="shared" si="31"/>
        <v>_Колючий_ли_XXXXX?</v>
      </c>
      <c r="BD110" cm="1">
        <f t="array" aca="1" ref="BD110" ca="1">INDEX($L$106:$L$113,(RANK(AT6,$AT$2:$AT$9)))</f>
        <v>2093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VLOOKUP(B111,audio_list_stym!$A$3:$BP$18,66,FALSE)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VLOOKUP(B111,audio_list_stym!$A$3:$AJ$18,34,FALSE)</f>
        <v>Gac</v>
      </c>
      <c r="I111" t="s">
        <v>693</v>
      </c>
      <c r="J111" t="str">
        <f t="shared" si="27"/>
        <v>Gac_6</v>
      </c>
      <c r="K111">
        <v>16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254</v>
      </c>
      <c r="Q111" t="str">
        <f>IF(G111="экспл",0,IF(G111="импл_",VLOOKUP(J111,quest_импл!$A$1:$J$129,8,FALSE),0))</f>
        <v>sound\\Oranzhrviy_li.wav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2061</v>
      </c>
      <c r="AD111" t="str">
        <f t="shared" ca="1" si="32"/>
        <v>pics\\Tomat_5.jpg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pics\\Tomat_5.jpg</v>
      </c>
      <c r="AI111" t="s">
        <v>121</v>
      </c>
      <c r="AO111">
        <f t="shared" ca="1" si="33"/>
        <v>4.1483381311234524E-2</v>
      </c>
      <c r="AP111" t="str">
        <f t="shared" ca="1" si="34"/>
        <v>pics\\Tomat_5.jpg</v>
      </c>
      <c r="AR111" t="str">
        <f t="shared" si="37"/>
        <v/>
      </c>
      <c r="AS111" t="str">
        <f t="shared" ca="1" si="35"/>
        <v>pics\\Tomat_5.jpg</v>
      </c>
      <c r="AT111">
        <f t="shared" ca="1" si="29"/>
        <v>0.4977888007378346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_Оранжевый_ли_</v>
      </c>
      <c r="BB111" t="str">
        <f t="shared" si="31"/>
        <v>_Оранжевый_ли_XXXXX?</v>
      </c>
      <c r="BD111" cm="1">
        <f t="array" aca="1" ref="BD111" ca="1">INDEX($L$106:$L$113,(RANK(AT7,$AT$2:$AT$9)))</f>
        <v>2090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VLOOKUP(B112,audio_list_stym!$A$3:$BP$18,66,FALSE)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VLOOKUP(B112,audio_list_stym!$A$3:$AJ$18,34,FALSE)</f>
        <v>Gac</v>
      </c>
      <c r="I112" t="s">
        <v>694</v>
      </c>
      <c r="J112" t="str">
        <f t="shared" si="27"/>
        <v>Gac_7</v>
      </c>
      <c r="K112">
        <v>16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255</v>
      </c>
      <c r="Q112" t="str">
        <f>IF(G112="экспл",0,IF(G112="импл_",VLOOKUP(J112,quest_импл!$A$1:$J$129,8,FALSE),0))</f>
        <v>sound\\Zernistiy_li.wav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2044</v>
      </c>
      <c r="AD112" t="str">
        <f t="shared" ca="1" si="32"/>
        <v>pics\\Peper_4.jpg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pics\\Peper_4.jpg</v>
      </c>
      <c r="AI112" t="s">
        <v>122</v>
      </c>
      <c r="AO112">
        <f t="shared" ca="1" si="33"/>
        <v>0.20545730730188927</v>
      </c>
      <c r="AP112" t="str">
        <f t="shared" ca="1" si="34"/>
        <v>pics\\Peper_4.jpg</v>
      </c>
      <c r="AR112" t="str">
        <f t="shared" si="37"/>
        <v/>
      </c>
      <c r="AS112" t="str">
        <f t="shared" ca="1" si="35"/>
        <v>pics\\Peper_4.jpg</v>
      </c>
      <c r="AT112">
        <f t="shared" ca="1" si="29"/>
        <v>0.4344860370440653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_Зернистый_ли_</v>
      </c>
      <c r="BB112" t="str">
        <f t="shared" si="31"/>
        <v>_Зернистый_ли_XXXXX?</v>
      </c>
      <c r="BD112" cm="1">
        <f t="array" aca="1" ref="BD112" ca="1">INDEX($L$106:$L$113,(RANK(AT8,$AT$2:$AT$9)))</f>
        <v>2094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VLOOKUP(B113,audio_list_stym!$A$3:$BP$18,66,FALSE)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VLOOKUP(B113,audio_list_stym!$A$3:$AJ$18,34,FALSE)</f>
        <v>Gac</v>
      </c>
      <c r="I113" t="s">
        <v>695</v>
      </c>
      <c r="J113" t="str">
        <f t="shared" si="27"/>
        <v>Gac_8</v>
      </c>
      <c r="K113">
        <v>16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256</v>
      </c>
      <c r="Q113" t="str">
        <f>IF(G113="экспл",0,IF(G113="импл_",VLOOKUP(J113,quest_импл!$A$1:$J$129,8,FALSE),0))</f>
        <v>sound\\Okrugliy_li.wav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2009</v>
      </c>
      <c r="AD113" t="str">
        <f t="shared" ca="1" si="32"/>
        <v>pics\\Finik_1.jpg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pics\\Finik_1.jpg</v>
      </c>
      <c r="AI113" t="s">
        <v>123</v>
      </c>
      <c r="AO113">
        <f t="shared" ca="1" si="33"/>
        <v>0.78528234756895821</v>
      </c>
      <c r="AP113" t="str">
        <f t="shared" ca="1" si="34"/>
        <v>pics\\Finik_1.jpg</v>
      </c>
      <c r="AR113" t="str">
        <f t="shared" si="37"/>
        <v/>
      </c>
      <c r="AS113" t="str">
        <f t="shared" ca="1" si="35"/>
        <v>pics\\Finik_1.jpg</v>
      </c>
      <c r="AT113">
        <f t="shared" ca="1" si="29"/>
        <v>5.4964239761333133E-2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_Округлый_ли_</v>
      </c>
      <c r="BB113" t="str">
        <f t="shared" si="31"/>
        <v>_Округлый_ли_XXXXX?</v>
      </c>
      <c r="BD113" cm="1">
        <f t="array" aca="1" ref="BD113" ca="1">INDEX($L$106:$L$113,(RANK(AT9,$AT$2:$AT$9)))</f>
        <v>2096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VLOOKUP(B114,audio_list_stym!$A$3:$BP$18,66,FALSE)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VLOOKUP(B114,audio_list_stym!$A$3:$AJ$18,34,FALSE)</f>
        <v>Noni</v>
      </c>
      <c r="I114" t="s">
        <v>688</v>
      </c>
      <c r="J114" t="str">
        <f t="shared" si="27"/>
        <v>Noni_1</v>
      </c>
      <c r="K114">
        <v>17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129</v>
      </c>
      <c r="Z114" t="str">
        <f>IF(G114="экспл",VLOOKUP(J114,quest_экспл!$A$1:$N$129,12,FALSE),IF(G114="импл_",0,0))</f>
        <v>sound\\On_beliy_vnutri.wav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2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8"/>
        <v/>
      </c>
      <c r="AI114" t="s">
        <v>86</v>
      </c>
      <c r="AO114">
        <f t="shared" ca="1" si="33"/>
        <v>3.2609204505015921E-2</v>
      </c>
      <c r="AP114" t="str">
        <f t="shared" ca="1" si="34"/>
        <v>pics\\Tomat_7.jpg</v>
      </c>
      <c r="AR114" t="str">
        <f t="shared" si="37"/>
        <v/>
      </c>
      <c r="AS114" t="str">
        <f t="shared" si="35"/>
        <v/>
      </c>
      <c r="AT114">
        <f t="shared" ca="1" si="29"/>
        <v>0.21286195696100774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_Он_белый_внутри?</v>
      </c>
      <c r="BA114" t="e">
        <f>VLOOKUP(Q114,audio_list_stym!$B$2:$BQ$299,68,FALSE)</f>
        <v>#N/A</v>
      </c>
      <c r="BB114" t="str">
        <f t="shared" si="31"/>
        <v>На_экране_XXXXX._Он_белый_внутри?</v>
      </c>
      <c r="BC114">
        <f>A114</f>
        <v>1215</v>
      </c>
      <c r="BD114" cm="1">
        <f t="array" aca="1" ref="BD114" ca="1">INDEX($L$114:$L$121,(RANK(AT2,$AT$2:$AT$9)))</f>
        <v>2115</v>
      </c>
      <c r="BE114" cm="1">
        <f t="array" aca="1" ref="BE114" ca="1">INDEX(BD66:BD81,(RANK(AT8,$AT$2:$AT$17)))</f>
        <v>2145</v>
      </c>
      <c r="BF114" cm="1">
        <f t="array" aca="1" ref="BF114" ca="1">INDEX(BD82:BD97,(RANK(AT8,$AT$2:$AT$9)))</f>
        <v>2066</v>
      </c>
      <c r="BG114" cm="1">
        <f t="array" aca="1" ref="BG114" ca="1">INDEX(BD98:BD113,(RANK(AT8,$AT$2:$AT$9)))</f>
        <v>2082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VLOOKUP(B115,audio_list_stym!$A$3:$BP$18,66,FALSE)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VLOOKUP(B115,audio_list_stym!$A$3:$AJ$18,34,FALSE)</f>
        <v>Noni</v>
      </c>
      <c r="I115" t="s">
        <v>689</v>
      </c>
      <c r="J115" t="str">
        <f t="shared" si="27"/>
        <v>Noni_2</v>
      </c>
      <c r="K115">
        <v>17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130</v>
      </c>
      <c r="Z115" t="str">
        <f>IF(G115="экспл",VLOOKUP(J115,quest_экспл!$A$1:$N$129,12,FALSE),IF(G115="импл_",0,0))</f>
        <v>sound\\Rebristiy_li_on.wav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2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8"/>
        <v/>
      </c>
      <c r="AI115" t="s">
        <v>87</v>
      </c>
      <c r="AO115">
        <f t="shared" ca="1" si="33"/>
        <v>8.8611453960913522E-2</v>
      </c>
      <c r="AP115" t="str">
        <f t="shared" ca="1" si="34"/>
        <v>pics\\Tomat_1.jpg</v>
      </c>
      <c r="AR115" t="str">
        <f t="shared" si="37"/>
        <v/>
      </c>
      <c r="AS115" t="str">
        <f t="shared" si="35"/>
        <v/>
      </c>
      <c r="AT115">
        <f t="shared" ca="1" si="29"/>
        <v>1.5317732938458617E-2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_Ребристый_ли_он?</v>
      </c>
      <c r="BA115" t="e">
        <f>VLOOKUP(Q115,audio_list_stym!$B$2:$BQ$299,68,FALSE)</f>
        <v>#N/A</v>
      </c>
      <c r="BB115" t="str">
        <f t="shared" si="31"/>
        <v>Посмотрите,_вот_XXXXX._Ребристый_ли_он?</v>
      </c>
      <c r="BD115" cm="1">
        <f t="array" aca="1" ref="BD115" ca="1">INDEX($L$114:$L$121,(RANK(AT3,$AT$2:$AT$9)))</f>
        <v>2113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VLOOKUP(B116,audio_list_stym!$A$3:$BP$18,66,FALSE)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VLOOKUP(B116,audio_list_stym!$A$3:$AJ$18,34,FALSE)</f>
        <v>Noni</v>
      </c>
      <c r="I116" t="s">
        <v>690</v>
      </c>
      <c r="J116" t="str">
        <f t="shared" si="27"/>
        <v>Noni_3</v>
      </c>
      <c r="K116">
        <v>17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131</v>
      </c>
      <c r="Z116" t="str">
        <f>IF(G116="экспл",VLOOKUP(J116,quest_экспл!$A$1:$N$129,12,FALSE),IF(G116="импл_",0,0))</f>
        <v>sound\\Goluboy_li_on.wav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2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28"/>
        <v/>
      </c>
      <c r="AI116" t="s">
        <v>88</v>
      </c>
      <c r="AO116">
        <f t="shared" ca="1" si="33"/>
        <v>0.68414732992618876</v>
      </c>
      <c r="AP116" t="str">
        <f t="shared" ca="1" si="34"/>
        <v>pics\\Finik_8.jpg</v>
      </c>
      <c r="AR116" t="str">
        <f t="shared" si="37"/>
        <v/>
      </c>
      <c r="AS116" t="str">
        <f t="shared" si="35"/>
        <v/>
      </c>
      <c r="AT116">
        <f t="shared" ca="1" si="29"/>
        <v>0.79078826480902986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_Голубой_ли_он?</v>
      </c>
      <c r="BA116" t="e">
        <f>VLOOKUP(Q116,audio_list_stym!$B$2:$BQ$299,68,FALSE)</f>
        <v>#N/A</v>
      </c>
      <c r="BB116" t="str">
        <f t="shared" si="31"/>
        <v>Вот_XXXXX._Голубой_ли_он?</v>
      </c>
      <c r="BD116" cm="1">
        <f t="array" aca="1" ref="BD116" ca="1">INDEX($L$114:$L$121,(RANK(AT4,$AT$2:$AT$9)))</f>
        <v>2116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VLOOKUP(B117,audio_list_stym!$A$3:$BP$18,66,FALSE)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VLOOKUP(B117,audio_list_stym!$A$3:$AJ$18,34,FALSE)</f>
        <v>Noni</v>
      </c>
      <c r="I117" t="s">
        <v>691</v>
      </c>
      <c r="J117" t="str">
        <f t="shared" si="27"/>
        <v>Noni_4</v>
      </c>
      <c r="K117">
        <v>17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132</v>
      </c>
      <c r="Z117" t="str">
        <f>IF(G117="экспл",VLOOKUP(J117,quest_экспл!$A$1:$N$129,12,FALSE),IF(G117="импл_",0,0))</f>
        <v>sound\\On_s_bugorkami.wav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2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8"/>
        <v/>
      </c>
      <c r="AI117" t="s">
        <v>89</v>
      </c>
      <c r="AO117">
        <f t="shared" ca="1" si="33"/>
        <v>0.89228259952781275</v>
      </c>
      <c r="AP117" t="str">
        <f t="shared" ca="1" si="34"/>
        <v>pics\\Banan_2.jpg</v>
      </c>
      <c r="AR117" t="str">
        <f t="shared" si="37"/>
        <v/>
      </c>
      <c r="AS117" t="str">
        <f t="shared" si="35"/>
        <v/>
      </c>
      <c r="AT117">
        <f t="shared" ca="1" si="29"/>
        <v>2.2600429652561482E-2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_Он_с_бугорками?</v>
      </c>
      <c r="BA117" t="e">
        <f>VLOOKUP(Q117,audio_list_stym!$B$2:$BQ$299,68,FALSE)</f>
        <v>#N/A</v>
      </c>
      <c r="BB117" t="str">
        <f t="shared" si="31"/>
        <v>Это_XXXXX._Он_с_бугорками?</v>
      </c>
      <c r="BD117" cm="1">
        <f t="array" aca="1" ref="BD117" ca="1">INDEX($L$114:$L$121,(RANK(AT5,$AT$2:$AT$9)))</f>
        <v>2119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VLOOKUP(B118,audio_list_stym!$A$3:$BP$18,66,FALSE)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VLOOKUP(B118,audio_list_stym!$A$3:$AJ$18,34,FALSE)</f>
        <v>Noni</v>
      </c>
      <c r="I118" t="s">
        <v>692</v>
      </c>
      <c r="J118" t="str">
        <f t="shared" si="27"/>
        <v>Noni_5</v>
      </c>
      <c r="K118">
        <v>17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133</v>
      </c>
      <c r="Z118" t="str">
        <f>IF(G118="экспл",VLOOKUP(J118,quest_экспл!$A$1:$N$129,12,FALSE),IF(G118="импл_",0,0))</f>
        <v>sound\\Ovalniy_li_on.wav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2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28"/>
        <v/>
      </c>
      <c r="AI118" t="s">
        <v>90</v>
      </c>
      <c r="AO118">
        <f t="shared" ca="1" si="33"/>
        <v>5.3043174372016444E-2</v>
      </c>
      <c r="AP118" t="str">
        <f t="shared" ca="1" si="34"/>
        <v>pics\\Tomat_3.jpg</v>
      </c>
      <c r="AR118" t="str">
        <f t="shared" si="37"/>
        <v/>
      </c>
      <c r="AS118" t="str">
        <f t="shared" si="35"/>
        <v/>
      </c>
      <c r="AT118">
        <f t="shared" ca="1" si="29"/>
        <v>0.25828614602680289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_Овальный_ли_он?</v>
      </c>
      <c r="BA118" t="e">
        <f>VLOOKUP(Q118,audio_list_stym!$B$2:$BQ$299,68,FALSE)</f>
        <v>#N/A</v>
      </c>
      <c r="BB118" t="str">
        <f t="shared" si="31"/>
        <v>На_картинке_XXXXX._Овальный_ли_он?</v>
      </c>
      <c r="BD118" cm="1">
        <f t="array" aca="1" ref="BD118" ca="1">INDEX($L$114:$L$121,(RANK(AT6,$AT$2:$AT$9)))</f>
        <v>2117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VLOOKUP(B119,audio_list_stym!$A$3:$BP$18,66,FALSE)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VLOOKUP(B119,audio_list_stym!$A$3:$AJ$18,34,FALSE)</f>
        <v>Noni</v>
      </c>
      <c r="I119" t="s">
        <v>693</v>
      </c>
      <c r="J119" t="str">
        <f t="shared" si="27"/>
        <v>Noni_6</v>
      </c>
      <c r="K119">
        <v>17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134</v>
      </c>
      <c r="Z119" t="str">
        <f>IF(G119="экспл",VLOOKUP(J119,quest_экспл!$A$1:$N$129,12,FALSE),IF(G119="импл_",0,0))</f>
        <v>sound\\Zhidkiy_li_on.wav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2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28"/>
        <v/>
      </c>
      <c r="AI119" t="s">
        <v>91</v>
      </c>
      <c r="AO119">
        <f t="shared" ca="1" si="33"/>
        <v>0.83579866989858309</v>
      </c>
      <c r="AP119" t="str">
        <f t="shared" ca="1" si="34"/>
        <v>pics\\Banan_3.jpg</v>
      </c>
      <c r="AR119" t="str">
        <f t="shared" si="37"/>
        <v/>
      </c>
      <c r="AS119" t="str">
        <f t="shared" si="35"/>
        <v/>
      </c>
      <c r="AT119">
        <f t="shared" ca="1" si="29"/>
        <v>0.20497775917939898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_Жидкий_ли_он?</v>
      </c>
      <c r="BA119" t="e">
        <f>VLOOKUP(Q119,audio_list_stym!$B$2:$BQ$299,68,FALSE)</f>
        <v>#N/A</v>
      </c>
      <c r="BB119" t="str">
        <f t="shared" si="31"/>
        <v>На_мониторе_XXXXX._Жидкий_ли_он?</v>
      </c>
      <c r="BD119" cm="1">
        <f t="array" aca="1" ref="BD119" ca="1">INDEX($L$114:$L$121,(RANK(AT7,$AT$2:$AT$9)))</f>
        <v>2114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VLOOKUP(B120,audio_list_stym!$A$3:$BP$18,66,FALSE)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VLOOKUP(B120,audio_list_stym!$A$3:$AJ$18,34,FALSE)</f>
        <v>Noni</v>
      </c>
      <c r="I120" t="s">
        <v>694</v>
      </c>
      <c r="J120" t="str">
        <f t="shared" si="27"/>
        <v>Noni_7</v>
      </c>
      <c r="K120">
        <v>17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135</v>
      </c>
      <c r="Z120" t="str">
        <f>IF(G120="экспл",VLOOKUP(J120,quest_экспл!$A$1:$N$129,12,FALSE),IF(G120="импл_",0,0))</f>
        <v>sound\\On_lohmatiy.wav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2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28"/>
        <v/>
      </c>
      <c r="AI120" t="s">
        <v>92</v>
      </c>
      <c r="AO120">
        <f t="shared" ca="1" si="33"/>
        <v>0.17658601397544194</v>
      </c>
      <c r="AP120" t="str">
        <f t="shared" ca="1" si="34"/>
        <v>pics\\Peper_8.jpg</v>
      </c>
      <c r="AR120" t="str">
        <f t="shared" si="37"/>
        <v/>
      </c>
      <c r="AS120" t="str">
        <f t="shared" si="35"/>
        <v/>
      </c>
      <c r="AT120">
        <f t="shared" ca="1" si="29"/>
        <v>0.55392861618422662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_Он_лохматый?</v>
      </c>
      <c r="BA120" t="e">
        <f>VLOOKUP(Q120,audio_list_stym!$B$2:$BQ$299,68,FALSE)</f>
        <v>#N/A</v>
      </c>
      <c r="BB120" t="str">
        <f t="shared" si="31"/>
        <v>Перед_Вами_XXXXX._Он_лохматый?</v>
      </c>
      <c r="BD120" cm="1">
        <f t="array" aca="1" ref="BD120" ca="1">INDEX($L$114:$L$121,(RANK(AT8,$AT$2:$AT$9)))</f>
        <v>2118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VLOOKUP(B121,audio_list_stym!$A$3:$BP$18,66,FALSE)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VLOOKUP(B121,audio_list_stym!$A$3:$AJ$18,34,FALSE)</f>
        <v>Noni</v>
      </c>
      <c r="I121" t="s">
        <v>695</v>
      </c>
      <c r="J121" t="str">
        <f t="shared" si="27"/>
        <v>Noni_8</v>
      </c>
      <c r="K121">
        <v>17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136</v>
      </c>
      <c r="Z121" t="str">
        <f>IF(G121="экспл",VLOOKUP(J121,quest_экспл!$A$1:$N$129,12,FALSE),IF(G121="импл_",0,0))</f>
        <v>sound\\On_zolotistiy.wav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2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28"/>
        <v/>
      </c>
      <c r="AI121" t="s">
        <v>93</v>
      </c>
      <c r="AO121">
        <f t="shared" ca="1" si="33"/>
        <v>0.34120886387425109</v>
      </c>
      <c r="AP121" t="str">
        <f t="shared" ca="1" si="34"/>
        <v>pics\\Limon_5.jpg</v>
      </c>
      <c r="AR121" t="str">
        <f>IF(AH121="sound\\Ogorod",AP49,"")</f>
        <v/>
      </c>
      <c r="AS121" t="str">
        <f t="shared" si="35"/>
        <v/>
      </c>
      <c r="AT121">
        <f t="shared" ca="1" si="29"/>
        <v>0.51096924869912774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_Он_золотистый?</v>
      </c>
      <c r="BA121" t="e">
        <f>VLOOKUP(Q121,audio_list_stym!$B$2:$BQ$299,68,FALSE)</f>
        <v>#N/A</v>
      </c>
      <c r="BB121" t="str">
        <f t="shared" si="31"/>
        <v>Вы_видите_XXXXX._Он_золотистый?</v>
      </c>
      <c r="BD121" cm="1">
        <f t="array" aca="1" ref="BD121" ca="1">INDEX($L$114:$L$121,(RANK(AT9,$AT$2:$AT$9)))</f>
        <v>2120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VLOOKUP(B122,audio_list_stym!$A$3:$BP$18,66,FALSE)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VLOOKUP(B122,audio_list_stym!$A$3:$AJ$18,34,FALSE)</f>
        <v>Sapota</v>
      </c>
      <c r="I122" t="s">
        <v>688</v>
      </c>
      <c r="J122" t="str">
        <f t="shared" si="27"/>
        <v>Sapota_1</v>
      </c>
      <c r="K122">
        <v>14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265</v>
      </c>
      <c r="Q122" t="str">
        <f>IF(G122="экспл",0,IF(G122="импл_",VLOOKUP(J122,quest_импл!$A$1:$J$129,8,FALSE),0))</f>
        <v>sound\\Sharoobrazniy_li.wav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2036</v>
      </c>
      <c r="AD122" t="str">
        <f t="shared" ca="1" si="32"/>
        <v>pics\\Limon_4.jpg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pics\\Limon_4.jpg</v>
      </c>
      <c r="AI122" t="s">
        <v>124</v>
      </c>
      <c r="AO122">
        <f t="shared" ca="1" si="33"/>
        <v>0.36722488577700019</v>
      </c>
      <c r="AP122" t="str">
        <f t="shared" ca="1" si="34"/>
        <v>pics\\Limon_4.jpg</v>
      </c>
      <c r="AR122" t="str">
        <f t="shared" ref="AR122:AR129" si="38">IF(AH122="sound\\Ogorod",AP50,"")</f>
        <v/>
      </c>
      <c r="AS122" t="str">
        <f t="shared" ca="1" si="35"/>
        <v>pics\\Limon_4.jpg</v>
      </c>
      <c r="AT122">
        <f t="shared" ca="1" si="29"/>
        <v>0.77707441396131771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_Шарообразный_ли_</v>
      </c>
      <c r="BB122" t="str">
        <f t="shared" si="31"/>
        <v>_Шарообразный_ли_ПЕМАТ?</v>
      </c>
      <c r="BC122">
        <f>A122</f>
        <v>1216</v>
      </c>
      <c r="BD122" cm="1">
        <f t="array" aca="1" ref="BD122" ca="1">INDEX($L$122:$L$129,(RANK(AT2,$AT$2:$AT$9)))</f>
        <v>2131</v>
      </c>
      <c r="BE122" cm="1">
        <f t="array" aca="1" ref="BE122" ca="1">INDEX(BD66:BD81,(RANK(AT9,$AT$2:$AT$17)))</f>
        <v>2146</v>
      </c>
      <c r="BF122" cm="1">
        <f t="array" aca="1" ref="BF122" ca="1">INDEX(BD90:BD105,(RANK(AT9,$AT$2:$AT$17)))</f>
        <v>2082</v>
      </c>
      <c r="BG122" cm="1">
        <f t="array" aca="1" ref="BG122" ca="1">INDEX(BD106:BD121,(RANK(AT9,$AT$2:$AT$17)))</f>
        <v>2114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VLOOKUP(B123,audio_list_stym!$A$3:$BP$18,66,FALSE)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VLOOKUP(B123,audio_list_stym!$A$3:$AJ$18,34,FALSE)</f>
        <v>Sapota</v>
      </c>
      <c r="I123" t="s">
        <v>689</v>
      </c>
      <c r="J123" t="str">
        <f t="shared" si="27"/>
        <v>Sapota_2</v>
      </c>
      <c r="K123">
        <v>14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266</v>
      </c>
      <c r="Q123" t="str">
        <f>IF(G123="экспл",0,IF(G123="импл_",VLOOKUP(J123,quest_импл!$A$1:$J$129,8,FALSE),0))</f>
        <v>sound\\Nadrezan_li.wav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2013</v>
      </c>
      <c r="AD123" t="str">
        <f t="shared" ca="1" si="32"/>
        <v>pics\\Finik_5.jpg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pics\\Finik_5.jpg</v>
      </c>
      <c r="AI123" t="s">
        <v>125</v>
      </c>
      <c r="AO123">
        <f t="shared" ca="1" si="33"/>
        <v>0.71658757894701275</v>
      </c>
      <c r="AP123" t="str">
        <f t="shared" ca="1" si="34"/>
        <v>pics\\Finik_5.jpg</v>
      </c>
      <c r="AR123" t="str">
        <f t="shared" si="38"/>
        <v/>
      </c>
      <c r="AS123" t="str">
        <f t="shared" ca="1" si="35"/>
        <v>pics\\Finik_5.jpg</v>
      </c>
      <c r="AT123">
        <f t="shared" ca="1" si="29"/>
        <v>0.67632758214786715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_Надрезан_ли_</v>
      </c>
      <c r="BB123" t="str">
        <f t="shared" si="31"/>
        <v>_Надрезан_ли_ПЕМАТ?</v>
      </c>
      <c r="BD123" cm="1">
        <f t="array" aca="1" ref="BD123" ca="1">INDEX($L$122:$L$129,(RANK(AT3,$AT$2:$AT$9)))</f>
        <v>2129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VLOOKUP(B124,audio_list_stym!$A$3:$BP$18,66,FALSE)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VLOOKUP(B124,audio_list_stym!$A$3:$AJ$18,34,FALSE)</f>
        <v>Sapota</v>
      </c>
      <c r="I124" t="s">
        <v>690</v>
      </c>
      <c r="J124" t="str">
        <f t="shared" si="27"/>
        <v>Sapota_3</v>
      </c>
      <c r="K124">
        <v>14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267</v>
      </c>
      <c r="Q124" t="str">
        <f>IF(G124="экспл",0,IF(G124="импл_",VLOOKUP(J124,quest_импл!$A$1:$J$129,8,FALSE),0))</f>
        <v>sound\\Perekruchen_li.wav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2031</v>
      </c>
      <c r="AD124" t="str">
        <f t="shared" ca="1" si="32"/>
        <v>pics\\Kokos_7.jpg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pics\\Kokos_7.jpg</v>
      </c>
      <c r="AI124" t="s">
        <v>126</v>
      </c>
      <c r="AO124">
        <f t="shared" ca="1" si="33"/>
        <v>0.41755486769806682</v>
      </c>
      <c r="AP124" t="str">
        <f t="shared" ca="1" si="34"/>
        <v>pics\\Kokos_7.jpg</v>
      </c>
      <c r="AR124" t="str">
        <f t="shared" si="38"/>
        <v/>
      </c>
      <c r="AS124" t="str">
        <f t="shared" ca="1" si="35"/>
        <v>pics\\Kokos_7.jpg</v>
      </c>
      <c r="AT124">
        <f t="shared" ca="1" si="29"/>
        <v>0.95092015576647848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_Перекручен_ли_</v>
      </c>
      <c r="BB124" t="str">
        <f t="shared" si="31"/>
        <v>_Перекручен_ли_ПЕМАТ?</v>
      </c>
      <c r="BD124" cm="1">
        <f t="array" aca="1" ref="BD124" ca="1">INDEX($L$122:$L$129,(RANK(AT4,$AT$2:$AT$9)))</f>
        <v>2132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VLOOKUP(B125,audio_list_stym!$A$3:$BP$18,66,FALSE)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VLOOKUP(B125,audio_list_stym!$A$3:$AJ$18,34,FALSE)</f>
        <v>Sapota</v>
      </c>
      <c r="I125" t="s">
        <v>691</v>
      </c>
      <c r="J125" t="str">
        <f t="shared" si="27"/>
        <v>Sapota_4</v>
      </c>
      <c r="K125">
        <v>14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268</v>
      </c>
      <c r="Q125" t="str">
        <f>IF(G125="экспл",0,IF(G125="импл_",VLOOKUP(J125,quest_импл!$A$1:$J$129,8,FALSE),0))</f>
        <v>sound\\Sorvan_li.wav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2035</v>
      </c>
      <c r="AD125" t="str">
        <f t="shared" ca="1" si="32"/>
        <v>pics\\Limon_3.jpg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pics\\Limon_3.jpg</v>
      </c>
      <c r="AI125" t="s">
        <v>127</v>
      </c>
      <c r="AO125">
        <f t="shared" ca="1" si="33"/>
        <v>0.37248314006016825</v>
      </c>
      <c r="AP125" t="str">
        <f t="shared" ca="1" si="34"/>
        <v>pics\\Limon_3.jpg</v>
      </c>
      <c r="AR125" t="str">
        <f t="shared" si="38"/>
        <v/>
      </c>
      <c r="AS125" t="str">
        <f t="shared" ca="1" si="35"/>
        <v>pics\\Limon_3.jpg</v>
      </c>
      <c r="AT125">
        <f t="shared" ca="1" si="29"/>
        <v>0.12310397158683861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_Сорван_ли_</v>
      </c>
      <c r="BB125" t="str">
        <f t="shared" si="31"/>
        <v>_Сорван_ли_ПЕМАТ?</v>
      </c>
      <c r="BD125" cm="1">
        <f t="array" aca="1" ref="BD125" ca="1">INDEX($L$122:$L$129,(RANK(AT5,$AT$2:$AT$9)))</f>
        <v>2135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VLOOKUP(B126,audio_list_stym!$A$3:$BP$18,66,FALSE)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VLOOKUP(B126,audio_list_stym!$A$3:$AJ$18,34,FALSE)</f>
        <v>Sapota</v>
      </c>
      <c r="I126" t="s">
        <v>692</v>
      </c>
      <c r="J126" t="str">
        <f t="shared" si="27"/>
        <v>Sapota_5</v>
      </c>
      <c r="K126">
        <v>14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269</v>
      </c>
      <c r="Q126" t="str">
        <f>IF(G126="экспл",0,IF(G126="импл_",VLOOKUP(J126,quest_импл!$A$1:$J$129,8,FALSE),0))</f>
        <v>sound\\Spresovan_li.wav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2058</v>
      </c>
      <c r="AD126" t="str">
        <f t="shared" ca="1" si="32"/>
        <v>pics\\Tomat_2.jpg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pics\\Tomat_2.jpg</v>
      </c>
      <c r="AI126" t="s">
        <v>128</v>
      </c>
      <c r="AO126">
        <f t="shared" ca="1" si="33"/>
        <v>6.3764497922906505E-2</v>
      </c>
      <c r="AP126" t="str">
        <f t="shared" ca="1" si="34"/>
        <v>pics\\Tomat_2.jpg</v>
      </c>
      <c r="AR126" t="str">
        <f t="shared" si="38"/>
        <v/>
      </c>
      <c r="AS126" t="str">
        <f t="shared" ca="1" si="35"/>
        <v>pics\\Tomat_2.jpg</v>
      </c>
      <c r="AT126">
        <f t="shared" ca="1" si="29"/>
        <v>0.4699575703947193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_Спрессован_ли_</v>
      </c>
      <c r="BB126" t="str">
        <f t="shared" si="31"/>
        <v>_Спрессован_ли_ПЕМАТ?</v>
      </c>
      <c r="BD126" cm="1">
        <f t="array" aca="1" ref="BD126" ca="1">INDEX($L$122:$L$129,(RANK(AT6,$AT$2:$AT$9)))</f>
        <v>2133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VLOOKUP(B127,audio_list_stym!$A$3:$BP$18,66,FALSE)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VLOOKUP(B127,audio_list_stym!$A$3:$AJ$18,34,FALSE)</f>
        <v>Sapota</v>
      </c>
      <c r="I127" t="s">
        <v>693</v>
      </c>
      <c r="J127" t="str">
        <f t="shared" si="27"/>
        <v>Sapota_6</v>
      </c>
      <c r="K127">
        <v>14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270</v>
      </c>
      <c r="Q127" t="str">
        <f>IF(G127="экспл",0,IF(G127="импл_",VLOOKUP(J127,quest_импл!$A$1:$J$129,8,FALSE),0))</f>
        <v>sound\\Zheltiy_li.wav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2055</v>
      </c>
      <c r="AD127" t="str">
        <f t="shared" ca="1" si="32"/>
        <v>pics\\Redis_7.jpg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pics\\Redis_7.jpg</v>
      </c>
      <c r="AI127" t="s">
        <v>129</v>
      </c>
      <c r="AO127">
        <f t="shared" ca="1" si="33"/>
        <v>9.6522778114940921E-2</v>
      </c>
      <c r="AP127" t="str">
        <f t="shared" ca="1" si="34"/>
        <v>pics\\Redis_7.jpg</v>
      </c>
      <c r="AR127" t="str">
        <f t="shared" si="38"/>
        <v/>
      </c>
      <c r="AS127" t="str">
        <f t="shared" ca="1" si="35"/>
        <v>pics\\Redis_7.jpg</v>
      </c>
      <c r="AT127">
        <f t="shared" ca="1" si="29"/>
        <v>0.95004986635701383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_Желтый_ли_</v>
      </c>
      <c r="BB127" t="str">
        <f t="shared" si="31"/>
        <v>_Желтый_ли_ПЕМАТ?</v>
      </c>
      <c r="BD127" cm="1">
        <f t="array" aca="1" ref="BD127" ca="1">INDEX($L$122:$L$129,(RANK(AT7,$AT$2:$AT$9)))</f>
        <v>2130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VLOOKUP(B128,audio_list_stym!$A$3:$BP$18,66,FALSE)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VLOOKUP(B128,audio_list_stym!$A$3:$AJ$18,34,FALSE)</f>
        <v>Sapota</v>
      </c>
      <c r="I128" t="s">
        <v>694</v>
      </c>
      <c r="J128" t="str">
        <f t="shared" si="27"/>
        <v>Sapota_7</v>
      </c>
      <c r="K128">
        <v>14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271</v>
      </c>
      <c r="Q128" t="str">
        <f>IF(G128="экспл",0,IF(G128="импл_",VLOOKUP(J128,quest_импл!$A$1:$J$129,8,FALSE),0))</f>
        <v>sound\\Rovniy_li.wav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2018</v>
      </c>
      <c r="AD128" t="str">
        <f t="shared" ca="1" si="32"/>
        <v>pics\\Goroh_2.jpg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pics\\Goroh_2.jpg</v>
      </c>
      <c r="AI128" t="s">
        <v>130</v>
      </c>
      <c r="AO128">
        <f t="shared" ca="1" si="33"/>
        <v>0.67194715313947284</v>
      </c>
      <c r="AP128" t="str">
        <f t="shared" ca="1" si="34"/>
        <v>pics\\Goroh_2.jpg</v>
      </c>
      <c r="AR128" t="str">
        <f t="shared" si="38"/>
        <v/>
      </c>
      <c r="AS128" t="str">
        <f t="shared" ca="1" si="35"/>
        <v>pics\\Goroh_2.jpg</v>
      </c>
      <c r="AT128">
        <f t="shared" ca="1" si="29"/>
        <v>0.647197383987828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_Ровный_ли_</v>
      </c>
      <c r="BB128" t="str">
        <f t="shared" si="31"/>
        <v>_Ровный_ли_ПЕМАТ?</v>
      </c>
      <c r="BD128" cm="1">
        <f t="array" aca="1" ref="BD128" ca="1">INDEX($L$122:$L$129,(RANK(AT8,$AT$2:$AT$9)))</f>
        <v>2134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VLOOKUP(B129,audio_list_stym!$A$3:$BP$18,66,FALSE)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VLOOKUP(B129,audio_list_stym!$A$3:$AJ$18,34,FALSE)</f>
        <v>Sapota</v>
      </c>
      <c r="I129" t="s">
        <v>695</v>
      </c>
      <c r="J129" t="str">
        <f t="shared" si="27"/>
        <v>Sapota_8</v>
      </c>
      <c r="K129">
        <v>14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272</v>
      </c>
      <c r="Q129" t="str">
        <f>IF(G129="экспл",0,IF(G129="импл_",VLOOKUP(J129,quest_импл!$A$1:$J$129,8,FALSE),0))</f>
        <v>sound\\Imeet_li_shipi.wav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2017</v>
      </c>
      <c r="AD129" t="str">
        <f t="shared" ca="1" si="32"/>
        <v>pics\\Goroh_1.jpg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pics\\Goroh_1.jpg</v>
      </c>
      <c r="AI129" t="s">
        <v>131</v>
      </c>
      <c r="AO129">
        <f t="shared" ca="1" si="33"/>
        <v>0.67764271254307162</v>
      </c>
      <c r="AP129" t="str">
        <f t="shared" ca="1" si="34"/>
        <v>pics\\Goroh_1.jpg</v>
      </c>
      <c r="AR129" t="str">
        <f t="shared" si="38"/>
        <v/>
      </c>
      <c r="AS129" t="str">
        <f t="shared" ca="1" si="35"/>
        <v>pics\\Goroh_1.jpg</v>
      </c>
      <c r="AT129">
        <f t="shared" ca="1" si="29"/>
        <v>0.45711992245118904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_Имеет_ли_шипы_</v>
      </c>
      <c r="BB129" t="str">
        <f t="shared" si="31"/>
        <v>_Имеет_ли_шипы_ПЕМАТ?</v>
      </c>
      <c r="BD129" cm="1">
        <f t="array" aca="1" ref="BD129" ca="1">INDEX($L$122:$L$129,(RANK(AT9,$AT$2:$AT$9)))</f>
        <v>2136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E00-000000000000}"/>
  <pageMargins left="0.7" right="0.7" top="0.75" bottom="0.75" header="0.3" footer="0.3"/>
  <pageSetup paperSize="9" orientation="portrait" horizontalDpi="4294967293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VLOOKUP(B2,audio_list_stym!$A$3:$BP$18,67,FALSE)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VLOOKUP(B2,audio_list_stym!$A$3:$AJ$18,35,FALSE)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pics\\Banan_1.jpg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0.55650614721089597</v>
      </c>
      <c r="AP2" t="str">
        <f ca="1">INDEX($AM$2:$AM$25,(RANK(AO2,$AO$2:$AO$25)))</f>
        <v>pics\\Banan_1.jpg</v>
      </c>
      <c r="AQ2" t="str">
        <f ca="1">INDEX($AN$2:$AN$25,(RANK(AO2,$AO$2:$AO$25)))</f>
        <v>pics\\Goroh_1.jpg</v>
      </c>
      <c r="AR2" t="str">
        <f ca="1">IF(AH2="sound\\Ogorod",AP2,"")</f>
        <v>pics\\Banan_1.jpg</v>
      </c>
      <c r="AT2">
        <f t="shared" ref="AT2:AT65" ca="1" si="6">RAND()</f>
        <v>0.81605115948859897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VLOOKUP(B3,audio_list_stym!$A$3:$BP$18,67,FALSE)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VLOOKUP(B3,audio_list_stym!$A$3:$AJ$18,35,FALSE)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2160</v>
      </c>
      <c r="AD3" t="str">
        <f t="shared" ref="AD3:AD66" ca="1" si="9">IF(ISTEXT(AE3),AE3,IF(ISTEXT(AF3),AF3,""))</f>
        <v>pics\\Injir_8.jpg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pics\\Injir_8.jpg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4.1095316112654823E-3</v>
      </c>
      <c r="AP3" t="str">
        <f t="shared" ref="AP3:AP25" ca="1" si="11">INDEX($AM$2:$AM$25,(RANK(AO3,$AO$2:$AO$25)))</f>
        <v>pics\\Injir_8.jpg</v>
      </c>
      <c r="AQ3" t="str">
        <f t="shared" ref="AQ3:AQ25" ca="1" si="12">INDEX($AN$2:$AN$25,(RANK(AO3,$AO$2:$AO$25)))</f>
        <v>pics\\Tikva_8.jpg</v>
      </c>
      <c r="AR3" t="str">
        <f t="shared" ref="AR3:AR9" ca="1" si="13">IF(AH3="sound\\Ogorod",AP3,"")</f>
        <v>pics\\Injir_8.jpg</v>
      </c>
      <c r="AT3">
        <f t="shared" ca="1" si="6"/>
        <v>0.14776539742256534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_Мясистый_ли_XXXXX?</v>
      </c>
      <c r="BD3" cm="1">
        <f t="array" aca="1" ref="BD3" ca="1">INDEX($L$2:$L$9,(RANK(AT3,$AT$2:$AT$9)))</f>
        <v>2064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VLOOKUP(B4,audio_list_stym!$A$3:$BP$18,67,FALSE)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VLOOKUP(B4,audio_list_stym!$A$3:$AJ$18,35,FALSE)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2034</v>
      </c>
      <c r="AD4" t="str">
        <f t="shared" ca="1" si="9"/>
        <v>pics\\Limon_2.jpg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0.85384975366062854</v>
      </c>
      <c r="AP4" t="str">
        <f t="shared" ca="1" si="11"/>
        <v>pics\\Limon_2.jpg</v>
      </c>
      <c r="AQ4" t="str">
        <f t="shared" ca="1" si="12"/>
        <v>pics\\Redis_2.jpg</v>
      </c>
      <c r="AR4" t="str">
        <f t="shared" ca="1" si="13"/>
        <v>pics\\Limon_2.jpg</v>
      </c>
      <c r="AT4">
        <f t="shared" ca="1" si="6"/>
        <v>0.83621567790263684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_Горький_ли_XXXXX?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VLOOKUP(B5,audio_list_stym!$A$3:$BP$18,67,FALSE)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VLOOKUP(B5,audio_list_stym!$A$3:$AJ$18,35,FALSE)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2155</v>
      </c>
      <c r="AD5" t="str">
        <f t="shared" ca="1" si="9"/>
        <v>pics\\Injir_3.jpg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pics\\Injir_3.jpg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0.17776106232443378</v>
      </c>
      <c r="AP5" t="str">
        <f t="shared" ca="1" si="11"/>
        <v>pics\\Injir_3.jpg</v>
      </c>
      <c r="AQ5" t="str">
        <f t="shared" ca="1" si="12"/>
        <v>pics\\Tikva_3.jpg</v>
      </c>
      <c r="AR5" t="str">
        <f t="shared" ca="1" si="13"/>
        <v>pics\\Injir_3.jpg</v>
      </c>
      <c r="AT5">
        <f t="shared" ca="1" si="6"/>
        <v>0.7124353917621612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_Яркий_ли_XXXXX?</v>
      </c>
      <c r="BD5" cm="1">
        <f t="array" aca="1" ref="BD5" ca="1">INDEX($L$2:$L$9,(RANK(AT5,$AT$2:$AT$9)))</f>
        <v>2059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VLOOKUP(B6,audio_list_stym!$A$3:$BP$18,67,FALSE)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VLOOKUP(B6,audio_list_stym!$A$3:$AJ$18,35,FALSE)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2004</v>
      </c>
      <c r="AD6" t="str">
        <f t="shared" ca="1" si="9"/>
        <v>pics\\Banan_4.jpg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pics\\Banan_4.jpg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0.53866110038993975</v>
      </c>
      <c r="AP6" t="str">
        <f t="shared" ca="1" si="11"/>
        <v>pics\\Banan_4.jpg</v>
      </c>
      <c r="AQ6" t="str">
        <f t="shared" ca="1" si="12"/>
        <v>pics\\Goroh_4.jpg</v>
      </c>
      <c r="AR6" t="str">
        <f t="shared" ca="1" si="13"/>
        <v>pics\\Banan_4.jpg</v>
      </c>
      <c r="AT6">
        <f t="shared" ca="1" si="6"/>
        <v>0.32334021752807363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_Острый_ли_XXXXX?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VLOOKUP(B7,audio_list_stym!$A$3:$BP$18,67,FALSE)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VLOOKUP(B7,audio_list_stym!$A$3:$AJ$18,35,FALSE)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2157</v>
      </c>
      <c r="AD7" t="str">
        <f t="shared" ca="1" si="9"/>
        <v>pics\\Injir_5.jpg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pics\\Injir_5.jpg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0.10819232097036158</v>
      </c>
      <c r="AP7" t="str">
        <f t="shared" ca="1" si="11"/>
        <v>pics\\Injir_5.jpg</v>
      </c>
      <c r="AQ7" t="str">
        <f t="shared" ca="1" si="12"/>
        <v>pics\\Tikva_5.jpg</v>
      </c>
      <c r="AR7" t="str">
        <f t="shared" ca="1" si="13"/>
        <v>pics\\Injir_5.jpg</v>
      </c>
      <c r="AT7">
        <f t="shared" ca="1" si="6"/>
        <v>0.1983659913846203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_Спелый_ли_XXXXX?</v>
      </c>
      <c r="BD7" cm="1">
        <f t="array" aca="1" ref="BD7" ca="1">INDEX($L$2:$L$9,(RANK(AT7,$AT$2:$AT$9)))</f>
        <v>2063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VLOOKUP(B8,audio_list_stym!$A$3:$BP$18,67,FALSE)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VLOOKUP(B8,audio_list_stym!$A$3:$AJ$18,35,FALSE)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2035</v>
      </c>
      <c r="AD8" t="str">
        <f t="shared" ca="1" si="9"/>
        <v>pics\\Limon_3.jpg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pics\\Limon_3.jpg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0.77470732652747765</v>
      </c>
      <c r="AP8" t="str">
        <f t="shared" ca="1" si="11"/>
        <v>pics\\Limon_3.jpg</v>
      </c>
      <c r="AQ8" t="str">
        <f t="shared" ca="1" si="12"/>
        <v>pics\\Redis_3.jpg</v>
      </c>
      <c r="AR8" t="str">
        <f t="shared" ca="1" si="13"/>
        <v>pics\\Limon_3.jpg</v>
      </c>
      <c r="AT8">
        <f t="shared" ca="1" si="6"/>
        <v>0.27827727321744045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_Серый_ли_XXXXX?</v>
      </c>
      <c r="BD8" cm="1">
        <f t="array" aca="1" ref="BD8" ca="1">INDEX($L$2:$L$9,(RANK(AT8,$AT$2:$AT$9)))</f>
        <v>2061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VLOOKUP(B9,audio_list_stym!$A$3:$BP$18,67,FALSE)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VLOOKUP(B9,audio_list_stym!$A$3:$AJ$18,35,FALSE)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2007</v>
      </c>
      <c r="AD9" t="str">
        <f t="shared" ca="1" si="9"/>
        <v>pics\\Banan_7.jpg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pics\\Banan_7.jpg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0.32199259696780735</v>
      </c>
      <c r="AP9" t="str">
        <f t="shared" ca="1" si="11"/>
        <v>pics\\Banan_7.jpg</v>
      </c>
      <c r="AQ9" t="str">
        <f t="shared" ca="1" si="12"/>
        <v>pics\\Goroh_7.jpg</v>
      </c>
      <c r="AR9" t="str">
        <f t="shared" ca="1" si="13"/>
        <v>pics\\Banan_7.jpg</v>
      </c>
      <c r="AT9">
        <f t="shared" ca="1" si="6"/>
        <v>0.26447454025080375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_Вязкий_ли_XXXXX?</v>
      </c>
      <c r="BD9" cm="1">
        <f t="array" aca="1" ref="BD9" ca="1">INDEX($L$2:$L$9,(RANK(AT9,$AT$2:$AT$9)))</f>
        <v>2062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VLOOKUP(B10,audio_list_stym!$A$3:$BP$18,67,FALSE)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VLOOKUP(B10,audio_list_stym!$A$3:$AJ$18,35,FALSE)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2230</v>
      </c>
      <c r="AD10" t="str">
        <f t="shared" ca="1" si="9"/>
        <v>pics\\dis8.jpg</v>
      </c>
      <c r="AE10" s="22" t="str">
        <f t="array" aca="1" ref="AE10" ca="1">IF(G10="экспл",INDEX(total_visual_stym!$C$146:$C$209,(RANK(total_visual_stym!E154,total_visual_stym!$E$146:$E$209))),0)</f>
        <v>pics\\dis8.jpg</v>
      </c>
      <c r="AF10" s="22" t="str">
        <f t="shared" si="2"/>
        <v/>
      </c>
      <c r="AG10" t="str">
        <f t="shared" ref="AG10:AG49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33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3.749973193351297E-2</v>
      </c>
      <c r="AP10" t="str">
        <f t="shared" ca="1" si="11"/>
        <v>pics\\Injir_6.jpg</v>
      </c>
      <c r="AQ10" t="str">
        <f t="shared" ca="1" si="12"/>
        <v>pics\\Tikva_6.jpg</v>
      </c>
      <c r="AT10">
        <f t="shared" ca="1" si="6"/>
        <v>0.25365626547775377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На_экране_XXXXX._Он_старый?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2055</v>
      </c>
      <c r="BG10" cm="1">
        <f t="array" aca="1" ref="BG10" ca="1">INDEX(BD34:BD65,(RANK(AT3,$AT$2:$AT$16)))</f>
        <v>2007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VLOOKUP(B11,audio_list_stym!$A$3:$BP$18,67,FALSE)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VLOOKUP(B11,audio_list_stym!$A$3:$AJ$18,35,FALSE)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2209</v>
      </c>
      <c r="AD11" t="str">
        <f t="shared" ca="1" si="9"/>
        <v>pics\\dis51.jpg</v>
      </c>
      <c r="AE11" s="22" t="str">
        <f t="array" aca="1" ref="AE11" ca="1">IF(G11="экспл",INDEX(total_visual_stym!$C$146:$C$209,(RANK(total_visual_stym!E155,total_visual_stym!$E$146:$E$209))),0)</f>
        <v>pics\\dis51.jpg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0.35870259305258356</v>
      </c>
      <c r="AP11" t="str">
        <f t="shared" ca="1" si="11"/>
        <v>pics\\Banan_6.jpg</v>
      </c>
      <c r="AQ11" t="str">
        <f t="shared" ca="1" si="12"/>
        <v>pics\\Goroh_6.jpg</v>
      </c>
      <c r="AT11">
        <f t="shared" ca="1" si="6"/>
        <v>0.75028763909088991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Посмотрите,_вот_XXXXX._Фиолетовый_ли_он?</v>
      </c>
      <c r="BD11" cm="1">
        <f t="array" aca="1" ref="BD11" ca="1">INDEX($L$10:$L$17,(RANK(AT3,$AT$2:$AT$9)))</f>
        <v>2040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VLOOKUP(B12,audio_list_stym!$A$3:$BP$18,67,FALSE)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VLOOKUP(B12,audio_list_stym!$A$3:$AJ$18,35,FALSE)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2226</v>
      </c>
      <c r="AD12" t="str">
        <f t="shared" ca="1" si="9"/>
        <v>pics\\dis11.jpg</v>
      </c>
      <c r="AE12" s="22" t="str">
        <f t="array" aca="1" ref="AE12" ca="1">IF(G12="экспл",INDEX(total_visual_stym!$C$146:$C$209,(RANK(total_visual_stym!E156,total_visual_stym!$E$146:$E$209))),0)</f>
        <v>pics\\dis11.jpg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0.69529989091452737</v>
      </c>
      <c r="AP12" t="str">
        <f t="shared" ca="1" si="11"/>
        <v>pics\\Limon_5.jpg</v>
      </c>
      <c r="AQ12" t="str">
        <f t="shared" ca="1" si="12"/>
        <v>pics\\Redis_5.jpg</v>
      </c>
      <c r="AT12">
        <f t="shared" ca="1" si="6"/>
        <v>0.91257296009582389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Вот_XXXXX._Он_с_цедрой?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VLOOKUP(B13,audio_list_stym!$A$3:$BP$18,67,FALSE)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VLOOKUP(B13,audio_list_stym!$A$3:$AJ$18,35,FALSE)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2188</v>
      </c>
      <c r="AD13" t="str">
        <f t="shared" ca="1" si="9"/>
        <v>pics\\dis3.jpg</v>
      </c>
      <c r="AE13" s="22" t="str">
        <f t="array" aca="1" ref="AE13" ca="1">IF(G13="экспл",INDEX(total_visual_stym!$C$146:$C$209,(RANK(total_visual_stym!E157,total_visual_stym!$E$146:$E$209))),0)</f>
        <v>pics\\dis3.jpg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0.12006557108296656</v>
      </c>
      <c r="AP13" t="str">
        <f t="shared" ca="1" si="11"/>
        <v>pics\\Injir_4.jpg</v>
      </c>
      <c r="AQ13" t="str">
        <f t="shared" ca="1" si="12"/>
        <v>pics\\Tikva_4.jpg</v>
      </c>
      <c r="AT13">
        <f t="shared" ca="1" si="6"/>
        <v>0.30256042779387804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Это_XXXXX._Кислый_ли_он?</v>
      </c>
      <c r="BD13" cm="1">
        <f t="array" aca="1" ref="BD13" ca="1">INDEX($L$10:$L$17,(RANK(AT5,$AT$2:$AT$9)))</f>
        <v>2035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VLOOKUP(B14,audio_list_stym!$A$3:$BP$18,67,FALSE)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VLOOKUP(B14,audio_list_stym!$A$3:$AJ$18,35,FALSE)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2207</v>
      </c>
      <c r="AD14" t="str">
        <f t="shared" ca="1" si="9"/>
        <v>pics\\dis44.jpg</v>
      </c>
      <c r="AE14" s="22" t="str">
        <f t="array" aca="1" ref="AE14" ca="1">IF(G14="экспл",INDEX(total_visual_stym!$C$146:$C$209,(RANK(total_visual_stym!E158,total_visual_stym!$E$146:$E$209))),0)</f>
        <v>pics\\dis44.jpg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0.54083083032761048</v>
      </c>
      <c r="AP14" t="str">
        <f t="shared" ca="1" si="11"/>
        <v>pics\\Banan_3.jpg</v>
      </c>
      <c r="AQ14" t="str">
        <f t="shared" ca="1" si="12"/>
        <v>pics\\Goroh_3.jpg</v>
      </c>
      <c r="AT14">
        <f t="shared" ca="1" si="6"/>
        <v>5.2395760113126411E-2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На_картинке_XXXXX._Сочный_ли_он?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VLOOKUP(B15,audio_list_stym!$A$3:$BP$18,67,FALSE)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VLOOKUP(B15,audio_list_stym!$A$3:$AJ$18,35,FALSE)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2218</v>
      </c>
      <c r="AD15" t="str">
        <f t="shared" ca="1" si="9"/>
        <v>pics\\dis64.jpg</v>
      </c>
      <c r="AE15" s="22" t="str">
        <f t="array" aca="1" ref="AE15" ca="1">IF(G15="экспл",INDEX(total_visual_stym!$C$146:$C$209,(RANK(total_visual_stym!E159,total_visual_stym!$E$146:$E$209))),0)</f>
        <v>pics\\dis64.jpg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0.56427462823209473</v>
      </c>
      <c r="AP15" t="str">
        <f t="shared" ca="1" si="11"/>
        <v>pics\\Limon_8.jpg</v>
      </c>
      <c r="AQ15" t="str">
        <f t="shared" ca="1" si="12"/>
        <v>pics\\Redis_8.jpg</v>
      </c>
      <c r="AT15">
        <f t="shared" ca="1" si="6"/>
        <v>0.6033817695320427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На_мониторе_XXXXX._Упругий_ли_он?</v>
      </c>
      <c r="BD15" cm="1">
        <f t="array" aca="1" ref="BD15" ca="1">INDEX($L$10:$L$17,(RANK(AT7,$AT$2:$AT$9)))</f>
        <v>2039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VLOOKUP(B16,audio_list_stym!$A$3:$BP$18,67,FALSE)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VLOOKUP(B16,audio_list_stym!$A$3:$AJ$18,35,FALSE)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2200</v>
      </c>
      <c r="AD16" t="str">
        <f t="shared" ca="1" si="9"/>
        <v>pics\\dis57.jpg</v>
      </c>
      <c r="AE16" s="22" t="str">
        <f t="array" aca="1" ref="AE16" ca="1">IF(G16="экспл",INDEX(total_visual_stym!$C$146:$C$209,(RANK(total_visual_stym!E160,total_visual_stym!$E$146:$E$209))),0)</f>
        <v>pics\\dis57.jpg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0.54837428863942561</v>
      </c>
      <c r="AP16" t="str">
        <f t="shared" ca="1" si="11"/>
        <v>pics\\Banan_2.jpg</v>
      </c>
      <c r="AQ16" t="str">
        <f t="shared" ca="1" si="12"/>
        <v>pics\\Goroh_2.jpg</v>
      </c>
      <c r="AT16">
        <f t="shared" ca="1" si="6"/>
        <v>0.27900415767642561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Перед_Вами_XXXXX._Он_длинный?</v>
      </c>
      <c r="BD16" cm="1">
        <f t="array" aca="1" ref="BD16" ca="1">INDEX($L$10:$L$17,(RANK(AT8,$AT$2:$AT$9)))</f>
        <v>2037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VLOOKUP(B17,audio_list_stym!$A$3:$BP$18,67,FALSE)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VLOOKUP(B17,audio_list_stym!$A$3:$AJ$18,35,FALSE)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2198</v>
      </c>
      <c r="AD17" t="str">
        <f t="shared" ca="1" si="9"/>
        <v>pics\\dis42.jpg</v>
      </c>
      <c r="AE17" s="22" t="str">
        <f t="array" aca="1" ref="AE17" ca="1">IF(G17="экспл",INDEX(total_visual_stym!$C$146:$C$209,(RANK(total_visual_stym!E161,total_visual_stym!$E$146:$E$209))),0)</f>
        <v>pics\\dis42.jpg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7.6340317551322201E-3</v>
      </c>
      <c r="AP17" t="str">
        <f t="shared" ca="1" si="11"/>
        <v>pics\\Injir_7.jpg</v>
      </c>
      <c r="AQ17" t="str">
        <f t="shared" ca="1" si="12"/>
        <v>pics\\Tikva_7.jpg</v>
      </c>
      <c r="AT17">
        <f t="shared" ca="1" si="6"/>
        <v>0.26010773438104395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Вы_видите_XXXXX._Он_без_кожуры?</v>
      </c>
      <c r="BD17" cm="1">
        <f t="array" aca="1" ref="BD17" ca="1">INDEX($L$10:$L$17,(RANK(AT9,$AT$2:$AT$9)))</f>
        <v>2038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VLOOKUP(B18,audio_list_stym!$A$3:$BP$18,67,FALSE)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VLOOKUP(B18,audio_list_stym!$A$3:$AJ$18,35,FALSE)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2052</v>
      </c>
      <c r="AD18" t="str">
        <f t="shared" ca="1" si="9"/>
        <v>pics\\Redis_4.jpg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0.76429786599481309</v>
      </c>
      <c r="AP18" t="str">
        <f t="shared" ca="1" si="11"/>
        <v>pics\\Limon_4.jpg</v>
      </c>
      <c r="AQ18" t="str">
        <f t="shared" ca="1" si="12"/>
        <v>pics\\Redis_4.jpg</v>
      </c>
      <c r="AS18" t="str">
        <f t="shared" ref="AS18:AS25" ca="1" si="17">IF(AH18="sound\\Tropic",AQ18,"")</f>
        <v>pics\\Redis_4.jpg</v>
      </c>
      <c r="AT18">
        <f t="shared" ca="1" si="6"/>
        <v>0.71818060784452131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_С_молоком_ли_КОКОС?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VLOOKUP(B19,audio_list_stym!$A$3:$BP$18,67,FALSE)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VLOOKUP(B19,audio_list_stym!$A$3:$AJ$18,35,FALSE)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2054</v>
      </c>
      <c r="AD19" t="str">
        <f t="shared" ca="1" si="9"/>
        <v>pics\\Redis_6.jpg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0.63233810312106231</v>
      </c>
      <c r="AP19" t="str">
        <f t="shared" ca="1" si="11"/>
        <v>pics\\Limon_6.jpg</v>
      </c>
      <c r="AQ19" t="str">
        <f t="shared" ca="1" si="12"/>
        <v>pics\\Redis_6.jpg</v>
      </c>
      <c r="AS19" t="str">
        <f t="shared" ca="1" si="17"/>
        <v>pics\\Redis_6.jpg</v>
      </c>
      <c r="AT19">
        <f t="shared" ca="1" si="6"/>
        <v>9.7569116881874862E-3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_Полый_ли_КОКОС?</v>
      </c>
      <c r="BD19" cm="1">
        <f t="array" aca="1" ref="BD19" ca="1">INDEX($L$18:$L$25,(RANK(AT3,$AT$2:$AT$9)))</f>
        <v>2032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VLOOKUP(B20,audio_list_stym!$A$3:$BP$18,67,FALSE)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VLOOKUP(B20,audio_list_stym!$A$3:$AJ$18,35,FALSE)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2024</v>
      </c>
      <c r="AD20" t="str">
        <f t="shared" ca="1" si="9"/>
        <v>pics\\Goroh_8.jpg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pics\\Goroh_8.jpg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0.3210083089808643</v>
      </c>
      <c r="AP20" t="str">
        <f t="shared" ca="1" si="11"/>
        <v>pics\\Banan_8.jpg</v>
      </c>
      <c r="AQ20" t="str">
        <f t="shared" ca="1" si="12"/>
        <v>pics\\Goroh_8.jpg</v>
      </c>
      <c r="AS20" t="str">
        <f t="shared" ca="1" si="17"/>
        <v>pics\\Goroh_8.jpg</v>
      </c>
      <c r="AT20">
        <f t="shared" ca="1" si="6"/>
        <v>0.65698965520169583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_Гладкий_ли_КОКОС?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VLOOKUP(B21,audio_list_stym!$A$3:$BP$18,67,FALSE)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VLOOKUP(B21,audio_list_stym!$A$3:$AJ$18,35,FALSE)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2161</v>
      </c>
      <c r="AD21" t="str">
        <f t="shared" ca="1" si="9"/>
        <v>pics\\Tikva_1.jpg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pics\\Tikva_1.jpg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0.1984877719576611</v>
      </c>
      <c r="AP21" t="str">
        <f t="shared" ca="1" si="11"/>
        <v>pics\\Injir_1.jpg</v>
      </c>
      <c r="AQ21" t="str">
        <f t="shared" ca="1" si="12"/>
        <v>pics\\Tikva_1.jpg</v>
      </c>
      <c r="AS21" t="str">
        <f t="shared" ca="1" si="17"/>
        <v>pics\\Tikva_1.jpg</v>
      </c>
      <c r="AT21">
        <f t="shared" ca="1" si="6"/>
        <v>0.47745438250826633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_Пористый_ли_КОКОС?</v>
      </c>
      <c r="BD21" cm="1">
        <f t="array" aca="1" ref="BD21" ca="1">INDEX($L$18:$L$25,(RANK(AT5,$AT$2:$AT$9)))</f>
        <v>2027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VLOOKUP(B22,audio_list_stym!$A$3:$BP$18,67,FALSE)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VLOOKUP(B22,audio_list_stym!$A$3:$AJ$18,35,FALSE)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2055</v>
      </c>
      <c r="AD22" t="str">
        <f t="shared" ca="1" si="9"/>
        <v>pics\\Redis_7.jpg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0.62284311632698797</v>
      </c>
      <c r="AP22" t="str">
        <f t="shared" ca="1" si="11"/>
        <v>pics\\Limon_7.jpg</v>
      </c>
      <c r="AQ22" t="str">
        <f t="shared" ca="1" si="12"/>
        <v>pics\\Redis_7.jpg</v>
      </c>
      <c r="AS22" t="str">
        <f t="shared" ca="1" si="17"/>
        <v>pics\\Redis_7.jpg</v>
      </c>
      <c r="AT22">
        <f t="shared" ca="1" si="6"/>
        <v>0.87832356965659697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_Вареный_ли_КОКОС?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VLOOKUP(B23,audio_list_stym!$A$3:$BP$18,67,FALSE)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VLOOKUP(B23,audio_list_stym!$A$3:$AJ$18,35,FALSE)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2162</v>
      </c>
      <c r="AD23" t="str">
        <f t="shared" ca="1" si="9"/>
        <v>pics\\Tikva_2.jpg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pics\\Tikva_2.jpg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0.18815520920974316</v>
      </c>
      <c r="AP23" t="str">
        <f t="shared" ca="1" si="11"/>
        <v>pics\\Injir_2.jpg</v>
      </c>
      <c r="AQ23" t="str">
        <f t="shared" ca="1" si="12"/>
        <v>pics\\Tikva_2.jpg</v>
      </c>
      <c r="AS23" t="str">
        <f t="shared" ca="1" si="17"/>
        <v>pics\\Tikva_2.jpg</v>
      </c>
      <c r="AT23">
        <f t="shared" ca="1" si="6"/>
        <v>0.12681459905929382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_Плотный_ли_КОКОС?</v>
      </c>
      <c r="BD23" cm="1">
        <f t="array" aca="1" ref="BD23" ca="1">INDEX($L$18:$L$25,(RANK(AT7,$AT$2:$AT$9)))</f>
        <v>2031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VLOOKUP(B24,audio_list_stym!$A$3:$BP$18,67,FALSE)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VLOOKUP(B24,audio_list_stym!$A$3:$AJ$18,35,FALSE)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2021</v>
      </c>
      <c r="AD24" t="str">
        <f t="shared" ca="1" si="9"/>
        <v>pics\\Goroh_5.jpg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pics\\Goroh_5.jpg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0.3704795846556258</v>
      </c>
      <c r="AP24" t="str">
        <f t="shared" ca="1" si="11"/>
        <v>pics\\Banan_5.jpg</v>
      </c>
      <c r="AQ24" t="str">
        <f t="shared" ca="1" si="12"/>
        <v>pics\\Goroh_5.jpg</v>
      </c>
      <c r="AS24" t="str">
        <f t="shared" ca="1" si="17"/>
        <v>pics\\Goroh_5.jpg</v>
      </c>
      <c r="AT24">
        <f t="shared" ca="1" si="6"/>
        <v>0.87218973821753765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_Ворсистый_ли_КОКОС?</v>
      </c>
      <c r="BD24" cm="1">
        <f t="array" aca="1" ref="BD24" ca="1">INDEX($L$18:$L$25,(RANK(AT8,$AT$2:$AT$9)))</f>
        <v>2029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VLOOKUP(B25,audio_list_stym!$A$3:$BP$18,67,FALSE)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VLOOKUP(B25,audio_list_stym!$A$3:$AJ$18,35,FALSE)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2049</v>
      </c>
      <c r="AD25" t="str">
        <f t="shared" ca="1" si="9"/>
        <v>pics\\Redis_1.jpg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pics\\Redis_1.jpg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0.9249006280042088</v>
      </c>
      <c r="AP25" t="str">
        <f t="shared" ca="1" si="11"/>
        <v>pics\\Limon_1.jpg</v>
      </c>
      <c r="AQ25" t="str">
        <f t="shared" ca="1" si="12"/>
        <v>pics\\Redis_1.jpg</v>
      </c>
      <c r="AS25" t="str">
        <f t="shared" ca="1" si="17"/>
        <v>pics\\Redis_1.jpg</v>
      </c>
      <c r="AT25">
        <f t="shared" ca="1" si="6"/>
        <v>0.4401471605060554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_Мягкий_ли_КОКОС?</v>
      </c>
      <c r="BD25" cm="1">
        <f t="array" aca="1" ref="BD25" ca="1">INDEX($L$18:$L$25,(RANK(AT9,$AT$2:$AT$9)))</f>
        <v>2030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VLOOKUP(B26,audio_list_stym!$A$3:$BP$18,67,FALSE)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VLOOKUP(B26,audio_list_stym!$A$3:$AJ$18,35,FALSE)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2213</v>
      </c>
      <c r="AD26" t="str">
        <f t="shared" ca="1" si="9"/>
        <v>pics\\dis49.jpg</v>
      </c>
      <c r="AE26" s="22" t="str">
        <f t="array" aca="1" ref="AE26" ca="1">IF(G26="экспл",INDEX(total_visual_stym!$C$146:$C$209,(RANK(total_visual_stym!E170,total_visual_stym!$E$146:$E$209))),0)</f>
        <v>pics\\dis49.jpg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0.35079292283357344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2060</v>
      </c>
      <c r="BF26" cm="1">
        <f t="array" aca="1" ref="BF26" ca="1">INDEX(BD34:BD49,(RANK(AT5,$AT$2:$AT$16)))</f>
        <v>2044</v>
      </c>
      <c r="BG26" cm="1">
        <f t="array" aca="1" ref="BG26" ca="1">INDEX(BD50:BD65,(RANK(AT5,$AT$2:$AT$16)))</f>
        <v>2012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VLOOKUP(B27,audio_list_stym!$A$3:$BP$18,67,FALSE)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VLOOKUP(B27,audio_list_stym!$A$3:$AJ$18,35,FALSE)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2204</v>
      </c>
      <c r="AD27" t="str">
        <f t="shared" ca="1" si="9"/>
        <v>pics\\dis52.jpg</v>
      </c>
      <c r="AE27" s="22" t="str">
        <f t="array" aca="1" ref="AE27" ca="1">IF(G27="экспл",INDEX(total_visual_stym!$C$146:$C$209,(RANK(total_visual_stym!E171,total_visual_stym!$E$146:$E$209))),0)</f>
        <v>pics\\dis52.jpg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0.33582743612773658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Посмотрите,_вот_РЕДИС._Он_алый?</v>
      </c>
      <c r="BD27" cm="1">
        <f t="array" aca="1" ref="BD27" ca="1">INDEX($L$26:$L$33,(RANK(AT3,$AT$2:$AT$9)))</f>
        <v>2056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VLOOKUP(B28,audio_list_stym!$A$3:$BP$18,67,FALSE)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VLOOKUP(B28,audio_list_stym!$A$3:$AJ$18,35,FALSE)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2173</v>
      </c>
      <c r="AD28" t="str">
        <f t="shared" ca="1" si="9"/>
        <v>pics\\dis37.jpg</v>
      </c>
      <c r="AE28" s="22" t="str">
        <f t="array" aca="1" ref="AE28" ca="1">IF(G28="экспл",INDEX(total_visual_stym!$C$146:$C$209,(RANK(total_visual_stym!E172,total_visual_stym!$E$146:$E$209))),0)</f>
        <v>pics\\dis37.jpg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0.99028565334123742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Вот_РЕДИС._Пряный_ли_он?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VLOOKUP(B29,audio_list_stym!$A$3:$BP$18,67,FALSE)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VLOOKUP(B29,audio_list_stym!$A$3:$AJ$18,35,FALSE)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2171</v>
      </c>
      <c r="AD29" t="str">
        <f t="shared" ca="1" si="9"/>
        <v>pics\\dis22.jpg</v>
      </c>
      <c r="AE29" s="22" t="str">
        <f t="array" aca="1" ref="AE29" ca="1">IF(G29="экспл",INDEX(total_visual_stym!$C$146:$C$209,(RANK(total_visual_stym!E173,total_visual_stym!$E$146:$E$209))),0)</f>
        <v>pics\\dis22.jpg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0.3381975187821975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Это_РЕДИС._Жирный_ли_он?</v>
      </c>
      <c r="BD29" cm="1">
        <f t="array" aca="1" ref="BD29" ca="1">INDEX($L$26:$L$33,(RANK(AT5,$AT$2:$AT$9)))</f>
        <v>2051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VLOOKUP(B30,audio_list_stym!$A$3:$BP$18,67,FALSE)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VLOOKUP(B30,audio_list_stym!$A$3:$AJ$18,35,FALSE)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2185</v>
      </c>
      <c r="AD30" t="str">
        <f t="shared" ca="1" si="9"/>
        <v>pics\\dis31.jpg</v>
      </c>
      <c r="AE30" s="22" t="str">
        <f t="array" aca="1" ref="AE30" ca="1">IF(G30="экспл",INDEX(total_visual_stym!$C$146:$C$209,(RANK(total_visual_stym!E174,total_visual_stym!$E$146:$E$209))),0)</f>
        <v>pics\\dis31.jpg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0.83732861655123469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На_картинке_РЕДИС._Он_соленый?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VLOOKUP(B31,audio_list_stym!$A$3:$BP$18,67,FALSE)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VLOOKUP(B31,audio_list_stym!$A$3:$AJ$18,35,FALSE)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2174</v>
      </c>
      <c r="AD31" t="str">
        <f t="shared" ca="1" si="9"/>
        <v>pics\\dis7.jpg</v>
      </c>
      <c r="AE31" s="22" t="str">
        <f t="array" aca="1" ref="AE31" ca="1">IF(G31="экспл",INDEX(total_visual_stym!$C$146:$C$209,(RANK(total_visual_stym!E175,total_visual_stym!$E$146:$E$209))),0)</f>
        <v>pics\\dis7.jpg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2.6624337440419032E-2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На_мониторе_РЕДИС._Пышный_ли_он?</v>
      </c>
      <c r="BD31" cm="1">
        <f t="array" aca="1" ref="BD31" ca="1">INDEX($L$26:$L$33,(RANK(AT7,$AT$2:$AT$9)))</f>
        <v>2055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VLOOKUP(B32,audio_list_stym!$A$3:$BP$18,67,FALSE)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VLOOKUP(B32,audio_list_stym!$A$3:$AJ$18,35,FALSE)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2187</v>
      </c>
      <c r="AD32" t="str">
        <f t="shared" ca="1" si="9"/>
        <v>pics\\dis1.jpg</v>
      </c>
      <c r="AE32" s="22" t="str">
        <f t="array" aca="1" ref="AE32" ca="1">IF(G32="экспл",INDEX(total_visual_stym!$C$146:$C$209,(RANK(total_visual_stym!E176,total_visual_stym!$E$146:$E$209))),0)</f>
        <v>pics\\dis1.jpg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0.3518522495809091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Перед_Вами_РЕДИС._Крепкий_ли_он?</v>
      </c>
      <c r="BD32" cm="1">
        <f t="array" aca="1" ref="BD32" ca="1">INDEX($L$26:$L$33,(RANK(AT8,$AT$2:$AT$9)))</f>
        <v>2053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VLOOKUP(B33,audio_list_stym!$A$3:$BP$18,67,FALSE)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VLOOKUP(B33,audio_list_stym!$A$3:$AJ$18,35,FALSE)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2197</v>
      </c>
      <c r="AD33" t="str">
        <f t="shared" ca="1" si="9"/>
        <v>pics\\dis54.jpg</v>
      </c>
      <c r="AE33" s="22" t="str">
        <f t="array" aca="1" ref="AE33" ca="1">IF(G33="экспл",INDEX(total_visual_stym!$C$146:$C$209,(RANK(total_visual_stym!E177,total_visual_stym!$E$146:$E$209))),0)</f>
        <v>pics\\dis54.jpg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0.46855644878820846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Вы_видите_РЕДИС._Он_круглый?</v>
      </c>
      <c r="BD33" cm="1">
        <f t="array" aca="1" ref="BD33" ca="1">INDEX($L$26:$L$33,(RANK(AT9,$AT$2:$AT$9)))</f>
        <v>2054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VLOOKUP(B34,audio_list_stym!$A$3:$BP$18,67,FALSE)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VLOOKUP(B34,audio_list_stym!$A$3:$AJ$18,35,FALSE)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2158</v>
      </c>
      <c r="AD34" t="str">
        <f t="shared" ca="1" si="9"/>
        <v>pics\\Injir_6.jpg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pics\\Injir_6.jpg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18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pics\\Injir_6.jpg</v>
      </c>
      <c r="AT34">
        <f t="shared" ca="1" si="6"/>
        <v>0.48667019904695019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_Сырой_ли_XXXXX?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2060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2004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VLOOKUP(B35,audio_list_stym!$A$3:$BP$18,67,FALSE)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VLOOKUP(B35,audio_list_stym!$A$3:$AJ$18,35,FALSE)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2006</v>
      </c>
      <c r="AD35" t="str">
        <f t="shared" ca="1" si="9"/>
        <v>pics\\Banan_6.jpg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pics\\Banan_6.jpg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18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pics\\Banan_6.jpg</v>
      </c>
      <c r="AT35">
        <f t="shared" ca="1" si="6"/>
        <v>0.79674621058061013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_Слоеный_ли_XXXXX?</v>
      </c>
      <c r="BD35" cm="1">
        <f t="array" aca="1" ref="BD35" ca="1">INDEX($L$34:$L$41,(RANK(AT3,$AT$2:$AT$9)))</f>
        <v>2048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VLOOKUP(B36,audio_list_stym!$A$3:$BP$18,67,FALSE)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VLOOKUP(B36,audio_list_stym!$A$3:$AJ$18,35,FALSE)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2037</v>
      </c>
      <c r="AD36" t="str">
        <f t="shared" ca="1" si="9"/>
        <v>pics\\Limon_5.jpg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pics\\Limon_5.jpg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18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pics\\Limon_5.jpg</v>
      </c>
      <c r="AT36">
        <f t="shared" ca="1" si="6"/>
        <v>0.88581758390456722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_Гнилой_ли_XXXXX?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VLOOKUP(B37,audio_list_stym!$A$3:$BP$18,67,FALSE)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VLOOKUP(B37,audio_list_stym!$A$3:$AJ$18,35,FALSE)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2156</v>
      </c>
      <c r="AD37" t="str">
        <f t="shared" ca="1" si="9"/>
        <v>pics\\Injir_4.jpg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pics\\Injir_4.jpg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18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pics\\Injir_4.jpg</v>
      </c>
      <c r="AT37">
        <f t="shared" ca="1" si="6"/>
        <v>7.4383809638140175E-2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_Бугристый_ли_XXXXX?</v>
      </c>
      <c r="BD37" cm="1">
        <f t="array" aca="1" ref="BD37" ca="1">INDEX($L$34:$L$41,(RANK(AT5,$AT$2:$AT$9)))</f>
        <v>2043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VLOOKUP(B38,audio_list_stym!$A$3:$BP$18,67,FALSE)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VLOOKUP(B38,audio_list_stym!$A$3:$AJ$18,35,FALSE)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2003</v>
      </c>
      <c r="AD38" t="str">
        <f t="shared" ca="1" si="9"/>
        <v>pics\\Banan_3.jpg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pics\\Banan_3.jpg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18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pics\\Banan_3.jpg</v>
      </c>
      <c r="AT38">
        <f t="shared" ca="1" si="6"/>
        <v>0.67101571873727361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_Черный_ли_XXXXX?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VLOOKUP(B39,audio_list_stym!$A$3:$BP$18,67,FALSE)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VLOOKUP(B39,audio_list_stym!$A$3:$AJ$18,35,FALSE)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2040</v>
      </c>
      <c r="AD39" t="str">
        <f t="shared" ca="1" si="9"/>
        <v>pics\\Limon_8.jpg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pics\\Limon_8.jpg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18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pics\\Limon_8.jpg</v>
      </c>
      <c r="AT39">
        <f t="shared" ca="1" si="6"/>
        <v>0.59632590055273405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_Хрустящий_ли_XXXXX?</v>
      </c>
      <c r="BD39" cm="1">
        <f t="array" aca="1" ref="BD39" ca="1">INDEX($L$34:$L$41,(RANK(AT7,$AT$2:$AT$9)))</f>
        <v>2047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VLOOKUP(B40,audio_list_stym!$A$3:$BP$18,67,FALSE)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VLOOKUP(B40,audio_list_stym!$A$3:$AJ$18,35,FALSE)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2002</v>
      </c>
      <c r="AD40" t="str">
        <f t="shared" ca="1" si="9"/>
        <v>pics\\Banan_2.jpg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pics\\Banan_2.jpg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18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pics\\Banan_2.jpg</v>
      </c>
      <c r="AT40">
        <f t="shared" ca="1" si="6"/>
        <v>0.80830530434164238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_Блестит_ли_XXXXX?</v>
      </c>
      <c r="BD40" cm="1">
        <f t="array" aca="1" ref="BD40" ca="1">INDEX($L$34:$L$41,(RANK(AT8,$AT$2:$AT$9)))</f>
        <v>2045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VLOOKUP(B41,audio_list_stym!$A$3:$BP$18,67,FALSE)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VLOOKUP(B41,audio_list_stym!$A$3:$AJ$18,35,FALSE)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2159</v>
      </c>
      <c r="AD41" t="str">
        <f t="shared" ca="1" si="9"/>
        <v>pics\\Injir_7.jpg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pics\\Injir_7.jpg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18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pics\\Injir_7.jpg</v>
      </c>
      <c r="AT41">
        <f t="shared" ca="1" si="6"/>
        <v>0.61268420799114576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_Цитрусовый_ли_XXXXX?</v>
      </c>
      <c r="BD41" cm="1">
        <f t="array" aca="1" ref="BD41" ca="1">INDEX($L$34:$L$41,(RANK(AT9,$AT$2:$AT$9)))</f>
        <v>2046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VLOOKUP(B42,audio_list_stym!$A$3:$BP$18,67,FALSE)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VLOOKUP(B42,audio_list_stym!$A$3:$AJ$18,35,FALSE)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2229</v>
      </c>
      <c r="AD42" t="str">
        <f t="shared" ca="1" si="9"/>
        <v>pics\\dis10.jpg</v>
      </c>
      <c r="AE42" s="22" t="str">
        <f t="array" aca="1" ref="AE42" ca="1">IF(G42="экспл",INDEX(total_visual_stym!$C$146:$C$209,(RANK(total_visual_stym!E186,total_visual_stym!$E$146:$E$209))),0)</f>
        <v>pics\\dis10.jpg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0.86667795186848318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На_экране_XXXXX._Он_чистый?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VLOOKUP(B43,audio_list_stym!$A$3:$BP$18,67,FALSE)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VLOOKUP(B43,audio_list_stym!$A$3:$AJ$18,35,FALSE)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2223</v>
      </c>
      <c r="AD43" t="str">
        <f t="shared" ca="1" si="9"/>
        <v>pics\\dis15.jpg</v>
      </c>
      <c r="AE43" s="22" t="str">
        <f t="array" aca="1" ref="AE43" ca="1">IF(G43="экспл",INDEX(total_visual_stym!$C$146:$C$209,(RANK(total_visual_stym!E187,total_visual_stym!$E$146:$E$209))),0)</f>
        <v>pics\\dis15.jpg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8.615445025027213E-2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Посмотрите,_вот_XXXXX._Свежий_ли_он?</v>
      </c>
      <c r="BD43" cm="1">
        <f t="array" aca="1" ref="BD43" ca="1">INDEX($L$42:$L$49,(RANK(AT3,$AT$2:$AT$9)))</f>
        <v>2008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VLOOKUP(B44,audio_list_stym!$A$3:$BP$18,67,FALSE)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VLOOKUP(B44,audio_list_stym!$A$3:$AJ$18,35,FALSE)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2219</v>
      </c>
      <c r="AD44" t="str">
        <f t="shared" ca="1" si="9"/>
        <v>pics\\dis17.jpg</v>
      </c>
      <c r="AE44" s="22" t="str">
        <f t="array" aca="1" ref="AE44" ca="1">IF(G44="экспл",INDEX(total_visual_stym!$C$146:$C$209,(RANK(total_visual_stym!E188,total_visual_stym!$E$146:$E$209))),0)</f>
        <v>pics\\dis17.jpg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0.58708463302532354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Вот_XXXXX._Он_жаренный?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VLOOKUP(B45,audio_list_stym!$A$3:$BP$18,67,FALSE)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VLOOKUP(B45,audio_list_stym!$A$3:$AJ$18,35,FALSE)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2210</v>
      </c>
      <c r="AD45" t="str">
        <f t="shared" ca="1" si="9"/>
        <v>pics\\dis48.jpg</v>
      </c>
      <c r="AE45" s="22" t="str">
        <f t="array" aca="1" ref="AE45" ca="1">IF(G45="экспл",INDEX(total_visual_stym!$C$146:$C$209,(RANK(total_visual_stym!E189,total_visual_stym!$E$146:$E$209))),0)</f>
        <v>pics\\dis48.jpg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0.21894350667052354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Это_XXXXX._Сладкий_ли_он?</v>
      </c>
      <c r="BD45" cm="1">
        <f t="array" aca="1" ref="BD45" ca="1">INDEX($L$42:$L$49,(RANK(AT5,$AT$2:$AT$9)))</f>
        <v>2003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VLOOKUP(B46,audio_list_stym!$A$3:$BP$18,67,FALSE)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VLOOKUP(B46,audio_list_stym!$A$3:$AJ$18,35,FALSE)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2179</v>
      </c>
      <c r="AD46" t="str">
        <f t="shared" ca="1" si="9"/>
        <v>pics\\dis20.jpg</v>
      </c>
      <c r="AE46" s="22" t="str">
        <f t="array" aca="1" ref="AE46" ca="1">IF(G46="экспл",INDEX(total_visual_stym!$C$146:$C$209,(RANK(total_visual_stym!E190,total_visual_stym!$E$146:$E$209))),0)</f>
        <v>pics\\dis20.jpg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0.44722846328308064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На_картинке_XXXXX._Влажный_ли_он?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VLOOKUP(B47,audio_list_stym!$A$3:$BP$18,67,FALSE)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VLOOKUP(B47,audio_list_stym!$A$3:$AJ$18,35,FALSE)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2224</v>
      </c>
      <c r="AD47" t="str">
        <f t="shared" ca="1" si="9"/>
        <v>pics\\dis29.jpg</v>
      </c>
      <c r="AE47" s="22" t="str">
        <f t="array" aca="1" ref="AE47" ca="1">IF(G47="экспл",INDEX(total_visual_stym!$C$146:$C$209,(RANK(total_visual_stym!E191,total_visual_stym!$E$146:$E$209))),0)</f>
        <v>pics\\dis29.jpg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0.17491984887077094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На_мониторе_XXXXX._Он_съедобный?</v>
      </c>
      <c r="BD47" cm="1">
        <f t="array" aca="1" ref="BD47" ca="1">INDEX($L$42:$L$49,(RANK(AT7,$AT$2:$AT$9)))</f>
        <v>2007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VLOOKUP(B48,audio_list_stym!$A$3:$BP$18,67,FALSE)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VLOOKUP(B48,audio_list_stym!$A$3:$AJ$18,35,FALSE)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2215</v>
      </c>
      <c r="AD48" t="str">
        <f t="shared" ca="1" si="9"/>
        <v>pics\\dis62.jpg</v>
      </c>
      <c r="AE48" s="22" t="str">
        <f t="array" aca="1" ref="AE48" ca="1">IF(G48="экспл",INDEX(total_visual_stym!$C$146:$C$209,(RANK(total_visual_stym!E192,total_visual_stym!$E$146:$E$209))),0)</f>
        <v>pics\\dis62.jpg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0.44997335809189964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Перед_Вами_XXXXX._Сиреневый_ли_он?</v>
      </c>
      <c r="BD48" cm="1">
        <f t="array" aca="1" ref="BD48" ca="1">INDEX($L$42:$L$49,(RANK(AT8,$AT$2:$AT$9)))</f>
        <v>2005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VLOOKUP(B49,audio_list_stym!$A$3:$BP$18,67,FALSE)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VLOOKUP(B49,audio_list_stym!$A$3:$AJ$18,35,FALSE)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2222</v>
      </c>
      <c r="AD49" t="str">
        <f t="shared" ca="1" si="9"/>
        <v>pics\\dis14.jpg</v>
      </c>
      <c r="AE49" s="22" t="str">
        <f t="array" aca="1" ref="AE49" ca="1">IF(G49="экспл",INDEX(total_visual_stym!$C$146:$C$209,(RANK(total_visual_stym!E193,total_visual_stym!$E$146:$E$209))),0)</f>
        <v>pics\\dis14.jpg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0.8514166385124452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Вы_видите_XXXXX._Он_репчатый?</v>
      </c>
      <c r="BD49" cm="1">
        <f t="array" aca="1" ref="BD49" ca="1">INDEX($L$42:$L$49,(RANK(AT9,$AT$2:$AT$9)))</f>
        <v>2006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VLOOKUP(B50,audio_list_stym!$A$3:$BP$18,67,FALSE)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VLOOKUP(B50,audio_list_stym!$A$3:$AJ$18,35,FALSE)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2017</v>
      </c>
      <c r="AD50" t="str">
        <f t="shared" ca="1" si="9"/>
        <v>pics\\Goroh_1.jpg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pics\\Goroh_1.jpg</v>
      </c>
      <c r="AH50" t="str">
        <f t="shared" si="3"/>
        <v>sound\\Tropic</v>
      </c>
      <c r="AS50" t="str">
        <f ca="1">IF(AH50="sound\\Tropic",AQ2,"")</f>
        <v>pics\\Goroh_1.jpg</v>
      </c>
      <c r="AT50">
        <f t="shared" ca="1" si="6"/>
        <v>0.60606768484793039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_Коричневый_ли_ФИНИК?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2021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VLOOKUP(B51,audio_list_stym!$A$3:$BP$18,67,FALSE)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VLOOKUP(B51,audio_list_stym!$A$3:$AJ$18,35,FALSE)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2168</v>
      </c>
      <c r="AD51" t="str">
        <f t="shared" ca="1" si="9"/>
        <v>pics\\Tikva_8.jpg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pics\\Tikva_8.jpg</v>
      </c>
      <c r="AH51" t="str">
        <f t="shared" si="3"/>
        <v>sound\\Tropic</v>
      </c>
      <c r="AS51" t="str">
        <f t="shared" ref="AS51:AS57" ca="1" si="22">IF(AH51="sound\\Tropic",AQ3,"")</f>
        <v>pics\\Tikva_8.jpg</v>
      </c>
      <c r="AT51">
        <f t="shared" ca="1" si="6"/>
        <v>0.83881072479702257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_Сахаристый_ли_ФИНИК?</v>
      </c>
      <c r="BD51" cm="1">
        <f t="array" aca="1" ref="BD51" ca="1">INDEX($L$50:$L$57,(RANK(AT3,$AT$2:$AT$9)))</f>
        <v>2016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VLOOKUP(B52,audio_list_stym!$A$3:$BP$18,67,FALSE)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VLOOKUP(B52,audio_list_stym!$A$3:$AJ$18,35,FALSE)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2050</v>
      </c>
      <c r="AD52" t="str">
        <f t="shared" ca="1" si="9"/>
        <v>pics\\Redis_2.jpg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pics\\Redis_2.jpg</v>
      </c>
      <c r="AH52" t="str">
        <f t="shared" si="3"/>
        <v>sound\\Tropic</v>
      </c>
      <c r="AS52" t="str">
        <f t="shared" ca="1" si="22"/>
        <v>pics\\Redis_2.jpg</v>
      </c>
      <c r="AT52">
        <f t="shared" ca="1" si="6"/>
        <v>0.90853378545633268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_Скользкий_ли_ФИНИК?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VLOOKUP(B53,audio_list_stym!$A$3:$BP$18,67,FALSE)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VLOOKUP(B53,audio_list_stym!$A$3:$AJ$18,35,FALSE)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2163</v>
      </c>
      <c r="AD53" t="str">
        <f t="shared" ca="1" si="9"/>
        <v>pics\\Tikva_3.jpg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pics\\Tikva_3.jpg</v>
      </c>
      <c r="AH53" t="str">
        <f t="shared" si="3"/>
        <v>sound\\Tropic</v>
      </c>
      <c r="AS53" t="str">
        <f t="shared" ca="1" si="22"/>
        <v>pics\\Tikva_3.jpg</v>
      </c>
      <c r="AT53">
        <f t="shared" ca="1" si="6"/>
        <v>0.39520536347668567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_Ломкий_ли_ФИНИК?</v>
      </c>
      <c r="BD53" cm="1">
        <f t="array" aca="1" ref="BD53" ca="1">INDEX($L$50:$L$57,(RANK(AT5,$AT$2:$AT$9)))</f>
        <v>2011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VLOOKUP(B54,audio_list_stym!$A$3:$BP$18,67,FALSE)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VLOOKUP(B54,audio_list_stym!$A$3:$AJ$18,35,FALSE)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2020</v>
      </c>
      <c r="AD54" t="str">
        <f t="shared" ca="1" si="9"/>
        <v>pics\\Goroh_4.jpg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pics\\Goroh_4.jpg</v>
      </c>
      <c r="AH54" t="str">
        <f t="shared" si="3"/>
        <v>sound\\Tropic</v>
      </c>
      <c r="AI54" s="11"/>
      <c r="AS54" t="str">
        <f t="shared" ca="1" si="22"/>
        <v>pics\\Goroh_4.jpg</v>
      </c>
      <c r="AT54">
        <f t="shared" ca="1" si="6"/>
        <v>0.86219765535430026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_Мохнатый_ли_ФИНИК?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VLOOKUP(B55,audio_list_stym!$A$3:$BP$18,67,FALSE)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VLOOKUP(B55,audio_list_stym!$A$3:$AJ$18,35,FALSE)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2165</v>
      </c>
      <c r="AD55" t="str">
        <f t="shared" ca="1" si="9"/>
        <v>pics\\Tikva_5.jpg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pics\\Tikva_5.jpg</v>
      </c>
      <c r="AH55" t="str">
        <f t="shared" si="3"/>
        <v>sound\\Tropic</v>
      </c>
      <c r="AS55" t="str">
        <f t="shared" ca="1" si="22"/>
        <v>pics\\Tikva_5.jpg</v>
      </c>
      <c r="AT55">
        <f t="shared" ca="1" si="6"/>
        <v>1.7421566041121439E-2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_Сморщенный_ли_ФИНИК?</v>
      </c>
      <c r="BD55" cm="1">
        <f t="array" aca="1" ref="BD55" ca="1">INDEX($L$50:$L$57,(RANK(AT7,$AT$2:$AT$9)))</f>
        <v>2015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VLOOKUP(B56,audio_list_stym!$A$3:$BP$18,67,FALSE)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VLOOKUP(B56,audio_list_stym!$A$3:$AJ$18,35,FALSE)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2051</v>
      </c>
      <c r="AD56" t="str">
        <f t="shared" ca="1" si="9"/>
        <v>pics\\Redis_3.jpg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pics\\Redis_3.jpg</v>
      </c>
      <c r="AH56" t="str">
        <f t="shared" si="3"/>
        <v>sound\\Tropic</v>
      </c>
      <c r="AS56" t="str">
        <f t="shared" ca="1" si="22"/>
        <v>pics\\Redis_3.jpg</v>
      </c>
      <c r="AT56">
        <f t="shared" ca="1" si="6"/>
        <v>0.99993290266853352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_С_косточкой_ли_ФИНИК?</v>
      </c>
      <c r="BD56" cm="1">
        <f t="array" aca="1" ref="BD56" ca="1">INDEX($L$50:$L$57,(RANK(AT8,$AT$2:$AT$9)))</f>
        <v>2013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VLOOKUP(B57,audio_list_stym!$A$3:$BP$18,67,FALSE)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VLOOKUP(B57,audio_list_stym!$A$3:$AJ$18,35,FALSE)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2023</v>
      </c>
      <c r="AD57" t="str">
        <f t="shared" ca="1" si="9"/>
        <v>pics\\Goroh_7.jpg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pics\\Goroh_7.jpg</v>
      </c>
      <c r="AH57" t="str">
        <f t="shared" si="3"/>
        <v>sound\\Tropic</v>
      </c>
      <c r="AI57" s="11"/>
      <c r="AS57" t="str">
        <f t="shared" ca="1" si="22"/>
        <v>pics\\Goroh_7.jpg</v>
      </c>
      <c r="AT57">
        <f t="shared" ca="1" si="6"/>
        <v>0.66038376961710643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_Треугольный_ли_ФИНИК?</v>
      </c>
      <c r="BD57" cm="1">
        <f t="array" aca="1" ref="BD57" ca="1">INDEX($L$50:$L$57,(RANK(AT9,$AT$2:$AT$9)))</f>
        <v>2014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VLOOKUP(B58,audio_list_stym!$A$3:$BP$18,67,FALSE)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VLOOKUP(B58,audio_list_stym!$A$3:$AJ$18,35,FALSE)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2221</v>
      </c>
      <c r="AD58" t="str">
        <f t="shared" ca="1" si="9"/>
        <v>pics\\dis28.jpg</v>
      </c>
      <c r="AE58" s="22" t="str">
        <f t="array" aca="1" ref="AE58" ca="1">IF(G58="экспл",INDEX(total_visual_stym!$C$146:$C$209,(RANK(total_visual_stym!E202,total_visual_stym!$E$146:$E$209))),0)</f>
        <v>pics\\dis28.jpg</v>
      </c>
      <c r="AF58" s="22" t="str">
        <f t="shared" ref="AF58:AF65" si="23">IF(ISTEXT(AR58),AR58,IF(ISTEXT(AS58),AS58,""))</f>
        <v/>
      </c>
      <c r="AG58" t="str">
        <f t="shared" ref="AG58:AG73" si="24">IF(OR(E58=11,E58=13),M58,"")</f>
        <v>pics\\Goroh_1.jpg</v>
      </c>
      <c r="AH58">
        <f t="shared" si="3"/>
        <v>0</v>
      </c>
      <c r="AI58" s="11"/>
      <c r="AT58">
        <f t="shared" ca="1" si="6"/>
        <v>0.96609323972477334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2004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VLOOKUP(B59,audio_list_stym!$A$3:$BP$18,67,FALSE)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VLOOKUP(B59,audio_list_stym!$A$3:$AJ$18,35,FALSE)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2193</v>
      </c>
      <c r="AD59" t="str">
        <f t="shared" ca="1" si="9"/>
        <v>pics\\dis2.jpg</v>
      </c>
      <c r="AE59" s="22" t="str">
        <f t="array" aca="1" ref="AE59" ca="1">IF(G59="экспл",INDEX(total_visual_stym!$C$146:$C$209,(RANK(total_visual_stym!E203,total_visual_stym!$E$146:$E$209))),0)</f>
        <v>pics\\dis2.jpg</v>
      </c>
      <c r="AF59" s="22" t="str">
        <f t="shared" si="23"/>
        <v/>
      </c>
      <c r="AG59" t="str">
        <f t="shared" si="24"/>
        <v>pics\\Goroh_2.jpg</v>
      </c>
      <c r="AH59">
        <f t="shared" si="3"/>
        <v>0</v>
      </c>
      <c r="AT59">
        <f t="shared" ca="1" si="6"/>
        <v>0.17509966181525738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Посмотрите,_вот_ГОРОХ._Он_в_стручке?</v>
      </c>
      <c r="BD59" cm="1">
        <f t="array" aca="1" ref="BD59" ca="1">INDEX($L$58:$L$65,(RANK(AT3,$AT$2:$AT$9)))</f>
        <v>2024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VLOOKUP(B60,audio_list_stym!$A$3:$BP$18,67,FALSE)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VLOOKUP(B60,audio_list_stym!$A$3:$AJ$18,35,FALSE)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2216</v>
      </c>
      <c r="AD60" t="str">
        <f t="shared" ca="1" si="9"/>
        <v>pics\\dis59.jpg</v>
      </c>
      <c r="AE60" s="22" t="str">
        <f t="array" aca="1" ref="AE60" ca="1">IF(G60="экспл",INDEX(total_visual_stym!$C$146:$C$209,(RANK(total_visual_stym!E204,total_visual_stym!$E$146:$E$209))),0)</f>
        <v>pics\\dis59.jpg</v>
      </c>
      <c r="AF60" s="22" t="str">
        <f t="shared" si="23"/>
        <v/>
      </c>
      <c r="AG60" t="str">
        <f t="shared" si="24"/>
        <v>pics\\Goroh_3.jpg</v>
      </c>
      <c r="AH60">
        <f t="shared" si="3"/>
        <v>0</v>
      </c>
      <c r="AT60">
        <f t="shared" ca="1" si="6"/>
        <v>0.53036504734597811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Вот_ГОРОХ._Ядовитый_ли_он?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VLOOKUP(B61,audio_list_stym!$A$3:$BP$18,67,FALSE)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VLOOKUP(B61,audio_list_stym!$A$3:$AJ$18,35,FALSE)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2206</v>
      </c>
      <c r="AD61" t="str">
        <f t="shared" ca="1" si="9"/>
        <v>pics\\dis50.jpg</v>
      </c>
      <c r="AE61" s="22" t="str">
        <f t="array" aca="1" ref="AE61" ca="1">IF(G61="экспл",INDEX(total_visual_stym!$C$146:$C$209,(RANK(total_visual_stym!E205,total_visual_stym!$E$146:$E$209))),0)</f>
        <v>pics\\dis50.jpg</v>
      </c>
      <c r="AF61" s="22" t="str">
        <f t="shared" si="23"/>
        <v/>
      </c>
      <c r="AG61" t="str">
        <f t="shared" si="24"/>
        <v>pics\\Goroh_4.jpg</v>
      </c>
      <c r="AH61">
        <f t="shared" si="3"/>
        <v>0</v>
      </c>
      <c r="AT61">
        <f t="shared" ca="1" si="6"/>
        <v>0.66921750517599321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Это_ГОРОХ._Он_полосатый?</v>
      </c>
      <c r="BD61" cm="1">
        <f t="array" aca="1" ref="BD61" ca="1">INDEX($L$58:$L$65,(RANK(AT5,$AT$2:$AT$9)))</f>
        <v>2019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VLOOKUP(B62,audio_list_stym!$A$3:$BP$18,67,FALSE)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VLOOKUP(B62,audio_list_stym!$A$3:$AJ$18,35,FALSE)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2170</v>
      </c>
      <c r="AD62" t="str">
        <f t="shared" ca="1" si="9"/>
        <v>pics\\dis36.jpg</v>
      </c>
      <c r="AE62" s="22" t="str">
        <f t="array" aca="1" ref="AE62" ca="1">IF(G62="экспл",INDEX(total_visual_stym!$C$146:$C$209,(RANK(total_visual_stym!E206,total_visual_stym!$E$146:$E$209))),0)</f>
        <v>pics\\dis36.jpg</v>
      </c>
      <c r="AF62" s="22" t="str">
        <f t="shared" si="23"/>
        <v/>
      </c>
      <c r="AG62" t="str">
        <f t="shared" si="24"/>
        <v>pics\\Goroh_5.jpg</v>
      </c>
      <c r="AH62">
        <f t="shared" si="3"/>
        <v>0</v>
      </c>
      <c r="AT62">
        <f t="shared" ca="1" si="6"/>
        <v>3.9447705574929492E-2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На_картинке_ГОРОХ._Он_плоский?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VLOOKUP(B63,audio_list_stym!$A$3:$BP$18,67,FALSE)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VLOOKUP(B63,audio_list_stym!$A$3:$AJ$18,35,FALSE)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9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3"/>
        <v/>
      </c>
      <c r="AG63" t="str">
        <f t="shared" si="24"/>
        <v>pics\\Goroh_6.jpg</v>
      </c>
      <c r="AH63">
        <f t="shared" si="3"/>
        <v>0</v>
      </c>
      <c r="AT63">
        <f t="shared" ca="1" si="6"/>
        <v>0.96391616744399533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На_мониторе_ГОРОХ._Он_толченый?</v>
      </c>
      <c r="BD63" cm="1">
        <f t="array" aca="1" ref="BD63" ca="1">INDEX($L$58:$L$65,(RANK(AT7,$AT$2:$AT$9)))</f>
        <v>2023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VLOOKUP(B64,audio_list_stym!$A$3:$BP$18,67,FALSE)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VLOOKUP(B64,audio_list_stym!$A$3:$AJ$18,35,FALSE)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2178</v>
      </c>
      <c r="AD64" t="str">
        <f t="shared" ca="1" si="9"/>
        <v>pics\\dis34.jpg</v>
      </c>
      <c r="AE64" s="22" t="str">
        <f t="array" aca="1" ref="AE64" ca="1">IF(G64="экспл",INDEX(total_visual_stym!$C$146:$C$209,(RANK(total_visual_stym!E208,total_visual_stym!$E$146:$E$209))),0)</f>
        <v>pics\\dis34.jpg</v>
      </c>
      <c r="AF64" s="22" t="str">
        <f t="shared" si="23"/>
        <v/>
      </c>
      <c r="AG64" t="str">
        <f t="shared" si="24"/>
        <v>pics\\Goroh_7.jpg</v>
      </c>
      <c r="AH64">
        <f t="shared" si="3"/>
        <v>0</v>
      </c>
      <c r="AI64" s="11"/>
      <c r="AT64">
        <f t="shared" ca="1" si="6"/>
        <v>0.98190836790053537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Перед_Вами_ГОРОХ._Зеленый_ли_он?</v>
      </c>
      <c r="BD64" cm="1">
        <f t="array" aca="1" ref="BD64" ca="1">INDEX($L$58:$L$65,(RANK(AT8,$AT$2:$AT$9)))</f>
        <v>2021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VLOOKUP(B65,audio_list_stym!$A$3:$BP$18,67,FALSE)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VLOOKUP(B65,audio_list_stym!$A$3:$AJ$18,35,FALSE)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9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3"/>
        <v/>
      </c>
      <c r="AG65" t="str">
        <f t="shared" si="24"/>
        <v>pics\\Goroh_8.jpg</v>
      </c>
      <c r="AH65">
        <f t="shared" si="3"/>
        <v>0</v>
      </c>
      <c r="AT65">
        <f t="shared" ca="1" si="6"/>
        <v>0.65370063054050276</v>
      </c>
      <c r="AU65" t="s">
        <v>697</v>
      </c>
      <c r="AV65" t="str">
        <f t="shared" ca="1" si="7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Вы_видите_ГОРОХ._Легкий_ли_он?</v>
      </c>
      <c r="BD65" cm="1">
        <f t="array" aca="1" ref="BD65" ca="1">INDEX($L$58:$L$65,(RANK(AT9,$AT$2:$AT$9)))</f>
        <v>2022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VLOOKUP(B66,audio_list_stym!$A$3:$BP$18,67,FALSE)</f>
        <v>16</v>
      </c>
      <c r="F66" t="str">
        <f>VLOOKUP(E66,metki!$A$2:$B$9,2,FALSE)</f>
        <v>импл_новые_без_названия</v>
      </c>
      <c r="G66" t="str">
        <f t="shared" ref="G66:G129" si="25">LEFT(F66,5)</f>
        <v>импл_</v>
      </c>
      <c r="H66" t="str">
        <f>VLOOKUP(B66,audio_list_stym!$A$3:$AJ$18,35,FALSE)</f>
        <v>ZF</v>
      </c>
      <c r="I66" t="s">
        <v>688</v>
      </c>
      <c r="J66" t="str">
        <f t="shared" ref="J66:J129" si="26">H66&amp;I66</f>
        <v>ZF_1</v>
      </c>
      <c r="K66">
        <v>16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281</v>
      </c>
      <c r="Q66" t="str">
        <f>IF(G66="экспл",0,IF(G66="импл_",VLOOKUP(J66,quest_импл!$A$1:$J$129,8,FALSE),0))</f>
        <v>sound\\S_chashuykami_li.wav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2026</v>
      </c>
      <c r="AD66" t="str">
        <f t="shared" ca="1" si="9"/>
        <v>pics\\Kokos_2.jpg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7">AS66</f>
        <v>pics\\Kokos_2.jpg</v>
      </c>
      <c r="AG66" t="str">
        <f t="shared" si="24"/>
        <v/>
      </c>
      <c r="AI66" t="s">
        <v>67</v>
      </c>
      <c r="AO66">
        <f ca="1">RAND()</f>
        <v>0.54303103211186399</v>
      </c>
      <c r="AP66" t="str">
        <f ca="1">INDEX($AI$66:$AI$129,(RANK(AO66,$AO$66:$AO$129)))</f>
        <v>pics\\Kokos_2.jpg</v>
      </c>
      <c r="AS66" t="str">
        <f t="shared" ref="AS66:AS81" ca="1" si="28">IF(G66="импл_",AP66,"")</f>
        <v>pics\\Kokos_2.jpg</v>
      </c>
      <c r="AT66">
        <f t="shared" ref="AT66:AT129" ca="1" si="29">RAND()</f>
        <v>0.52932186782824275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_С_чешуйками_ли_</v>
      </c>
      <c r="BB66" t="str">
        <f t="shared" ref="BB66:BB129" si="31">IF(G66="экспл",AY66&amp;AX66&amp;"."&amp;AZ66,IF(G66="импл_",BA66&amp;AX66&amp;"?"))</f>
        <v>_С_чешуйками_ли_XXXXX?</v>
      </c>
      <c r="BC66">
        <f>A66</f>
        <v>1209</v>
      </c>
      <c r="BD66" cm="1">
        <f t="array" aca="1" ref="BD66" ca="1">INDEX(L66:L73,(RANK(AT2,$AT$2:$AT$9)))</f>
        <v>2146</v>
      </c>
      <c r="BE66" cm="1">
        <f t="array" aca="1" ref="BE66" ca="1">INDEX(BD74:BD89,(RANK(AT2,$AT$2:$AT$7)))</f>
        <v>2072</v>
      </c>
      <c r="BF66" cm="1">
        <f t="array" aca="1" ref="BF66" ca="1">INDEX(BD90:BD113,(RANK(AT2,$AT$2:$AT$17)))</f>
        <v>2081</v>
      </c>
      <c r="BG66" cm="1">
        <f t="array" aca="1" ref="BG66" ca="1">INDEX(BD114:BD129,(RANK(AT2,$AT$2:$AT$17)))</f>
        <v>2129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VLOOKUP(B67,audio_list_stym!$A$3:$BP$18,67,FALSE)</f>
        <v>16</v>
      </c>
      <c r="F67" t="str">
        <f>VLOOKUP(E67,metki!$A$2:$B$9,2,FALSE)</f>
        <v>импл_новые_без_названия</v>
      </c>
      <c r="G67" t="str">
        <f t="shared" si="25"/>
        <v>импл_</v>
      </c>
      <c r="H67" t="str">
        <f>VLOOKUP(B67,audio_list_stym!$A$3:$AJ$18,35,FALSE)</f>
        <v>ZF</v>
      </c>
      <c r="I67" t="s">
        <v>689</v>
      </c>
      <c r="J67" t="str">
        <f t="shared" si="26"/>
        <v>ZF_2</v>
      </c>
      <c r="K67">
        <v>16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282</v>
      </c>
      <c r="Q67" t="str">
        <f>IF(G67="экспл",0,IF(G67="импл_",VLOOKUP(J67,quest_импл!$A$1:$J$129,8,FALSE),0))</f>
        <v>sound\\Rozoviy_li.wav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2063</v>
      </c>
      <c r="AD67" t="str">
        <f t="shared" ref="AD67:AD129" ca="1" si="32">IF(ISTEXT(AE67),AE67,IF(ISTEXT(AF67),AF67,""))</f>
        <v>pics\\Tomat_7.jpg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pics\\Tomat_7.jpg</v>
      </c>
      <c r="AG67" t="str">
        <f t="shared" si="24"/>
        <v/>
      </c>
      <c r="AI67" t="s">
        <v>68</v>
      </c>
      <c r="AO67">
        <f t="shared" ref="AO67:AO129" ca="1" si="33">RAND()</f>
        <v>3.5693479832808461E-2</v>
      </c>
      <c r="AP67" t="str">
        <f t="shared" ref="AP67:AP129" ca="1" si="34">INDEX($AI$66:$AI$129,(RANK(AO67,$AO$66:$AO$129)))</f>
        <v>pics\\Tomat_7.jpg</v>
      </c>
      <c r="AS67" t="str">
        <f t="shared" ca="1" si="28"/>
        <v>pics\\Tomat_7.jpg</v>
      </c>
      <c r="AT67">
        <f t="shared" ca="1" si="29"/>
        <v>0.58616889484987733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_Розовый_ли_</v>
      </c>
      <c r="BB67" t="str">
        <f t="shared" si="31"/>
        <v>_Розовый_ли_XXXXX?</v>
      </c>
      <c r="BD67" cm="1">
        <f t="array" aca="1" ref="BD67" ca="1">INDEX(L67:L74,(RANK(AT3,$AT$2:$AT$9)))</f>
        <v>2065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VLOOKUP(B68,audio_list_stym!$A$3:$BP$18,67,FALSE)</f>
        <v>16</v>
      </c>
      <c r="F68" t="str">
        <f>VLOOKUP(E68,metki!$A$2:$B$9,2,FALSE)</f>
        <v>импл_новые_без_названия</v>
      </c>
      <c r="G68" t="str">
        <f t="shared" si="25"/>
        <v>импл_</v>
      </c>
      <c r="H68" t="str">
        <f>VLOOKUP(B68,audio_list_stym!$A$3:$AJ$18,35,FALSE)</f>
        <v>ZF</v>
      </c>
      <c r="I68" t="s">
        <v>690</v>
      </c>
      <c r="J68" t="str">
        <f t="shared" si="26"/>
        <v>ZF_3</v>
      </c>
      <c r="K68">
        <v>16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283</v>
      </c>
      <c r="Q68" t="str">
        <f>IF(G68="экспл",0,IF(G68="импл_",VLOOKUP(J68,quest_импл!$A$1:$J$129,8,FALSE),0))</f>
        <v>sound\\Tonkiy_li.wav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2022</v>
      </c>
      <c r="AD68" t="str">
        <f t="shared" ca="1" si="32"/>
        <v>pics\\Goroh_6.jpg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pics\\Goroh_6.jpg</v>
      </c>
      <c r="AG68" t="str">
        <f t="shared" si="24"/>
        <v/>
      </c>
      <c r="AI68" t="s">
        <v>69</v>
      </c>
      <c r="AO68">
        <f t="shared" ca="1" si="33"/>
        <v>0.61405817562836829</v>
      </c>
      <c r="AP68" t="str">
        <f t="shared" ca="1" si="34"/>
        <v>pics\\Goroh_6.jpg</v>
      </c>
      <c r="AS68" t="str">
        <f t="shared" ca="1" si="28"/>
        <v>pics\\Goroh_6.jpg</v>
      </c>
      <c r="AT68">
        <f t="shared" ca="1" si="29"/>
        <v>0.3665114851571708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_Тонкий_ли_</v>
      </c>
      <c r="BB68" t="str">
        <f t="shared" si="31"/>
        <v>_Тонкий_ли_XXXXX?</v>
      </c>
      <c r="BD68" cm="1">
        <f t="array" aca="1" ref="BD68" ca="1">INDEX(L68:L75,(RANK(AT4,$AT$2:$AT$9)))</f>
        <v>2147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VLOOKUP(B69,audio_list_stym!$A$3:$BP$18,67,FALSE)</f>
        <v>16</v>
      </c>
      <c r="F69" t="str">
        <f>VLOOKUP(E69,metki!$A$2:$B$9,2,FALSE)</f>
        <v>импл_новые_без_названия</v>
      </c>
      <c r="G69" t="str">
        <f t="shared" si="25"/>
        <v>импл_</v>
      </c>
      <c r="H69" t="str">
        <f>VLOOKUP(B69,audio_list_stym!$A$3:$AJ$18,35,FALSE)</f>
        <v>ZF</v>
      </c>
      <c r="I69" t="s">
        <v>691</v>
      </c>
      <c r="J69" t="str">
        <f t="shared" si="26"/>
        <v>ZF_4</v>
      </c>
      <c r="K69">
        <v>16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284</v>
      </c>
      <c r="Q69" t="str">
        <f>IF(G69="экспл",0,IF(G69="импл_",VLOOKUP(J69,quest_импл!$A$1:$J$129,8,FALSE),0))</f>
        <v>sound\\Celniy_li.wav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2058</v>
      </c>
      <c r="AD69" t="str">
        <f t="shared" ca="1" si="32"/>
        <v>pics\\Tomat_2.jpg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pics\\Tomat_2.jpg</v>
      </c>
      <c r="AG69" t="str">
        <f t="shared" si="24"/>
        <v/>
      </c>
      <c r="AI69" t="s">
        <v>70</v>
      </c>
      <c r="AO69">
        <f t="shared" ca="1" si="33"/>
        <v>0.10709620152972132</v>
      </c>
      <c r="AP69" t="str">
        <f t="shared" ca="1" si="34"/>
        <v>pics\\Tomat_2.jpg</v>
      </c>
      <c r="AS69" t="str">
        <f t="shared" ca="1" si="28"/>
        <v>pics\\Tomat_2.jpg</v>
      </c>
      <c r="AT69">
        <f t="shared" ca="1" si="29"/>
        <v>0.1234676317148502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_Цельный_ли_</v>
      </c>
      <c r="BB69" t="str">
        <f t="shared" si="31"/>
        <v>_Цельный_ли_XXXXX?</v>
      </c>
      <c r="BD69" cm="1">
        <f t="array" aca="1" ref="BD69" ca="1">INDEX(L69:L76,(RANK(AT5,$AT$2:$AT$9)))</f>
        <v>2150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VLOOKUP(B70,audio_list_stym!$A$3:$BP$18,67,FALSE)</f>
        <v>16</v>
      </c>
      <c r="F70" t="str">
        <f>VLOOKUP(E70,metki!$A$2:$B$9,2,FALSE)</f>
        <v>импл_новые_без_названия</v>
      </c>
      <c r="G70" t="str">
        <f t="shared" si="25"/>
        <v>импл_</v>
      </c>
      <c r="H70" t="str">
        <f>VLOOKUP(B70,audio_list_stym!$A$3:$AJ$18,35,FALSE)</f>
        <v>ZF</v>
      </c>
      <c r="I70" t="s">
        <v>692</v>
      </c>
      <c r="J70" t="str">
        <f t="shared" si="26"/>
        <v>ZF_5</v>
      </c>
      <c r="K70">
        <v>16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285</v>
      </c>
      <c r="Q70" t="str">
        <f>IF(G70="экспл",0,IF(G70="импл_",VLOOKUP(J70,quest_импл!$A$1:$J$129,8,FALSE),0))</f>
        <v>sound\\Shershaviy_li.wav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2043</v>
      </c>
      <c r="AD70" t="str">
        <f t="shared" ca="1" si="32"/>
        <v>pics\\Peper_3.jpg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pics\\Peper_3.jpg</v>
      </c>
      <c r="AG70" t="str">
        <f t="shared" si="24"/>
        <v/>
      </c>
      <c r="AI70" t="s">
        <v>71</v>
      </c>
      <c r="AO70">
        <f t="shared" ca="1" si="33"/>
        <v>0.28615301672308147</v>
      </c>
      <c r="AP70" t="str">
        <f t="shared" ca="1" si="34"/>
        <v>pics\\Peper_3.jpg</v>
      </c>
      <c r="AS70" t="str">
        <f t="shared" ca="1" si="28"/>
        <v>pics\\Peper_3.jpg</v>
      </c>
      <c r="AT70">
        <f t="shared" ca="1" si="29"/>
        <v>0.85420818581620128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_Шершавый_ли_</v>
      </c>
      <c r="BB70" t="str">
        <f t="shared" si="31"/>
        <v>_Шершавый_ли_XXXXX?</v>
      </c>
      <c r="BD70" cm="1">
        <f t="array" aca="1" ref="BD70" ca="1">INDEX(L70:L77,(RANK(AT6,$AT$2:$AT$9)))</f>
        <v>2152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VLOOKUP(B71,audio_list_stym!$A$3:$BP$18,67,FALSE)</f>
        <v>16</v>
      </c>
      <c r="F71" t="str">
        <f>VLOOKUP(E71,metki!$A$2:$B$9,2,FALSE)</f>
        <v>импл_новые_без_названия</v>
      </c>
      <c r="G71" t="str">
        <f t="shared" si="25"/>
        <v>импл_</v>
      </c>
      <c r="H71" t="str">
        <f>VLOOKUP(B71,audio_list_stym!$A$3:$AJ$18,35,FALSE)</f>
        <v>ZF</v>
      </c>
      <c r="I71" t="s">
        <v>693</v>
      </c>
      <c r="J71" t="str">
        <f t="shared" si="26"/>
        <v>ZF_6</v>
      </c>
      <c r="K71">
        <v>16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286</v>
      </c>
      <c r="Q71" t="str">
        <f>IF(G71="экспл",0,IF(G71="импл_",VLOOKUP(J71,quest_импл!$A$1:$J$129,8,FALSE),0))</f>
        <v>sound\\Zaostryen_li.wav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2046</v>
      </c>
      <c r="AD71" t="str">
        <f t="shared" ca="1" si="32"/>
        <v>pics\\Peper_6.jpg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pics\\Peper_6.jpg</v>
      </c>
      <c r="AG71" t="str">
        <f t="shared" si="24"/>
        <v/>
      </c>
      <c r="AI71" t="s">
        <v>72</v>
      </c>
      <c r="AO71">
        <f t="shared" ca="1" si="33"/>
        <v>0.23807013691516088</v>
      </c>
      <c r="AP71" t="str">
        <f t="shared" ca="1" si="34"/>
        <v>pics\\Peper_6.jpg</v>
      </c>
      <c r="AS71" t="str">
        <f t="shared" ca="1" si="28"/>
        <v>pics\\Peper_6.jpg</v>
      </c>
      <c r="AT71">
        <f t="shared" ca="1" si="29"/>
        <v>0.74785859052091308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_Заострен_ли_</v>
      </c>
      <c r="BB71" t="str">
        <f t="shared" si="31"/>
        <v>_Заострен_ли_XXXXX?</v>
      </c>
      <c r="BD71" cm="1">
        <f t="array" aca="1" ref="BD71" ca="1">INDEX(L71:L78,(RANK(AT7,$AT$2:$AT$9)))</f>
        <v>2068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VLOOKUP(B72,audio_list_stym!$A$3:$BP$18,67,FALSE)</f>
        <v>16</v>
      </c>
      <c r="F72" t="str">
        <f>VLOOKUP(E72,metki!$A$2:$B$9,2,FALSE)</f>
        <v>импл_новые_без_названия</v>
      </c>
      <c r="G72" t="str">
        <f t="shared" si="25"/>
        <v>импл_</v>
      </c>
      <c r="H72" t="str">
        <f>VLOOKUP(B72,audio_list_stym!$A$3:$AJ$18,35,FALSE)</f>
        <v>ZF</v>
      </c>
      <c r="I72" t="s">
        <v>694</v>
      </c>
      <c r="J72" t="str">
        <f t="shared" si="26"/>
        <v>ZF_7</v>
      </c>
      <c r="K72">
        <v>16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287</v>
      </c>
      <c r="Q72" t="str">
        <f>IF(G72="экспл",0,IF(G72="импл_",VLOOKUP(J72,quest_импл!$A$1:$J$129,8,FALSE),0))</f>
        <v>sound\\Rassipchatiy_li.wav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2045</v>
      </c>
      <c r="AD72" t="str">
        <f t="shared" ca="1" si="32"/>
        <v>pics\\Peper_5.jpg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pics\\Peper_5.jpg</v>
      </c>
      <c r="AG72" t="str">
        <f t="shared" si="24"/>
        <v/>
      </c>
      <c r="AI72" t="s">
        <v>73</v>
      </c>
      <c r="AO72">
        <f t="shared" ca="1" si="33"/>
        <v>0.27775147325603899</v>
      </c>
      <c r="AP72" t="str">
        <f t="shared" ca="1" si="34"/>
        <v>pics\\Peper_5.jpg</v>
      </c>
      <c r="AS72" t="str">
        <f t="shared" ca="1" si="28"/>
        <v>pics\\Peper_5.jpg</v>
      </c>
      <c r="AT72">
        <f t="shared" ca="1" si="29"/>
        <v>0.77822864260313751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_Рассыпчатый_ли_</v>
      </c>
      <c r="BB72" t="str">
        <f t="shared" si="31"/>
        <v>_Рассыпчатый_ли_XXXXX?</v>
      </c>
      <c r="BD72" cm="1">
        <f t="array" aca="1" ref="BD72" ca="1">INDEX(L72:L79,(RANK(AT8,$AT$2:$AT$9)))</f>
        <v>2067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VLOOKUP(B73,audio_list_stym!$A$3:$BP$18,67,FALSE)</f>
        <v>16</v>
      </c>
      <c r="F73" t="str">
        <f>VLOOKUP(E73,metki!$A$2:$B$9,2,FALSE)</f>
        <v>импл_новые_без_названия</v>
      </c>
      <c r="G73" t="str">
        <f t="shared" si="25"/>
        <v>импл_</v>
      </c>
      <c r="H73" t="str">
        <f>VLOOKUP(B73,audio_list_stym!$A$3:$AJ$18,35,FALSE)</f>
        <v>ZF</v>
      </c>
      <c r="I73" t="s">
        <v>695</v>
      </c>
      <c r="J73" t="str">
        <f t="shared" si="26"/>
        <v>ZF_8</v>
      </c>
      <c r="K73">
        <v>16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288</v>
      </c>
      <c r="Q73" t="str">
        <f>IF(G73="экспл",0,IF(G73="импл_",VLOOKUP(J73,quest_импл!$A$1:$J$129,8,FALSE),0))</f>
        <v>sound\\Ochishen_li.wav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2037</v>
      </c>
      <c r="AD73" t="str">
        <f t="shared" ca="1" si="32"/>
        <v>pics\\Limon_5.jpg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pics\\Limon_5.jpg</v>
      </c>
      <c r="AG73" t="str">
        <f t="shared" si="24"/>
        <v/>
      </c>
      <c r="AI73" t="s">
        <v>74</v>
      </c>
      <c r="AO73">
        <f t="shared" ca="1" si="33"/>
        <v>0.35234891486906528</v>
      </c>
      <c r="AP73" t="str">
        <f t="shared" ca="1" si="34"/>
        <v>pics\\Limon_5.jpg</v>
      </c>
      <c r="AS73" t="str">
        <f t="shared" ca="1" si="28"/>
        <v>pics\\Limon_5.jpg</v>
      </c>
      <c r="AT73">
        <f t="shared" ca="1" si="29"/>
        <v>0.35629605268702802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_Очищен_ли_</v>
      </c>
      <c r="BB73" t="str">
        <f t="shared" si="31"/>
        <v>_Очищен_ли_XXXXX?</v>
      </c>
      <c r="BD73" cm="1">
        <f t="array" aca="1" ref="BD73" ca="1">INDEX(L73:L80,(RANK(AT9,$AT$2:$AT$9)))</f>
        <v>2069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VLOOKUP(B74,audio_list_stym!$A$3:$BP$18,67,FALSE)</f>
        <v>17</v>
      </c>
      <c r="F74" t="str">
        <f>VLOOKUP(E74,metki!$A$2:$B$9,2,FALSE)</f>
        <v>экспл_новые_без_названия</v>
      </c>
      <c r="G74" t="str">
        <f t="shared" si="25"/>
        <v>экспл</v>
      </c>
      <c r="H74" t="str">
        <f>VLOOKUP(B74,audio_list_stym!$A$3:$AJ$18,35,FALSE)</f>
        <v>Ackee</v>
      </c>
      <c r="I74" t="s">
        <v>688</v>
      </c>
      <c r="J74" t="str">
        <f t="shared" si="26"/>
        <v>Ackee_1</v>
      </c>
      <c r="K74">
        <v>17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97</v>
      </c>
      <c r="Z74" t="str">
        <f>IF(G74="экспл",VLOOKUP(J74,quest_экспл!$A$1:$N$129,12,FALSE),IF(G74="импл_",0,0))</f>
        <v>sound\\Sushenniy_li_on.wav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2230</v>
      </c>
      <c r="AD74" t="str">
        <f t="shared" ca="1" si="32"/>
        <v>pics\\dis8.jpg</v>
      </c>
      <c r="AE74" s="22" t="str">
        <f t="array" aca="1" ref="AE74" ca="1">IF(G74="экспл",INDEX(total_visual_stym!$C$146:$C$209,(RANK(total_visual_stym!E154,total_visual_stym!$E$146:$E$209))),0)</f>
        <v>pics\\dis8.jpg</v>
      </c>
      <c r="AF74" s="22" t="str">
        <f t="shared" si="27"/>
        <v/>
      </c>
      <c r="AI74" t="s">
        <v>76</v>
      </c>
      <c r="AO74">
        <f t="shared" ca="1" si="33"/>
        <v>0.97875114568634991</v>
      </c>
      <c r="AP74" t="str">
        <f t="shared" ca="1" si="34"/>
        <v>pics\\Banan_1.jpg</v>
      </c>
      <c r="AR74" t="str">
        <f>IF(AH74="sound\\Ogorod",AP2,"")</f>
        <v/>
      </c>
      <c r="AS74" t="str">
        <f t="shared" si="28"/>
        <v/>
      </c>
      <c r="AT74">
        <f t="shared" ca="1" si="29"/>
        <v>0.73391144407156728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_Сушеный_ли_он?</v>
      </c>
      <c r="BA74" t="e">
        <f>VLOOKUP(Q74,audio_list_stym!$B$2:$BQ$299,68,FALSE)</f>
        <v>#N/A</v>
      </c>
      <c r="BB74" t="str">
        <f t="shared" si="31"/>
        <v>На_экране_XXXXX._Сушеный_ли_он?</v>
      </c>
      <c r="BC74">
        <f>A74</f>
        <v>1210</v>
      </c>
      <c r="BD74" cm="1">
        <f t="array" aca="1" ref="BD74" ca="1">INDEX($L$74:$L$81,(RANK(AT2,$AT$2:$AT$9)))</f>
        <v>2066</v>
      </c>
      <c r="BE74" cm="1">
        <f t="array" aca="1" ref="BE74" ca="1">INDEX(BD66:BD73,(RANK(AT3,$AT$2:$AT$9)))</f>
        <v>2069</v>
      </c>
      <c r="BF74" cm="1">
        <f t="array" aca="1" ref="BF74" ca="1">INDEX(BD82:BD105,(RANK(AT3,$AT$2:$AT$17)))</f>
        <v>2085</v>
      </c>
      <c r="BG74" cm="1">
        <f t="array" aca="1" ref="BG74" ca="1">INDEX(BD106:BD129,(RANK(AT3,$AT$2:$AT$9)))</f>
        <v>2118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VLOOKUP(B75,audio_list_stym!$A$3:$BP$18,67,FALSE)</f>
        <v>17</v>
      </c>
      <c r="F75" t="str">
        <f>VLOOKUP(E75,metki!$A$2:$B$9,2,FALSE)</f>
        <v>экспл_новые_без_названия</v>
      </c>
      <c r="G75" t="str">
        <f t="shared" si="25"/>
        <v>экспл</v>
      </c>
      <c r="H75" t="str">
        <f>VLOOKUP(B75,audio_list_stym!$A$3:$AJ$18,35,FALSE)</f>
        <v>Ackee</v>
      </c>
      <c r="I75" t="s">
        <v>689</v>
      </c>
      <c r="J75" t="str">
        <f t="shared" si="26"/>
        <v>Ackee_2</v>
      </c>
      <c r="K75">
        <v>17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98</v>
      </c>
      <c r="Z75" t="str">
        <f>IF(G75="экспл",VLOOKUP(J75,quest_экспл!$A$1:$N$129,12,FALSE),IF(G75="импл_",0,0))</f>
        <v>sound\\On_s_vetochkoy.wav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2209</v>
      </c>
      <c r="AD75" t="str">
        <f t="shared" ca="1" si="32"/>
        <v>pics\\dis51.jpg</v>
      </c>
      <c r="AE75" s="22" t="str">
        <f t="array" aca="1" ref="AE75" ca="1">IF(G75="экспл",INDEX(total_visual_stym!$C$146:$C$209,(RANK(total_visual_stym!E155,total_visual_stym!$E$146:$E$209))),0)</f>
        <v>pics\\dis51.jpg</v>
      </c>
      <c r="AF75" s="22" t="str">
        <f t="shared" si="27"/>
        <v/>
      </c>
      <c r="AI75" t="s">
        <v>77</v>
      </c>
      <c r="AO75">
        <f t="shared" ca="1" si="33"/>
        <v>0.23124359476240708</v>
      </c>
      <c r="AP75" t="str">
        <f t="shared" ca="1" si="34"/>
        <v>pics\\Peper_7.jpg</v>
      </c>
      <c r="AR75" t="str">
        <f t="shared" ref="AR75:AR97" si="35">IF(AH75="sound\\Ogorod",AP3,"")</f>
        <v/>
      </c>
      <c r="AS75" t="str">
        <f t="shared" si="28"/>
        <v/>
      </c>
      <c r="AT75">
        <f t="shared" ca="1" si="29"/>
        <v>2.6933126462716173E-2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_Он_с_веточкой?</v>
      </c>
      <c r="BA75" t="e">
        <f>VLOOKUP(Q75,audio_list_stym!$B$2:$BQ$299,68,FALSE)</f>
        <v>#N/A</v>
      </c>
      <c r="BB75" t="str">
        <f t="shared" si="31"/>
        <v>Посмотрите,_вот_XXXXX._Он_с_веточкой?</v>
      </c>
      <c r="BD75" cm="1">
        <f t="array" aca="1" ref="BD75" ca="1">INDEX($L$74:$L$81,(RANK(AT3,$AT$2:$AT$9)))</f>
        <v>2072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VLOOKUP(B76,audio_list_stym!$A$3:$BP$18,67,FALSE)</f>
        <v>17</v>
      </c>
      <c r="F76" t="str">
        <f>VLOOKUP(E76,metki!$A$2:$B$9,2,FALSE)</f>
        <v>экспл_новые_без_названия</v>
      </c>
      <c r="G76" t="str">
        <f t="shared" si="25"/>
        <v>экспл</v>
      </c>
      <c r="H76" t="str">
        <f>VLOOKUP(B76,audio_list_stym!$A$3:$AJ$18,35,FALSE)</f>
        <v>Ackee</v>
      </c>
      <c r="I76" t="s">
        <v>690</v>
      </c>
      <c r="J76" t="str">
        <f t="shared" si="26"/>
        <v>Ackee_3</v>
      </c>
      <c r="K76">
        <v>17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99</v>
      </c>
      <c r="Z76" t="str">
        <f>IF(G76="экспл",VLOOKUP(J76,quest_экспл!$A$1:$N$129,12,FALSE),IF(G76="импл_",0,0))</f>
        <v>sound\\On_rasskrit.wav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2226</v>
      </c>
      <c r="AD76" t="str">
        <f t="shared" ca="1" si="32"/>
        <v>pics\\dis11.jpg</v>
      </c>
      <c r="AE76" s="22" t="str">
        <f t="array" aca="1" ref="AE76" ca="1">IF(G76="экспл",INDEX(total_visual_stym!$C$146:$C$209,(RANK(total_visual_stym!E156,total_visual_stym!$E$146:$E$209))),0)</f>
        <v>pics\\dis11.jpg</v>
      </c>
      <c r="AF76" s="22" t="str">
        <f t="shared" si="27"/>
        <v/>
      </c>
      <c r="AI76" t="s">
        <v>78</v>
      </c>
      <c r="AO76">
        <f t="shared" ca="1" si="33"/>
        <v>8.3697944394047319E-2</v>
      </c>
      <c r="AP76" t="str">
        <f t="shared" ca="1" si="34"/>
        <v>pics\\Tomat_4.jpg</v>
      </c>
      <c r="AR76" t="str">
        <f t="shared" si="35"/>
        <v/>
      </c>
      <c r="AS76" t="str">
        <f t="shared" si="28"/>
        <v/>
      </c>
      <c r="AT76">
        <f t="shared" ca="1" si="29"/>
        <v>0.83906807493613467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_Он_раскрыт?</v>
      </c>
      <c r="BA76" t="e">
        <f>VLOOKUP(Q76,audio_list_stym!$B$2:$BQ$299,68,FALSE)</f>
        <v>#N/A</v>
      </c>
      <c r="BB76" t="str">
        <f t="shared" si="31"/>
        <v>Вот_XXXXX._Он_раскрыт?</v>
      </c>
      <c r="BD76" cm="1">
        <f t="array" aca="1" ref="BD76" ca="1">INDEX($L$74:$L$81,(RANK(AT4,$AT$2:$AT$9)))</f>
        <v>2065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VLOOKUP(B77,audio_list_stym!$A$3:$BP$18,67,FALSE)</f>
        <v>17</v>
      </c>
      <c r="F77" t="str">
        <f>VLOOKUP(E77,metki!$A$2:$B$9,2,FALSE)</f>
        <v>экспл_новые_без_названия</v>
      </c>
      <c r="G77" t="str">
        <f t="shared" si="25"/>
        <v>экспл</v>
      </c>
      <c r="H77" t="str">
        <f>VLOOKUP(B77,audio_list_stym!$A$3:$AJ$18,35,FALSE)</f>
        <v>Ackee</v>
      </c>
      <c r="I77" t="s">
        <v>691</v>
      </c>
      <c r="J77" t="str">
        <f t="shared" si="26"/>
        <v>Ackee_4</v>
      </c>
      <c r="K77">
        <v>17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100</v>
      </c>
      <c r="Z77" t="str">
        <f>IF(G77="экспл",VLOOKUP(J77,quest_экспл!$A$1:$N$129,12,FALSE),IF(G77="импл_",0,0))</f>
        <v>sound\\Pushistiy_li_on.wav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2188</v>
      </c>
      <c r="AD77" t="str">
        <f t="shared" ca="1" si="32"/>
        <v>pics\\dis3.jpg</v>
      </c>
      <c r="AE77" s="22" t="str">
        <f t="array" aca="1" ref="AE77" ca="1">IF(G77="экспл",INDEX(total_visual_stym!$C$146:$C$209,(RANK(total_visual_stym!E157,total_visual_stym!$E$146:$E$209))),0)</f>
        <v>pics\\dis3.jpg</v>
      </c>
      <c r="AF77" s="22" t="str">
        <f t="shared" si="27"/>
        <v/>
      </c>
      <c r="AI77" t="s">
        <v>79</v>
      </c>
      <c r="AO77">
        <f t="shared" ca="1" si="33"/>
        <v>0.20736360453535596</v>
      </c>
      <c r="AP77" t="str">
        <f t="shared" ca="1" si="34"/>
        <v>pics\\Peper_8.jpg</v>
      </c>
      <c r="AR77" t="str">
        <f t="shared" si="35"/>
        <v/>
      </c>
      <c r="AS77" t="str">
        <f t="shared" si="28"/>
        <v/>
      </c>
      <c r="AT77">
        <f t="shared" ca="1" si="29"/>
        <v>0.36180975806870608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_Пушистый_ли_он?</v>
      </c>
      <c r="BA77" t="e">
        <f>VLOOKUP(Q77,audio_list_stym!$B$2:$BQ$299,68,FALSE)</f>
        <v>#N/A</v>
      </c>
      <c r="BB77" t="str">
        <f t="shared" si="31"/>
        <v>Это_XXXXX._Пушистый_ли_он?</v>
      </c>
      <c r="BD77" cm="1">
        <f t="array" aca="1" ref="BD77" ca="1">INDEX($L$74:$L$81,(RANK(AT5,$AT$2:$AT$9)))</f>
        <v>2067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VLOOKUP(B78,audio_list_stym!$A$3:$BP$18,67,FALSE)</f>
        <v>17</v>
      </c>
      <c r="F78" t="str">
        <f>VLOOKUP(E78,metki!$A$2:$B$9,2,FALSE)</f>
        <v>экспл_новые_без_названия</v>
      </c>
      <c r="G78" t="str">
        <f t="shared" si="25"/>
        <v>экспл</v>
      </c>
      <c r="H78" t="str">
        <f>VLOOKUP(B78,audio_list_stym!$A$3:$AJ$18,35,FALSE)</f>
        <v>Ackee</v>
      </c>
      <c r="I78" t="s">
        <v>692</v>
      </c>
      <c r="J78" t="str">
        <f t="shared" si="26"/>
        <v>Ackee_5</v>
      </c>
      <c r="K78">
        <v>17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101</v>
      </c>
      <c r="Z78" t="str">
        <f>IF(G78="экспл",VLOOKUP(J78,quest_экспл!$A$1:$N$129,12,FALSE),IF(G78="импл_",0,0))</f>
        <v>sound\\On_kvadratniy.wav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2207</v>
      </c>
      <c r="AD78" t="str">
        <f t="shared" ca="1" si="32"/>
        <v>pics\\dis44.jpg</v>
      </c>
      <c r="AE78" s="22" t="str">
        <f t="array" aca="1" ref="AE78" ca="1">IF(G78="экспл",INDEX(total_visual_stym!$C$146:$C$209,(RANK(total_visual_stym!E158,total_visual_stym!$E$146:$E$209))),0)</f>
        <v>pics\\dis44.jpg</v>
      </c>
      <c r="AF78" s="22" t="str">
        <f t="shared" si="27"/>
        <v/>
      </c>
      <c r="AI78" t="s">
        <v>80</v>
      </c>
      <c r="AO78">
        <f t="shared" ca="1" si="33"/>
        <v>7.0820801178925197E-2</v>
      </c>
      <c r="AP78" t="str">
        <f t="shared" ca="1" si="34"/>
        <v>pics\\Tomat_5.jpg</v>
      </c>
      <c r="AR78" t="str">
        <f t="shared" si="35"/>
        <v/>
      </c>
      <c r="AS78" t="str">
        <f t="shared" si="28"/>
        <v/>
      </c>
      <c r="AT78">
        <f t="shared" ca="1" si="29"/>
        <v>0.5162826827835062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_Он_квадратный?</v>
      </c>
      <c r="BA78" t="e">
        <f>VLOOKUP(Q78,audio_list_stym!$B$2:$BQ$299,68,FALSE)</f>
        <v>#N/A</v>
      </c>
      <c r="BB78" t="str">
        <f t="shared" si="31"/>
        <v>На_картинке_XXXXX._Он_квадратный?</v>
      </c>
      <c r="BD78" cm="1">
        <f t="array" aca="1" ref="BD78" ca="1">INDEX($L$74:$L$81,(RANK(AT6,$AT$2:$AT$9)))</f>
        <v>2068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VLOOKUP(B79,audio_list_stym!$A$3:$BP$18,67,FALSE)</f>
        <v>17</v>
      </c>
      <c r="F79" t="str">
        <f>VLOOKUP(E79,metki!$A$2:$B$9,2,FALSE)</f>
        <v>экспл_новые_без_названия</v>
      </c>
      <c r="G79" t="str">
        <f t="shared" si="25"/>
        <v>экспл</v>
      </c>
      <c r="H79" t="str">
        <f>VLOOKUP(B79,audio_list_stym!$A$3:$AJ$18,35,FALSE)</f>
        <v>Ackee</v>
      </c>
      <c r="I79" t="s">
        <v>693</v>
      </c>
      <c r="J79" t="str">
        <f t="shared" si="26"/>
        <v>Ackee_6</v>
      </c>
      <c r="K79">
        <v>17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102</v>
      </c>
      <c r="Z79" t="str">
        <f>IF(G79="экспл",VLOOKUP(J79,quest_экспл!$A$1:$N$129,12,FALSE),IF(G79="импл_",0,0))</f>
        <v>sound\\Raznocvetniy_li_on.wav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2218</v>
      </c>
      <c r="AD79" t="str">
        <f t="shared" ca="1" si="32"/>
        <v>pics\\dis64.jpg</v>
      </c>
      <c r="AE79" s="22" t="str">
        <f t="array" aca="1" ref="AE79" ca="1">IF(G79="экспл",INDEX(total_visual_stym!$C$146:$C$209,(RANK(total_visual_stym!E159,total_visual_stym!$E$146:$E$209))),0)</f>
        <v>pics\\dis64.jpg</v>
      </c>
      <c r="AF79" s="22" t="str">
        <f t="shared" si="27"/>
        <v/>
      </c>
      <c r="AI79" t="s">
        <v>81</v>
      </c>
      <c r="AO79">
        <f t="shared" ca="1" si="33"/>
        <v>0.32509243826954193</v>
      </c>
      <c r="AP79" t="str">
        <f t="shared" ca="1" si="34"/>
        <v>pics\\Limon_6.jpg</v>
      </c>
      <c r="AR79" t="str">
        <f t="shared" si="35"/>
        <v/>
      </c>
      <c r="AS79" t="str">
        <f t="shared" si="28"/>
        <v/>
      </c>
      <c r="AT79">
        <f t="shared" ca="1" si="29"/>
        <v>0.82022116922731936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_Разноцветный_ли_он?</v>
      </c>
      <c r="BA79" t="e">
        <f>VLOOKUP(Q79,audio_list_stym!$B$2:$BQ$299,68,FALSE)</f>
        <v>#N/A</v>
      </c>
      <c r="BB79" t="str">
        <f t="shared" si="31"/>
        <v>На_мониторе_XXXXX._Разноцветный_ли_он?</v>
      </c>
      <c r="BD79" cm="1">
        <f t="array" aca="1" ref="BD79" ca="1">INDEX($L$74:$L$81,(RANK(AT7,$AT$2:$AT$9)))</f>
        <v>2071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VLOOKUP(B80,audio_list_stym!$A$3:$BP$18,67,FALSE)</f>
        <v>17</v>
      </c>
      <c r="F80" t="str">
        <f>VLOOKUP(E80,metki!$A$2:$B$9,2,FALSE)</f>
        <v>экспл_новые_без_названия</v>
      </c>
      <c r="G80" t="str">
        <f t="shared" si="25"/>
        <v>экспл</v>
      </c>
      <c r="H80" t="str">
        <f>VLOOKUP(B80,audio_list_stym!$A$3:$AJ$18,35,FALSE)</f>
        <v>Ackee</v>
      </c>
      <c r="I80" t="s">
        <v>694</v>
      </c>
      <c r="J80" t="str">
        <f t="shared" si="26"/>
        <v>Ackee_7</v>
      </c>
      <c r="K80">
        <v>17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103</v>
      </c>
      <c r="Z80" t="str">
        <f>IF(G80="экспл",VLOOKUP(J80,quest_экспл!$A$1:$N$129,12,FALSE),IF(G80="импл_",0,0))</f>
        <v>sound\\Uvyadshiy_li_on.wav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2200</v>
      </c>
      <c r="AD80" t="str">
        <f t="shared" ca="1" si="32"/>
        <v>pics\\dis57.jpg</v>
      </c>
      <c r="AE80" s="22" t="str">
        <f t="array" aca="1" ref="AE80" ca="1">IF(G80="экспл",INDEX(total_visual_stym!$C$146:$C$209,(RANK(total_visual_stym!E160,total_visual_stym!$E$146:$E$209))),0)</f>
        <v>pics\\dis57.jpg</v>
      </c>
      <c r="AF80" s="22" t="str">
        <f t="shared" si="27"/>
        <v/>
      </c>
      <c r="AI80" t="s">
        <v>82</v>
      </c>
      <c r="AO80">
        <f t="shared" ca="1" si="33"/>
        <v>0.92532985358151798</v>
      </c>
      <c r="AP80" t="str">
        <f t="shared" ca="1" si="34"/>
        <v>pics\\Banan_4.jpg</v>
      </c>
      <c r="AR80" t="str">
        <f t="shared" si="35"/>
        <v/>
      </c>
      <c r="AS80" t="str">
        <f t="shared" si="28"/>
        <v/>
      </c>
      <c r="AT80">
        <f t="shared" ca="1" si="29"/>
        <v>0.73135278783807323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_Увядший_ли_он?</v>
      </c>
      <c r="BA80" t="e">
        <f>VLOOKUP(Q80,audio_list_stym!$B$2:$BQ$299,68,FALSE)</f>
        <v>#N/A</v>
      </c>
      <c r="BB80" t="str">
        <f t="shared" si="31"/>
        <v>Перед_Вами_XXXXX._Увядший_ли_он?</v>
      </c>
      <c r="BD80" cm="1">
        <f t="array" aca="1" ref="BD80" ca="1">INDEX($L$74:$L$81,(RANK(AT8,$AT$2:$AT$9)))</f>
        <v>2069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VLOOKUP(B81,audio_list_stym!$A$3:$BP$18,67,FALSE)</f>
        <v>17</v>
      </c>
      <c r="F81" t="str">
        <f>VLOOKUP(E81,metki!$A$2:$B$9,2,FALSE)</f>
        <v>экспл_новые_без_названия</v>
      </c>
      <c r="G81" t="str">
        <f t="shared" si="25"/>
        <v>экспл</v>
      </c>
      <c r="H81" t="str">
        <f>VLOOKUP(B81,audio_list_stym!$A$3:$AJ$18,35,FALSE)</f>
        <v>Ackee</v>
      </c>
      <c r="I81" t="s">
        <v>695</v>
      </c>
      <c r="J81" t="str">
        <f t="shared" si="26"/>
        <v>Ackee_8</v>
      </c>
      <c r="K81">
        <v>17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104</v>
      </c>
      <c r="Z81" t="str">
        <f>IF(G81="экспл",VLOOKUP(J81,quest_экспл!$A$1:$N$129,12,FALSE),IF(G81="импл_",0,0))</f>
        <v>sound\\On_sklizskiy.wav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2198</v>
      </c>
      <c r="AD81" t="str">
        <f t="shared" ca="1" si="32"/>
        <v>pics\\dis42.jpg</v>
      </c>
      <c r="AE81" s="22" t="str">
        <f t="array" aca="1" ref="AE81" ca="1">IF(G81="экспл",INDEX(total_visual_stym!$C$146:$C$209,(RANK(total_visual_stym!E161,total_visual_stym!$E$146:$E$209))),0)</f>
        <v>pics\\dis42.jpg</v>
      </c>
      <c r="AF81" s="22" t="str">
        <f t="shared" si="27"/>
        <v/>
      </c>
      <c r="AI81" t="s">
        <v>83</v>
      </c>
      <c r="AO81">
        <f t="shared" ca="1" si="33"/>
        <v>0.19976421544987677</v>
      </c>
      <c r="AP81" t="str">
        <f t="shared" ca="1" si="34"/>
        <v>pics\\Redis_1.jpg</v>
      </c>
      <c r="AR81" t="str">
        <f t="shared" si="35"/>
        <v/>
      </c>
      <c r="AS81" t="str">
        <f t="shared" si="28"/>
        <v/>
      </c>
      <c r="AT81">
        <f t="shared" ca="1" si="29"/>
        <v>7.4393302072284229E-2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_Он_склизкий?</v>
      </c>
      <c r="BA81" t="e">
        <f>VLOOKUP(Q81,audio_list_stym!$B$2:$BQ$299,68,FALSE)</f>
        <v>#N/A</v>
      </c>
      <c r="BB81" t="str">
        <f t="shared" si="31"/>
        <v>Вы_видите_XXXXX._Он_склизкий?</v>
      </c>
      <c r="BD81" cm="1">
        <f t="array" aca="1" ref="BD81" ca="1">INDEX($L$74:$L$81,(RANK(AT9,$AT$2:$AT$9)))</f>
        <v>2070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VLOOKUP(B82,audio_list_stym!$A$3:$BP$18,67,FALSE)</f>
        <v>14</v>
      </c>
      <c r="F82" t="str">
        <f>VLOOKUP(E82,metki!$A$2:$B$9,2,FALSE)</f>
        <v>импл_новые_с_названием</v>
      </c>
      <c r="G82" t="str">
        <f t="shared" si="25"/>
        <v>импл_</v>
      </c>
      <c r="H82" t="str">
        <f>VLOOKUP(B82,audio_list_stym!$A$3:$AJ$18,35,FALSE)</f>
        <v>Ake</v>
      </c>
      <c r="I82" t="s">
        <v>688</v>
      </c>
      <c r="J82" t="str">
        <f t="shared" si="26"/>
        <v>Ake_1</v>
      </c>
      <c r="K82">
        <v>14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233</v>
      </c>
      <c r="Q82" t="str">
        <f>IF(G82="экспл",0,IF(G82="импл_",VLOOKUP(J82,quest_импл!$A$1:$J$129,8,FALSE),0))</f>
        <v>sound\\Imeet_li_myakot.wav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2024</v>
      </c>
      <c r="AD82" t="str">
        <f t="shared" ca="1" si="32"/>
        <v>pics\\Goroh_8.jpg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7"/>
        <v>pics\\Goroh_8.jpg</v>
      </c>
      <c r="AI82" t="s">
        <v>84</v>
      </c>
      <c r="AO82">
        <f t="shared" ca="1" si="33"/>
        <v>0.59365516172270849</v>
      </c>
      <c r="AP82" t="str">
        <f t="shared" ca="1" si="34"/>
        <v>pics\\Goroh_8.jpg</v>
      </c>
      <c r="AR82" t="str">
        <f t="shared" si="35"/>
        <v/>
      </c>
      <c r="AS82" t="str">
        <f t="shared" ref="AS82:AS129" ca="1" si="36">IF(G82="импл_",AP82,"")</f>
        <v>pics\\Goroh_8.jpg</v>
      </c>
      <c r="AT82">
        <f t="shared" ca="1" si="29"/>
        <v>0.98783277040806861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_Имеет_ли_мякоть_</v>
      </c>
      <c r="BB82" t="str">
        <f t="shared" si="31"/>
        <v>_Имеет_ли_мякоть_ЛИРОХ?</v>
      </c>
      <c r="BC82">
        <f>A82</f>
        <v>1211</v>
      </c>
      <c r="BD82" cm="1">
        <f t="array" aca="1" ref="BD82" ca="1">INDEX($L$82:$L$89,(RANK(AT2,$AT$2:$AT$9)))</f>
        <v>2074</v>
      </c>
      <c r="BE82" cm="1">
        <f t="array" aca="1" ref="BE82" ca="1">INDEX(BD66:BD81,(RANK(AT4,$AT$2:$AT$17)))</f>
        <v>2065</v>
      </c>
      <c r="BF82" cm="1">
        <f t="array" aca="1" ref="BF82" ca="1">INDEX(BD90:BD105,(RANK(AT4,$AT$2:$AT$17)))</f>
        <v>2088</v>
      </c>
      <c r="BG82" cm="1">
        <f t="array" aca="1" ref="BG82" ca="1">INDEX(BD106:BD129,(RANK(AT4,$AT$2:$AT$9)))</f>
        <v>2114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VLOOKUP(B83,audio_list_stym!$A$3:$BP$18,67,FALSE)</f>
        <v>14</v>
      </c>
      <c r="F83" t="str">
        <f>VLOOKUP(E83,metki!$A$2:$B$9,2,FALSE)</f>
        <v>импл_новые_с_названием</v>
      </c>
      <c r="G83" t="str">
        <f t="shared" si="25"/>
        <v>импл_</v>
      </c>
      <c r="H83" t="str">
        <f>VLOOKUP(B83,audio_list_stym!$A$3:$AJ$18,35,FALSE)</f>
        <v>Ake</v>
      </c>
      <c r="I83" t="s">
        <v>689</v>
      </c>
      <c r="J83" t="str">
        <f t="shared" si="26"/>
        <v>Ake_2</v>
      </c>
      <c r="K83">
        <v>14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234</v>
      </c>
      <c r="Q83" t="str">
        <f>IF(G83="экспл",0,IF(G83="импл_",VLOOKUP(J83,quest_импл!$A$1:$J$129,8,FALSE),0))</f>
        <v>sound\\Prodolgovatiy_li.wav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2040</v>
      </c>
      <c r="AD83" t="str">
        <f t="shared" ca="1" si="32"/>
        <v>pics\\Limon_8.jpg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7"/>
        <v>pics\\Limon_8.jpg</v>
      </c>
      <c r="AI83" t="s">
        <v>85</v>
      </c>
      <c r="AO83">
        <f t="shared" ca="1" si="33"/>
        <v>0.31053485643566503</v>
      </c>
      <c r="AP83" t="str">
        <f t="shared" ca="1" si="34"/>
        <v>pics\\Limon_8.jpg</v>
      </c>
      <c r="AR83" t="str">
        <f t="shared" si="35"/>
        <v/>
      </c>
      <c r="AS83" t="str">
        <f t="shared" ca="1" si="36"/>
        <v>pics\\Limon_8.jpg</v>
      </c>
      <c r="AT83">
        <f t="shared" ca="1" si="29"/>
        <v>0.86343558091886308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_Продолговатый_ли_</v>
      </c>
      <c r="BB83" t="str">
        <f t="shared" si="31"/>
        <v>_Продолговатый_ли_ЛИРОХ?</v>
      </c>
      <c r="BD83" cm="1">
        <f t="array" aca="1" ref="BD83" ca="1">INDEX($L$82:$L$89,(RANK(AT3,$AT$2:$AT$9)))</f>
        <v>2080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VLOOKUP(B84,audio_list_stym!$A$3:$BP$18,67,FALSE)</f>
        <v>14</v>
      </c>
      <c r="F84" t="str">
        <f>VLOOKUP(E84,metki!$A$2:$B$9,2,FALSE)</f>
        <v>импл_новые_с_названием</v>
      </c>
      <c r="G84" t="str">
        <f t="shared" si="25"/>
        <v>импл_</v>
      </c>
      <c r="H84" t="str">
        <f>VLOOKUP(B84,audio_list_stym!$A$3:$AJ$18,35,FALSE)</f>
        <v>Ake</v>
      </c>
      <c r="I84" t="s">
        <v>690</v>
      </c>
      <c r="J84" t="str">
        <f t="shared" si="26"/>
        <v>Ake_3</v>
      </c>
      <c r="K84">
        <v>14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235</v>
      </c>
      <c r="Q84" t="str">
        <f>IF(G84="экспл",0,IF(G84="импл_",VLOOKUP(J84,quest_импл!$A$1:$J$129,8,FALSE),0))</f>
        <v>sound\\Pyatnistyi_li.wav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2056</v>
      </c>
      <c r="AD84" t="str">
        <f t="shared" ca="1" si="32"/>
        <v>pics\\Redis_8.jpg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7"/>
        <v>pics\\Redis_8.jpg</v>
      </c>
      <c r="AI84" t="s">
        <v>94</v>
      </c>
      <c r="AO84">
        <f t="shared" ca="1" si="33"/>
        <v>0.13617353993030423</v>
      </c>
      <c r="AP84" t="str">
        <f t="shared" ca="1" si="34"/>
        <v>pics\\Redis_8.jpg</v>
      </c>
      <c r="AR84" t="str">
        <f t="shared" si="35"/>
        <v/>
      </c>
      <c r="AS84" t="str">
        <f t="shared" ca="1" si="36"/>
        <v>pics\\Redis_8.jpg</v>
      </c>
      <c r="AT84">
        <f t="shared" ca="1" si="29"/>
        <v>6.2262006254826141E-2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_Пятнистый_ли_</v>
      </c>
      <c r="BB84" t="str">
        <f t="shared" si="31"/>
        <v>_Пятнистый_ли_ЛИРОХ?</v>
      </c>
      <c r="BD84" cm="1">
        <f t="array" aca="1" ref="BD84" ca="1">INDEX($L$82:$L$89,(RANK(AT4,$AT$2:$AT$9)))</f>
        <v>2073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VLOOKUP(B85,audio_list_stym!$A$3:$BP$18,67,FALSE)</f>
        <v>14</v>
      </c>
      <c r="F85" t="str">
        <f>VLOOKUP(E85,metki!$A$2:$B$9,2,FALSE)</f>
        <v>импл_новые_с_названием</v>
      </c>
      <c r="G85" t="str">
        <f t="shared" si="25"/>
        <v>импл_</v>
      </c>
      <c r="H85" t="str">
        <f>VLOOKUP(B85,audio_list_stym!$A$3:$AJ$18,35,FALSE)</f>
        <v>Ake</v>
      </c>
      <c r="I85" t="s">
        <v>691</v>
      </c>
      <c r="J85" t="str">
        <f t="shared" si="26"/>
        <v>Ake_4</v>
      </c>
      <c r="K85">
        <v>14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236</v>
      </c>
      <c r="Q85" t="str">
        <f>IF(G85="экспл",0,IF(G85="импл_",VLOOKUP(J85,quest_импл!$A$1:$J$129,8,FALSE),0))</f>
        <v>sound\\S_kochuroy_li.wav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2039</v>
      </c>
      <c r="AD85" t="str">
        <f t="shared" ca="1" si="32"/>
        <v>pics\\Limon_7.jpg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7"/>
        <v>pics\\Limon_7.jpg</v>
      </c>
      <c r="AI85" t="s">
        <v>95</v>
      </c>
      <c r="AO85">
        <f t="shared" ca="1" si="33"/>
        <v>0.31243861691008701</v>
      </c>
      <c r="AP85" t="str">
        <f t="shared" ca="1" si="34"/>
        <v>pics\\Limon_7.jpg</v>
      </c>
      <c r="AR85" t="str">
        <f t="shared" si="35"/>
        <v/>
      </c>
      <c r="AS85" t="str">
        <f t="shared" ca="1" si="36"/>
        <v>pics\\Limon_7.jpg</v>
      </c>
      <c r="AT85">
        <f t="shared" ca="1" si="29"/>
        <v>0.35789563987970285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_С_косточкой_ли_</v>
      </c>
      <c r="BB85" t="str">
        <f t="shared" si="31"/>
        <v>_С_косточкой_ли_ЛИРОХ?</v>
      </c>
      <c r="BD85" cm="1">
        <f t="array" aca="1" ref="BD85" ca="1">INDEX($L$82:$L$89,(RANK(AT5,$AT$2:$AT$9)))</f>
        <v>2075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VLOOKUP(B86,audio_list_stym!$A$3:$BP$18,67,FALSE)</f>
        <v>14</v>
      </c>
      <c r="F86" t="str">
        <f>VLOOKUP(E86,metki!$A$2:$B$9,2,FALSE)</f>
        <v>импл_новые_с_названием</v>
      </c>
      <c r="G86" t="str">
        <f t="shared" si="25"/>
        <v>импл_</v>
      </c>
      <c r="H86" t="str">
        <f>VLOOKUP(B86,audio_list_stym!$A$3:$AJ$18,35,FALSE)</f>
        <v>Ake</v>
      </c>
      <c r="I86" t="s">
        <v>692</v>
      </c>
      <c r="J86" t="str">
        <f t="shared" si="26"/>
        <v>Ake_5</v>
      </c>
      <c r="K86">
        <v>14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237</v>
      </c>
      <c r="Q86" t="str">
        <f>IF(G86="экспл",0,IF(G86="импл_",VLOOKUP(J86,quest_импл!$A$1:$J$129,8,FALSE),0))</f>
        <v>sound\\Fioletoviy_li.wav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2023</v>
      </c>
      <c r="AD86" t="str">
        <f t="shared" ca="1" si="32"/>
        <v>pics\\Goroh_7.jpg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7"/>
        <v>pics\\Goroh_7.jpg</v>
      </c>
      <c r="AI86" t="s">
        <v>96</v>
      </c>
      <c r="AO86">
        <f t="shared" ca="1" si="33"/>
        <v>0.59799814312545596</v>
      </c>
      <c r="AP86" t="str">
        <f t="shared" ca="1" si="34"/>
        <v>pics\\Goroh_7.jpg</v>
      </c>
      <c r="AR86" t="str">
        <f t="shared" si="35"/>
        <v/>
      </c>
      <c r="AS86" t="str">
        <f t="shared" ca="1" si="36"/>
        <v>pics\\Goroh_7.jpg</v>
      </c>
      <c r="AT86">
        <f t="shared" ca="1" si="29"/>
        <v>0.34479263678715377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_Синий_ли_</v>
      </c>
      <c r="BB86" t="str">
        <f t="shared" si="31"/>
        <v>_Синий_ли_ЛИРОХ?</v>
      </c>
      <c r="BD86" cm="1">
        <f t="array" aca="1" ref="BD86" ca="1">INDEX($L$82:$L$89,(RANK(AT6,$AT$2:$AT$9)))</f>
        <v>2076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VLOOKUP(B87,audio_list_stym!$A$3:$BP$18,67,FALSE)</f>
        <v>14</v>
      </c>
      <c r="F87" t="str">
        <f>VLOOKUP(E87,metki!$A$2:$B$9,2,FALSE)</f>
        <v>импл_новые_с_названием</v>
      </c>
      <c r="G87" t="str">
        <f t="shared" si="25"/>
        <v>импл_</v>
      </c>
      <c r="H87" t="str">
        <f>VLOOKUP(B87,audio_list_stym!$A$3:$AJ$18,35,FALSE)</f>
        <v>Ake</v>
      </c>
      <c r="I87" t="s">
        <v>693</v>
      </c>
      <c r="J87" t="str">
        <f t="shared" si="26"/>
        <v>Ake_6</v>
      </c>
      <c r="K87">
        <v>14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238</v>
      </c>
      <c r="Q87" t="str">
        <f>IF(G87="экспл",0,IF(G87="импл_",VLOOKUP(J87,quest_импл!$A$1:$J$129,8,FALSE),0))</f>
        <v>sound\\S_dolkami_li.wav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2054</v>
      </c>
      <c r="AD87" t="str">
        <f t="shared" ca="1" si="32"/>
        <v>pics\\Redis_6.jpg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7"/>
        <v>pics\\Redis_6.jpg</v>
      </c>
      <c r="AI87" t="s">
        <v>97</v>
      </c>
      <c r="AO87">
        <f t="shared" ca="1" si="33"/>
        <v>0.15506462140338118</v>
      </c>
      <c r="AP87" t="str">
        <f t="shared" ca="1" si="34"/>
        <v>pics\\Redis_6.jpg</v>
      </c>
      <c r="AR87" t="str">
        <f t="shared" si="35"/>
        <v/>
      </c>
      <c r="AS87" t="str">
        <f t="shared" ca="1" si="36"/>
        <v>pics\\Redis_6.jpg</v>
      </c>
      <c r="AT87">
        <f t="shared" ca="1" si="29"/>
        <v>0.98575478637167346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_С_дольками_ли_</v>
      </c>
      <c r="BB87" t="str">
        <f t="shared" si="31"/>
        <v>_С_дольками_ли_ЛИРОХ?</v>
      </c>
      <c r="BD87" cm="1">
        <f t="array" aca="1" ref="BD87" ca="1">INDEX($L$82:$L$89,(RANK(AT7,$AT$2:$AT$9)))</f>
        <v>2079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VLOOKUP(B88,audio_list_stym!$A$3:$BP$18,67,FALSE)</f>
        <v>14</v>
      </c>
      <c r="F88" t="str">
        <f>VLOOKUP(E88,metki!$A$2:$B$9,2,FALSE)</f>
        <v>импл_новые_с_названием</v>
      </c>
      <c r="G88" t="str">
        <f t="shared" si="25"/>
        <v>импл_</v>
      </c>
      <c r="H88" t="str">
        <f>VLOOKUP(B88,audio_list_stym!$A$3:$AJ$18,35,FALSE)</f>
        <v>Ake</v>
      </c>
      <c r="I88" t="s">
        <v>694</v>
      </c>
      <c r="J88" t="str">
        <f t="shared" si="26"/>
        <v>Ake_7</v>
      </c>
      <c r="K88">
        <v>14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239</v>
      </c>
      <c r="Q88" t="str">
        <f>IF(G88="экспл",0,IF(G88="импл_",VLOOKUP(J88,quest_импл!$A$1:$J$129,8,FALSE),0))</f>
        <v>sound\\Visushenniy_li.wav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2050</v>
      </c>
      <c r="AD88" t="str">
        <f t="shared" ca="1" si="32"/>
        <v>pics\\Redis_2.jpg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7"/>
        <v>pics\\Redis_2.jpg</v>
      </c>
      <c r="AI88" t="s">
        <v>98</v>
      </c>
      <c r="AO88">
        <f t="shared" ca="1" si="33"/>
        <v>0.19865270301119531</v>
      </c>
      <c r="AP88" t="str">
        <f t="shared" ca="1" si="34"/>
        <v>pics\\Redis_2.jpg</v>
      </c>
      <c r="AR88" t="str">
        <f t="shared" si="35"/>
        <v/>
      </c>
      <c r="AS88" t="str">
        <f t="shared" ca="1" si="36"/>
        <v>pics\\Redis_2.jpg</v>
      </c>
      <c r="AT88">
        <f t="shared" ca="1" si="29"/>
        <v>0.63193445349719124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_Высушенный_ли_</v>
      </c>
      <c r="BB88" t="str">
        <f t="shared" si="31"/>
        <v>_Высушенный_ли_ЛИРОХ?</v>
      </c>
      <c r="BD88" cm="1">
        <f t="array" aca="1" ref="BD88" ca="1">INDEX($L$82:$L$89,(RANK(AT8,$AT$2:$AT$9)))</f>
        <v>2077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VLOOKUP(B89,audio_list_stym!$A$3:$BP$18,67,FALSE)</f>
        <v>14</v>
      </c>
      <c r="F89" t="str">
        <f>VLOOKUP(E89,metki!$A$2:$B$9,2,FALSE)</f>
        <v>импл_новые_с_названием</v>
      </c>
      <c r="G89" t="str">
        <f t="shared" si="25"/>
        <v>импл_</v>
      </c>
      <c r="H89" t="str">
        <f>VLOOKUP(B89,audio_list_stym!$A$3:$AJ$18,35,FALSE)</f>
        <v>Ake</v>
      </c>
      <c r="I89" t="s">
        <v>695</v>
      </c>
      <c r="J89" t="str">
        <f t="shared" si="26"/>
        <v>Ake_8</v>
      </c>
      <c r="K89">
        <v>14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240</v>
      </c>
      <c r="Q89" t="str">
        <f>IF(G89="экспл",0,IF(G89="импл_",VLOOKUP(J89,quest_импл!$A$1:$J$129,8,FALSE),0))</f>
        <v>sound\\Myatiy_li.wav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2020</v>
      </c>
      <c r="AD89" t="str">
        <f t="shared" ca="1" si="32"/>
        <v>pics\\Goroh_4.jpg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7"/>
        <v>pics\\Goroh_4.jpg</v>
      </c>
      <c r="AI89" t="s">
        <v>99</v>
      </c>
      <c r="AO89">
        <f t="shared" ca="1" si="33"/>
        <v>0.66197714878282476</v>
      </c>
      <c r="AP89" t="str">
        <f t="shared" ca="1" si="34"/>
        <v>pics\\Goroh_4.jpg</v>
      </c>
      <c r="AR89" t="str">
        <f t="shared" si="35"/>
        <v/>
      </c>
      <c r="AS89" t="str">
        <f t="shared" ca="1" si="36"/>
        <v>pics\\Goroh_4.jpg</v>
      </c>
      <c r="AT89">
        <f t="shared" ca="1" si="29"/>
        <v>9.8828333193055395E-2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_Мятый_ли_</v>
      </c>
      <c r="BB89" t="str">
        <f t="shared" si="31"/>
        <v>_Мятый_ли_ЛИРОХ?</v>
      </c>
      <c r="BD89" cm="1">
        <f t="array" aca="1" ref="BD89" ca="1">INDEX($L$82:$L$89,(RANK(AT9,$AT$2:$AT$9)))</f>
        <v>2078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VLOOKUP(B90,audio_list_stym!$A$3:$BP$18,67,FALSE)</f>
        <v>15</v>
      </c>
      <c r="F90" t="str">
        <f>VLOOKUP(E90,metki!$A$2:$B$9,2,FALSE)</f>
        <v>экспл_новые_с_названием</v>
      </c>
      <c r="G90" t="str">
        <f t="shared" si="25"/>
        <v>экспл</v>
      </c>
      <c r="H90" t="str">
        <f>VLOOKUP(B90,audio_list_stym!$A$3:$AJ$18,35,FALSE)</f>
        <v>Finger</v>
      </c>
      <c r="I90" t="s">
        <v>688</v>
      </c>
      <c r="J90" t="str">
        <f t="shared" si="26"/>
        <v>Finger_1</v>
      </c>
      <c r="K90">
        <v>15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113</v>
      </c>
      <c r="Z90" t="str">
        <f>IF(G90="экспл",VLOOKUP(J90,quest_экспл!$A$1:$N$129,12,FALSE),IF(G90="импл_",0,0))</f>
        <v>sound\\On_vizhatiy.wav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2213</v>
      </c>
      <c r="AD90" t="str">
        <f t="shared" ca="1" si="32"/>
        <v>pics\\dis49.jpg</v>
      </c>
      <c r="AE90" s="22" t="str">
        <f t="array" aca="1" ref="AE90" ca="1">IF(G90="экспл",INDEX(total_visual_stym!$C$146:$C$209,(RANK(total_visual_stym!E170,total_visual_stym!$E$146:$E$209))),0)</f>
        <v>pics\\dis49.jpg</v>
      </c>
      <c r="AF90" s="22" t="str">
        <f t="shared" si="27"/>
        <v/>
      </c>
      <c r="AI90" t="s">
        <v>100</v>
      </c>
      <c r="AO90">
        <f t="shared" ca="1" si="33"/>
        <v>0.45374993168457523</v>
      </c>
      <c r="AP90" t="str">
        <f t="shared" ca="1" si="34"/>
        <v>pics\\Kokos_6.jpg</v>
      </c>
      <c r="AR90" t="str">
        <f t="shared" si="35"/>
        <v/>
      </c>
      <c r="AS90" t="str">
        <f t="shared" si="36"/>
        <v/>
      </c>
      <c r="AT90">
        <f t="shared" ca="1" si="29"/>
        <v>0.58187496769583136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_Он_выжатый?</v>
      </c>
      <c r="BA90" t="e">
        <f>VLOOKUP(Q90,audio_list_stym!$B$2:$BQ$299,68,FALSE)</f>
        <v>#N/A</v>
      </c>
      <c r="BB90" t="str">
        <f t="shared" si="31"/>
        <v>На_экране_ФИМОН._Он_выжатый?</v>
      </c>
      <c r="BC90">
        <f>A90</f>
        <v>1212</v>
      </c>
      <c r="BD90" cm="1">
        <f t="array" aca="1" ref="BD90" ca="1">INDEX($L$90:$L$97,(RANK(AT2,$AT$2:$AT$9)))</f>
        <v>2082</v>
      </c>
      <c r="BE90" cm="1">
        <f t="array" aca="1" ref="BE90" ca="1">INDEX(BD66:BD81,(RANK(AT5,$AT$2:$AT$17)))</f>
        <v>2152</v>
      </c>
      <c r="BF90" cm="1">
        <f t="array" aca="1" ref="BF90" ca="1">INDEX(BD98:BD113,(RANK(AT5,$AT$2:$AT$17)))</f>
        <v>2092</v>
      </c>
      <c r="BG90" cm="1">
        <f t="array" aca="1" ref="BG90" ca="1">INDEX(BD114:BD129,(RANK(AT5,$AT$2:$AT$9)))</f>
        <v>2129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VLOOKUP(B91,audio_list_stym!$A$3:$BP$18,67,FALSE)</f>
        <v>15</v>
      </c>
      <c r="F91" t="str">
        <f>VLOOKUP(E91,metki!$A$2:$B$9,2,FALSE)</f>
        <v>экспл_новые_с_названием</v>
      </c>
      <c r="G91" t="str">
        <f t="shared" si="25"/>
        <v>экспл</v>
      </c>
      <c r="H91" t="str">
        <f>VLOOKUP(B91,audio_list_stym!$A$3:$AJ$18,35,FALSE)</f>
        <v>Finger</v>
      </c>
      <c r="I91" t="s">
        <v>689</v>
      </c>
      <c r="J91" t="str">
        <f t="shared" si="26"/>
        <v>Finger_2</v>
      </c>
      <c r="K91">
        <v>15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114</v>
      </c>
      <c r="Z91" t="str">
        <f>IF(G91="экспл",VLOOKUP(J91,quest_экспл!$A$1:$N$129,12,FALSE),IF(G91="импл_",0,0))</f>
        <v>sound\\On_nadloman.wav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2204</v>
      </c>
      <c r="AD91" t="str">
        <f t="shared" ca="1" si="32"/>
        <v>pics\\dis52.jpg</v>
      </c>
      <c r="AE91" s="22" t="str">
        <f t="array" aca="1" ref="AE91" ca="1">IF(G91="экспл",INDEX(total_visual_stym!$C$146:$C$209,(RANK(total_visual_stym!E171,total_visual_stym!$E$146:$E$209))),0)</f>
        <v>pics\\dis52.jpg</v>
      </c>
      <c r="AF91" s="22" t="str">
        <f t="shared" si="27"/>
        <v/>
      </c>
      <c r="AI91" t="s">
        <v>101</v>
      </c>
      <c r="AO91">
        <f t="shared" ca="1" si="33"/>
        <v>0.30847635585367272</v>
      </c>
      <c r="AP91" t="str">
        <f t="shared" ca="1" si="34"/>
        <v>pics\\Peper_1.jpg</v>
      </c>
      <c r="AR91" t="str">
        <f t="shared" si="35"/>
        <v/>
      </c>
      <c r="AS91" t="str">
        <f t="shared" si="36"/>
        <v/>
      </c>
      <c r="AT91">
        <f t="shared" ca="1" si="29"/>
        <v>0.79037989374844686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_Он_надломан?</v>
      </c>
      <c r="BA91" t="e">
        <f>VLOOKUP(Q91,audio_list_stym!$B$2:$BQ$299,68,FALSE)</f>
        <v>#N/A</v>
      </c>
      <c r="BB91" t="str">
        <f t="shared" si="31"/>
        <v>Посмотрите,_вот_ФИМОН._Он_надломан?</v>
      </c>
      <c r="BD91" cm="1">
        <f t="array" aca="1" ref="BD91" ca="1">INDEX($L$90:$L$97,(RANK(AT3,$AT$2:$AT$9)))</f>
        <v>2088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VLOOKUP(B92,audio_list_stym!$A$3:$BP$18,67,FALSE)</f>
        <v>15</v>
      </c>
      <c r="F92" t="str">
        <f>VLOOKUP(E92,metki!$A$2:$B$9,2,FALSE)</f>
        <v>экспл_новые_с_названием</v>
      </c>
      <c r="G92" t="str">
        <f t="shared" si="25"/>
        <v>экспл</v>
      </c>
      <c r="H92" t="str">
        <f>VLOOKUP(B92,audio_list_stym!$A$3:$AJ$18,35,FALSE)</f>
        <v>Finger</v>
      </c>
      <c r="I92" t="s">
        <v>690</v>
      </c>
      <c r="J92" t="str">
        <f t="shared" si="26"/>
        <v>Finger_3</v>
      </c>
      <c r="K92">
        <v>15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115</v>
      </c>
      <c r="Z92" t="str">
        <f>IF(G92="экспл",VLOOKUP(J92,quest_экспл!$A$1:$N$129,12,FALSE),IF(G92="импл_",0,0))</f>
        <v>sound\\On_volnistiy.wav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2173</v>
      </c>
      <c r="AD92" t="str">
        <f t="shared" ca="1" si="32"/>
        <v>pics\\dis37.jpg</v>
      </c>
      <c r="AE92" s="22" t="str">
        <f t="array" aca="1" ref="AE92" ca="1">IF(G92="экспл",INDEX(total_visual_stym!$C$146:$C$209,(RANK(total_visual_stym!E172,total_visual_stym!$E$146:$E$209))),0)</f>
        <v>pics\\dis37.jpg</v>
      </c>
      <c r="AF92" s="22" t="str">
        <f t="shared" si="27"/>
        <v/>
      </c>
      <c r="AI92" t="s">
        <v>102</v>
      </c>
      <c r="AO92">
        <f t="shared" ca="1" si="33"/>
        <v>0.40625388089802295</v>
      </c>
      <c r="AP92" t="str">
        <f t="shared" ca="1" si="34"/>
        <v>pics\\Limon_1.jpg</v>
      </c>
      <c r="AR92" t="str">
        <f t="shared" si="35"/>
        <v/>
      </c>
      <c r="AS92" t="str">
        <f t="shared" si="36"/>
        <v/>
      </c>
      <c r="AT92">
        <f t="shared" ca="1" si="29"/>
        <v>0.54032729447238792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_Он_волнистый?</v>
      </c>
      <c r="BA92" t="e">
        <f>VLOOKUP(Q92,audio_list_stym!$B$2:$BQ$299,68,FALSE)</f>
        <v>#N/A</v>
      </c>
      <c r="BB92" t="str">
        <f t="shared" si="31"/>
        <v>Вот_ФИМОН._Он_волнистый?</v>
      </c>
      <c r="BD92" cm="1">
        <f t="array" aca="1" ref="BD92" ca="1">INDEX($L$90:$L$97,(RANK(AT4,$AT$2:$AT$9)))</f>
        <v>2081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VLOOKUP(B93,audio_list_stym!$A$3:$BP$18,67,FALSE)</f>
        <v>15</v>
      </c>
      <c r="F93" t="str">
        <f>VLOOKUP(E93,metki!$A$2:$B$9,2,FALSE)</f>
        <v>экспл_новые_с_названием</v>
      </c>
      <c r="G93" t="str">
        <f t="shared" si="25"/>
        <v>экспл</v>
      </c>
      <c r="H93" t="str">
        <f>VLOOKUP(B93,audio_list_stym!$A$3:$AJ$18,35,FALSE)</f>
        <v>Finger</v>
      </c>
      <c r="I93" t="s">
        <v>691</v>
      </c>
      <c r="J93" t="str">
        <f t="shared" si="26"/>
        <v>Finger_4</v>
      </c>
      <c r="K93">
        <v>15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116</v>
      </c>
      <c r="Z93" t="str">
        <f>IF(G93="экспл",VLOOKUP(J93,quest_экспл!$A$1:$N$129,12,FALSE),IF(G93="импл_",0,0))</f>
        <v>sound\\On_buriy.wav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2171</v>
      </c>
      <c r="AD93" t="str">
        <f t="shared" ca="1" si="32"/>
        <v>pics\\dis22.jpg</v>
      </c>
      <c r="AE93" s="22" t="str">
        <f t="array" aca="1" ref="AE93" ca="1">IF(G93="экспл",INDEX(total_visual_stym!$C$146:$C$209,(RANK(total_visual_stym!E173,total_visual_stym!$E$146:$E$209))),0)</f>
        <v>pics\\dis22.jpg</v>
      </c>
      <c r="AF93" s="22" t="str">
        <f t="shared" si="27"/>
        <v/>
      </c>
      <c r="AI93" t="s">
        <v>103</v>
      </c>
      <c r="AO93">
        <f t="shared" ca="1" si="33"/>
        <v>0.85028942865610802</v>
      </c>
      <c r="AP93" t="str">
        <f t="shared" ca="1" si="34"/>
        <v>pics\\Banan_8.jpg</v>
      </c>
      <c r="AR93" t="str">
        <f t="shared" si="35"/>
        <v/>
      </c>
      <c r="AS93" t="str">
        <f t="shared" si="36"/>
        <v/>
      </c>
      <c r="AT93">
        <f t="shared" ca="1" si="29"/>
        <v>0.56662829652914704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_Он_бурый?</v>
      </c>
      <c r="BA93" t="e">
        <f>VLOOKUP(Q93,audio_list_stym!$B$2:$BQ$299,68,FALSE)</f>
        <v>#N/A</v>
      </c>
      <c r="BB93" t="str">
        <f t="shared" si="31"/>
        <v>Это_ФИМОН._Он_бурый?</v>
      </c>
      <c r="BD93" cm="1">
        <f t="array" aca="1" ref="BD93" ca="1">INDEX($L$90:$L$97,(RANK(AT5,$AT$2:$AT$9)))</f>
        <v>2083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VLOOKUP(B94,audio_list_stym!$A$3:$BP$18,67,FALSE)</f>
        <v>15</v>
      </c>
      <c r="F94" t="str">
        <f>VLOOKUP(E94,metki!$A$2:$B$9,2,FALSE)</f>
        <v>экспл_новые_с_названием</v>
      </c>
      <c r="G94" t="str">
        <f t="shared" si="25"/>
        <v>экспл</v>
      </c>
      <c r="H94" t="str">
        <f>VLOOKUP(B94,audio_list_stym!$A$3:$AJ$18,35,FALSE)</f>
        <v>Finger</v>
      </c>
      <c r="I94" t="s">
        <v>692</v>
      </c>
      <c r="J94" t="str">
        <f t="shared" si="26"/>
        <v>Finger_5</v>
      </c>
      <c r="K94">
        <v>15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117</v>
      </c>
      <c r="Z94" t="str">
        <f>IF(G94="экспл",VLOOKUP(J94,quest_экспл!$A$1:$N$129,12,FALSE),IF(G94="импл_",0,0))</f>
        <v>sound\\Vityanut_li_on.wav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2185</v>
      </c>
      <c r="AD94" t="str">
        <f t="shared" ca="1" si="32"/>
        <v>pics\\dis31.jpg</v>
      </c>
      <c r="AE94" s="22" t="str">
        <f t="array" aca="1" ref="AE94" ca="1">IF(G94="экспл",INDEX(total_visual_stym!$C$146:$C$209,(RANK(total_visual_stym!E174,total_visual_stym!$E$146:$E$209))),0)</f>
        <v>pics\\dis31.jpg</v>
      </c>
      <c r="AF94" s="22" t="str">
        <f t="shared" si="27"/>
        <v/>
      </c>
      <c r="AI94" t="s">
        <v>104</v>
      </c>
      <c r="AO94">
        <f t="shared" ca="1" si="33"/>
        <v>0.63755554117061575</v>
      </c>
      <c r="AP94" t="str">
        <f t="shared" ca="1" si="34"/>
        <v>pics\\Goroh_5.jpg</v>
      </c>
      <c r="AR94" t="str">
        <f t="shared" si="35"/>
        <v/>
      </c>
      <c r="AS94" t="str">
        <f t="shared" si="36"/>
        <v/>
      </c>
      <c r="AT94">
        <f t="shared" ca="1" si="29"/>
        <v>0.75721878475848947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_Вытянут_ли_он?</v>
      </c>
      <c r="BA94" t="e">
        <f>VLOOKUP(Q94,audio_list_stym!$B$2:$BQ$299,68,FALSE)</f>
        <v>#N/A</v>
      </c>
      <c r="BB94" t="str">
        <f t="shared" si="31"/>
        <v>На_картинке_ФИМОН._Вытянут_ли_он?</v>
      </c>
      <c r="BD94" cm="1">
        <f t="array" aca="1" ref="BD94" ca="1">INDEX($L$90:$L$97,(RANK(AT6,$AT$2:$AT$9)))</f>
        <v>2084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VLOOKUP(B95,audio_list_stym!$A$3:$BP$18,67,FALSE)</f>
        <v>15</v>
      </c>
      <c r="F95" t="str">
        <f>VLOOKUP(E95,metki!$A$2:$B$9,2,FALSE)</f>
        <v>экспл_новые_с_названием</v>
      </c>
      <c r="G95" t="str">
        <f t="shared" si="25"/>
        <v>экспл</v>
      </c>
      <c r="H95" t="str">
        <f>VLOOKUP(B95,audio_list_stym!$A$3:$AJ$18,35,FALSE)</f>
        <v>Finger</v>
      </c>
      <c r="I95" t="s">
        <v>693</v>
      </c>
      <c r="J95" t="str">
        <f t="shared" si="26"/>
        <v>Finger_6</v>
      </c>
      <c r="K95">
        <v>15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118</v>
      </c>
      <c r="Z95" t="str">
        <f>IF(G95="экспл",VLOOKUP(J95,quest_экспл!$A$1:$N$129,12,FALSE),IF(G95="импл_",0,0))</f>
        <v>sound\\Obyemniy_li_on.wav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2174</v>
      </c>
      <c r="AD95" t="str">
        <f t="shared" ca="1" si="32"/>
        <v>pics\\dis7.jpg</v>
      </c>
      <c r="AE95" s="22" t="str">
        <f t="array" aca="1" ref="AE95" ca="1">IF(G95="экспл",INDEX(total_visual_stym!$C$146:$C$209,(RANK(total_visual_stym!E175,total_visual_stym!$E$146:$E$209))),0)</f>
        <v>pics\\dis7.jpg</v>
      </c>
      <c r="AF95" s="22" t="str">
        <f t="shared" si="27"/>
        <v/>
      </c>
      <c r="AI95" t="s">
        <v>105</v>
      </c>
      <c r="AO95">
        <f t="shared" ca="1" si="33"/>
        <v>0.84789239569965591</v>
      </c>
      <c r="AP95" t="str">
        <f t="shared" ca="1" si="34"/>
        <v>pics\\Finik_1.jpg</v>
      </c>
      <c r="AR95" t="str">
        <f t="shared" si="35"/>
        <v/>
      </c>
      <c r="AS95" t="str">
        <f t="shared" si="36"/>
        <v/>
      </c>
      <c r="AT95">
        <f t="shared" ca="1" si="29"/>
        <v>0.51186735776947889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_Объемный_ли_он?</v>
      </c>
      <c r="BA95" t="e">
        <f>VLOOKUP(Q95,audio_list_stym!$B$2:$BQ$299,68,FALSE)</f>
        <v>#N/A</v>
      </c>
      <c r="BB95" t="str">
        <f t="shared" si="31"/>
        <v>На_мониторе_ФИМОН._Объемный_ли_он?</v>
      </c>
      <c r="BD95" cm="1">
        <f t="array" aca="1" ref="BD95" ca="1">INDEX($L$90:$L$97,(RANK(AT7,$AT$2:$AT$9)))</f>
        <v>2087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VLOOKUP(B96,audio_list_stym!$A$3:$BP$18,67,FALSE)</f>
        <v>15</v>
      </c>
      <c r="F96" t="str">
        <f>VLOOKUP(E96,metki!$A$2:$B$9,2,FALSE)</f>
        <v>экспл_новые_с_названием</v>
      </c>
      <c r="G96" t="str">
        <f t="shared" si="25"/>
        <v>экспл</v>
      </c>
      <c r="H96" t="str">
        <f>VLOOKUP(B96,audio_list_stym!$A$3:$AJ$18,35,FALSE)</f>
        <v>Finger</v>
      </c>
      <c r="I96" t="s">
        <v>694</v>
      </c>
      <c r="J96" t="str">
        <f t="shared" si="26"/>
        <v>Finger_7</v>
      </c>
      <c r="K96">
        <v>15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119</v>
      </c>
      <c r="Z96" t="str">
        <f>IF(G96="экспл",VLOOKUP(J96,quest_экспл!$A$1:$N$129,12,FALSE),IF(G96="импл_",0,0))</f>
        <v>sound\\Pustoy_li_on.wav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2187</v>
      </c>
      <c r="AD96" t="str">
        <f t="shared" ca="1" si="32"/>
        <v>pics\\dis1.jpg</v>
      </c>
      <c r="AE96" s="22" t="str">
        <f t="array" aca="1" ref="AE96" ca="1">IF(G96="экспл",INDEX(total_visual_stym!$C$146:$C$209,(RANK(total_visual_stym!E176,total_visual_stym!$E$146:$E$209))),0)</f>
        <v>pics\\dis1.jpg</v>
      </c>
      <c r="AF96" s="22" t="str">
        <f t="shared" si="27"/>
        <v/>
      </c>
      <c r="AI96" t="s">
        <v>106</v>
      </c>
      <c r="AO96">
        <f t="shared" ca="1" si="33"/>
        <v>0.5440255903763439</v>
      </c>
      <c r="AP96" t="str">
        <f t="shared" ca="1" si="34"/>
        <v>pics\\Kokos_1.jpg</v>
      </c>
      <c r="AR96" t="str">
        <f t="shared" si="35"/>
        <v/>
      </c>
      <c r="AS96" t="str">
        <f t="shared" si="36"/>
        <v/>
      </c>
      <c r="AT96">
        <f t="shared" ca="1" si="29"/>
        <v>0.54659602614311165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_Пустой_ли_он?</v>
      </c>
      <c r="BA96" t="e">
        <f>VLOOKUP(Q96,audio_list_stym!$B$2:$BQ$299,68,FALSE)</f>
        <v>#N/A</v>
      </c>
      <c r="BB96" t="str">
        <f t="shared" si="31"/>
        <v>Перед_Вами_ФИМОН._Пустой_ли_он?</v>
      </c>
      <c r="BD96" cm="1">
        <f t="array" aca="1" ref="BD96" ca="1">INDEX($L$90:$L$97,(RANK(AT8,$AT$2:$AT$9)))</f>
        <v>2085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VLOOKUP(B97,audio_list_stym!$A$3:$BP$18,67,FALSE)</f>
        <v>15</v>
      </c>
      <c r="F97" t="str">
        <f>VLOOKUP(E97,metki!$A$2:$B$9,2,FALSE)</f>
        <v>экспл_новые_с_названием</v>
      </c>
      <c r="G97" t="str">
        <f t="shared" si="25"/>
        <v>экспл</v>
      </c>
      <c r="H97" t="str">
        <f>VLOOKUP(B97,audio_list_stym!$A$3:$AJ$18,35,FALSE)</f>
        <v>Finger</v>
      </c>
      <c r="I97" t="s">
        <v>695</v>
      </c>
      <c r="J97" t="str">
        <f t="shared" si="26"/>
        <v>Finger_8</v>
      </c>
      <c r="K97">
        <v>15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120</v>
      </c>
      <c r="Z97" t="str">
        <f>IF(G97="экспл",VLOOKUP(J97,quest_экспл!$A$1:$N$129,12,FALSE),IF(G97="импл_",0,0))</f>
        <v>sound\\Belyi_li_on.wav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2197</v>
      </c>
      <c r="AD97" t="str">
        <f t="shared" ca="1" si="32"/>
        <v>pics\\dis54.jpg</v>
      </c>
      <c r="AE97" s="22" t="str">
        <f t="array" aca="1" ref="AE97" ca="1">IF(G97="экспл",INDEX(total_visual_stym!$C$146:$C$209,(RANK(total_visual_stym!E177,total_visual_stym!$E$146:$E$209))),0)</f>
        <v>pics\\dis54.jpg</v>
      </c>
      <c r="AF97" s="22" t="str">
        <f t="shared" si="27"/>
        <v/>
      </c>
      <c r="AI97" t="s">
        <v>107</v>
      </c>
      <c r="AO97">
        <f t="shared" ca="1" si="33"/>
        <v>0.85828229336387063</v>
      </c>
      <c r="AP97" t="str">
        <f t="shared" ca="1" si="34"/>
        <v>pics\\Banan_7.jpg</v>
      </c>
      <c r="AR97" t="str">
        <f t="shared" si="35"/>
        <v/>
      </c>
      <c r="AS97" t="str">
        <f t="shared" si="36"/>
        <v/>
      </c>
      <c r="AT97">
        <f t="shared" ca="1" si="29"/>
        <v>6.308292311506869E-2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_Белый_ли_он?</v>
      </c>
      <c r="BA97" t="e">
        <f>VLOOKUP(Q97,audio_list_stym!$B$2:$BQ$299,68,FALSE)</f>
        <v>#N/A</v>
      </c>
      <c r="BB97" t="str">
        <f t="shared" si="31"/>
        <v>Вы_видите_ФИМОН._Белый_ли_он?</v>
      </c>
      <c r="BD97" cm="1">
        <f t="array" aca="1" ref="BD97" ca="1">INDEX($L$90:$L$97,(RANK(AT9,$AT$2:$AT$9)))</f>
        <v>2086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VLOOKUP(B98,audio_list_stym!$A$3:$BP$18,67,FALSE)</f>
        <v>16</v>
      </c>
      <c r="F98" t="str">
        <f>VLOOKUP(E98,metki!$A$2:$B$9,2,FALSE)</f>
        <v>импл_новые_без_названия</v>
      </c>
      <c r="G98" t="str">
        <f t="shared" si="25"/>
        <v>импл_</v>
      </c>
      <c r="H98" t="str">
        <f>VLOOKUP(B98,audio_list_stym!$A$3:$AJ$18,35,FALSE)</f>
        <v>Gac</v>
      </c>
      <c r="I98" t="s">
        <v>688</v>
      </c>
      <c r="J98" t="str">
        <f t="shared" si="26"/>
        <v>Gac_1</v>
      </c>
      <c r="K98">
        <v>16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249</v>
      </c>
      <c r="Q98" t="str">
        <f>IF(G98="экспл",0,IF(G98="импл_",VLOOKUP(J98,quest_импл!$A$1:$J$129,8,FALSE),0))</f>
        <v>sound\\Ispachkan_li.wav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2018</v>
      </c>
      <c r="AD98" t="str">
        <f t="shared" ca="1" si="32"/>
        <v>pics\\Goroh_2.jpg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7"/>
        <v>pics\\Goroh_2.jpg</v>
      </c>
      <c r="AI98" t="s">
        <v>108</v>
      </c>
      <c r="AO98">
        <f t="shared" ca="1" si="33"/>
        <v>0.67780307904736448</v>
      </c>
      <c r="AP98" t="str">
        <f t="shared" ca="1" si="34"/>
        <v>pics\\Goroh_2.jpg</v>
      </c>
      <c r="AR98" t="str">
        <f>IF(AH98="sound\\Ogorod",AP26,"")</f>
        <v/>
      </c>
      <c r="AS98" t="str">
        <f t="shared" ca="1" si="36"/>
        <v>pics\\Goroh_2.jpg</v>
      </c>
      <c r="AT98">
        <f t="shared" ca="1" si="29"/>
        <v>0.75556935080958987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_Испачкан_ли_</v>
      </c>
      <c r="BB98" t="str">
        <f t="shared" si="31"/>
        <v>_Испачкан_ли_XXXXX?</v>
      </c>
      <c r="BC98">
        <f>A98</f>
        <v>1213</v>
      </c>
      <c r="BD98" cm="1">
        <f t="array" aca="1" ref="BD98" ca="1">INDEX($L$98:$L$105,(RANK(AT2,$AT$2:$AT$9)))</f>
        <v>2090</v>
      </c>
      <c r="BE98" cm="1">
        <f t="array" aca="1" ref="BE98" ca="1">INDEX(BD66:BD81,(RANK(AT6,$AT$2:$AT$9)))</f>
        <v>2150</v>
      </c>
      <c r="BF98" cm="1">
        <f t="array" aca="1" ref="BF98" ca="1">INDEX(BD82:BD97,(RANK(AT6,$AT$2:$AT$9)))</f>
        <v>2075</v>
      </c>
      <c r="BG98" cm="1">
        <f t="array" aca="1" ref="BG98" ca="1">INDEX(BD106:BD129,(RANK(AT6,$AT$2:$AT$17)))</f>
        <v>2117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VLOOKUP(B99,audio_list_stym!$A$3:$BP$18,67,FALSE)</f>
        <v>16</v>
      </c>
      <c r="F99" t="str">
        <f>VLOOKUP(E99,metki!$A$2:$B$9,2,FALSE)</f>
        <v>импл_новые_без_названия</v>
      </c>
      <c r="G99" t="str">
        <f t="shared" si="25"/>
        <v>импл_</v>
      </c>
      <c r="H99" t="str">
        <f>VLOOKUP(B99,audio_list_stym!$A$3:$AJ$18,35,FALSE)</f>
        <v>Gac</v>
      </c>
      <c r="I99" t="s">
        <v>689</v>
      </c>
      <c r="J99" t="str">
        <f t="shared" si="26"/>
        <v>Gac_2</v>
      </c>
      <c r="K99">
        <v>16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250</v>
      </c>
      <c r="Q99" t="str">
        <f>IF(G99="экспл",0,IF(G99="импл_",VLOOKUP(J99,quest_импл!$A$1:$J$129,8,FALSE),0))</f>
        <v>sound\\Farshirovanniy_li.wav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2055</v>
      </c>
      <c r="AD99" t="str">
        <f t="shared" ca="1" si="32"/>
        <v>pics\\Redis_7.jpg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7"/>
        <v>pics\\Redis_7.jpg</v>
      </c>
      <c r="AI99" t="s">
        <v>109</v>
      </c>
      <c r="AO99">
        <f t="shared" ca="1" si="33"/>
        <v>0.14398833090107621</v>
      </c>
      <c r="AP99" t="str">
        <f t="shared" ca="1" si="34"/>
        <v>pics\\Redis_7.jpg</v>
      </c>
      <c r="AR99" t="str">
        <f t="shared" ref="AR99:AR120" si="37">IF(AH99="sound\\Ogorod",AP27,"")</f>
        <v/>
      </c>
      <c r="AS99" t="str">
        <f t="shared" ca="1" si="36"/>
        <v>pics\\Redis_7.jpg</v>
      </c>
      <c r="AT99">
        <f t="shared" ca="1" si="29"/>
        <v>0.3258095796693683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_Фаршированный_ли_</v>
      </c>
      <c r="BB99" t="str">
        <f t="shared" si="31"/>
        <v>_Фаршированный_ли_XXXXX?</v>
      </c>
      <c r="BD99" cm="1">
        <f t="array" aca="1" ref="BD99" ca="1">INDEX($L$98:$L$105,(RANK(AT3,$AT$2:$AT$9)))</f>
        <v>2096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VLOOKUP(B100,audio_list_stym!$A$3:$BP$18,67,FALSE)</f>
        <v>16</v>
      </c>
      <c r="F100" t="str">
        <f>VLOOKUP(E100,metki!$A$2:$B$9,2,FALSE)</f>
        <v>импл_новые_без_названия</v>
      </c>
      <c r="G100" t="str">
        <f t="shared" si="25"/>
        <v>импл_</v>
      </c>
      <c r="H100" t="str">
        <f>VLOOKUP(B100,audio_list_stym!$A$3:$AJ$18,35,FALSE)</f>
        <v>Gac</v>
      </c>
      <c r="I100" t="s">
        <v>690</v>
      </c>
      <c r="J100" t="str">
        <f t="shared" si="26"/>
        <v>Gac_3</v>
      </c>
      <c r="K100">
        <v>16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251</v>
      </c>
      <c r="Q100" t="str">
        <f>IF(G100="экспл",0,IF(G100="импл_",VLOOKUP(J100,quest_импл!$A$1:$J$129,8,FALSE),0))</f>
        <v>sound\\Razrezan_li.wav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2044</v>
      </c>
      <c r="AD100" t="str">
        <f t="shared" ca="1" si="32"/>
        <v>pics\\Peper_4.jpg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7"/>
        <v>pics\\Peper_4.jpg</v>
      </c>
      <c r="AI100" t="s">
        <v>110</v>
      </c>
      <c r="AO100">
        <f t="shared" ca="1" si="33"/>
        <v>0.28300068719991678</v>
      </c>
      <c r="AP100" t="str">
        <f t="shared" ca="1" si="34"/>
        <v>pics\\Peper_4.jpg</v>
      </c>
      <c r="AR100" t="str">
        <f t="shared" si="37"/>
        <v/>
      </c>
      <c r="AS100" t="str">
        <f t="shared" ca="1" si="36"/>
        <v>pics\\Peper_4.jpg</v>
      </c>
      <c r="AT100">
        <f t="shared" ca="1" si="29"/>
        <v>0.22268462341648543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_Разрезан_ли_</v>
      </c>
      <c r="BB100" t="str">
        <f t="shared" si="31"/>
        <v>_Разрезан_ли_XXXXX?</v>
      </c>
      <c r="BD100" cm="1">
        <f t="array" aca="1" ref="BD100" ca="1">INDEX($L$98:$L$105,(RANK(AT4,$AT$2:$AT$9)))</f>
        <v>2089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VLOOKUP(B101,audio_list_stym!$A$3:$BP$18,67,FALSE)</f>
        <v>16</v>
      </c>
      <c r="F101" t="str">
        <f>VLOOKUP(E101,metki!$A$2:$B$9,2,FALSE)</f>
        <v>импл_новые_без_названия</v>
      </c>
      <c r="G101" t="str">
        <f t="shared" si="25"/>
        <v>импл_</v>
      </c>
      <c r="H101" t="str">
        <f>VLOOKUP(B101,audio_list_stym!$A$3:$AJ$18,35,FALSE)</f>
        <v>Gac</v>
      </c>
      <c r="I101" t="s">
        <v>691</v>
      </c>
      <c r="J101" t="str">
        <f t="shared" si="26"/>
        <v>Gac_4</v>
      </c>
      <c r="K101">
        <v>16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252</v>
      </c>
      <c r="Q101" t="str">
        <f>IF(G101="экспл",0,IF(G101="импл_",VLOOKUP(J101,quest_импл!$A$1:$J$129,8,FALSE),0))</f>
        <v>sound\\S_lepestkami_li.wav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2064</v>
      </c>
      <c r="AD101" t="str">
        <f t="shared" ca="1" si="32"/>
        <v>pics\\Tomat_8.jpg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7"/>
        <v>pics\\Tomat_8.jpg</v>
      </c>
      <c r="AI101" t="s">
        <v>111</v>
      </c>
      <c r="AO101">
        <f t="shared" ca="1" si="33"/>
        <v>1.0482482394150505E-2</v>
      </c>
      <c r="AP101" t="str">
        <f t="shared" ca="1" si="34"/>
        <v>pics\\Tomat_8.jpg</v>
      </c>
      <c r="AR101" t="str">
        <f t="shared" si="37"/>
        <v/>
      </c>
      <c r="AS101" t="str">
        <f t="shared" ca="1" si="36"/>
        <v>pics\\Tomat_8.jpg</v>
      </c>
      <c r="AT101">
        <f t="shared" ca="1" si="29"/>
        <v>0.85415597014407907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_С_лепестками_ли_</v>
      </c>
      <c r="BB101" t="str">
        <f t="shared" si="31"/>
        <v>_С_лепестками_ли_XXXXX?</v>
      </c>
      <c r="BD101" cm="1">
        <f t="array" aca="1" ref="BD101" ca="1">INDEX($L$98:$L$105,(RANK(AT5,$AT$2:$AT$9)))</f>
        <v>2091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VLOOKUP(B102,audio_list_stym!$A$3:$BP$18,67,FALSE)</f>
        <v>16</v>
      </c>
      <c r="F102" t="str">
        <f>VLOOKUP(E102,metki!$A$2:$B$9,2,FALSE)</f>
        <v>импл_новые_без_названия</v>
      </c>
      <c r="G102" t="str">
        <f t="shared" si="25"/>
        <v>импл_</v>
      </c>
      <c r="H102" t="str">
        <f>VLOOKUP(B102,audio_list_stym!$A$3:$AJ$18,35,FALSE)</f>
        <v>Gac</v>
      </c>
      <c r="I102" t="s">
        <v>692</v>
      </c>
      <c r="J102" t="str">
        <f t="shared" si="26"/>
        <v>Gac_5</v>
      </c>
      <c r="K102">
        <v>16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253</v>
      </c>
      <c r="Q102" t="str">
        <f>IF(G102="экспл",0,IF(G102="импл_",VLOOKUP(J102,quest_импл!$A$1:$J$129,8,FALSE),0))</f>
        <v>sound\\Kolyuchiy_li.wav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2005</v>
      </c>
      <c r="AD102" t="str">
        <f t="shared" ca="1" si="32"/>
        <v>pics\\Banan_5.jpg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7"/>
        <v>pics\\Banan_5.jpg</v>
      </c>
      <c r="AI102" t="s">
        <v>112</v>
      </c>
      <c r="AO102">
        <f t="shared" ca="1" si="33"/>
        <v>0.90925919219909823</v>
      </c>
      <c r="AP102" t="str">
        <f t="shared" ca="1" si="34"/>
        <v>pics\\Banan_5.jpg</v>
      </c>
      <c r="AR102" t="str">
        <f t="shared" si="37"/>
        <v/>
      </c>
      <c r="AS102" t="str">
        <f t="shared" ca="1" si="36"/>
        <v>pics\\Banan_5.jpg</v>
      </c>
      <c r="AT102">
        <f t="shared" ca="1" si="29"/>
        <v>0.29742457866119343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_Колючий_ли_</v>
      </c>
      <c r="BB102" t="str">
        <f t="shared" si="31"/>
        <v>_Колючий_ли_XXXXX?</v>
      </c>
      <c r="BD102" cm="1">
        <f t="array" aca="1" ref="BD102" ca="1">INDEX($L$98:$L$105,(RANK(AT6,$AT$2:$AT$9)))</f>
        <v>2092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VLOOKUP(B103,audio_list_stym!$A$3:$BP$18,67,FALSE)</f>
        <v>16</v>
      </c>
      <c r="F103" t="str">
        <f>VLOOKUP(E103,metki!$A$2:$B$9,2,FALSE)</f>
        <v>импл_новые_без_названия</v>
      </c>
      <c r="G103" t="str">
        <f t="shared" si="25"/>
        <v>импл_</v>
      </c>
      <c r="H103" t="str">
        <f>VLOOKUP(B103,audio_list_stym!$A$3:$AJ$18,35,FALSE)</f>
        <v>Gac</v>
      </c>
      <c r="I103" t="s">
        <v>693</v>
      </c>
      <c r="J103" t="str">
        <f t="shared" si="26"/>
        <v>Gac_6</v>
      </c>
      <c r="K103">
        <v>16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254</v>
      </c>
      <c r="Q103" t="str">
        <f>IF(G103="экспл",0,IF(G103="импл_",VLOOKUP(J103,quest_импл!$A$1:$J$129,8,FALSE),0))</f>
        <v>sound\\Oranzhrviy_li.wav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2027</v>
      </c>
      <c r="AD103" t="str">
        <f t="shared" ca="1" si="32"/>
        <v>pics\\Kokos_3.jpg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7"/>
        <v>pics\\Kokos_3.jpg</v>
      </c>
      <c r="AI103" t="s">
        <v>113</v>
      </c>
      <c r="AO103">
        <f t="shared" ca="1" si="33"/>
        <v>0.53912098093074234</v>
      </c>
      <c r="AP103" t="str">
        <f t="shared" ca="1" si="34"/>
        <v>pics\\Kokos_3.jpg</v>
      </c>
      <c r="AR103" t="str">
        <f t="shared" si="37"/>
        <v/>
      </c>
      <c r="AS103" t="str">
        <f t="shared" ca="1" si="36"/>
        <v>pics\\Kokos_3.jpg</v>
      </c>
      <c r="AT103">
        <f t="shared" ca="1" si="29"/>
        <v>9.7800241320393222E-2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_Оранжевый_ли_</v>
      </c>
      <c r="BB103" t="str">
        <f t="shared" si="31"/>
        <v>_Оранжевый_ли_XXXXX?</v>
      </c>
      <c r="BD103" cm="1">
        <f t="array" aca="1" ref="BD103" ca="1">INDEX($L$98:$L$105,(RANK(AT7,$AT$2:$AT$9)))</f>
        <v>2095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VLOOKUP(B104,audio_list_stym!$A$3:$BP$18,67,FALSE)</f>
        <v>16</v>
      </c>
      <c r="F104" t="str">
        <f>VLOOKUP(E104,metki!$A$2:$B$9,2,FALSE)</f>
        <v>импл_новые_без_названия</v>
      </c>
      <c r="G104" t="str">
        <f t="shared" si="25"/>
        <v>импл_</v>
      </c>
      <c r="H104" t="str">
        <f>VLOOKUP(B104,audio_list_stym!$A$3:$AJ$18,35,FALSE)</f>
        <v>Gac</v>
      </c>
      <c r="I104" t="s">
        <v>694</v>
      </c>
      <c r="J104" t="str">
        <f t="shared" si="26"/>
        <v>Gac_7</v>
      </c>
      <c r="K104">
        <v>16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255</v>
      </c>
      <c r="Q104" t="str">
        <f>IF(G104="экспл",0,IF(G104="импл_",VLOOKUP(J104,quest_импл!$A$1:$J$129,8,FALSE),0))</f>
        <v>sound\\Zernistiy_li.wav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2053</v>
      </c>
      <c r="AD104" t="str">
        <f t="shared" ca="1" si="32"/>
        <v>pics\\Redis_5.jpg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7"/>
        <v>pics\\Redis_5.jpg</v>
      </c>
      <c r="AI104" t="s">
        <v>114</v>
      </c>
      <c r="AO104">
        <f t="shared" ca="1" si="33"/>
        <v>0.1664338871770964</v>
      </c>
      <c r="AP104" t="str">
        <f t="shared" ca="1" si="34"/>
        <v>pics\\Redis_5.jpg</v>
      </c>
      <c r="AR104" t="str">
        <f t="shared" si="37"/>
        <v/>
      </c>
      <c r="AS104" t="str">
        <f t="shared" ca="1" si="36"/>
        <v>pics\\Redis_5.jpg</v>
      </c>
      <c r="AT104">
        <f t="shared" ca="1" si="29"/>
        <v>0.3687035284742296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_Зернистый_ли_</v>
      </c>
      <c r="BB104" t="str">
        <f t="shared" si="31"/>
        <v>_Зернистый_ли_XXXXX?</v>
      </c>
      <c r="BD104" cm="1">
        <f t="array" aca="1" ref="BD104" ca="1">INDEX($L$98:$L$105,(RANK(AT8,$AT$2:$AT$9)))</f>
        <v>2093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VLOOKUP(B105,audio_list_stym!$A$3:$BP$18,67,FALSE)</f>
        <v>16</v>
      </c>
      <c r="F105" t="str">
        <f>VLOOKUP(E105,metki!$A$2:$B$9,2,FALSE)</f>
        <v>импл_новые_без_названия</v>
      </c>
      <c r="G105" t="str">
        <f t="shared" si="25"/>
        <v>импл_</v>
      </c>
      <c r="H105" t="str">
        <f>VLOOKUP(B105,audio_list_stym!$A$3:$AJ$18,35,FALSE)</f>
        <v>Gac</v>
      </c>
      <c r="I105" t="s">
        <v>695</v>
      </c>
      <c r="J105" t="str">
        <f t="shared" si="26"/>
        <v>Gac_8</v>
      </c>
      <c r="K105">
        <v>16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256</v>
      </c>
      <c r="Q105" t="str">
        <f>IF(G105="экспл",0,IF(G105="импл_",VLOOKUP(J105,quest_импл!$A$1:$J$129,8,FALSE),0))</f>
        <v>sound\\Okrugliy_li.wav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2011</v>
      </c>
      <c r="AD105" t="str">
        <f t="shared" ca="1" si="32"/>
        <v>pics\\Finik_3.jpg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7"/>
        <v>pics\\Finik_3.jpg</v>
      </c>
      <c r="AI105" t="s">
        <v>115</v>
      </c>
      <c r="AO105">
        <f t="shared" ca="1" si="33"/>
        <v>0.82497146240834607</v>
      </c>
      <c r="AP105" t="str">
        <f t="shared" ca="1" si="34"/>
        <v>pics\\Finik_3.jpg</v>
      </c>
      <c r="AR105" t="str">
        <f t="shared" si="37"/>
        <v/>
      </c>
      <c r="AS105" t="str">
        <f t="shared" ca="1" si="36"/>
        <v>pics\\Finik_3.jpg</v>
      </c>
      <c r="AT105">
        <f t="shared" ca="1" si="29"/>
        <v>0.49064528300385779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_Округлый_ли_</v>
      </c>
      <c r="BB105" t="str">
        <f t="shared" si="31"/>
        <v>_Округлый_ли_XXXXX?</v>
      </c>
      <c r="BD105" cm="1">
        <f t="array" aca="1" ref="BD105" ca="1">INDEX($L$98:$L$105,(RANK(AT9,$AT$2:$AT$9)))</f>
        <v>2094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VLOOKUP(B106,audio_list_stym!$A$3:$BP$18,67,FALSE)</f>
        <v>17</v>
      </c>
      <c r="F106" t="str">
        <f>VLOOKUP(E106,metki!$A$2:$B$9,2,FALSE)</f>
        <v>экспл_новые_без_названия</v>
      </c>
      <c r="G106" t="str">
        <f t="shared" si="25"/>
        <v>экспл</v>
      </c>
      <c r="H106" t="str">
        <f>VLOOKUP(B106,audio_list_stym!$A$3:$AJ$18,35,FALSE)</f>
        <v>Noni</v>
      </c>
      <c r="I106" t="s">
        <v>688</v>
      </c>
      <c r="J106" t="str">
        <f t="shared" si="26"/>
        <v>Noni_1</v>
      </c>
      <c r="K106">
        <v>17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129</v>
      </c>
      <c r="Z106" t="str">
        <f>IF(G106="экспл",VLOOKUP(J106,quest_экспл!$A$1:$N$129,12,FALSE),IF(G106="импл_",0,0))</f>
        <v>sound\\On_beliy_vnutri.wav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2229</v>
      </c>
      <c r="AD106" t="str">
        <f t="shared" ca="1" si="32"/>
        <v>pics\\dis10.jpg</v>
      </c>
      <c r="AE106" s="22" t="str">
        <f t="array" aca="1" ref="AE106" ca="1">IF(G106="экспл",INDEX(total_visual_stym!$C$146:$C$209,(RANK(total_visual_stym!E186,total_visual_stym!$E$146:$E$209))),0)</f>
        <v>pics\\dis10.jpg</v>
      </c>
      <c r="AF106" s="22" t="str">
        <f t="shared" si="27"/>
        <v/>
      </c>
      <c r="AI106" t="s">
        <v>116</v>
      </c>
      <c r="AO106">
        <f t="shared" ca="1" si="33"/>
        <v>0.76888832258862549</v>
      </c>
      <c r="AP106" t="str">
        <f t="shared" ca="1" si="34"/>
        <v>pics\\Finik_4.jpg</v>
      </c>
      <c r="AR106" t="str">
        <f t="shared" si="37"/>
        <v/>
      </c>
      <c r="AS106" t="str">
        <f t="shared" si="36"/>
        <v/>
      </c>
      <c r="AT106">
        <f t="shared" ca="1" si="29"/>
        <v>0.33224742068247137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_Он_белый_внутри?</v>
      </c>
      <c r="BA106" t="e">
        <f>VLOOKUP(Q106,audio_list_stym!$B$2:$BQ$299,68,FALSE)</f>
        <v>#N/A</v>
      </c>
      <c r="BB106" t="str">
        <f t="shared" si="31"/>
        <v>На_экране_XXXXX._Он_белый_внутри?</v>
      </c>
      <c r="BC106">
        <f>A106</f>
        <v>1214</v>
      </c>
      <c r="BD106" cm="1">
        <f t="array" aca="1" ref="BD106" ca="1">INDEX($L$106:$L$113,(RANK(AT2,$AT$2:$AT$9)))</f>
        <v>2114</v>
      </c>
      <c r="BE106" cm="1">
        <f t="array" aca="1" ref="BE106" ca="1">INDEX(BD66:BD81,(RANK(AT7,$AT$2:$AT$17)))</f>
        <v>2071</v>
      </c>
      <c r="BF106" cm="1">
        <f t="array" aca="1" ref="BF106" ca="1">INDEX(BD90:BD105,(RANK(AT7,$AT$2:$AT$17)))</f>
        <v>2095</v>
      </c>
      <c r="BG106" cm="1">
        <f t="array" aca="1" ref="BG106" ca="1">INDEX(BD114:BD129,(RANK(AT7,$AT$2:$AT$9)))</f>
        <v>2133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VLOOKUP(B107,audio_list_stym!$A$3:$BP$18,67,FALSE)</f>
        <v>17</v>
      </c>
      <c r="F107" t="str">
        <f>VLOOKUP(E107,metki!$A$2:$B$9,2,FALSE)</f>
        <v>экспл_новые_без_названия</v>
      </c>
      <c r="G107" t="str">
        <f t="shared" si="25"/>
        <v>экспл</v>
      </c>
      <c r="H107" t="str">
        <f>VLOOKUP(B107,audio_list_stym!$A$3:$AJ$18,35,FALSE)</f>
        <v>Noni</v>
      </c>
      <c r="I107" t="s">
        <v>689</v>
      </c>
      <c r="J107" t="str">
        <f t="shared" si="26"/>
        <v>Noni_2</v>
      </c>
      <c r="K107">
        <v>17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130</v>
      </c>
      <c r="Z107" t="str">
        <f>IF(G107="экспл",VLOOKUP(J107,quest_экспл!$A$1:$N$129,12,FALSE),IF(G107="импл_",0,0))</f>
        <v>sound\\Rebristiy_li_on.wav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2223</v>
      </c>
      <c r="AD107" t="str">
        <f t="shared" ca="1" si="32"/>
        <v>pics\\dis15.jpg</v>
      </c>
      <c r="AE107" s="22" t="str">
        <f t="array" aca="1" ref="AE107" ca="1">IF(G107="экспл",INDEX(total_visual_stym!$C$146:$C$209,(RANK(total_visual_stym!E187,total_visual_stym!$E$146:$E$209))),0)</f>
        <v>pics\\dis15.jpg</v>
      </c>
      <c r="AF107" s="22" t="str">
        <f t="shared" si="27"/>
        <v/>
      </c>
      <c r="AI107" t="s">
        <v>117</v>
      </c>
      <c r="AO107">
        <f t="shared" ca="1" si="33"/>
        <v>0.46185331987262424</v>
      </c>
      <c r="AP107" t="str">
        <f t="shared" ca="1" si="34"/>
        <v>pics\\Kokos_5.jpg</v>
      </c>
      <c r="AR107" t="str">
        <f t="shared" si="37"/>
        <v/>
      </c>
      <c r="AS107" t="str">
        <f t="shared" si="36"/>
        <v/>
      </c>
      <c r="AT107">
        <f t="shared" ca="1" si="29"/>
        <v>0.53652108734703019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_Ребристый_ли_он?</v>
      </c>
      <c r="BA107" t="e">
        <f>VLOOKUP(Q107,audio_list_stym!$B$2:$BQ$299,68,FALSE)</f>
        <v>#N/A</v>
      </c>
      <c r="BB107" t="str">
        <f t="shared" si="31"/>
        <v>Посмотрите,_вот_XXXXX._Ребристый_ли_он?</v>
      </c>
      <c r="BD107" cm="1">
        <f t="array" aca="1" ref="BD107" ca="1">INDEX($L$106:$L$113,(RANK(AT3,$AT$2:$AT$9)))</f>
        <v>2120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VLOOKUP(B108,audio_list_stym!$A$3:$BP$18,67,FALSE)</f>
        <v>17</v>
      </c>
      <c r="F108" t="str">
        <f>VLOOKUP(E108,metki!$A$2:$B$9,2,FALSE)</f>
        <v>экспл_новые_без_названия</v>
      </c>
      <c r="G108" t="str">
        <f t="shared" si="25"/>
        <v>экспл</v>
      </c>
      <c r="H108" t="str">
        <f>VLOOKUP(B108,audio_list_stym!$A$3:$AJ$18,35,FALSE)</f>
        <v>Noni</v>
      </c>
      <c r="I108" t="s">
        <v>690</v>
      </c>
      <c r="J108" t="str">
        <f t="shared" si="26"/>
        <v>Noni_3</v>
      </c>
      <c r="K108">
        <v>17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131</v>
      </c>
      <c r="Z108" t="str">
        <f>IF(G108="экспл",VLOOKUP(J108,quest_экспл!$A$1:$N$129,12,FALSE),IF(G108="импл_",0,0))</f>
        <v>sound\\Goluboy_li_on.wav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2219</v>
      </c>
      <c r="AD108" t="str">
        <f t="shared" ca="1" si="32"/>
        <v>pics\\dis17.jpg</v>
      </c>
      <c r="AE108" s="22" t="str">
        <f t="array" aca="1" ref="AE108" ca="1">IF(G108="экспл",INDEX(total_visual_stym!$C$146:$C$209,(RANK(total_visual_stym!E188,total_visual_stym!$E$146:$E$209))),0)</f>
        <v>pics\\dis17.jpg</v>
      </c>
      <c r="AF108" s="22" t="str">
        <f t="shared" si="27"/>
        <v/>
      </c>
      <c r="AI108" t="s">
        <v>118</v>
      </c>
      <c r="AO108">
        <f t="shared" ca="1" si="33"/>
        <v>0.17671748940517795</v>
      </c>
      <c r="AP108" t="str">
        <f t="shared" ca="1" si="34"/>
        <v>pics\\Redis_4.jpg</v>
      </c>
      <c r="AR108" t="str">
        <f t="shared" si="37"/>
        <v/>
      </c>
      <c r="AS108" t="str">
        <f t="shared" si="36"/>
        <v/>
      </c>
      <c r="AT108">
        <f t="shared" ca="1" si="29"/>
        <v>1.7690416473158832E-2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_Голубой_ли_он?</v>
      </c>
      <c r="BA108" t="e">
        <f>VLOOKUP(Q108,audio_list_stym!$B$2:$BQ$299,68,FALSE)</f>
        <v>#N/A</v>
      </c>
      <c r="BB108" t="str">
        <f t="shared" si="31"/>
        <v>Вот_XXXXX._Голубой_ли_он?</v>
      </c>
      <c r="BD108" cm="1">
        <f t="array" aca="1" ref="BD108" ca="1">INDEX($L$106:$L$113,(RANK(AT4,$AT$2:$AT$9)))</f>
        <v>2113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VLOOKUP(B109,audio_list_stym!$A$3:$BP$18,67,FALSE)</f>
        <v>17</v>
      </c>
      <c r="F109" t="str">
        <f>VLOOKUP(E109,metki!$A$2:$B$9,2,FALSE)</f>
        <v>экспл_новые_без_названия</v>
      </c>
      <c r="G109" t="str">
        <f t="shared" si="25"/>
        <v>экспл</v>
      </c>
      <c r="H109" t="str">
        <f>VLOOKUP(B109,audio_list_stym!$A$3:$AJ$18,35,FALSE)</f>
        <v>Noni</v>
      </c>
      <c r="I109" t="s">
        <v>691</v>
      </c>
      <c r="J109" t="str">
        <f t="shared" si="26"/>
        <v>Noni_4</v>
      </c>
      <c r="K109">
        <v>17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132</v>
      </c>
      <c r="Z109" t="str">
        <f>IF(G109="экспл",VLOOKUP(J109,quest_экспл!$A$1:$N$129,12,FALSE),IF(G109="импл_",0,0))</f>
        <v>sound\\On_s_bugorkami.wav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2210</v>
      </c>
      <c r="AD109" t="str">
        <f t="shared" ca="1" si="32"/>
        <v>pics\\dis48.jpg</v>
      </c>
      <c r="AE109" s="22" t="str">
        <f t="array" aca="1" ref="AE109" ca="1">IF(G109="экспл",INDEX(total_visual_stym!$C$146:$C$209,(RANK(total_visual_stym!E189,total_visual_stym!$E$146:$E$209))),0)</f>
        <v>pics\\dis48.jpg</v>
      </c>
      <c r="AF109" s="22" t="str">
        <f t="shared" si="27"/>
        <v/>
      </c>
      <c r="AI109" t="s">
        <v>119</v>
      </c>
      <c r="AO109">
        <f t="shared" ca="1" si="33"/>
        <v>9.4032932601862962E-2</v>
      </c>
      <c r="AP109" t="str">
        <f t="shared" ca="1" si="34"/>
        <v>pics\\Tomat_3.jpg</v>
      </c>
      <c r="AR109" t="str">
        <f t="shared" si="37"/>
        <v/>
      </c>
      <c r="AS109" t="str">
        <f t="shared" si="36"/>
        <v/>
      </c>
      <c r="AT109">
        <f t="shared" ca="1" si="29"/>
        <v>0.86934232123470279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_Он_с_бугорками?</v>
      </c>
      <c r="BA109" t="e">
        <f>VLOOKUP(Q109,audio_list_stym!$B$2:$BQ$299,68,FALSE)</f>
        <v>#N/A</v>
      </c>
      <c r="BB109" t="str">
        <f t="shared" si="31"/>
        <v>Это_XXXXX._Он_с_бугорками?</v>
      </c>
      <c r="BD109" cm="1">
        <f t="array" aca="1" ref="BD109" ca="1">INDEX($L$106:$L$113,(RANK(AT5,$AT$2:$AT$9)))</f>
        <v>2115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VLOOKUP(B110,audio_list_stym!$A$3:$BP$18,67,FALSE)</f>
        <v>17</v>
      </c>
      <c r="F110" t="str">
        <f>VLOOKUP(E110,metki!$A$2:$B$9,2,FALSE)</f>
        <v>экспл_новые_без_названия</v>
      </c>
      <c r="G110" t="str">
        <f t="shared" si="25"/>
        <v>экспл</v>
      </c>
      <c r="H110" t="str">
        <f>VLOOKUP(B110,audio_list_stym!$A$3:$AJ$18,35,FALSE)</f>
        <v>Noni</v>
      </c>
      <c r="I110" t="s">
        <v>692</v>
      </c>
      <c r="J110" t="str">
        <f t="shared" si="26"/>
        <v>Noni_5</v>
      </c>
      <c r="K110">
        <v>17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133</v>
      </c>
      <c r="Z110" t="str">
        <f>IF(G110="экспл",VLOOKUP(J110,quest_экспл!$A$1:$N$129,12,FALSE),IF(G110="импл_",0,0))</f>
        <v>sound\\Ovalniy_li_on.wav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2179</v>
      </c>
      <c r="AD110" t="str">
        <f t="shared" ca="1" si="32"/>
        <v>pics\\dis20.jpg</v>
      </c>
      <c r="AE110" s="22" t="str">
        <f t="array" aca="1" ref="AE110" ca="1">IF(G110="экспл",INDEX(total_visual_stym!$C$146:$C$209,(RANK(total_visual_stym!E190,total_visual_stym!$E$146:$E$209))),0)</f>
        <v>pics\\dis20.jpg</v>
      </c>
      <c r="AF110" s="22" t="str">
        <f t="shared" si="27"/>
        <v/>
      </c>
      <c r="AI110" t="s">
        <v>120</v>
      </c>
      <c r="AO110">
        <f t="shared" ca="1" si="33"/>
        <v>0.40339457182061023</v>
      </c>
      <c r="AP110" t="str">
        <f t="shared" ca="1" si="34"/>
        <v>pics\\Limon_2.jpg</v>
      </c>
      <c r="AR110" t="str">
        <f t="shared" si="37"/>
        <v/>
      </c>
      <c r="AS110" t="str">
        <f t="shared" si="36"/>
        <v/>
      </c>
      <c r="AT110">
        <f t="shared" ca="1" si="29"/>
        <v>5.199272414621281E-2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_Овальный_ли_он?</v>
      </c>
      <c r="BA110" t="e">
        <f>VLOOKUP(Q110,audio_list_stym!$B$2:$BQ$299,68,FALSE)</f>
        <v>#N/A</v>
      </c>
      <c r="BB110" t="str">
        <f t="shared" si="31"/>
        <v>На_картинке_XXXXX._Овальный_ли_он?</v>
      </c>
      <c r="BD110" cm="1">
        <f t="array" aca="1" ref="BD110" ca="1">INDEX($L$106:$L$113,(RANK(AT6,$AT$2:$AT$9)))</f>
        <v>2116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VLOOKUP(B111,audio_list_stym!$A$3:$BP$18,67,FALSE)</f>
        <v>17</v>
      </c>
      <c r="F111" t="str">
        <f>VLOOKUP(E111,metki!$A$2:$B$9,2,FALSE)</f>
        <v>экспл_новые_без_названия</v>
      </c>
      <c r="G111" t="str">
        <f t="shared" si="25"/>
        <v>экспл</v>
      </c>
      <c r="H111" t="str">
        <f>VLOOKUP(B111,audio_list_stym!$A$3:$AJ$18,35,FALSE)</f>
        <v>Noni</v>
      </c>
      <c r="I111" t="s">
        <v>693</v>
      </c>
      <c r="J111" t="str">
        <f t="shared" si="26"/>
        <v>Noni_6</v>
      </c>
      <c r="K111">
        <v>17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134</v>
      </c>
      <c r="Z111" t="str">
        <f>IF(G111="экспл",VLOOKUP(J111,quest_экспл!$A$1:$N$129,12,FALSE),IF(G111="импл_",0,0))</f>
        <v>sound\\Zhidkiy_li_on.wav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2224</v>
      </c>
      <c r="AD111" t="str">
        <f t="shared" ca="1" si="32"/>
        <v>pics\\dis29.jpg</v>
      </c>
      <c r="AE111" s="22" t="str">
        <f t="array" aca="1" ref="AE111" ca="1">IF(G111="экспл",INDEX(total_visual_stym!$C$146:$C$209,(RANK(total_visual_stym!E191,total_visual_stym!$E$146:$E$209))),0)</f>
        <v>pics\\dis29.jpg</v>
      </c>
      <c r="AF111" s="22" t="str">
        <f t="shared" si="27"/>
        <v/>
      </c>
      <c r="AI111" t="s">
        <v>121</v>
      </c>
      <c r="AO111">
        <f t="shared" ca="1" si="33"/>
        <v>0.30003675916075812</v>
      </c>
      <c r="AP111" t="str">
        <f t="shared" ca="1" si="34"/>
        <v>pics\\Peper_2.jpg</v>
      </c>
      <c r="AR111" t="str">
        <f t="shared" si="37"/>
        <v/>
      </c>
      <c r="AS111" t="str">
        <f t="shared" si="36"/>
        <v/>
      </c>
      <c r="AT111">
        <f t="shared" ca="1" si="29"/>
        <v>0.52784426253248051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_Жидкий_ли_он?</v>
      </c>
      <c r="BA111" t="e">
        <f>VLOOKUP(Q111,audio_list_stym!$B$2:$BQ$299,68,FALSE)</f>
        <v>#N/A</v>
      </c>
      <c r="BB111" t="str">
        <f t="shared" si="31"/>
        <v>На_мониторе_XXXXX._Жидкий_ли_он?</v>
      </c>
      <c r="BD111" cm="1">
        <f t="array" aca="1" ref="BD111" ca="1">INDEX($L$106:$L$113,(RANK(AT7,$AT$2:$AT$9)))</f>
        <v>2119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VLOOKUP(B112,audio_list_stym!$A$3:$BP$18,67,FALSE)</f>
        <v>17</v>
      </c>
      <c r="F112" t="str">
        <f>VLOOKUP(E112,metki!$A$2:$B$9,2,FALSE)</f>
        <v>экспл_новые_без_названия</v>
      </c>
      <c r="G112" t="str">
        <f t="shared" si="25"/>
        <v>экспл</v>
      </c>
      <c r="H112" t="str">
        <f>VLOOKUP(B112,audio_list_stym!$A$3:$AJ$18,35,FALSE)</f>
        <v>Noni</v>
      </c>
      <c r="I112" t="s">
        <v>694</v>
      </c>
      <c r="J112" t="str">
        <f t="shared" si="26"/>
        <v>Noni_7</v>
      </c>
      <c r="K112">
        <v>17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135</v>
      </c>
      <c r="Z112" t="str">
        <f>IF(G112="экспл",VLOOKUP(J112,quest_экспл!$A$1:$N$129,12,FALSE),IF(G112="импл_",0,0))</f>
        <v>sound\\On_lohmatiy.wav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2215</v>
      </c>
      <c r="AD112" t="str">
        <f t="shared" ca="1" si="32"/>
        <v>pics\\dis62.jpg</v>
      </c>
      <c r="AE112" s="22" t="str">
        <f t="array" aca="1" ref="AE112" ca="1">IF(G112="экспл",INDEX(total_visual_stym!$C$146:$C$209,(RANK(total_visual_stym!E192,total_visual_stym!$E$146:$E$209))),0)</f>
        <v>pics\\dis62.jpg</v>
      </c>
      <c r="AF112" s="22" t="str">
        <f t="shared" si="27"/>
        <v/>
      </c>
      <c r="AI112" t="s">
        <v>122</v>
      </c>
      <c r="AO112">
        <f t="shared" ca="1" si="33"/>
        <v>0.53718690190695206</v>
      </c>
      <c r="AP112" t="str">
        <f t="shared" ca="1" si="34"/>
        <v>pics\\Kokos_4.jpg</v>
      </c>
      <c r="AR112" t="str">
        <f t="shared" si="37"/>
        <v/>
      </c>
      <c r="AS112" t="str">
        <f t="shared" si="36"/>
        <v/>
      </c>
      <c r="AT112">
        <f t="shared" ca="1" si="29"/>
        <v>0.33699669084792128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_Он_лохматый?</v>
      </c>
      <c r="BA112" t="e">
        <f>VLOOKUP(Q112,audio_list_stym!$B$2:$BQ$299,68,FALSE)</f>
        <v>#N/A</v>
      </c>
      <c r="BB112" t="str">
        <f t="shared" si="31"/>
        <v>Перед_Вами_XXXXX._Он_лохматый?</v>
      </c>
      <c r="BD112" cm="1">
        <f t="array" aca="1" ref="BD112" ca="1">INDEX($L$106:$L$113,(RANK(AT8,$AT$2:$AT$9)))</f>
        <v>2117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VLOOKUP(B113,audio_list_stym!$A$3:$BP$18,67,FALSE)</f>
        <v>17</v>
      </c>
      <c r="F113" t="str">
        <f>VLOOKUP(E113,metki!$A$2:$B$9,2,FALSE)</f>
        <v>экспл_новые_без_названия</v>
      </c>
      <c r="G113" t="str">
        <f t="shared" si="25"/>
        <v>экспл</v>
      </c>
      <c r="H113" t="str">
        <f>VLOOKUP(B113,audio_list_stym!$A$3:$AJ$18,35,FALSE)</f>
        <v>Noni</v>
      </c>
      <c r="I113" t="s">
        <v>695</v>
      </c>
      <c r="J113" t="str">
        <f t="shared" si="26"/>
        <v>Noni_8</v>
      </c>
      <c r="K113">
        <v>17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136</v>
      </c>
      <c r="Z113" t="str">
        <f>IF(G113="экспл",VLOOKUP(J113,quest_экспл!$A$1:$N$129,12,FALSE),IF(G113="импл_",0,0))</f>
        <v>sound\\On_zolotistiy.wav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2222</v>
      </c>
      <c r="AD113" t="str">
        <f t="shared" ca="1" si="32"/>
        <v>pics\\dis14.jpg</v>
      </c>
      <c r="AE113" s="22" t="str">
        <f t="array" aca="1" ref="AE113" ca="1">IF(G113="экспл",INDEX(total_visual_stym!$C$146:$C$209,(RANK(total_visual_stym!E193,total_visual_stym!$E$146:$E$209))),0)</f>
        <v>pics\\dis14.jpg</v>
      </c>
      <c r="AF113" s="22" t="str">
        <f t="shared" si="27"/>
        <v/>
      </c>
      <c r="AI113" t="s">
        <v>123</v>
      </c>
      <c r="AO113">
        <f t="shared" ca="1" si="33"/>
        <v>0.75408720167437848</v>
      </c>
      <c r="AP113" t="str">
        <f t="shared" ca="1" si="34"/>
        <v>pics\\Finik_6.jpg</v>
      </c>
      <c r="AR113" t="str">
        <f t="shared" si="37"/>
        <v/>
      </c>
      <c r="AS113" t="str">
        <f t="shared" si="36"/>
        <v/>
      </c>
      <c r="AT113">
        <f t="shared" ca="1" si="29"/>
        <v>0.73875694357612687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_Он_золотистый?</v>
      </c>
      <c r="BA113" t="e">
        <f>VLOOKUP(Q113,audio_list_stym!$B$2:$BQ$299,68,FALSE)</f>
        <v>#N/A</v>
      </c>
      <c r="BB113" t="str">
        <f t="shared" si="31"/>
        <v>Вы_видите_XXXXX._Он_золотистый?</v>
      </c>
      <c r="BD113" cm="1">
        <f t="array" aca="1" ref="BD113" ca="1">INDEX($L$106:$L$113,(RANK(AT9,$AT$2:$AT$9)))</f>
        <v>2118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VLOOKUP(B114,audio_list_stym!$A$3:$BP$18,67,FALSE)</f>
        <v>14</v>
      </c>
      <c r="F114" t="str">
        <f>VLOOKUP(E114,metki!$A$2:$B$9,2,FALSE)</f>
        <v>импл_новые_с_названием</v>
      </c>
      <c r="G114" t="str">
        <f t="shared" si="25"/>
        <v>импл_</v>
      </c>
      <c r="H114" t="str">
        <f>VLOOKUP(B114,audio_list_stym!$A$3:$AJ$18,35,FALSE)</f>
        <v>Sapota</v>
      </c>
      <c r="I114" t="s">
        <v>688</v>
      </c>
      <c r="J114" t="str">
        <f t="shared" si="26"/>
        <v>Sapota_1</v>
      </c>
      <c r="K114">
        <v>14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265</v>
      </c>
      <c r="Q114" t="str">
        <f>IF(G114="экспл",0,IF(G114="импл_",VLOOKUP(J114,quest_импл!$A$1:$J$129,8,FALSE),0))</f>
        <v>sound\\Sharoobrazniy_li.wav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2013</v>
      </c>
      <c r="AD114" t="str">
        <f t="shared" ca="1" si="32"/>
        <v>pics\\Finik_5.jpg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7"/>
        <v>pics\\Finik_5.jpg</v>
      </c>
      <c r="AI114" t="s">
        <v>86</v>
      </c>
      <c r="AO114">
        <f t="shared" ca="1" si="33"/>
        <v>0.76782611961987335</v>
      </c>
      <c r="AP114" t="str">
        <f t="shared" ca="1" si="34"/>
        <v>pics\\Finik_5.jpg</v>
      </c>
      <c r="AR114" t="str">
        <f t="shared" si="37"/>
        <v/>
      </c>
      <c r="AS114" t="str">
        <f t="shared" ca="1" si="36"/>
        <v>pics\\Finik_5.jpg</v>
      </c>
      <c r="AT114">
        <f t="shared" ca="1" si="29"/>
        <v>0.51518654373228556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_Шарообразный_ли_</v>
      </c>
      <c r="BB114" t="str">
        <f t="shared" si="31"/>
        <v>_Шарообразный_ли_ТОДИС?</v>
      </c>
      <c r="BC114">
        <f>A114</f>
        <v>1215</v>
      </c>
      <c r="BD114" cm="1">
        <f t="array" aca="1" ref="BD114" ca="1">INDEX($L$114:$L$121,(RANK(AT2,$AT$2:$AT$9)))</f>
        <v>2130</v>
      </c>
      <c r="BE114" cm="1">
        <f t="array" aca="1" ref="BE114" ca="1">INDEX(BD66:BD81,(RANK(AT8,$AT$2:$AT$17)))</f>
        <v>2072</v>
      </c>
      <c r="BF114" cm="1">
        <f t="array" aca="1" ref="BF114" ca="1">INDEX(BD82:BD97,(RANK(AT8,$AT$2:$AT$9)))</f>
        <v>2076</v>
      </c>
      <c r="BG114" cm="1">
        <f t="array" aca="1" ref="BG114" ca="1">INDEX(BD98:BD113,(RANK(AT8,$AT$2:$AT$9)))</f>
        <v>2092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VLOOKUP(B115,audio_list_stym!$A$3:$BP$18,67,FALSE)</f>
        <v>14</v>
      </c>
      <c r="F115" t="str">
        <f>VLOOKUP(E115,metki!$A$2:$B$9,2,FALSE)</f>
        <v>импл_новые_с_названием</v>
      </c>
      <c r="G115" t="str">
        <f t="shared" si="25"/>
        <v>импл_</v>
      </c>
      <c r="H115" t="str">
        <f>VLOOKUP(B115,audio_list_stym!$A$3:$AJ$18,35,FALSE)</f>
        <v>Sapota</v>
      </c>
      <c r="I115" t="s">
        <v>689</v>
      </c>
      <c r="J115" t="str">
        <f t="shared" si="26"/>
        <v>Sapota_2</v>
      </c>
      <c r="K115">
        <v>14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266</v>
      </c>
      <c r="Q115" t="str">
        <f>IF(G115="экспл",0,IF(G115="импл_",VLOOKUP(J115,quest_импл!$A$1:$J$129,8,FALSE),0))</f>
        <v>sound\\Nadrezan_li.wav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2031</v>
      </c>
      <c r="AD115" t="str">
        <f t="shared" ca="1" si="32"/>
        <v>pics\\Kokos_7.jpg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7"/>
        <v>pics\\Kokos_7.jpg</v>
      </c>
      <c r="AI115" t="s">
        <v>87</v>
      </c>
      <c r="AO115">
        <f t="shared" ca="1" si="33"/>
        <v>0.41653227629770484</v>
      </c>
      <c r="AP115" t="str">
        <f t="shared" ca="1" si="34"/>
        <v>pics\\Kokos_7.jpg</v>
      </c>
      <c r="AR115" t="str">
        <f t="shared" si="37"/>
        <v/>
      </c>
      <c r="AS115" t="str">
        <f t="shared" ca="1" si="36"/>
        <v>pics\\Kokos_7.jpg</v>
      </c>
      <c r="AT115">
        <f t="shared" ca="1" si="29"/>
        <v>0.63128127013686142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_Надрезан_ли_</v>
      </c>
      <c r="BB115" t="str">
        <f t="shared" si="31"/>
        <v>_Надрезан_ли_ТОДИС?</v>
      </c>
      <c r="BD115" cm="1">
        <f t="array" aca="1" ref="BD115" ca="1">INDEX($L$114:$L$121,(RANK(AT3,$AT$2:$AT$9)))</f>
        <v>2136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VLOOKUP(B116,audio_list_stym!$A$3:$BP$18,67,FALSE)</f>
        <v>14</v>
      </c>
      <c r="F116" t="str">
        <f>VLOOKUP(E116,metki!$A$2:$B$9,2,FALSE)</f>
        <v>импл_новые_с_названием</v>
      </c>
      <c r="G116" t="str">
        <f t="shared" si="25"/>
        <v>импл_</v>
      </c>
      <c r="H116" t="str">
        <f>VLOOKUP(B116,audio_list_stym!$A$3:$AJ$18,35,FALSE)</f>
        <v>Sapota</v>
      </c>
      <c r="I116" t="s">
        <v>690</v>
      </c>
      <c r="J116" t="str">
        <f t="shared" si="26"/>
        <v>Sapota_3</v>
      </c>
      <c r="K116">
        <v>14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267</v>
      </c>
      <c r="Q116" t="str">
        <f>IF(G116="экспл",0,IF(G116="импл_",VLOOKUP(J116,quest_импл!$A$1:$J$129,8,FALSE),0))</f>
        <v>sound\\Perekruchen_li.wav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2035</v>
      </c>
      <c r="AD116" t="str">
        <f t="shared" ca="1" si="32"/>
        <v>pics\\Limon_3.jpg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7"/>
        <v>pics\\Limon_3.jpg</v>
      </c>
      <c r="AI116" t="s">
        <v>88</v>
      </c>
      <c r="AO116">
        <f t="shared" ca="1" si="33"/>
        <v>0.4029626130916083</v>
      </c>
      <c r="AP116" t="str">
        <f t="shared" ca="1" si="34"/>
        <v>pics\\Limon_3.jpg</v>
      </c>
      <c r="AR116" t="str">
        <f t="shared" si="37"/>
        <v/>
      </c>
      <c r="AS116" t="str">
        <f t="shared" ca="1" si="36"/>
        <v>pics\\Limon_3.jpg</v>
      </c>
      <c r="AT116">
        <f t="shared" ca="1" si="29"/>
        <v>0.28570370246790577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_Перекручен_ли_</v>
      </c>
      <c r="BB116" t="str">
        <f t="shared" si="31"/>
        <v>_Перекручен_ли_ТОДИС?</v>
      </c>
      <c r="BD116" cm="1">
        <f t="array" aca="1" ref="BD116" ca="1">INDEX($L$114:$L$121,(RANK(AT4,$AT$2:$AT$9)))</f>
        <v>2129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VLOOKUP(B117,audio_list_stym!$A$3:$BP$18,67,FALSE)</f>
        <v>14</v>
      </c>
      <c r="F117" t="str">
        <f>VLOOKUP(E117,metki!$A$2:$B$9,2,FALSE)</f>
        <v>импл_новые_с_названием</v>
      </c>
      <c r="G117" t="str">
        <f t="shared" si="25"/>
        <v>импл_</v>
      </c>
      <c r="H117" t="str">
        <f>VLOOKUP(B117,audio_list_stym!$A$3:$AJ$18,35,FALSE)</f>
        <v>Sapota</v>
      </c>
      <c r="I117" t="s">
        <v>691</v>
      </c>
      <c r="J117" t="str">
        <f t="shared" si="26"/>
        <v>Sapota_4</v>
      </c>
      <c r="K117">
        <v>14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268</v>
      </c>
      <c r="Q117" t="str">
        <f>IF(G117="экспл",0,IF(G117="импл_",VLOOKUP(J117,quest_импл!$A$1:$J$129,8,FALSE),0))</f>
        <v>sound\\Sorvan_li.wav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2036</v>
      </c>
      <c r="AD117" t="str">
        <f t="shared" ca="1" si="32"/>
        <v>pics\\Limon_4.jpg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7"/>
        <v>pics\\Limon_4.jpg</v>
      </c>
      <c r="AI117" t="s">
        <v>89</v>
      </c>
      <c r="AO117">
        <f t="shared" ca="1" si="33"/>
        <v>0.37193604950917813</v>
      </c>
      <c r="AP117" t="str">
        <f t="shared" ca="1" si="34"/>
        <v>pics\\Limon_4.jpg</v>
      </c>
      <c r="AR117" t="str">
        <f t="shared" si="37"/>
        <v/>
      </c>
      <c r="AS117" t="str">
        <f t="shared" ca="1" si="36"/>
        <v>pics\\Limon_4.jpg</v>
      </c>
      <c r="AT117">
        <f t="shared" ca="1" si="29"/>
        <v>0.32346735153620332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_Сорван_ли_</v>
      </c>
      <c r="BB117" t="str">
        <f t="shared" si="31"/>
        <v>_Сорван_ли_ТОДИС?</v>
      </c>
      <c r="BD117" cm="1">
        <f t="array" aca="1" ref="BD117" ca="1">INDEX($L$114:$L$121,(RANK(AT5,$AT$2:$AT$9)))</f>
        <v>2131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VLOOKUP(B118,audio_list_stym!$A$3:$BP$18,67,FALSE)</f>
        <v>14</v>
      </c>
      <c r="F118" t="str">
        <f>VLOOKUP(E118,metki!$A$2:$B$9,2,FALSE)</f>
        <v>импл_новые_с_названием</v>
      </c>
      <c r="G118" t="str">
        <f t="shared" si="25"/>
        <v>импл_</v>
      </c>
      <c r="H118" t="str">
        <f>VLOOKUP(B118,audio_list_stym!$A$3:$AJ$18,35,FALSE)</f>
        <v>Sapota</v>
      </c>
      <c r="I118" t="s">
        <v>692</v>
      </c>
      <c r="J118" t="str">
        <f t="shared" si="26"/>
        <v>Sapota_5</v>
      </c>
      <c r="K118">
        <v>14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269</v>
      </c>
      <c r="Q118" t="str">
        <f>IF(G118="экспл",0,IF(G118="импл_",VLOOKUP(J118,quest_импл!$A$1:$J$129,8,FALSE),0))</f>
        <v>sound\\Spresovan_li.wav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2015</v>
      </c>
      <c r="AD118" t="str">
        <f t="shared" ca="1" si="32"/>
        <v>pics\\Finik_7.jpg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7"/>
        <v>pics\\Finik_7.jpg</v>
      </c>
      <c r="AI118" t="s">
        <v>90</v>
      </c>
      <c r="AO118">
        <f t="shared" ca="1" si="33"/>
        <v>0.73799923776105048</v>
      </c>
      <c r="AP118" t="str">
        <f t="shared" ca="1" si="34"/>
        <v>pics\\Finik_7.jpg</v>
      </c>
      <c r="AR118" t="str">
        <f t="shared" si="37"/>
        <v/>
      </c>
      <c r="AS118" t="str">
        <f t="shared" ca="1" si="36"/>
        <v>pics\\Finik_7.jpg</v>
      </c>
      <c r="AT118">
        <f t="shared" ca="1" si="29"/>
        <v>0.98103158672952318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_Спрессован_ли_</v>
      </c>
      <c r="BB118" t="str">
        <f t="shared" si="31"/>
        <v>_Спрессован_ли_ТОДИС?</v>
      </c>
      <c r="BD118" cm="1">
        <f t="array" aca="1" ref="BD118" ca="1">INDEX($L$114:$L$121,(RANK(AT6,$AT$2:$AT$9)))</f>
        <v>2132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VLOOKUP(B119,audio_list_stym!$A$3:$BP$18,67,FALSE)</f>
        <v>14</v>
      </c>
      <c r="F119" t="str">
        <f>VLOOKUP(E119,metki!$A$2:$B$9,2,FALSE)</f>
        <v>импл_новые_с_названием</v>
      </c>
      <c r="G119" t="str">
        <f t="shared" si="25"/>
        <v>импл_</v>
      </c>
      <c r="H119" t="str">
        <f>VLOOKUP(B119,audio_list_stym!$A$3:$AJ$18,35,FALSE)</f>
        <v>Sapota</v>
      </c>
      <c r="I119" t="s">
        <v>693</v>
      </c>
      <c r="J119" t="str">
        <f t="shared" si="26"/>
        <v>Sapota_6</v>
      </c>
      <c r="K119">
        <v>14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270</v>
      </c>
      <c r="Q119" t="str">
        <f>IF(G119="экспл",0,IF(G119="импл_",VLOOKUP(J119,quest_импл!$A$1:$J$129,8,FALSE),0))</f>
        <v>sound\\Zheltiy_li.wav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2010</v>
      </c>
      <c r="AD119" t="str">
        <f t="shared" ca="1" si="32"/>
        <v>pics\\Finik_2.jpg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7"/>
        <v>pics\\Finik_2.jpg</v>
      </c>
      <c r="AI119" t="s">
        <v>91</v>
      </c>
      <c r="AO119">
        <f t="shared" ca="1" si="33"/>
        <v>0.84478767015171286</v>
      </c>
      <c r="AP119" t="str">
        <f t="shared" ca="1" si="34"/>
        <v>pics\\Finik_2.jpg</v>
      </c>
      <c r="AR119" t="str">
        <f t="shared" si="37"/>
        <v/>
      </c>
      <c r="AS119" t="str">
        <f t="shared" ca="1" si="36"/>
        <v>pics\\Finik_2.jpg</v>
      </c>
      <c r="AT119">
        <f t="shared" ca="1" si="29"/>
        <v>0.84209627436901024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_Желтый_ли_</v>
      </c>
      <c r="BB119" t="str">
        <f t="shared" si="31"/>
        <v>_Желтый_ли_ТОДИС?</v>
      </c>
      <c r="BD119" cm="1">
        <f t="array" aca="1" ref="BD119" ca="1">INDEX($L$114:$L$121,(RANK(AT7,$AT$2:$AT$9)))</f>
        <v>2135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VLOOKUP(B120,audio_list_stym!$A$3:$BP$18,67,FALSE)</f>
        <v>14</v>
      </c>
      <c r="F120" t="str">
        <f>VLOOKUP(E120,metki!$A$2:$B$9,2,FALSE)</f>
        <v>импл_новые_с_названием</v>
      </c>
      <c r="G120" t="str">
        <f t="shared" si="25"/>
        <v>импл_</v>
      </c>
      <c r="H120" t="str">
        <f>VLOOKUP(B120,audio_list_stym!$A$3:$AJ$18,35,FALSE)</f>
        <v>Sapota</v>
      </c>
      <c r="I120" t="s">
        <v>694</v>
      </c>
      <c r="J120" t="str">
        <f t="shared" si="26"/>
        <v>Sapota_7</v>
      </c>
      <c r="K120">
        <v>14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271</v>
      </c>
      <c r="Q120" t="str">
        <f>IF(G120="экспл",0,IF(G120="импл_",VLOOKUP(J120,quest_импл!$A$1:$J$129,8,FALSE),0))</f>
        <v>sound\\Rovniy_li.wav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2006</v>
      </c>
      <c r="AD120" t="str">
        <f t="shared" ca="1" si="32"/>
        <v>pics\\Banan_6.jpg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7"/>
        <v>pics\\Banan_6.jpg</v>
      </c>
      <c r="AI120" t="s">
        <v>92</v>
      </c>
      <c r="AO120">
        <f t="shared" ca="1" si="33"/>
        <v>0.90301052948899141</v>
      </c>
      <c r="AP120" t="str">
        <f t="shared" ca="1" si="34"/>
        <v>pics\\Banan_6.jpg</v>
      </c>
      <c r="AR120" t="str">
        <f t="shared" si="37"/>
        <v/>
      </c>
      <c r="AS120" t="str">
        <f t="shared" ca="1" si="36"/>
        <v>pics\\Banan_6.jpg</v>
      </c>
      <c r="AT120">
        <f t="shared" ca="1" si="29"/>
        <v>0.40568222178055935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_Ровный_ли_</v>
      </c>
      <c r="BB120" t="str">
        <f t="shared" si="31"/>
        <v>_Ровный_ли_ТОДИС?</v>
      </c>
      <c r="BD120" cm="1">
        <f t="array" aca="1" ref="BD120" ca="1">INDEX($L$114:$L$121,(RANK(AT8,$AT$2:$AT$9)))</f>
        <v>2133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VLOOKUP(B121,audio_list_stym!$A$3:$BP$18,67,FALSE)</f>
        <v>14</v>
      </c>
      <c r="F121" t="str">
        <f>VLOOKUP(E121,metki!$A$2:$B$9,2,FALSE)</f>
        <v>импл_новые_с_названием</v>
      </c>
      <c r="G121" t="str">
        <f t="shared" si="25"/>
        <v>импл_</v>
      </c>
      <c r="H121" t="str">
        <f>VLOOKUP(B121,audio_list_stym!$A$3:$AJ$18,35,FALSE)</f>
        <v>Sapota</v>
      </c>
      <c r="I121" t="s">
        <v>695</v>
      </c>
      <c r="J121" t="str">
        <f t="shared" si="26"/>
        <v>Sapota_8</v>
      </c>
      <c r="K121">
        <v>14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272</v>
      </c>
      <c r="Q121" t="str">
        <f>IF(G121="экспл",0,IF(G121="импл_",VLOOKUP(J121,quest_импл!$A$1:$J$129,8,FALSE),0))</f>
        <v>sound\\Imeet_li_shipi.wav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2032</v>
      </c>
      <c r="AD121" t="str">
        <f t="shared" ca="1" si="32"/>
        <v>pics\\Kokos_8.jpg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7"/>
        <v>pics\\Kokos_8.jpg</v>
      </c>
      <c r="AI121" t="s">
        <v>93</v>
      </c>
      <c r="AO121">
        <f t="shared" ca="1" si="33"/>
        <v>0.40884483465465316</v>
      </c>
      <c r="AP121" t="str">
        <f t="shared" ca="1" si="34"/>
        <v>pics\\Kokos_8.jpg</v>
      </c>
      <c r="AR121" t="str">
        <f>IF(AH121="sound\\Ogorod",AP49,"")</f>
        <v/>
      </c>
      <c r="AS121" t="str">
        <f t="shared" ca="1" si="36"/>
        <v>pics\\Kokos_8.jpg</v>
      </c>
      <c r="AT121">
        <f t="shared" ca="1" si="29"/>
        <v>8.1326358921368191E-2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_Имеет_ли_шипы_</v>
      </c>
      <c r="BB121" t="str">
        <f t="shared" si="31"/>
        <v>_Имеет_ли_шипы_ТОДИС?</v>
      </c>
      <c r="BD121" cm="1">
        <f t="array" aca="1" ref="BD121" ca="1">INDEX($L$114:$L$121,(RANK(AT9,$AT$2:$AT$9)))</f>
        <v>2134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VLOOKUP(B122,audio_list_stym!$A$3:$BP$18,67,FALSE)</f>
        <v>15</v>
      </c>
      <c r="F122" t="str">
        <f>VLOOKUP(E122,metki!$A$2:$B$9,2,FALSE)</f>
        <v>экспл_новые_с_названием</v>
      </c>
      <c r="G122" t="str">
        <f t="shared" si="25"/>
        <v>экспл</v>
      </c>
      <c r="H122" t="str">
        <f>VLOOKUP(B122,audio_list_stym!$A$3:$AJ$18,35,FALSE)</f>
        <v>Tamanid</v>
      </c>
      <c r="I122" t="s">
        <v>688</v>
      </c>
      <c r="J122" t="str">
        <f t="shared" si="26"/>
        <v>Tamanid_1</v>
      </c>
      <c r="K122">
        <v>15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145</v>
      </c>
      <c r="Z122" t="str">
        <f>IF(G122="экспл",VLOOKUP(J122,quest_экспл!$A$1:$N$129,12,FALSE),IF(G122="импл_",0,0))</f>
        <v>sound\\On_krasnovatiy.wav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2221</v>
      </c>
      <c r="AD122" t="str">
        <f t="shared" ca="1" si="32"/>
        <v>pics\\dis28.jpg</v>
      </c>
      <c r="AE122" s="22" t="str">
        <f t="array" aca="1" ref="AE122" ca="1">IF(G122="экспл",INDEX(total_visual_stym!$C$146:$C$209,(RANK(total_visual_stym!E202,total_visual_stym!$E$146:$E$209))),0)</f>
        <v>pics\\dis28.jpg</v>
      </c>
      <c r="AF122" s="22" t="str">
        <f t="shared" si="27"/>
        <v/>
      </c>
      <c r="AI122" t="s">
        <v>124</v>
      </c>
      <c r="AO122">
        <f t="shared" ca="1" si="33"/>
        <v>0.73704429789915704</v>
      </c>
      <c r="AP122" t="str">
        <f t="shared" ca="1" si="34"/>
        <v>pics\\Finik_8.jpg</v>
      </c>
      <c r="AR122" t="str">
        <f t="shared" ref="AR122:AR129" si="38">IF(AH122="sound\\Ogorod",AP50,"")</f>
        <v/>
      </c>
      <c r="AS122" t="str">
        <f t="shared" si="36"/>
        <v/>
      </c>
      <c r="AT122">
        <f t="shared" ca="1" si="29"/>
        <v>0.21759716968151832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_Он_красноватый?</v>
      </c>
      <c r="BA122" t="e">
        <f>VLOOKUP(Q122,audio_list_stym!$B$2:$BQ$299,68,FALSE)</f>
        <v>#N/A</v>
      </c>
      <c r="BB122" t="str">
        <f t="shared" si="31"/>
        <v>На_экране_ПЕМАТ._Он_красноватый?</v>
      </c>
      <c r="BC122">
        <f>A122</f>
        <v>1216</v>
      </c>
      <c r="BD122" cm="1">
        <f t="array" aca="1" ref="BD122" ca="1">INDEX($L$122:$L$129,(RANK(AT2,$AT$2:$AT$9)))</f>
        <v>2138</v>
      </c>
      <c r="BE122" cm="1">
        <f t="array" aca="1" ref="BE122" ca="1">INDEX(BD66:BD81,(RANK(AT9,$AT$2:$AT$17)))</f>
        <v>2065</v>
      </c>
      <c r="BF122" cm="1">
        <f t="array" aca="1" ref="BF122" ca="1">INDEX(BD90:BD105,(RANK(AT9,$AT$2:$AT$17)))</f>
        <v>2089</v>
      </c>
      <c r="BG122" cm="1">
        <f t="array" aca="1" ref="BG122" ca="1">INDEX(BD106:BD121,(RANK(AT9,$AT$2:$AT$17)))</f>
        <v>2129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VLOOKUP(B123,audio_list_stym!$A$3:$BP$18,67,FALSE)</f>
        <v>15</v>
      </c>
      <c r="F123" t="str">
        <f>VLOOKUP(E123,metki!$A$2:$B$9,2,FALSE)</f>
        <v>экспл_новые_с_названием</v>
      </c>
      <c r="G123" t="str">
        <f t="shared" si="25"/>
        <v>экспл</v>
      </c>
      <c r="H123" t="str">
        <f>VLOOKUP(B123,audio_list_stym!$A$3:$AJ$18,35,FALSE)</f>
        <v>Tamanid</v>
      </c>
      <c r="I123" t="s">
        <v>689</v>
      </c>
      <c r="J123" t="str">
        <f t="shared" si="26"/>
        <v>Tamanid_2</v>
      </c>
      <c r="K123">
        <v>15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146</v>
      </c>
      <c r="Z123" t="str">
        <f>IF(G123="экспл",VLOOKUP(J123,quest_экспл!$A$1:$N$129,12,FALSE),IF(G123="импл_",0,0))</f>
        <v>sound\\Izognut_li_on.wav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2193</v>
      </c>
      <c r="AD123" t="str">
        <f t="shared" ca="1" si="32"/>
        <v>pics\\dis2.jpg</v>
      </c>
      <c r="AE123" s="22" t="str">
        <f t="array" aca="1" ref="AE123" ca="1">IF(G123="экспл",INDEX(total_visual_stym!$C$146:$C$209,(RANK(total_visual_stym!E203,total_visual_stym!$E$146:$E$209))),0)</f>
        <v>pics\\dis2.jpg</v>
      </c>
      <c r="AF123" s="22" t="str">
        <f t="shared" si="27"/>
        <v/>
      </c>
      <c r="AI123" t="s">
        <v>125</v>
      </c>
      <c r="AO123">
        <f t="shared" ca="1" si="33"/>
        <v>0.94897959994092951</v>
      </c>
      <c r="AP123" t="str">
        <f t="shared" ca="1" si="34"/>
        <v>pics\\Banan_3.jpg</v>
      </c>
      <c r="AR123" t="str">
        <f t="shared" si="38"/>
        <v/>
      </c>
      <c r="AS123" t="str">
        <f t="shared" si="36"/>
        <v/>
      </c>
      <c r="AT123">
        <f t="shared" ca="1" si="29"/>
        <v>0.32050797753583149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_Изогнут_ли_он?</v>
      </c>
      <c r="BA123" t="e">
        <f>VLOOKUP(Q123,audio_list_stym!$B$2:$BQ$299,68,FALSE)</f>
        <v>#N/A</v>
      </c>
      <c r="BB123" t="str">
        <f t="shared" si="31"/>
        <v>Посмотрите,_вот_ПЕМАТ._Изогнут_ли_он?</v>
      </c>
      <c r="BD123" cm="1">
        <f t="array" aca="1" ref="BD123" ca="1">INDEX($L$122:$L$129,(RANK(AT3,$AT$2:$AT$9)))</f>
        <v>2144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VLOOKUP(B124,audio_list_stym!$A$3:$BP$18,67,FALSE)</f>
        <v>15</v>
      </c>
      <c r="F124" t="str">
        <f>VLOOKUP(E124,metki!$A$2:$B$9,2,FALSE)</f>
        <v>экспл_новые_с_названием</v>
      </c>
      <c r="G124" t="str">
        <f t="shared" si="25"/>
        <v>экспл</v>
      </c>
      <c r="H124" t="str">
        <f>VLOOKUP(B124,audio_list_stym!$A$3:$AJ$18,35,FALSE)</f>
        <v>Tamanid</v>
      </c>
      <c r="I124" t="s">
        <v>690</v>
      </c>
      <c r="J124" t="str">
        <f t="shared" si="26"/>
        <v>Tamanid_3</v>
      </c>
      <c r="K124">
        <v>15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147</v>
      </c>
      <c r="Z124" t="str">
        <f>IF(G124="экспл",VLOOKUP(J124,quest_экспл!$A$1:$N$129,12,FALSE),IF(G124="импл_",0,0))</f>
        <v>sound\\On_barhatistiy.wav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2216</v>
      </c>
      <c r="AD124" t="str">
        <f t="shared" ca="1" si="32"/>
        <v>pics\\dis59.jpg</v>
      </c>
      <c r="AE124" s="22" t="str">
        <f t="array" aca="1" ref="AE124" ca="1">IF(G124="экспл",INDEX(total_visual_stym!$C$146:$C$209,(RANK(total_visual_stym!E204,total_visual_stym!$E$146:$E$209))),0)</f>
        <v>pics\\dis59.jpg</v>
      </c>
      <c r="AF124" s="22" t="str">
        <f t="shared" si="27"/>
        <v/>
      </c>
      <c r="AI124" t="s">
        <v>126</v>
      </c>
      <c r="AO124">
        <f t="shared" ca="1" si="33"/>
        <v>0.18606472965216769</v>
      </c>
      <c r="AP124" t="str">
        <f t="shared" ca="1" si="34"/>
        <v>pics\\Redis_3.jpg</v>
      </c>
      <c r="AR124" t="str">
        <f t="shared" si="38"/>
        <v/>
      </c>
      <c r="AS124" t="str">
        <f t="shared" si="36"/>
        <v/>
      </c>
      <c r="AT124">
        <f t="shared" ca="1" si="29"/>
        <v>0.26699529356345986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_Он_бархатистый?</v>
      </c>
      <c r="BA124" t="e">
        <f>VLOOKUP(Q124,audio_list_stym!$B$2:$BQ$299,68,FALSE)</f>
        <v>#N/A</v>
      </c>
      <c r="BB124" t="str">
        <f t="shared" si="31"/>
        <v>Вот_ПЕМАТ._Он_бархатистый?</v>
      </c>
      <c r="BD124" cm="1">
        <f t="array" aca="1" ref="BD124" ca="1">INDEX($L$122:$L$129,(RANK(AT4,$AT$2:$AT$9)))</f>
        <v>2137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VLOOKUP(B125,audio_list_stym!$A$3:$BP$18,67,FALSE)</f>
        <v>15</v>
      </c>
      <c r="F125" t="str">
        <f>VLOOKUP(E125,metki!$A$2:$B$9,2,FALSE)</f>
        <v>экспл_новые_с_названием</v>
      </c>
      <c r="G125" t="str">
        <f t="shared" si="25"/>
        <v>экспл</v>
      </c>
      <c r="H125" t="str">
        <f>VLOOKUP(B125,audio_list_stym!$A$3:$AJ$18,35,FALSE)</f>
        <v>Tamanid</v>
      </c>
      <c r="I125" t="s">
        <v>691</v>
      </c>
      <c r="J125" t="str">
        <f t="shared" si="26"/>
        <v>Tamanid_4</v>
      </c>
      <c r="K125">
        <v>15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148</v>
      </c>
      <c r="Z125" t="str">
        <f>IF(G125="экспл",VLOOKUP(J125,quest_экспл!$A$1:$N$129,12,FALSE),IF(G125="импл_",0,0))</f>
        <v>sound\\Odnotonniy_li_on.wav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2206</v>
      </c>
      <c r="AD125" t="str">
        <f t="shared" ca="1" si="32"/>
        <v>pics\\dis50.jpg</v>
      </c>
      <c r="AE125" s="22" t="str">
        <f t="array" aca="1" ref="AE125" ca="1">IF(G125="экспл",INDEX(total_visual_stym!$C$146:$C$209,(RANK(total_visual_stym!E205,total_visual_stym!$E$146:$E$209))),0)</f>
        <v>pics\\dis50.jpg</v>
      </c>
      <c r="AF125" s="22" t="str">
        <f t="shared" si="27"/>
        <v/>
      </c>
      <c r="AI125" t="s">
        <v>127</v>
      </c>
      <c r="AO125">
        <f t="shared" ca="1" si="33"/>
        <v>0.11176871851218284</v>
      </c>
      <c r="AP125" t="str">
        <f t="shared" ca="1" si="34"/>
        <v>pics\\Tomat_1.jpg</v>
      </c>
      <c r="AR125" t="str">
        <f t="shared" si="38"/>
        <v/>
      </c>
      <c r="AS125" t="str">
        <f t="shared" si="36"/>
        <v/>
      </c>
      <c r="AT125">
        <f t="shared" ca="1" si="29"/>
        <v>2.3356837392911944E-2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_Однотонный_ли_он?</v>
      </c>
      <c r="BA125" t="e">
        <f>VLOOKUP(Q125,audio_list_stym!$B$2:$BQ$299,68,FALSE)</f>
        <v>#N/A</v>
      </c>
      <c r="BB125" t="str">
        <f t="shared" si="31"/>
        <v>Это_ПЕМАТ._Однотонный_ли_он?</v>
      </c>
      <c r="BD125" cm="1">
        <f t="array" aca="1" ref="BD125" ca="1">INDEX($L$122:$L$129,(RANK(AT5,$AT$2:$AT$9)))</f>
        <v>2139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VLOOKUP(B126,audio_list_stym!$A$3:$BP$18,67,FALSE)</f>
        <v>15</v>
      </c>
      <c r="F126" t="str">
        <f>VLOOKUP(E126,metki!$A$2:$B$9,2,FALSE)</f>
        <v>экспл_новые_с_названием</v>
      </c>
      <c r="G126" t="str">
        <f t="shared" si="25"/>
        <v>экспл</v>
      </c>
      <c r="H126" t="str">
        <f>VLOOKUP(B126,audio_list_stym!$A$3:$AJ$18,35,FALSE)</f>
        <v>Tamanid</v>
      </c>
      <c r="I126" t="s">
        <v>692</v>
      </c>
      <c r="J126" t="str">
        <f t="shared" si="26"/>
        <v>Tamanid_5</v>
      </c>
      <c r="K126">
        <v>15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149</v>
      </c>
      <c r="Z126" t="str">
        <f>IF(G126="экспл",VLOOKUP(J126,quest_экспл!$A$1:$N$129,12,FALSE),IF(G126="импл_",0,0))</f>
        <v>sound\\On_prozrachniy.wav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2170</v>
      </c>
      <c r="AD126" t="str">
        <f t="shared" ca="1" si="32"/>
        <v>pics\\dis36.jpg</v>
      </c>
      <c r="AE126" s="22" t="str">
        <f t="array" aca="1" ref="AE126" ca="1">IF(G126="экспл",INDEX(total_visual_stym!$C$146:$C$209,(RANK(total_visual_stym!E206,total_visual_stym!$E$146:$E$209))),0)</f>
        <v>pics\\dis36.jpg</v>
      </c>
      <c r="AF126" s="22" t="str">
        <f t="shared" si="27"/>
        <v/>
      </c>
      <c r="AI126" t="s">
        <v>128</v>
      </c>
      <c r="AO126">
        <f t="shared" ca="1" si="33"/>
        <v>0.67533081709984377</v>
      </c>
      <c r="AP126" t="str">
        <f t="shared" ca="1" si="34"/>
        <v>pics\\Goroh_3.jpg</v>
      </c>
      <c r="AR126" t="str">
        <f t="shared" si="38"/>
        <v/>
      </c>
      <c r="AS126" t="str">
        <f t="shared" si="36"/>
        <v/>
      </c>
      <c r="AT126">
        <f t="shared" ca="1" si="29"/>
        <v>0.33308593366440975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_Он_прозрачный?</v>
      </c>
      <c r="BA126" t="e">
        <f>VLOOKUP(Q126,audio_list_stym!$B$2:$BQ$299,68,FALSE)</f>
        <v>#N/A</v>
      </c>
      <c r="BB126" t="str">
        <f t="shared" si="31"/>
        <v>На_картинке_ПЕМАТ._Он_прозрачный?</v>
      </c>
      <c r="BD126" cm="1">
        <f t="array" aca="1" ref="BD126" ca="1">INDEX($L$122:$L$129,(RANK(AT6,$AT$2:$AT$9)))</f>
        <v>2140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VLOOKUP(B127,audio_list_stym!$A$3:$BP$18,67,FALSE)</f>
        <v>15</v>
      </c>
      <c r="F127" t="str">
        <f>VLOOKUP(E127,metki!$A$2:$B$9,2,FALSE)</f>
        <v>экспл_новые_с_названием</v>
      </c>
      <c r="G127" t="str">
        <f t="shared" si="25"/>
        <v>экспл</v>
      </c>
      <c r="H127" t="str">
        <f>VLOOKUP(B127,audio_list_stym!$A$3:$AJ$18,35,FALSE)</f>
        <v>Tamanid</v>
      </c>
      <c r="I127" t="s">
        <v>693</v>
      </c>
      <c r="J127" t="str">
        <f t="shared" si="26"/>
        <v>Tamanid_6</v>
      </c>
      <c r="K127">
        <v>15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150</v>
      </c>
      <c r="Z127" t="str">
        <f>IF(G127="экспл",VLOOKUP(J127,quest_экспл!$A$1:$N$129,12,FALSE),IF(G127="импл_",0,0))</f>
        <v>sound\\On_izmelchen.wav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2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27"/>
        <v/>
      </c>
      <c r="AI127" t="s">
        <v>129</v>
      </c>
      <c r="AO127">
        <f t="shared" ca="1" si="33"/>
        <v>0.7083388074649597</v>
      </c>
      <c r="AP127" t="str">
        <f t="shared" ca="1" si="34"/>
        <v>pics\\Goroh_1.jpg</v>
      </c>
      <c r="AR127" t="str">
        <f t="shared" si="38"/>
        <v/>
      </c>
      <c r="AS127" t="str">
        <f t="shared" si="36"/>
        <v/>
      </c>
      <c r="AT127">
        <f t="shared" ca="1" si="29"/>
        <v>0.37535348613009945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_Он_измельчен?</v>
      </c>
      <c r="BA127" t="e">
        <f>VLOOKUP(Q127,audio_list_stym!$B$2:$BQ$299,68,FALSE)</f>
        <v>#N/A</v>
      </c>
      <c r="BB127" t="str">
        <f t="shared" si="31"/>
        <v>На_мониторе_ПЕМАТ._Он_измельчен?</v>
      </c>
      <c r="BD127" cm="1">
        <f t="array" aca="1" ref="BD127" ca="1">INDEX($L$122:$L$129,(RANK(AT7,$AT$2:$AT$9)))</f>
        <v>2143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VLOOKUP(B128,audio_list_stym!$A$3:$BP$18,67,FALSE)</f>
        <v>15</v>
      </c>
      <c r="F128" t="str">
        <f>VLOOKUP(E128,metki!$A$2:$B$9,2,FALSE)</f>
        <v>экспл_новые_с_названием</v>
      </c>
      <c r="G128" t="str">
        <f t="shared" si="25"/>
        <v>экспл</v>
      </c>
      <c r="H128" t="str">
        <f>VLOOKUP(B128,audio_list_stym!$A$3:$AJ$18,35,FALSE)</f>
        <v>Tamanid</v>
      </c>
      <c r="I128" t="s">
        <v>694</v>
      </c>
      <c r="J128" t="str">
        <f t="shared" si="26"/>
        <v>Tamanid_7</v>
      </c>
      <c r="K128">
        <v>15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151</v>
      </c>
      <c r="Z128" t="str">
        <f>IF(G128="экспл",VLOOKUP(J128,quest_экспл!$A$1:$N$129,12,FALSE),IF(G128="импл_",0,0))</f>
        <v>sound\\Cvetushiy_li_on.wav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2178</v>
      </c>
      <c r="AD128" t="str">
        <f t="shared" ca="1" si="32"/>
        <v>pics\\dis34.jpg</v>
      </c>
      <c r="AE128" s="22" t="str">
        <f t="array" aca="1" ref="AE128" ca="1">IF(G128="экспл",INDEX(total_visual_stym!$C$146:$C$209,(RANK(total_visual_stym!E208,total_visual_stym!$E$146:$E$209))),0)</f>
        <v>pics\\dis34.jpg</v>
      </c>
      <c r="AF128" s="22" t="str">
        <f t="shared" si="27"/>
        <v/>
      </c>
      <c r="AI128" t="s">
        <v>130</v>
      </c>
      <c r="AO128">
        <f t="shared" ca="1" si="33"/>
        <v>0.95188300332521214</v>
      </c>
      <c r="AP128" t="str">
        <f t="shared" ca="1" si="34"/>
        <v>pics\\Banan_2.jpg</v>
      </c>
      <c r="AR128" t="str">
        <f t="shared" si="38"/>
        <v/>
      </c>
      <c r="AS128" t="str">
        <f t="shared" si="36"/>
        <v/>
      </c>
      <c r="AT128">
        <f t="shared" ca="1" si="29"/>
        <v>0.59891469226151228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_Цветущий_ли_он?</v>
      </c>
      <c r="BA128" t="e">
        <f>VLOOKUP(Q128,audio_list_stym!$B$2:$BQ$299,68,FALSE)</f>
        <v>#N/A</v>
      </c>
      <c r="BB128" t="str">
        <f t="shared" si="31"/>
        <v>Перед_Вами_ПЕМАТ._Цветущий_ли_он?</v>
      </c>
      <c r="BD128" cm="1">
        <f t="array" aca="1" ref="BD128" ca="1">INDEX($L$122:$L$129,(RANK(AT8,$AT$2:$AT$9)))</f>
        <v>2141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VLOOKUP(B129,audio_list_stym!$A$3:$BP$18,67,FALSE)</f>
        <v>15</v>
      </c>
      <c r="F129" t="str">
        <f>VLOOKUP(E129,metki!$A$2:$B$9,2,FALSE)</f>
        <v>экспл_новые_с_названием</v>
      </c>
      <c r="G129" t="str">
        <f t="shared" si="25"/>
        <v>экспл</v>
      </c>
      <c r="H129" t="str">
        <f>VLOOKUP(B129,audio_list_stym!$A$3:$AJ$18,35,FALSE)</f>
        <v>Tamanid</v>
      </c>
      <c r="I129" t="s">
        <v>695</v>
      </c>
      <c r="J129" t="str">
        <f t="shared" si="26"/>
        <v>Tamanid_8</v>
      </c>
      <c r="K129">
        <v>15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152</v>
      </c>
      <c r="Z129" t="str">
        <f>IF(G129="экспл",VLOOKUP(J129,quest_экспл!$A$1:$N$129,12,FALSE),IF(G129="импл_",0,0))</f>
        <v>sound\\Skruchen_li_on.wav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2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27"/>
        <v/>
      </c>
      <c r="AI129" t="s">
        <v>131</v>
      </c>
      <c r="AO129">
        <f t="shared" ca="1" si="33"/>
        <v>6.2908555951696976E-2</v>
      </c>
      <c r="AP129" t="str">
        <f t="shared" ca="1" si="34"/>
        <v>pics\\Tomat_6.jpg</v>
      </c>
      <c r="AR129" t="str">
        <f t="shared" si="38"/>
        <v/>
      </c>
      <c r="AS129" t="str">
        <f t="shared" si="36"/>
        <v/>
      </c>
      <c r="AT129">
        <f t="shared" ca="1" si="29"/>
        <v>6.2655589888001906E-2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_Скручен_ли_он?</v>
      </c>
      <c r="BA129" t="e">
        <f>VLOOKUP(Q129,audio_list_stym!$B$2:$BQ$299,68,FALSE)</f>
        <v>#N/A</v>
      </c>
      <c r="BB129" t="str">
        <f t="shared" si="31"/>
        <v>Вы_видите_ПЕМАТ._Скручен_ли_он?</v>
      </c>
      <c r="BD129" cm="1">
        <f t="array" aca="1" ref="BD129" ca="1">INDEX($L$122:$L$129,(RANK(AT9,$AT$2:$AT$9)))</f>
        <v>2142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F00-000000000000}"/>
  <pageMargins left="0.7" right="0.7" top="0.75" bottom="0.75" header="0.3" footer="0.3"/>
  <pageSetup paperSize="9" orientation="portrait" horizontalDpi="4294967293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H161"/>
  <sheetViews>
    <sheetView topLeftCell="BB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36.1328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VLOOKUP(B2,audio_list_stym!$A$3:$BP$18,68,FALSE)</f>
        <v>13</v>
      </c>
      <c r="F2" t="str">
        <f>VLOOKUP(E2,metki!$A$2:$B$9,2,FALSE)</f>
        <v>экспл_реал_без_названия</v>
      </c>
      <c r="G2" t="str">
        <f>LEFT(F2,5)</f>
        <v>экспл</v>
      </c>
      <c r="H2" t="str">
        <f>VLOOKUP(B2,audio_list_stym!$A$3:$AJ$18,36,FALSE)</f>
        <v>Tomat</v>
      </c>
      <c r="I2" t="s">
        <v>688</v>
      </c>
      <c r="J2" t="str">
        <f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pics\\dis60.jpg</v>
      </c>
      <c r="AF2" s="22" t="str">
        <f t="shared" ref="AF2:AF38" si="0">IF(ISTEXT(AR2),AR2,IF(ISTEXT(AS2),AS2,""))</f>
        <v/>
      </c>
      <c r="AG2" t="str">
        <f>IF(OR(E2=11,E2=13),M2,"")</f>
        <v>pics\\Tomat_1.jpg</v>
      </c>
      <c r="AH2">
        <f t="shared" ref="AH2:AH65" si="1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2">LEFT(AI2,11)</f>
        <v>pics\\Tomat</v>
      </c>
      <c r="AL2" t="str">
        <f t="shared" ref="AL2:AL25" si="3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0.36563663761378906</v>
      </c>
      <c r="AP2" t="str">
        <f ca="1">INDEX($AM$2:$AM$25,(RANK(AO2,$AO$2:$AO$25)))</f>
        <v>pics\\Finik_8.jpg</v>
      </c>
      <c r="AQ2" t="str">
        <f ca="1">INDEX($AN$2:$AN$25,(RANK(AO2,$AO$2:$AO$25)))</f>
        <v>pics\\Peper_8.jpg</v>
      </c>
      <c r="AT2">
        <f t="shared" ref="AT2:AT65" ca="1" si="4">RAND()</f>
        <v>3.5747797153072303E-2</v>
      </c>
      <c r="AU2" t="str">
        <f>IF(OR(G2=10,G2=11,G2=14,G2=15),VLOOKUP(AT2,audio_list_stym!$A$3:$B$18,2,FALSE),"sound\\Noviy_plod.wav")</f>
        <v>sound\\Noviy_plod.wav</v>
      </c>
      <c r="AV2" t="str">
        <f ca="1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5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VLOOKUP(B3,audio_list_stym!$A$3:$BP$18,68,FALSE)</f>
        <v>13</v>
      </c>
      <c r="F3" t="str">
        <f>VLOOKUP(E3,metki!$A$2:$B$9,2,FALSE)</f>
        <v>экспл_реал_без_названия</v>
      </c>
      <c r="G3" t="str">
        <f t="shared" ref="G2:G65" si="6">LEFT(F3,5)</f>
        <v>экспл</v>
      </c>
      <c r="H3" t="str">
        <f>VLOOKUP(B3,audio_list_stym!$A$3:$AJ$18,36,FALSE)</f>
        <v>Tomat</v>
      </c>
      <c r="I3" t="s">
        <v>689</v>
      </c>
      <c r="J3" t="str">
        <f t="shared" ref="J3:J65" si="7">H3&amp;I3</f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2189</v>
      </c>
      <c r="AD3" t="str">
        <f t="shared" ref="AD3:AD66" ca="1" si="8">IF(ISTEXT(AE3),AE3,IF(ISTEXT(AF3),AF3,""))</f>
        <v>pics\\dis33.jpg</v>
      </c>
      <c r="AE3" s="22" t="str">
        <f t="array" aca="1" ref="AE3" ca="1">IF(G3="экспл",INDEX(total_visual_stym!$C$146:$C$209,(RANK(total_visual_stym!E147,total_visual_stym!$E$146:$E$209))),0)</f>
        <v>pics\\dis33.jpg</v>
      </c>
      <c r="AF3" s="22" t="str">
        <f t="shared" si="0"/>
        <v/>
      </c>
      <c r="AG3" t="str">
        <f t="shared" ref="AG3:AG9" si="9">IF(OR(E3=11,E3=13),M3,"")</f>
        <v>pics\\Tomat_2.jpg</v>
      </c>
      <c r="AH3">
        <f t="shared" si="1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2"/>
        <v>pics\\Tomat</v>
      </c>
      <c r="AL3" t="str">
        <f t="shared" si="3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0">RAND()</f>
        <v>0.57058613397528468</v>
      </c>
      <c r="AP3" t="str">
        <f t="shared" ref="AP3:AP25" ca="1" si="11">INDEX($AM$2:$AM$25,(RANK(AO3,$AO$2:$AO$25)))</f>
        <v>pics\\Finik_3.jpg</v>
      </c>
      <c r="AQ3" t="str">
        <f t="shared" ref="AQ3:AQ25" ca="1" si="12">INDEX($AN$2:$AN$25,(RANK(AO3,$AO$2:$AO$25)))</f>
        <v>pics\\Peper_3.jpg</v>
      </c>
      <c r="AT3">
        <f t="shared" ca="1" si="4"/>
        <v>0.45134557895383398</v>
      </c>
      <c r="AU3" t="str">
        <f>IF(OR(G3=10,G3=11,G3=14,G3=15),VLOOKUP(AT3,audio_list_stym!$A$3:$B$18,2,FALSE),"sound\\Noviy_plod.wav")</f>
        <v>sound\\Noviy_plod.wav</v>
      </c>
      <c r="AV3" t="str">
        <f t="shared" ref="AV3:AV65" ca="1" si="13">INDEX($AU$2:$AU$129,(RANK(AT3,$AT$2:$AT$129)))</f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5"/>
        <v>Посмотрите,_вот_XXXXX._Мясистый_ли_он?</v>
      </c>
      <c r="BD3" cm="1">
        <f t="array" aca="1" ref="BD3" ca="1">INDEX($L$2:$L$9,(RANK(AT3,$AT$2:$AT$9)))</f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VLOOKUP(B4,audio_list_stym!$A$3:$BP$18,68,FALSE)</f>
        <v>13</v>
      </c>
      <c r="F4" t="str">
        <f>VLOOKUP(E4,metki!$A$2:$B$9,2,FALSE)</f>
        <v>экспл_реал_без_названия</v>
      </c>
      <c r="G4" t="str">
        <f t="shared" si="6"/>
        <v>экспл</v>
      </c>
      <c r="H4" t="str">
        <f>VLOOKUP(B4,audio_list_stym!$A$3:$AJ$18,36,FALSE)</f>
        <v>Tomat</v>
      </c>
      <c r="I4" t="s">
        <v>690</v>
      </c>
      <c r="J4" t="str">
        <f t="shared" si="7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2228</v>
      </c>
      <c r="AD4" t="str">
        <f t="shared" ca="1" si="8"/>
        <v>pics\\dis38.jpg</v>
      </c>
      <c r="AE4" s="22" t="str">
        <f t="array" aca="1" ref="AE4" ca="1">IF(G4="экспл",INDEX(total_visual_stym!$C$146:$C$209,(RANK(total_visual_stym!E148,total_visual_stym!$E$146:$E$209))),0)</f>
        <v>pics\\dis38.jpg</v>
      </c>
      <c r="AF4" s="22" t="str">
        <f t="shared" si="0"/>
        <v/>
      </c>
      <c r="AG4" t="str">
        <f t="shared" si="9"/>
        <v>pics\\Tomat_3.jpg</v>
      </c>
      <c r="AH4">
        <f t="shared" si="1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2"/>
        <v>pics\\Tomat</v>
      </c>
      <c r="AL4" t="str">
        <f t="shared" si="3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0"/>
        <v>0.19834430029139472</v>
      </c>
      <c r="AP4" t="str">
        <f t="shared" ca="1" si="11"/>
        <v>pics\\Injir_4.jpg</v>
      </c>
      <c r="AQ4" t="str">
        <f t="shared" ca="1" si="12"/>
        <v>pics\\Tikva_4.jpg</v>
      </c>
      <c r="AT4">
        <f t="shared" ca="1" si="4"/>
        <v>8.9071231241074411E-2</v>
      </c>
      <c r="AU4" t="str">
        <f>IF(OR(G4=10,G4=11,G4=14,G4=15),VLOOKUP(AT4,audio_list_stym!$A$3:$B$18,2,FALSE),"sound\\Noviy_plod.wav")</f>
        <v>sound\\Noviy_plod.wav</v>
      </c>
      <c r="AV4" t="str">
        <f t="shared" ca="1" si="13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5"/>
        <v>Вот_XXXXX._Горький_ли_он?</v>
      </c>
      <c r="BD4" cm="1">
        <f t="array" aca="1" ref="BD4" ca="1">INDEX($L$2:$L$9,(RANK(AT4,$AT$2:$AT$9)))</f>
        <v>2062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VLOOKUP(B5,audio_list_stym!$A$3:$BP$18,68,FALSE)</f>
        <v>13</v>
      </c>
      <c r="F5" t="str">
        <f>VLOOKUP(E5,metki!$A$2:$B$9,2,FALSE)</f>
        <v>экспл_реал_без_названия</v>
      </c>
      <c r="G5" t="str">
        <f t="shared" si="6"/>
        <v>экспл</v>
      </c>
      <c r="H5" t="str">
        <f>VLOOKUP(B5,audio_list_stym!$A$3:$AJ$18,36,FALSE)</f>
        <v>Tomat</v>
      </c>
      <c r="I5" t="s">
        <v>691</v>
      </c>
      <c r="J5" t="str">
        <f t="shared" si="7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2196</v>
      </c>
      <c r="AD5" t="str">
        <f t="shared" ca="1" si="8"/>
        <v>pics\\dis40.jpg</v>
      </c>
      <c r="AE5" s="22" t="str">
        <f t="array" aca="1" ref="AE5" ca="1">IF(G5="экспл",INDEX(total_visual_stym!$C$146:$C$209,(RANK(total_visual_stym!E149,total_visual_stym!$E$146:$E$209))),0)</f>
        <v>pics\\dis40.jpg</v>
      </c>
      <c r="AF5" s="22" t="str">
        <f t="shared" si="0"/>
        <v/>
      </c>
      <c r="AG5" t="str">
        <f t="shared" si="9"/>
        <v>pics\\Tomat_4.jpg</v>
      </c>
      <c r="AH5">
        <f t="shared" si="1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2"/>
        <v>pics\\Tomat</v>
      </c>
      <c r="AL5" t="str">
        <f t="shared" si="3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0"/>
        <v>4.0157982689034033E-2</v>
      </c>
      <c r="AP5" t="str">
        <f t="shared" ca="1" si="11"/>
        <v>pics\\Injir_8.jpg</v>
      </c>
      <c r="AQ5" t="str">
        <f t="shared" ca="1" si="12"/>
        <v>pics\\Tikva_8.jpg</v>
      </c>
      <c r="AT5">
        <f t="shared" ca="1" si="4"/>
        <v>7.2129981473704197E-3</v>
      </c>
      <c r="AU5" t="str">
        <f>IF(OR(G5=10,G5=11,G5=14,G5=15),VLOOKUP(AT5,audio_list_stym!$A$3:$B$18,2,FALSE),"sound\\Noviy_plod.wav")</f>
        <v>sound\\Noviy_plod.wav</v>
      </c>
      <c r="AV5" t="str">
        <f t="shared" ca="1" si="13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5"/>
        <v>Это_XXXXX._Он_яркий?</v>
      </c>
      <c r="BD5" cm="1">
        <f t="array" aca="1" ref="BD5" ca="1">INDEX($L$2:$L$9,(RANK(AT5,$AT$2:$AT$9)))</f>
        <v>2064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VLOOKUP(B6,audio_list_stym!$A$3:$BP$18,68,FALSE)</f>
        <v>13</v>
      </c>
      <c r="F6" t="str">
        <f>VLOOKUP(E6,metki!$A$2:$B$9,2,FALSE)</f>
        <v>экспл_реал_без_названия</v>
      </c>
      <c r="G6" t="str">
        <f t="shared" si="6"/>
        <v>экспл</v>
      </c>
      <c r="H6" t="str">
        <f>VLOOKUP(B6,audio_list_stym!$A$3:$AJ$18,36,FALSE)</f>
        <v>Tomat</v>
      </c>
      <c r="I6" t="s">
        <v>692</v>
      </c>
      <c r="J6" t="str">
        <f t="shared" si="7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2220</v>
      </c>
      <c r="AD6" t="str">
        <f t="shared" ca="1" si="8"/>
        <v>pics\\dis16.jpg</v>
      </c>
      <c r="AE6" s="22" t="str">
        <f t="array" aca="1" ref="AE6" ca="1">IF(G6="экспл",INDEX(total_visual_stym!$C$146:$C$209,(RANK(total_visual_stym!E150,total_visual_stym!$E$146:$E$209))),0)</f>
        <v>pics\\dis16.jpg</v>
      </c>
      <c r="AF6" s="22" t="str">
        <f t="shared" si="0"/>
        <v/>
      </c>
      <c r="AG6" t="str">
        <f t="shared" si="9"/>
        <v>pics\\Tomat_5.jpg</v>
      </c>
      <c r="AH6">
        <f t="shared" si="1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2"/>
        <v>pics\\Tomat</v>
      </c>
      <c r="AL6" t="str">
        <f t="shared" si="3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0"/>
        <v>0.21532931168503233</v>
      </c>
      <c r="AP6" t="str">
        <f t="shared" ca="1" si="11"/>
        <v>pics\\Injir_3.jpg</v>
      </c>
      <c r="AQ6" t="str">
        <f t="shared" ca="1" si="12"/>
        <v>pics\\Tikva_3.jpg</v>
      </c>
      <c r="AT6">
        <f t="shared" ca="1" si="4"/>
        <v>0.6149276760909409</v>
      </c>
      <c r="AU6" t="str">
        <f>IF(OR(G6=10,G6=11,G6=14,G6=15),VLOOKUP(AT6,audio_list_stym!$A$3:$B$18,2,FALSE),"sound\\Noviy_plod.wav")</f>
        <v>sound\\Noviy_plod.wav</v>
      </c>
      <c r="AV6" t="str">
        <f t="shared" ca="1" si="13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5"/>
        <v>На_картинке_XXXXX._Он_острый?</v>
      </c>
      <c r="BD6" cm="1">
        <f t="array" aca="1" ref="BD6" ca="1">INDEX($L$2:$L$9,(RANK(AT6,$AT$2:$AT$9)))</f>
        <v>2058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VLOOKUP(B7,audio_list_stym!$A$3:$BP$18,68,FALSE)</f>
        <v>13</v>
      </c>
      <c r="F7" t="str">
        <f>VLOOKUP(E7,metki!$A$2:$B$9,2,FALSE)</f>
        <v>экспл_реал_без_названия</v>
      </c>
      <c r="G7" t="str">
        <f t="shared" si="6"/>
        <v>экспл</v>
      </c>
      <c r="H7" t="str">
        <f>VLOOKUP(B7,audio_list_stym!$A$3:$AJ$18,36,FALSE)</f>
        <v>Tomat</v>
      </c>
      <c r="I7" t="s">
        <v>693</v>
      </c>
      <c r="J7" t="str">
        <f t="shared" si="7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2203</v>
      </c>
      <c r="AD7" t="str">
        <f t="shared" ca="1" si="8"/>
        <v>pics\\dis53.jpg</v>
      </c>
      <c r="AE7" s="22" t="str">
        <f t="array" aca="1" ref="AE7" ca="1">IF(G7="экспл",INDEX(total_visual_stym!$C$146:$C$209,(RANK(total_visual_stym!E151,total_visual_stym!$E$146:$E$209))),0)</f>
        <v>pics\\dis53.jpg</v>
      </c>
      <c r="AF7" s="22" t="str">
        <f t="shared" si="0"/>
        <v/>
      </c>
      <c r="AG7" t="str">
        <f t="shared" si="9"/>
        <v>pics\\Tomat_6.jpg</v>
      </c>
      <c r="AH7">
        <f t="shared" si="1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2"/>
        <v>pics\\Tomat</v>
      </c>
      <c r="AL7" t="str">
        <f t="shared" si="3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0"/>
        <v>0.91309634579863741</v>
      </c>
      <c r="AP7" t="str">
        <f t="shared" ca="1" si="11"/>
        <v>pics\\Kokos_3.jpg</v>
      </c>
      <c r="AQ7" t="str">
        <f t="shared" ca="1" si="12"/>
        <v>pics\\Tomat_3.jpg</v>
      </c>
      <c r="AT7">
        <f t="shared" ca="1" si="4"/>
        <v>0.29361103144459422</v>
      </c>
      <c r="AU7" t="str">
        <f>IF(OR(G7=10,G7=11,G7=14,G7=15),VLOOKUP(AT7,audio_list_stym!$A$3:$B$18,2,FALSE),"sound\\Noviy_plod.wav")</f>
        <v>sound\\Noviy_plod.wav</v>
      </c>
      <c r="AV7" t="str">
        <f t="shared" ca="1" si="13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5"/>
        <v>На_мониторе_XXXXX._Он_спелый?</v>
      </c>
      <c r="BD7" cm="1">
        <f t="array" aca="1" ref="BD7" ca="1">INDEX($L$2:$L$9,(RANK(AT7,$AT$2:$AT$9)))</f>
        <v>2061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VLOOKUP(B8,audio_list_stym!$A$3:$BP$18,68,FALSE)</f>
        <v>13</v>
      </c>
      <c r="F8" t="str">
        <f>VLOOKUP(E8,metki!$A$2:$B$9,2,FALSE)</f>
        <v>экспл_реал_без_названия</v>
      </c>
      <c r="G8" t="str">
        <f t="shared" si="6"/>
        <v>экспл</v>
      </c>
      <c r="H8" t="str">
        <f>VLOOKUP(B8,audio_list_stym!$A$3:$AJ$18,36,FALSE)</f>
        <v>Tomat</v>
      </c>
      <c r="I8" t="s">
        <v>694</v>
      </c>
      <c r="J8" t="str">
        <f t="shared" si="7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2217</v>
      </c>
      <c r="AD8" t="str">
        <f t="shared" ca="1" si="8"/>
        <v>pics\\dis58.jpg</v>
      </c>
      <c r="AE8" s="22" t="str">
        <f t="array" aca="1" ref="AE8" ca="1">IF(G8="экспл",INDEX(total_visual_stym!$C$146:$C$209,(RANK(total_visual_stym!E152,total_visual_stym!$E$146:$E$209))),0)</f>
        <v>pics\\dis58.jpg</v>
      </c>
      <c r="AF8" s="22" t="str">
        <f t="shared" si="0"/>
        <v/>
      </c>
      <c r="AG8" t="str">
        <f t="shared" si="9"/>
        <v>pics\\Tomat_7.jpg</v>
      </c>
      <c r="AH8">
        <f t="shared" si="1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2"/>
        <v>pics\\Tomat</v>
      </c>
      <c r="AL8" t="str">
        <f t="shared" si="3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0"/>
        <v>0.80196644661329997</v>
      </c>
      <c r="AP8" t="str">
        <f t="shared" ca="1" si="11"/>
        <v>pics\\Kokos_6.jpg</v>
      </c>
      <c r="AQ8" t="str">
        <f t="shared" ca="1" si="12"/>
        <v>pics\\Tomat_6.jpg</v>
      </c>
      <c r="AT8">
        <f t="shared" ca="1" si="4"/>
        <v>0.43009849716948878</v>
      </c>
      <c r="AU8" t="str">
        <f>IF(OR(G8=10,G8=11,G8=14,G8=15),VLOOKUP(AT8,audio_list_stym!$A$3:$B$18,2,FALSE),"sound\\Noviy_plod.wav")</f>
        <v>sound\\Noviy_plod.wav</v>
      </c>
      <c r="AV8" t="str">
        <f t="shared" ca="1" si="13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5"/>
        <v>Перед_Вами_XXXXX._Он_серый?</v>
      </c>
      <c r="BD8" cm="1">
        <f t="array" aca="1" ref="BD8" ca="1">INDEX($L$2:$L$9,(RANK(AT8,$AT$2:$AT$9)))</f>
        <v>2060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VLOOKUP(B9,audio_list_stym!$A$3:$BP$18,68,FALSE)</f>
        <v>13</v>
      </c>
      <c r="F9" t="str">
        <f>VLOOKUP(E9,metki!$A$2:$B$9,2,FALSE)</f>
        <v>экспл_реал_без_названия</v>
      </c>
      <c r="G9" t="str">
        <f t="shared" si="6"/>
        <v>экспл</v>
      </c>
      <c r="H9" t="str">
        <f>VLOOKUP(B9,audio_list_stym!$A$3:$AJ$18,36,FALSE)</f>
        <v>Tomat</v>
      </c>
      <c r="I9" t="s">
        <v>695</v>
      </c>
      <c r="J9" t="str">
        <f t="shared" si="7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2183</v>
      </c>
      <c r="AD9" t="str">
        <f t="shared" ca="1" si="8"/>
        <v>pics\\dis18.jpg</v>
      </c>
      <c r="AE9" s="22" t="str">
        <f t="array" aca="1" ref="AE9" ca="1">IF(G9="экспл",INDEX(total_visual_stym!$C$146:$C$209,(RANK(total_visual_stym!E153,total_visual_stym!$E$146:$E$209))),0)</f>
        <v>pics\\dis18.jpg</v>
      </c>
      <c r="AF9" s="22" t="str">
        <f t="shared" si="0"/>
        <v/>
      </c>
      <c r="AG9" t="str">
        <f t="shared" si="9"/>
        <v>pics\\Tomat_8.jpg</v>
      </c>
      <c r="AH9">
        <f t="shared" si="1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2"/>
        <v>pics\\Tomat</v>
      </c>
      <c r="AL9" t="str">
        <f t="shared" si="3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0"/>
        <v>0.14210597997388175</v>
      </c>
      <c r="AP9" t="str">
        <f t="shared" ca="1" si="11"/>
        <v>pics\\Injir_6.jpg</v>
      </c>
      <c r="AQ9" t="str">
        <f t="shared" ca="1" si="12"/>
        <v>pics\\Tikva_6.jpg</v>
      </c>
      <c r="AT9">
        <f t="shared" ca="1" si="4"/>
        <v>0.64496819671924177</v>
      </c>
      <c r="AU9" t="str">
        <f>IF(OR(G9=10,G9=11,G9=14,G9=15),VLOOKUP(AT9,audio_list_stym!$A$3:$B$18,2,FALSE),"sound\\Noviy_plod.wav")</f>
        <v>sound\\Noviy_plod.wav</v>
      </c>
      <c r="AV9" t="str">
        <f t="shared" ca="1" si="13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5"/>
        <v>Вы_видите_XXXXX._Вязкий_ли_он?</v>
      </c>
      <c r="BD9" cm="1">
        <f t="array" aca="1" ref="BD9" ca="1">INDEX($L$2:$L$9,(RANK(AT9,$AT$2:$AT$9)))</f>
        <v>2057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VLOOKUP(B10,audio_list_stym!$A$3:$BP$18,68,FALSE)</f>
        <v>10</v>
      </c>
      <c r="F10" t="str">
        <f>VLOOKUP(E10,metki!$A$2:$B$9,2,FALSE)</f>
        <v>импл_реал_с_названием</v>
      </c>
      <c r="G10" t="str">
        <f t="shared" si="6"/>
        <v>импл_</v>
      </c>
      <c r="H10" t="str">
        <f>VLOOKUP(B10,audio_list_stym!$A$3:$AJ$18,36,FALSE)</f>
        <v>Limon</v>
      </c>
      <c r="I10" t="s">
        <v>688</v>
      </c>
      <c r="J10" t="str">
        <f t="shared" si="7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2165</v>
      </c>
      <c r="AD10" t="str">
        <f t="shared" ca="1" si="8"/>
        <v>pics\\Tikva_5.jpg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0"/>
        <v>pics\\Tikva_5.jpg</v>
      </c>
      <c r="AH10" t="str">
        <f t="shared" si="1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2"/>
        <v>pics\\Kokos</v>
      </c>
      <c r="AK10" t="str">
        <f t="shared" ref="AK10:AK15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0"/>
        <v>0.18723343988772922</v>
      </c>
      <c r="AP10" t="str">
        <f t="shared" ca="1" si="11"/>
        <v>pics\\Injir_5.jpg</v>
      </c>
      <c r="AQ10" t="str">
        <f t="shared" ca="1" si="12"/>
        <v>pics\\Tikva_5.jpg</v>
      </c>
      <c r="AS10" t="str">
        <f t="shared" ref="AS10:AS17" ca="1" si="15">IF(AH10="sound\\Tropic",AQ10,"")</f>
        <v>pics\\Tikva_5.jpg</v>
      </c>
      <c r="AT10">
        <f t="shared" ca="1" si="4"/>
        <v>0.46987696136389523</v>
      </c>
      <c r="AU10" t="str">
        <f>IF(OR(G10=10,G10=11,G10=14,G10=15),VLOOKUP(AT10,audio_list_stym!$A$3:$B$18,2,FALSE),"sound\\Noviy_plod.wav")</f>
        <v>sound\\Noviy_plod.wav</v>
      </c>
      <c r="AV10" t="str">
        <f t="shared" ca="1" si="13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5"/>
        <v>_Старый_ли_ЛИМОН?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2029</v>
      </c>
      <c r="BG10" cm="1">
        <f t="array" aca="1" ref="BG10" ca="1">INDEX(BD34:BD65,(RANK(AT3,$AT$2:$AT$16)))</f>
        <v>2045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VLOOKUP(B11,audio_list_stym!$A$3:$BP$18,68,FALSE)</f>
        <v>10</v>
      </c>
      <c r="F11" t="str">
        <f>VLOOKUP(E11,metki!$A$2:$B$9,2,FALSE)</f>
        <v>импл_реал_с_названием</v>
      </c>
      <c r="G11" t="str">
        <f t="shared" si="6"/>
        <v>импл_</v>
      </c>
      <c r="H11" t="str">
        <f>VLOOKUP(B11,audio_list_stym!$A$3:$AJ$18,36,FALSE)</f>
        <v>Limon</v>
      </c>
      <c r="I11" t="s">
        <v>689</v>
      </c>
      <c r="J11" t="str">
        <f t="shared" si="7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2061</v>
      </c>
      <c r="AD11" t="str">
        <f t="shared" ca="1" si="8"/>
        <v>pics\\Tomat_5.jpg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0"/>
        <v>pics\\Tomat_5.jpg</v>
      </c>
      <c r="AH11" t="str">
        <f t="shared" si="1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0"/>
        <v>0.83104018004869917</v>
      </c>
      <c r="AP11" t="str">
        <f t="shared" ca="1" si="11"/>
        <v>pics\\Kokos_5.jpg</v>
      </c>
      <c r="AQ11" t="str">
        <f t="shared" ca="1" si="12"/>
        <v>pics\\Tomat_5.jpg</v>
      </c>
      <c r="AS11" t="str">
        <f t="shared" ca="1" si="15"/>
        <v>pics\\Tomat_5.jpg</v>
      </c>
      <c r="AT11">
        <f t="shared" ca="1" si="4"/>
        <v>0.27512108897469534</v>
      </c>
      <c r="AU11" t="str">
        <f>IF(OR(G11=10,G11=11,G11=14,G11=15),VLOOKUP(AT11,audio_list_stym!$A$3:$B$18,2,FALSE),"sound\\Noviy_plod.wav")</f>
        <v>sound\\Noviy_plod.wav</v>
      </c>
      <c r="AV11" t="str">
        <f t="shared" ca="1" si="13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5"/>
        <v>_Фиолетовый_ли_ЛИМОН?</v>
      </c>
      <c r="BD11" cm="1">
        <f t="array" aca="1" ref="BD11" ca="1">INDEX($L$10:$L$17,(RANK(AT3,$AT$2:$AT$9)))</f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VLOOKUP(B12,audio_list_stym!$A$3:$BP$18,68,FALSE)</f>
        <v>10</v>
      </c>
      <c r="F12" t="str">
        <f>VLOOKUP(E12,metki!$A$2:$B$9,2,FALSE)</f>
        <v>импл_реал_с_названием</v>
      </c>
      <c r="G12" t="str">
        <f t="shared" si="6"/>
        <v>импл_</v>
      </c>
      <c r="H12" t="str">
        <f>VLOOKUP(B12,audio_list_stym!$A$3:$AJ$18,36,FALSE)</f>
        <v>Limon</v>
      </c>
      <c r="I12" t="s">
        <v>690</v>
      </c>
      <c r="J12" t="str">
        <f t="shared" si="7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2161</v>
      </c>
      <c r="AD12" t="str">
        <f t="shared" ca="1" si="8"/>
        <v>pics\\Tikva_1.jpg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0"/>
        <v>pics\\Tikva_1.jpg</v>
      </c>
      <c r="AH12" t="str">
        <f t="shared" si="1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0"/>
        <v>0.35669244216429496</v>
      </c>
      <c r="AP12" t="str">
        <f t="shared" ca="1" si="11"/>
        <v>pics\\Injir_1.jpg</v>
      </c>
      <c r="AQ12" t="str">
        <f t="shared" ca="1" si="12"/>
        <v>pics\\Tikva_1.jpg</v>
      </c>
      <c r="AS12" t="str">
        <f t="shared" ca="1" si="15"/>
        <v>pics\\Tikva_1.jpg</v>
      </c>
      <c r="AT12">
        <f t="shared" ca="1" si="4"/>
        <v>0.32996254490576893</v>
      </c>
      <c r="AU12" t="str">
        <f>IF(OR(G12=10,G12=11,G12=14,G12=15),VLOOKUP(AT12,audio_list_stym!$A$3:$B$18,2,FALSE),"sound\\Noviy_plod.wav")</f>
        <v>sound\\Noviy_plod.wav</v>
      </c>
      <c r="AV12" t="str">
        <f t="shared" ca="1" si="13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5"/>
        <v>_С_цедрой_ли_ЛИМОН?</v>
      </c>
      <c r="BD12" cm="1">
        <f t="array" aca="1" ref="BD12" ca="1">INDEX($L$10:$L$17,(RANK(AT4,$AT$2:$AT$9)))</f>
        <v>2038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VLOOKUP(B13,audio_list_stym!$A$3:$BP$18,68,FALSE)</f>
        <v>10</v>
      </c>
      <c r="F13" t="str">
        <f>VLOOKUP(E13,metki!$A$2:$B$9,2,FALSE)</f>
        <v>импл_реал_с_названием</v>
      </c>
      <c r="G13" t="str">
        <f t="shared" si="6"/>
        <v>импл_</v>
      </c>
      <c r="H13" t="str">
        <f>VLOOKUP(B13,audio_list_stym!$A$3:$AJ$18,36,FALSE)</f>
        <v>Limon</v>
      </c>
      <c r="I13" t="s">
        <v>691</v>
      </c>
      <c r="J13" t="str">
        <f t="shared" si="7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2046</v>
      </c>
      <c r="AD13" t="str">
        <f t="shared" ca="1" si="8"/>
        <v>pics\\Peper_6.jpg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0"/>
        <v>pics\\Peper_6.jpg</v>
      </c>
      <c r="AH13" t="str">
        <f t="shared" si="1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0"/>
        <v>0.46363599909943376</v>
      </c>
      <c r="AP13" t="str">
        <f t="shared" ca="1" si="11"/>
        <v>pics\\Finik_6.jpg</v>
      </c>
      <c r="AQ13" t="str">
        <f t="shared" ca="1" si="12"/>
        <v>pics\\Peper_6.jpg</v>
      </c>
      <c r="AS13" t="str">
        <f t="shared" ca="1" si="15"/>
        <v>pics\\Peper_6.jpg</v>
      </c>
      <c r="AT13">
        <f t="shared" ca="1" si="4"/>
        <v>0.80754899450864437</v>
      </c>
      <c r="AU13" t="str">
        <f>IF(OR(G13=10,G13=11,G13=14,G13=15),VLOOKUP(AT13,audio_list_stym!$A$3:$B$18,2,FALSE),"sound\\Noviy_plod.wav")</f>
        <v>sound\\Noviy_plod.wav</v>
      </c>
      <c r="AV13" t="str">
        <f t="shared" ca="1" si="13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5"/>
        <v>_Кислый_ли_ЛИМОН?</v>
      </c>
      <c r="BD13" cm="1">
        <f t="array" aca="1" ref="BD13" ca="1">INDEX($L$10:$L$17,(RANK(AT5,$AT$2:$AT$9)))</f>
        <v>2040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VLOOKUP(B14,audio_list_stym!$A$3:$BP$18,68,FALSE)</f>
        <v>10</v>
      </c>
      <c r="F14" t="str">
        <f>VLOOKUP(E14,metki!$A$2:$B$9,2,FALSE)</f>
        <v>импл_реал_с_названием</v>
      </c>
      <c r="G14" t="str">
        <f t="shared" si="6"/>
        <v>импл_</v>
      </c>
      <c r="H14" t="str">
        <f>VLOOKUP(B14,audio_list_stym!$A$3:$AJ$18,36,FALSE)</f>
        <v>Limon</v>
      </c>
      <c r="I14" t="s">
        <v>692</v>
      </c>
      <c r="J14" t="str">
        <f t="shared" si="7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2064</v>
      </c>
      <c r="AD14" t="str">
        <f t="shared" ca="1" si="8"/>
        <v>pics\\Tomat_8.jpg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0"/>
        <v>pics\\Tomat_8.jpg</v>
      </c>
      <c r="AH14" t="str">
        <f t="shared" si="1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0"/>
        <v>0.78582518120293821</v>
      </c>
      <c r="AP14" t="str">
        <f t="shared" ca="1" si="11"/>
        <v>pics\\Kokos_8.jpg</v>
      </c>
      <c r="AQ14" t="str">
        <f t="shared" ca="1" si="12"/>
        <v>pics\\Tomat_8.jpg</v>
      </c>
      <c r="AS14" t="str">
        <f t="shared" ca="1" si="15"/>
        <v>pics\\Tomat_8.jpg</v>
      </c>
      <c r="AT14">
        <f t="shared" ca="1" si="4"/>
        <v>0.71545774025769271</v>
      </c>
      <c r="AU14" t="str">
        <f>IF(OR(G14=10,G14=11,G14=14,G14=15),VLOOKUP(AT14,audio_list_stym!$A$3:$B$18,2,FALSE),"sound\\Noviy_plod.wav")</f>
        <v>sound\\Noviy_plod.wav</v>
      </c>
      <c r="AV14" t="str">
        <f t="shared" ca="1" si="13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5"/>
        <v>_Сочный_ли_ЛИМОН?</v>
      </c>
      <c r="BD14" cm="1">
        <f t="array" aca="1" ref="BD14" ca="1">INDEX($L$10:$L$17,(RANK(AT6,$AT$2:$AT$9)))</f>
        <v>2034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VLOOKUP(B15,audio_list_stym!$A$3:$BP$18,68,FALSE)</f>
        <v>10</v>
      </c>
      <c r="F15" t="str">
        <f>VLOOKUP(E15,metki!$A$2:$B$9,2,FALSE)</f>
        <v>импл_реал_с_названием</v>
      </c>
      <c r="G15" t="str">
        <f t="shared" si="6"/>
        <v>импл_</v>
      </c>
      <c r="H15" t="str">
        <f>VLOOKUP(B15,audio_list_stym!$A$3:$AJ$18,36,FALSE)</f>
        <v>Limon</v>
      </c>
      <c r="I15" t="s">
        <v>693</v>
      </c>
      <c r="J15" t="str">
        <f t="shared" si="7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2057</v>
      </c>
      <c r="AD15" t="str">
        <f t="shared" ca="1" si="8"/>
        <v>pics\\Tomat_1.jpg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0"/>
        <v>pics\\Tomat_1.jpg</v>
      </c>
      <c r="AH15" t="str">
        <f t="shared" si="1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0"/>
        <v>0.99882957169209108</v>
      </c>
      <c r="AP15" t="str">
        <f t="shared" ca="1" si="11"/>
        <v>pics\\Kokos_1.jpg</v>
      </c>
      <c r="AQ15" t="str">
        <f t="shared" ca="1" si="12"/>
        <v>pics\\Tomat_1.jpg</v>
      </c>
      <c r="AS15" t="str">
        <f t="shared" ca="1" si="15"/>
        <v>pics\\Tomat_1.jpg</v>
      </c>
      <c r="AT15">
        <f t="shared" ca="1" si="4"/>
        <v>0.24016493371568037</v>
      </c>
      <c r="AU15" t="str">
        <f>IF(OR(G15=10,G15=11,G15=14,G15=15),VLOOKUP(AT15,audio_list_stym!$A$3:$B$18,2,FALSE),"sound\\Noviy_plod.wav")</f>
        <v>sound\\Noviy_plod.wav</v>
      </c>
      <c r="AV15" t="str">
        <f t="shared" ca="1" si="13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5"/>
        <v>_Длинный_ли_ЛИМОН?</v>
      </c>
      <c r="BD15" cm="1">
        <f t="array" aca="1" ref="BD15" ca="1">INDEX($L$10:$L$17,(RANK(AT7,$AT$2:$AT$9)))</f>
        <v>2037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VLOOKUP(B16,audio_list_stym!$A$3:$BP$18,68,FALSE)</f>
        <v>10</v>
      </c>
      <c r="F16" t="str">
        <f>VLOOKUP(E16,metki!$A$2:$B$9,2,FALSE)</f>
        <v>импл_реал_с_названием</v>
      </c>
      <c r="G16" t="str">
        <f t="shared" si="6"/>
        <v>импл_</v>
      </c>
      <c r="H16" t="str">
        <f>VLOOKUP(B16,audio_list_stym!$A$3:$AJ$18,36,FALSE)</f>
        <v>Limon</v>
      </c>
      <c r="I16" t="s">
        <v>694</v>
      </c>
      <c r="J16" t="str">
        <f t="shared" si="7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2041</v>
      </c>
      <c r="AD16" t="str">
        <f t="shared" ca="1" si="8"/>
        <v>pics\\Peper_1.jpg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0"/>
        <v>pics\\Peper_1.jpg</v>
      </c>
      <c r="AH16" t="str">
        <f t="shared" si="1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ref="AK16:AK33" si="17">IF(OR(AJ16="pics\\Limon",AJ16="pics\\Banan",AJ16="pics\\Kokos",AJ16="pics\\Finik",AJ16="pics\\Injir"),AI16, )</f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0"/>
        <v>0.62422346594409428</v>
      </c>
      <c r="AP16" t="str">
        <f t="shared" ca="1" si="11"/>
        <v>pics\\Finik_1.jpg</v>
      </c>
      <c r="AQ16" t="str">
        <f t="shared" ca="1" si="12"/>
        <v>pics\\Peper_1.jpg</v>
      </c>
      <c r="AS16" t="str">
        <f t="shared" ca="1" si="15"/>
        <v>pics\\Peper_1.jpg</v>
      </c>
      <c r="AT16">
        <f t="shared" ca="1" si="4"/>
        <v>8.6495826307981694E-2</v>
      </c>
      <c r="AU16" t="str">
        <f>IF(OR(G16=10,G16=11,G16=14,G16=15),VLOOKUP(AT16,audio_list_stym!$A$3:$B$18,2,FALSE),"sound\\Noviy_plod.wav")</f>
        <v>sound\\Noviy_plod.wav</v>
      </c>
      <c r="AV16" t="str">
        <f t="shared" ca="1" si="13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5"/>
        <v>_Упругий_ли_ЛИМОН?</v>
      </c>
      <c r="BD16" cm="1">
        <f t="array" aca="1" ref="BD16" ca="1">INDEX($L$10:$L$17,(RANK(AT8,$AT$2:$AT$9)))</f>
        <v>2036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VLOOKUP(B17,audio_list_stym!$A$3:$BP$18,68,FALSE)</f>
        <v>10</v>
      </c>
      <c r="F17" t="str">
        <f>VLOOKUP(E17,metki!$A$2:$B$9,2,FALSE)</f>
        <v>импл_реал_с_названием</v>
      </c>
      <c r="G17" t="str">
        <f t="shared" si="6"/>
        <v>импл_</v>
      </c>
      <c r="H17" t="str">
        <f>VLOOKUP(B17,audio_list_stym!$A$3:$AJ$18,36,FALSE)</f>
        <v>Limon</v>
      </c>
      <c r="I17" t="s">
        <v>695</v>
      </c>
      <c r="J17" t="str">
        <f t="shared" si="7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2042</v>
      </c>
      <c r="AD17" t="str">
        <f t="shared" ca="1" si="8"/>
        <v>pics\\Peper_2.jpg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0"/>
        <v>pics\\Peper_2.jpg</v>
      </c>
      <c r="AH17" t="str">
        <f t="shared" si="1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7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0"/>
        <v>0.62391666309953708</v>
      </c>
      <c r="AP17" t="str">
        <f t="shared" ca="1" si="11"/>
        <v>pics\\Finik_2.jpg</v>
      </c>
      <c r="AQ17" t="str">
        <f t="shared" ca="1" si="12"/>
        <v>pics\\Peper_2.jpg</v>
      </c>
      <c r="AS17" t="str">
        <f t="shared" ca="1" si="15"/>
        <v>pics\\Peper_2.jpg</v>
      </c>
      <c r="AT17">
        <f t="shared" ca="1" si="4"/>
        <v>0.60152480642738615</v>
      </c>
      <c r="AU17" t="str">
        <f>IF(OR(G17=10,G17=11,G17=14,G17=15),VLOOKUP(AT17,audio_list_stym!$A$3:$B$18,2,FALSE),"sound\\Noviy_plod.wav")</f>
        <v>sound\\Noviy_plod.wav</v>
      </c>
      <c r="AV17" t="str">
        <f t="shared" ca="1" si="13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5"/>
        <v>_Без_кожуры_ли_ЛИМОН?</v>
      </c>
      <c r="BD17" cm="1">
        <f t="array" aca="1" ref="BD17" ca="1">INDEX($L$10:$L$17,(RANK(AT9,$AT$2:$AT$9)))</f>
        <v>2033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VLOOKUP(B18,audio_list_stym!$A$3:$BP$18,68,FALSE)</f>
        <v>11</v>
      </c>
      <c r="F18" t="str">
        <f>VLOOKUP(E18,metki!$A$2:$B$9,2,FALSE)</f>
        <v>экспл_реал_с_названием</v>
      </c>
      <c r="G18" t="str">
        <f t="shared" si="6"/>
        <v>экспл</v>
      </c>
      <c r="H18" t="str">
        <f>VLOOKUP(B18,audio_list_stym!$A$3:$AJ$18,36,FALSE)</f>
        <v>Kokos</v>
      </c>
      <c r="I18" t="s">
        <v>688</v>
      </c>
      <c r="J18" t="str">
        <f t="shared" si="7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2208</v>
      </c>
      <c r="AD18" t="str">
        <f t="shared" ca="1" si="8"/>
        <v>pics\\dis45.jpg</v>
      </c>
      <c r="AE18" s="22" t="str">
        <f t="array" aca="1" ref="AE18" ca="1">IF(G18="экспл",INDEX(total_visual_stym!$C$146:$C$209,(RANK(total_visual_stym!E162,total_visual_stym!$E$146:$E$209))),0)</f>
        <v>pics\\dis45.jpg</v>
      </c>
      <c r="AF18" s="22" t="str">
        <f t="shared" si="0"/>
        <v/>
      </c>
      <c r="AG18" t="str">
        <f t="shared" ref="AG18:AG73" si="18">IF(OR(E18=11,E18=13),M18,"")</f>
        <v>pics\\Kokos_1.jpg</v>
      </c>
      <c r="AH18">
        <f t="shared" si="1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si="3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0.24492557515045887</v>
      </c>
      <c r="AP18" t="str">
        <f t="shared" ca="1" si="11"/>
        <v>pics\\Injir_2.jpg</v>
      </c>
      <c r="AQ18" t="str">
        <f t="shared" ca="1" si="12"/>
        <v>pics\\Tikva_2.jpg</v>
      </c>
      <c r="AT18">
        <f t="shared" ca="1" si="4"/>
        <v>0.40740681037318316</v>
      </c>
      <c r="AU18" t="str">
        <f>IF(OR(G18=10,G18=11,G18=14,G18=15),VLOOKUP(AT18,audio_list_stym!$A$3:$B$18,2,FALSE),"sound\\Noviy_plod.wav")</f>
        <v>sound\\Noviy_plod.wav</v>
      </c>
      <c r="AV18" t="str">
        <f t="shared" ca="1" si="13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5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2040</v>
      </c>
      <c r="BF18" cm="1">
        <f t="array" aca="1" ref="BF18" ca="1">INDEX(BD26:BD49,(RANK(AT4,$AT$2:$AT$16)))</f>
        <v>2048</v>
      </c>
      <c r="BG18" cm="1">
        <f t="array" aca="1" ref="BG18" ca="1">INDEX(BD50:BD65,(RANK(AT4,$AT$2:$AT$16)))</f>
        <v>2024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VLOOKUP(B19,audio_list_stym!$A$3:$BP$18,68,FALSE)</f>
        <v>11</v>
      </c>
      <c r="F19" t="str">
        <f>VLOOKUP(E19,metki!$A$2:$B$9,2,FALSE)</f>
        <v>экспл_реал_с_названием</v>
      </c>
      <c r="G19" t="str">
        <f t="shared" si="6"/>
        <v>экспл</v>
      </c>
      <c r="H19" t="str">
        <f>VLOOKUP(B19,audio_list_stym!$A$3:$AJ$18,36,FALSE)</f>
        <v>Kokos</v>
      </c>
      <c r="I19" t="s">
        <v>689</v>
      </c>
      <c r="J19" t="str">
        <f t="shared" si="7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2231</v>
      </c>
      <c r="AD19" t="str">
        <f t="shared" ca="1" si="8"/>
        <v>pics\\dis12.jpg</v>
      </c>
      <c r="AE19" s="22" t="str">
        <f t="array" aca="1" ref="AE19" ca="1">IF(G19="экспл",INDEX(total_visual_stym!$C$146:$C$209,(RANK(total_visual_stym!E163,total_visual_stym!$E$146:$E$209))),0)</f>
        <v>pics\\dis12.jpg</v>
      </c>
      <c r="AF19" s="22" t="str">
        <f t="shared" si="0"/>
        <v/>
      </c>
      <c r="AG19" t="str">
        <f t="shared" si="18"/>
        <v>pics\\Kokos_2.jpg</v>
      </c>
      <c r="AH19">
        <f t="shared" si="1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3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0.96014336171112336</v>
      </c>
      <c r="AP19" t="str">
        <f t="shared" ca="1" si="11"/>
        <v>pics\\Kokos_2.jpg</v>
      </c>
      <c r="AQ19" t="str">
        <f t="shared" ca="1" si="12"/>
        <v>pics\\Tomat_2.jpg</v>
      </c>
      <c r="AT19">
        <f t="shared" ca="1" si="4"/>
        <v>0.14153060429651987</v>
      </c>
      <c r="AU19" t="str">
        <f>IF(OR(G19=10,G19=11,G19=14,G19=15),VLOOKUP(AT19,audio_list_stym!$A$3:$B$18,2,FALSE),"sound\\Noviy_plod.wav")</f>
        <v>sound\\Noviy_plod.wav</v>
      </c>
      <c r="AV19" t="str">
        <f t="shared" ca="1" si="13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5"/>
        <v>Посмотрите,_вот_КОКОС._Полый_ли_он?</v>
      </c>
      <c r="BD19" cm="1">
        <f t="array" aca="1" ref="BD19" ca="1">INDEX($L$18:$L$25,(RANK(AT3,$AT$2:$AT$9)))</f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VLOOKUP(B20,audio_list_stym!$A$3:$BP$18,68,FALSE)</f>
        <v>11</v>
      </c>
      <c r="F20" t="str">
        <f>VLOOKUP(E20,metki!$A$2:$B$9,2,FALSE)</f>
        <v>экспл_реал_с_названием</v>
      </c>
      <c r="G20" t="str">
        <f t="shared" si="6"/>
        <v>экспл</v>
      </c>
      <c r="H20" t="str">
        <f>VLOOKUP(B20,audio_list_stym!$A$3:$AJ$18,36,FALSE)</f>
        <v>Kokos</v>
      </c>
      <c r="I20" t="s">
        <v>690</v>
      </c>
      <c r="J20" t="str">
        <f t="shared" si="7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8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0"/>
        <v/>
      </c>
      <c r="AG20" t="str">
        <f t="shared" si="18"/>
        <v>pics\\Kokos_3.jpg</v>
      </c>
      <c r="AH20">
        <f t="shared" si="1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3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7.2321845866607726E-2</v>
      </c>
      <c r="AP20" t="str">
        <f t="shared" ca="1" si="11"/>
        <v>pics\\Injir_7.jpg</v>
      </c>
      <c r="AQ20" t="str">
        <f t="shared" ca="1" si="12"/>
        <v>pics\\Tikva_7.jpg</v>
      </c>
      <c r="AT20">
        <f t="shared" ca="1" si="4"/>
        <v>0.19232257672252251</v>
      </c>
      <c r="AU20" t="str">
        <f>IF(OR(G20=10,G20=11,G20=14,G20=15),VLOOKUP(AT20,audio_list_stym!$A$3:$B$18,2,FALSE),"sound\\Noviy_plod.wav")</f>
        <v>sound\\Noviy_plod.wav</v>
      </c>
      <c r="AV20" t="str">
        <f t="shared" ca="1" si="13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5"/>
        <v>Вот_КОКОС._Гладкий_ли_он?</v>
      </c>
      <c r="BD20" cm="1">
        <f t="array" aca="1" ref="BD20" ca="1">INDEX($L$18:$L$25,(RANK(AT4,$AT$2:$AT$9)))</f>
        <v>2030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VLOOKUP(B21,audio_list_stym!$A$3:$BP$18,68,FALSE)</f>
        <v>11</v>
      </c>
      <c r="F21" t="str">
        <f>VLOOKUP(E21,metki!$A$2:$B$9,2,FALSE)</f>
        <v>экспл_реал_с_названием</v>
      </c>
      <c r="G21" t="str">
        <f t="shared" si="6"/>
        <v>экспл</v>
      </c>
      <c r="H21" t="str">
        <f>VLOOKUP(B21,audio_list_stym!$A$3:$AJ$18,36,FALSE)</f>
        <v>Kokos</v>
      </c>
      <c r="I21" t="s">
        <v>691</v>
      </c>
      <c r="J21" t="str">
        <f t="shared" si="7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2180</v>
      </c>
      <c r="AD21" t="str">
        <f t="shared" ca="1" si="8"/>
        <v>pics\\dis4.jpg</v>
      </c>
      <c r="AE21" s="22" t="str">
        <f t="array" aca="1" ref="AE21" ca="1">IF(G21="экспл",INDEX(total_visual_stym!$C$146:$C$209,(RANK(total_visual_stym!E165,total_visual_stym!$E$146:$E$209))),0)</f>
        <v>pics\\dis4.jpg</v>
      </c>
      <c r="AF21" s="22" t="str">
        <f t="shared" si="0"/>
        <v/>
      </c>
      <c r="AG21" t="str">
        <f t="shared" si="18"/>
        <v>pics\\Kokos_4.jpg</v>
      </c>
      <c r="AH21">
        <f t="shared" si="1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3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0.50712800025393212</v>
      </c>
      <c r="AP21" t="str">
        <f t="shared" ca="1" si="11"/>
        <v>pics\\Finik_5.jpg</v>
      </c>
      <c r="AQ21" t="str">
        <f t="shared" ca="1" si="12"/>
        <v>pics\\Peper_5.jpg</v>
      </c>
      <c r="AT21">
        <f t="shared" ca="1" si="4"/>
        <v>0.64073831589861341</v>
      </c>
      <c r="AU21" t="str">
        <f>IF(OR(G21=10,G21=11,G21=14,G21=15),VLOOKUP(AT21,audio_list_stym!$A$3:$B$18,2,FALSE),"sound\\Noviy_plod.wav")</f>
        <v>sound\\Noviy_plod.wav</v>
      </c>
      <c r="AV21" t="str">
        <f t="shared" ca="1" si="13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5"/>
        <v>Это_КОКОС._Пористый_ли_он?</v>
      </c>
      <c r="BD21" cm="1">
        <f t="array" aca="1" ref="BD21" ca="1">INDEX($L$18:$L$25,(RANK(AT5,$AT$2:$AT$9)))</f>
        <v>2032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VLOOKUP(B22,audio_list_stym!$A$3:$BP$18,68,FALSE)</f>
        <v>11</v>
      </c>
      <c r="F22" t="str">
        <f>VLOOKUP(E22,metki!$A$2:$B$9,2,FALSE)</f>
        <v>экспл_реал_с_названием</v>
      </c>
      <c r="G22" t="str">
        <f t="shared" si="6"/>
        <v>экспл</v>
      </c>
      <c r="H22" t="str">
        <f>VLOOKUP(B22,audio_list_stym!$A$3:$AJ$18,36,FALSE)</f>
        <v>Kokos</v>
      </c>
      <c r="I22" t="s">
        <v>692</v>
      </c>
      <c r="J22" t="str">
        <f t="shared" si="7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2186</v>
      </c>
      <c r="AD22" t="str">
        <f t="shared" ca="1" si="8"/>
        <v>pics\\dis25.jpg</v>
      </c>
      <c r="AE22" s="22" t="str">
        <f t="array" aca="1" ref="AE22" ca="1">IF(G22="экспл",INDEX(total_visual_stym!$C$146:$C$209,(RANK(total_visual_stym!E166,total_visual_stym!$E$146:$E$209))),0)</f>
        <v>pics\\dis25.jpg</v>
      </c>
      <c r="AF22" s="22" t="str">
        <f t="shared" si="0"/>
        <v/>
      </c>
      <c r="AG22" t="str">
        <f t="shared" si="18"/>
        <v>pics\\Kokos_5.jpg</v>
      </c>
      <c r="AH22">
        <f t="shared" si="1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3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0.41226260880770549</v>
      </c>
      <c r="AP22" t="str">
        <f t="shared" ca="1" si="11"/>
        <v>pics\\Finik_7.jpg</v>
      </c>
      <c r="AQ22" t="str">
        <f t="shared" ca="1" si="12"/>
        <v>pics\\Peper_7.jpg</v>
      </c>
      <c r="AT22">
        <f t="shared" ca="1" si="4"/>
        <v>0.38592270929833772</v>
      </c>
      <c r="AU22" t="str">
        <f>IF(OR(G22=10,G22=11,G22=14,G22=15),VLOOKUP(AT22,audio_list_stym!$A$3:$B$18,2,FALSE),"sound\\Noviy_plod.wav")</f>
        <v>sound\\Noviy_plod.wav</v>
      </c>
      <c r="AV22" t="str">
        <f t="shared" ca="1" si="13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5"/>
        <v>На_картинке_КОКОС._Он_вареный?</v>
      </c>
      <c r="BD22" cm="1">
        <f t="array" aca="1" ref="BD22" ca="1">INDEX($L$18:$L$25,(RANK(AT6,$AT$2:$AT$9)))</f>
        <v>2026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VLOOKUP(B23,audio_list_stym!$A$3:$BP$18,68,FALSE)</f>
        <v>11</v>
      </c>
      <c r="F23" t="str">
        <f>VLOOKUP(E23,metki!$A$2:$B$9,2,FALSE)</f>
        <v>экспл_реал_с_названием</v>
      </c>
      <c r="G23" t="str">
        <f t="shared" si="6"/>
        <v>экспл</v>
      </c>
      <c r="H23" t="str">
        <f>VLOOKUP(B23,audio_list_stym!$A$3:$AJ$18,36,FALSE)</f>
        <v>Kokos</v>
      </c>
      <c r="I23" t="s">
        <v>693</v>
      </c>
      <c r="J23" t="str">
        <f t="shared" si="7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2190</v>
      </c>
      <c r="AD23" t="str">
        <f t="shared" ca="1" si="8"/>
        <v>pics\\dis27.jpg</v>
      </c>
      <c r="AE23" s="22" t="str">
        <f t="array" aca="1" ref="AE23" ca="1">IF(G23="экспл",INDEX(total_visual_stym!$C$146:$C$209,(RANK(total_visual_stym!E167,total_visual_stym!$E$146:$E$209))),0)</f>
        <v>pics\\dis27.jpg</v>
      </c>
      <c r="AF23" s="22" t="str">
        <f t="shared" si="0"/>
        <v/>
      </c>
      <c r="AG23" t="str">
        <f t="shared" si="18"/>
        <v>pics\\Kokos_6.jpg</v>
      </c>
      <c r="AH23">
        <f t="shared" si="1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3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0.88424909528780959</v>
      </c>
      <c r="AP23" t="str">
        <f t="shared" ca="1" si="11"/>
        <v>pics\\Kokos_4.jpg</v>
      </c>
      <c r="AQ23" t="str">
        <f t="shared" ca="1" si="12"/>
        <v>pics\\Tomat_4.jpg</v>
      </c>
      <c r="AT23">
        <f t="shared" ca="1" si="4"/>
        <v>0.67935512301914636</v>
      </c>
      <c r="AU23" t="str">
        <f>IF(OR(G23=10,G23=11,G23=14,G23=15),VLOOKUP(AT23,audio_list_stym!$A$3:$B$18,2,FALSE),"sound\\Noviy_plod.wav")</f>
        <v>sound\\Noviy_plod.wav</v>
      </c>
      <c r="AV23" t="str">
        <f t="shared" ca="1" si="13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5"/>
        <v>На_мониторе_КОКОС._Плотный_ли_он?</v>
      </c>
      <c r="BD23" cm="1">
        <f t="array" aca="1" ref="BD23" ca="1">INDEX($L$18:$L$25,(RANK(AT7,$AT$2:$AT$9)))</f>
        <v>2029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VLOOKUP(B24,audio_list_stym!$A$3:$BP$18,68,FALSE)</f>
        <v>11</v>
      </c>
      <c r="F24" t="str">
        <f>VLOOKUP(E24,metki!$A$2:$B$9,2,FALSE)</f>
        <v>экспл_реал_с_названием</v>
      </c>
      <c r="G24" t="str">
        <f t="shared" si="6"/>
        <v>экспл</v>
      </c>
      <c r="H24" t="str">
        <f>VLOOKUP(B24,audio_list_stym!$A$3:$AJ$18,36,FALSE)</f>
        <v>Kokos</v>
      </c>
      <c r="I24" t="s">
        <v>694</v>
      </c>
      <c r="J24" t="str">
        <f t="shared" si="7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2199</v>
      </c>
      <c r="AD24" t="str">
        <f t="shared" ca="1" si="8"/>
        <v>pics\\dis56.jpg</v>
      </c>
      <c r="AE24" s="22" t="str">
        <f t="array" aca="1" ref="AE24" ca="1">IF(G24="экспл",INDEX(total_visual_stym!$C$146:$C$209,(RANK(total_visual_stym!E168,total_visual_stym!$E$146:$E$209))),0)</f>
        <v>pics\\dis56.jpg</v>
      </c>
      <c r="AF24" s="22" t="str">
        <f t="shared" si="0"/>
        <v/>
      </c>
      <c r="AG24" t="str">
        <f t="shared" si="18"/>
        <v>pics\\Kokos_7.jpg</v>
      </c>
      <c r="AH24">
        <f t="shared" si="1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3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0.79618166460292505</v>
      </c>
      <c r="AP24" t="str">
        <f t="shared" ca="1" si="11"/>
        <v>pics\\Kokos_7.jpg</v>
      </c>
      <c r="AQ24" t="str">
        <f t="shared" ca="1" si="12"/>
        <v>pics\\Tomat_7.jpg</v>
      </c>
      <c r="AT24">
        <f t="shared" ca="1" si="4"/>
        <v>0.9977050368150796</v>
      </c>
      <c r="AU24" t="str">
        <f>IF(OR(G24=10,G24=11,G24=14,G24=15),VLOOKUP(AT24,audio_list_stym!$A$3:$B$18,2,FALSE),"sound\\Noviy_plod.wav")</f>
        <v>sound\\Noviy_plod.wav</v>
      </c>
      <c r="AV24" t="str">
        <f t="shared" ca="1" si="13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5"/>
        <v>Перед_Вами_КОКОС._Он_ворсистый?</v>
      </c>
      <c r="BD24" cm="1">
        <f t="array" aca="1" ref="BD24" ca="1">INDEX($L$18:$L$25,(RANK(AT8,$AT$2:$AT$9)))</f>
        <v>2028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VLOOKUP(B25,audio_list_stym!$A$3:$BP$18,68,FALSE)</f>
        <v>11</v>
      </c>
      <c r="F25" t="str">
        <f>VLOOKUP(E25,metki!$A$2:$B$9,2,FALSE)</f>
        <v>экспл_реал_с_названием</v>
      </c>
      <c r="G25" t="str">
        <f t="shared" si="6"/>
        <v>экспл</v>
      </c>
      <c r="H25" t="str">
        <f>VLOOKUP(B25,audio_list_stym!$A$3:$AJ$18,36,FALSE)</f>
        <v>Kokos</v>
      </c>
      <c r="I25" t="s">
        <v>695</v>
      </c>
      <c r="J25" t="str">
        <f t="shared" si="7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2192</v>
      </c>
      <c r="AD25" t="str">
        <f t="shared" ca="1" si="8"/>
        <v>pics\\dis32.jpg</v>
      </c>
      <c r="AE25" s="22" t="str">
        <f t="array" aca="1" ref="AE25" ca="1">IF(G25="экспл",INDEX(total_visual_stym!$C$146:$C$209,(RANK(total_visual_stym!E169,total_visual_stym!$E$146:$E$209))),0)</f>
        <v>pics\\dis32.jpg</v>
      </c>
      <c r="AF25" s="22" t="str">
        <f t="shared" si="0"/>
        <v/>
      </c>
      <c r="AG25" t="str">
        <f t="shared" si="18"/>
        <v>pics\\Kokos_8.jpg</v>
      </c>
      <c r="AH25">
        <f t="shared" si="1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3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0.52999477100934145</v>
      </c>
      <c r="AP25" t="str">
        <f t="shared" ca="1" si="11"/>
        <v>pics\\Finik_4.jpg</v>
      </c>
      <c r="AQ25" t="str">
        <f t="shared" ca="1" si="12"/>
        <v>pics\\Peper_4.jpg</v>
      </c>
      <c r="AT25">
        <f t="shared" ca="1" si="4"/>
        <v>0.53194402366180504</v>
      </c>
      <c r="AU25" t="str">
        <f>IF(OR(G25=10,G25=11,G25=14,G25=15),VLOOKUP(AT25,audio_list_stym!$A$3:$B$18,2,FALSE),"sound\\Noviy_plod.wav")</f>
        <v>sound\\Noviy_plod.wav</v>
      </c>
      <c r="AV25" t="str">
        <f t="shared" ca="1" si="13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5"/>
        <v>Вы_видите_КОКОС._Он_мягкий?</v>
      </c>
      <c r="BD25" cm="1">
        <f t="array" aca="1" ref="BD25" ca="1">INDEX($L$18:$L$25,(RANK(AT9,$AT$2:$AT$9)))</f>
        <v>2025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VLOOKUP(B26,audio_list_stym!$A$3:$BP$18,68,FALSE)</f>
        <v>12</v>
      </c>
      <c r="F26" t="str">
        <f>VLOOKUP(E26,metki!$A$2:$B$9,2,FALSE)</f>
        <v>импл_реал_без_названия</v>
      </c>
      <c r="G26" t="str">
        <f t="shared" si="6"/>
        <v>импл_</v>
      </c>
      <c r="H26" t="str">
        <f>VLOOKUP(B26,audio_list_stym!$A$3:$AJ$18,36,FALSE)</f>
        <v>Redis</v>
      </c>
      <c r="I26" t="s">
        <v>688</v>
      </c>
      <c r="J26" t="str">
        <f t="shared" si="7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2016</v>
      </c>
      <c r="AD26" t="str">
        <f t="shared" ca="1" si="8"/>
        <v>pics\\Finik_8.jpg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0"/>
        <v>pics\\Finik_8.jpg</v>
      </c>
      <c r="AH26" t="str">
        <f t="shared" si="1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7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pics\\Finik_8.jpg</v>
      </c>
      <c r="AT26">
        <f t="shared" ca="1" si="4"/>
        <v>0.34965709662883415</v>
      </c>
      <c r="AU26" t="str">
        <f>IF(OR(G26=10,G26=11,G26=14,G26=15),VLOOKUP(AT26,audio_list_stym!$A$3:$B$18,2,FALSE),"sound\\Noviy_plod.wav")</f>
        <v>sound\\Noviy_plod.wav</v>
      </c>
      <c r="AV26" t="str">
        <f t="shared" ca="1" si="13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5"/>
        <v>_С_ботвой_ли_XXXXX?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2036</v>
      </c>
      <c r="BF26" cm="1">
        <f t="array" aca="1" ref="BF26" ca="1">INDEX(BD34:BD49,(RANK(AT5,$AT$2:$AT$16)))</f>
        <v>2004</v>
      </c>
      <c r="BG26" cm="1">
        <f t="array" aca="1" ref="BG26" ca="1">INDEX(BD50:BD65,(RANK(AT5,$AT$2:$AT$16)))</f>
        <v>2020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VLOOKUP(B27,audio_list_stym!$A$3:$BP$18,68,FALSE)</f>
        <v>12</v>
      </c>
      <c r="F27" t="str">
        <f>VLOOKUP(E27,metki!$A$2:$B$9,2,FALSE)</f>
        <v>импл_реал_без_названия</v>
      </c>
      <c r="G27" t="str">
        <f t="shared" si="6"/>
        <v>импл_</v>
      </c>
      <c r="H27" t="str">
        <f>VLOOKUP(B27,audio_list_stym!$A$3:$AJ$18,36,FALSE)</f>
        <v>Redis</v>
      </c>
      <c r="I27" t="s">
        <v>689</v>
      </c>
      <c r="J27" t="str">
        <f t="shared" si="7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2011</v>
      </c>
      <c r="AD27" t="str">
        <f t="shared" ca="1" si="8"/>
        <v>pics\\Finik_3.jpg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0"/>
        <v>pics\\Finik_3.jpg</v>
      </c>
      <c r="AH27" t="str">
        <f t="shared" si="1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7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9">IF(AH27="sound\\Ogorod",AP3,"")</f>
        <v>pics\\Finik_3.jpg</v>
      </c>
      <c r="AT27">
        <f t="shared" ca="1" si="4"/>
        <v>0.42336608403154474</v>
      </c>
      <c r="AU27" t="str">
        <f>IF(OR(G27=10,G27=11,G27=14,G27=15),VLOOKUP(AT27,audio_list_stym!$A$3:$B$18,2,FALSE),"sound\\Noviy_plod.wav")</f>
        <v>sound\\Noviy_plod.wav</v>
      </c>
      <c r="AV27" t="str">
        <f t="shared" ca="1" si="13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5"/>
        <v>_Алый_ли_XXXXX?</v>
      </c>
      <c r="BD27" cm="1">
        <f t="array" aca="1" ref="BD27" ca="1">INDEX($L$26:$L$33,(RANK(AT3,$AT$2:$AT$9)))</f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VLOOKUP(B28,audio_list_stym!$A$3:$BP$18,68,FALSE)</f>
        <v>12</v>
      </c>
      <c r="F28" t="str">
        <f>VLOOKUP(E28,metki!$A$2:$B$9,2,FALSE)</f>
        <v>импл_реал_без_названия</v>
      </c>
      <c r="G28" t="str">
        <f t="shared" si="6"/>
        <v>импл_</v>
      </c>
      <c r="H28" t="str">
        <f>VLOOKUP(B28,audio_list_stym!$A$3:$AJ$18,36,FALSE)</f>
        <v>Redis</v>
      </c>
      <c r="I28" t="s">
        <v>690</v>
      </c>
      <c r="J28" t="str">
        <f t="shared" si="7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2156</v>
      </c>
      <c r="AD28" t="str">
        <f t="shared" ca="1" si="8"/>
        <v>pics\\Injir_4.jpg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0"/>
        <v>pics\\Injir_4.jpg</v>
      </c>
      <c r="AH28" t="str">
        <f t="shared" si="1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7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pics\\Injir_4.jpg</v>
      </c>
      <c r="AT28">
        <f t="shared" ca="1" si="4"/>
        <v>0.96240265358009347</v>
      </c>
      <c r="AU28" t="str">
        <f>IF(OR(G28=10,G28=11,G28=14,G28=15),VLOOKUP(AT28,audio_list_stym!$A$3:$B$18,2,FALSE),"sound\\Noviy_plod.wav")</f>
        <v>sound\\Noviy_plod.wav</v>
      </c>
      <c r="AV28" t="str">
        <f t="shared" ca="1" si="13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5"/>
        <v>_Пряный_ли_XXXXX?</v>
      </c>
      <c r="BD28" cm="1">
        <f t="array" aca="1" ref="BD28" ca="1">INDEX($L$26:$L$33,(RANK(AT4,$AT$2:$AT$9)))</f>
        <v>2054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VLOOKUP(B29,audio_list_stym!$A$3:$BP$18,68,FALSE)</f>
        <v>12</v>
      </c>
      <c r="F29" t="str">
        <f>VLOOKUP(E29,metki!$A$2:$B$9,2,FALSE)</f>
        <v>импл_реал_без_названия</v>
      </c>
      <c r="G29" t="str">
        <f t="shared" si="6"/>
        <v>импл_</v>
      </c>
      <c r="H29" t="str">
        <f>VLOOKUP(B29,audio_list_stym!$A$3:$AJ$18,36,FALSE)</f>
        <v>Redis</v>
      </c>
      <c r="I29" t="s">
        <v>691</v>
      </c>
      <c r="J29" t="str">
        <f t="shared" si="7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2160</v>
      </c>
      <c r="AD29" t="str">
        <f t="shared" ca="1" si="8"/>
        <v>pics\\Injir_8.jpg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0"/>
        <v>pics\\Injir_8.jpg</v>
      </c>
      <c r="AH29" t="str">
        <f t="shared" si="1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7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pics\\Injir_8.jpg</v>
      </c>
      <c r="AT29">
        <f t="shared" ca="1" si="4"/>
        <v>0.87305061289238339</v>
      </c>
      <c r="AU29" t="str">
        <f>IF(OR(G29=10,G29=11,G29=14,G29=15),VLOOKUP(AT29,audio_list_stym!$A$3:$B$18,2,FALSE),"sound\\Noviy_plod.wav")</f>
        <v>sound\\Noviy_plod.wav</v>
      </c>
      <c r="AV29" t="str">
        <f t="shared" ca="1" si="13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5"/>
        <v>_Жирный_ли_XXXXX?</v>
      </c>
      <c r="BD29" cm="1">
        <f t="array" aca="1" ref="BD29" ca="1">INDEX($L$26:$L$33,(RANK(AT5,$AT$2:$AT$9)))</f>
        <v>2056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VLOOKUP(B30,audio_list_stym!$A$3:$BP$18,68,FALSE)</f>
        <v>12</v>
      </c>
      <c r="F30" t="str">
        <f>VLOOKUP(E30,metki!$A$2:$B$9,2,FALSE)</f>
        <v>импл_реал_без_названия</v>
      </c>
      <c r="G30" t="str">
        <f t="shared" si="6"/>
        <v>импл_</v>
      </c>
      <c r="H30" t="str">
        <f>VLOOKUP(B30,audio_list_stym!$A$3:$AJ$18,36,FALSE)</f>
        <v>Redis</v>
      </c>
      <c r="I30" t="s">
        <v>692</v>
      </c>
      <c r="J30" t="str">
        <f t="shared" si="7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2155</v>
      </c>
      <c r="AD30" t="str">
        <f t="shared" ca="1" si="8"/>
        <v>pics\\Injir_3.jpg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0"/>
        <v>pics\\Injir_3.jpg</v>
      </c>
      <c r="AH30" t="str">
        <f t="shared" si="1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7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pics\\Injir_3.jpg</v>
      </c>
      <c r="AT30">
        <f t="shared" ca="1" si="4"/>
        <v>0.94999109759070843</v>
      </c>
      <c r="AU30" t="str">
        <f>IF(OR(G30=10,G30=11,G30=14,G30=15),VLOOKUP(AT30,audio_list_stym!$A$3:$B$18,2,FALSE),"sound\\Noviy_plod.wav")</f>
        <v>sound\\Noviy_plod.wav</v>
      </c>
      <c r="AV30" t="str">
        <f t="shared" ca="1" si="13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5"/>
        <v>_Соленый_ли_XXXXX?</v>
      </c>
      <c r="BD30" cm="1">
        <f t="array" aca="1" ref="BD30" ca="1">INDEX($L$26:$L$33,(RANK(AT6,$AT$2:$AT$9)))</f>
        <v>2050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VLOOKUP(B31,audio_list_stym!$A$3:$BP$18,68,FALSE)</f>
        <v>12</v>
      </c>
      <c r="F31" t="str">
        <f>VLOOKUP(E31,metki!$A$2:$B$9,2,FALSE)</f>
        <v>импл_реал_без_названия</v>
      </c>
      <c r="G31" t="str">
        <f t="shared" si="6"/>
        <v>импл_</v>
      </c>
      <c r="H31" t="str">
        <f>VLOOKUP(B31,audio_list_stym!$A$3:$AJ$18,36,FALSE)</f>
        <v>Redis</v>
      </c>
      <c r="I31" t="s">
        <v>693</v>
      </c>
      <c r="J31" t="str">
        <f t="shared" si="7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2027</v>
      </c>
      <c r="AD31" t="str">
        <f t="shared" ca="1" si="8"/>
        <v>pics\\Kokos_3.jpg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0"/>
        <v>pics\\Kokos_3.jpg</v>
      </c>
      <c r="AH31" t="str">
        <f t="shared" si="1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7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pics\\Kokos_3.jpg</v>
      </c>
      <c r="AT31">
        <f t="shared" ca="1" si="4"/>
        <v>0.71969683986896049</v>
      </c>
      <c r="AU31" t="str">
        <f>IF(OR(G31=10,G31=11,G31=14,G31=15),VLOOKUP(AT31,audio_list_stym!$A$3:$B$18,2,FALSE),"sound\\Noviy_plod.wav")</f>
        <v>sound\\Noviy_plod.wav</v>
      </c>
      <c r="AV31" t="str">
        <f t="shared" ca="1" si="13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5"/>
        <v>_Пышный_ли_XXXXX?</v>
      </c>
      <c r="BD31" cm="1">
        <f t="array" aca="1" ref="BD31" ca="1">INDEX($L$26:$L$33,(RANK(AT7,$AT$2:$AT$9)))</f>
        <v>2053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VLOOKUP(B32,audio_list_stym!$A$3:$BP$18,68,FALSE)</f>
        <v>12</v>
      </c>
      <c r="F32" t="str">
        <f>VLOOKUP(E32,metki!$A$2:$B$9,2,FALSE)</f>
        <v>импл_реал_без_названия</v>
      </c>
      <c r="G32" t="str">
        <f t="shared" si="6"/>
        <v>импл_</v>
      </c>
      <c r="H32" t="str">
        <f>VLOOKUP(B32,audio_list_stym!$A$3:$AJ$18,36,FALSE)</f>
        <v>Redis</v>
      </c>
      <c r="I32" t="s">
        <v>694</v>
      </c>
      <c r="J32" t="str">
        <f t="shared" si="7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2030</v>
      </c>
      <c r="AD32" t="str">
        <f t="shared" ca="1" si="8"/>
        <v>pics\\Kokos_6.jpg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0"/>
        <v>pics\\Kokos_6.jpg</v>
      </c>
      <c r="AH32" t="str">
        <f t="shared" si="1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7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pics\\Kokos_6.jpg</v>
      </c>
      <c r="AT32">
        <f t="shared" ca="1" si="4"/>
        <v>0.13326728035826707</v>
      </c>
      <c r="AU32" t="str">
        <f>IF(OR(G32=10,G32=11,G32=14,G32=15),VLOOKUP(AT32,audio_list_stym!$A$3:$B$18,2,FALSE),"sound\\Noviy_plod.wav")</f>
        <v>sound\\Noviy_plod.wav</v>
      </c>
      <c r="AV32" t="str">
        <f t="shared" ca="1" si="13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5"/>
        <v>_Крепкий_ли_XXXXX?</v>
      </c>
      <c r="BD32" cm="1">
        <f t="array" aca="1" ref="BD32" ca="1">INDEX($L$26:$L$33,(RANK(AT8,$AT$2:$AT$9)))</f>
        <v>2052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VLOOKUP(B33,audio_list_stym!$A$3:$BP$18,68,FALSE)</f>
        <v>12</v>
      </c>
      <c r="F33" t="str">
        <f>VLOOKUP(E33,metki!$A$2:$B$9,2,FALSE)</f>
        <v>импл_реал_без_названия</v>
      </c>
      <c r="G33" t="str">
        <f t="shared" si="6"/>
        <v>импл_</v>
      </c>
      <c r="H33" t="str">
        <f>VLOOKUP(B33,audio_list_stym!$A$3:$AJ$18,36,FALSE)</f>
        <v>Redis</v>
      </c>
      <c r="I33" t="s">
        <v>695</v>
      </c>
      <c r="J33" t="str">
        <f t="shared" si="7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2158</v>
      </c>
      <c r="AD33" t="str">
        <f t="shared" ca="1" si="8"/>
        <v>pics\\Injir_6.jpg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0"/>
        <v>pics\\Injir_6.jpg</v>
      </c>
      <c r="AH33" t="str">
        <f t="shared" si="1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7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pics\\Injir_6.jpg</v>
      </c>
      <c r="AT33">
        <f t="shared" ca="1" si="4"/>
        <v>4.0800288292392128E-2</v>
      </c>
      <c r="AU33" t="str">
        <f>IF(OR(G33=10,G33=11,G33=14,G33=15),VLOOKUP(AT33,audio_list_stym!$A$3:$B$18,2,FALSE),"sound\\Noviy_plod.wav")</f>
        <v>sound\\Noviy_plod.wav</v>
      </c>
      <c r="AV33" t="str">
        <f t="shared" ca="1" si="13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5"/>
        <v>_Круглый_ли_XXXXX?</v>
      </c>
      <c r="BD33" cm="1">
        <f t="array" aca="1" ref="BD33" ca="1">INDEX($L$26:$L$33,(RANK(AT9,$AT$2:$AT$9)))</f>
        <v>2049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VLOOKUP(B34,audio_list_stym!$A$3:$BP$18,68,FALSE)</f>
        <v>13</v>
      </c>
      <c r="F34" t="str">
        <f>VLOOKUP(E34,metki!$A$2:$B$9,2,FALSE)</f>
        <v>экспл_реал_без_названия</v>
      </c>
      <c r="G34" t="str">
        <f t="shared" si="6"/>
        <v>экспл</v>
      </c>
      <c r="H34" t="str">
        <f>VLOOKUP(B34,audio_list_stym!$A$3:$AJ$18,36,FALSE)</f>
        <v>Peper</v>
      </c>
      <c r="I34" t="s">
        <v>688</v>
      </c>
      <c r="J34" t="str">
        <f t="shared" si="7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2182</v>
      </c>
      <c r="AD34" t="str">
        <f t="shared" ca="1" si="8"/>
        <v>pics\\dis30.jpg</v>
      </c>
      <c r="AE34" s="22" t="str">
        <f t="array" aca="1" ref="AE34" ca="1">IF(G34="экспл",INDEX(total_visual_stym!$C$146:$C$209,(RANK(total_visual_stym!E178,total_visual_stym!$E$146:$E$209))),0)</f>
        <v>pics\\dis30.jpg</v>
      </c>
      <c r="AF34" s="22" t="str">
        <f t="shared" si="0"/>
        <v/>
      </c>
      <c r="AG34" t="str">
        <f t="shared" si="18"/>
        <v>pics\\Peper_1.jpg</v>
      </c>
      <c r="AH34">
        <f t="shared" si="1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4"/>
        <v>0.33117487765188747</v>
      </c>
      <c r="AU34" t="str">
        <f>IF(OR(G34=10,G34=11,G34=14,G34=15),VLOOKUP(AT34,audio_list_stym!$A$3:$B$18,2,FALSE),"sound\\Noviy_plod.wav")</f>
        <v>sound\\Noviy_plod.wav</v>
      </c>
      <c r="AV34" t="str">
        <f t="shared" ca="1" si="13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5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2033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2009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VLOOKUP(B35,audio_list_stym!$A$3:$BP$18,68,FALSE)</f>
        <v>13</v>
      </c>
      <c r="F35" t="str">
        <f>VLOOKUP(E35,metki!$A$2:$B$9,2,FALSE)</f>
        <v>экспл_реал_без_названия</v>
      </c>
      <c r="G35" t="str">
        <f t="shared" si="6"/>
        <v>экспл</v>
      </c>
      <c r="H35" t="str">
        <f>VLOOKUP(B35,audio_list_stym!$A$3:$AJ$18,36,FALSE)</f>
        <v>Peper</v>
      </c>
      <c r="I35" t="s">
        <v>689</v>
      </c>
      <c r="J35" t="str">
        <f t="shared" si="7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2175</v>
      </c>
      <c r="AD35" t="str">
        <f t="shared" ca="1" si="8"/>
        <v>pics\\dis5.jpg</v>
      </c>
      <c r="AE35" s="22" t="str">
        <f t="array" aca="1" ref="AE35" ca="1">IF(G35="экспл",INDEX(total_visual_stym!$C$146:$C$209,(RANK(total_visual_stym!E179,total_visual_stym!$E$146:$E$209))),0)</f>
        <v>pics\\dis5.jpg</v>
      </c>
      <c r="AF35" s="22" t="str">
        <f t="shared" si="0"/>
        <v/>
      </c>
      <c r="AG35" t="str">
        <f t="shared" si="18"/>
        <v>pics\\Peper_2.jpg</v>
      </c>
      <c r="AH35">
        <f t="shared" si="1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4"/>
        <v>0.54241335203568453</v>
      </c>
      <c r="AU35" t="str">
        <f>IF(OR(G35=10,G35=11,G35=14,G35=15),VLOOKUP(AT35,audio_list_stym!$A$3:$B$18,2,FALSE),"sound\\Noviy_plod.wav")</f>
        <v>sound\\Noviy_plod.wav</v>
      </c>
      <c r="AV35" t="str">
        <f t="shared" ca="1" si="13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5"/>
        <v>Посмотрите,_вот_XXXXX._Черный_ли_он?</v>
      </c>
      <c r="BD35" cm="1">
        <f t="array" aca="1" ref="BD35" ca="1">INDEX($L$34:$L$41,(RANK(AT3,$AT$2:$AT$9)))</f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VLOOKUP(B36,audio_list_stym!$A$3:$BP$18,68,FALSE)</f>
        <v>13</v>
      </c>
      <c r="F36" t="str">
        <f>VLOOKUP(E36,metki!$A$2:$B$9,2,FALSE)</f>
        <v>экспл_реал_без_названия</v>
      </c>
      <c r="G36" t="str">
        <f t="shared" si="6"/>
        <v>экспл</v>
      </c>
      <c r="H36" t="str">
        <f>VLOOKUP(B36,audio_list_stym!$A$3:$AJ$18,36,FALSE)</f>
        <v>Peper</v>
      </c>
      <c r="I36" t="s">
        <v>690</v>
      </c>
      <c r="J36" t="str">
        <f t="shared" si="7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2227</v>
      </c>
      <c r="AD36" t="str">
        <f t="shared" ca="1" si="8"/>
        <v>pics\\dis39.jpg</v>
      </c>
      <c r="AE36" s="22" t="str">
        <f t="array" aca="1" ref="AE36" ca="1">IF(G36="экспл",INDEX(total_visual_stym!$C$146:$C$209,(RANK(total_visual_stym!E180,total_visual_stym!$E$146:$E$209))),0)</f>
        <v>pics\\dis39.jpg</v>
      </c>
      <c r="AF36" s="22" t="str">
        <f t="shared" si="0"/>
        <v/>
      </c>
      <c r="AG36" t="str">
        <f t="shared" si="18"/>
        <v>pics\\Peper_3.jpg</v>
      </c>
      <c r="AH36">
        <f t="shared" si="1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4"/>
        <v>0.36313998184253393</v>
      </c>
      <c r="AU36" t="str">
        <f>IF(OR(G36=10,G36=11,G36=14,G36=15),VLOOKUP(AT36,audio_list_stym!$A$3:$B$18,2,FALSE),"sound\\Noviy_plod.wav")</f>
        <v>sound\\Noviy_plod.wav</v>
      </c>
      <c r="AV36" t="str">
        <f t="shared" ca="1" si="13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5"/>
        <v>Вот_XXXXX._Он_гнилой?</v>
      </c>
      <c r="BD36" cm="1">
        <f t="array" aca="1" ref="BD36" ca="1">INDEX($L$34:$L$41,(RANK(AT4,$AT$2:$AT$9)))</f>
        <v>2046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VLOOKUP(B37,audio_list_stym!$A$3:$BP$18,68,FALSE)</f>
        <v>13</v>
      </c>
      <c r="F37" t="str">
        <f>VLOOKUP(E37,metki!$A$2:$B$9,2,FALSE)</f>
        <v>экспл_реал_без_названия</v>
      </c>
      <c r="G37" t="str">
        <f t="shared" si="6"/>
        <v>экспл</v>
      </c>
      <c r="H37" t="str">
        <f>VLOOKUP(B37,audio_list_stym!$A$3:$AJ$18,36,FALSE)</f>
        <v>Peper</v>
      </c>
      <c r="I37" t="s">
        <v>691</v>
      </c>
      <c r="J37" t="str">
        <f t="shared" si="7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2201</v>
      </c>
      <c r="AD37" t="str">
        <f t="shared" ca="1" si="8"/>
        <v>pics\\dis43.jpg</v>
      </c>
      <c r="AE37" s="22" t="str">
        <f t="array" aca="1" ref="AE37" ca="1">IF(G37="экспл",INDEX(total_visual_stym!$C$146:$C$209,(RANK(total_visual_stym!E181,total_visual_stym!$E$146:$E$209))),0)</f>
        <v>pics\\dis43.jpg</v>
      </c>
      <c r="AF37" s="22" t="str">
        <f t="shared" si="0"/>
        <v/>
      </c>
      <c r="AG37" t="str">
        <f t="shared" si="18"/>
        <v>pics\\Peper_4.jpg</v>
      </c>
      <c r="AH37">
        <f t="shared" si="1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4"/>
        <v>0.84155031255138668</v>
      </c>
      <c r="AU37" t="str">
        <f>IF(OR(G37=10,G37=11,G37=14,G37=15),VLOOKUP(AT37,audio_list_stym!$A$3:$B$18,2,FALSE),"sound\\Noviy_plod.wav")</f>
        <v>sound\\Noviy_plod.wav</v>
      </c>
      <c r="AV37" t="str">
        <f t="shared" ca="1" si="13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5"/>
        <v>Это_XXXXX._Он_бугристый?</v>
      </c>
      <c r="BD37" cm="1">
        <f t="array" aca="1" ref="BD37" ca="1">INDEX($L$34:$L$41,(RANK(AT5,$AT$2:$AT$9)))</f>
        <v>2048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VLOOKUP(B38,audio_list_stym!$A$3:$BP$18,68,FALSE)</f>
        <v>13</v>
      </c>
      <c r="F38" t="str">
        <f>VLOOKUP(E38,metki!$A$2:$B$9,2,FALSE)</f>
        <v>экспл_реал_без_названия</v>
      </c>
      <c r="G38" t="str">
        <f t="shared" si="6"/>
        <v>экспл</v>
      </c>
      <c r="H38" t="str">
        <f>VLOOKUP(B38,audio_list_stym!$A$3:$AJ$18,36,FALSE)</f>
        <v>Peper</v>
      </c>
      <c r="I38" t="s">
        <v>692</v>
      </c>
      <c r="J38" t="str">
        <f t="shared" si="7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2212</v>
      </c>
      <c r="AD38" t="str">
        <f t="shared" ca="1" si="8"/>
        <v>pics\\dis61.jpg</v>
      </c>
      <c r="AE38" s="22" t="str">
        <f t="array" aca="1" ref="AE38" ca="1">IF(G38="экспл",INDEX(total_visual_stym!$C$146:$C$209,(RANK(total_visual_stym!E182,total_visual_stym!$E$146:$E$209))),0)</f>
        <v>pics\\dis61.jpg</v>
      </c>
      <c r="AF38" s="22" t="str">
        <f t="shared" si="0"/>
        <v/>
      </c>
      <c r="AG38" t="str">
        <f t="shared" si="18"/>
        <v>pics\\Peper_5.jpg</v>
      </c>
      <c r="AH38">
        <f t="shared" si="1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4"/>
        <v>0.26673715321155755</v>
      </c>
      <c r="AU38" t="str">
        <f>IF(OR(G38=10,G38=11,G38=14,G38=15),VLOOKUP(AT38,audio_list_stym!$A$3:$B$18,2,FALSE),"sound\\Noviy_plod.wav")</f>
        <v>sound\\Noviy_plod.wav</v>
      </c>
      <c r="AV38" t="str">
        <f t="shared" ca="1" si="13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5"/>
        <v>На_картинке_XXXXX._Он_слоеный?</v>
      </c>
      <c r="BD38" cm="1">
        <f t="array" aca="1" ref="BD38" ca="1">INDEX($L$34:$L$41,(RANK(AT6,$AT$2:$AT$9)))</f>
        <v>2042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VLOOKUP(B39,audio_list_stym!$A$3:$BP$18,68,FALSE)</f>
        <v>13</v>
      </c>
      <c r="F39" t="str">
        <f>VLOOKUP(E39,metki!$A$2:$B$9,2,FALSE)</f>
        <v>экспл_реал_без_названия</v>
      </c>
      <c r="G39" t="str">
        <f t="shared" si="6"/>
        <v>экспл</v>
      </c>
      <c r="H39" t="str">
        <f>VLOOKUP(B39,audio_list_stym!$A$3:$AJ$18,36,FALSE)</f>
        <v>Peper</v>
      </c>
      <c r="I39" t="s">
        <v>693</v>
      </c>
      <c r="J39" t="str">
        <f t="shared" si="7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2194</v>
      </c>
      <c r="AD39" t="str">
        <f t="shared" ca="1" si="8"/>
        <v>pics\\dis55.jpg</v>
      </c>
      <c r="AE39" s="22" t="str">
        <f t="array" aca="1" ref="AE39" ca="1">IF(G39="экспл",INDEX(total_visual_stym!$C$146:$C$209,(RANK(total_visual_stym!E183,total_visual_stym!$E$146:$E$209))),0)</f>
        <v>pics\\dis55.jpg</v>
      </c>
      <c r="AF39" s="22" t="str">
        <f>IF(ISTEXT(AR39),AR39,IF(ISTEXT(AS39),AS39,""))</f>
        <v/>
      </c>
      <c r="AG39" t="str">
        <f t="shared" si="18"/>
        <v>pics\\Peper_6.jpg</v>
      </c>
      <c r="AH39">
        <f t="shared" si="1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4"/>
        <v>0.28550989946278127</v>
      </c>
      <c r="AU39" t="str">
        <f>IF(OR(G39=10,G39=11,G39=14,G39=15),VLOOKUP(AT39,audio_list_stym!$A$3:$B$18,2,FALSE),"sound\\Noviy_plod.wav")</f>
        <v>sound\\Noviy_plod.wav</v>
      </c>
      <c r="AV39" t="str">
        <f t="shared" ca="1" si="13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5"/>
        <v>На_мониторе_XXXXX._Хрустящий_ли_он?</v>
      </c>
      <c r="BD39" cm="1">
        <f t="array" aca="1" ref="BD39" ca="1">INDEX($L$34:$L$41,(RANK(AT7,$AT$2:$AT$9)))</f>
        <v>2045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VLOOKUP(B40,audio_list_stym!$A$3:$BP$18,68,FALSE)</f>
        <v>13</v>
      </c>
      <c r="F40" t="str">
        <f>VLOOKUP(E40,metki!$A$2:$B$9,2,FALSE)</f>
        <v>экспл_реал_без_названия</v>
      </c>
      <c r="G40" t="str">
        <f t="shared" si="6"/>
        <v>экспл</v>
      </c>
      <c r="H40" t="str">
        <f>VLOOKUP(B40,audio_list_stym!$A$3:$AJ$18,36,FALSE)</f>
        <v>Peper</v>
      </c>
      <c r="I40" t="s">
        <v>694</v>
      </c>
      <c r="J40" t="str">
        <f t="shared" si="7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2195</v>
      </c>
      <c r="AD40" t="str">
        <f t="shared" ca="1" si="8"/>
        <v>pics\\dis41.jpg</v>
      </c>
      <c r="AE40" s="22" t="str">
        <f t="array" aca="1" ref="AE40" ca="1">IF(G40="экспл",INDEX(total_visual_stym!$C$146:$C$209,(RANK(total_visual_stym!E184,total_visual_stym!$E$146:$E$209))),0)</f>
        <v>pics\\dis41.jpg</v>
      </c>
      <c r="AF40" s="22" t="str">
        <f>IF(ISTEXT(AR40),AR40,IF(ISTEXT(AS40),AS40,""))</f>
        <v/>
      </c>
      <c r="AG40" t="str">
        <f t="shared" si="18"/>
        <v>pics\\Peper_7.jpg</v>
      </c>
      <c r="AH40">
        <f t="shared" si="1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4"/>
        <v>0.15567658879759827</v>
      </c>
      <c r="AU40" t="str">
        <f>IF(OR(G40=10,G40=11,G40=14,G40=15),VLOOKUP(AT40,audio_list_stym!$A$3:$B$18,2,FALSE),"sound\\Noviy_plod.wav")</f>
        <v>sound\\Noviy_plod.wav</v>
      </c>
      <c r="AV40" t="str">
        <f t="shared" ca="1" si="13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5"/>
        <v>Перед_Вами_XXXXX._Блестит_ли_он?</v>
      </c>
      <c r="BD40" cm="1">
        <f t="array" aca="1" ref="BD40" ca="1">INDEX($L$34:$L$41,(RANK(AT8,$AT$2:$AT$9)))</f>
        <v>2044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VLOOKUP(B41,audio_list_stym!$A$3:$BP$18,68,FALSE)</f>
        <v>13</v>
      </c>
      <c r="F41" t="str">
        <f>VLOOKUP(E41,metki!$A$2:$B$9,2,FALSE)</f>
        <v>экспл_реал_без_названия</v>
      </c>
      <c r="G41" t="str">
        <f t="shared" si="6"/>
        <v>экспл</v>
      </c>
      <c r="H41" t="str">
        <f>VLOOKUP(B41,audio_list_stym!$A$3:$AJ$18,36,FALSE)</f>
        <v>Peper</v>
      </c>
      <c r="I41" t="s">
        <v>695</v>
      </c>
      <c r="J41" t="str">
        <f t="shared" si="7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2176</v>
      </c>
      <c r="AD41" t="str">
        <f t="shared" ca="1" si="8"/>
        <v>pics\\dis21.jpg</v>
      </c>
      <c r="AE41" s="22" t="str">
        <f t="array" aca="1" ref="AE41" ca="1">IF(G41="экспл",INDEX(total_visual_stym!$C$146:$C$209,(RANK(total_visual_stym!E185,total_visual_stym!$E$146:$E$209))),0)</f>
        <v>pics\\dis21.jpg</v>
      </c>
      <c r="AF41" s="22" t="str">
        <f t="shared" ref="AF41:AF55" si="21">IF(ISTEXT(AR41),AR41,IF(ISTEXT(AS41),AS41,""))</f>
        <v/>
      </c>
      <c r="AG41" t="str">
        <f t="shared" si="18"/>
        <v>pics\\Peper_8.jpg</v>
      </c>
      <c r="AH41">
        <f t="shared" si="1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4"/>
        <v>0.69476415725083884</v>
      </c>
      <c r="AU41" t="str">
        <f>IF(OR(G41=10,G41=11,G41=14,G41=15),VLOOKUP(AT41,audio_list_stym!$A$3:$B$18,2,FALSE),"sound\\Noviy_plod.wav")</f>
        <v>sound\\Noviy_plod.wav</v>
      </c>
      <c r="AV41" t="str">
        <f t="shared" ca="1" si="13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5"/>
        <v>Вы_видите_XXXXX._Он_цитрусовый?</v>
      </c>
      <c r="BD41" cm="1">
        <f t="array" aca="1" ref="BD41" ca="1">INDEX($L$34:$L$41,(RANK(AT9,$AT$2:$AT$9)))</f>
        <v>2041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VLOOKUP(B42,audio_list_stym!$A$3:$BP$18,68,FALSE)</f>
        <v>10</v>
      </c>
      <c r="F42" t="str">
        <f>VLOOKUP(E42,metki!$A$2:$B$9,2,FALSE)</f>
        <v>импл_реал_с_названием</v>
      </c>
      <c r="G42" t="str">
        <f t="shared" si="6"/>
        <v>импл_</v>
      </c>
      <c r="H42" t="str">
        <f>VLOOKUP(B42,audio_list_stym!$A$3:$AJ$18,36,FALSE)</f>
        <v>Banan</v>
      </c>
      <c r="I42" t="s">
        <v>688</v>
      </c>
      <c r="J42" t="str">
        <f t="shared" si="7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2162</v>
      </c>
      <c r="AD42" t="str">
        <f t="shared" ca="1" si="8"/>
        <v>pics\\Tikva_2.jpg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pics\\Tikva_2.jpg</v>
      </c>
      <c r="AH42" t="str">
        <f t="shared" si="1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pics\\Tikva_2.jpg</v>
      </c>
      <c r="AT42">
        <f t="shared" ca="1" si="4"/>
        <v>4.1059890542832211E-2</v>
      </c>
      <c r="AU42" t="str">
        <f>IF(OR(G42=10,G42=11,G42=14,G42=15),VLOOKUP(AT42,audio_list_stym!$A$3:$B$18,2,FALSE),"sound\\Noviy_plod.wav")</f>
        <v>sound\\Noviy_plod.wav</v>
      </c>
      <c r="AV42" t="str">
        <f t="shared" ca="1" si="13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5"/>
        <v>_Чистый_ли_БАНАН?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VLOOKUP(B43,audio_list_stym!$A$3:$BP$18,68,FALSE)</f>
        <v>10</v>
      </c>
      <c r="F43" t="str">
        <f>VLOOKUP(E43,metki!$A$2:$B$9,2,FALSE)</f>
        <v>импл_реал_с_названием</v>
      </c>
      <c r="G43" t="str">
        <f t="shared" si="6"/>
        <v>импл_</v>
      </c>
      <c r="H43" t="str">
        <f>VLOOKUP(B43,audio_list_stym!$A$3:$AJ$18,36,FALSE)</f>
        <v>Banan</v>
      </c>
      <c r="I43" t="s">
        <v>689</v>
      </c>
      <c r="J43" t="str">
        <f t="shared" si="7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2058</v>
      </c>
      <c r="AD43" t="str">
        <f t="shared" ca="1" si="8"/>
        <v>pics\\Tomat_2.jpg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pics\\Tomat_2.jpg</v>
      </c>
      <c r="AH43" t="str">
        <f t="shared" si="1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pics\\Tomat_2.jpg</v>
      </c>
      <c r="AT43">
        <f t="shared" ca="1" si="4"/>
        <v>0.23556997307824945</v>
      </c>
      <c r="AU43" t="str">
        <f>IF(OR(G43=10,G43=11,G43=14,G43=15),VLOOKUP(AT43,audio_list_stym!$A$3:$B$18,2,FALSE),"sound\\Noviy_plod.wav")</f>
        <v>sound\\Noviy_plod.wav</v>
      </c>
      <c r="AV43" t="str">
        <f t="shared" ca="1" si="13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5"/>
        <v>_Свежий_ли_БАНАН?</v>
      </c>
      <c r="BD43" cm="1">
        <f t="array" aca="1" ref="BD43" ca="1">INDEX($L$42:$L$49,(RANK(AT3,$AT$2:$AT$9)))</f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VLOOKUP(B44,audio_list_stym!$A$3:$BP$18,68,FALSE)</f>
        <v>10</v>
      </c>
      <c r="F44" t="str">
        <f>VLOOKUP(E44,metki!$A$2:$B$9,2,FALSE)</f>
        <v>импл_реал_с_названием</v>
      </c>
      <c r="G44" t="str">
        <f t="shared" si="6"/>
        <v>импл_</v>
      </c>
      <c r="H44" t="str">
        <f>VLOOKUP(B44,audio_list_stym!$A$3:$AJ$18,36,FALSE)</f>
        <v>Banan</v>
      </c>
      <c r="I44" t="s">
        <v>690</v>
      </c>
      <c r="J44" t="str">
        <f t="shared" si="7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2167</v>
      </c>
      <c r="AD44" t="str">
        <f t="shared" ca="1" si="8"/>
        <v>pics\\Tikva_7.jpg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pics\\Tikva_7.jpg</v>
      </c>
      <c r="AH44" t="str">
        <f t="shared" si="1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pics\\Tikva_7.jpg</v>
      </c>
      <c r="AT44">
        <f t="shared" ca="1" si="4"/>
        <v>0.20651548437470924</v>
      </c>
      <c r="AU44" t="str">
        <f>IF(OR(G44=10,G44=11,G44=14,G44=15),VLOOKUP(AT44,audio_list_stym!$A$3:$B$18,2,FALSE),"sound\\Noviy_plod.wav")</f>
        <v>sound\\Noviy_plod.wav</v>
      </c>
      <c r="AV44" t="str">
        <f t="shared" ca="1" si="13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5"/>
        <v>_Жаренный_ли_БАНАН?</v>
      </c>
      <c r="BD44" cm="1">
        <f t="array" aca="1" ref="BD44" ca="1">INDEX($L$42:$L$49,(RANK(AT4,$AT$2:$AT$9)))</f>
        <v>2006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VLOOKUP(B45,audio_list_stym!$A$3:$BP$18,68,FALSE)</f>
        <v>10</v>
      </c>
      <c r="F45" t="str">
        <f>VLOOKUP(E45,metki!$A$2:$B$9,2,FALSE)</f>
        <v>импл_реал_с_названием</v>
      </c>
      <c r="G45" t="str">
        <f t="shared" si="6"/>
        <v>импл_</v>
      </c>
      <c r="H45" t="str">
        <f>VLOOKUP(B45,audio_list_stym!$A$3:$AJ$18,36,FALSE)</f>
        <v>Banan</v>
      </c>
      <c r="I45" t="s">
        <v>691</v>
      </c>
      <c r="J45" t="str">
        <f t="shared" si="7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2045</v>
      </c>
      <c r="AD45" t="str">
        <f t="shared" ca="1" si="8"/>
        <v>pics\\Peper_5.jpg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pics\\Peper_5.jpg</v>
      </c>
      <c r="AH45" t="str">
        <f t="shared" si="1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pics\\Peper_5.jpg</v>
      </c>
      <c r="AT45">
        <f t="shared" ca="1" si="4"/>
        <v>0.82445487214613378</v>
      </c>
      <c r="AU45" t="str">
        <f>IF(OR(G45=10,G45=11,G45=14,G45=15),VLOOKUP(AT45,audio_list_stym!$A$3:$B$18,2,FALSE),"sound\\Noviy_plod.wav")</f>
        <v>sound\\Noviy_plod.wav</v>
      </c>
      <c r="AV45" t="str">
        <f t="shared" ca="1" si="13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5"/>
        <v>_Сладкий_ли_БАНАН?</v>
      </c>
      <c r="BD45" cm="1">
        <f t="array" aca="1" ref="BD45" ca="1">INDEX($L$42:$L$49,(RANK(AT5,$AT$2:$AT$9)))</f>
        <v>2008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VLOOKUP(B46,audio_list_stym!$A$3:$BP$18,68,FALSE)</f>
        <v>10</v>
      </c>
      <c r="F46" t="str">
        <f>VLOOKUP(E46,metki!$A$2:$B$9,2,FALSE)</f>
        <v>импл_реал_с_названием</v>
      </c>
      <c r="G46" t="str">
        <f t="shared" si="6"/>
        <v>импл_</v>
      </c>
      <c r="H46" t="str">
        <f>VLOOKUP(B46,audio_list_stym!$A$3:$AJ$18,36,FALSE)</f>
        <v>Banan</v>
      </c>
      <c r="I46" t="s">
        <v>692</v>
      </c>
      <c r="J46" t="str">
        <f t="shared" si="7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2047</v>
      </c>
      <c r="AD46" t="str">
        <f t="shared" ca="1" si="8"/>
        <v>pics\\Peper_7.jpg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pics\\Peper_7.jpg</v>
      </c>
      <c r="AH46" t="str">
        <f t="shared" si="1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pics\\Peper_7.jpg</v>
      </c>
      <c r="AT46">
        <f t="shared" ca="1" si="4"/>
        <v>0.30376255267032293</v>
      </c>
      <c r="AU46" t="str">
        <f>IF(OR(G46=10,G46=11,G46=14,G46=15),VLOOKUP(AT46,audio_list_stym!$A$3:$B$18,2,FALSE),"sound\\Noviy_plod.wav")</f>
        <v>sound\\Noviy_plod.wav</v>
      </c>
      <c r="AV46" t="str">
        <f t="shared" ca="1" si="13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5"/>
        <v>_Влажный_ли_БАНАН?</v>
      </c>
      <c r="BD46" cm="1">
        <f t="array" aca="1" ref="BD46" ca="1">INDEX($L$42:$L$49,(RANK(AT6,$AT$2:$AT$9)))</f>
        <v>2002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VLOOKUP(B47,audio_list_stym!$A$3:$BP$18,68,FALSE)</f>
        <v>10</v>
      </c>
      <c r="F47" t="str">
        <f>VLOOKUP(E47,metki!$A$2:$B$9,2,FALSE)</f>
        <v>импл_реал_с_названием</v>
      </c>
      <c r="G47" t="str">
        <f t="shared" si="6"/>
        <v>импл_</v>
      </c>
      <c r="H47" t="str">
        <f>VLOOKUP(B47,audio_list_stym!$A$3:$AJ$18,36,FALSE)</f>
        <v>Banan</v>
      </c>
      <c r="I47" t="s">
        <v>693</v>
      </c>
      <c r="J47" t="str">
        <f t="shared" si="7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2060</v>
      </c>
      <c r="AD47" t="str">
        <f t="shared" ca="1" si="8"/>
        <v>pics\\Tomat_4.jpg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pics\\Tomat_4.jpg</v>
      </c>
      <c r="AH47" t="str">
        <f t="shared" si="1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pics\\Tomat_4.jpg</v>
      </c>
      <c r="AT47">
        <f t="shared" ca="1" si="4"/>
        <v>0.29113054351302647</v>
      </c>
      <c r="AU47" t="str">
        <f>IF(OR(G47=10,G47=11,G47=14,G47=15),VLOOKUP(AT47,audio_list_stym!$A$3:$B$18,2,FALSE),"sound\\Noviy_plod.wav")</f>
        <v>sound\\Noviy_plod.wav</v>
      </c>
      <c r="AV47" t="str">
        <f t="shared" ca="1" si="13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5"/>
        <v>_Съедобный_ли_БАНАН?</v>
      </c>
      <c r="BD47" cm="1">
        <f t="array" aca="1" ref="BD47" ca="1">INDEX($L$42:$L$49,(RANK(AT7,$AT$2:$AT$9)))</f>
        <v>2005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VLOOKUP(B48,audio_list_stym!$A$3:$BP$18,68,FALSE)</f>
        <v>10</v>
      </c>
      <c r="F48" t="str">
        <f>VLOOKUP(E48,metki!$A$2:$B$9,2,FALSE)</f>
        <v>импл_реал_с_названием</v>
      </c>
      <c r="G48" t="str">
        <f t="shared" si="6"/>
        <v>импл_</v>
      </c>
      <c r="H48" t="str">
        <f>VLOOKUP(B48,audio_list_stym!$A$3:$AJ$18,36,FALSE)</f>
        <v>Banan</v>
      </c>
      <c r="I48" t="s">
        <v>694</v>
      </c>
      <c r="J48" t="str">
        <f t="shared" si="7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2063</v>
      </c>
      <c r="AD48" t="str">
        <f t="shared" ca="1" si="8"/>
        <v>pics\\Tomat_7.jpg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pics\\Tomat_7.jpg</v>
      </c>
      <c r="AH48" t="str">
        <f t="shared" si="1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pics\\Tomat_7.jpg</v>
      </c>
      <c r="AT48">
        <f t="shared" ca="1" si="4"/>
        <v>2.7764014569057527E-2</v>
      </c>
      <c r="AU48" t="str">
        <f>IF(OR(G48=10,G48=11,G48=14,G48=15),VLOOKUP(AT48,audio_list_stym!$A$3:$B$18,2,FALSE),"sound\\Noviy_plod.wav")</f>
        <v>sound\\Noviy_plod.wav</v>
      </c>
      <c r="AV48" t="str">
        <f t="shared" ca="1" si="13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5"/>
        <v>_Сиреневый_ли_БАНАН?</v>
      </c>
      <c r="BD48" cm="1">
        <f t="array" aca="1" ref="BD48" ca="1">INDEX($L$42:$L$49,(RANK(AT8,$AT$2:$AT$9)))</f>
        <v>2004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VLOOKUP(B49,audio_list_stym!$A$3:$BP$18,68,FALSE)</f>
        <v>10</v>
      </c>
      <c r="F49" t="str">
        <f>VLOOKUP(E49,metki!$A$2:$B$9,2,FALSE)</f>
        <v>импл_реал_с_названием</v>
      </c>
      <c r="G49" t="str">
        <f t="shared" si="6"/>
        <v>импл_</v>
      </c>
      <c r="H49" t="str">
        <f>VLOOKUP(B49,audio_list_stym!$A$3:$AJ$18,36,FALSE)</f>
        <v>Banan</v>
      </c>
      <c r="I49" t="s">
        <v>695</v>
      </c>
      <c r="J49" t="str">
        <f t="shared" si="7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2044</v>
      </c>
      <c r="AD49" t="str">
        <f t="shared" ca="1" si="8"/>
        <v>pics\\Peper_4.jpg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pics\\Peper_4.jpg</v>
      </c>
      <c r="AH49" t="str">
        <f t="shared" si="1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pics\\Peper_4.jpg</v>
      </c>
      <c r="AT49">
        <f t="shared" ca="1" si="4"/>
        <v>0.1904365665494363</v>
      </c>
      <c r="AU49" t="str">
        <f>IF(OR(G49=10,G49=11,G49=14,G49=15),VLOOKUP(AT49,audio_list_stym!$A$3:$B$18,2,FALSE),"sound\\Noviy_plod.wav")</f>
        <v>sound\\Noviy_plod.wav</v>
      </c>
      <c r="AV49" t="str">
        <f t="shared" ca="1" si="13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5"/>
        <v>_Репчатый_ли_БАНАН?</v>
      </c>
      <c r="BD49" cm="1">
        <f t="array" aca="1" ref="BD49" ca="1">INDEX($L$42:$L$49,(RANK(AT9,$AT$2:$AT$9)))</f>
        <v>2001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VLOOKUP(B50,audio_list_stym!$A$3:$BP$18,68,FALSE)</f>
        <v>11</v>
      </c>
      <c r="F50" t="str">
        <f>VLOOKUP(E50,metki!$A$2:$B$9,2,FALSE)</f>
        <v>экспл_реал_с_названием</v>
      </c>
      <c r="G50" t="str">
        <f t="shared" si="6"/>
        <v>экспл</v>
      </c>
      <c r="H50" t="str">
        <f>VLOOKUP(B50,audio_list_stym!$A$3:$AJ$18,36,FALSE)</f>
        <v>Finik</v>
      </c>
      <c r="I50" t="s">
        <v>688</v>
      </c>
      <c r="J50" t="str">
        <f t="shared" si="7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8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si="18"/>
        <v>pics\\Finik_1.jpg</v>
      </c>
      <c r="AH50">
        <f t="shared" si="1"/>
        <v>0</v>
      </c>
      <c r="AT50">
        <f t="shared" ca="1" si="4"/>
        <v>0.19020288970508004</v>
      </c>
      <c r="AU50" t="str">
        <f>IF(OR(G50=10,G50=11,G50=14,G50=15),VLOOKUP(AT50,audio_list_stym!$A$3:$B$18,2,FALSE),"sound\\Noviy_plod.wav")</f>
        <v>sound\\Noviy_plod.wav</v>
      </c>
      <c r="AV50" t="str">
        <f t="shared" ca="1" si="13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5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2035</v>
      </c>
      <c r="BF50" cm="1">
        <f t="array" aca="1" ref="BF50" ca="1">INDEX(BD18:BD49,(RANK(AT7,$AT$2:$AT$17)))</f>
        <v>2051</v>
      </c>
      <c r="BG50" cm="1">
        <f t="array" aca="1" ref="BG50" ca="1">INDEX(BD58:BD65,(RANK(AT7,$AT$2:$AT$9)))</f>
        <v>2018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VLOOKUP(B51,audio_list_stym!$A$3:$BP$18,68,FALSE)</f>
        <v>11</v>
      </c>
      <c r="F51" t="str">
        <f>VLOOKUP(E51,metki!$A$2:$B$9,2,FALSE)</f>
        <v>экспл_реал_с_названием</v>
      </c>
      <c r="G51" t="str">
        <f t="shared" si="6"/>
        <v>экспл</v>
      </c>
      <c r="H51" t="str">
        <f>VLOOKUP(B51,audio_list_stym!$A$3:$AJ$18,36,FALSE)</f>
        <v>Finik</v>
      </c>
      <c r="I51" t="s">
        <v>689</v>
      </c>
      <c r="J51" t="str">
        <f t="shared" si="7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8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18"/>
        <v>pics\\Finik_2.jpg</v>
      </c>
      <c r="AH51">
        <f t="shared" si="1"/>
        <v>0</v>
      </c>
      <c r="AT51">
        <f t="shared" ca="1" si="4"/>
        <v>0.61432771769611205</v>
      </c>
      <c r="AU51" t="str">
        <f>IF(OR(G51=10,G51=11,G51=14,G51=15),VLOOKUP(AT51,audio_list_stym!$A$3:$B$18,2,FALSE),"sound\\Noviy_plod.wav")</f>
        <v>sound\\Noviy_plod.wav</v>
      </c>
      <c r="AV51" t="str">
        <f t="shared" ca="1" si="13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5"/>
        <v>Посмотрите,_вот_ФИНИК._Сахаристый_ли_он?</v>
      </c>
      <c r="BD51" cm="1">
        <f t="array" aca="1" ref="BD51" ca="1">INDEX($L$50:$L$57,(RANK(AT3,$AT$2:$AT$9)))</f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VLOOKUP(B52,audio_list_stym!$A$3:$BP$18,68,FALSE)</f>
        <v>11</v>
      </c>
      <c r="F52" t="str">
        <f>VLOOKUP(E52,metki!$A$2:$B$9,2,FALSE)</f>
        <v>экспл_реал_с_названием</v>
      </c>
      <c r="G52" t="str">
        <f t="shared" si="6"/>
        <v>экспл</v>
      </c>
      <c r="H52" t="str">
        <f>VLOOKUP(B52,audio_list_stym!$A$3:$AJ$18,36,FALSE)</f>
        <v>Finik</v>
      </c>
      <c r="I52" t="s">
        <v>690</v>
      </c>
      <c r="J52" t="str">
        <f t="shared" si="7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2172</v>
      </c>
      <c r="AD52" t="str">
        <f t="shared" ca="1" si="8"/>
        <v>pics\\dis23.jpg</v>
      </c>
      <c r="AE52" s="22" t="str">
        <f t="array" aca="1" ref="AE52" ca="1">IF(G52="экспл",INDEX(total_visual_stym!$C$146:$C$209,(RANK(total_visual_stym!E196,total_visual_stym!$E$146:$E$209))),0)</f>
        <v>pics\\dis23.jpg</v>
      </c>
      <c r="AF52" s="22" t="str">
        <f t="shared" si="21"/>
        <v/>
      </c>
      <c r="AG52" t="str">
        <f t="shared" si="18"/>
        <v>pics\\Finik_3.jpg</v>
      </c>
      <c r="AH52">
        <f t="shared" si="1"/>
        <v>0</v>
      </c>
      <c r="AT52">
        <f t="shared" ca="1" si="4"/>
        <v>0.91556828804273827</v>
      </c>
      <c r="AU52" t="str">
        <f>IF(OR(G52=10,G52=11,G52=14,G52=15),VLOOKUP(AT52,audio_list_stym!$A$3:$B$18,2,FALSE),"sound\\Noviy_plod.wav")</f>
        <v>sound\\Noviy_plod.wav</v>
      </c>
      <c r="AV52" t="str">
        <f t="shared" ca="1" si="13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5"/>
        <v>Вот_ФИНИК._Он_скользкий?</v>
      </c>
      <c r="BD52" cm="1">
        <f t="array" aca="1" ref="BD52" ca="1">INDEX($L$50:$L$57,(RANK(AT4,$AT$2:$AT$9)))</f>
        <v>2014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VLOOKUP(B53,audio_list_stym!$A$3:$BP$18,68,FALSE)</f>
        <v>11</v>
      </c>
      <c r="F53" t="str">
        <f>VLOOKUP(E53,metki!$A$2:$B$9,2,FALSE)</f>
        <v>экспл_реал_с_названием</v>
      </c>
      <c r="G53" t="str">
        <f t="shared" si="6"/>
        <v>экспл</v>
      </c>
      <c r="H53" t="str">
        <f>VLOOKUP(B53,audio_list_stym!$A$3:$AJ$18,36,FALSE)</f>
        <v>Finik</v>
      </c>
      <c r="I53" t="s">
        <v>691</v>
      </c>
      <c r="J53" t="str">
        <f t="shared" si="7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8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18"/>
        <v>pics\\Finik_4.jpg</v>
      </c>
      <c r="AH53">
        <f t="shared" si="1"/>
        <v>0</v>
      </c>
      <c r="AT53">
        <f t="shared" ca="1" si="4"/>
        <v>0.19913703520160764</v>
      </c>
      <c r="AU53" t="str">
        <f>IF(OR(G53=10,G53=11,G53=14,G53=15),VLOOKUP(AT53,audio_list_stym!$A$3:$B$18,2,FALSE),"sound\\Noviy_plod.wav")</f>
        <v>sound\\Noviy_plod.wav</v>
      </c>
      <c r="AV53" t="str">
        <f t="shared" ca="1" si="13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5"/>
        <v>Это_ФИНИК._Ломкий_ли_он?</v>
      </c>
      <c r="BD53" cm="1">
        <f t="array" aca="1" ref="BD53" ca="1">INDEX($L$50:$L$57,(RANK(AT5,$AT$2:$AT$9)))</f>
        <v>2016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VLOOKUP(B54,audio_list_stym!$A$3:$BP$18,68,FALSE)</f>
        <v>11</v>
      </c>
      <c r="F54" t="str">
        <f>VLOOKUP(E54,metki!$A$2:$B$9,2,FALSE)</f>
        <v>экспл_реал_с_названием</v>
      </c>
      <c r="G54" t="str">
        <f t="shared" si="6"/>
        <v>экспл</v>
      </c>
      <c r="H54" t="str">
        <f>VLOOKUP(B54,audio_list_stym!$A$3:$AJ$18,36,FALSE)</f>
        <v>Finik</v>
      </c>
      <c r="I54" t="s">
        <v>692</v>
      </c>
      <c r="J54" t="str">
        <f t="shared" si="7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2225</v>
      </c>
      <c r="AD54" t="str">
        <f t="shared" ca="1" si="8"/>
        <v>pics\\dis9.jpg</v>
      </c>
      <c r="AE54" s="22" t="str">
        <f t="array" aca="1" ref="AE54" ca="1">IF(G54="экспл",INDEX(total_visual_stym!$C$146:$C$209,(RANK(total_visual_stym!E198,total_visual_stym!$E$146:$E$209))),0)</f>
        <v>pics\\dis9.jpg</v>
      </c>
      <c r="AF54" s="22" t="str">
        <f t="shared" si="21"/>
        <v/>
      </c>
      <c r="AG54" t="str">
        <f t="shared" si="18"/>
        <v>pics\\Finik_5.jpg</v>
      </c>
      <c r="AH54">
        <f t="shared" si="1"/>
        <v>0</v>
      </c>
      <c r="AI54" s="11"/>
      <c r="AT54">
        <f t="shared" ca="1" si="4"/>
        <v>0.77497121969305327</v>
      </c>
      <c r="AU54" t="str">
        <f>IF(OR(G54=10,G54=11,G54=14,G54=15),VLOOKUP(AT54,audio_list_stym!$A$3:$B$18,2,FALSE),"sound\\Noviy_plod.wav")</f>
        <v>sound\\Noviy_plod.wav</v>
      </c>
      <c r="AV54" t="str">
        <f t="shared" ca="1" si="13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5"/>
        <v>На_картинке_ФИНИК._Мохнатый_ли_он?</v>
      </c>
      <c r="BD54" cm="1">
        <f t="array" aca="1" ref="BD54" ca="1">INDEX($L$50:$L$57,(RANK(AT6,$AT$2:$AT$9)))</f>
        <v>2010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VLOOKUP(B55,audio_list_stym!$A$3:$BP$18,68,FALSE)</f>
        <v>11</v>
      </c>
      <c r="F55" t="str">
        <f>VLOOKUP(E55,metki!$A$2:$B$9,2,FALSE)</f>
        <v>экспл_реал_с_названием</v>
      </c>
      <c r="G55" t="str">
        <f t="shared" si="6"/>
        <v>экспл</v>
      </c>
      <c r="H55" t="str">
        <f>VLOOKUP(B55,audio_list_stym!$A$3:$AJ$18,36,FALSE)</f>
        <v>Finik</v>
      </c>
      <c r="I55" t="s">
        <v>693</v>
      </c>
      <c r="J55" t="str">
        <f t="shared" si="7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2181</v>
      </c>
      <c r="AD55" t="str">
        <f t="shared" ca="1" si="8"/>
        <v>pics\\dis24.jpg</v>
      </c>
      <c r="AE55" s="22" t="str">
        <f t="array" aca="1" ref="AE55" ca="1">IF(G55="экспл",INDEX(total_visual_stym!$C$146:$C$209,(RANK(total_visual_stym!E199,total_visual_stym!$E$146:$E$209))),0)</f>
        <v>pics\\dis24.jpg</v>
      </c>
      <c r="AF55" s="22" t="str">
        <f t="shared" si="21"/>
        <v/>
      </c>
      <c r="AG55" t="str">
        <f t="shared" si="18"/>
        <v>pics\\Finik_6.jpg</v>
      </c>
      <c r="AH55">
        <f t="shared" si="1"/>
        <v>0</v>
      </c>
      <c r="AT55">
        <f t="shared" ca="1" si="4"/>
        <v>0.50799470301901328</v>
      </c>
      <c r="AU55" t="str">
        <f>IF(OR(G55=10,G55=11,G55=14,G55=15),VLOOKUP(AT55,audio_list_stym!$A$3:$B$18,2,FALSE),"sound\\Noviy_plod.wav")</f>
        <v>sound\\Noviy_plod.wav</v>
      </c>
      <c r="AV55" t="str">
        <f t="shared" ca="1" si="13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5"/>
        <v>На_мониторе_ФИНИК._Он_сморщенный?</v>
      </c>
      <c r="BD55" cm="1">
        <f t="array" aca="1" ref="BD55" ca="1">INDEX($L$50:$L$57,(RANK(AT7,$AT$2:$AT$9)))</f>
        <v>2013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VLOOKUP(B56,audio_list_stym!$A$3:$BP$18,68,FALSE)</f>
        <v>11</v>
      </c>
      <c r="F56" t="str">
        <f>VLOOKUP(E56,metki!$A$2:$B$9,2,FALSE)</f>
        <v>экспл_реал_с_названием</v>
      </c>
      <c r="G56" t="str">
        <f t="shared" si="6"/>
        <v>экспл</v>
      </c>
      <c r="H56" t="str">
        <f>VLOOKUP(B56,audio_list_stym!$A$3:$AJ$18,36,FALSE)</f>
        <v>Finik</v>
      </c>
      <c r="I56" t="s">
        <v>694</v>
      </c>
      <c r="J56" t="str">
        <f t="shared" si="7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2184</v>
      </c>
      <c r="AD56" t="str">
        <f t="shared" ca="1" si="8"/>
        <v>pics\\dis19.jpg</v>
      </c>
      <c r="AE56" s="22" t="str">
        <f t="array" aca="1" ref="AE56" ca="1">IF(G56="экспл",INDEX(total_visual_stym!$C$146:$C$209,(RANK(total_visual_stym!E200,total_visual_stym!$E$146:$E$209))),0)</f>
        <v>pics\\dis19.jpg</v>
      </c>
      <c r="AF56" s="22" t="str">
        <f>IF(ISTEXT(AR56),AR56,IF(ISTEXT(AS56),AS56,""))</f>
        <v/>
      </c>
      <c r="AG56" t="str">
        <f t="shared" si="18"/>
        <v>pics\\Finik_7.jpg</v>
      </c>
      <c r="AH56">
        <f t="shared" si="1"/>
        <v>0</v>
      </c>
      <c r="AT56">
        <f t="shared" ca="1" si="4"/>
        <v>0.26854508501603358</v>
      </c>
      <c r="AU56" t="str">
        <f>IF(OR(G56=10,G56=11,G56=14,G56=15),VLOOKUP(AT56,audio_list_stym!$A$3:$B$18,2,FALSE),"sound\\Noviy_plod.wav")</f>
        <v>sound\\Noviy_plod.wav</v>
      </c>
      <c r="AV56" t="str">
        <f t="shared" ca="1" si="13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5"/>
        <v>Перед_Вами_ФИНИК._Он_с_косточкой?</v>
      </c>
      <c r="BD56" cm="1">
        <f t="array" aca="1" ref="BD56" ca="1">INDEX($L$50:$L$57,(RANK(AT8,$AT$2:$AT$9)))</f>
        <v>2012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VLOOKUP(B57,audio_list_stym!$A$3:$BP$18,68,FALSE)</f>
        <v>11</v>
      </c>
      <c r="F57" t="str">
        <f>VLOOKUP(E57,metki!$A$2:$B$9,2,FALSE)</f>
        <v>экспл_реал_с_названием</v>
      </c>
      <c r="G57" t="str">
        <f t="shared" si="6"/>
        <v>экспл</v>
      </c>
      <c r="H57" t="str">
        <f>VLOOKUP(B57,audio_list_stym!$A$3:$AJ$18,36,FALSE)</f>
        <v>Finik</v>
      </c>
      <c r="I57" t="s">
        <v>695</v>
      </c>
      <c r="J57" t="str">
        <f t="shared" si="7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2205</v>
      </c>
      <c r="AD57" t="str">
        <f t="shared" ca="1" si="8"/>
        <v>pics\\dis46.jpg</v>
      </c>
      <c r="AE57" s="22" t="str">
        <f t="array" aca="1" ref="AE57" ca="1">IF(G57="экспл",INDEX(total_visual_stym!$C$146:$C$209,(RANK(total_visual_stym!E201,total_visual_stym!$E$146:$E$209))),0)</f>
        <v>pics\\dis46.jpg</v>
      </c>
      <c r="AF57" s="22" t="str">
        <f>IF(ISTEXT(AR57),AR57,IF(ISTEXT(AS57),AS57,""))</f>
        <v/>
      </c>
      <c r="AG57" t="str">
        <f t="shared" si="18"/>
        <v>pics\\Finik_8.jpg</v>
      </c>
      <c r="AH57">
        <f t="shared" si="1"/>
        <v>0</v>
      </c>
      <c r="AI57" s="11"/>
      <c r="AT57">
        <f t="shared" ca="1" si="4"/>
        <v>0.9215607898874193</v>
      </c>
      <c r="AU57" t="str">
        <f>IF(OR(G57=10,G57=11,G57=14,G57=15),VLOOKUP(AT57,audio_list_stym!$A$3:$B$18,2,FALSE),"sound\\Noviy_plod.wav")</f>
        <v>sound\\Noviy_plod.wav</v>
      </c>
      <c r="AV57" t="str">
        <f t="shared" ca="1" si="13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5"/>
        <v>Вы_видите_ФИНИК._Он_треугольный?</v>
      </c>
      <c r="BD57" cm="1">
        <f t="array" aca="1" ref="BD57" ca="1">INDEX($L$50:$L$57,(RANK(AT9,$AT$2:$AT$9)))</f>
        <v>2009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VLOOKUP(B58,audio_list_stym!$A$3:$BP$18,68,FALSE)</f>
        <v>12</v>
      </c>
      <c r="F58" t="str">
        <f>VLOOKUP(E58,metki!$A$2:$B$9,2,FALSE)</f>
        <v>импл_реал_без_названия</v>
      </c>
      <c r="G58" t="str">
        <f t="shared" si="6"/>
        <v>импл_</v>
      </c>
      <c r="H58" t="str">
        <f>VLOOKUP(B58,audio_list_stym!$A$3:$AJ$18,36,FALSE)</f>
        <v>Goroh</v>
      </c>
      <c r="I58" t="s">
        <v>688</v>
      </c>
      <c r="J58" t="str">
        <f t="shared" si="7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2157</v>
      </c>
      <c r="AD58" t="str">
        <f t="shared" ca="1" si="8"/>
        <v>pics\\Injir_5.jpg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pics\\Injir_5.jpg</v>
      </c>
      <c r="AG58" t="str">
        <f t="shared" si="18"/>
        <v/>
      </c>
      <c r="AH58" t="str">
        <f t="shared" si="1"/>
        <v>sound\\Ogorod</v>
      </c>
      <c r="AI58" s="11"/>
      <c r="AR58" t="str">
        <f t="shared" ref="AR58:AR65" ca="1" si="25">IF(AH58="sound\\Ogorod",AP10,"")</f>
        <v>pics\\Injir_5.jpg</v>
      </c>
      <c r="AT58">
        <f t="shared" ca="1" si="4"/>
        <v>0.81455760059820814</v>
      </c>
      <c r="AU58" t="str">
        <f>IF(OR(G58=10,G58=11,G58=14,G58=15),VLOOKUP(AT58,audio_list_stym!$A$3:$B$18,2,FALSE),"sound\\Noviy_plod.wav")</f>
        <v>sound\\Noviy_plod.wav</v>
      </c>
      <c r="AV58" t="str">
        <f t="shared" ca="1" si="13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5"/>
        <v>_Рыхлый_ли_XXXXX?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2057</v>
      </c>
      <c r="BF58" cm="1">
        <f t="array" aca="1" ref="BF58" ca="1">INDEX(BD18:BD33,(RANK(AT8,$AT$2:$AT$17)))</f>
        <v>2025</v>
      </c>
      <c r="BG58" cm="1">
        <f t="array" aca="1" ref="BG58" ca="1">INDEX(BD42:BD57,(RANK(AT8,$AT$2:$AT$9)))</f>
        <v>2008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VLOOKUP(B59,audio_list_stym!$A$3:$BP$18,68,FALSE)</f>
        <v>12</v>
      </c>
      <c r="F59" t="str">
        <f>VLOOKUP(E59,metki!$A$2:$B$9,2,FALSE)</f>
        <v>импл_реал_без_названия</v>
      </c>
      <c r="G59" t="str">
        <f t="shared" si="6"/>
        <v>импл_</v>
      </c>
      <c r="H59" t="str">
        <f>VLOOKUP(B59,audio_list_stym!$A$3:$AJ$18,36,FALSE)</f>
        <v>Goroh</v>
      </c>
      <c r="I59" t="s">
        <v>689</v>
      </c>
      <c r="J59" t="str">
        <f t="shared" si="7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2029</v>
      </c>
      <c r="AD59" t="str">
        <f t="shared" ca="1" si="8"/>
        <v>pics\\Kokos_5.jpg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pics\\Kokos_5.jpg</v>
      </c>
      <c r="AG59" t="str">
        <f t="shared" si="18"/>
        <v/>
      </c>
      <c r="AH59" t="str">
        <f t="shared" si="1"/>
        <v>sound\\Ogorod</v>
      </c>
      <c r="AR59" t="str">
        <f t="shared" ca="1" si="25"/>
        <v>pics\\Kokos_5.jpg</v>
      </c>
      <c r="AT59">
        <f t="shared" ca="1" si="4"/>
        <v>0.67873626913283314</v>
      </c>
      <c r="AU59" t="str">
        <f>IF(OR(G59=10,G59=11,G59=14,G59=15),VLOOKUP(AT59,audio_list_stym!$A$3:$B$18,2,FALSE),"sound\\Noviy_plod.wav")</f>
        <v>sound\\Noviy_plod.wav</v>
      </c>
      <c r="AV59" t="str">
        <f t="shared" ca="1" si="13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5"/>
        <v>_В_стручке_ли_XXXXX?</v>
      </c>
      <c r="BD59" cm="1">
        <f t="array" aca="1" ref="BD59" ca="1">INDEX($L$58:$L$65,(RANK(AT3,$AT$2:$AT$9)))</f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VLOOKUP(B60,audio_list_stym!$A$3:$BP$18,68,FALSE)</f>
        <v>12</v>
      </c>
      <c r="F60" t="str">
        <f>VLOOKUP(E60,metki!$A$2:$B$9,2,FALSE)</f>
        <v>импл_реал_без_названия</v>
      </c>
      <c r="G60" t="str">
        <f t="shared" si="6"/>
        <v>импл_</v>
      </c>
      <c r="H60" t="str">
        <f>VLOOKUP(B60,audio_list_stym!$A$3:$AJ$18,36,FALSE)</f>
        <v>Goroh</v>
      </c>
      <c r="I60" t="s">
        <v>690</v>
      </c>
      <c r="J60" t="str">
        <f t="shared" si="7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2153</v>
      </c>
      <c r="AD60" t="str">
        <f t="shared" ca="1" si="8"/>
        <v>pics\\Injir_1.jpg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pics\\Injir_1.jpg</v>
      </c>
      <c r="AG60" t="str">
        <f t="shared" si="18"/>
        <v/>
      </c>
      <c r="AH60" t="str">
        <f t="shared" si="1"/>
        <v>sound\\Ogorod</v>
      </c>
      <c r="AR60" t="str">
        <f t="shared" ca="1" si="25"/>
        <v>pics\\Injir_1.jpg</v>
      </c>
      <c r="AT60">
        <f t="shared" ca="1" si="4"/>
        <v>0.67959621800369319</v>
      </c>
      <c r="AU60" t="str">
        <f>IF(OR(G60=10,G60=11,G60=14,G60=15),VLOOKUP(AT60,audio_list_stym!$A$3:$B$18,2,FALSE),"sound\\Noviy_plod.wav")</f>
        <v>sound\\Noviy_plod.wav</v>
      </c>
      <c r="AV60" t="str">
        <f t="shared" ca="1" si="13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5"/>
        <v>_Ядовитый_ли_XXXXX?</v>
      </c>
      <c r="BD60" cm="1">
        <f t="array" aca="1" ref="BD60" ca="1">INDEX($L$58:$L$65,(RANK(AT4,$AT$2:$AT$9)))</f>
        <v>2022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VLOOKUP(B61,audio_list_stym!$A$3:$BP$18,68,FALSE)</f>
        <v>12</v>
      </c>
      <c r="F61" t="str">
        <f>VLOOKUP(E61,metki!$A$2:$B$9,2,FALSE)</f>
        <v>импл_реал_без_названия</v>
      </c>
      <c r="G61" t="str">
        <f t="shared" si="6"/>
        <v>импл_</v>
      </c>
      <c r="H61" t="str">
        <f>VLOOKUP(B61,audio_list_stym!$A$3:$AJ$18,36,FALSE)</f>
        <v>Goroh</v>
      </c>
      <c r="I61" t="s">
        <v>691</v>
      </c>
      <c r="J61" t="str">
        <f t="shared" si="7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2014</v>
      </c>
      <c r="AD61" t="str">
        <f t="shared" ca="1" si="8"/>
        <v>pics\\Finik_6.jpg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pics\\Finik_6.jpg</v>
      </c>
      <c r="AG61" t="str">
        <f t="shared" si="18"/>
        <v/>
      </c>
      <c r="AH61" t="str">
        <f t="shared" si="1"/>
        <v>sound\\Ogorod</v>
      </c>
      <c r="AR61" t="str">
        <f t="shared" ca="1" si="25"/>
        <v>pics\\Finik_6.jpg</v>
      </c>
      <c r="AT61">
        <f t="shared" ca="1" si="4"/>
        <v>0.37299793405613335</v>
      </c>
      <c r="AU61" t="str">
        <f>IF(OR(G61=10,G61=11,G61=14,G61=15),VLOOKUP(AT61,audio_list_stym!$A$3:$B$18,2,FALSE),"sound\\Noviy_plod.wav")</f>
        <v>sound\\Noviy_plod.wav</v>
      </c>
      <c r="AV61" t="str">
        <f t="shared" ca="1" si="13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5"/>
        <v>_Полосатый_ли_XXXXX?</v>
      </c>
      <c r="BD61" cm="1">
        <f t="array" aca="1" ref="BD61" ca="1">INDEX($L$58:$L$65,(RANK(AT5,$AT$2:$AT$9)))</f>
        <v>2024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VLOOKUP(B62,audio_list_stym!$A$3:$BP$18,68,FALSE)</f>
        <v>12</v>
      </c>
      <c r="F62" t="str">
        <f>VLOOKUP(E62,metki!$A$2:$B$9,2,FALSE)</f>
        <v>импл_реал_без_названия</v>
      </c>
      <c r="G62" t="str">
        <f t="shared" si="6"/>
        <v>импл_</v>
      </c>
      <c r="H62" t="str">
        <f>VLOOKUP(B62,audio_list_stym!$A$3:$AJ$18,36,FALSE)</f>
        <v>Goroh</v>
      </c>
      <c r="I62" t="s">
        <v>692</v>
      </c>
      <c r="J62" t="str">
        <f t="shared" si="7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2032</v>
      </c>
      <c r="AD62" t="str">
        <f t="shared" ca="1" si="8"/>
        <v>pics\\Kokos_8.jpg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pics\\Kokos_8.jpg</v>
      </c>
      <c r="AG62" t="str">
        <f t="shared" si="18"/>
        <v/>
      </c>
      <c r="AH62" t="str">
        <f t="shared" si="1"/>
        <v>sound\\Ogorod</v>
      </c>
      <c r="AR62" t="str">
        <f t="shared" ca="1" si="25"/>
        <v>pics\\Kokos_8.jpg</v>
      </c>
      <c r="AT62">
        <f t="shared" ca="1" si="4"/>
        <v>0.39989796012689527</v>
      </c>
      <c r="AU62" t="str">
        <f>IF(OR(G62=10,G62=11,G62=14,G62=15),VLOOKUP(AT62,audio_list_stym!$A$3:$B$18,2,FALSE),"sound\\Noviy_plod.wav")</f>
        <v>sound\\Noviy_plod.wav</v>
      </c>
      <c r="AV62" t="str">
        <f t="shared" ca="1" si="13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5"/>
        <v>_Плоский_ли_XXXXX?</v>
      </c>
      <c r="BD62" cm="1">
        <f t="array" aca="1" ref="BD62" ca="1">INDEX($L$58:$L$65,(RANK(AT6,$AT$2:$AT$9)))</f>
        <v>2018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VLOOKUP(B63,audio_list_stym!$A$3:$BP$18,68,FALSE)</f>
        <v>12</v>
      </c>
      <c r="F63" t="str">
        <f>VLOOKUP(E63,metki!$A$2:$B$9,2,FALSE)</f>
        <v>импл_реал_без_названия</v>
      </c>
      <c r="G63" t="str">
        <f t="shared" si="6"/>
        <v>импл_</v>
      </c>
      <c r="H63" t="str">
        <f>VLOOKUP(B63,audio_list_stym!$A$3:$AJ$18,36,FALSE)</f>
        <v>Goroh</v>
      </c>
      <c r="I63" t="s">
        <v>693</v>
      </c>
      <c r="J63" t="str">
        <f t="shared" si="7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2025</v>
      </c>
      <c r="AD63" t="str">
        <f t="shared" ca="1" si="8"/>
        <v>pics\\Kokos_1.jpg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pics\\Kokos_1.jpg</v>
      </c>
      <c r="AG63" t="str">
        <f t="shared" si="18"/>
        <v/>
      </c>
      <c r="AH63" t="str">
        <f t="shared" si="1"/>
        <v>sound\\Ogorod</v>
      </c>
      <c r="AR63" t="str">
        <f t="shared" ca="1" si="25"/>
        <v>pics\\Kokos_1.jpg</v>
      </c>
      <c r="AT63">
        <f t="shared" ca="1" si="4"/>
        <v>0.90281894461902179</v>
      </c>
      <c r="AU63" t="str">
        <f>IF(OR(G63=10,G63=11,G63=14,G63=15),VLOOKUP(AT63,audio_list_stym!$A$3:$B$18,2,FALSE),"sound\\Noviy_plod.wav")</f>
        <v>sound\\Noviy_plod.wav</v>
      </c>
      <c r="AV63" t="str">
        <f t="shared" ca="1" si="13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5"/>
        <v>_Толченый_ли_XXXXX?</v>
      </c>
      <c r="BD63" cm="1">
        <f t="array" aca="1" ref="BD63" ca="1">INDEX($L$58:$L$65,(RANK(AT7,$AT$2:$AT$9)))</f>
        <v>2021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VLOOKUP(B64,audio_list_stym!$A$3:$BP$18,68,FALSE)</f>
        <v>12</v>
      </c>
      <c r="F64" t="str">
        <f>VLOOKUP(E64,metki!$A$2:$B$9,2,FALSE)</f>
        <v>импл_реал_без_названия</v>
      </c>
      <c r="G64" t="str">
        <f t="shared" si="6"/>
        <v>импл_</v>
      </c>
      <c r="H64" t="str">
        <f>VLOOKUP(B64,audio_list_stym!$A$3:$AJ$18,36,FALSE)</f>
        <v>Goroh</v>
      </c>
      <c r="I64" t="s">
        <v>694</v>
      </c>
      <c r="J64" t="str">
        <f t="shared" si="7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2009</v>
      </c>
      <c r="AD64" t="str">
        <f t="shared" ca="1" si="8"/>
        <v>pics\\Finik_1.jpg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pics\\Finik_1.jpg</v>
      </c>
      <c r="AG64" t="str">
        <f t="shared" si="18"/>
        <v/>
      </c>
      <c r="AH64" t="str">
        <f t="shared" si="1"/>
        <v>sound\\Ogorod</v>
      </c>
      <c r="AI64" s="11"/>
      <c r="AR64" t="str">
        <f t="shared" ca="1" si="25"/>
        <v>pics\\Finik_1.jpg</v>
      </c>
      <c r="AT64">
        <f t="shared" ca="1" si="4"/>
        <v>0.24355701992529022</v>
      </c>
      <c r="AU64" t="str">
        <f>IF(OR(G64=10,G64=11,G64=14,G64=15),VLOOKUP(AT64,audio_list_stym!$A$3:$B$18,2,FALSE),"sound\\Noviy_plod.wav")</f>
        <v>sound\\Noviy_plod.wav</v>
      </c>
      <c r="AV64" t="str">
        <f t="shared" ca="1" si="13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5"/>
        <v>_Зеленый_ли_XXXXX?</v>
      </c>
      <c r="BD64" cm="1">
        <f t="array" aca="1" ref="BD64" ca="1">INDEX($L$58:$L$65,(RANK(AT8,$AT$2:$AT$9)))</f>
        <v>2020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VLOOKUP(B65,audio_list_stym!$A$3:$BP$18,68,FALSE)</f>
        <v>12</v>
      </c>
      <c r="F65" t="str">
        <f>VLOOKUP(E65,metki!$A$2:$B$9,2,FALSE)</f>
        <v>импл_реал_без_названия</v>
      </c>
      <c r="G65" t="str">
        <f t="shared" si="6"/>
        <v>импл_</v>
      </c>
      <c r="H65" t="str">
        <f>VLOOKUP(B65,audio_list_stym!$A$3:$AJ$18,36,FALSE)</f>
        <v>Goroh</v>
      </c>
      <c r="I65" t="s">
        <v>695</v>
      </c>
      <c r="J65" t="str">
        <f t="shared" si="7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2010</v>
      </c>
      <c r="AD65" t="str">
        <f t="shared" ca="1" si="8"/>
        <v>pics\\Finik_2.jpg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pics\\Finik_2.jpg</v>
      </c>
      <c r="AG65" t="str">
        <f t="shared" si="18"/>
        <v/>
      </c>
      <c r="AH65" t="str">
        <f t="shared" si="1"/>
        <v>sound\\Ogorod</v>
      </c>
      <c r="AR65" t="str">
        <f t="shared" ca="1" si="25"/>
        <v>pics\\Finik_2.jpg</v>
      </c>
      <c r="AT65">
        <f t="shared" ca="1" si="4"/>
        <v>0.17489282601847334</v>
      </c>
      <c r="AU65" t="s">
        <v>697</v>
      </c>
      <c r="AV65" t="str">
        <f t="shared" ca="1" si="13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5"/>
        <v>_Легкий_ли_XXXXX?</v>
      </c>
      <c r="BD65" cm="1">
        <f t="array" aca="1" ref="BD65" ca="1">INDEX($L$58:$L$65,(RANK(AT9,$AT$2:$AT$9)))</f>
        <v>2017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VLOOKUP(B66,audio_list_stym!$A$3:$BP$18,68,FALSE)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VLOOKUP(B66,audio_list_stym!$A$3:$AJ$18,36,FALSE)</f>
        <v>ZF</v>
      </c>
      <c r="I66" t="s">
        <v>688</v>
      </c>
      <c r="J66" t="str">
        <f t="shared" ref="J66:J129" si="27">H66&amp;I66</f>
        <v>ZF_1</v>
      </c>
      <c r="K66">
        <v>17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153</v>
      </c>
      <c r="Z66" t="str">
        <f>IF(G66="экспл",VLOOKUP(J66,quest_экспл!$A$1:$N$129,12,FALSE),IF(G66="импл_",0,0))</f>
        <v>sound\\On_s_chashuykami.wav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2211</v>
      </c>
      <c r="AD66" t="str">
        <f t="shared" ca="1" si="8"/>
        <v>pics\\dis60.jpg</v>
      </c>
      <c r="AE66" s="22" t="str">
        <f t="array" aca="1" ref="AE66" ca="1">IF(G66="экспл",INDEX(total_visual_stym!$C$146:$C$209,(RANK(total_visual_stym!E146,total_visual_stym!$E$146:$E$209))),0)</f>
        <v>pics\\dis60.jpg</v>
      </c>
      <c r="AF66" s="22" t="str">
        <f t="shared" ref="AF66:AF129" si="28">AS66</f>
        <v/>
      </c>
      <c r="AG66" t="str">
        <f t="shared" si="18"/>
        <v/>
      </c>
      <c r="AI66" t="s">
        <v>67</v>
      </c>
      <c r="AO66">
        <f ca="1">RAND()</f>
        <v>3.5521740141383318E-2</v>
      </c>
      <c r="AP66" t="str">
        <f ca="1">INDEX($AI$66:$AI$129,(RANK(AO66,$AO$66:$AO$129)))</f>
        <v>pics\\Tomat_6.jpg</v>
      </c>
      <c r="AS66" t="str">
        <f t="shared" ref="AS66:AS129" si="29">IF(G66="импл_",AP66,"")</f>
        <v/>
      </c>
      <c r="AT66">
        <f t="shared" ref="AT66:AT129" ca="1" si="30">RAND()</f>
        <v>0.89593345108920519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_Он_с_чешуйками?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На_экране_XXXXX._Он_с_чешуйками?</v>
      </c>
      <c r="BC66">
        <f>A66</f>
        <v>1209</v>
      </c>
      <c r="BD66" cm="1">
        <f t="array" aca="1" ref="BD66" ca="1">INDEX(L66:L73,(RANK(AT2,$AT$2:$AT$9)))</f>
        <v>2151</v>
      </c>
      <c r="BE66" cm="1">
        <f t="array" aca="1" ref="BE66" ca="1">INDEX(BD74:BD89,(RANK(AT2,$AT$2:$AT$7)))</f>
        <v>2066</v>
      </c>
      <c r="BF66" cm="1">
        <f t="array" aca="1" ref="BF66" ca="1">INDEX(BD90:BD113,(RANK(AT2,$AT$2:$AT$17)))</f>
        <v>2092</v>
      </c>
      <c r="BG66" cm="1">
        <f t="array" aca="1" ref="BG66" ca="1">INDEX(BD114:BD129,(RANK(AT2,$AT$2:$AT$17)))</f>
        <v>2140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VLOOKUP(B67,audio_list_stym!$A$3:$BP$18,68,FALSE)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VLOOKUP(B67,audio_list_stym!$A$3:$AJ$18,36,FALSE)</f>
        <v>ZF</v>
      </c>
      <c r="I67" t="s">
        <v>689</v>
      </c>
      <c r="J67" t="str">
        <f t="shared" si="27"/>
        <v>ZF_2</v>
      </c>
      <c r="K67">
        <v>17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154</v>
      </c>
      <c r="Z67" t="str">
        <f>IF(G67="экспл",VLOOKUP(J67,quest_экспл!$A$1:$N$129,12,FALSE),IF(G67="импл_",0,0))</f>
        <v>sound\\On_rozoviy.wav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2189</v>
      </c>
      <c r="AD67" t="str">
        <f t="shared" ref="AD67:AD129" ca="1" si="33">IF(ISTEXT(AE67),AE67,IF(ISTEXT(AF67),AF67,""))</f>
        <v>pics\\dis33.jpg</v>
      </c>
      <c r="AE67" s="22" t="str">
        <f t="array" aca="1" ref="AE67" ca="1">IF(G67="экспл",INDEX(total_visual_stym!$C$146:$C$209,(RANK(total_visual_stym!E147,total_visual_stym!$E$146:$E$209))),0)</f>
        <v>pics\\dis33.jpg</v>
      </c>
      <c r="AF67" s="22" t="str">
        <f t="shared" si="28"/>
        <v/>
      </c>
      <c r="AG67" t="str">
        <f t="shared" si="18"/>
        <v/>
      </c>
      <c r="AI67" t="s">
        <v>68</v>
      </c>
      <c r="AO67">
        <f t="shared" ref="AO67:AO129" ca="1" si="34">RAND()</f>
        <v>0.41701536678349704</v>
      </c>
      <c r="AP67" t="str">
        <f t="shared" ref="AP67:AP129" ca="1" si="35">INDEX($AI$66:$AI$129,(RANK(AO67,$AO$66:$AO$129)))</f>
        <v>pics\\Limon_8.jpg</v>
      </c>
      <c r="AS67" t="str">
        <f t="shared" si="29"/>
        <v/>
      </c>
      <c r="AT67">
        <f t="shared" ca="1" si="30"/>
        <v>0.81816377106542182</v>
      </c>
      <c r="AU67" t="s">
        <v>697</v>
      </c>
      <c r="AV67" t="str">
        <f t="shared" ca="1" si="31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_Он_розовый?</v>
      </c>
      <c r="BA67" t="e">
        <f>VLOOKUP(Q67,audio_list_stym!$B$2:$BQ$299,68,FALSE)</f>
        <v>#N/A</v>
      </c>
      <c r="BB67" t="str">
        <f t="shared" si="32"/>
        <v>Посмотрите,_вот_XXXXX._Он_розовый?</v>
      </c>
      <c r="BD67" cm="1">
        <f t="array" aca="1" ref="BD67" ca="1">INDEX(L67:L74,(RANK(AT3,$AT$2:$AT$9)))</f>
        <v>2148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VLOOKUP(B68,audio_list_stym!$A$3:$BP$18,68,FALSE)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VLOOKUP(B68,audio_list_stym!$A$3:$AJ$18,36,FALSE)</f>
        <v>ZF</v>
      </c>
      <c r="I68" t="s">
        <v>690</v>
      </c>
      <c r="J68" t="str">
        <f t="shared" si="27"/>
        <v>ZF_3</v>
      </c>
      <c r="K68">
        <v>17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155</v>
      </c>
      <c r="Z68" t="str">
        <f>IF(G68="экспл",VLOOKUP(J68,quest_экспл!$A$1:$N$129,12,FALSE),IF(G68="импл_",0,0))</f>
        <v>sound\\Tonkiy_li_on.wav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2228</v>
      </c>
      <c r="AD68" t="str">
        <f t="shared" ca="1" si="33"/>
        <v>pics\\dis38.jpg</v>
      </c>
      <c r="AE68" s="22" t="str">
        <f t="array" aca="1" ref="AE68" ca="1">IF(G68="экспл",INDEX(total_visual_stym!$C$146:$C$209,(RANK(total_visual_stym!E148,total_visual_stym!$E$146:$E$209))),0)</f>
        <v>pics\\dis38.jpg</v>
      </c>
      <c r="AF68" s="22" t="str">
        <f t="shared" si="28"/>
        <v/>
      </c>
      <c r="AG68" t="str">
        <f t="shared" si="18"/>
        <v/>
      </c>
      <c r="AI68" t="s">
        <v>69</v>
      </c>
      <c r="AO68">
        <f t="shared" ca="1" si="34"/>
        <v>0.63702070629890972</v>
      </c>
      <c r="AP68" t="str">
        <f t="shared" ca="1" si="35"/>
        <v>pics\\Kokos_1.jpg</v>
      </c>
      <c r="AS68" t="str">
        <f t="shared" si="29"/>
        <v/>
      </c>
      <c r="AT68">
        <f t="shared" ca="1" si="30"/>
        <v>0.39102995416850317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_Тонкий_ли_он?</v>
      </c>
      <c r="BA68" t="e">
        <f>VLOOKUP(Q68,audio_list_stym!$B$2:$BQ$299,68,FALSE)</f>
        <v>#N/A</v>
      </c>
      <c r="BB68" t="str">
        <f t="shared" si="32"/>
        <v>Вот_XXXXX._Тонкий_ли_он?</v>
      </c>
      <c r="BD68" cm="1">
        <f t="array" aca="1" ref="BD68" ca="1">INDEX(L68:L75,(RANK(AT4,$AT$2:$AT$9)))</f>
        <v>2152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VLOOKUP(B69,audio_list_stym!$A$3:$BP$18,68,FALSE)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VLOOKUP(B69,audio_list_stym!$A$3:$AJ$18,36,FALSE)</f>
        <v>ZF</v>
      </c>
      <c r="I69" t="s">
        <v>691</v>
      </c>
      <c r="J69" t="str">
        <f t="shared" si="27"/>
        <v>ZF_4</v>
      </c>
      <c r="K69">
        <v>17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156</v>
      </c>
      <c r="Z69" t="str">
        <f>IF(G69="экспл",VLOOKUP(J69,quest_экспл!$A$1:$N$129,12,FALSE),IF(G69="импл_",0,0))</f>
        <v>sound\\Celniy_li_on.wav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2196</v>
      </c>
      <c r="AD69" t="str">
        <f t="shared" ca="1" si="33"/>
        <v>pics\\dis40.jpg</v>
      </c>
      <c r="AE69" s="22" t="str">
        <f t="array" aca="1" ref="AE69" ca="1">IF(G69="экспл",INDEX(total_visual_stym!$C$146:$C$209,(RANK(total_visual_stym!E149,total_visual_stym!$E$146:$E$209))),0)</f>
        <v>pics\\dis40.jpg</v>
      </c>
      <c r="AF69" s="22" t="str">
        <f t="shared" si="28"/>
        <v/>
      </c>
      <c r="AG69" t="str">
        <f t="shared" si="18"/>
        <v/>
      </c>
      <c r="AI69" t="s">
        <v>70</v>
      </c>
      <c r="AO69">
        <f t="shared" ca="1" si="34"/>
        <v>0.50976219171249149</v>
      </c>
      <c r="AP69" t="str">
        <f t="shared" ca="1" si="35"/>
        <v>pics\\Kokos_8.jpg</v>
      </c>
      <c r="AS69" t="str">
        <f t="shared" si="29"/>
        <v/>
      </c>
      <c r="AT69">
        <f t="shared" ca="1" si="30"/>
        <v>0.16327767191796905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_Цельный_ли_он?</v>
      </c>
      <c r="BA69" t="e">
        <f>VLOOKUP(Q69,audio_list_stym!$B$2:$BQ$299,68,FALSE)</f>
        <v>#N/A</v>
      </c>
      <c r="BB69" t="str">
        <f t="shared" si="32"/>
        <v>Это_XXXXX._Цельный_ли_он?</v>
      </c>
      <c r="BD69" cm="1">
        <f t="array" aca="1" ref="BD69" ca="1">INDEX(L69:L76,(RANK(AT5,$AT$2:$AT$9)))</f>
        <v>2067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VLOOKUP(B70,audio_list_stym!$A$3:$BP$18,68,FALSE)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VLOOKUP(B70,audio_list_stym!$A$3:$AJ$18,36,FALSE)</f>
        <v>ZF</v>
      </c>
      <c r="I70" t="s">
        <v>692</v>
      </c>
      <c r="J70" t="str">
        <f t="shared" si="27"/>
        <v>ZF_5</v>
      </c>
      <c r="K70">
        <v>17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157</v>
      </c>
      <c r="Z70" t="str">
        <f>IF(G70="экспл",VLOOKUP(J70,quest_экспл!$A$1:$N$129,12,FALSE),IF(G70="импл_",0,0))</f>
        <v>sound\\On_shershaviy.wav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2220</v>
      </c>
      <c r="AD70" t="str">
        <f t="shared" ca="1" si="33"/>
        <v>pics\\dis16.jpg</v>
      </c>
      <c r="AE70" s="22" t="str">
        <f t="array" aca="1" ref="AE70" ca="1">IF(G70="экспл",INDEX(total_visual_stym!$C$146:$C$209,(RANK(total_visual_stym!E150,total_visual_stym!$E$146:$E$209))),0)</f>
        <v>pics\\dis16.jpg</v>
      </c>
      <c r="AF70" s="22" t="str">
        <f t="shared" si="28"/>
        <v/>
      </c>
      <c r="AG70" t="str">
        <f t="shared" si="18"/>
        <v/>
      </c>
      <c r="AI70" t="s">
        <v>71</v>
      </c>
      <c r="AO70">
        <f t="shared" ca="1" si="34"/>
        <v>0.89185043380752749</v>
      </c>
      <c r="AP70" t="str">
        <f t="shared" ca="1" si="35"/>
        <v>pics\\Banan_8.jpg</v>
      </c>
      <c r="AS70" t="str">
        <f t="shared" si="29"/>
        <v/>
      </c>
      <c r="AT70">
        <f t="shared" ca="1" si="30"/>
        <v>4.4483033624136747E-2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_Он_шершавый?</v>
      </c>
      <c r="BA70" t="e">
        <f>VLOOKUP(Q70,audio_list_stym!$B$2:$BQ$299,68,FALSE)</f>
        <v>#N/A</v>
      </c>
      <c r="BB70" t="str">
        <f t="shared" si="32"/>
        <v>На_картинке_XXXXX._Он_шершавый?</v>
      </c>
      <c r="BD70" cm="1">
        <f t="array" aca="1" ref="BD70" ca="1">INDEX(L70:L77,(RANK(AT6,$AT$2:$AT$9)))</f>
        <v>2150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VLOOKUP(B71,audio_list_stym!$A$3:$BP$18,68,FALSE)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VLOOKUP(B71,audio_list_stym!$A$3:$AJ$18,36,FALSE)</f>
        <v>ZF</v>
      </c>
      <c r="I71" t="s">
        <v>693</v>
      </c>
      <c r="J71" t="str">
        <f t="shared" si="27"/>
        <v>ZF_6</v>
      </c>
      <c r="K71">
        <v>17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158</v>
      </c>
      <c r="Z71" t="str">
        <f>IF(G71="экспл",VLOOKUP(J71,quest_экспл!$A$1:$N$129,12,FALSE),IF(G71="импл_",0,0))</f>
        <v>sound\\Zaostrin_li_on.wav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2203</v>
      </c>
      <c r="AD71" t="str">
        <f t="shared" ca="1" si="33"/>
        <v>pics\\dis53.jpg</v>
      </c>
      <c r="AE71" s="22" t="str">
        <f t="array" aca="1" ref="AE71" ca="1">IF(G71="экспл",INDEX(total_visual_stym!$C$146:$C$209,(RANK(total_visual_stym!E151,total_visual_stym!$E$146:$E$209))),0)</f>
        <v>pics\\dis53.jpg</v>
      </c>
      <c r="AF71" s="22" t="str">
        <f t="shared" si="28"/>
        <v/>
      </c>
      <c r="AG71" t="str">
        <f t="shared" si="18"/>
        <v/>
      </c>
      <c r="AI71" t="s">
        <v>72</v>
      </c>
      <c r="AO71">
        <f t="shared" ca="1" si="34"/>
        <v>0.65561993728360268</v>
      </c>
      <c r="AP71" t="str">
        <f t="shared" ca="1" si="35"/>
        <v>pics\\Goroh_7.jpg</v>
      </c>
      <c r="AS71" t="str">
        <f t="shared" si="29"/>
        <v/>
      </c>
      <c r="AT71">
        <f t="shared" ca="1" si="30"/>
        <v>0.86438409185423482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_Заострен_ли_он?</v>
      </c>
      <c r="BA71" t="e">
        <f>VLOOKUP(Q71,audio_list_stym!$B$2:$BQ$299,68,FALSE)</f>
        <v>#N/A</v>
      </c>
      <c r="BB71" t="str">
        <f t="shared" si="32"/>
        <v>На_мониторе_XXXXX._Заострен_ли_он?</v>
      </c>
      <c r="BD71" cm="1">
        <f t="array" aca="1" ref="BD71" ca="1">INDEX(L71:L78,(RANK(AT7,$AT$2:$AT$9)))</f>
        <v>2066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VLOOKUP(B72,audio_list_stym!$A$3:$BP$18,68,FALSE)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VLOOKUP(B72,audio_list_stym!$A$3:$AJ$18,36,FALSE)</f>
        <v>ZF</v>
      </c>
      <c r="I72" t="s">
        <v>694</v>
      </c>
      <c r="J72" t="str">
        <f t="shared" si="27"/>
        <v>ZF_7</v>
      </c>
      <c r="K72">
        <v>17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159</v>
      </c>
      <c r="Z72" t="str">
        <f>IF(G72="экспл",VLOOKUP(J72,quest_экспл!$A$1:$N$129,12,FALSE),IF(G72="импл_",0,0))</f>
        <v>sound\\On_rassipchatiy.wav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2217</v>
      </c>
      <c r="AD72" t="str">
        <f t="shared" ca="1" si="33"/>
        <v>pics\\dis58.jpg</v>
      </c>
      <c r="AE72" s="22" t="str">
        <f t="array" aca="1" ref="AE72" ca="1">IF(G72="экспл",INDEX(total_visual_stym!$C$146:$C$209,(RANK(total_visual_stym!E152,total_visual_stym!$E$146:$E$209))),0)</f>
        <v>pics\\dis58.jpg</v>
      </c>
      <c r="AF72" s="22" t="str">
        <f t="shared" si="28"/>
        <v/>
      </c>
      <c r="AG72" t="str">
        <f t="shared" si="18"/>
        <v/>
      </c>
      <c r="AI72" t="s">
        <v>73</v>
      </c>
      <c r="AO72">
        <f t="shared" ca="1" si="34"/>
        <v>0.18308190183642958</v>
      </c>
      <c r="AP72" t="str">
        <f t="shared" ca="1" si="35"/>
        <v>pics\\Redis_1.jpg</v>
      </c>
      <c r="AS72" t="str">
        <f t="shared" si="29"/>
        <v/>
      </c>
      <c r="AT72">
        <f t="shared" ca="1" si="30"/>
        <v>0.76984424115359906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_Он_рассыпчатый?</v>
      </c>
      <c r="BA72" t="e">
        <f>VLOOKUP(Q72,audio_list_stym!$B$2:$BQ$299,68,FALSE)</f>
        <v>#N/A</v>
      </c>
      <c r="BB72" t="str">
        <f t="shared" si="32"/>
        <v>Перед_Вами_XXXXX._Он_рассыпчатый?</v>
      </c>
      <c r="BD72" cm="1">
        <f t="array" aca="1" ref="BD72" ca="1">INDEX(L72:L79,(RANK(AT8,$AT$2:$AT$9)))</f>
        <v>2066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VLOOKUP(B73,audio_list_stym!$A$3:$BP$18,68,FALSE)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VLOOKUP(B73,audio_list_stym!$A$3:$AJ$18,36,FALSE)</f>
        <v>ZF</v>
      </c>
      <c r="I73" t="s">
        <v>695</v>
      </c>
      <c r="J73" t="str">
        <f t="shared" si="27"/>
        <v>ZF_8</v>
      </c>
      <c r="K73">
        <v>17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160</v>
      </c>
      <c r="Z73" t="str">
        <f>IF(G73="экспл",VLOOKUP(J73,quest_экспл!$A$1:$N$129,12,FALSE),IF(G73="импл_",0,0))</f>
        <v>sound\\Ochishen_li_on.wav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2183</v>
      </c>
      <c r="AD73" t="str">
        <f t="shared" ca="1" si="33"/>
        <v>pics\\dis18.jpg</v>
      </c>
      <c r="AE73" s="22" t="str">
        <f t="array" aca="1" ref="AE73" ca="1">IF(G73="экспл",INDEX(total_visual_stym!$C$146:$C$209,(RANK(total_visual_stym!E153,total_visual_stym!$E$146:$E$209))),0)</f>
        <v>pics\\dis18.jpg</v>
      </c>
      <c r="AF73" s="22" t="str">
        <f t="shared" si="28"/>
        <v/>
      </c>
      <c r="AG73" t="str">
        <f t="shared" si="18"/>
        <v/>
      </c>
      <c r="AI73" t="s">
        <v>74</v>
      </c>
      <c r="AO73">
        <f t="shared" ca="1" si="34"/>
        <v>0.65465134594993868</v>
      </c>
      <c r="AP73" t="str">
        <f t="shared" ca="1" si="35"/>
        <v>pics\\Goroh_8.jpg</v>
      </c>
      <c r="AS73" t="str">
        <f t="shared" si="29"/>
        <v/>
      </c>
      <c r="AT73">
        <f t="shared" ca="1" si="30"/>
        <v>0.34470105777510984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_Очищен_ли_он?</v>
      </c>
      <c r="BA73" t="e">
        <f>VLOOKUP(Q73,audio_list_stym!$B$2:$BQ$299,68,FALSE)</f>
        <v>#N/A</v>
      </c>
      <c r="BB73" t="str">
        <f t="shared" si="32"/>
        <v>Вы_видите_XXXXX._Очищен_ли_он?</v>
      </c>
      <c r="BD73" cm="1">
        <f t="array" aca="1" ref="BD73" ca="1">INDEX(L73:L80,(RANK(AT9,$AT$2:$AT$9)))</f>
        <v>2152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VLOOKUP(B74,audio_list_stym!$A$3:$BP$18,68,FALSE)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VLOOKUP(B74,audio_list_stym!$A$3:$AJ$18,36,FALSE)</f>
        <v>Ackee</v>
      </c>
      <c r="I74" t="s">
        <v>688</v>
      </c>
      <c r="J74" t="str">
        <f t="shared" si="27"/>
        <v>Ackee_1</v>
      </c>
      <c r="K74">
        <v>14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225</v>
      </c>
      <c r="Q74" t="str">
        <f>IF(G74="экспл",0,IF(G74="импл_",VLOOKUP(J74,quest_импл!$A$1:$J$129,8,FALSE),0))</f>
        <v>sound\\Sushenniy_li.wav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2007</v>
      </c>
      <c r="AD74" t="str">
        <f t="shared" ca="1" si="33"/>
        <v>pics\\Banan_7.jpg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pics\\Banan_7.jpg</v>
      </c>
      <c r="AI74" t="s">
        <v>76</v>
      </c>
      <c r="AO74">
        <f t="shared" ca="1" si="34"/>
        <v>0.91110688781131199</v>
      </c>
      <c r="AP74" t="str">
        <f t="shared" ca="1" si="35"/>
        <v>pics\\Banan_7.jpg</v>
      </c>
      <c r="AR74" t="str">
        <f>IF(AH74="sound\\Ogorod",AP2,"")</f>
        <v/>
      </c>
      <c r="AS74" t="str">
        <f t="shared" ca="1" si="29"/>
        <v>pics\\Banan_7.jpg</v>
      </c>
      <c r="AT74">
        <f t="shared" ca="1" si="30"/>
        <v>0.98428975700837784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_Сушеный_ли_</v>
      </c>
      <c r="BB74" t="str">
        <f t="shared" si="32"/>
        <v>_Сушеный_ли_БАРОХ?</v>
      </c>
      <c r="BC74">
        <f>A74</f>
        <v>1210</v>
      </c>
      <c r="BD74" cm="1">
        <f t="array" aca="1" ref="BD74" ca="1">INDEX($L$74:$L$81,(RANK(AT2,$AT$2:$AT$9)))</f>
        <v>2071</v>
      </c>
      <c r="BE74" cm="1">
        <f t="array" aca="1" ref="BE74" ca="1">INDEX(BD66:BD73,(RANK(AT3,$AT$2:$AT$9)))</f>
        <v>2152</v>
      </c>
      <c r="BF74" cm="1">
        <f t="array" aca="1" ref="BF74" ca="1">INDEX(BD82:BD105,(RANK(AT3,$AT$2:$AT$17)))</f>
        <v>2076</v>
      </c>
      <c r="BG74" cm="1">
        <f t="array" aca="1" ref="BG74" ca="1">INDEX(BD106:BD129,(RANK(AT3,$AT$2:$AT$9)))</f>
        <v>2118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VLOOKUP(B75,audio_list_stym!$A$3:$BP$18,68,FALSE)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VLOOKUP(B75,audio_list_stym!$A$3:$AJ$18,36,FALSE)</f>
        <v>Ackee</v>
      </c>
      <c r="I75" t="s">
        <v>689</v>
      </c>
      <c r="J75" t="str">
        <f t="shared" si="27"/>
        <v>Ackee_2</v>
      </c>
      <c r="K75">
        <v>14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226</v>
      </c>
      <c r="Q75" t="str">
        <f>IF(G75="экспл",0,IF(G75="импл_",VLOOKUP(J75,quest_импл!$A$1:$J$129,8,FALSE),0))</f>
        <v>sound\\S_vetochkoy_li.wav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2060</v>
      </c>
      <c r="AD75" t="str">
        <f t="shared" ca="1" si="33"/>
        <v>pics\\Tomat_4.jpg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pics\\Tomat_4.jpg</v>
      </c>
      <c r="AI75" t="s">
        <v>77</v>
      </c>
      <c r="AO75">
        <f t="shared" ca="1" si="34"/>
        <v>7.7630144630503439E-2</v>
      </c>
      <c r="AP75" t="str">
        <f t="shared" ca="1" si="35"/>
        <v>pics\\Tomat_4.jpg</v>
      </c>
      <c r="AR75" t="str">
        <f t="shared" ref="AR75:AR97" si="36">IF(AH75="sound\\Ogorod",AP3,"")</f>
        <v/>
      </c>
      <c r="AS75" t="str">
        <f t="shared" ca="1" si="29"/>
        <v>pics\\Tomat_4.jpg</v>
      </c>
      <c r="AT75">
        <f t="shared" ca="1" si="30"/>
        <v>0.83798747800742046</v>
      </c>
      <c r="AU75" t="s">
        <v>697</v>
      </c>
      <c r="AV75" t="str">
        <f t="shared" ca="1" si="31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_С_веточкой_ли_</v>
      </c>
      <c r="BB75" t="str">
        <f t="shared" si="32"/>
        <v>_С_веточкой_ли_БАРОХ?</v>
      </c>
      <c r="BD75" cm="1">
        <f t="array" aca="1" ref="BD75" ca="1">INDEX($L$74:$L$81,(RANK(AT3,$AT$2:$AT$9)))</f>
        <v>2067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VLOOKUP(B76,audio_list_stym!$A$3:$BP$18,68,FALSE)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VLOOKUP(B76,audio_list_stym!$A$3:$AJ$18,36,FALSE)</f>
        <v>Ackee</v>
      </c>
      <c r="I76" t="s">
        <v>690</v>
      </c>
      <c r="J76" t="str">
        <f t="shared" si="27"/>
        <v>Ackee_3</v>
      </c>
      <c r="K76">
        <v>14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227</v>
      </c>
      <c r="Q76" t="str">
        <f>IF(G76="экспл",0,IF(G76="импл_",VLOOKUP(J76,quest_импл!$A$1:$J$129,8,FALSE),0))</f>
        <v>sound\\Rasskrit_li.wav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2063</v>
      </c>
      <c r="AD76" t="str">
        <f t="shared" ca="1" si="33"/>
        <v>pics\\Tomat_7.jpg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pics\\Tomat_7.jpg</v>
      </c>
      <c r="AI76" t="s">
        <v>78</v>
      </c>
      <c r="AO76">
        <f t="shared" ca="1" si="34"/>
        <v>1.8329790963345749E-2</v>
      </c>
      <c r="AP76" t="str">
        <f t="shared" ca="1" si="35"/>
        <v>pics\\Tomat_7.jpg</v>
      </c>
      <c r="AR76" t="str">
        <f t="shared" si="36"/>
        <v/>
      </c>
      <c r="AS76" t="str">
        <f t="shared" ca="1" si="29"/>
        <v>pics\\Tomat_7.jpg</v>
      </c>
      <c r="AT76">
        <f t="shared" ca="1" si="30"/>
        <v>0.25846690326674382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_Раскрыт_ли_</v>
      </c>
      <c r="BB76" t="str">
        <f t="shared" si="32"/>
        <v>_Раскрыт_ли_БАРОХ?</v>
      </c>
      <c r="BD76" cm="1">
        <f t="array" aca="1" ref="BD76" ca="1">INDEX($L$74:$L$81,(RANK(AT4,$AT$2:$AT$9)))</f>
        <v>2070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VLOOKUP(B77,audio_list_stym!$A$3:$BP$18,68,FALSE)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VLOOKUP(B77,audio_list_stym!$A$3:$AJ$18,36,FALSE)</f>
        <v>Ackee</v>
      </c>
      <c r="I77" t="s">
        <v>691</v>
      </c>
      <c r="J77" t="str">
        <f t="shared" si="27"/>
        <v>Ackee_4</v>
      </c>
      <c r="K77">
        <v>14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228</v>
      </c>
      <c r="Q77" t="str">
        <f>IF(G77="экспл",0,IF(G77="импл_",VLOOKUP(J77,quest_импл!$A$1:$J$129,8,FALSE),0))</f>
        <v>sound\\Pushistiy_li.wav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2035</v>
      </c>
      <c r="AD77" t="str">
        <f t="shared" ca="1" si="33"/>
        <v>pics\\Limon_3.jpg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pics\\Limon_3.jpg</v>
      </c>
      <c r="AI77" t="s">
        <v>79</v>
      </c>
      <c r="AO77">
        <f t="shared" ca="1" si="34"/>
        <v>0.47762478500156968</v>
      </c>
      <c r="AP77" t="str">
        <f t="shared" ca="1" si="35"/>
        <v>pics\\Limon_3.jpg</v>
      </c>
      <c r="AR77" t="str">
        <f t="shared" si="36"/>
        <v/>
      </c>
      <c r="AS77" t="str">
        <f t="shared" ca="1" si="29"/>
        <v>pics\\Limon_3.jpg</v>
      </c>
      <c r="AT77">
        <f t="shared" ca="1" si="30"/>
        <v>0.72134876580256424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_Пушистый_ли_</v>
      </c>
      <c r="BB77" t="str">
        <f t="shared" si="32"/>
        <v>_Пушистый_ли_БАРОХ?</v>
      </c>
      <c r="BD77" cm="1">
        <f t="array" aca="1" ref="BD77" ca="1">INDEX($L$74:$L$81,(RANK(AT5,$AT$2:$AT$9)))</f>
        <v>2072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VLOOKUP(B78,audio_list_stym!$A$3:$BP$18,68,FALSE)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VLOOKUP(B78,audio_list_stym!$A$3:$AJ$18,36,FALSE)</f>
        <v>Ackee</v>
      </c>
      <c r="I78" t="s">
        <v>692</v>
      </c>
      <c r="J78" t="str">
        <f t="shared" si="27"/>
        <v>Ackee_5</v>
      </c>
      <c r="K78">
        <v>14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229</v>
      </c>
      <c r="Q78" t="str">
        <f>IF(G78="экспл",0,IF(G78="импл_",VLOOKUP(J78,quest_импл!$A$1:$J$129,8,FALSE),0))</f>
        <v>sound\\Kvadratniy_li.wav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2057</v>
      </c>
      <c r="AD78" t="str">
        <f t="shared" ca="1" si="33"/>
        <v>pics\\Tomat_1.jpg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pics\\Tomat_1.jpg</v>
      </c>
      <c r="AI78" t="s">
        <v>80</v>
      </c>
      <c r="AO78">
        <f t="shared" ca="1" si="34"/>
        <v>0.11907467245816028</v>
      </c>
      <c r="AP78" t="str">
        <f t="shared" ca="1" si="35"/>
        <v>pics\\Tomat_1.jpg</v>
      </c>
      <c r="AR78" t="str">
        <f t="shared" si="36"/>
        <v/>
      </c>
      <c r="AS78" t="str">
        <f t="shared" ca="1" si="29"/>
        <v>pics\\Tomat_1.jpg</v>
      </c>
      <c r="AT78">
        <f t="shared" ca="1" si="30"/>
        <v>0.2674373006105909</v>
      </c>
      <c r="AU78" t="s">
        <v>697</v>
      </c>
      <c r="AV78" t="str">
        <f t="shared" ca="1" si="31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_Квадратный_ли_</v>
      </c>
      <c r="BB78" t="str">
        <f t="shared" si="32"/>
        <v>_Квадратный_ли_БАРОХ?</v>
      </c>
      <c r="BD78" cm="1">
        <f t="array" aca="1" ref="BD78" ca="1">INDEX($L$74:$L$81,(RANK(AT6,$AT$2:$AT$9)))</f>
        <v>2066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VLOOKUP(B79,audio_list_stym!$A$3:$BP$18,68,FALSE)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VLOOKUP(B79,audio_list_stym!$A$3:$AJ$18,36,FALSE)</f>
        <v>Ackee</v>
      </c>
      <c r="I79" t="s">
        <v>693</v>
      </c>
      <c r="J79" t="str">
        <f t="shared" si="27"/>
        <v>Ackee_6</v>
      </c>
      <c r="K79">
        <v>14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230</v>
      </c>
      <c r="Q79" t="str">
        <f>IF(G79="экспл",0,IF(G79="импл_",VLOOKUP(J79,quest_импл!$A$1:$J$129,8,FALSE),0))</f>
        <v>sound\\Sklizskiy_li.wav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2029</v>
      </c>
      <c r="AD79" t="str">
        <f t="shared" ca="1" si="33"/>
        <v>pics\\Kokos_5.jpg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pics\\Kokos_5.jpg</v>
      </c>
      <c r="AI79" t="s">
        <v>81</v>
      </c>
      <c r="AO79">
        <f t="shared" ca="1" si="34"/>
        <v>0.58677770265915774</v>
      </c>
      <c r="AP79" t="str">
        <f t="shared" ca="1" si="35"/>
        <v>pics\\Kokos_5.jpg</v>
      </c>
      <c r="AR79" t="str">
        <f t="shared" si="36"/>
        <v/>
      </c>
      <c r="AS79" t="str">
        <f t="shared" ca="1" si="29"/>
        <v>pics\\Kokos_5.jpg</v>
      </c>
      <c r="AT79">
        <f t="shared" ca="1" si="30"/>
        <v>0.63975211245896557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_Склизкий_ли_</v>
      </c>
      <c r="BB79" t="str">
        <f t="shared" si="32"/>
        <v>_Склизкий_ли_БАРОХ?</v>
      </c>
      <c r="BD79" cm="1">
        <f t="array" aca="1" ref="BD79" ca="1">INDEX($L$74:$L$81,(RANK(AT7,$AT$2:$AT$9)))</f>
        <v>2069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VLOOKUP(B80,audio_list_stym!$A$3:$BP$18,68,FALSE)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VLOOKUP(B80,audio_list_stym!$A$3:$AJ$18,36,FALSE)</f>
        <v>Ackee</v>
      </c>
      <c r="I80" t="s">
        <v>694</v>
      </c>
      <c r="J80" t="str">
        <f t="shared" si="27"/>
        <v>Ackee_7</v>
      </c>
      <c r="K80">
        <v>14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231</v>
      </c>
      <c r="Q80" t="str">
        <f>IF(G80="экспл",0,IF(G80="импл_",VLOOKUP(J80,quest_импл!$A$1:$J$129,8,FALSE),0))</f>
        <v>sound\\Uvyadshiy_li.wav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2054</v>
      </c>
      <c r="AD80" t="str">
        <f t="shared" ca="1" si="33"/>
        <v>pics\\Redis_6.jpg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pics\\Redis_6.jpg</v>
      </c>
      <c r="AI80" t="s">
        <v>82</v>
      </c>
      <c r="AO80">
        <f t="shared" ca="1" si="34"/>
        <v>0.15820778059257357</v>
      </c>
      <c r="AP80" t="str">
        <f t="shared" ca="1" si="35"/>
        <v>pics\\Redis_6.jpg</v>
      </c>
      <c r="AR80" t="str">
        <f t="shared" si="36"/>
        <v/>
      </c>
      <c r="AS80" t="str">
        <f t="shared" ca="1" si="29"/>
        <v>pics\\Redis_6.jpg</v>
      </c>
      <c r="AT80">
        <f t="shared" ca="1" si="30"/>
        <v>8.6088187568856833E-3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_Увядший_ли_</v>
      </c>
      <c r="BB80" t="str">
        <f t="shared" si="32"/>
        <v>_Увядший_ли_БАРОХ?</v>
      </c>
      <c r="BD80" cm="1">
        <f t="array" aca="1" ref="BD80" ca="1">INDEX($L$74:$L$81,(RANK(AT8,$AT$2:$AT$9)))</f>
        <v>2068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VLOOKUP(B81,audio_list_stym!$A$3:$BP$18,68,FALSE)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VLOOKUP(B81,audio_list_stym!$A$3:$AJ$18,36,FALSE)</f>
        <v>Ackee</v>
      </c>
      <c r="I81" t="s">
        <v>695</v>
      </c>
      <c r="J81" t="str">
        <f t="shared" si="27"/>
        <v>Ackee_8</v>
      </c>
      <c r="K81">
        <v>14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232</v>
      </c>
      <c r="Q81" t="str">
        <f>IF(G81="экспл",0,IF(G81="импл_",VLOOKUP(J81,quest_импл!$A$1:$J$129,8,FALSE),0))</f>
        <v>sound\\Raznocvetniy_li.wav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2059</v>
      </c>
      <c r="AD81" t="str">
        <f t="shared" ca="1" si="33"/>
        <v>pics\\Tomat_3.jpg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pics\\Tomat_3.jpg</v>
      </c>
      <c r="AI81" t="s">
        <v>83</v>
      </c>
      <c r="AO81">
        <f t="shared" ca="1" si="34"/>
        <v>9.8824041348470892E-2</v>
      </c>
      <c r="AP81" t="str">
        <f t="shared" ca="1" si="35"/>
        <v>pics\\Tomat_3.jpg</v>
      </c>
      <c r="AR81" t="str">
        <f t="shared" si="36"/>
        <v/>
      </c>
      <c r="AS81" t="str">
        <f t="shared" ca="1" si="29"/>
        <v>pics\\Tomat_3.jpg</v>
      </c>
      <c r="AT81">
        <f t="shared" ca="1" si="30"/>
        <v>0.47528422774730705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_Разноцветный_ли_</v>
      </c>
      <c r="BB81" t="str">
        <f t="shared" si="32"/>
        <v>_Разноцветный_ли_БАРОХ?</v>
      </c>
      <c r="BD81" cm="1">
        <f t="array" aca="1" ref="BD81" ca="1">INDEX($L$74:$L$81,(RANK(AT9,$AT$2:$AT$9)))</f>
        <v>2065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VLOOKUP(B82,audio_list_stym!$A$3:$BP$18,68,FALSE)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VLOOKUP(B82,audio_list_stym!$A$3:$AJ$18,36,FALSE)</f>
        <v>Ake</v>
      </c>
      <c r="I82" t="s">
        <v>688</v>
      </c>
      <c r="J82" t="str">
        <f t="shared" si="27"/>
        <v>Ake_1</v>
      </c>
      <c r="K82">
        <v>15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105</v>
      </c>
      <c r="Z82" t="str">
        <f>IF(G82="экспл",VLOOKUP(J82,quest_экспл!$A$1:$N$129,12,FALSE),IF(G82="импл_",0,0))</f>
        <v>sound\\On_imeet_myakot.wav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2208</v>
      </c>
      <c r="AD82" t="str">
        <f t="shared" ca="1" si="33"/>
        <v>pics\\dis45.jpg</v>
      </c>
      <c r="AE82" s="22" t="str">
        <f t="array" aca="1" ref="AE82" ca="1">IF(G82="экспл",INDEX(total_visual_stym!$C$146:$C$209,(RANK(total_visual_stym!E162,total_visual_stym!$E$146:$E$209))),0)</f>
        <v>pics\\dis45.jpg</v>
      </c>
      <c r="AF82" s="22" t="str">
        <f t="shared" si="28"/>
        <v/>
      </c>
      <c r="AI82" t="s">
        <v>84</v>
      </c>
      <c r="AO82">
        <f t="shared" ca="1" si="34"/>
        <v>0.95924719113948664</v>
      </c>
      <c r="AP82" t="str">
        <f t="shared" ca="1" si="35"/>
        <v>pics\\Banan_5.jpg</v>
      </c>
      <c r="AR82" t="str">
        <f t="shared" si="36"/>
        <v/>
      </c>
      <c r="AS82" t="str">
        <f t="shared" si="29"/>
        <v/>
      </c>
      <c r="AT82">
        <f t="shared" ca="1" si="30"/>
        <v>3.869112756207016E-2</v>
      </c>
      <c r="AU82" t="s">
        <v>697</v>
      </c>
      <c r="AV82" t="str">
        <f t="shared" ca="1" si="31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_Он_имеет_мякоть?</v>
      </c>
      <c r="BA82" t="e">
        <f>VLOOKUP(Q82,audio_list_stym!$B$2:$BQ$299,68,FALSE)</f>
        <v>#N/A</v>
      </c>
      <c r="BB82" t="str">
        <f t="shared" si="32"/>
        <v>На_экране_ЛИРОХ._Он_имеет_мякоть?</v>
      </c>
      <c r="BC82">
        <f>A82</f>
        <v>1211</v>
      </c>
      <c r="BD82" cm="1">
        <f t="array" aca="1" ref="BD82" ca="1">INDEX($L$82:$L$89,(RANK(AT2,$AT$2:$AT$9)))</f>
        <v>2079</v>
      </c>
      <c r="BE82" cm="1">
        <f t="array" aca="1" ref="BE82" ca="1">INDEX(BD66:BD81,(RANK(AT4,$AT$2:$AT$17)))</f>
        <v>2066</v>
      </c>
      <c r="BF82" cm="1">
        <f t="array" aca="1" ref="BF82" ca="1">INDEX(BD90:BD105,(RANK(AT4,$AT$2:$AT$17)))</f>
        <v>2090</v>
      </c>
      <c r="BG82" cm="1">
        <f t="array" aca="1" ref="BG82" ca="1">INDEX(BD106:BD129,(RANK(AT4,$AT$2:$AT$9)))</f>
        <v>2117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VLOOKUP(B83,audio_list_stym!$A$3:$BP$18,68,FALSE)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VLOOKUP(B83,audio_list_stym!$A$3:$AJ$18,36,FALSE)</f>
        <v>Ake</v>
      </c>
      <c r="I83" t="s">
        <v>689</v>
      </c>
      <c r="J83" t="str">
        <f t="shared" si="27"/>
        <v>Ake_2</v>
      </c>
      <c r="K83">
        <v>15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106</v>
      </c>
      <c r="Z83" t="str">
        <f>IF(G83="экспл",VLOOKUP(J83,quest_экспл!$A$1:$N$129,12,FALSE),IF(G83="импл_",0,0))</f>
        <v>sound\\Prodolgovatiy_li_on.wav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2231</v>
      </c>
      <c r="AD83" t="str">
        <f t="shared" ca="1" si="33"/>
        <v>pics\\dis12.jpg</v>
      </c>
      <c r="AE83" s="22" t="str">
        <f t="array" aca="1" ref="AE83" ca="1">IF(G83="экспл",INDEX(total_visual_stym!$C$146:$C$209,(RANK(total_visual_stym!E163,total_visual_stym!$E$146:$E$209))),0)</f>
        <v>pics\\dis12.jpg</v>
      </c>
      <c r="AF83" s="22" t="str">
        <f t="shared" si="28"/>
        <v/>
      </c>
      <c r="AI83" t="s">
        <v>85</v>
      </c>
      <c r="AO83">
        <f t="shared" ca="1" si="34"/>
        <v>0.54224371915301239</v>
      </c>
      <c r="AP83" t="str">
        <f t="shared" ca="1" si="35"/>
        <v>pics\\Kokos_6.jpg</v>
      </c>
      <c r="AR83" t="str">
        <f t="shared" si="36"/>
        <v/>
      </c>
      <c r="AS83" t="str">
        <f t="shared" si="29"/>
        <v/>
      </c>
      <c r="AT83">
        <f t="shared" ca="1" si="30"/>
        <v>0.80734618088360521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_Продолговатый_ли_он?</v>
      </c>
      <c r="BA83" t="e">
        <f>VLOOKUP(Q83,audio_list_stym!$B$2:$BQ$299,68,FALSE)</f>
        <v>#N/A</v>
      </c>
      <c r="BB83" t="str">
        <f t="shared" si="32"/>
        <v>Посмотрите,_вот_ЛИРОХ._Продолговатый_ли_он?</v>
      </c>
      <c r="BD83" cm="1">
        <f t="array" aca="1" ref="BD83" ca="1">INDEX($L$82:$L$89,(RANK(AT3,$AT$2:$AT$9)))</f>
        <v>2075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VLOOKUP(B84,audio_list_stym!$A$3:$BP$18,68,FALSE)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VLOOKUP(B84,audio_list_stym!$A$3:$AJ$18,36,FALSE)</f>
        <v>Ake</v>
      </c>
      <c r="I84" t="s">
        <v>690</v>
      </c>
      <c r="J84" t="str">
        <f t="shared" si="27"/>
        <v>Ake_3</v>
      </c>
      <c r="K84">
        <v>15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107</v>
      </c>
      <c r="Z84" t="str">
        <f>IF(G84="экспл",VLOOKUP(J84,quest_экспл!$A$1:$N$129,12,FALSE),IF(G84="импл_",0,0))</f>
        <v>sound\\Pyatnistiy_li_on.wav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3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8"/>
        <v/>
      </c>
      <c r="AI84" t="s">
        <v>94</v>
      </c>
      <c r="AO84">
        <f t="shared" ca="1" si="34"/>
        <v>0.47551182150469429</v>
      </c>
      <c r="AP84" t="str">
        <f t="shared" ca="1" si="35"/>
        <v>pics\\Limon_4.jpg</v>
      </c>
      <c r="AR84" t="str">
        <f t="shared" si="36"/>
        <v/>
      </c>
      <c r="AS84" t="str">
        <f t="shared" si="29"/>
        <v/>
      </c>
      <c r="AT84">
        <f t="shared" ca="1" si="30"/>
        <v>0.48974880900305162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_Пятнистый_ли_он?</v>
      </c>
      <c r="BA84" t="e">
        <f>VLOOKUP(Q84,audio_list_stym!$B$2:$BQ$299,68,FALSE)</f>
        <v>#N/A</v>
      </c>
      <c r="BB84" t="str">
        <f t="shared" si="32"/>
        <v>Вот_ЛИРОХ._Пятнистый_ли_он?</v>
      </c>
      <c r="BD84" cm="1">
        <f t="array" aca="1" ref="BD84" ca="1">INDEX($L$82:$L$89,(RANK(AT4,$AT$2:$AT$9)))</f>
        <v>2078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VLOOKUP(B85,audio_list_stym!$A$3:$BP$18,68,FALSE)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VLOOKUP(B85,audio_list_stym!$A$3:$AJ$18,36,FALSE)</f>
        <v>Ake</v>
      </c>
      <c r="I85" t="s">
        <v>691</v>
      </c>
      <c r="J85" t="str">
        <f t="shared" si="27"/>
        <v>Ake_4</v>
      </c>
      <c r="K85">
        <v>15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108</v>
      </c>
      <c r="Z85" t="str">
        <f>IF(G85="экспл",VLOOKUP(J85,quest_экспл!$A$1:$N$129,12,FALSE),IF(G85="импл_",0,0))</f>
        <v>sound\\On_s_kozhuroy.wav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2180</v>
      </c>
      <c r="AD85" t="str">
        <f t="shared" ca="1" si="33"/>
        <v>pics\\dis4.jpg</v>
      </c>
      <c r="AE85" s="22" t="str">
        <f t="array" aca="1" ref="AE85" ca="1">IF(G85="экспл",INDEX(total_visual_stym!$C$146:$C$209,(RANK(total_visual_stym!E165,total_visual_stym!$E$146:$E$209))),0)</f>
        <v>pics\\dis4.jpg</v>
      </c>
      <c r="AF85" s="22" t="str">
        <f t="shared" si="28"/>
        <v/>
      </c>
      <c r="AI85" t="s">
        <v>95</v>
      </c>
      <c r="AO85">
        <f t="shared" ca="1" si="34"/>
        <v>0.6767390247962467</v>
      </c>
      <c r="AP85" t="str">
        <f t="shared" ca="1" si="35"/>
        <v>pics\\Goroh_6.jpg</v>
      </c>
      <c r="AR85" t="str">
        <f t="shared" si="36"/>
        <v/>
      </c>
      <c r="AS85" t="str">
        <f t="shared" si="29"/>
        <v/>
      </c>
      <c r="AT85">
        <f t="shared" ca="1" si="30"/>
        <v>0.53339076116688533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_Он_с_кожурой?</v>
      </c>
      <c r="BA85" t="e">
        <f>VLOOKUP(Q85,audio_list_stym!$B$2:$BQ$299,68,FALSE)</f>
        <v>#N/A</v>
      </c>
      <c r="BB85" t="str">
        <f t="shared" si="32"/>
        <v>Это_ЛИРОХ._Он_с_кожурой?</v>
      </c>
      <c r="BD85" cm="1">
        <f t="array" aca="1" ref="BD85" ca="1">INDEX($L$82:$L$89,(RANK(AT5,$AT$2:$AT$9)))</f>
        <v>2080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VLOOKUP(B86,audio_list_stym!$A$3:$BP$18,68,FALSE)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VLOOKUP(B86,audio_list_stym!$A$3:$AJ$18,36,FALSE)</f>
        <v>Ake</v>
      </c>
      <c r="I86" t="s">
        <v>692</v>
      </c>
      <c r="J86" t="str">
        <f t="shared" si="27"/>
        <v>Ake_5</v>
      </c>
      <c r="K86">
        <v>15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109</v>
      </c>
      <c r="Z86" t="str">
        <f>IF(G86="экспл",VLOOKUP(J86,quest_экспл!$A$1:$N$129,12,FALSE),IF(G86="импл_",0,0))</f>
        <v>sound\\Fioletoviy_li_on.wav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2186</v>
      </c>
      <c r="AD86" t="str">
        <f t="shared" ca="1" si="33"/>
        <v>pics\\dis25.jpg</v>
      </c>
      <c r="AE86" s="22" t="str">
        <f t="array" aca="1" ref="AE86" ca="1">IF(G86="экспл",INDEX(total_visual_stym!$C$146:$C$209,(RANK(total_visual_stym!E166,total_visual_stym!$E$146:$E$209))),0)</f>
        <v>pics\\dis25.jpg</v>
      </c>
      <c r="AF86" s="22" t="str">
        <f t="shared" si="28"/>
        <v/>
      </c>
      <c r="AI86" t="s">
        <v>96</v>
      </c>
      <c r="AO86">
        <f t="shared" ca="1" si="34"/>
        <v>0.8544261161421931</v>
      </c>
      <c r="AP86" t="str">
        <f t="shared" ca="1" si="35"/>
        <v>pics\\Finik_1.jpg</v>
      </c>
      <c r="AR86" t="str">
        <f t="shared" si="36"/>
        <v/>
      </c>
      <c r="AS86" t="str">
        <f t="shared" si="29"/>
        <v/>
      </c>
      <c r="AT86">
        <f t="shared" ca="1" si="30"/>
        <v>6.4619719961883759E-2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_Синий_ли_он?</v>
      </c>
      <c r="BA86" t="e">
        <f>VLOOKUP(Q86,audio_list_stym!$B$2:$BQ$299,68,FALSE)</f>
        <v>#N/A</v>
      </c>
      <c r="BB86" t="str">
        <f t="shared" si="32"/>
        <v>На_картинке_ЛИРОХ._Синий_ли_он?</v>
      </c>
      <c r="BD86" cm="1">
        <f t="array" aca="1" ref="BD86" ca="1">INDEX($L$82:$L$89,(RANK(AT6,$AT$2:$AT$9)))</f>
        <v>2074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VLOOKUP(B87,audio_list_stym!$A$3:$BP$18,68,FALSE)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VLOOKUP(B87,audio_list_stym!$A$3:$AJ$18,36,FALSE)</f>
        <v>Ake</v>
      </c>
      <c r="I87" t="s">
        <v>693</v>
      </c>
      <c r="J87" t="str">
        <f t="shared" si="27"/>
        <v>Ake_6</v>
      </c>
      <c r="K87">
        <v>15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110</v>
      </c>
      <c r="Z87" t="str">
        <f>IF(G87="экспл",VLOOKUP(J87,quest_экспл!$A$1:$N$129,12,FALSE),IF(G87="импл_",0,0))</f>
        <v>sound\\On_s_dolkami.wav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2190</v>
      </c>
      <c r="AD87" t="str">
        <f t="shared" ca="1" si="33"/>
        <v>pics\\dis27.jpg</v>
      </c>
      <c r="AE87" s="22" t="str">
        <f t="array" aca="1" ref="AE87" ca="1">IF(G87="экспл",INDEX(total_visual_stym!$C$146:$C$209,(RANK(total_visual_stym!E167,total_visual_stym!$E$146:$E$209))),0)</f>
        <v>pics\\dis27.jpg</v>
      </c>
      <c r="AF87" s="22" t="str">
        <f t="shared" si="28"/>
        <v/>
      </c>
      <c r="AI87" t="s">
        <v>97</v>
      </c>
      <c r="AO87">
        <f t="shared" ca="1" si="34"/>
        <v>0.84038154919501917</v>
      </c>
      <c r="AP87" t="str">
        <f t="shared" ca="1" si="35"/>
        <v>pics\\Finik_2.jpg</v>
      </c>
      <c r="AR87" t="str">
        <f t="shared" si="36"/>
        <v/>
      </c>
      <c r="AS87" t="str">
        <f t="shared" si="29"/>
        <v/>
      </c>
      <c r="AT87">
        <f t="shared" ca="1" si="30"/>
        <v>1.4995935661772375E-3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_Он_с_дольками?</v>
      </c>
      <c r="BA87" t="e">
        <f>VLOOKUP(Q87,audio_list_stym!$B$2:$BQ$299,68,FALSE)</f>
        <v>#N/A</v>
      </c>
      <c r="BB87" t="str">
        <f t="shared" si="32"/>
        <v>На_мониторе_ЛИРОХ._Он_с_дольками?</v>
      </c>
      <c r="BD87" cm="1">
        <f t="array" aca="1" ref="BD87" ca="1">INDEX($L$82:$L$89,(RANK(AT7,$AT$2:$AT$9)))</f>
        <v>2077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VLOOKUP(B88,audio_list_stym!$A$3:$BP$18,68,FALSE)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VLOOKUP(B88,audio_list_stym!$A$3:$AJ$18,36,FALSE)</f>
        <v>Ake</v>
      </c>
      <c r="I88" t="s">
        <v>694</v>
      </c>
      <c r="J88" t="str">
        <f t="shared" si="27"/>
        <v>Ake_7</v>
      </c>
      <c r="K88">
        <v>15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111</v>
      </c>
      <c r="Z88" t="str">
        <f>IF(G88="экспл",VLOOKUP(J88,quest_экспл!$A$1:$N$129,12,FALSE),IF(G88="импл_",0,0))</f>
        <v>sound\\On_visushenniy.wav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2199</v>
      </c>
      <c r="AD88" t="str">
        <f t="shared" ca="1" si="33"/>
        <v>pics\\dis56.jpg</v>
      </c>
      <c r="AE88" s="22" t="str">
        <f t="array" aca="1" ref="AE88" ca="1">IF(G88="экспл",INDEX(total_visual_stym!$C$146:$C$209,(RANK(total_visual_stym!E168,total_visual_stym!$E$146:$E$209))),0)</f>
        <v>pics\\dis56.jpg</v>
      </c>
      <c r="AF88" s="22" t="str">
        <f t="shared" si="28"/>
        <v/>
      </c>
      <c r="AI88" t="s">
        <v>98</v>
      </c>
      <c r="AO88">
        <f t="shared" ca="1" si="34"/>
        <v>0.11892755163683333</v>
      </c>
      <c r="AP88" t="str">
        <f t="shared" ca="1" si="35"/>
        <v>pics\\Tomat_2.jpg</v>
      </c>
      <c r="AR88" t="str">
        <f t="shared" si="36"/>
        <v/>
      </c>
      <c r="AS88" t="str">
        <f t="shared" si="29"/>
        <v/>
      </c>
      <c r="AT88">
        <f t="shared" ca="1" si="30"/>
        <v>0.87171911960001125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_Он_высушенный?</v>
      </c>
      <c r="BA88" t="e">
        <f>VLOOKUP(Q88,audio_list_stym!$B$2:$BQ$299,68,FALSE)</f>
        <v>#N/A</v>
      </c>
      <c r="BB88" t="str">
        <f t="shared" si="32"/>
        <v>Перед_Вами_ЛИРОХ._Он_высушенный?</v>
      </c>
      <c r="BD88" cm="1">
        <f t="array" aca="1" ref="BD88" ca="1">INDEX($L$82:$L$89,(RANK(AT8,$AT$2:$AT$9)))</f>
        <v>2076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VLOOKUP(B89,audio_list_stym!$A$3:$BP$18,68,FALSE)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VLOOKUP(B89,audio_list_stym!$A$3:$AJ$18,36,FALSE)</f>
        <v>Ake</v>
      </c>
      <c r="I89" t="s">
        <v>695</v>
      </c>
      <c r="J89" t="str">
        <f t="shared" si="27"/>
        <v>Ake_8</v>
      </c>
      <c r="K89">
        <v>15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112</v>
      </c>
      <c r="Z89" t="str">
        <f>IF(G89="экспл",VLOOKUP(J89,quest_экспл!$A$1:$N$129,12,FALSE),IF(G89="импл_",0,0))</f>
        <v>sound\\Myatiy_li_on.wav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2192</v>
      </c>
      <c r="AD89" t="str">
        <f t="shared" ca="1" si="33"/>
        <v>pics\\dis32.jpg</v>
      </c>
      <c r="AE89" s="22" t="str">
        <f t="array" aca="1" ref="AE89" ca="1">IF(G89="экспл",INDEX(total_visual_stym!$C$146:$C$209,(RANK(total_visual_stym!E169,total_visual_stym!$E$146:$E$209))),0)</f>
        <v>pics\\dis32.jpg</v>
      </c>
      <c r="AF89" s="22" t="str">
        <f t="shared" si="28"/>
        <v/>
      </c>
      <c r="AI89" t="s">
        <v>99</v>
      </c>
      <c r="AO89">
        <f t="shared" ca="1" si="34"/>
        <v>0.3766502967334433</v>
      </c>
      <c r="AP89" t="str">
        <f t="shared" ca="1" si="35"/>
        <v>pics\\Peper_1.jpg</v>
      </c>
      <c r="AR89" t="str">
        <f t="shared" si="36"/>
        <v/>
      </c>
      <c r="AS89" t="str">
        <f t="shared" si="29"/>
        <v/>
      </c>
      <c r="AT89">
        <f t="shared" ca="1" si="30"/>
        <v>0.84030949784361275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_Мятый_ли_он?</v>
      </c>
      <c r="BA89" t="e">
        <f>VLOOKUP(Q89,audio_list_stym!$B$2:$BQ$299,68,FALSE)</f>
        <v>#N/A</v>
      </c>
      <c r="BB89" t="str">
        <f t="shared" si="32"/>
        <v>Вы_видите_ЛИРОХ._Мятый_ли_он?</v>
      </c>
      <c r="BD89" cm="1">
        <f t="array" aca="1" ref="BD89" ca="1">INDEX($L$82:$L$89,(RANK(AT9,$AT$2:$AT$9)))</f>
        <v>2073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VLOOKUP(B90,audio_list_stym!$A$3:$BP$18,68,FALSE)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VLOOKUP(B90,audio_list_stym!$A$3:$AJ$18,36,FALSE)</f>
        <v>Finger</v>
      </c>
      <c r="I90" t="s">
        <v>688</v>
      </c>
      <c r="J90" t="str">
        <f t="shared" si="27"/>
        <v>Finger_1</v>
      </c>
      <c r="K90">
        <v>16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241</v>
      </c>
      <c r="Q90" t="str">
        <f>IF(G90="экспл",0,IF(G90="импл_",VLOOKUP(J90,quest_импл!$A$1:$J$129,8,FALSE),0))</f>
        <v>sound\\Vityanut_li.wav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2042</v>
      </c>
      <c r="AD90" t="str">
        <f t="shared" ca="1" si="33"/>
        <v>pics\\Peper_2.jpg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pics\\Peper_2.jpg</v>
      </c>
      <c r="AI90" t="s">
        <v>100</v>
      </c>
      <c r="AO90">
        <f t="shared" ca="1" si="34"/>
        <v>0.37209138170665867</v>
      </c>
      <c r="AP90" t="str">
        <f t="shared" ca="1" si="35"/>
        <v>pics\\Peper_2.jpg</v>
      </c>
      <c r="AR90" t="str">
        <f t="shared" si="36"/>
        <v/>
      </c>
      <c r="AS90" t="str">
        <f t="shared" ca="1" si="29"/>
        <v>pics\\Peper_2.jpg</v>
      </c>
      <c r="AT90">
        <f t="shared" ca="1" si="30"/>
        <v>0.54996322570376399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_Вытянут_ли_</v>
      </c>
      <c r="BB90" t="str">
        <f t="shared" si="32"/>
        <v>_Вытянут_ли_XXXXX?</v>
      </c>
      <c r="BC90">
        <f>A90</f>
        <v>1212</v>
      </c>
      <c r="BD90" cm="1">
        <f t="array" aca="1" ref="BD90" ca="1">INDEX($L$90:$L$97,(RANK(AT2,$AT$2:$AT$9)))</f>
        <v>2087</v>
      </c>
      <c r="BE90" cm="1">
        <f t="array" aca="1" ref="BE90" ca="1">INDEX(BD66:BD81,(RANK(AT5,$AT$2:$AT$17)))</f>
        <v>2065</v>
      </c>
      <c r="BF90" cm="1">
        <f t="array" aca="1" ref="BF90" ca="1">INDEX(BD98:BD113,(RANK(AT5,$AT$2:$AT$17)))</f>
        <v>2113</v>
      </c>
      <c r="BG90" cm="1">
        <f t="array" aca="1" ref="BG90" ca="1">INDEX(BD114:BD129,(RANK(AT5,$AT$2:$AT$9)))</f>
        <v>2129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VLOOKUP(B91,audio_list_stym!$A$3:$BP$18,68,FALSE)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VLOOKUP(B91,audio_list_stym!$A$3:$AJ$18,36,FALSE)</f>
        <v>Finger</v>
      </c>
      <c r="I91" t="s">
        <v>689</v>
      </c>
      <c r="J91" t="str">
        <f t="shared" si="27"/>
        <v>Finger_2</v>
      </c>
      <c r="K91">
        <v>16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242</v>
      </c>
      <c r="Q91" t="str">
        <f>IF(G91="экспл",0,IF(G91="импл_",VLOOKUP(J91,quest_импл!$A$1:$J$129,8,FALSE),0))</f>
        <v>sound\\Nadloman_li.wav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2046</v>
      </c>
      <c r="AD91" t="str">
        <f t="shared" ca="1" si="33"/>
        <v>pics\\Peper_6.jpg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pics\\Peper_6.jpg</v>
      </c>
      <c r="AI91" t="s">
        <v>101</v>
      </c>
      <c r="AO91">
        <f t="shared" ca="1" si="34"/>
        <v>0.21582871657074632</v>
      </c>
      <c r="AP91" t="str">
        <f t="shared" ca="1" si="35"/>
        <v>pics\\Peper_6.jpg</v>
      </c>
      <c r="AR91" t="str">
        <f t="shared" si="36"/>
        <v/>
      </c>
      <c r="AS91" t="str">
        <f t="shared" ca="1" si="29"/>
        <v>pics\\Peper_6.jpg</v>
      </c>
      <c r="AT91">
        <f t="shared" ca="1" si="30"/>
        <v>7.4326496608531967E-2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_Надломан_ли_</v>
      </c>
      <c r="BB91" t="str">
        <f t="shared" si="32"/>
        <v>_Надломан_ли_XXXXX?</v>
      </c>
      <c r="BD91" cm="1">
        <f t="array" aca="1" ref="BD91" ca="1">INDEX($L$90:$L$97,(RANK(AT3,$AT$2:$AT$9)))</f>
        <v>2083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VLOOKUP(B92,audio_list_stym!$A$3:$BP$18,68,FALSE)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VLOOKUP(B92,audio_list_stym!$A$3:$AJ$18,36,FALSE)</f>
        <v>Finger</v>
      </c>
      <c r="I92" t="s">
        <v>690</v>
      </c>
      <c r="J92" t="str">
        <f t="shared" si="27"/>
        <v>Finger_3</v>
      </c>
      <c r="K92">
        <v>16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243</v>
      </c>
      <c r="Q92" t="str">
        <f>IF(G92="экспл",0,IF(G92="импл_",VLOOKUP(J92,quest_импл!$A$1:$J$129,8,FALSE),0))</f>
        <v>sound\\Volnistiy_li.wav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2048</v>
      </c>
      <c r="AD92" t="str">
        <f t="shared" ca="1" si="33"/>
        <v>pics\\Peper_8.jpg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pics\\Peper_8.jpg</v>
      </c>
      <c r="AI92" t="s">
        <v>102</v>
      </c>
      <c r="AO92">
        <f t="shared" ca="1" si="34"/>
        <v>0.18337616071267848</v>
      </c>
      <c r="AP92" t="str">
        <f t="shared" ca="1" si="35"/>
        <v>pics\\Peper_8.jpg</v>
      </c>
      <c r="AR92" t="str">
        <f t="shared" si="36"/>
        <v/>
      </c>
      <c r="AS92" t="str">
        <f t="shared" ca="1" si="29"/>
        <v>pics\\Peper_8.jpg</v>
      </c>
      <c r="AT92">
        <f t="shared" ca="1" si="30"/>
        <v>0.37171607218176816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_Волнистый_ли_</v>
      </c>
      <c r="BB92" t="str">
        <f t="shared" si="32"/>
        <v>_Волнистый_ли_XXXXX?</v>
      </c>
      <c r="BD92" cm="1">
        <f t="array" aca="1" ref="BD92" ca="1">INDEX($L$90:$L$97,(RANK(AT4,$AT$2:$AT$9)))</f>
        <v>2086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VLOOKUP(B93,audio_list_stym!$A$3:$BP$18,68,FALSE)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VLOOKUP(B93,audio_list_stym!$A$3:$AJ$18,36,FALSE)</f>
        <v>Finger</v>
      </c>
      <c r="I93" t="s">
        <v>691</v>
      </c>
      <c r="J93" t="str">
        <f t="shared" si="27"/>
        <v>Finger_4</v>
      </c>
      <c r="K93">
        <v>16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244</v>
      </c>
      <c r="Q93" t="str">
        <f>IF(G93="экспл",0,IF(G93="импл_",VLOOKUP(J93,quest_импл!$A$1:$J$129,8,FALSE),0))</f>
        <v>sound\\Buriy_li.wav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2019</v>
      </c>
      <c r="AD93" t="str">
        <f t="shared" ca="1" si="33"/>
        <v>pics\\Goroh_3.jpg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pics\\Goroh_3.jpg</v>
      </c>
      <c r="AI93" t="s">
        <v>103</v>
      </c>
      <c r="AO93">
        <f t="shared" ca="1" si="34"/>
        <v>0.74915983174745981</v>
      </c>
      <c r="AP93" t="str">
        <f t="shared" ca="1" si="35"/>
        <v>pics\\Goroh_3.jpg</v>
      </c>
      <c r="AR93" t="str">
        <f t="shared" si="36"/>
        <v/>
      </c>
      <c r="AS93" t="str">
        <f t="shared" ca="1" si="29"/>
        <v>pics\\Goroh_3.jpg</v>
      </c>
      <c r="AT93">
        <f t="shared" ca="1" si="30"/>
        <v>0.41962252315093218</v>
      </c>
      <c r="AU93" t="s">
        <v>697</v>
      </c>
      <c r="AV93" t="str">
        <f t="shared" ca="1" si="31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_Бурый_ли_</v>
      </c>
      <c r="BB93" t="str">
        <f t="shared" si="32"/>
        <v>_Бурый_ли_XXXXX?</v>
      </c>
      <c r="BD93" cm="1">
        <f t="array" aca="1" ref="BD93" ca="1">INDEX($L$90:$L$97,(RANK(AT5,$AT$2:$AT$9)))</f>
        <v>2088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VLOOKUP(B94,audio_list_stym!$A$3:$BP$18,68,FALSE)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VLOOKUP(B94,audio_list_stym!$A$3:$AJ$18,36,FALSE)</f>
        <v>Finger</v>
      </c>
      <c r="I94" t="s">
        <v>692</v>
      </c>
      <c r="J94" t="str">
        <f t="shared" si="27"/>
        <v>Finger_5</v>
      </c>
      <c r="K94">
        <v>16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245</v>
      </c>
      <c r="Q94" t="str">
        <f>IF(G94="экспл",0,IF(G94="импл_",VLOOKUP(J94,quest_импл!$A$1:$J$129,8,FALSE),0))</f>
        <v>sound\\Vizhatiy_li.wav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2033</v>
      </c>
      <c r="AD94" t="str">
        <f t="shared" ca="1" si="33"/>
        <v>pics\\Limon_1.jpg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pics\\Limon_1.jpg</v>
      </c>
      <c r="AI94" t="s">
        <v>104</v>
      </c>
      <c r="AO94">
        <f t="shared" ca="1" si="34"/>
        <v>0.49260623440740869</v>
      </c>
      <c r="AP94" t="str">
        <f t="shared" ca="1" si="35"/>
        <v>pics\\Limon_1.jpg</v>
      </c>
      <c r="AR94" t="str">
        <f t="shared" si="36"/>
        <v/>
      </c>
      <c r="AS94" t="str">
        <f t="shared" ca="1" si="29"/>
        <v>pics\\Limon_1.jpg</v>
      </c>
      <c r="AT94">
        <f t="shared" ca="1" si="30"/>
        <v>0.46987692290250604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_Выжатый_ли_</v>
      </c>
      <c r="BB94" t="str">
        <f t="shared" si="32"/>
        <v>_Выжатый_ли_XXXXX?</v>
      </c>
      <c r="BD94" cm="1">
        <f t="array" aca="1" ref="BD94" ca="1">INDEX($L$90:$L$97,(RANK(AT6,$AT$2:$AT$9)))</f>
        <v>2082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VLOOKUP(B95,audio_list_stym!$A$3:$BP$18,68,FALSE)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VLOOKUP(B95,audio_list_stym!$A$3:$AJ$18,36,FALSE)</f>
        <v>Finger</v>
      </c>
      <c r="I95" t="s">
        <v>693</v>
      </c>
      <c r="J95" t="str">
        <f t="shared" si="27"/>
        <v>Finger_6</v>
      </c>
      <c r="K95">
        <v>16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246</v>
      </c>
      <c r="Q95" t="str">
        <f>IF(G95="экспл",0,IF(G95="импл_",VLOOKUP(J95,quest_импл!$A$1:$J$129,8,FALSE),0))</f>
        <v>sound\\Obemniy_li.wav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2044</v>
      </c>
      <c r="AD95" t="str">
        <f t="shared" ca="1" si="33"/>
        <v>pics\\Peper_4.jpg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pics\\Peper_4.jpg</v>
      </c>
      <c r="AI95" t="s">
        <v>105</v>
      </c>
      <c r="AO95">
        <f t="shared" ca="1" si="34"/>
        <v>0.29675947333534303</v>
      </c>
      <c r="AP95" t="str">
        <f t="shared" ca="1" si="35"/>
        <v>pics\\Peper_4.jpg</v>
      </c>
      <c r="AR95" t="str">
        <f t="shared" si="36"/>
        <v/>
      </c>
      <c r="AS95" t="str">
        <f t="shared" ca="1" si="29"/>
        <v>pics\\Peper_4.jpg</v>
      </c>
      <c r="AT95">
        <f t="shared" ca="1" si="30"/>
        <v>0.76155782216213919</v>
      </c>
      <c r="AU95" t="s">
        <v>697</v>
      </c>
      <c r="AV95" t="str">
        <f t="shared" ca="1" si="31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_Объемный_ли_</v>
      </c>
      <c r="BB95" t="str">
        <f t="shared" si="32"/>
        <v>_Объемный_ли_XXXXX?</v>
      </c>
      <c r="BD95" cm="1">
        <f t="array" aca="1" ref="BD95" ca="1">INDEX($L$90:$L$97,(RANK(AT7,$AT$2:$AT$9)))</f>
        <v>2085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VLOOKUP(B96,audio_list_stym!$A$3:$BP$18,68,FALSE)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VLOOKUP(B96,audio_list_stym!$A$3:$AJ$18,36,FALSE)</f>
        <v>Finger</v>
      </c>
      <c r="I96" t="s">
        <v>694</v>
      </c>
      <c r="J96" t="str">
        <f t="shared" si="27"/>
        <v>Finger_7</v>
      </c>
      <c r="K96">
        <v>16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247</v>
      </c>
      <c r="Q96" t="str">
        <f>IF(G96="экспл",0,IF(G96="импл_",VLOOKUP(J96,quest_импл!$A$1:$J$129,8,FALSE),0))</f>
        <v>sound\\Pustoy_li.wav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2004</v>
      </c>
      <c r="AD96" t="str">
        <f t="shared" ca="1" si="33"/>
        <v>pics\\Banan_4.jpg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pics\\Banan_4.jpg</v>
      </c>
      <c r="AI96" t="s">
        <v>106</v>
      </c>
      <c r="AO96">
        <f t="shared" ca="1" si="34"/>
        <v>0.96311577739978926</v>
      </c>
      <c r="AP96" t="str">
        <f t="shared" ca="1" si="35"/>
        <v>pics\\Banan_4.jpg</v>
      </c>
      <c r="AR96" t="str">
        <f t="shared" si="36"/>
        <v/>
      </c>
      <c r="AS96" t="str">
        <f t="shared" ca="1" si="29"/>
        <v>pics\\Banan_4.jpg</v>
      </c>
      <c r="AT96">
        <f t="shared" ca="1" si="30"/>
        <v>0.38821466329211007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_Пустой_ли_</v>
      </c>
      <c r="BB96" t="str">
        <f t="shared" si="32"/>
        <v>_Пустой_ли_XXXXX?</v>
      </c>
      <c r="BD96" cm="1">
        <f t="array" aca="1" ref="BD96" ca="1">INDEX($L$90:$L$97,(RANK(AT8,$AT$2:$AT$9)))</f>
        <v>2084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VLOOKUP(B97,audio_list_stym!$A$3:$BP$18,68,FALSE)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VLOOKUP(B97,audio_list_stym!$A$3:$AJ$18,36,FALSE)</f>
        <v>Finger</v>
      </c>
      <c r="I97" t="s">
        <v>695</v>
      </c>
      <c r="J97" t="str">
        <f t="shared" si="27"/>
        <v>Finger_8</v>
      </c>
      <c r="K97">
        <v>16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248</v>
      </c>
      <c r="Q97" t="str">
        <f>IF(G97="экспл",0,IF(G97="импл_",VLOOKUP(J97,quest_импл!$A$1:$J$129,8,FALSE),0))</f>
        <v>sound\\Beliy_li.wav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2026</v>
      </c>
      <c r="AD97" t="str">
        <f t="shared" ca="1" si="33"/>
        <v>pics\\Kokos_2.jpg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pics\\Kokos_2.jpg</v>
      </c>
      <c r="AI97" t="s">
        <v>107</v>
      </c>
      <c r="AO97">
        <f t="shared" ca="1" si="34"/>
        <v>0.62958880520833882</v>
      </c>
      <c r="AP97" t="str">
        <f t="shared" ca="1" si="35"/>
        <v>pics\\Kokos_2.jpg</v>
      </c>
      <c r="AR97" t="str">
        <f t="shared" si="36"/>
        <v/>
      </c>
      <c r="AS97" t="str">
        <f t="shared" ca="1" si="29"/>
        <v>pics\\Kokos_2.jpg</v>
      </c>
      <c r="AT97">
        <f t="shared" ca="1" si="30"/>
        <v>0.80719651681165439</v>
      </c>
      <c r="AU97" t="s">
        <v>697</v>
      </c>
      <c r="AV97" t="str">
        <f t="shared" ca="1" si="31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_Белый_ли_</v>
      </c>
      <c r="BB97" t="str">
        <f t="shared" si="32"/>
        <v>_Белый_ли_XXXXX?</v>
      </c>
      <c r="BD97" cm="1">
        <f t="array" aca="1" ref="BD97" ca="1">INDEX($L$90:$L$97,(RANK(AT9,$AT$2:$AT$9)))</f>
        <v>2081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VLOOKUP(B98,audio_list_stym!$A$3:$BP$18,68,FALSE)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VLOOKUP(B98,audio_list_stym!$A$3:$AJ$18,36,FALSE)</f>
        <v>Gac</v>
      </c>
      <c r="I98" t="s">
        <v>688</v>
      </c>
      <c r="J98" t="str">
        <f t="shared" si="27"/>
        <v>Gac_1</v>
      </c>
      <c r="K98">
        <v>17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121</v>
      </c>
      <c r="Z98" t="str">
        <f>IF(G98="экспл",VLOOKUP(J98,quest_экспл!$A$1:$N$129,12,FALSE),IF(G98="импл_",0,0))</f>
        <v>sound\\Ispachkan_li_on.wav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2182</v>
      </c>
      <c r="AD98" t="str">
        <f t="shared" ca="1" si="33"/>
        <v>pics\\dis30.jpg</v>
      </c>
      <c r="AE98" s="22" t="str">
        <f t="array" aca="1" ref="AE98" ca="1">IF(G98="экспл",INDEX(total_visual_stym!$C$146:$C$209,(RANK(total_visual_stym!E178,total_visual_stym!$E$146:$E$209))),0)</f>
        <v>pics\\dis30.jpg</v>
      </c>
      <c r="AF98" s="22" t="str">
        <f t="shared" si="28"/>
        <v/>
      </c>
      <c r="AI98" t="s">
        <v>108</v>
      </c>
      <c r="AO98">
        <f t="shared" ca="1" si="34"/>
        <v>0.59953542313372554</v>
      </c>
      <c r="AP98" t="str">
        <f t="shared" ca="1" si="35"/>
        <v>pics\\Kokos_4.jpg</v>
      </c>
      <c r="AR98" t="str">
        <f>IF(AH98="sound\\Ogorod",AP26,"")</f>
        <v/>
      </c>
      <c r="AS98" t="str">
        <f t="shared" si="29"/>
        <v/>
      </c>
      <c r="AT98">
        <f t="shared" ca="1" si="30"/>
        <v>0.82758494934790006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_Испачкан_ли_он?</v>
      </c>
      <c r="BA98" t="e">
        <f>VLOOKUP(Q98,audio_list_stym!$B$2:$BQ$299,68,FALSE)</f>
        <v>#N/A</v>
      </c>
      <c r="BB98" t="str">
        <f t="shared" si="32"/>
        <v>На_экране_XXXXX._Испачкан_ли_он?</v>
      </c>
      <c r="BC98">
        <f>A98</f>
        <v>1213</v>
      </c>
      <c r="BD98" cm="1">
        <f t="array" aca="1" ref="BD98" ca="1">INDEX($L$98:$L$105,(RANK(AT2,$AT$2:$AT$9)))</f>
        <v>2095</v>
      </c>
      <c r="BE98" cm="1">
        <f t="array" aca="1" ref="BE98" ca="1">INDEX(BD66:BD81,(RANK(AT6,$AT$2:$AT$9)))</f>
        <v>2148</v>
      </c>
      <c r="BF98" cm="1">
        <f t="array" aca="1" ref="BF98" ca="1">INDEX(BD82:BD97,(RANK(AT6,$AT$2:$AT$9)))</f>
        <v>2075</v>
      </c>
      <c r="BG98" cm="1">
        <f t="array" aca="1" ref="BG98" ca="1">INDEX(BD106:BD129,(RANK(AT6,$AT$2:$AT$17)))</f>
        <v>2120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VLOOKUP(B99,audio_list_stym!$A$3:$BP$18,68,FALSE)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VLOOKUP(B99,audio_list_stym!$A$3:$AJ$18,36,FALSE)</f>
        <v>Gac</v>
      </c>
      <c r="I99" t="s">
        <v>689</v>
      </c>
      <c r="J99" t="str">
        <f t="shared" si="27"/>
        <v>Gac_2</v>
      </c>
      <c r="K99">
        <v>17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122</v>
      </c>
      <c r="Z99" t="str">
        <f>IF(G99="экспл",VLOOKUP(J99,quest_экспл!$A$1:$N$129,12,FALSE),IF(G99="импл_",0,0))</f>
        <v>sound\\On_farshirovanniy.wav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2175</v>
      </c>
      <c r="AD99" t="str">
        <f t="shared" ca="1" si="33"/>
        <v>pics\\dis5.jpg</v>
      </c>
      <c r="AE99" s="22" t="str">
        <f t="array" aca="1" ref="AE99" ca="1">IF(G99="экспл",INDEX(total_visual_stym!$C$146:$C$209,(RANK(total_visual_stym!E179,total_visual_stym!$E$146:$E$209))),0)</f>
        <v>pics\\dis5.jpg</v>
      </c>
      <c r="AF99" s="22" t="str">
        <f t="shared" si="28"/>
        <v/>
      </c>
      <c r="AI99" t="s">
        <v>109</v>
      </c>
      <c r="AO99">
        <f t="shared" ca="1" si="34"/>
        <v>0.454354138197688</v>
      </c>
      <c r="AP99" t="str">
        <f t="shared" ca="1" si="35"/>
        <v>pics\\Limon_5.jpg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0.3496822763869164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_Он_фаршированный?</v>
      </c>
      <c r="BA99" t="e">
        <f>VLOOKUP(Q99,audio_list_stym!$B$2:$BQ$299,68,FALSE)</f>
        <v>#N/A</v>
      </c>
      <c r="BB99" t="str">
        <f t="shared" si="32"/>
        <v>Посмотрите,_вот_XXXXX._Он_фаршированный?</v>
      </c>
      <c r="BD99" cm="1">
        <f t="array" aca="1" ref="BD99" ca="1">INDEX($L$98:$L$105,(RANK(AT3,$AT$2:$AT$9)))</f>
        <v>2091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VLOOKUP(B100,audio_list_stym!$A$3:$BP$18,68,FALSE)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VLOOKUP(B100,audio_list_stym!$A$3:$AJ$18,36,FALSE)</f>
        <v>Gac</v>
      </c>
      <c r="I100" t="s">
        <v>690</v>
      </c>
      <c r="J100" t="str">
        <f t="shared" si="27"/>
        <v>Gac_3</v>
      </c>
      <c r="K100">
        <v>17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123</v>
      </c>
      <c r="Z100" t="str">
        <f>IF(G100="экспл",VLOOKUP(J100,quest_экспл!$A$1:$N$129,12,FALSE),IF(G100="импл_",0,0))</f>
        <v>sound\\On_razrezanniy.wav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2227</v>
      </c>
      <c r="AD100" t="str">
        <f t="shared" ca="1" si="33"/>
        <v>pics\\dis39.jpg</v>
      </c>
      <c r="AE100" s="22" t="str">
        <f t="array" aca="1" ref="AE100" ca="1">IF(G100="экспл",INDEX(total_visual_stym!$C$146:$C$209,(RANK(total_visual_stym!E180,total_visual_stym!$E$146:$E$209))),0)</f>
        <v>pics\\dis39.jpg</v>
      </c>
      <c r="AF100" s="22" t="str">
        <f t="shared" si="28"/>
        <v/>
      </c>
      <c r="AI100" t="s">
        <v>110</v>
      </c>
      <c r="AO100">
        <f t="shared" ca="1" si="34"/>
        <v>0.7120464179723639</v>
      </c>
      <c r="AP100" t="str">
        <f t="shared" ca="1" si="35"/>
        <v>pics\\Goroh_4.jpg</v>
      </c>
      <c r="AR100" t="str">
        <f t="shared" si="37"/>
        <v/>
      </c>
      <c r="AS100" t="str">
        <f t="shared" si="29"/>
        <v/>
      </c>
      <c r="AT100">
        <f t="shared" ca="1" si="30"/>
        <v>0.24105377890488644</v>
      </c>
      <c r="AU100" t="s">
        <v>697</v>
      </c>
      <c r="AV100" t="str">
        <f t="shared" ca="1" si="31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_Он_разрезанный?</v>
      </c>
      <c r="BA100" t="e">
        <f>VLOOKUP(Q100,audio_list_stym!$B$2:$BQ$299,68,FALSE)</f>
        <v>#N/A</v>
      </c>
      <c r="BB100" t="str">
        <f t="shared" si="32"/>
        <v>Вот_XXXXX._Он_разрезанный?</v>
      </c>
      <c r="BD100" cm="1">
        <f t="array" aca="1" ref="BD100" ca="1">INDEX($L$98:$L$105,(RANK(AT4,$AT$2:$AT$9)))</f>
        <v>2094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VLOOKUP(B101,audio_list_stym!$A$3:$BP$18,68,FALSE)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VLOOKUP(B101,audio_list_stym!$A$3:$AJ$18,36,FALSE)</f>
        <v>Gac</v>
      </c>
      <c r="I101" t="s">
        <v>691</v>
      </c>
      <c r="J101" t="str">
        <f t="shared" si="27"/>
        <v>Gac_4</v>
      </c>
      <c r="K101">
        <v>17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124</v>
      </c>
      <c r="Z101" t="str">
        <f>IF(G101="экспл",VLOOKUP(J101,quest_экспл!$A$1:$N$129,12,FALSE),IF(G101="импл_",0,0))</f>
        <v>sound\\On_s_lepestkami.wav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2201</v>
      </c>
      <c r="AD101" t="str">
        <f t="shared" ca="1" si="33"/>
        <v>pics\\dis43.jpg</v>
      </c>
      <c r="AE101" s="22" t="str">
        <f t="array" aca="1" ref="AE101" ca="1">IF(G101="экспл",INDEX(total_visual_stym!$C$146:$C$209,(RANK(total_visual_stym!E181,total_visual_stym!$E$146:$E$209))),0)</f>
        <v>pics\\dis43.jpg</v>
      </c>
      <c r="AF101" s="22" t="str">
        <f t="shared" si="28"/>
        <v/>
      </c>
      <c r="AI101" t="s">
        <v>111</v>
      </c>
      <c r="AO101">
        <f t="shared" ca="1" si="34"/>
        <v>0.36095722901145688</v>
      </c>
      <c r="AP101" t="str">
        <f t="shared" ca="1" si="35"/>
        <v>pics\\Peper_3.jpg</v>
      </c>
      <c r="AR101" t="str">
        <f t="shared" si="37"/>
        <v/>
      </c>
      <c r="AS101" t="str">
        <f t="shared" si="29"/>
        <v/>
      </c>
      <c r="AT101">
        <f t="shared" ca="1" si="30"/>
        <v>0.15351756076526812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_Он_с_лепестками?</v>
      </c>
      <c r="BA101" t="e">
        <f>VLOOKUP(Q101,audio_list_stym!$B$2:$BQ$299,68,FALSE)</f>
        <v>#N/A</v>
      </c>
      <c r="BB101" t="str">
        <f t="shared" si="32"/>
        <v>Это_XXXXX._Он_с_лепестками?</v>
      </c>
      <c r="BD101" cm="1">
        <f t="array" aca="1" ref="BD101" ca="1">INDEX($L$98:$L$105,(RANK(AT5,$AT$2:$AT$9)))</f>
        <v>2096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VLOOKUP(B102,audio_list_stym!$A$3:$BP$18,68,FALSE)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VLOOKUP(B102,audio_list_stym!$A$3:$AJ$18,36,FALSE)</f>
        <v>Gac</v>
      </c>
      <c r="I102" t="s">
        <v>692</v>
      </c>
      <c r="J102" t="str">
        <f t="shared" si="27"/>
        <v>Gac_5</v>
      </c>
      <c r="K102">
        <v>17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125</v>
      </c>
      <c r="Z102" t="str">
        <f>IF(G102="экспл",VLOOKUP(J102,quest_экспл!$A$1:$N$129,12,FALSE),IF(G102="импл_",0,0))</f>
        <v>sound\\Kolyuchiy_li_on.wav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2212</v>
      </c>
      <c r="AD102" t="str">
        <f t="shared" ca="1" si="33"/>
        <v>pics\\dis61.jpg</v>
      </c>
      <c r="AE102" s="22" t="str">
        <f t="array" aca="1" ref="AE102" ca="1">IF(G102="экспл",INDEX(total_visual_stym!$C$146:$C$209,(RANK(total_visual_stym!E182,total_visual_stym!$E$146:$E$209))),0)</f>
        <v>pics\\dis61.jpg</v>
      </c>
      <c r="AF102" s="22" t="str">
        <f t="shared" si="28"/>
        <v/>
      </c>
      <c r="AI102" t="s">
        <v>112</v>
      </c>
      <c r="AO102">
        <f t="shared" ca="1" si="34"/>
        <v>0.1394935925609514</v>
      </c>
      <c r="AP102" t="str">
        <f t="shared" ca="1" si="35"/>
        <v>pics\\Redis_8.jpg</v>
      </c>
      <c r="AR102" t="str">
        <f t="shared" si="37"/>
        <v/>
      </c>
      <c r="AS102" t="str">
        <f t="shared" si="29"/>
        <v/>
      </c>
      <c r="AT102">
        <f t="shared" ca="1" si="30"/>
        <v>0.86378419730470668</v>
      </c>
      <c r="AU102" t="s">
        <v>697</v>
      </c>
      <c r="AV102" t="str">
        <f t="shared" ca="1" si="31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_Колючий_ли_он?</v>
      </c>
      <c r="BA102" t="e">
        <f>VLOOKUP(Q102,audio_list_stym!$B$2:$BQ$299,68,FALSE)</f>
        <v>#N/A</v>
      </c>
      <c r="BB102" t="str">
        <f t="shared" si="32"/>
        <v>На_картинке_XXXXX._Колючий_ли_он?</v>
      </c>
      <c r="BD102" cm="1">
        <f t="array" aca="1" ref="BD102" ca="1">INDEX($L$98:$L$105,(RANK(AT6,$AT$2:$AT$9)))</f>
        <v>2090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VLOOKUP(B103,audio_list_stym!$A$3:$BP$18,68,FALSE)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VLOOKUP(B103,audio_list_stym!$A$3:$AJ$18,36,FALSE)</f>
        <v>Gac</v>
      </c>
      <c r="I103" t="s">
        <v>693</v>
      </c>
      <c r="J103" t="str">
        <f t="shared" si="27"/>
        <v>Gac_6</v>
      </c>
      <c r="K103">
        <v>17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126</v>
      </c>
      <c r="Z103" t="str">
        <f>IF(G103="экспл",VLOOKUP(J103,quest_экспл!$A$1:$N$129,12,FALSE),IF(G103="импл_",0,0))</f>
        <v>sound\\Oranzheviy_li_on.wav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2194</v>
      </c>
      <c r="AD103" t="str">
        <f t="shared" ca="1" si="33"/>
        <v>pics\\dis55.jpg</v>
      </c>
      <c r="AE103" s="22" t="str">
        <f t="array" aca="1" ref="AE103" ca="1">IF(G103="экспл",INDEX(total_visual_stym!$C$146:$C$209,(RANK(total_visual_stym!E183,total_visual_stym!$E$146:$E$209))),0)</f>
        <v>pics\\dis55.jpg</v>
      </c>
      <c r="AF103" s="22" t="str">
        <f t="shared" si="28"/>
        <v/>
      </c>
      <c r="AI103" t="s">
        <v>113</v>
      </c>
      <c r="AO103">
        <f t="shared" ca="1" si="34"/>
        <v>0.75601747513642681</v>
      </c>
      <c r="AP103" t="str">
        <f t="shared" ca="1" si="35"/>
        <v>pics\\Goroh_2.jpg</v>
      </c>
      <c r="AR103" t="str">
        <f t="shared" si="37"/>
        <v/>
      </c>
      <c r="AS103" t="str">
        <f t="shared" si="29"/>
        <v/>
      </c>
      <c r="AT103">
        <f t="shared" ca="1" si="30"/>
        <v>0.36104556762694806</v>
      </c>
      <c r="AU103" t="s">
        <v>697</v>
      </c>
      <c r="AV103" t="str">
        <f t="shared" ca="1" si="31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_Оранжевый_ли_он?</v>
      </c>
      <c r="BA103" t="e">
        <f>VLOOKUP(Q103,audio_list_stym!$B$2:$BQ$299,68,FALSE)</f>
        <v>#N/A</v>
      </c>
      <c r="BB103" t="str">
        <f t="shared" si="32"/>
        <v>На_мониторе_XXXXX._Оранжевый_ли_он?</v>
      </c>
      <c r="BD103" cm="1">
        <f t="array" aca="1" ref="BD103" ca="1">INDEX($L$98:$L$105,(RANK(AT7,$AT$2:$AT$9)))</f>
        <v>2093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VLOOKUP(B104,audio_list_stym!$A$3:$BP$18,68,FALSE)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VLOOKUP(B104,audio_list_stym!$A$3:$AJ$18,36,FALSE)</f>
        <v>Gac</v>
      </c>
      <c r="I104" t="s">
        <v>694</v>
      </c>
      <c r="J104" t="str">
        <f t="shared" si="27"/>
        <v>Gac_7</v>
      </c>
      <c r="K104">
        <v>17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127</v>
      </c>
      <c r="Z104" t="str">
        <f>IF(G104="экспл",VLOOKUP(J104,quest_экспл!$A$1:$N$129,12,FALSE),IF(G104="импл_",0,0))</f>
        <v>sound\\On_zernistiy.wav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2195</v>
      </c>
      <c r="AD104" t="str">
        <f t="shared" ca="1" si="33"/>
        <v>pics\\dis41.jpg</v>
      </c>
      <c r="AE104" s="22" t="str">
        <f t="array" aca="1" ref="AE104" ca="1">IF(G104="экспл",INDEX(total_visual_stym!$C$146:$C$209,(RANK(total_visual_stym!E184,total_visual_stym!$E$146:$E$209))),0)</f>
        <v>pics\\dis41.jpg</v>
      </c>
      <c r="AF104" s="22" t="str">
        <f t="shared" si="28"/>
        <v/>
      </c>
      <c r="AI104" t="s">
        <v>114</v>
      </c>
      <c r="AO104">
        <f t="shared" ca="1" si="34"/>
        <v>0.81388162044398471</v>
      </c>
      <c r="AP104" t="str">
        <f t="shared" ca="1" si="35"/>
        <v>pics\\Finik_4.jpg</v>
      </c>
      <c r="AR104" t="str">
        <f t="shared" si="37"/>
        <v/>
      </c>
      <c r="AS104" t="str">
        <f t="shared" si="29"/>
        <v/>
      </c>
      <c r="AT104">
        <f t="shared" ca="1" si="30"/>
        <v>0.35611017543072998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_Он_зернистый?</v>
      </c>
      <c r="BA104" t="e">
        <f>VLOOKUP(Q104,audio_list_stym!$B$2:$BQ$299,68,FALSE)</f>
        <v>#N/A</v>
      </c>
      <c r="BB104" t="str">
        <f t="shared" si="32"/>
        <v>Перед_Вами_XXXXX._Он_зернистый?</v>
      </c>
      <c r="BD104" cm="1">
        <f t="array" aca="1" ref="BD104" ca="1">INDEX($L$98:$L$105,(RANK(AT8,$AT$2:$AT$9)))</f>
        <v>2092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VLOOKUP(B105,audio_list_stym!$A$3:$BP$18,68,FALSE)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VLOOKUP(B105,audio_list_stym!$A$3:$AJ$18,36,FALSE)</f>
        <v>Gac</v>
      </c>
      <c r="I105" t="s">
        <v>695</v>
      </c>
      <c r="J105" t="str">
        <f t="shared" si="27"/>
        <v>Gac_8</v>
      </c>
      <c r="K105">
        <v>17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128</v>
      </c>
      <c r="Z105" t="str">
        <f>IF(G105="экспл",VLOOKUP(J105,quest_экспл!$A$1:$N$129,12,FALSE),IF(G105="импл_",0,0))</f>
        <v>sound\\Okruglya_li_on.wav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2176</v>
      </c>
      <c r="AD105" t="str">
        <f t="shared" ca="1" si="33"/>
        <v>pics\\dis21.jpg</v>
      </c>
      <c r="AE105" s="22" t="str">
        <f t="array" aca="1" ref="AE105" ca="1">IF(G105="экспл",INDEX(total_visual_stym!$C$146:$C$209,(RANK(total_visual_stym!E185,total_visual_stym!$E$146:$E$209))),0)</f>
        <v>pics\\dis21.jpg</v>
      </c>
      <c r="AF105" s="22" t="str">
        <f t="shared" si="28"/>
        <v/>
      </c>
      <c r="AI105" t="s">
        <v>115</v>
      </c>
      <c r="AO105">
        <f t="shared" ca="1" si="34"/>
        <v>0.91757783981555674</v>
      </c>
      <c r="AP105" t="str">
        <f t="shared" ca="1" si="35"/>
        <v>pics\\Banan_6.jpg</v>
      </c>
      <c r="AR105" t="str">
        <f t="shared" si="37"/>
        <v/>
      </c>
      <c r="AS105" t="str">
        <f t="shared" si="29"/>
        <v/>
      </c>
      <c r="AT105">
        <f t="shared" ca="1" si="30"/>
        <v>0.98106679093301719</v>
      </c>
      <c r="AU105" t="s">
        <v>697</v>
      </c>
      <c r="AV105" t="str">
        <f t="shared" ca="1" si="31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_Округлый_ли_он?</v>
      </c>
      <c r="BA105" t="e">
        <f>VLOOKUP(Q105,audio_list_stym!$B$2:$BQ$299,68,FALSE)</f>
        <v>#N/A</v>
      </c>
      <c r="BB105" t="str">
        <f t="shared" si="32"/>
        <v>Вы_видите_XXXXX._Округлый_ли_он?</v>
      </c>
      <c r="BD105" cm="1">
        <f t="array" aca="1" ref="BD105" ca="1">INDEX($L$98:$L$105,(RANK(AT9,$AT$2:$AT$9)))</f>
        <v>2089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VLOOKUP(B106,audio_list_stym!$A$3:$BP$18,68,FALSE)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VLOOKUP(B106,audio_list_stym!$A$3:$AJ$18,36,FALSE)</f>
        <v>Noni</v>
      </c>
      <c r="I106" t="s">
        <v>688</v>
      </c>
      <c r="J106" t="str">
        <f t="shared" si="27"/>
        <v>Noni_1</v>
      </c>
      <c r="K106">
        <v>14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257</v>
      </c>
      <c r="Q106" t="str">
        <f>IF(G106="экспл",0,IF(G106="импл_",VLOOKUP(J106,quest_импл!$A$1:$J$129,8,FALSE),0))</f>
        <v>sound\\Beliy_li_vnutri.wav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2051</v>
      </c>
      <c r="AD106" t="str">
        <f t="shared" ca="1" si="33"/>
        <v>pics\\Redis_3.jpg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pics\\Redis_3.jpg</v>
      </c>
      <c r="AI106" t="s">
        <v>116</v>
      </c>
      <c r="AO106">
        <f t="shared" ca="1" si="34"/>
        <v>0.17602046261782256</v>
      </c>
      <c r="AP106" t="str">
        <f t="shared" ca="1" si="35"/>
        <v>pics\\Redis_3.jpg</v>
      </c>
      <c r="AR106" t="str">
        <f t="shared" si="37"/>
        <v/>
      </c>
      <c r="AS106" t="str">
        <f t="shared" ca="1" si="29"/>
        <v>pics\\Redis_3.jpg</v>
      </c>
      <c r="AT106">
        <f t="shared" ca="1" si="30"/>
        <v>0.12472282654502109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_Белый_ли_внутри_</v>
      </c>
      <c r="BB106" t="str">
        <f t="shared" si="32"/>
        <v>_Белый_ли_внутри_ГОНИК?</v>
      </c>
      <c r="BC106">
        <f>A106</f>
        <v>1214</v>
      </c>
      <c r="BD106" cm="1">
        <f t="array" aca="1" ref="BD106" ca="1">INDEX($L$106:$L$113,(RANK(AT2,$AT$2:$AT$9)))</f>
        <v>2119</v>
      </c>
      <c r="BE106" cm="1">
        <f t="array" aca="1" ref="BE106" ca="1">INDEX(BD66:BD81,(RANK(AT7,$AT$2:$AT$17)))</f>
        <v>2067</v>
      </c>
      <c r="BF106" cm="1">
        <f t="array" aca="1" ref="BF106" ca="1">INDEX(BD90:BD105,(RANK(AT7,$AT$2:$AT$17)))</f>
        <v>2091</v>
      </c>
      <c r="BG106" cm="1">
        <f t="array" aca="1" ref="BG106" ca="1">INDEX(BD114:BD129,(RANK(AT7,$AT$2:$AT$9)))</f>
        <v>2130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VLOOKUP(B107,audio_list_stym!$A$3:$BP$18,68,FALSE)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VLOOKUP(B107,audio_list_stym!$A$3:$AJ$18,36,FALSE)</f>
        <v>Noni</v>
      </c>
      <c r="I107" t="s">
        <v>689</v>
      </c>
      <c r="J107" t="str">
        <f t="shared" si="27"/>
        <v>Noni_2</v>
      </c>
      <c r="K107">
        <v>14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258</v>
      </c>
      <c r="Q107" t="str">
        <f>IF(G107="экспл",0,IF(G107="импл_",VLOOKUP(J107,quest_импл!$A$1:$J$129,8,FALSE),0))</f>
        <v>sound\\Rebristiy_li.wav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2053</v>
      </c>
      <c r="AD107" t="str">
        <f t="shared" ca="1" si="33"/>
        <v>pics\\Redis_5.jpg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pics\\Redis_5.jpg</v>
      </c>
      <c r="AI107" t="s">
        <v>117</v>
      </c>
      <c r="AO107">
        <f t="shared" ca="1" si="34"/>
        <v>0.16474756376983879</v>
      </c>
      <c r="AP107" t="str">
        <f t="shared" ca="1" si="35"/>
        <v>pics\\Redis_5.jpg</v>
      </c>
      <c r="AR107" t="str">
        <f t="shared" si="37"/>
        <v/>
      </c>
      <c r="AS107" t="str">
        <f t="shared" ca="1" si="29"/>
        <v>pics\\Redis_5.jpg</v>
      </c>
      <c r="AT107">
        <f t="shared" ca="1" si="30"/>
        <v>0.76842328118606096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_Ребристый_ли_</v>
      </c>
      <c r="BB107" t="str">
        <f t="shared" si="32"/>
        <v>_Ребристый_ли_ГОНИК?</v>
      </c>
      <c r="BD107" cm="1">
        <f t="array" aca="1" ref="BD107" ca="1">INDEX($L$106:$L$113,(RANK(AT3,$AT$2:$AT$9)))</f>
        <v>2115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VLOOKUP(B108,audio_list_stym!$A$3:$BP$18,68,FALSE)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VLOOKUP(B108,audio_list_stym!$A$3:$AJ$18,36,FALSE)</f>
        <v>Noni</v>
      </c>
      <c r="I108" t="s">
        <v>690</v>
      </c>
      <c r="J108" t="str">
        <f t="shared" si="27"/>
        <v>Noni_3</v>
      </c>
      <c r="K108">
        <v>14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259</v>
      </c>
      <c r="Q108" t="str">
        <f>IF(G108="экспл",0,IF(G108="импл_",VLOOKUP(J108,quest_импл!$A$1:$J$129,8,FALSE),0))</f>
        <v>sound\\Goluboy_li.wav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2021</v>
      </c>
      <c r="AD108" t="str">
        <f t="shared" ca="1" si="33"/>
        <v>pics\\Goroh_5.jpg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pics\\Goroh_5.jpg</v>
      </c>
      <c r="AI108" t="s">
        <v>118</v>
      </c>
      <c r="AO108">
        <f t="shared" ca="1" si="34"/>
        <v>0.70813199924488068</v>
      </c>
      <c r="AP108" t="str">
        <f t="shared" ca="1" si="35"/>
        <v>pics\\Goroh_5.jpg</v>
      </c>
      <c r="AR108" t="str">
        <f t="shared" si="37"/>
        <v/>
      </c>
      <c r="AS108" t="str">
        <f t="shared" ca="1" si="29"/>
        <v>pics\\Goroh_5.jpg</v>
      </c>
      <c r="AT108">
        <f t="shared" ca="1" si="30"/>
        <v>0.32294510585891167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_Голубой_ли_</v>
      </c>
      <c r="BB108" t="str">
        <f t="shared" si="32"/>
        <v>_Голубой_ли_ГОНИК?</v>
      </c>
      <c r="BD108" cm="1">
        <f t="array" aca="1" ref="BD108" ca="1">INDEX($L$106:$L$113,(RANK(AT4,$AT$2:$AT$9)))</f>
        <v>2118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VLOOKUP(B109,audio_list_stym!$A$3:$BP$18,68,FALSE)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VLOOKUP(B109,audio_list_stym!$A$3:$AJ$18,36,FALSE)</f>
        <v>Noni</v>
      </c>
      <c r="I109" t="s">
        <v>691</v>
      </c>
      <c r="J109" t="str">
        <f t="shared" si="27"/>
        <v>Noni_4</v>
      </c>
      <c r="K109">
        <v>14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260</v>
      </c>
      <c r="Q109" t="str">
        <f>IF(G109="экспл",0,IF(G109="импл_",VLOOKUP(J109,quest_импл!$A$1:$J$129,8,FALSE),0))</f>
        <v>sound\\S_bugorkami_li.wav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2017</v>
      </c>
      <c r="AD109" t="str">
        <f t="shared" ca="1" si="33"/>
        <v>pics\\Goroh_1.jpg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pics\\Goroh_1.jpg</v>
      </c>
      <c r="AI109" t="s">
        <v>119</v>
      </c>
      <c r="AO109">
        <f t="shared" ca="1" si="34"/>
        <v>0.78241103672289758</v>
      </c>
      <c r="AP109" t="str">
        <f t="shared" ca="1" si="35"/>
        <v>pics\\Goroh_1.jpg</v>
      </c>
      <c r="AR109" t="str">
        <f t="shared" si="37"/>
        <v/>
      </c>
      <c r="AS109" t="str">
        <f t="shared" ca="1" si="29"/>
        <v>pics\\Goroh_1.jpg</v>
      </c>
      <c r="AT109">
        <f t="shared" ca="1" si="30"/>
        <v>0.13605623594422145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_С_бугорками_ли_</v>
      </c>
      <c r="BB109" t="str">
        <f t="shared" si="32"/>
        <v>_С_бугорками_ли_ГОНИК?</v>
      </c>
      <c r="BD109" cm="1">
        <f t="array" aca="1" ref="BD109" ca="1">INDEX($L$106:$L$113,(RANK(AT5,$AT$2:$AT$9)))</f>
        <v>2120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VLOOKUP(B110,audio_list_stym!$A$3:$BP$18,68,FALSE)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VLOOKUP(B110,audio_list_stym!$A$3:$AJ$18,36,FALSE)</f>
        <v>Noni</v>
      </c>
      <c r="I110" t="s">
        <v>692</v>
      </c>
      <c r="J110" t="str">
        <f t="shared" si="27"/>
        <v>Noni_5</v>
      </c>
      <c r="K110">
        <v>14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261</v>
      </c>
      <c r="Q110" t="str">
        <f>IF(G110="экспл",0,IF(G110="импл_",VLOOKUP(J110,quest_импл!$A$1:$J$129,8,FALSE),0))</f>
        <v>sound\\Ovalniy_li.wav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2039</v>
      </c>
      <c r="AD110" t="str">
        <f t="shared" ca="1" si="33"/>
        <v>pics\\Limon_7.jpg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pics\\Limon_7.jpg</v>
      </c>
      <c r="AI110" t="s">
        <v>120</v>
      </c>
      <c r="AO110">
        <f t="shared" ca="1" si="34"/>
        <v>0.42620768652422913</v>
      </c>
      <c r="AP110" t="str">
        <f t="shared" ca="1" si="35"/>
        <v>pics\\Limon_7.jpg</v>
      </c>
      <c r="AR110" t="str">
        <f t="shared" si="37"/>
        <v/>
      </c>
      <c r="AS110" t="str">
        <f t="shared" ca="1" si="29"/>
        <v>pics\\Limon_7.jpg</v>
      </c>
      <c r="AT110">
        <f t="shared" ca="1" si="30"/>
        <v>0.82540092498785333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_Овальный_ли_</v>
      </c>
      <c r="BB110" t="str">
        <f t="shared" si="32"/>
        <v>_Овальный_ли_ГОНИК?</v>
      </c>
      <c r="BD110" cm="1">
        <f t="array" aca="1" ref="BD110" ca="1">INDEX($L$106:$L$113,(RANK(AT6,$AT$2:$AT$9)))</f>
        <v>2114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VLOOKUP(B111,audio_list_stym!$A$3:$BP$18,68,FALSE)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VLOOKUP(B111,audio_list_stym!$A$3:$AJ$18,36,FALSE)</f>
        <v>Noni</v>
      </c>
      <c r="I111" t="s">
        <v>693</v>
      </c>
      <c r="J111" t="str">
        <f t="shared" si="27"/>
        <v>Noni_6</v>
      </c>
      <c r="K111">
        <v>14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262</v>
      </c>
      <c r="Q111" t="str">
        <f>IF(G111="экспл",0,IF(G111="импл_",VLOOKUP(J111,quest_импл!$A$1:$J$129,8,FALSE),0))</f>
        <v>sound\\Zhidkiy_li.wav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2045</v>
      </c>
      <c r="AD111" t="str">
        <f t="shared" ca="1" si="33"/>
        <v>pics\\Peper_5.jpg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pics\\Peper_5.jpg</v>
      </c>
      <c r="AI111" t="s">
        <v>121</v>
      </c>
      <c r="AO111">
        <f t="shared" ca="1" si="34"/>
        <v>0.21787146006408953</v>
      </c>
      <c r="AP111" t="str">
        <f t="shared" ca="1" si="35"/>
        <v>pics\\Peper_5.jpg</v>
      </c>
      <c r="AR111" t="str">
        <f t="shared" si="37"/>
        <v/>
      </c>
      <c r="AS111" t="str">
        <f t="shared" ca="1" si="29"/>
        <v>pics\\Peper_5.jpg</v>
      </c>
      <c r="AT111">
        <f t="shared" ca="1" si="30"/>
        <v>0.51869683284941237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_Жидкий_ли_</v>
      </c>
      <c r="BB111" t="str">
        <f t="shared" si="32"/>
        <v>_Жидкий_ли_ГОНИК?</v>
      </c>
      <c r="BD111" cm="1">
        <f t="array" aca="1" ref="BD111" ca="1">INDEX($L$106:$L$113,(RANK(AT7,$AT$2:$AT$9)))</f>
        <v>2117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VLOOKUP(B112,audio_list_stym!$A$3:$BP$18,68,FALSE)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VLOOKUP(B112,audio_list_stym!$A$3:$AJ$18,36,FALSE)</f>
        <v>Noni</v>
      </c>
      <c r="I112" t="s">
        <v>694</v>
      </c>
      <c r="J112" t="str">
        <f t="shared" si="27"/>
        <v>Noni_7</v>
      </c>
      <c r="K112">
        <v>14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263</v>
      </c>
      <c r="Q112" t="str">
        <f>IF(G112="экспл",0,IF(G112="импл_",VLOOKUP(J112,quest_импл!$A$1:$J$129,8,FALSE),0))</f>
        <v>sound\\Lohmatiy_li.wav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2002</v>
      </c>
      <c r="AD112" t="str">
        <f t="shared" ca="1" si="33"/>
        <v>pics\\Banan_2.jpg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pics\\Banan_2.jpg</v>
      </c>
      <c r="AI112" t="s">
        <v>122</v>
      </c>
      <c r="AO112">
        <f t="shared" ca="1" si="34"/>
        <v>0.97740929977861835</v>
      </c>
      <c r="AP112" t="str">
        <f t="shared" ca="1" si="35"/>
        <v>pics\\Banan_2.jpg</v>
      </c>
      <c r="AR112" t="str">
        <f t="shared" si="37"/>
        <v/>
      </c>
      <c r="AS112" t="str">
        <f t="shared" ca="1" si="29"/>
        <v>pics\\Banan_2.jpg</v>
      </c>
      <c r="AT112">
        <f t="shared" ca="1" si="30"/>
        <v>0.27588070008656373</v>
      </c>
      <c r="AU112" t="s">
        <v>697</v>
      </c>
      <c r="AV112" t="str">
        <f t="shared" ca="1" si="31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_Лохматый_ли_</v>
      </c>
      <c r="BB112" t="str">
        <f t="shared" si="32"/>
        <v>_Лохматый_ли_ГОНИК?</v>
      </c>
      <c r="BD112" cm="1">
        <f t="array" aca="1" ref="BD112" ca="1">INDEX($L$106:$L$113,(RANK(AT8,$AT$2:$AT$9)))</f>
        <v>2116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VLOOKUP(B113,audio_list_stym!$A$3:$BP$18,68,FALSE)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VLOOKUP(B113,audio_list_stym!$A$3:$AJ$18,36,FALSE)</f>
        <v>Noni</v>
      </c>
      <c r="I113" t="s">
        <v>695</v>
      </c>
      <c r="J113" t="str">
        <f t="shared" si="27"/>
        <v>Noni_8</v>
      </c>
      <c r="K113">
        <v>14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264</v>
      </c>
      <c r="Q113" t="str">
        <f>IF(G113="экспл",0,IF(G113="импл_",VLOOKUP(J113,quest_импл!$A$1:$J$129,8,FALSE),0))</f>
        <v>sound\\Zolotistiy_li.wav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2052</v>
      </c>
      <c r="AD113" t="str">
        <f t="shared" ca="1" si="33"/>
        <v>pics\\Redis_4.jpg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pics\\Redis_4.jpg</v>
      </c>
      <c r="AI113" t="s">
        <v>123</v>
      </c>
      <c r="AO113">
        <f t="shared" ca="1" si="34"/>
        <v>0.17210966918010473</v>
      </c>
      <c r="AP113" t="str">
        <f t="shared" ca="1" si="35"/>
        <v>pics\\Redis_4.jpg</v>
      </c>
      <c r="AR113" t="str">
        <f t="shared" si="37"/>
        <v/>
      </c>
      <c r="AS113" t="str">
        <f t="shared" ca="1" si="29"/>
        <v>pics\\Redis_4.jpg</v>
      </c>
      <c r="AT113">
        <f t="shared" ca="1" si="30"/>
        <v>0.51717878986318966</v>
      </c>
      <c r="AU113" t="s">
        <v>697</v>
      </c>
      <c r="AV113" t="str">
        <f t="shared" ca="1" si="31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_Золотистый_ли_</v>
      </c>
      <c r="BB113" t="str">
        <f t="shared" si="32"/>
        <v>_Золотистый_ли_ГОНИК?</v>
      </c>
      <c r="BD113" cm="1">
        <f t="array" aca="1" ref="BD113" ca="1">INDEX($L$106:$L$113,(RANK(AT9,$AT$2:$AT$9)))</f>
        <v>2113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VLOOKUP(B114,audio_list_stym!$A$3:$BP$18,68,FALSE)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VLOOKUP(B114,audio_list_stym!$A$3:$AJ$18,36,FALSE)</f>
        <v>Sapota</v>
      </c>
      <c r="I114" t="s">
        <v>688</v>
      </c>
      <c r="J114" t="str">
        <f t="shared" si="27"/>
        <v>Sapota_1</v>
      </c>
      <c r="K114">
        <v>15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137</v>
      </c>
      <c r="Z114" t="str">
        <f>IF(G114="экспл",VLOOKUP(J114,quest_экспл!$A$1:$N$129,12,FALSE),IF(G114="импл_",0,0))</f>
        <v>sound\\On_sharoobraxniy.wav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3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8"/>
        <v/>
      </c>
      <c r="AI114" t="s">
        <v>86</v>
      </c>
      <c r="AO114">
        <f t="shared" ca="1" si="34"/>
        <v>5.5542969139032117E-2</v>
      </c>
      <c r="AP114" t="str">
        <f t="shared" ca="1" si="35"/>
        <v>pics\\Tomat_5.jpg</v>
      </c>
      <c r="AR114" t="str">
        <f t="shared" si="37"/>
        <v/>
      </c>
      <c r="AS114" t="str">
        <f t="shared" si="29"/>
        <v/>
      </c>
      <c r="AT114">
        <f t="shared" ca="1" si="30"/>
        <v>0.79842425987552634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_Он_шарообразный?</v>
      </c>
      <c r="BA114" t="e">
        <f>VLOOKUP(Q114,audio_list_stym!$B$2:$BQ$299,68,FALSE)</f>
        <v>#N/A</v>
      </c>
      <c r="BB114" t="str">
        <f t="shared" si="32"/>
        <v>На_экране_ТОДИС._Он_шарообразный?</v>
      </c>
      <c r="BC114">
        <f>A114</f>
        <v>1215</v>
      </c>
      <c r="BD114" cm="1">
        <f t="array" aca="1" ref="BD114" ca="1">INDEX($L$114:$L$121,(RANK(AT2,$AT$2:$AT$9)))</f>
        <v>2135</v>
      </c>
      <c r="BE114" cm="1">
        <f t="array" aca="1" ref="BE114" ca="1">INDEX(BD66:BD81,(RANK(AT8,$AT$2:$AT$17)))</f>
        <v>2152</v>
      </c>
      <c r="BF114" cm="1">
        <f t="array" aca="1" ref="BF114" ca="1">INDEX(BD82:BD97,(RANK(AT8,$AT$2:$AT$9)))</f>
        <v>2080</v>
      </c>
      <c r="BG114" cm="1">
        <f t="array" aca="1" ref="BG114" ca="1">INDEX(BD98:BD113,(RANK(AT8,$AT$2:$AT$9)))</f>
        <v>2096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VLOOKUP(B115,audio_list_stym!$A$3:$BP$18,68,FALSE)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VLOOKUP(B115,audio_list_stym!$A$3:$AJ$18,36,FALSE)</f>
        <v>Sapota</v>
      </c>
      <c r="I115" t="s">
        <v>689</v>
      </c>
      <c r="J115" t="str">
        <f t="shared" si="27"/>
        <v>Sapota_2</v>
      </c>
      <c r="K115">
        <v>15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138</v>
      </c>
      <c r="Z115" t="str">
        <f>IF(G115="экспл",VLOOKUP(J115,quest_экспл!$A$1:$N$129,12,FALSE),IF(G115="импл_",0,0))</f>
        <v>sound\\On_nadrezan.wav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3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8"/>
        <v/>
      </c>
      <c r="AI115" t="s">
        <v>87</v>
      </c>
      <c r="AO115">
        <f t="shared" ca="1" si="34"/>
        <v>0.79323146995200799</v>
      </c>
      <c r="AP115" t="str">
        <f t="shared" ca="1" si="35"/>
        <v>pics\\Finik_6.jpg</v>
      </c>
      <c r="AR115" t="str">
        <f t="shared" si="37"/>
        <v/>
      </c>
      <c r="AS115" t="str">
        <f t="shared" si="29"/>
        <v/>
      </c>
      <c r="AT115">
        <f t="shared" ca="1" si="30"/>
        <v>0.72269642627721509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_Он_надрезан?</v>
      </c>
      <c r="BA115" t="e">
        <f>VLOOKUP(Q115,audio_list_stym!$B$2:$BQ$299,68,FALSE)</f>
        <v>#N/A</v>
      </c>
      <c r="BB115" t="str">
        <f t="shared" si="32"/>
        <v>Посмотрите,_вот_ТОДИС._Он_надрезан?</v>
      </c>
      <c r="BD115" cm="1">
        <f t="array" aca="1" ref="BD115" ca="1">INDEX($L$114:$L$121,(RANK(AT3,$AT$2:$AT$9)))</f>
        <v>2131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VLOOKUP(B116,audio_list_stym!$A$3:$BP$18,68,FALSE)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VLOOKUP(B116,audio_list_stym!$A$3:$AJ$18,36,FALSE)</f>
        <v>Sapota</v>
      </c>
      <c r="I116" t="s">
        <v>690</v>
      </c>
      <c r="J116" t="str">
        <f t="shared" si="27"/>
        <v>Sapota_3</v>
      </c>
      <c r="K116">
        <v>15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139</v>
      </c>
      <c r="Z116" t="str">
        <f>IF(G116="экспл",VLOOKUP(J116,quest_экспл!$A$1:$N$129,12,FALSE),IF(G116="импл_",0,0))</f>
        <v>sound\\On_perekruchen.wav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2172</v>
      </c>
      <c r="AD116" t="str">
        <f t="shared" ca="1" si="33"/>
        <v>pics\\dis23.jpg</v>
      </c>
      <c r="AE116" s="22" t="str">
        <f t="array" aca="1" ref="AE116" ca="1">IF(G116="экспл",INDEX(total_visual_stym!$C$146:$C$209,(RANK(total_visual_stym!E196,total_visual_stym!$E$146:$E$209))),0)</f>
        <v>pics\\dis23.jpg</v>
      </c>
      <c r="AF116" s="22" t="str">
        <f t="shared" si="28"/>
        <v/>
      </c>
      <c r="AI116" t="s">
        <v>88</v>
      </c>
      <c r="AO116">
        <f t="shared" ca="1" si="34"/>
        <v>0.52553030481792795</v>
      </c>
      <c r="AP116" t="str">
        <f t="shared" ca="1" si="35"/>
        <v>pics\\Kokos_7.jpg</v>
      </c>
      <c r="AR116" t="str">
        <f t="shared" si="37"/>
        <v/>
      </c>
      <c r="AS116" t="str">
        <f t="shared" si="29"/>
        <v/>
      </c>
      <c r="AT116">
        <f t="shared" ca="1" si="30"/>
        <v>0.80853054400046254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_Он_перекручен?</v>
      </c>
      <c r="BA116" t="e">
        <f>VLOOKUP(Q116,audio_list_stym!$B$2:$BQ$299,68,FALSE)</f>
        <v>#N/A</v>
      </c>
      <c r="BB116" t="str">
        <f t="shared" si="32"/>
        <v>Вот_ТОДИС._Он_перекручен?</v>
      </c>
      <c r="BD116" cm="1">
        <f t="array" aca="1" ref="BD116" ca="1">INDEX($L$114:$L$121,(RANK(AT4,$AT$2:$AT$9)))</f>
        <v>2134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VLOOKUP(B117,audio_list_stym!$A$3:$BP$18,68,FALSE)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VLOOKUP(B117,audio_list_stym!$A$3:$AJ$18,36,FALSE)</f>
        <v>Sapota</v>
      </c>
      <c r="I117" t="s">
        <v>691</v>
      </c>
      <c r="J117" t="str">
        <f t="shared" si="27"/>
        <v>Sapota_4</v>
      </c>
      <c r="K117">
        <v>15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140</v>
      </c>
      <c r="Z117" t="str">
        <f>IF(G117="экспл",VLOOKUP(J117,quest_экспл!$A$1:$N$129,12,FALSE),IF(G117="импл_",0,0))</f>
        <v>sound\\Sorvan_li_on.wav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3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8"/>
        <v/>
      </c>
      <c r="AI117" t="s">
        <v>89</v>
      </c>
      <c r="AO117">
        <f t="shared" ca="1" si="34"/>
        <v>0.45134276626035308</v>
      </c>
      <c r="AP117" t="str">
        <f t="shared" ca="1" si="35"/>
        <v>pics\\Limon_6.jpg</v>
      </c>
      <c r="AR117" t="str">
        <f t="shared" si="37"/>
        <v/>
      </c>
      <c r="AS117" t="str">
        <f t="shared" si="29"/>
        <v/>
      </c>
      <c r="AT117">
        <f t="shared" ca="1" si="30"/>
        <v>0.35434809840280257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_Сорван_ли_он?</v>
      </c>
      <c r="BA117" t="e">
        <f>VLOOKUP(Q117,audio_list_stym!$B$2:$BQ$299,68,FALSE)</f>
        <v>#N/A</v>
      </c>
      <c r="BB117" t="str">
        <f t="shared" si="32"/>
        <v>Это_ТОДИС._Сорван_ли_он?</v>
      </c>
      <c r="BD117" cm="1">
        <f t="array" aca="1" ref="BD117" ca="1">INDEX($L$114:$L$121,(RANK(AT5,$AT$2:$AT$9)))</f>
        <v>2136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VLOOKUP(B118,audio_list_stym!$A$3:$BP$18,68,FALSE)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VLOOKUP(B118,audio_list_stym!$A$3:$AJ$18,36,FALSE)</f>
        <v>Sapota</v>
      </c>
      <c r="I118" t="s">
        <v>692</v>
      </c>
      <c r="J118" t="str">
        <f t="shared" si="27"/>
        <v>Sapota_5</v>
      </c>
      <c r="K118">
        <v>15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141</v>
      </c>
      <c r="Z118" t="str">
        <f>IF(G118="экспл",VLOOKUP(J118,quest_экспл!$A$1:$N$129,12,FALSE),IF(G118="импл_",0,0))</f>
        <v>sound\\Spressovan_li_on.wav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2225</v>
      </c>
      <c r="AD118" t="str">
        <f t="shared" ca="1" si="33"/>
        <v>pics\\dis9.jpg</v>
      </c>
      <c r="AE118" s="22" t="str">
        <f t="array" aca="1" ref="AE118" ca="1">IF(G118="экспл",INDEX(total_visual_stym!$C$146:$C$209,(RANK(total_visual_stym!E198,total_visual_stym!$E$146:$E$209))),0)</f>
        <v>pics\\dis9.jpg</v>
      </c>
      <c r="AF118" s="22" t="str">
        <f t="shared" si="28"/>
        <v/>
      </c>
      <c r="AI118" t="s">
        <v>90</v>
      </c>
      <c r="AO118">
        <f t="shared" ca="1" si="34"/>
        <v>0.21000962093638065</v>
      </c>
      <c r="AP118" t="str">
        <f t="shared" ca="1" si="35"/>
        <v>pics\\Peper_7.jpg</v>
      </c>
      <c r="AR118" t="str">
        <f t="shared" si="37"/>
        <v/>
      </c>
      <c r="AS118" t="str">
        <f t="shared" si="29"/>
        <v/>
      </c>
      <c r="AT118">
        <f t="shared" ca="1" si="30"/>
        <v>0.60387462183865992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_Спрессован_ли_он?</v>
      </c>
      <c r="BA118" t="e">
        <f>VLOOKUP(Q118,audio_list_stym!$B$2:$BQ$299,68,FALSE)</f>
        <v>#N/A</v>
      </c>
      <c r="BB118" t="str">
        <f t="shared" si="32"/>
        <v>На_картинке_ТОДИС._Спрессован_ли_он?</v>
      </c>
      <c r="BD118" cm="1">
        <f t="array" aca="1" ref="BD118" ca="1">INDEX($L$114:$L$121,(RANK(AT6,$AT$2:$AT$9)))</f>
        <v>2130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VLOOKUP(B119,audio_list_stym!$A$3:$BP$18,68,FALSE)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VLOOKUP(B119,audio_list_stym!$A$3:$AJ$18,36,FALSE)</f>
        <v>Sapota</v>
      </c>
      <c r="I119" t="s">
        <v>693</v>
      </c>
      <c r="J119" t="str">
        <f t="shared" si="27"/>
        <v>Sapota_6</v>
      </c>
      <c r="K119">
        <v>15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142</v>
      </c>
      <c r="Z119" t="str">
        <f>IF(G119="экспл",VLOOKUP(J119,quest_экспл!$A$1:$N$129,12,FALSE),IF(G119="импл_",0,0))</f>
        <v>sound\\Zheltiy_li_on.wav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2181</v>
      </c>
      <c r="AD119" t="str">
        <f t="shared" ca="1" si="33"/>
        <v>pics\\dis24.jpg</v>
      </c>
      <c r="AE119" s="22" t="str">
        <f t="array" aca="1" ref="AE119" ca="1">IF(G119="экспл",INDEX(total_visual_stym!$C$146:$C$209,(RANK(total_visual_stym!E199,total_visual_stym!$E$146:$E$209))),0)</f>
        <v>pics\\dis24.jpg</v>
      </c>
      <c r="AF119" s="22" t="str">
        <f t="shared" si="28"/>
        <v/>
      </c>
      <c r="AI119" t="s">
        <v>91</v>
      </c>
      <c r="AO119">
        <f t="shared" ca="1" si="34"/>
        <v>0.78795793069873921</v>
      </c>
      <c r="AP119" t="str">
        <f t="shared" ca="1" si="35"/>
        <v>pics\\Finik_8.jpg</v>
      </c>
      <c r="AR119" t="str">
        <f t="shared" si="37"/>
        <v/>
      </c>
      <c r="AS119" t="str">
        <f t="shared" si="29"/>
        <v/>
      </c>
      <c r="AT119">
        <f t="shared" ca="1" si="30"/>
        <v>0.8254045724557123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_Желтый_ли_он?</v>
      </c>
      <c r="BA119" t="e">
        <f>VLOOKUP(Q119,audio_list_stym!$B$2:$BQ$299,68,FALSE)</f>
        <v>#N/A</v>
      </c>
      <c r="BB119" t="str">
        <f t="shared" si="32"/>
        <v>На_мониторе_ТОДИС._Желтый_ли_он?</v>
      </c>
      <c r="BD119" cm="1">
        <f t="array" aca="1" ref="BD119" ca="1">INDEX($L$114:$L$121,(RANK(AT7,$AT$2:$AT$9)))</f>
        <v>2133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VLOOKUP(B120,audio_list_stym!$A$3:$BP$18,68,FALSE)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VLOOKUP(B120,audio_list_stym!$A$3:$AJ$18,36,FALSE)</f>
        <v>Sapota</v>
      </c>
      <c r="I120" t="s">
        <v>694</v>
      </c>
      <c r="J120" t="str">
        <f t="shared" si="27"/>
        <v>Sapota_7</v>
      </c>
      <c r="K120">
        <v>15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143</v>
      </c>
      <c r="Z120" t="str">
        <f>IF(G120="экспл",VLOOKUP(J120,quest_экспл!$A$1:$N$129,12,FALSE),IF(G120="импл_",0,0))</f>
        <v>sound\\Rovniy_li_on.wav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2184</v>
      </c>
      <c r="AD120" t="str">
        <f t="shared" ca="1" si="33"/>
        <v>pics\\dis19.jpg</v>
      </c>
      <c r="AE120" s="22" t="str">
        <f t="array" aca="1" ref="AE120" ca="1">IF(G120="экспл",INDEX(total_visual_stym!$C$146:$C$209,(RANK(total_visual_stym!E200,total_visual_stym!$E$146:$E$209))),0)</f>
        <v>pics\\dis19.jpg</v>
      </c>
      <c r="AF120" s="22" t="str">
        <f t="shared" si="28"/>
        <v/>
      </c>
      <c r="AI120" t="s">
        <v>92</v>
      </c>
      <c r="AO120">
        <f t="shared" ca="1" si="34"/>
        <v>1.5657651011674933E-2</v>
      </c>
      <c r="AP120" t="str">
        <f t="shared" ca="1" si="35"/>
        <v>pics\\Tomat_8.jpg</v>
      </c>
      <c r="AR120" t="str">
        <f t="shared" si="37"/>
        <v/>
      </c>
      <c r="AS120" t="str">
        <f t="shared" si="29"/>
        <v/>
      </c>
      <c r="AT120">
        <f t="shared" ca="1" si="30"/>
        <v>7.737343314458478E-2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_Ровный_ли_он?</v>
      </c>
      <c r="BA120" t="e">
        <f>VLOOKUP(Q120,audio_list_stym!$B$2:$BQ$299,68,FALSE)</f>
        <v>#N/A</v>
      </c>
      <c r="BB120" t="str">
        <f t="shared" si="32"/>
        <v>Перед_Вами_ТОДИС._Ровный_ли_он?</v>
      </c>
      <c r="BD120" cm="1">
        <f t="array" aca="1" ref="BD120" ca="1">INDEX($L$114:$L$121,(RANK(AT8,$AT$2:$AT$9)))</f>
        <v>2132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VLOOKUP(B121,audio_list_stym!$A$3:$BP$18,68,FALSE)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VLOOKUP(B121,audio_list_stym!$A$3:$AJ$18,36,FALSE)</f>
        <v>Sapota</v>
      </c>
      <c r="I121" t="s">
        <v>695</v>
      </c>
      <c r="J121" t="str">
        <f t="shared" si="27"/>
        <v>Sapota_8</v>
      </c>
      <c r="K121">
        <v>15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144</v>
      </c>
      <c r="Z121" t="str">
        <f>IF(G121="экспл",VLOOKUP(J121,quest_экспл!$A$1:$N$129,12,FALSE),IF(G121="импл_",0,0))</f>
        <v>sound\\On_imeet_shipi.wav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2205</v>
      </c>
      <c r="AD121" t="str">
        <f t="shared" ca="1" si="33"/>
        <v>pics\\dis46.jpg</v>
      </c>
      <c r="AE121" s="22" t="str">
        <f t="array" aca="1" ref="AE121" ca="1">IF(G121="экспл",INDEX(total_visual_stym!$C$146:$C$209,(RANK(total_visual_stym!E201,total_visual_stym!$E$146:$E$209))),0)</f>
        <v>pics\\dis46.jpg</v>
      </c>
      <c r="AF121" s="22" t="str">
        <f t="shared" si="28"/>
        <v/>
      </c>
      <c r="AI121" t="s">
        <v>93</v>
      </c>
      <c r="AO121">
        <f t="shared" ca="1" si="34"/>
        <v>0.48447198176979811</v>
      </c>
      <c r="AP121" t="str">
        <f t="shared" ca="1" si="35"/>
        <v>pics\\Limon_2.jpg</v>
      </c>
      <c r="AR121" t="str">
        <f>IF(AH121="sound\\Ogorod",AP49,"")</f>
        <v/>
      </c>
      <c r="AS121" t="str">
        <f t="shared" si="29"/>
        <v/>
      </c>
      <c r="AT121">
        <f t="shared" ca="1" si="30"/>
        <v>0.85728839885112895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_Он_имеет_шипы?</v>
      </c>
      <c r="BA121" t="e">
        <f>VLOOKUP(Q121,audio_list_stym!$B$2:$BQ$299,68,FALSE)</f>
        <v>#N/A</v>
      </c>
      <c r="BB121" t="str">
        <f t="shared" si="32"/>
        <v>Вы_видите_ТОДИС._Он_имеет_шипы?</v>
      </c>
      <c r="BD121" cm="1">
        <f t="array" aca="1" ref="BD121" ca="1">INDEX($L$114:$L$121,(RANK(AT9,$AT$2:$AT$9)))</f>
        <v>2129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VLOOKUP(B122,audio_list_stym!$A$3:$BP$18,68,FALSE)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VLOOKUP(B122,audio_list_stym!$A$3:$AJ$18,36,FALSE)</f>
        <v>Tamanid</v>
      </c>
      <c r="I122" t="s">
        <v>688</v>
      </c>
      <c r="J122" t="str">
        <f t="shared" si="27"/>
        <v>Tamanid_1</v>
      </c>
      <c r="K122">
        <v>16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273</v>
      </c>
      <c r="Q122" t="str">
        <f>IF(G122="экспл",0,IF(G122="импл_",VLOOKUP(J122,quest_импл!$A$1:$J$129,8,FALSE),0))</f>
        <v>sound\\Krasnovatiy_li.wav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2027</v>
      </c>
      <c r="AD122" t="str">
        <f t="shared" ca="1" si="33"/>
        <v>pics\\Kokos_3.jpg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pics\\Kokos_3.jpg</v>
      </c>
      <c r="AI122" t="s">
        <v>124</v>
      </c>
      <c r="AO122">
        <f t="shared" ca="1" si="34"/>
        <v>0.61073194652663554</v>
      </c>
      <c r="AP122" t="str">
        <f t="shared" ca="1" si="35"/>
        <v>pics\\Kokos_3.jpg</v>
      </c>
      <c r="AR122" t="str">
        <f t="shared" ref="AR122:AR129" si="38">IF(AH122="sound\\Ogorod",AP50,"")</f>
        <v/>
      </c>
      <c r="AS122" t="str">
        <f t="shared" ca="1" si="29"/>
        <v>pics\\Kokos_3.jpg</v>
      </c>
      <c r="AT122">
        <f t="shared" ca="1" si="30"/>
        <v>0.8729261887070584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_Красноватый_ли_</v>
      </c>
      <c r="BB122" t="str">
        <f t="shared" si="32"/>
        <v>_Красноватый_ли_XXXXX?</v>
      </c>
      <c r="BC122">
        <f>A122</f>
        <v>1216</v>
      </c>
      <c r="BD122" cm="1">
        <f t="array" aca="1" ref="BD122" ca="1">INDEX($L$122:$L$129,(RANK(AT2,$AT$2:$AT$9)))</f>
        <v>2143</v>
      </c>
      <c r="BE122" cm="1">
        <f t="array" aca="1" ref="BE122" ca="1">INDEX(BD66:BD81,(RANK(AT9,$AT$2:$AT$17)))</f>
        <v>2152</v>
      </c>
      <c r="BF122" cm="1">
        <f t="array" aca="1" ref="BF122" ca="1">INDEX(BD90:BD105,(RANK(AT9,$AT$2:$AT$17)))</f>
        <v>2086</v>
      </c>
      <c r="BG122" cm="1">
        <f t="array" aca="1" ref="BG122" ca="1">INDEX(BD106:BD121,(RANK(AT9,$AT$2:$AT$17)))</f>
        <v>2118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VLOOKUP(B123,audio_list_stym!$A$3:$BP$18,68,FALSE)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VLOOKUP(B123,audio_list_stym!$A$3:$AJ$18,36,FALSE)</f>
        <v>Tamanid</v>
      </c>
      <c r="I123" t="s">
        <v>689</v>
      </c>
      <c r="J123" t="str">
        <f t="shared" si="27"/>
        <v>Tamanid_2</v>
      </c>
      <c r="K123">
        <v>16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274</v>
      </c>
      <c r="Q123" t="str">
        <f>IF(G123="экспл",0,IF(G123="импл_",VLOOKUP(J123,quest_импл!$A$1:$J$129,8,FALSE),0))</f>
        <v>sound\\Izognut_li.wav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2001</v>
      </c>
      <c r="AD123" t="str">
        <f t="shared" ca="1" si="33"/>
        <v>pics\\Banan_1.jpg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pics\\Banan_1.jpg</v>
      </c>
      <c r="AI123" t="s">
        <v>125</v>
      </c>
      <c r="AO123">
        <f t="shared" ca="1" si="34"/>
        <v>0.97907796831524974</v>
      </c>
      <c r="AP123" t="str">
        <f t="shared" ca="1" si="35"/>
        <v>pics\\Banan_1.jpg</v>
      </c>
      <c r="AR123" t="str">
        <f t="shared" si="38"/>
        <v/>
      </c>
      <c r="AS123" t="str">
        <f t="shared" ca="1" si="29"/>
        <v>pics\\Banan_1.jpg</v>
      </c>
      <c r="AT123">
        <f t="shared" ca="1" si="30"/>
        <v>0.78006693168706909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_Изогнут_ли_</v>
      </c>
      <c r="BB123" t="str">
        <f t="shared" si="32"/>
        <v>_Изогнут_ли_XXXXX?</v>
      </c>
      <c r="BD123" cm="1">
        <f t="array" aca="1" ref="BD123" ca="1">INDEX($L$122:$L$129,(RANK(AT3,$AT$2:$AT$9)))</f>
        <v>2139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VLOOKUP(B124,audio_list_stym!$A$3:$BP$18,68,FALSE)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VLOOKUP(B124,audio_list_stym!$A$3:$AJ$18,36,FALSE)</f>
        <v>Tamanid</v>
      </c>
      <c r="I124" t="s">
        <v>690</v>
      </c>
      <c r="J124" t="str">
        <f t="shared" si="27"/>
        <v>Tamanid_3</v>
      </c>
      <c r="K124">
        <v>16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275</v>
      </c>
      <c r="Q124" t="str">
        <f>IF(G124="экспл",0,IF(G124="импл_",VLOOKUP(J124,quest_импл!$A$1:$J$129,8,FALSE),0))</f>
        <v>sound\\Barhatistiy_li.wav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2011</v>
      </c>
      <c r="AD124" t="str">
        <f t="shared" ca="1" si="33"/>
        <v>pics\\Finik_3.jpg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pics\\Finik_3.jpg</v>
      </c>
      <c r="AI124" t="s">
        <v>126</v>
      </c>
      <c r="AO124">
        <f t="shared" ca="1" si="34"/>
        <v>0.8158257223519777</v>
      </c>
      <c r="AP124" t="str">
        <f t="shared" ca="1" si="35"/>
        <v>pics\\Finik_3.jpg</v>
      </c>
      <c r="AR124" t="str">
        <f t="shared" si="38"/>
        <v/>
      </c>
      <c r="AS124" t="str">
        <f t="shared" ca="1" si="29"/>
        <v>pics\\Finik_3.jpg</v>
      </c>
      <c r="AT124">
        <f t="shared" ca="1" si="30"/>
        <v>0.39386529471580534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_Бархатистый_ли_</v>
      </c>
      <c r="BB124" t="str">
        <f t="shared" si="32"/>
        <v>_Бархатистый_ли_XXXXX?</v>
      </c>
      <c r="BD124" cm="1">
        <f t="array" aca="1" ref="BD124" ca="1">INDEX($L$122:$L$129,(RANK(AT4,$AT$2:$AT$9)))</f>
        <v>2142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VLOOKUP(B125,audio_list_stym!$A$3:$BP$18,68,FALSE)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VLOOKUP(B125,audio_list_stym!$A$3:$AJ$18,36,FALSE)</f>
        <v>Tamanid</v>
      </c>
      <c r="I125" t="s">
        <v>691</v>
      </c>
      <c r="J125" t="str">
        <f t="shared" si="27"/>
        <v>Tamanid_4</v>
      </c>
      <c r="K125">
        <v>16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276</v>
      </c>
      <c r="Q125" t="str">
        <f>IF(G125="экспл",0,IF(G125="импл_",VLOOKUP(J125,quest_импл!$A$1:$J$129,8,FALSE),0))</f>
        <v>sound\\Odnotonniy_li.wav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2055</v>
      </c>
      <c r="AD125" t="str">
        <f t="shared" ca="1" si="33"/>
        <v>pics\\Redis_7.jpg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pics\\Redis_7.jpg</v>
      </c>
      <c r="AI125" t="s">
        <v>127</v>
      </c>
      <c r="AO125">
        <f t="shared" ca="1" si="34"/>
        <v>0.14809396699966082</v>
      </c>
      <c r="AP125" t="str">
        <f t="shared" ca="1" si="35"/>
        <v>pics\\Redis_7.jpg</v>
      </c>
      <c r="AR125" t="str">
        <f t="shared" si="38"/>
        <v/>
      </c>
      <c r="AS125" t="str">
        <f t="shared" ca="1" si="29"/>
        <v>pics\\Redis_7.jpg</v>
      </c>
      <c r="AT125">
        <f t="shared" ca="1" si="30"/>
        <v>0.49716856620004601</v>
      </c>
      <c r="AU125" t="s">
        <v>697</v>
      </c>
      <c r="AV125" t="str">
        <f t="shared" ca="1" si="31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_Однотонный_ли_</v>
      </c>
      <c r="BB125" t="str">
        <f t="shared" si="32"/>
        <v>_Однотонный_ли_XXXXX?</v>
      </c>
      <c r="BD125" cm="1">
        <f t="array" aca="1" ref="BD125" ca="1">INDEX($L$122:$L$129,(RANK(AT5,$AT$2:$AT$9)))</f>
        <v>2144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VLOOKUP(B126,audio_list_stym!$A$3:$BP$18,68,FALSE)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VLOOKUP(B126,audio_list_stym!$A$3:$AJ$18,36,FALSE)</f>
        <v>Tamanid</v>
      </c>
      <c r="I126" t="s">
        <v>692</v>
      </c>
      <c r="J126" t="str">
        <f t="shared" si="27"/>
        <v>Tamanid_5</v>
      </c>
      <c r="K126">
        <v>16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277</v>
      </c>
      <c r="Q126" t="str">
        <f>IF(G126="экспл",0,IF(G126="импл_",VLOOKUP(J126,quest_импл!$A$1:$J$129,8,FALSE),0))</f>
        <v>sound\\Prozrachniy_li.wav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2050</v>
      </c>
      <c r="AD126" t="str">
        <f t="shared" ca="1" si="33"/>
        <v>pics\\Redis_2.jpg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pics\\Redis_2.jpg</v>
      </c>
      <c r="AI126" t="s">
        <v>128</v>
      </c>
      <c r="AO126">
        <f t="shared" ca="1" si="34"/>
        <v>0.1791528362391217</v>
      </c>
      <c r="AP126" t="str">
        <f t="shared" ca="1" si="35"/>
        <v>pics\\Redis_2.jpg</v>
      </c>
      <c r="AR126" t="str">
        <f t="shared" si="38"/>
        <v/>
      </c>
      <c r="AS126" t="str">
        <f t="shared" ca="1" si="29"/>
        <v>pics\\Redis_2.jpg</v>
      </c>
      <c r="AT126">
        <f t="shared" ca="1" si="30"/>
        <v>0.39699949560514491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_Прозрачный_ли_</v>
      </c>
      <c r="BB126" t="str">
        <f t="shared" si="32"/>
        <v>_Прозрачный_ли_XXXXX?</v>
      </c>
      <c r="BD126" cm="1">
        <f t="array" aca="1" ref="BD126" ca="1">INDEX($L$122:$L$129,(RANK(AT6,$AT$2:$AT$9)))</f>
        <v>2138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VLOOKUP(B127,audio_list_stym!$A$3:$BP$18,68,FALSE)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VLOOKUP(B127,audio_list_stym!$A$3:$AJ$18,36,FALSE)</f>
        <v>Tamanid</v>
      </c>
      <c r="I127" t="s">
        <v>693</v>
      </c>
      <c r="J127" t="str">
        <f t="shared" si="27"/>
        <v>Tamanid_6</v>
      </c>
      <c r="K127">
        <v>16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278</v>
      </c>
      <c r="Q127" t="str">
        <f>IF(G127="экспл",0,IF(G127="импл_",VLOOKUP(J127,quest_импл!$A$1:$J$129,8,FALSE),0))</f>
        <v>sound\\Izmelchen_li.wav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2013</v>
      </c>
      <c r="AD127" t="str">
        <f t="shared" ca="1" si="33"/>
        <v>pics\\Finik_5.jpg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pics\\Finik_5.jpg</v>
      </c>
      <c r="AI127" t="s">
        <v>129</v>
      </c>
      <c r="AO127">
        <f t="shared" ca="1" si="34"/>
        <v>0.81126823663395053</v>
      </c>
      <c r="AP127" t="str">
        <f t="shared" ca="1" si="35"/>
        <v>pics\\Finik_5.jpg</v>
      </c>
      <c r="AR127" t="str">
        <f t="shared" si="38"/>
        <v/>
      </c>
      <c r="AS127" t="str">
        <f t="shared" ca="1" si="29"/>
        <v>pics\\Finik_5.jpg</v>
      </c>
      <c r="AT127">
        <f t="shared" ca="1" si="30"/>
        <v>0.23111295988420355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_Измельчен_ли_</v>
      </c>
      <c r="BB127" t="str">
        <f t="shared" si="32"/>
        <v>_Измельчен_ли_XXXXX?</v>
      </c>
      <c r="BD127" cm="1">
        <f t="array" aca="1" ref="BD127" ca="1">INDEX($L$122:$L$129,(RANK(AT7,$AT$2:$AT$9)))</f>
        <v>2141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VLOOKUP(B128,audio_list_stym!$A$3:$BP$18,68,FALSE)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VLOOKUP(B128,audio_list_stym!$A$3:$AJ$18,36,FALSE)</f>
        <v>Tamanid</v>
      </c>
      <c r="I128" t="s">
        <v>694</v>
      </c>
      <c r="J128" t="str">
        <f t="shared" si="27"/>
        <v>Tamanid_7</v>
      </c>
      <c r="K128">
        <v>16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279</v>
      </c>
      <c r="Q128" t="str">
        <f>IF(G128="экспл",0,IF(G128="импл_",VLOOKUP(J128,quest_импл!$A$1:$J$129,8,FALSE),0))</f>
        <v>sound\\Cvetushiy_li.wav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2015</v>
      </c>
      <c r="AD128" t="str">
        <f t="shared" ca="1" si="33"/>
        <v>pics\\Finik_7.jpg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pics\\Finik_7.jpg</v>
      </c>
      <c r="AI128" t="s">
        <v>130</v>
      </c>
      <c r="AO128">
        <f t="shared" ca="1" si="34"/>
        <v>0.78799429233711982</v>
      </c>
      <c r="AP128" t="str">
        <f t="shared" ca="1" si="35"/>
        <v>pics\\Finik_7.jpg</v>
      </c>
      <c r="AR128" t="str">
        <f t="shared" si="38"/>
        <v/>
      </c>
      <c r="AS128" t="str">
        <f t="shared" ca="1" si="29"/>
        <v>pics\\Finik_7.jpg</v>
      </c>
      <c r="AT128">
        <f t="shared" ca="1" si="30"/>
        <v>0.9542938068672393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_Цветущий_ли_</v>
      </c>
      <c r="BB128" t="str">
        <f t="shared" si="32"/>
        <v>_Цветущий_ли_XXXXX?</v>
      </c>
      <c r="BD128" cm="1">
        <f t="array" aca="1" ref="BD128" ca="1">INDEX($L$122:$L$129,(RANK(AT8,$AT$2:$AT$9)))</f>
        <v>2140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VLOOKUP(B129,audio_list_stym!$A$3:$BP$18,68,FALSE)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VLOOKUP(B129,audio_list_stym!$A$3:$AJ$18,36,FALSE)</f>
        <v>Tamanid</v>
      </c>
      <c r="I129" t="s">
        <v>695</v>
      </c>
      <c r="J129" t="str">
        <f t="shared" si="27"/>
        <v>Tamanid_8</v>
      </c>
      <c r="K129">
        <v>16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280</v>
      </c>
      <c r="Q129" t="str">
        <f>IF(G129="экспл",0,IF(G129="импл_",VLOOKUP(J129,quest_импл!$A$1:$J$129,8,FALSE),0))</f>
        <v>sound\\Skruchen_li.wav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2003</v>
      </c>
      <c r="AD129" t="str">
        <f t="shared" ca="1" si="33"/>
        <v>pics\\Banan_3.jpg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pics\\Banan_3.jpg</v>
      </c>
      <c r="AI129" t="s">
        <v>131</v>
      </c>
      <c r="AO129">
        <f t="shared" ca="1" si="34"/>
        <v>0.97339025268950929</v>
      </c>
      <c r="AP129" t="str">
        <f t="shared" ca="1" si="35"/>
        <v>pics\\Banan_3.jpg</v>
      </c>
      <c r="AR129" t="str">
        <f t="shared" si="38"/>
        <v/>
      </c>
      <c r="AS129" t="str">
        <f t="shared" ca="1" si="29"/>
        <v>pics\\Banan_3.jpg</v>
      </c>
      <c r="AT129">
        <f t="shared" ca="1" si="30"/>
        <v>0.91170859114396452</v>
      </c>
      <c r="AU129" t="s">
        <v>697</v>
      </c>
      <c r="AV129" t="str">
        <f t="shared" ca="1" si="31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_Скручен_ли_</v>
      </c>
      <c r="BB129" t="str">
        <f t="shared" si="32"/>
        <v>_Скручен_ли_XXXXX?</v>
      </c>
      <c r="BD129" cm="1">
        <f t="array" aca="1" ref="BD129" ca="1">INDEX($L$122:$L$129,(RANK(AT9,$AT$2:$AT$9)))</f>
        <v>2137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2000-000000000000}"/>
  <pageMargins left="0.7" right="0.7" top="0.75" bottom="0.75" header="0.3" footer="0.3"/>
  <pageSetup paperSize="9" orientation="portrait" horizontalDpi="4294967293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14349-B033-44DD-B7D5-EC64E5F37207}">
  <dimension ref="A1:O17"/>
  <sheetViews>
    <sheetView tabSelected="1" workbookViewId="0">
      <selection activeCell="F2" sqref="F2"/>
    </sheetView>
  </sheetViews>
  <sheetFormatPr defaultRowHeight="14.25" x14ac:dyDescent="0.45"/>
  <cols>
    <col min="1" max="1" width="14.1328125" customWidth="1"/>
    <col min="3" max="3" width="19.06640625" customWidth="1"/>
    <col min="6" max="6" width="24.796875" customWidth="1"/>
  </cols>
  <sheetData>
    <row r="1" spans="1:15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G1" s="23"/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3" t="s">
        <v>1170</v>
      </c>
      <c r="N1" s="23" t="s">
        <v>1171</v>
      </c>
      <c r="O1" s="23" t="s">
        <v>1172</v>
      </c>
    </row>
    <row r="2" spans="1:15" x14ac:dyDescent="0.45">
      <c r="A2">
        <v>1201</v>
      </c>
      <c r="B2" t="s">
        <v>342</v>
      </c>
      <c r="C2" t="s">
        <v>326</v>
      </c>
      <c r="D2">
        <v>100</v>
      </c>
      <c r="E2">
        <v>13</v>
      </c>
      <c r="F2" t="s">
        <v>658</v>
      </c>
      <c r="G2" t="s">
        <v>1173</v>
      </c>
      <c r="H2" t="s">
        <v>669</v>
      </c>
      <c r="I2" t="s">
        <v>688</v>
      </c>
      <c r="J2" t="s">
        <v>59</v>
      </c>
      <c r="K2">
        <v>13</v>
      </c>
      <c r="L2">
        <v>2057</v>
      </c>
    </row>
    <row r="3" spans="1:15" x14ac:dyDescent="0.45">
      <c r="A3">
        <v>1202</v>
      </c>
      <c r="B3" t="s">
        <v>343</v>
      </c>
      <c r="C3" t="s">
        <v>337</v>
      </c>
      <c r="D3">
        <v>101</v>
      </c>
      <c r="E3">
        <v>10</v>
      </c>
      <c r="F3" t="s">
        <v>655</v>
      </c>
      <c r="G3" t="s">
        <v>1174</v>
      </c>
      <c r="H3" t="s">
        <v>666</v>
      </c>
      <c r="I3" t="s">
        <v>688</v>
      </c>
      <c r="J3" t="s">
        <v>35</v>
      </c>
      <c r="K3">
        <v>10</v>
      </c>
      <c r="L3">
        <v>2033</v>
      </c>
    </row>
    <row r="4" spans="1:15" x14ac:dyDescent="0.45">
      <c r="A4">
        <v>1203</v>
      </c>
      <c r="B4" t="s">
        <v>344</v>
      </c>
      <c r="C4" t="s">
        <v>327</v>
      </c>
      <c r="D4">
        <v>102</v>
      </c>
      <c r="E4">
        <v>11</v>
      </c>
      <c r="F4" t="s">
        <v>656</v>
      </c>
      <c r="G4" t="s">
        <v>1173</v>
      </c>
      <c r="H4" t="s">
        <v>665</v>
      </c>
      <c r="I4" t="s">
        <v>688</v>
      </c>
      <c r="J4" t="s">
        <v>27</v>
      </c>
      <c r="K4">
        <v>11</v>
      </c>
      <c r="L4">
        <v>2025</v>
      </c>
    </row>
    <row r="5" spans="1:15" x14ac:dyDescent="0.45">
      <c r="A5">
        <v>1204</v>
      </c>
      <c r="B5" t="s">
        <v>345</v>
      </c>
      <c r="C5" t="s">
        <v>338</v>
      </c>
      <c r="D5">
        <v>103</v>
      </c>
      <c r="E5">
        <v>12</v>
      </c>
      <c r="F5" t="s">
        <v>657</v>
      </c>
      <c r="G5" t="s">
        <v>1174</v>
      </c>
      <c r="H5" t="s">
        <v>668</v>
      </c>
      <c r="I5" t="s">
        <v>688</v>
      </c>
      <c r="J5" t="s">
        <v>51</v>
      </c>
      <c r="K5">
        <v>12</v>
      </c>
      <c r="L5">
        <v>2049</v>
      </c>
    </row>
    <row r="6" spans="1:15" x14ac:dyDescent="0.45">
      <c r="A6">
        <v>1205</v>
      </c>
      <c r="B6" t="s">
        <v>346</v>
      </c>
      <c r="C6" t="s">
        <v>339</v>
      </c>
      <c r="D6">
        <v>104</v>
      </c>
      <c r="E6">
        <v>13</v>
      </c>
      <c r="F6" t="s">
        <v>658</v>
      </c>
      <c r="G6" t="s">
        <v>1173</v>
      </c>
      <c r="H6" t="s">
        <v>667</v>
      </c>
      <c r="I6" t="s">
        <v>688</v>
      </c>
      <c r="J6" t="s">
        <v>43</v>
      </c>
      <c r="K6">
        <v>13</v>
      </c>
      <c r="L6">
        <v>2041</v>
      </c>
    </row>
    <row r="7" spans="1:15" x14ac:dyDescent="0.45">
      <c r="A7">
        <v>1206</v>
      </c>
      <c r="B7" t="s">
        <v>347</v>
      </c>
      <c r="C7" t="s">
        <v>328</v>
      </c>
      <c r="D7">
        <v>105</v>
      </c>
      <c r="E7">
        <v>10</v>
      </c>
      <c r="F7" t="s">
        <v>655</v>
      </c>
      <c r="G7" t="s">
        <v>1174</v>
      </c>
      <c r="H7" t="s">
        <v>347</v>
      </c>
      <c r="I7" t="s">
        <v>688</v>
      </c>
      <c r="J7" t="s">
        <v>3</v>
      </c>
      <c r="K7">
        <v>10</v>
      </c>
      <c r="L7">
        <v>2001</v>
      </c>
    </row>
    <row r="8" spans="1:15" x14ac:dyDescent="0.45">
      <c r="A8">
        <v>1207</v>
      </c>
      <c r="B8" t="s">
        <v>348</v>
      </c>
      <c r="C8" t="s">
        <v>329</v>
      </c>
      <c r="D8">
        <v>106</v>
      </c>
      <c r="E8">
        <v>11</v>
      </c>
      <c r="F8" t="s">
        <v>656</v>
      </c>
      <c r="G8" t="s">
        <v>1173</v>
      </c>
      <c r="H8" t="s">
        <v>663</v>
      </c>
      <c r="I8" t="s">
        <v>688</v>
      </c>
      <c r="J8" t="s">
        <v>11</v>
      </c>
      <c r="K8">
        <v>11</v>
      </c>
      <c r="L8">
        <v>2009</v>
      </c>
    </row>
    <row r="9" spans="1:15" x14ac:dyDescent="0.45">
      <c r="A9">
        <v>1208</v>
      </c>
      <c r="B9" t="s">
        <v>349</v>
      </c>
      <c r="C9" t="s">
        <v>330</v>
      </c>
      <c r="D9">
        <v>107</v>
      </c>
      <c r="E9">
        <v>12</v>
      </c>
      <c r="F9" t="s">
        <v>657</v>
      </c>
      <c r="G9" t="s">
        <v>1174</v>
      </c>
      <c r="H9" t="s">
        <v>664</v>
      </c>
      <c r="I9" t="s">
        <v>688</v>
      </c>
      <c r="J9" t="s">
        <v>19</v>
      </c>
      <c r="K9">
        <v>12</v>
      </c>
      <c r="L9">
        <v>2017</v>
      </c>
    </row>
    <row r="10" spans="1:15" x14ac:dyDescent="0.45">
      <c r="A10">
        <v>1209</v>
      </c>
      <c r="B10" t="s">
        <v>350</v>
      </c>
      <c r="C10" t="s">
        <v>331</v>
      </c>
      <c r="D10">
        <v>108</v>
      </c>
      <c r="E10">
        <v>17</v>
      </c>
      <c r="F10" t="s">
        <v>662</v>
      </c>
      <c r="G10" t="s">
        <v>1173</v>
      </c>
      <c r="H10" t="s">
        <v>677</v>
      </c>
      <c r="I10" t="s">
        <v>688</v>
      </c>
      <c r="J10" t="s">
        <v>252</v>
      </c>
      <c r="K10">
        <v>17</v>
      </c>
      <c r="L10">
        <v>2145</v>
      </c>
    </row>
    <row r="11" spans="1:15" x14ac:dyDescent="0.45">
      <c r="A11">
        <v>1210</v>
      </c>
      <c r="B11" t="s">
        <v>351</v>
      </c>
      <c r="C11" t="s">
        <v>332</v>
      </c>
      <c r="D11">
        <v>109</v>
      </c>
      <c r="E11">
        <v>14</v>
      </c>
      <c r="F11" t="s">
        <v>659</v>
      </c>
      <c r="G11" t="s">
        <v>1174</v>
      </c>
      <c r="H11" t="s">
        <v>670</v>
      </c>
      <c r="I11" t="s">
        <v>688</v>
      </c>
      <c r="J11" t="s">
        <v>196</v>
      </c>
      <c r="K11">
        <v>14</v>
      </c>
      <c r="L11">
        <v>2065</v>
      </c>
    </row>
    <row r="12" spans="1:15" x14ac:dyDescent="0.45">
      <c r="A12">
        <v>1211</v>
      </c>
      <c r="B12" t="s">
        <v>352</v>
      </c>
      <c r="C12" t="s">
        <v>333</v>
      </c>
      <c r="D12">
        <v>110</v>
      </c>
      <c r="E12">
        <v>15</v>
      </c>
      <c r="F12" t="s">
        <v>660</v>
      </c>
      <c r="G12" t="s">
        <v>1173</v>
      </c>
      <c r="H12" t="s">
        <v>671</v>
      </c>
      <c r="I12" t="s">
        <v>688</v>
      </c>
      <c r="J12" t="s">
        <v>204</v>
      </c>
      <c r="K12">
        <v>15</v>
      </c>
      <c r="L12">
        <v>2073</v>
      </c>
    </row>
    <row r="13" spans="1:15" x14ac:dyDescent="0.45">
      <c r="A13">
        <v>1212</v>
      </c>
      <c r="B13" t="s">
        <v>353</v>
      </c>
      <c r="C13" t="s">
        <v>340</v>
      </c>
      <c r="D13">
        <v>111</v>
      </c>
      <c r="E13">
        <v>16</v>
      </c>
      <c r="F13" t="s">
        <v>661</v>
      </c>
      <c r="G13" t="s">
        <v>1174</v>
      </c>
      <c r="H13" t="s">
        <v>672</v>
      </c>
      <c r="I13" t="s">
        <v>688</v>
      </c>
      <c r="J13" t="s">
        <v>212</v>
      </c>
      <c r="K13">
        <v>16</v>
      </c>
      <c r="L13">
        <v>2081</v>
      </c>
    </row>
    <row r="14" spans="1:15" x14ac:dyDescent="0.45">
      <c r="A14">
        <v>1213</v>
      </c>
      <c r="B14" t="s">
        <v>354</v>
      </c>
      <c r="C14" t="s">
        <v>334</v>
      </c>
      <c r="D14">
        <v>112</v>
      </c>
      <c r="E14">
        <v>17</v>
      </c>
      <c r="F14" t="s">
        <v>662</v>
      </c>
      <c r="G14" t="s">
        <v>1173</v>
      </c>
      <c r="H14" t="s">
        <v>673</v>
      </c>
      <c r="I14" t="s">
        <v>688</v>
      </c>
      <c r="J14" t="s">
        <v>220</v>
      </c>
      <c r="K14">
        <v>17</v>
      </c>
      <c r="L14">
        <v>2089</v>
      </c>
    </row>
    <row r="15" spans="1:15" x14ac:dyDescent="0.45">
      <c r="A15">
        <v>1214</v>
      </c>
      <c r="B15" t="s">
        <v>355</v>
      </c>
      <c r="C15" t="s">
        <v>335</v>
      </c>
      <c r="D15">
        <v>113</v>
      </c>
      <c r="E15">
        <v>14</v>
      </c>
      <c r="F15" t="s">
        <v>659</v>
      </c>
      <c r="G15" t="s">
        <v>1174</v>
      </c>
      <c r="H15" t="s">
        <v>674</v>
      </c>
      <c r="I15" t="s">
        <v>688</v>
      </c>
      <c r="J15" t="s">
        <v>228</v>
      </c>
      <c r="K15">
        <v>14</v>
      </c>
      <c r="L15">
        <v>2113</v>
      </c>
    </row>
    <row r="16" spans="1:15" x14ac:dyDescent="0.45">
      <c r="A16">
        <v>1215</v>
      </c>
      <c r="B16" t="s">
        <v>356</v>
      </c>
      <c r="C16" t="s">
        <v>341</v>
      </c>
      <c r="D16">
        <v>114</v>
      </c>
      <c r="E16">
        <v>15</v>
      </c>
      <c r="F16" t="s">
        <v>660</v>
      </c>
      <c r="G16" t="s">
        <v>1173</v>
      </c>
      <c r="H16" t="s">
        <v>675</v>
      </c>
      <c r="I16" t="s">
        <v>688</v>
      </c>
      <c r="J16" t="s">
        <v>236</v>
      </c>
      <c r="K16">
        <v>15</v>
      </c>
      <c r="L16">
        <v>2129</v>
      </c>
    </row>
    <row r="17" spans="1:12" x14ac:dyDescent="0.45">
      <c r="A17">
        <v>1216</v>
      </c>
      <c r="B17" t="s">
        <v>357</v>
      </c>
      <c r="C17" t="s">
        <v>336</v>
      </c>
      <c r="D17">
        <v>115</v>
      </c>
      <c r="E17">
        <v>16</v>
      </c>
      <c r="F17" t="s">
        <v>661</v>
      </c>
      <c r="G17" t="s">
        <v>1174</v>
      </c>
      <c r="H17" t="s">
        <v>676</v>
      </c>
      <c r="I17" t="s">
        <v>688</v>
      </c>
      <c r="J17" t="s">
        <v>244</v>
      </c>
      <c r="K17">
        <v>16</v>
      </c>
      <c r="L17">
        <v>2137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Q299"/>
  <sheetViews>
    <sheetView zoomScale="74" zoomScaleNormal="74" workbookViewId="0">
      <selection activeCell="C18" sqref="B11:C18"/>
    </sheetView>
  </sheetViews>
  <sheetFormatPr defaultRowHeight="14.25" x14ac:dyDescent="0.45"/>
  <cols>
    <col min="1" max="1" width="16" customWidth="1"/>
    <col min="2" max="2" width="25.53125" customWidth="1"/>
    <col min="5" max="68" width="0.86328125" customWidth="1"/>
    <col min="71" max="71" width="17.19921875" customWidth="1"/>
  </cols>
  <sheetData>
    <row r="1" spans="1:69" x14ac:dyDescent="0.4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</row>
    <row r="2" spans="1:69" x14ac:dyDescent="0.45">
      <c r="A2" s="3"/>
      <c r="B2" t="s">
        <v>261</v>
      </c>
      <c r="C2" t="s">
        <v>260</v>
      </c>
      <c r="D2" s="3"/>
      <c r="E2" s="3" t="s">
        <v>262</v>
      </c>
      <c r="F2" s="3" t="s">
        <v>263</v>
      </c>
      <c r="G2" s="3" t="s">
        <v>264</v>
      </c>
      <c r="H2" s="3" t="s">
        <v>265</v>
      </c>
      <c r="I2" s="3" t="s">
        <v>266</v>
      </c>
      <c r="J2" s="3" t="s">
        <v>267</v>
      </c>
      <c r="K2" s="3" t="s">
        <v>268</v>
      </c>
      <c r="L2" s="3" t="s">
        <v>269</v>
      </c>
      <c r="M2" s="3" t="s">
        <v>270</v>
      </c>
      <c r="N2" s="3" t="s">
        <v>271</v>
      </c>
      <c r="O2" s="3" t="s">
        <v>272</v>
      </c>
      <c r="P2" s="3" t="s">
        <v>273</v>
      </c>
      <c r="Q2" s="3" t="s">
        <v>274</v>
      </c>
      <c r="R2" s="3" t="s">
        <v>275</v>
      </c>
      <c r="S2" s="3" t="s">
        <v>276</v>
      </c>
      <c r="T2" s="3" t="s">
        <v>277</v>
      </c>
      <c r="U2" s="3" t="s">
        <v>278</v>
      </c>
      <c r="V2" s="3" t="s">
        <v>279</v>
      </c>
      <c r="W2" s="3" t="s">
        <v>280</v>
      </c>
      <c r="X2" s="3" t="s">
        <v>281</v>
      </c>
      <c r="Y2" s="3" t="s">
        <v>282</v>
      </c>
      <c r="Z2" s="3" t="s">
        <v>283</v>
      </c>
      <c r="AA2" s="3" t="s">
        <v>284</v>
      </c>
      <c r="AB2" s="3" t="s">
        <v>285</v>
      </c>
      <c r="AC2" s="3" t="s">
        <v>286</v>
      </c>
      <c r="AD2" s="3" t="s">
        <v>287</v>
      </c>
      <c r="AE2" s="3" t="s">
        <v>288</v>
      </c>
      <c r="AF2" s="3" t="s">
        <v>289</v>
      </c>
      <c r="AG2" s="3" t="s">
        <v>290</v>
      </c>
      <c r="AH2" s="3" t="s">
        <v>291</v>
      </c>
      <c r="AI2" s="3" t="s">
        <v>292</v>
      </c>
      <c r="AJ2" s="3" t="s">
        <v>293</v>
      </c>
      <c r="AK2" s="3" t="s">
        <v>294</v>
      </c>
      <c r="AL2" s="3" t="s">
        <v>295</v>
      </c>
      <c r="AM2" s="3" t="s">
        <v>296</v>
      </c>
      <c r="AN2" s="3" t="s">
        <v>297</v>
      </c>
      <c r="AO2" s="3" t="s">
        <v>298</v>
      </c>
      <c r="AP2" s="3" t="s">
        <v>299</v>
      </c>
      <c r="AQ2" s="3" t="s">
        <v>300</v>
      </c>
      <c r="AR2" s="3" t="s">
        <v>301</v>
      </c>
      <c r="AS2" s="3" t="s">
        <v>302</v>
      </c>
      <c r="AT2" s="3" t="s">
        <v>303</v>
      </c>
      <c r="AU2" s="3" t="s">
        <v>304</v>
      </c>
      <c r="AV2" s="3" t="s">
        <v>305</v>
      </c>
      <c r="AW2" s="3" t="s">
        <v>306</v>
      </c>
      <c r="AX2" s="3" t="s">
        <v>307</v>
      </c>
      <c r="AY2" s="3" t="s">
        <v>308</v>
      </c>
      <c r="AZ2" s="3" t="s">
        <v>309</v>
      </c>
      <c r="BA2" s="3" t="s">
        <v>310</v>
      </c>
      <c r="BB2" s="3" t="s">
        <v>311</v>
      </c>
      <c r="BC2" s="3" t="s">
        <v>312</v>
      </c>
      <c r="BD2" s="3" t="s">
        <v>313</v>
      </c>
      <c r="BE2" s="3" t="s">
        <v>314</v>
      </c>
      <c r="BF2" s="3" t="s">
        <v>315</v>
      </c>
      <c r="BG2" s="3" t="s">
        <v>316</v>
      </c>
      <c r="BH2" s="3" t="s">
        <v>317</v>
      </c>
      <c r="BI2" s="3" t="s">
        <v>318</v>
      </c>
      <c r="BJ2" s="3" t="s">
        <v>319</v>
      </c>
      <c r="BK2" s="3" t="s">
        <v>320</v>
      </c>
      <c r="BL2" s="3" t="s">
        <v>321</v>
      </c>
      <c r="BM2" s="3" t="s">
        <v>322</v>
      </c>
      <c r="BN2" s="3" t="s">
        <v>323</v>
      </c>
      <c r="BO2" s="3" t="s">
        <v>324</v>
      </c>
      <c r="BP2" s="3" t="s">
        <v>325</v>
      </c>
    </row>
    <row r="3" spans="1:69" x14ac:dyDescent="0.45">
      <c r="A3" t="s">
        <v>342</v>
      </c>
      <c r="B3" t="s">
        <v>326</v>
      </c>
      <c r="C3" s="29">
        <v>1201</v>
      </c>
      <c r="D3">
        <v>100</v>
      </c>
      <c r="E3" t="s">
        <v>669</v>
      </c>
      <c r="F3" t="s">
        <v>669</v>
      </c>
      <c r="G3" t="s">
        <v>669</v>
      </c>
      <c r="H3" t="s">
        <v>669</v>
      </c>
      <c r="I3" t="s">
        <v>669</v>
      </c>
      <c r="J3" t="s">
        <v>669</v>
      </c>
      <c r="K3" t="s">
        <v>669</v>
      </c>
      <c r="L3" t="s">
        <v>669</v>
      </c>
      <c r="M3" t="s">
        <v>669</v>
      </c>
      <c r="N3" t="s">
        <v>669</v>
      </c>
      <c r="O3" t="s">
        <v>669</v>
      </c>
      <c r="P3" t="s">
        <v>669</v>
      </c>
      <c r="Q3" t="s">
        <v>669</v>
      </c>
      <c r="R3" t="s">
        <v>669</v>
      </c>
      <c r="S3" t="s">
        <v>669</v>
      </c>
      <c r="T3" t="s">
        <v>669</v>
      </c>
      <c r="U3" t="s">
        <v>669</v>
      </c>
      <c r="V3" t="s">
        <v>669</v>
      </c>
      <c r="W3" t="s">
        <v>669</v>
      </c>
      <c r="X3" t="s">
        <v>669</v>
      </c>
      <c r="Y3" t="s">
        <v>669</v>
      </c>
      <c r="Z3" t="s">
        <v>669</v>
      </c>
      <c r="AA3" t="s">
        <v>669</v>
      </c>
      <c r="AB3" t="s">
        <v>669</v>
      </c>
      <c r="AC3" t="s">
        <v>669</v>
      </c>
      <c r="AD3" t="s">
        <v>669</v>
      </c>
      <c r="AE3" t="s">
        <v>669</v>
      </c>
      <c r="AF3" t="s">
        <v>669</v>
      </c>
      <c r="AG3" t="s">
        <v>669</v>
      </c>
      <c r="AH3" t="s">
        <v>669</v>
      </c>
      <c r="AI3" t="s">
        <v>669</v>
      </c>
      <c r="AJ3" t="s">
        <v>669</v>
      </c>
      <c r="AK3">
        <v>10</v>
      </c>
      <c r="AL3">
        <v>11</v>
      </c>
      <c r="AM3">
        <v>12</v>
      </c>
      <c r="AN3">
        <v>13</v>
      </c>
      <c r="AO3">
        <v>10</v>
      </c>
      <c r="AP3">
        <v>11</v>
      </c>
      <c r="AQ3">
        <v>12</v>
      </c>
      <c r="AR3">
        <v>13</v>
      </c>
      <c r="AS3">
        <v>10</v>
      </c>
      <c r="AT3">
        <v>11</v>
      </c>
      <c r="AU3">
        <v>12</v>
      </c>
      <c r="AV3">
        <v>13</v>
      </c>
      <c r="AW3">
        <v>10</v>
      </c>
      <c r="AX3">
        <v>11</v>
      </c>
      <c r="AY3">
        <v>12</v>
      </c>
      <c r="AZ3">
        <v>13</v>
      </c>
      <c r="BA3">
        <v>10</v>
      </c>
      <c r="BB3">
        <v>11</v>
      </c>
      <c r="BC3">
        <v>12</v>
      </c>
      <c r="BD3">
        <v>13</v>
      </c>
      <c r="BE3">
        <v>10</v>
      </c>
      <c r="BF3">
        <v>11</v>
      </c>
      <c r="BG3">
        <v>12</v>
      </c>
      <c r="BH3">
        <v>13</v>
      </c>
      <c r="BI3">
        <v>10</v>
      </c>
      <c r="BJ3">
        <v>11</v>
      </c>
      <c r="BK3">
        <v>12</v>
      </c>
      <c r="BL3">
        <v>13</v>
      </c>
      <c r="BM3">
        <v>10</v>
      </c>
      <c r="BN3">
        <v>11</v>
      </c>
      <c r="BO3">
        <v>12</v>
      </c>
      <c r="BP3">
        <v>13</v>
      </c>
      <c r="BQ3" t="s">
        <v>888</v>
      </c>
    </row>
    <row r="4" spans="1:69" x14ac:dyDescent="0.45">
      <c r="A4" t="s">
        <v>343</v>
      </c>
      <c r="B4" t="s">
        <v>337</v>
      </c>
      <c r="C4">
        <v>1202</v>
      </c>
      <c r="D4">
        <v>101</v>
      </c>
      <c r="E4" t="s">
        <v>666</v>
      </c>
      <c r="F4" t="s">
        <v>666</v>
      </c>
      <c r="G4" t="s">
        <v>666</v>
      </c>
      <c r="H4" t="s">
        <v>666</v>
      </c>
      <c r="I4" t="s">
        <v>666</v>
      </c>
      <c r="J4" t="s">
        <v>666</v>
      </c>
      <c r="K4" t="s">
        <v>666</v>
      </c>
      <c r="L4" t="s">
        <v>666</v>
      </c>
      <c r="M4" t="s">
        <v>666</v>
      </c>
      <c r="N4" t="s">
        <v>666</v>
      </c>
      <c r="O4" t="s">
        <v>666</v>
      </c>
      <c r="P4" t="s">
        <v>666</v>
      </c>
      <c r="Q4" t="s">
        <v>666</v>
      </c>
      <c r="R4" t="s">
        <v>666</v>
      </c>
      <c r="S4" t="s">
        <v>666</v>
      </c>
      <c r="T4" t="s">
        <v>666</v>
      </c>
      <c r="U4" t="s">
        <v>666</v>
      </c>
      <c r="V4" t="s">
        <v>666</v>
      </c>
      <c r="W4" t="s">
        <v>666</v>
      </c>
      <c r="X4" t="s">
        <v>666</v>
      </c>
      <c r="Y4" t="s">
        <v>666</v>
      </c>
      <c r="Z4" t="s">
        <v>666</v>
      </c>
      <c r="AA4" t="s">
        <v>666</v>
      </c>
      <c r="AB4" t="s">
        <v>666</v>
      </c>
      <c r="AC4" t="s">
        <v>666</v>
      </c>
      <c r="AD4" t="s">
        <v>666</v>
      </c>
      <c r="AE4" t="s">
        <v>666</v>
      </c>
      <c r="AF4" t="s">
        <v>666</v>
      </c>
      <c r="AG4" t="s">
        <v>666</v>
      </c>
      <c r="AH4" t="s">
        <v>666</v>
      </c>
      <c r="AI4" t="s">
        <v>666</v>
      </c>
      <c r="AJ4" t="s">
        <v>666</v>
      </c>
      <c r="AK4">
        <v>11</v>
      </c>
      <c r="AL4">
        <v>12</v>
      </c>
      <c r="AM4">
        <v>13</v>
      </c>
      <c r="AN4">
        <v>10</v>
      </c>
      <c r="AO4">
        <v>11</v>
      </c>
      <c r="AP4">
        <v>12</v>
      </c>
      <c r="AQ4">
        <v>13</v>
      </c>
      <c r="AR4">
        <v>10</v>
      </c>
      <c r="AS4">
        <v>11</v>
      </c>
      <c r="AT4">
        <v>12</v>
      </c>
      <c r="AU4">
        <v>13</v>
      </c>
      <c r="AV4">
        <v>10</v>
      </c>
      <c r="AW4">
        <v>11</v>
      </c>
      <c r="AX4">
        <v>12</v>
      </c>
      <c r="AY4">
        <v>13</v>
      </c>
      <c r="AZ4">
        <v>10</v>
      </c>
      <c r="BA4">
        <v>11</v>
      </c>
      <c r="BB4">
        <v>12</v>
      </c>
      <c r="BC4">
        <v>13</v>
      </c>
      <c r="BD4">
        <v>10</v>
      </c>
      <c r="BE4">
        <v>11</v>
      </c>
      <c r="BF4">
        <v>12</v>
      </c>
      <c r="BG4">
        <v>13</v>
      </c>
      <c r="BH4">
        <v>10</v>
      </c>
      <c r="BI4">
        <v>11</v>
      </c>
      <c r="BJ4">
        <v>12</v>
      </c>
      <c r="BK4">
        <v>13</v>
      </c>
      <c r="BL4">
        <v>10</v>
      </c>
      <c r="BM4">
        <v>11</v>
      </c>
      <c r="BN4">
        <v>12</v>
      </c>
      <c r="BO4">
        <v>13</v>
      </c>
      <c r="BP4">
        <v>10</v>
      </c>
      <c r="BQ4" t="s">
        <v>1154</v>
      </c>
    </row>
    <row r="5" spans="1:69" x14ac:dyDescent="0.45">
      <c r="A5" t="s">
        <v>344</v>
      </c>
      <c r="B5" t="s">
        <v>327</v>
      </c>
      <c r="C5">
        <v>1203</v>
      </c>
      <c r="D5">
        <v>102</v>
      </c>
      <c r="E5" t="s">
        <v>665</v>
      </c>
      <c r="F5" t="s">
        <v>665</v>
      </c>
      <c r="G5" t="s">
        <v>665</v>
      </c>
      <c r="H5" t="s">
        <v>665</v>
      </c>
      <c r="I5" t="s">
        <v>665</v>
      </c>
      <c r="J5" t="s">
        <v>665</v>
      </c>
      <c r="K5" t="s">
        <v>665</v>
      </c>
      <c r="L5" t="s">
        <v>665</v>
      </c>
      <c r="M5" t="s">
        <v>665</v>
      </c>
      <c r="N5" t="s">
        <v>665</v>
      </c>
      <c r="O5" t="s">
        <v>665</v>
      </c>
      <c r="P5" t="s">
        <v>665</v>
      </c>
      <c r="Q5" t="s">
        <v>665</v>
      </c>
      <c r="R5" t="s">
        <v>665</v>
      </c>
      <c r="S5" t="s">
        <v>665</v>
      </c>
      <c r="T5" t="s">
        <v>665</v>
      </c>
      <c r="U5" t="s">
        <v>665</v>
      </c>
      <c r="V5" t="s">
        <v>665</v>
      </c>
      <c r="W5" t="s">
        <v>665</v>
      </c>
      <c r="X5" t="s">
        <v>665</v>
      </c>
      <c r="Y5" t="s">
        <v>665</v>
      </c>
      <c r="Z5" t="s">
        <v>665</v>
      </c>
      <c r="AA5" t="s">
        <v>665</v>
      </c>
      <c r="AB5" t="s">
        <v>665</v>
      </c>
      <c r="AC5" t="s">
        <v>665</v>
      </c>
      <c r="AD5" t="s">
        <v>665</v>
      </c>
      <c r="AE5" t="s">
        <v>665</v>
      </c>
      <c r="AF5" t="s">
        <v>665</v>
      </c>
      <c r="AG5" t="s">
        <v>665</v>
      </c>
      <c r="AH5" t="s">
        <v>665</v>
      </c>
      <c r="AI5" t="s">
        <v>665</v>
      </c>
      <c r="AJ5" t="s">
        <v>665</v>
      </c>
      <c r="AK5">
        <v>12</v>
      </c>
      <c r="AL5">
        <v>13</v>
      </c>
      <c r="AM5">
        <v>10</v>
      </c>
      <c r="AN5">
        <v>11</v>
      </c>
      <c r="AO5">
        <v>12</v>
      </c>
      <c r="AP5">
        <v>13</v>
      </c>
      <c r="AQ5">
        <v>10</v>
      </c>
      <c r="AR5">
        <v>11</v>
      </c>
      <c r="AS5">
        <v>12</v>
      </c>
      <c r="AT5">
        <v>13</v>
      </c>
      <c r="AU5">
        <v>10</v>
      </c>
      <c r="AV5">
        <v>11</v>
      </c>
      <c r="AW5">
        <v>12</v>
      </c>
      <c r="AX5">
        <v>13</v>
      </c>
      <c r="AY5">
        <v>10</v>
      </c>
      <c r="AZ5">
        <v>11</v>
      </c>
      <c r="BA5">
        <v>12</v>
      </c>
      <c r="BB5">
        <v>13</v>
      </c>
      <c r="BC5">
        <v>10</v>
      </c>
      <c r="BD5">
        <v>11</v>
      </c>
      <c r="BE5">
        <v>12</v>
      </c>
      <c r="BF5">
        <v>13</v>
      </c>
      <c r="BG5">
        <v>10</v>
      </c>
      <c r="BH5">
        <v>11</v>
      </c>
      <c r="BI5">
        <v>12</v>
      </c>
      <c r="BJ5">
        <v>13</v>
      </c>
      <c r="BK5">
        <v>10</v>
      </c>
      <c r="BL5">
        <v>11</v>
      </c>
      <c r="BM5">
        <v>12</v>
      </c>
      <c r="BN5">
        <v>13</v>
      </c>
      <c r="BO5">
        <v>10</v>
      </c>
      <c r="BP5">
        <v>11</v>
      </c>
      <c r="BQ5" t="s">
        <v>889</v>
      </c>
    </row>
    <row r="6" spans="1:69" x14ac:dyDescent="0.45">
      <c r="A6" t="s">
        <v>345</v>
      </c>
      <c r="B6" t="s">
        <v>338</v>
      </c>
      <c r="C6" s="29">
        <v>1204</v>
      </c>
      <c r="D6">
        <v>103</v>
      </c>
      <c r="E6" t="s">
        <v>668</v>
      </c>
      <c r="F6" t="s">
        <v>668</v>
      </c>
      <c r="G6" t="s">
        <v>668</v>
      </c>
      <c r="H6" t="s">
        <v>668</v>
      </c>
      <c r="I6" t="s">
        <v>668</v>
      </c>
      <c r="J6" t="s">
        <v>668</v>
      </c>
      <c r="K6" t="s">
        <v>668</v>
      </c>
      <c r="L6" t="s">
        <v>668</v>
      </c>
      <c r="M6" t="s">
        <v>668</v>
      </c>
      <c r="N6" t="s">
        <v>668</v>
      </c>
      <c r="O6" t="s">
        <v>668</v>
      </c>
      <c r="P6" t="s">
        <v>668</v>
      </c>
      <c r="Q6" t="s">
        <v>668</v>
      </c>
      <c r="R6" t="s">
        <v>668</v>
      </c>
      <c r="S6" t="s">
        <v>668</v>
      </c>
      <c r="T6" t="s">
        <v>668</v>
      </c>
      <c r="U6" t="s">
        <v>668</v>
      </c>
      <c r="V6" t="s">
        <v>668</v>
      </c>
      <c r="W6" t="s">
        <v>668</v>
      </c>
      <c r="X6" t="s">
        <v>668</v>
      </c>
      <c r="Y6" t="s">
        <v>668</v>
      </c>
      <c r="Z6" t="s">
        <v>668</v>
      </c>
      <c r="AA6" t="s">
        <v>668</v>
      </c>
      <c r="AB6" t="s">
        <v>668</v>
      </c>
      <c r="AC6" t="s">
        <v>668</v>
      </c>
      <c r="AD6" t="s">
        <v>668</v>
      </c>
      <c r="AE6" t="s">
        <v>668</v>
      </c>
      <c r="AF6" t="s">
        <v>668</v>
      </c>
      <c r="AG6" t="s">
        <v>668</v>
      </c>
      <c r="AH6" t="s">
        <v>668</v>
      </c>
      <c r="AI6" t="s">
        <v>668</v>
      </c>
      <c r="AJ6" t="s">
        <v>668</v>
      </c>
      <c r="AK6">
        <v>13</v>
      </c>
      <c r="AL6">
        <v>10</v>
      </c>
      <c r="AM6">
        <v>11</v>
      </c>
      <c r="AN6">
        <v>12</v>
      </c>
      <c r="AO6">
        <v>13</v>
      </c>
      <c r="AP6">
        <v>10</v>
      </c>
      <c r="AQ6">
        <v>11</v>
      </c>
      <c r="AR6">
        <v>12</v>
      </c>
      <c r="AS6">
        <v>13</v>
      </c>
      <c r="AT6">
        <v>10</v>
      </c>
      <c r="AU6">
        <v>11</v>
      </c>
      <c r="AV6">
        <v>12</v>
      </c>
      <c r="AW6">
        <v>13</v>
      </c>
      <c r="AX6">
        <v>10</v>
      </c>
      <c r="AY6">
        <v>11</v>
      </c>
      <c r="AZ6">
        <v>12</v>
      </c>
      <c r="BA6">
        <v>13</v>
      </c>
      <c r="BB6">
        <v>10</v>
      </c>
      <c r="BC6">
        <v>11</v>
      </c>
      <c r="BD6">
        <v>12</v>
      </c>
      <c r="BE6">
        <v>13</v>
      </c>
      <c r="BF6">
        <v>10</v>
      </c>
      <c r="BG6">
        <v>11</v>
      </c>
      <c r="BH6">
        <v>12</v>
      </c>
      <c r="BI6">
        <v>13</v>
      </c>
      <c r="BJ6">
        <v>10</v>
      </c>
      <c r="BK6">
        <v>11</v>
      </c>
      <c r="BL6">
        <v>12</v>
      </c>
      <c r="BM6">
        <v>13</v>
      </c>
      <c r="BN6">
        <v>10</v>
      </c>
      <c r="BO6">
        <v>11</v>
      </c>
      <c r="BP6">
        <v>12</v>
      </c>
      <c r="BQ6" t="s">
        <v>890</v>
      </c>
    </row>
    <row r="7" spans="1:69" x14ac:dyDescent="0.45">
      <c r="A7" t="s">
        <v>346</v>
      </c>
      <c r="B7" t="s">
        <v>339</v>
      </c>
      <c r="C7" s="29">
        <v>1205</v>
      </c>
      <c r="D7">
        <v>104</v>
      </c>
      <c r="E7" t="s">
        <v>667</v>
      </c>
      <c r="F7" t="s">
        <v>667</v>
      </c>
      <c r="G7" t="s">
        <v>667</v>
      </c>
      <c r="H7" t="s">
        <v>667</v>
      </c>
      <c r="I7" t="s">
        <v>667</v>
      </c>
      <c r="J7" t="s">
        <v>667</v>
      </c>
      <c r="K7" t="s">
        <v>667</v>
      </c>
      <c r="L7" t="s">
        <v>667</v>
      </c>
      <c r="M7" t="s">
        <v>667</v>
      </c>
      <c r="N7" t="s">
        <v>667</v>
      </c>
      <c r="O7" t="s">
        <v>667</v>
      </c>
      <c r="P7" t="s">
        <v>667</v>
      </c>
      <c r="Q7" t="s">
        <v>667</v>
      </c>
      <c r="R7" t="s">
        <v>667</v>
      </c>
      <c r="S7" t="s">
        <v>667</v>
      </c>
      <c r="T7" t="s">
        <v>667</v>
      </c>
      <c r="U7" t="s">
        <v>667</v>
      </c>
      <c r="V7" t="s">
        <v>667</v>
      </c>
      <c r="W7" t="s">
        <v>667</v>
      </c>
      <c r="X7" t="s">
        <v>667</v>
      </c>
      <c r="Y7" t="s">
        <v>667</v>
      </c>
      <c r="Z7" t="s">
        <v>667</v>
      </c>
      <c r="AA7" t="s">
        <v>667</v>
      </c>
      <c r="AB7" t="s">
        <v>667</v>
      </c>
      <c r="AC7" t="s">
        <v>667</v>
      </c>
      <c r="AD7" t="s">
        <v>667</v>
      </c>
      <c r="AE7" t="s">
        <v>667</v>
      </c>
      <c r="AF7" t="s">
        <v>667</v>
      </c>
      <c r="AG7" t="s">
        <v>667</v>
      </c>
      <c r="AH7" t="s">
        <v>667</v>
      </c>
      <c r="AI7" t="s">
        <v>667</v>
      </c>
      <c r="AJ7" t="s">
        <v>667</v>
      </c>
      <c r="AK7">
        <v>10</v>
      </c>
      <c r="AL7">
        <v>11</v>
      </c>
      <c r="AM7">
        <v>12</v>
      </c>
      <c r="AN7">
        <v>13</v>
      </c>
      <c r="AO7">
        <v>10</v>
      </c>
      <c r="AP7">
        <v>11</v>
      </c>
      <c r="AQ7">
        <v>12</v>
      </c>
      <c r="AR7">
        <v>13</v>
      </c>
      <c r="AS7">
        <v>10</v>
      </c>
      <c r="AT7">
        <v>11</v>
      </c>
      <c r="AU7">
        <v>12</v>
      </c>
      <c r="AV7">
        <v>13</v>
      </c>
      <c r="AW7">
        <v>10</v>
      </c>
      <c r="AX7">
        <v>11</v>
      </c>
      <c r="AY7">
        <v>12</v>
      </c>
      <c r="AZ7">
        <v>13</v>
      </c>
      <c r="BA7">
        <v>10</v>
      </c>
      <c r="BB7">
        <v>11</v>
      </c>
      <c r="BC7">
        <v>12</v>
      </c>
      <c r="BD7">
        <v>13</v>
      </c>
      <c r="BE7">
        <v>10</v>
      </c>
      <c r="BF7">
        <v>11</v>
      </c>
      <c r="BG7">
        <v>12</v>
      </c>
      <c r="BH7">
        <v>13</v>
      </c>
      <c r="BI7">
        <v>10</v>
      </c>
      <c r="BJ7">
        <v>11</v>
      </c>
      <c r="BK7">
        <v>12</v>
      </c>
      <c r="BL7">
        <v>13</v>
      </c>
      <c r="BM7">
        <v>10</v>
      </c>
      <c r="BN7">
        <v>11</v>
      </c>
      <c r="BO7">
        <v>12</v>
      </c>
      <c r="BP7">
        <v>13</v>
      </c>
      <c r="BQ7" t="s">
        <v>891</v>
      </c>
    </row>
    <row r="8" spans="1:69" x14ac:dyDescent="0.45">
      <c r="A8" t="s">
        <v>347</v>
      </c>
      <c r="B8" t="s">
        <v>328</v>
      </c>
      <c r="C8">
        <v>1206</v>
      </c>
      <c r="D8">
        <v>105</v>
      </c>
      <c r="E8" t="s">
        <v>347</v>
      </c>
      <c r="F8" t="s">
        <v>347</v>
      </c>
      <c r="G8" t="s">
        <v>347</v>
      </c>
      <c r="H8" t="s">
        <v>347</v>
      </c>
      <c r="I8" t="s">
        <v>347</v>
      </c>
      <c r="J8" t="s">
        <v>347</v>
      </c>
      <c r="K8" t="s">
        <v>347</v>
      </c>
      <c r="L8" t="s">
        <v>347</v>
      </c>
      <c r="M8" t="s">
        <v>347</v>
      </c>
      <c r="N8" t="s">
        <v>347</v>
      </c>
      <c r="O8" t="s">
        <v>347</v>
      </c>
      <c r="P8" t="s">
        <v>347</v>
      </c>
      <c r="Q8" t="s">
        <v>347</v>
      </c>
      <c r="R8" t="s">
        <v>347</v>
      </c>
      <c r="S8" t="s">
        <v>347</v>
      </c>
      <c r="T8" t="s">
        <v>347</v>
      </c>
      <c r="U8" t="s">
        <v>347</v>
      </c>
      <c r="V8" t="s">
        <v>347</v>
      </c>
      <c r="W8" t="s">
        <v>347</v>
      </c>
      <c r="X8" t="s">
        <v>347</v>
      </c>
      <c r="Y8" t="s">
        <v>347</v>
      </c>
      <c r="Z8" t="s">
        <v>347</v>
      </c>
      <c r="AA8" t="s">
        <v>347</v>
      </c>
      <c r="AB8" t="s">
        <v>347</v>
      </c>
      <c r="AC8" t="s">
        <v>347</v>
      </c>
      <c r="AD8" t="s">
        <v>347</v>
      </c>
      <c r="AE8" t="s">
        <v>347</v>
      </c>
      <c r="AF8" t="s">
        <v>347</v>
      </c>
      <c r="AG8" t="s">
        <v>347</v>
      </c>
      <c r="AH8" t="s">
        <v>347</v>
      </c>
      <c r="AI8" t="s">
        <v>347</v>
      </c>
      <c r="AJ8" t="s">
        <v>347</v>
      </c>
      <c r="AK8">
        <v>11</v>
      </c>
      <c r="AL8">
        <v>12</v>
      </c>
      <c r="AM8">
        <v>13</v>
      </c>
      <c r="AN8">
        <v>10</v>
      </c>
      <c r="AO8">
        <v>11</v>
      </c>
      <c r="AP8">
        <v>12</v>
      </c>
      <c r="AQ8">
        <v>13</v>
      </c>
      <c r="AR8">
        <v>10</v>
      </c>
      <c r="AS8">
        <v>11</v>
      </c>
      <c r="AT8">
        <v>12</v>
      </c>
      <c r="AU8">
        <v>13</v>
      </c>
      <c r="AV8">
        <v>10</v>
      </c>
      <c r="AW8">
        <v>11</v>
      </c>
      <c r="AX8">
        <v>12</v>
      </c>
      <c r="AY8">
        <v>13</v>
      </c>
      <c r="AZ8">
        <v>10</v>
      </c>
      <c r="BA8">
        <v>11</v>
      </c>
      <c r="BB8">
        <v>12</v>
      </c>
      <c r="BC8">
        <v>13</v>
      </c>
      <c r="BD8">
        <v>10</v>
      </c>
      <c r="BE8">
        <v>11</v>
      </c>
      <c r="BF8">
        <v>12</v>
      </c>
      <c r="BG8">
        <v>13</v>
      </c>
      <c r="BH8">
        <v>10</v>
      </c>
      <c r="BI8">
        <v>11</v>
      </c>
      <c r="BJ8">
        <v>12</v>
      </c>
      <c r="BK8">
        <v>13</v>
      </c>
      <c r="BL8">
        <v>10</v>
      </c>
      <c r="BM8">
        <v>11</v>
      </c>
      <c r="BN8">
        <v>12</v>
      </c>
      <c r="BO8">
        <v>13</v>
      </c>
      <c r="BP8">
        <v>10</v>
      </c>
      <c r="BQ8" t="s">
        <v>892</v>
      </c>
    </row>
    <row r="9" spans="1:69" x14ac:dyDescent="0.45">
      <c r="A9" t="s">
        <v>348</v>
      </c>
      <c r="B9" t="s">
        <v>329</v>
      </c>
      <c r="C9">
        <v>1207</v>
      </c>
      <c r="D9">
        <v>106</v>
      </c>
      <c r="E9" t="s">
        <v>663</v>
      </c>
      <c r="F9" t="s">
        <v>663</v>
      </c>
      <c r="G9" t="s">
        <v>663</v>
      </c>
      <c r="H9" t="s">
        <v>663</v>
      </c>
      <c r="I9" t="s">
        <v>663</v>
      </c>
      <c r="J9" t="s">
        <v>663</v>
      </c>
      <c r="K9" t="s">
        <v>663</v>
      </c>
      <c r="L9" t="s">
        <v>663</v>
      </c>
      <c r="M9" t="s">
        <v>663</v>
      </c>
      <c r="N9" t="s">
        <v>663</v>
      </c>
      <c r="O9" t="s">
        <v>663</v>
      </c>
      <c r="P9" t="s">
        <v>663</v>
      </c>
      <c r="Q9" t="s">
        <v>663</v>
      </c>
      <c r="R9" t="s">
        <v>663</v>
      </c>
      <c r="S9" t="s">
        <v>663</v>
      </c>
      <c r="T9" t="s">
        <v>663</v>
      </c>
      <c r="U9" t="s">
        <v>663</v>
      </c>
      <c r="V9" t="s">
        <v>663</v>
      </c>
      <c r="W9" t="s">
        <v>663</v>
      </c>
      <c r="X9" t="s">
        <v>663</v>
      </c>
      <c r="Y9" t="s">
        <v>663</v>
      </c>
      <c r="Z9" t="s">
        <v>663</v>
      </c>
      <c r="AA9" t="s">
        <v>663</v>
      </c>
      <c r="AB9" t="s">
        <v>663</v>
      </c>
      <c r="AC9" t="s">
        <v>663</v>
      </c>
      <c r="AD9" t="s">
        <v>663</v>
      </c>
      <c r="AE9" t="s">
        <v>663</v>
      </c>
      <c r="AF9" t="s">
        <v>663</v>
      </c>
      <c r="AG9" t="s">
        <v>663</v>
      </c>
      <c r="AH9" t="s">
        <v>663</v>
      </c>
      <c r="AI9" t="s">
        <v>663</v>
      </c>
      <c r="AJ9" t="s">
        <v>663</v>
      </c>
      <c r="AK9">
        <v>12</v>
      </c>
      <c r="AL9">
        <v>13</v>
      </c>
      <c r="AM9">
        <v>10</v>
      </c>
      <c r="AN9">
        <v>11</v>
      </c>
      <c r="AO9">
        <v>12</v>
      </c>
      <c r="AP9">
        <v>13</v>
      </c>
      <c r="AQ9">
        <v>10</v>
      </c>
      <c r="AR9">
        <v>11</v>
      </c>
      <c r="AS9">
        <v>12</v>
      </c>
      <c r="AT9">
        <v>13</v>
      </c>
      <c r="AU9">
        <v>10</v>
      </c>
      <c r="AV9">
        <v>11</v>
      </c>
      <c r="AW9">
        <v>12</v>
      </c>
      <c r="AX9">
        <v>13</v>
      </c>
      <c r="AY9">
        <v>10</v>
      </c>
      <c r="AZ9">
        <v>11</v>
      </c>
      <c r="BA9">
        <v>12</v>
      </c>
      <c r="BB9">
        <v>13</v>
      </c>
      <c r="BC9">
        <v>10</v>
      </c>
      <c r="BD9">
        <v>11</v>
      </c>
      <c r="BE9">
        <v>12</v>
      </c>
      <c r="BF9">
        <v>13</v>
      </c>
      <c r="BG9">
        <v>10</v>
      </c>
      <c r="BH9">
        <v>11</v>
      </c>
      <c r="BI9">
        <v>12</v>
      </c>
      <c r="BJ9">
        <v>13</v>
      </c>
      <c r="BK9">
        <v>10</v>
      </c>
      <c r="BL9">
        <v>11</v>
      </c>
      <c r="BM9">
        <v>12</v>
      </c>
      <c r="BN9">
        <v>13</v>
      </c>
      <c r="BO9">
        <v>10</v>
      </c>
      <c r="BP9">
        <v>11</v>
      </c>
      <c r="BQ9" t="s">
        <v>893</v>
      </c>
    </row>
    <row r="10" spans="1:69" x14ac:dyDescent="0.45">
      <c r="A10" t="s">
        <v>349</v>
      </c>
      <c r="B10" t="s">
        <v>330</v>
      </c>
      <c r="C10">
        <v>1208</v>
      </c>
      <c r="D10">
        <v>107</v>
      </c>
      <c r="E10" t="s">
        <v>664</v>
      </c>
      <c r="F10" t="s">
        <v>664</v>
      </c>
      <c r="G10" t="s">
        <v>664</v>
      </c>
      <c r="H10" t="s">
        <v>664</v>
      </c>
      <c r="I10" t="s">
        <v>664</v>
      </c>
      <c r="J10" t="s">
        <v>664</v>
      </c>
      <c r="K10" t="s">
        <v>664</v>
      </c>
      <c r="L10" t="s">
        <v>664</v>
      </c>
      <c r="M10" t="s">
        <v>664</v>
      </c>
      <c r="N10" t="s">
        <v>664</v>
      </c>
      <c r="O10" t="s">
        <v>664</v>
      </c>
      <c r="P10" t="s">
        <v>664</v>
      </c>
      <c r="Q10" t="s">
        <v>664</v>
      </c>
      <c r="R10" t="s">
        <v>664</v>
      </c>
      <c r="S10" t="s">
        <v>664</v>
      </c>
      <c r="T10" t="s">
        <v>664</v>
      </c>
      <c r="U10" t="s">
        <v>664</v>
      </c>
      <c r="V10" t="s">
        <v>664</v>
      </c>
      <c r="W10" t="s">
        <v>664</v>
      </c>
      <c r="X10" t="s">
        <v>664</v>
      </c>
      <c r="Y10" t="s">
        <v>664</v>
      </c>
      <c r="Z10" t="s">
        <v>664</v>
      </c>
      <c r="AA10" t="s">
        <v>664</v>
      </c>
      <c r="AB10" t="s">
        <v>664</v>
      </c>
      <c r="AC10" t="s">
        <v>664</v>
      </c>
      <c r="AD10" t="s">
        <v>664</v>
      </c>
      <c r="AE10" t="s">
        <v>664</v>
      </c>
      <c r="AF10" t="s">
        <v>664</v>
      </c>
      <c r="AG10" t="s">
        <v>664</v>
      </c>
      <c r="AH10" t="s">
        <v>664</v>
      </c>
      <c r="AI10" t="s">
        <v>664</v>
      </c>
      <c r="AJ10" t="s">
        <v>664</v>
      </c>
      <c r="AK10">
        <v>13</v>
      </c>
      <c r="AL10">
        <v>10</v>
      </c>
      <c r="AM10">
        <v>11</v>
      </c>
      <c r="AN10">
        <v>12</v>
      </c>
      <c r="AO10">
        <v>13</v>
      </c>
      <c r="AP10">
        <v>10</v>
      </c>
      <c r="AQ10">
        <v>11</v>
      </c>
      <c r="AR10">
        <v>12</v>
      </c>
      <c r="AS10">
        <v>13</v>
      </c>
      <c r="AT10">
        <v>10</v>
      </c>
      <c r="AU10">
        <v>11</v>
      </c>
      <c r="AV10">
        <v>12</v>
      </c>
      <c r="AW10">
        <v>13</v>
      </c>
      <c r="AX10">
        <v>10</v>
      </c>
      <c r="AY10">
        <v>11</v>
      </c>
      <c r="AZ10">
        <v>12</v>
      </c>
      <c r="BA10">
        <v>13</v>
      </c>
      <c r="BB10">
        <v>10</v>
      </c>
      <c r="BC10">
        <v>11</v>
      </c>
      <c r="BD10">
        <v>12</v>
      </c>
      <c r="BE10">
        <v>13</v>
      </c>
      <c r="BF10">
        <v>10</v>
      </c>
      <c r="BG10">
        <v>11</v>
      </c>
      <c r="BH10">
        <v>12</v>
      </c>
      <c r="BI10">
        <v>13</v>
      </c>
      <c r="BJ10">
        <v>10</v>
      </c>
      <c r="BK10">
        <v>11</v>
      </c>
      <c r="BL10">
        <v>12</v>
      </c>
      <c r="BM10">
        <v>13</v>
      </c>
      <c r="BN10">
        <v>10</v>
      </c>
      <c r="BO10">
        <v>11</v>
      </c>
      <c r="BP10">
        <v>12</v>
      </c>
      <c r="BQ10" t="s">
        <v>894</v>
      </c>
    </row>
    <row r="11" spans="1:69" x14ac:dyDescent="0.45">
      <c r="A11" t="s">
        <v>350</v>
      </c>
      <c r="B11" t="s">
        <v>331</v>
      </c>
      <c r="C11" s="29">
        <v>1209</v>
      </c>
      <c r="D11">
        <v>108</v>
      </c>
      <c r="E11" t="s">
        <v>670</v>
      </c>
      <c r="F11" t="s">
        <v>670</v>
      </c>
      <c r="G11" t="s">
        <v>671</v>
      </c>
      <c r="H11" t="s">
        <v>671</v>
      </c>
      <c r="I11" t="s">
        <v>672</v>
      </c>
      <c r="J11" t="s">
        <v>672</v>
      </c>
      <c r="K11" t="s">
        <v>673</v>
      </c>
      <c r="L11" t="s">
        <v>673</v>
      </c>
      <c r="M11" t="s">
        <v>674</v>
      </c>
      <c r="N11" t="s">
        <v>674</v>
      </c>
      <c r="O11" t="s">
        <v>675</v>
      </c>
      <c r="P11" t="s">
        <v>675</v>
      </c>
      <c r="Q11" t="s">
        <v>676</v>
      </c>
      <c r="R11" t="s">
        <v>676</v>
      </c>
      <c r="S11" t="s">
        <v>677</v>
      </c>
      <c r="T11" t="s">
        <v>677</v>
      </c>
      <c r="U11" t="s">
        <v>670</v>
      </c>
      <c r="V11" t="s">
        <v>670</v>
      </c>
      <c r="W11" t="s">
        <v>671</v>
      </c>
      <c r="X11" t="s">
        <v>671</v>
      </c>
      <c r="Y11" t="s">
        <v>672</v>
      </c>
      <c r="Z11" t="s">
        <v>672</v>
      </c>
      <c r="AA11" t="s">
        <v>673</v>
      </c>
      <c r="AB11" t="s">
        <v>673</v>
      </c>
      <c r="AC11" t="s">
        <v>674</v>
      </c>
      <c r="AD11" t="s">
        <v>674</v>
      </c>
      <c r="AE11" t="s">
        <v>675</v>
      </c>
      <c r="AF11" t="s">
        <v>675</v>
      </c>
      <c r="AG11" t="s">
        <v>676</v>
      </c>
      <c r="AH11" t="s">
        <v>676</v>
      </c>
      <c r="AI11" t="s">
        <v>677</v>
      </c>
      <c r="AJ11" t="s">
        <v>677</v>
      </c>
      <c r="AK11">
        <v>14</v>
      </c>
      <c r="AL11">
        <v>15</v>
      </c>
      <c r="AM11">
        <v>16</v>
      </c>
      <c r="AN11">
        <v>17</v>
      </c>
      <c r="AO11">
        <v>14</v>
      </c>
      <c r="AP11">
        <v>15</v>
      </c>
      <c r="AQ11">
        <v>16</v>
      </c>
      <c r="AR11">
        <v>17</v>
      </c>
      <c r="AS11">
        <v>14</v>
      </c>
      <c r="AT11">
        <v>15</v>
      </c>
      <c r="AU11">
        <v>16</v>
      </c>
      <c r="AV11">
        <v>17</v>
      </c>
      <c r="AW11">
        <v>14</v>
      </c>
      <c r="AX11">
        <v>15</v>
      </c>
      <c r="AY11">
        <v>16</v>
      </c>
      <c r="AZ11">
        <v>17</v>
      </c>
      <c r="BA11">
        <v>14</v>
      </c>
      <c r="BB11">
        <v>15</v>
      </c>
      <c r="BC11">
        <v>16</v>
      </c>
      <c r="BD11">
        <v>17</v>
      </c>
      <c r="BE11">
        <v>14</v>
      </c>
      <c r="BF11">
        <v>15</v>
      </c>
      <c r="BG11">
        <v>16</v>
      </c>
      <c r="BH11">
        <v>17</v>
      </c>
      <c r="BI11">
        <v>14</v>
      </c>
      <c r="BJ11">
        <v>15</v>
      </c>
      <c r="BK11">
        <v>16</v>
      </c>
      <c r="BL11">
        <v>17</v>
      </c>
      <c r="BM11">
        <v>14</v>
      </c>
      <c r="BN11">
        <v>15</v>
      </c>
      <c r="BO11">
        <v>16</v>
      </c>
      <c r="BP11">
        <v>17</v>
      </c>
      <c r="BQ11" t="s">
        <v>895</v>
      </c>
    </row>
    <row r="12" spans="1:69" x14ac:dyDescent="0.45">
      <c r="A12" t="s">
        <v>351</v>
      </c>
      <c r="B12" t="s">
        <v>332</v>
      </c>
      <c r="C12">
        <v>1210</v>
      </c>
      <c r="D12">
        <v>109</v>
      </c>
      <c r="E12" t="s">
        <v>671</v>
      </c>
      <c r="F12" t="s">
        <v>671</v>
      </c>
      <c r="G12" t="s">
        <v>672</v>
      </c>
      <c r="H12" t="s">
        <v>672</v>
      </c>
      <c r="I12" t="s">
        <v>673</v>
      </c>
      <c r="J12" t="s">
        <v>673</v>
      </c>
      <c r="K12" t="s">
        <v>674</v>
      </c>
      <c r="L12" t="s">
        <v>674</v>
      </c>
      <c r="M12" t="s">
        <v>675</v>
      </c>
      <c r="N12" t="s">
        <v>675</v>
      </c>
      <c r="O12" t="s">
        <v>676</v>
      </c>
      <c r="P12" t="s">
        <v>676</v>
      </c>
      <c r="Q12" t="s">
        <v>677</v>
      </c>
      <c r="R12" t="s">
        <v>677</v>
      </c>
      <c r="S12" t="s">
        <v>670</v>
      </c>
      <c r="T12" t="s">
        <v>670</v>
      </c>
      <c r="U12" t="s">
        <v>671</v>
      </c>
      <c r="V12" t="s">
        <v>671</v>
      </c>
      <c r="W12" t="s">
        <v>672</v>
      </c>
      <c r="X12" t="s">
        <v>672</v>
      </c>
      <c r="Y12" t="s">
        <v>673</v>
      </c>
      <c r="Z12" t="s">
        <v>673</v>
      </c>
      <c r="AA12" t="s">
        <v>674</v>
      </c>
      <c r="AB12" t="s">
        <v>674</v>
      </c>
      <c r="AC12" t="s">
        <v>675</v>
      </c>
      <c r="AD12" t="s">
        <v>675</v>
      </c>
      <c r="AE12" t="s">
        <v>676</v>
      </c>
      <c r="AF12" t="s">
        <v>676</v>
      </c>
      <c r="AG12" t="s">
        <v>677</v>
      </c>
      <c r="AH12" t="s">
        <v>677</v>
      </c>
      <c r="AI12" t="s">
        <v>670</v>
      </c>
      <c r="AJ12" t="s">
        <v>670</v>
      </c>
      <c r="AK12">
        <v>15</v>
      </c>
      <c r="AL12">
        <v>16</v>
      </c>
      <c r="AM12">
        <v>17</v>
      </c>
      <c r="AN12">
        <v>14</v>
      </c>
      <c r="AO12">
        <v>15</v>
      </c>
      <c r="AP12">
        <v>16</v>
      </c>
      <c r="AQ12">
        <v>17</v>
      </c>
      <c r="AR12">
        <v>14</v>
      </c>
      <c r="AS12">
        <v>15</v>
      </c>
      <c r="AT12">
        <v>16</v>
      </c>
      <c r="AU12">
        <v>17</v>
      </c>
      <c r="AV12">
        <v>14</v>
      </c>
      <c r="AW12">
        <v>15</v>
      </c>
      <c r="AX12">
        <v>16</v>
      </c>
      <c r="AY12">
        <v>17</v>
      </c>
      <c r="AZ12">
        <v>14</v>
      </c>
      <c r="BA12">
        <v>15</v>
      </c>
      <c r="BB12">
        <v>16</v>
      </c>
      <c r="BC12">
        <v>17</v>
      </c>
      <c r="BD12">
        <v>14</v>
      </c>
      <c r="BE12">
        <v>15</v>
      </c>
      <c r="BF12">
        <v>16</v>
      </c>
      <c r="BG12">
        <v>17</v>
      </c>
      <c r="BH12">
        <v>14</v>
      </c>
      <c r="BI12">
        <v>15</v>
      </c>
      <c r="BJ12">
        <v>16</v>
      </c>
      <c r="BK12">
        <v>17</v>
      </c>
      <c r="BL12">
        <v>14</v>
      </c>
      <c r="BM12">
        <v>15</v>
      </c>
      <c r="BN12">
        <v>16</v>
      </c>
      <c r="BO12">
        <v>17</v>
      </c>
      <c r="BP12">
        <v>14</v>
      </c>
      <c r="BQ12" t="s">
        <v>896</v>
      </c>
    </row>
    <row r="13" spans="1:69" x14ac:dyDescent="0.45">
      <c r="A13" t="s">
        <v>352</v>
      </c>
      <c r="B13" t="s">
        <v>333</v>
      </c>
      <c r="C13">
        <v>1211</v>
      </c>
      <c r="D13">
        <v>110</v>
      </c>
      <c r="E13" t="s">
        <v>672</v>
      </c>
      <c r="F13" t="s">
        <v>672</v>
      </c>
      <c r="G13" t="s">
        <v>673</v>
      </c>
      <c r="H13" t="s">
        <v>673</v>
      </c>
      <c r="I13" t="s">
        <v>674</v>
      </c>
      <c r="J13" t="s">
        <v>674</v>
      </c>
      <c r="K13" t="s">
        <v>675</v>
      </c>
      <c r="L13" t="s">
        <v>675</v>
      </c>
      <c r="M13" t="s">
        <v>676</v>
      </c>
      <c r="N13" t="s">
        <v>676</v>
      </c>
      <c r="O13" t="s">
        <v>677</v>
      </c>
      <c r="P13" t="s">
        <v>677</v>
      </c>
      <c r="Q13" t="s">
        <v>670</v>
      </c>
      <c r="R13" t="s">
        <v>670</v>
      </c>
      <c r="S13" t="s">
        <v>671</v>
      </c>
      <c r="T13" t="s">
        <v>671</v>
      </c>
      <c r="U13" t="s">
        <v>672</v>
      </c>
      <c r="V13" t="s">
        <v>672</v>
      </c>
      <c r="W13" t="s">
        <v>673</v>
      </c>
      <c r="X13" t="s">
        <v>673</v>
      </c>
      <c r="Y13" t="s">
        <v>674</v>
      </c>
      <c r="Z13" t="s">
        <v>674</v>
      </c>
      <c r="AA13" t="s">
        <v>675</v>
      </c>
      <c r="AB13" t="s">
        <v>675</v>
      </c>
      <c r="AC13" t="s">
        <v>676</v>
      </c>
      <c r="AD13" t="s">
        <v>676</v>
      </c>
      <c r="AE13" t="s">
        <v>677</v>
      </c>
      <c r="AF13" t="s">
        <v>677</v>
      </c>
      <c r="AG13" t="s">
        <v>670</v>
      </c>
      <c r="AH13" t="s">
        <v>670</v>
      </c>
      <c r="AI13" t="s">
        <v>671</v>
      </c>
      <c r="AJ13" t="s">
        <v>671</v>
      </c>
      <c r="AK13">
        <v>16</v>
      </c>
      <c r="AL13">
        <v>17</v>
      </c>
      <c r="AM13">
        <v>14</v>
      </c>
      <c r="AN13">
        <v>15</v>
      </c>
      <c r="AO13">
        <v>16</v>
      </c>
      <c r="AP13">
        <v>17</v>
      </c>
      <c r="AQ13">
        <v>14</v>
      </c>
      <c r="AR13">
        <v>15</v>
      </c>
      <c r="AS13">
        <v>16</v>
      </c>
      <c r="AT13">
        <v>17</v>
      </c>
      <c r="AU13">
        <v>14</v>
      </c>
      <c r="AV13">
        <v>15</v>
      </c>
      <c r="AW13">
        <v>16</v>
      </c>
      <c r="AX13">
        <v>17</v>
      </c>
      <c r="AY13">
        <v>14</v>
      </c>
      <c r="AZ13">
        <v>15</v>
      </c>
      <c r="BA13">
        <v>16</v>
      </c>
      <c r="BB13">
        <v>17</v>
      </c>
      <c r="BC13">
        <v>14</v>
      </c>
      <c r="BD13">
        <v>15</v>
      </c>
      <c r="BE13">
        <v>16</v>
      </c>
      <c r="BF13">
        <v>17</v>
      </c>
      <c r="BG13">
        <v>14</v>
      </c>
      <c r="BH13">
        <v>15</v>
      </c>
      <c r="BI13">
        <v>16</v>
      </c>
      <c r="BJ13">
        <v>17</v>
      </c>
      <c r="BK13">
        <v>14</v>
      </c>
      <c r="BL13">
        <v>15</v>
      </c>
      <c r="BM13">
        <v>16</v>
      </c>
      <c r="BN13">
        <v>17</v>
      </c>
      <c r="BO13">
        <v>14</v>
      </c>
      <c r="BP13">
        <v>15</v>
      </c>
      <c r="BQ13" t="s">
        <v>897</v>
      </c>
    </row>
    <row r="14" spans="1:69" x14ac:dyDescent="0.45">
      <c r="A14" t="s">
        <v>353</v>
      </c>
      <c r="B14" t="s">
        <v>340</v>
      </c>
      <c r="C14" s="29">
        <v>1212</v>
      </c>
      <c r="D14">
        <v>111</v>
      </c>
      <c r="E14" t="s">
        <v>673</v>
      </c>
      <c r="F14" t="s">
        <v>673</v>
      </c>
      <c r="G14" t="s">
        <v>674</v>
      </c>
      <c r="H14" t="s">
        <v>674</v>
      </c>
      <c r="I14" t="s">
        <v>675</v>
      </c>
      <c r="J14" t="s">
        <v>675</v>
      </c>
      <c r="K14" t="s">
        <v>676</v>
      </c>
      <c r="L14" t="s">
        <v>676</v>
      </c>
      <c r="M14" t="s">
        <v>677</v>
      </c>
      <c r="N14" t="s">
        <v>677</v>
      </c>
      <c r="O14" t="s">
        <v>670</v>
      </c>
      <c r="P14" t="s">
        <v>670</v>
      </c>
      <c r="Q14" t="s">
        <v>671</v>
      </c>
      <c r="R14" t="s">
        <v>671</v>
      </c>
      <c r="S14" t="s">
        <v>672</v>
      </c>
      <c r="T14" t="s">
        <v>672</v>
      </c>
      <c r="U14" t="s">
        <v>673</v>
      </c>
      <c r="V14" t="s">
        <v>673</v>
      </c>
      <c r="W14" t="s">
        <v>674</v>
      </c>
      <c r="X14" t="s">
        <v>674</v>
      </c>
      <c r="Y14" t="s">
        <v>675</v>
      </c>
      <c r="Z14" t="s">
        <v>675</v>
      </c>
      <c r="AA14" t="s">
        <v>676</v>
      </c>
      <c r="AB14" t="s">
        <v>676</v>
      </c>
      <c r="AC14" t="s">
        <v>677</v>
      </c>
      <c r="AD14" t="s">
        <v>677</v>
      </c>
      <c r="AE14" t="s">
        <v>670</v>
      </c>
      <c r="AF14" t="s">
        <v>670</v>
      </c>
      <c r="AG14" t="s">
        <v>671</v>
      </c>
      <c r="AH14" t="s">
        <v>671</v>
      </c>
      <c r="AI14" t="s">
        <v>672</v>
      </c>
      <c r="AJ14" t="s">
        <v>672</v>
      </c>
      <c r="AK14">
        <v>17</v>
      </c>
      <c r="AL14">
        <v>14</v>
      </c>
      <c r="AM14">
        <v>15</v>
      </c>
      <c r="AN14">
        <v>16</v>
      </c>
      <c r="AO14">
        <v>17</v>
      </c>
      <c r="AP14">
        <v>14</v>
      </c>
      <c r="AQ14">
        <v>15</v>
      </c>
      <c r="AR14">
        <v>16</v>
      </c>
      <c r="AS14">
        <v>17</v>
      </c>
      <c r="AT14">
        <v>14</v>
      </c>
      <c r="AU14">
        <v>15</v>
      </c>
      <c r="AV14">
        <v>16</v>
      </c>
      <c r="AW14">
        <v>17</v>
      </c>
      <c r="AX14">
        <v>14</v>
      </c>
      <c r="AY14">
        <v>15</v>
      </c>
      <c r="AZ14">
        <v>16</v>
      </c>
      <c r="BA14">
        <v>17</v>
      </c>
      <c r="BB14">
        <v>14</v>
      </c>
      <c r="BC14">
        <v>15</v>
      </c>
      <c r="BD14">
        <v>16</v>
      </c>
      <c r="BE14">
        <v>17</v>
      </c>
      <c r="BF14">
        <v>14</v>
      </c>
      <c r="BG14">
        <v>15</v>
      </c>
      <c r="BH14">
        <v>16</v>
      </c>
      <c r="BI14">
        <v>17</v>
      </c>
      <c r="BJ14">
        <v>14</v>
      </c>
      <c r="BK14">
        <v>15</v>
      </c>
      <c r="BL14">
        <v>16</v>
      </c>
      <c r="BM14">
        <v>17</v>
      </c>
      <c r="BN14">
        <v>14</v>
      </c>
      <c r="BO14">
        <v>15</v>
      </c>
      <c r="BP14">
        <v>16</v>
      </c>
      <c r="BQ14" t="s">
        <v>898</v>
      </c>
    </row>
    <row r="15" spans="1:69" x14ac:dyDescent="0.45">
      <c r="A15" t="s">
        <v>354</v>
      </c>
      <c r="B15" t="s">
        <v>334</v>
      </c>
      <c r="C15" s="29">
        <v>1213</v>
      </c>
      <c r="D15">
        <v>112</v>
      </c>
      <c r="E15" t="s">
        <v>674</v>
      </c>
      <c r="F15" t="s">
        <v>674</v>
      </c>
      <c r="G15" t="s">
        <v>675</v>
      </c>
      <c r="H15" t="s">
        <v>675</v>
      </c>
      <c r="I15" t="s">
        <v>676</v>
      </c>
      <c r="J15" t="s">
        <v>676</v>
      </c>
      <c r="K15" t="s">
        <v>677</v>
      </c>
      <c r="L15" t="s">
        <v>677</v>
      </c>
      <c r="M15" t="s">
        <v>670</v>
      </c>
      <c r="N15" t="s">
        <v>670</v>
      </c>
      <c r="O15" t="s">
        <v>671</v>
      </c>
      <c r="P15" t="s">
        <v>671</v>
      </c>
      <c r="Q15" t="s">
        <v>672</v>
      </c>
      <c r="R15" t="s">
        <v>672</v>
      </c>
      <c r="S15" t="s">
        <v>673</v>
      </c>
      <c r="T15" t="s">
        <v>673</v>
      </c>
      <c r="U15" t="s">
        <v>674</v>
      </c>
      <c r="V15" t="s">
        <v>674</v>
      </c>
      <c r="W15" t="s">
        <v>675</v>
      </c>
      <c r="X15" t="s">
        <v>675</v>
      </c>
      <c r="Y15" t="s">
        <v>676</v>
      </c>
      <c r="Z15" t="s">
        <v>676</v>
      </c>
      <c r="AA15" t="s">
        <v>677</v>
      </c>
      <c r="AB15" t="s">
        <v>677</v>
      </c>
      <c r="AC15" t="s">
        <v>670</v>
      </c>
      <c r="AD15" t="s">
        <v>670</v>
      </c>
      <c r="AE15" t="s">
        <v>671</v>
      </c>
      <c r="AF15" t="s">
        <v>671</v>
      </c>
      <c r="AG15" t="s">
        <v>672</v>
      </c>
      <c r="AH15" t="s">
        <v>672</v>
      </c>
      <c r="AI15" t="s">
        <v>673</v>
      </c>
      <c r="AJ15" t="s">
        <v>673</v>
      </c>
      <c r="AK15">
        <v>14</v>
      </c>
      <c r="AL15">
        <v>15</v>
      </c>
      <c r="AM15">
        <v>16</v>
      </c>
      <c r="AN15">
        <v>17</v>
      </c>
      <c r="AO15">
        <v>14</v>
      </c>
      <c r="AP15">
        <v>15</v>
      </c>
      <c r="AQ15">
        <v>16</v>
      </c>
      <c r="AR15">
        <v>17</v>
      </c>
      <c r="AS15">
        <v>14</v>
      </c>
      <c r="AT15">
        <v>15</v>
      </c>
      <c r="AU15">
        <v>16</v>
      </c>
      <c r="AV15">
        <v>17</v>
      </c>
      <c r="AW15">
        <v>14</v>
      </c>
      <c r="AX15">
        <v>15</v>
      </c>
      <c r="AY15">
        <v>16</v>
      </c>
      <c r="AZ15">
        <v>17</v>
      </c>
      <c r="BA15">
        <v>14</v>
      </c>
      <c r="BB15">
        <v>15</v>
      </c>
      <c r="BC15">
        <v>16</v>
      </c>
      <c r="BD15">
        <v>17</v>
      </c>
      <c r="BE15">
        <v>14</v>
      </c>
      <c r="BF15">
        <v>15</v>
      </c>
      <c r="BG15">
        <v>16</v>
      </c>
      <c r="BH15">
        <v>17</v>
      </c>
      <c r="BI15">
        <v>14</v>
      </c>
      <c r="BJ15">
        <v>15</v>
      </c>
      <c r="BK15">
        <v>16</v>
      </c>
      <c r="BL15">
        <v>17</v>
      </c>
      <c r="BM15">
        <v>14</v>
      </c>
      <c r="BN15">
        <v>15</v>
      </c>
      <c r="BO15">
        <v>16</v>
      </c>
      <c r="BP15">
        <v>17</v>
      </c>
      <c r="BQ15" t="s">
        <v>899</v>
      </c>
    </row>
    <row r="16" spans="1:69" x14ac:dyDescent="0.45">
      <c r="A16" t="s">
        <v>355</v>
      </c>
      <c r="B16" t="s">
        <v>335</v>
      </c>
      <c r="C16">
        <v>1214</v>
      </c>
      <c r="D16">
        <v>113</v>
      </c>
      <c r="E16" t="s">
        <v>675</v>
      </c>
      <c r="F16" t="s">
        <v>675</v>
      </c>
      <c r="G16" t="s">
        <v>676</v>
      </c>
      <c r="H16" t="s">
        <v>676</v>
      </c>
      <c r="I16" t="s">
        <v>677</v>
      </c>
      <c r="J16" t="s">
        <v>677</v>
      </c>
      <c r="K16" t="s">
        <v>670</v>
      </c>
      <c r="L16" t="s">
        <v>670</v>
      </c>
      <c r="M16" t="s">
        <v>671</v>
      </c>
      <c r="N16" t="s">
        <v>671</v>
      </c>
      <c r="O16" t="s">
        <v>672</v>
      </c>
      <c r="P16" t="s">
        <v>672</v>
      </c>
      <c r="Q16" t="s">
        <v>673</v>
      </c>
      <c r="R16" t="s">
        <v>673</v>
      </c>
      <c r="S16" t="s">
        <v>674</v>
      </c>
      <c r="T16" t="s">
        <v>674</v>
      </c>
      <c r="U16" t="s">
        <v>675</v>
      </c>
      <c r="V16" t="s">
        <v>675</v>
      </c>
      <c r="W16" t="s">
        <v>676</v>
      </c>
      <c r="X16" t="s">
        <v>676</v>
      </c>
      <c r="Y16" t="s">
        <v>677</v>
      </c>
      <c r="Z16" t="s">
        <v>677</v>
      </c>
      <c r="AA16" t="s">
        <v>670</v>
      </c>
      <c r="AB16" t="s">
        <v>670</v>
      </c>
      <c r="AC16" t="s">
        <v>671</v>
      </c>
      <c r="AD16" t="s">
        <v>671</v>
      </c>
      <c r="AE16" t="s">
        <v>672</v>
      </c>
      <c r="AF16" t="s">
        <v>672</v>
      </c>
      <c r="AG16" t="s">
        <v>673</v>
      </c>
      <c r="AH16" t="s">
        <v>673</v>
      </c>
      <c r="AI16" t="s">
        <v>674</v>
      </c>
      <c r="AJ16" t="s">
        <v>674</v>
      </c>
      <c r="AK16">
        <v>15</v>
      </c>
      <c r="AL16">
        <v>16</v>
      </c>
      <c r="AM16">
        <v>17</v>
      </c>
      <c r="AN16">
        <v>14</v>
      </c>
      <c r="AO16">
        <v>15</v>
      </c>
      <c r="AP16">
        <v>16</v>
      </c>
      <c r="AQ16">
        <v>17</v>
      </c>
      <c r="AR16">
        <v>14</v>
      </c>
      <c r="AS16">
        <v>15</v>
      </c>
      <c r="AT16">
        <v>16</v>
      </c>
      <c r="AU16">
        <v>17</v>
      </c>
      <c r="AV16">
        <v>14</v>
      </c>
      <c r="AW16">
        <v>15</v>
      </c>
      <c r="AX16">
        <v>16</v>
      </c>
      <c r="AY16">
        <v>17</v>
      </c>
      <c r="AZ16">
        <v>14</v>
      </c>
      <c r="BA16">
        <v>15</v>
      </c>
      <c r="BB16">
        <v>16</v>
      </c>
      <c r="BC16">
        <v>17</v>
      </c>
      <c r="BD16">
        <v>14</v>
      </c>
      <c r="BE16">
        <v>15</v>
      </c>
      <c r="BF16">
        <v>16</v>
      </c>
      <c r="BG16">
        <v>17</v>
      </c>
      <c r="BH16">
        <v>14</v>
      </c>
      <c r="BI16">
        <v>15</v>
      </c>
      <c r="BJ16">
        <v>16</v>
      </c>
      <c r="BK16">
        <v>17</v>
      </c>
      <c r="BL16">
        <v>14</v>
      </c>
      <c r="BM16">
        <v>15</v>
      </c>
      <c r="BN16">
        <v>16</v>
      </c>
      <c r="BO16">
        <v>17</v>
      </c>
      <c r="BP16">
        <v>14</v>
      </c>
      <c r="BQ16" t="s">
        <v>900</v>
      </c>
    </row>
    <row r="17" spans="1:69" x14ac:dyDescent="0.45">
      <c r="A17" t="s">
        <v>356</v>
      </c>
      <c r="B17" t="s">
        <v>341</v>
      </c>
      <c r="C17">
        <v>1215</v>
      </c>
      <c r="D17">
        <v>114</v>
      </c>
      <c r="E17" t="s">
        <v>676</v>
      </c>
      <c r="F17" t="s">
        <v>676</v>
      </c>
      <c r="G17" t="s">
        <v>677</v>
      </c>
      <c r="H17" t="s">
        <v>677</v>
      </c>
      <c r="I17" t="s">
        <v>670</v>
      </c>
      <c r="J17" t="s">
        <v>670</v>
      </c>
      <c r="K17" t="s">
        <v>671</v>
      </c>
      <c r="L17" t="s">
        <v>671</v>
      </c>
      <c r="M17" t="s">
        <v>672</v>
      </c>
      <c r="N17" t="s">
        <v>672</v>
      </c>
      <c r="O17" t="s">
        <v>673</v>
      </c>
      <c r="P17" t="s">
        <v>673</v>
      </c>
      <c r="Q17" t="s">
        <v>674</v>
      </c>
      <c r="R17" t="s">
        <v>674</v>
      </c>
      <c r="S17" t="s">
        <v>675</v>
      </c>
      <c r="T17" t="s">
        <v>675</v>
      </c>
      <c r="U17" t="s">
        <v>676</v>
      </c>
      <c r="V17" t="s">
        <v>676</v>
      </c>
      <c r="W17" t="s">
        <v>677</v>
      </c>
      <c r="X17" t="s">
        <v>677</v>
      </c>
      <c r="Y17" t="s">
        <v>670</v>
      </c>
      <c r="Z17" t="s">
        <v>670</v>
      </c>
      <c r="AA17" t="s">
        <v>671</v>
      </c>
      <c r="AB17" t="s">
        <v>671</v>
      </c>
      <c r="AC17" t="s">
        <v>672</v>
      </c>
      <c r="AD17" t="s">
        <v>672</v>
      </c>
      <c r="AE17" t="s">
        <v>673</v>
      </c>
      <c r="AF17" t="s">
        <v>673</v>
      </c>
      <c r="AG17" t="s">
        <v>674</v>
      </c>
      <c r="AH17" t="s">
        <v>674</v>
      </c>
      <c r="AI17" t="s">
        <v>675</v>
      </c>
      <c r="AJ17" t="s">
        <v>675</v>
      </c>
      <c r="AK17">
        <v>16</v>
      </c>
      <c r="AL17">
        <v>17</v>
      </c>
      <c r="AM17">
        <v>14</v>
      </c>
      <c r="AN17">
        <v>15</v>
      </c>
      <c r="AO17">
        <v>16</v>
      </c>
      <c r="AP17">
        <v>17</v>
      </c>
      <c r="AQ17">
        <v>14</v>
      </c>
      <c r="AR17">
        <v>15</v>
      </c>
      <c r="AS17">
        <v>16</v>
      </c>
      <c r="AT17">
        <v>17</v>
      </c>
      <c r="AU17">
        <v>14</v>
      </c>
      <c r="AV17">
        <v>15</v>
      </c>
      <c r="AW17">
        <v>16</v>
      </c>
      <c r="AX17">
        <v>17</v>
      </c>
      <c r="AY17">
        <v>14</v>
      </c>
      <c r="AZ17">
        <v>15</v>
      </c>
      <c r="BA17">
        <v>16</v>
      </c>
      <c r="BB17">
        <v>17</v>
      </c>
      <c r="BC17">
        <v>14</v>
      </c>
      <c r="BD17">
        <v>15</v>
      </c>
      <c r="BE17">
        <v>16</v>
      </c>
      <c r="BF17">
        <v>17</v>
      </c>
      <c r="BG17">
        <v>14</v>
      </c>
      <c r="BH17">
        <v>15</v>
      </c>
      <c r="BI17">
        <v>16</v>
      </c>
      <c r="BJ17">
        <v>17</v>
      </c>
      <c r="BK17">
        <v>14</v>
      </c>
      <c r="BL17">
        <v>15</v>
      </c>
      <c r="BM17">
        <v>16</v>
      </c>
      <c r="BN17">
        <v>17</v>
      </c>
      <c r="BO17">
        <v>14</v>
      </c>
      <c r="BP17">
        <v>15</v>
      </c>
      <c r="BQ17" t="s">
        <v>901</v>
      </c>
    </row>
    <row r="18" spans="1:69" x14ac:dyDescent="0.45">
      <c r="A18" t="s">
        <v>357</v>
      </c>
      <c r="B18" t="s">
        <v>336</v>
      </c>
      <c r="C18" s="29">
        <v>1216</v>
      </c>
      <c r="D18">
        <v>115</v>
      </c>
      <c r="E18" t="s">
        <v>677</v>
      </c>
      <c r="F18" t="s">
        <v>677</v>
      </c>
      <c r="G18" t="s">
        <v>670</v>
      </c>
      <c r="H18" t="s">
        <v>670</v>
      </c>
      <c r="I18" t="s">
        <v>671</v>
      </c>
      <c r="J18" t="s">
        <v>671</v>
      </c>
      <c r="K18" t="s">
        <v>672</v>
      </c>
      <c r="L18" t="s">
        <v>672</v>
      </c>
      <c r="M18" t="s">
        <v>673</v>
      </c>
      <c r="N18" t="s">
        <v>673</v>
      </c>
      <c r="O18" t="s">
        <v>674</v>
      </c>
      <c r="P18" t="s">
        <v>674</v>
      </c>
      <c r="Q18" t="s">
        <v>675</v>
      </c>
      <c r="R18" t="s">
        <v>675</v>
      </c>
      <c r="S18" t="s">
        <v>676</v>
      </c>
      <c r="T18" t="s">
        <v>676</v>
      </c>
      <c r="U18" t="s">
        <v>677</v>
      </c>
      <c r="V18" t="s">
        <v>677</v>
      </c>
      <c r="W18" t="s">
        <v>670</v>
      </c>
      <c r="X18" t="s">
        <v>670</v>
      </c>
      <c r="Y18" t="s">
        <v>671</v>
      </c>
      <c r="Z18" t="s">
        <v>671</v>
      </c>
      <c r="AA18" t="s">
        <v>672</v>
      </c>
      <c r="AB18" t="s">
        <v>672</v>
      </c>
      <c r="AC18" t="s">
        <v>673</v>
      </c>
      <c r="AD18" t="s">
        <v>673</v>
      </c>
      <c r="AE18" t="s">
        <v>674</v>
      </c>
      <c r="AF18" t="s">
        <v>674</v>
      </c>
      <c r="AG18" t="s">
        <v>675</v>
      </c>
      <c r="AH18" t="s">
        <v>675</v>
      </c>
      <c r="AI18" t="s">
        <v>676</v>
      </c>
      <c r="AJ18" t="s">
        <v>676</v>
      </c>
      <c r="AK18">
        <v>17</v>
      </c>
      <c r="AL18">
        <v>14</v>
      </c>
      <c r="AM18">
        <v>15</v>
      </c>
      <c r="AN18">
        <v>16</v>
      </c>
      <c r="AO18">
        <v>17</v>
      </c>
      <c r="AP18">
        <v>14</v>
      </c>
      <c r="AQ18">
        <v>15</v>
      </c>
      <c r="AR18">
        <v>16</v>
      </c>
      <c r="AS18">
        <v>17</v>
      </c>
      <c r="AT18">
        <v>14</v>
      </c>
      <c r="AU18">
        <v>15</v>
      </c>
      <c r="AV18">
        <v>16</v>
      </c>
      <c r="AW18">
        <v>17</v>
      </c>
      <c r="AX18">
        <v>14</v>
      </c>
      <c r="AY18">
        <v>15</v>
      </c>
      <c r="AZ18">
        <v>16</v>
      </c>
      <c r="BA18">
        <v>17</v>
      </c>
      <c r="BB18">
        <v>14</v>
      </c>
      <c r="BC18">
        <v>15</v>
      </c>
      <c r="BD18">
        <v>16</v>
      </c>
      <c r="BE18">
        <v>17</v>
      </c>
      <c r="BF18">
        <v>14</v>
      </c>
      <c r="BG18">
        <v>15</v>
      </c>
      <c r="BH18">
        <v>16</v>
      </c>
      <c r="BI18">
        <v>17</v>
      </c>
      <c r="BJ18">
        <v>14</v>
      </c>
      <c r="BK18">
        <v>15</v>
      </c>
      <c r="BL18">
        <v>16</v>
      </c>
      <c r="BM18">
        <v>17</v>
      </c>
      <c r="BN18">
        <v>14</v>
      </c>
      <c r="BO18">
        <v>15</v>
      </c>
      <c r="BP18">
        <v>16</v>
      </c>
      <c r="BQ18" t="s">
        <v>884</v>
      </c>
    </row>
    <row r="19" spans="1:69" x14ac:dyDescent="0.45">
      <c r="B19" t="s">
        <v>696</v>
      </c>
      <c r="C19">
        <v>297</v>
      </c>
      <c r="D19">
        <v>116</v>
      </c>
      <c r="BQ19" t="s">
        <v>942</v>
      </c>
    </row>
    <row r="20" spans="1:69" x14ac:dyDescent="0.45">
      <c r="B20" t="s">
        <v>697</v>
      </c>
      <c r="C20">
        <v>298</v>
      </c>
      <c r="D20">
        <v>117</v>
      </c>
      <c r="BQ20" t="s">
        <v>943</v>
      </c>
    </row>
    <row r="21" spans="1:69" x14ac:dyDescent="0.45">
      <c r="B21" t="s">
        <v>698</v>
      </c>
      <c r="C21">
        <v>299</v>
      </c>
      <c r="D21">
        <v>118</v>
      </c>
      <c r="BQ21" t="s">
        <v>944</v>
      </c>
    </row>
    <row r="22" spans="1:69" x14ac:dyDescent="0.45">
      <c r="B22" t="s">
        <v>699</v>
      </c>
      <c r="C22">
        <v>300</v>
      </c>
      <c r="D22">
        <v>119</v>
      </c>
      <c r="BQ22" t="s">
        <v>945</v>
      </c>
    </row>
    <row r="23" spans="1:69" x14ac:dyDescent="0.45">
      <c r="B23" t="s">
        <v>386</v>
      </c>
      <c r="C23">
        <v>29</v>
      </c>
      <c r="D23" s="8">
        <v>804</v>
      </c>
      <c r="BQ23" t="s">
        <v>886</v>
      </c>
    </row>
    <row r="24" spans="1:69" x14ac:dyDescent="0.45">
      <c r="B24" s="11" t="s">
        <v>389</v>
      </c>
      <c r="C24">
        <v>30</v>
      </c>
      <c r="D24" s="8">
        <v>804</v>
      </c>
      <c r="BQ24" t="s">
        <v>887</v>
      </c>
    </row>
    <row r="25" spans="1:69" x14ac:dyDescent="0.45">
      <c r="B25" t="s">
        <v>408</v>
      </c>
      <c r="C25">
        <v>31</v>
      </c>
      <c r="D25">
        <v>804</v>
      </c>
      <c r="BQ25" t="s">
        <v>907</v>
      </c>
    </row>
    <row r="26" spans="1:69" x14ac:dyDescent="0.45">
      <c r="B26" s="29" t="s">
        <v>401</v>
      </c>
      <c r="C26">
        <v>32</v>
      </c>
      <c r="D26">
        <v>804</v>
      </c>
      <c r="AK26" s="22"/>
      <c r="AL26" s="22"/>
      <c r="AM26" s="22"/>
      <c r="AN26" s="22"/>
      <c r="AO26" s="22"/>
      <c r="AP26" s="22"/>
      <c r="AQ26" s="22"/>
      <c r="AR26" s="22"/>
      <c r="BQ26" s="29" t="s">
        <v>908</v>
      </c>
    </row>
    <row r="27" spans="1:69" x14ac:dyDescent="0.45">
      <c r="B27" s="11" t="s">
        <v>421</v>
      </c>
      <c r="C27">
        <v>33</v>
      </c>
      <c r="D27">
        <v>804</v>
      </c>
      <c r="AK27" s="22"/>
      <c r="AL27" s="22"/>
      <c r="AM27" s="22"/>
      <c r="AN27" s="22"/>
      <c r="AO27" s="22"/>
      <c r="AP27" s="22"/>
      <c r="AQ27" s="22"/>
      <c r="AR27" s="22"/>
      <c r="BQ27" t="s">
        <v>909</v>
      </c>
    </row>
    <row r="28" spans="1:69" x14ac:dyDescent="0.45">
      <c r="B28" t="s">
        <v>428</v>
      </c>
      <c r="C28">
        <v>34</v>
      </c>
      <c r="D28">
        <v>804</v>
      </c>
      <c r="AK28" s="22"/>
      <c r="AL28" s="22"/>
      <c r="AM28" s="22"/>
      <c r="AN28" s="22"/>
      <c r="AO28" s="22"/>
      <c r="AP28" s="22"/>
      <c r="AQ28" s="22"/>
      <c r="AR28" s="22"/>
      <c r="BQ28" t="s">
        <v>910</v>
      </c>
    </row>
    <row r="29" spans="1:69" x14ac:dyDescent="0.45">
      <c r="B29" t="s">
        <v>402</v>
      </c>
      <c r="C29">
        <v>35</v>
      </c>
      <c r="D29">
        <v>804</v>
      </c>
      <c r="AK29" s="22"/>
      <c r="AL29" s="22"/>
      <c r="AM29" s="22"/>
      <c r="AN29" s="22"/>
      <c r="AO29" s="22"/>
      <c r="AP29" s="22"/>
      <c r="AQ29" s="22"/>
      <c r="AR29" s="22"/>
      <c r="BQ29" t="s">
        <v>911</v>
      </c>
    </row>
    <row r="30" spans="1:69" x14ac:dyDescent="0.45">
      <c r="B30" t="s">
        <v>433</v>
      </c>
      <c r="C30">
        <v>40</v>
      </c>
      <c r="D30">
        <v>804</v>
      </c>
      <c r="AK30" s="22"/>
      <c r="AL30" s="22"/>
      <c r="AM30" s="22"/>
      <c r="AN30" s="22"/>
      <c r="AO30" s="22"/>
      <c r="AP30" s="22"/>
      <c r="AQ30" s="22"/>
      <c r="AR30" s="22"/>
      <c r="BQ30" t="s">
        <v>912</v>
      </c>
    </row>
    <row r="31" spans="1:69" x14ac:dyDescent="0.45">
      <c r="B31" t="s">
        <v>396</v>
      </c>
      <c r="C31">
        <v>41</v>
      </c>
      <c r="D31">
        <v>804</v>
      </c>
      <c r="BQ31" t="s">
        <v>913</v>
      </c>
    </row>
    <row r="32" spans="1:69" x14ac:dyDescent="0.45">
      <c r="B32" t="s">
        <v>397</v>
      </c>
      <c r="C32">
        <v>42</v>
      </c>
      <c r="D32">
        <v>804</v>
      </c>
      <c r="BQ32" t="s">
        <v>914</v>
      </c>
    </row>
    <row r="33" spans="2:69" x14ac:dyDescent="0.45">
      <c r="B33" s="11" t="s">
        <v>380</v>
      </c>
      <c r="C33">
        <v>43</v>
      </c>
      <c r="D33">
        <v>804</v>
      </c>
      <c r="BQ33" t="s">
        <v>915</v>
      </c>
    </row>
    <row r="34" spans="2:69" x14ac:dyDescent="0.45">
      <c r="B34" t="s">
        <v>500</v>
      </c>
      <c r="C34">
        <v>44</v>
      </c>
      <c r="D34">
        <v>804</v>
      </c>
      <c r="BQ34" t="s">
        <v>916</v>
      </c>
    </row>
    <row r="35" spans="2:69" x14ac:dyDescent="0.45">
      <c r="B35" t="s">
        <v>382</v>
      </c>
      <c r="C35">
        <v>45</v>
      </c>
      <c r="D35">
        <v>804</v>
      </c>
      <c r="BQ35" t="s">
        <v>917</v>
      </c>
    </row>
    <row r="36" spans="2:69" x14ac:dyDescent="0.45">
      <c r="B36" s="11" t="s">
        <v>414</v>
      </c>
      <c r="C36">
        <v>46</v>
      </c>
      <c r="D36">
        <v>804</v>
      </c>
      <c r="BQ36" t="s">
        <v>918</v>
      </c>
    </row>
    <row r="37" spans="2:69" x14ac:dyDescent="0.45">
      <c r="B37" t="s">
        <v>392</v>
      </c>
      <c r="C37">
        <v>47</v>
      </c>
      <c r="D37">
        <v>804</v>
      </c>
      <c r="BQ37" t="s">
        <v>919</v>
      </c>
    </row>
    <row r="38" spans="2:69" x14ac:dyDescent="0.45">
      <c r="B38" t="s">
        <v>399</v>
      </c>
      <c r="C38">
        <v>48</v>
      </c>
      <c r="D38">
        <v>804</v>
      </c>
      <c r="BQ38" t="s">
        <v>920</v>
      </c>
    </row>
    <row r="39" spans="2:69" x14ac:dyDescent="0.45">
      <c r="B39" t="s">
        <v>410</v>
      </c>
      <c r="C39">
        <v>49</v>
      </c>
      <c r="D39">
        <v>804</v>
      </c>
      <c r="BQ39" t="s">
        <v>921</v>
      </c>
    </row>
    <row r="40" spans="2:69" x14ac:dyDescent="0.45">
      <c r="B40" t="s">
        <v>431</v>
      </c>
      <c r="C40">
        <v>50</v>
      </c>
      <c r="D40">
        <v>804</v>
      </c>
      <c r="BQ40" t="s">
        <v>922</v>
      </c>
    </row>
    <row r="41" spans="2:69" x14ac:dyDescent="0.45">
      <c r="B41" t="s">
        <v>385</v>
      </c>
      <c r="C41">
        <v>51</v>
      </c>
      <c r="D41">
        <v>804</v>
      </c>
      <c r="BQ41" t="s">
        <v>923</v>
      </c>
    </row>
    <row r="42" spans="2:69" x14ac:dyDescent="0.45">
      <c r="B42" t="s">
        <v>412</v>
      </c>
      <c r="C42">
        <v>52</v>
      </c>
      <c r="D42">
        <v>804</v>
      </c>
      <c r="BQ42" t="s">
        <v>924</v>
      </c>
    </row>
    <row r="43" spans="2:69" x14ac:dyDescent="0.45">
      <c r="B43" s="11" t="s">
        <v>394</v>
      </c>
      <c r="C43">
        <v>53</v>
      </c>
      <c r="D43">
        <v>804</v>
      </c>
      <c r="BQ43" t="s">
        <v>925</v>
      </c>
    </row>
    <row r="44" spans="2:69" x14ac:dyDescent="0.45">
      <c r="B44" s="29" t="s">
        <v>374</v>
      </c>
      <c r="C44">
        <v>54</v>
      </c>
      <c r="D44">
        <v>804</v>
      </c>
      <c r="BQ44" s="29" t="s">
        <v>926</v>
      </c>
    </row>
    <row r="45" spans="2:69" x14ac:dyDescent="0.45">
      <c r="B45" t="s">
        <v>377</v>
      </c>
      <c r="C45">
        <v>55</v>
      </c>
      <c r="D45">
        <v>804</v>
      </c>
      <c r="BQ45" t="s">
        <v>927</v>
      </c>
    </row>
    <row r="46" spans="2:69" x14ac:dyDescent="0.45">
      <c r="B46" s="11" t="s">
        <v>403</v>
      </c>
      <c r="C46">
        <v>56</v>
      </c>
      <c r="D46">
        <v>804</v>
      </c>
      <c r="BQ46" t="s">
        <v>928</v>
      </c>
    </row>
    <row r="47" spans="2:69" x14ac:dyDescent="0.45">
      <c r="B47" s="11" t="s">
        <v>388</v>
      </c>
      <c r="C47">
        <v>57</v>
      </c>
      <c r="D47">
        <v>804</v>
      </c>
      <c r="BQ47" t="s">
        <v>929</v>
      </c>
    </row>
    <row r="48" spans="2:69" x14ac:dyDescent="0.45">
      <c r="B48" t="s">
        <v>501</v>
      </c>
      <c r="C48">
        <v>58</v>
      </c>
      <c r="D48">
        <v>804</v>
      </c>
      <c r="BQ48" t="s">
        <v>930</v>
      </c>
    </row>
    <row r="49" spans="2:69" x14ac:dyDescent="0.45">
      <c r="B49" t="s">
        <v>395</v>
      </c>
      <c r="C49">
        <v>59</v>
      </c>
      <c r="D49">
        <v>804</v>
      </c>
      <c r="BQ49" t="s">
        <v>931</v>
      </c>
    </row>
    <row r="50" spans="2:69" x14ac:dyDescent="0.45">
      <c r="B50" t="s">
        <v>378</v>
      </c>
      <c r="C50">
        <v>60</v>
      </c>
      <c r="D50">
        <v>804</v>
      </c>
      <c r="BQ50" t="s">
        <v>932</v>
      </c>
    </row>
    <row r="51" spans="2:69" x14ac:dyDescent="0.45">
      <c r="B51" t="s">
        <v>398</v>
      </c>
      <c r="C51">
        <v>61</v>
      </c>
      <c r="D51">
        <v>804</v>
      </c>
      <c r="BQ51" t="s">
        <v>933</v>
      </c>
    </row>
    <row r="52" spans="2:69" x14ac:dyDescent="0.45">
      <c r="B52" t="s">
        <v>393</v>
      </c>
      <c r="C52">
        <v>62</v>
      </c>
      <c r="D52">
        <v>804</v>
      </c>
      <c r="BQ52" t="s">
        <v>934</v>
      </c>
    </row>
    <row r="53" spans="2:69" x14ac:dyDescent="0.45">
      <c r="B53" s="11" t="s">
        <v>387</v>
      </c>
      <c r="C53">
        <v>63</v>
      </c>
      <c r="D53">
        <v>804</v>
      </c>
      <c r="BQ53" t="s">
        <v>935</v>
      </c>
    </row>
    <row r="54" spans="2:69" x14ac:dyDescent="0.45">
      <c r="B54" t="s">
        <v>381</v>
      </c>
      <c r="C54">
        <v>64</v>
      </c>
      <c r="D54">
        <v>804</v>
      </c>
      <c r="BQ54" t="s">
        <v>936</v>
      </c>
    </row>
    <row r="55" spans="2:69" x14ac:dyDescent="0.45">
      <c r="B55" s="11" t="s">
        <v>375</v>
      </c>
      <c r="C55">
        <v>65</v>
      </c>
      <c r="D55">
        <v>804</v>
      </c>
      <c r="BQ55" t="s">
        <v>937</v>
      </c>
    </row>
    <row r="56" spans="2:69" x14ac:dyDescent="0.45">
      <c r="B56" t="s">
        <v>404</v>
      </c>
      <c r="C56">
        <v>66</v>
      </c>
      <c r="D56">
        <v>804</v>
      </c>
      <c r="BQ56" t="s">
        <v>1002</v>
      </c>
    </row>
    <row r="57" spans="2:69" x14ac:dyDescent="0.45">
      <c r="B57" t="s">
        <v>429</v>
      </c>
      <c r="C57">
        <v>67</v>
      </c>
      <c r="D57">
        <v>804</v>
      </c>
      <c r="BQ57" t="s">
        <v>946</v>
      </c>
    </row>
    <row r="58" spans="2:69" x14ac:dyDescent="0.45">
      <c r="B58" t="s">
        <v>432</v>
      </c>
      <c r="C58">
        <v>68</v>
      </c>
      <c r="D58">
        <v>804</v>
      </c>
      <c r="BQ58" t="s">
        <v>988</v>
      </c>
    </row>
    <row r="59" spans="2:69" x14ac:dyDescent="0.45">
      <c r="B59" t="s">
        <v>417</v>
      </c>
      <c r="C59">
        <v>69</v>
      </c>
      <c r="D59">
        <v>804</v>
      </c>
      <c r="BQ59" t="s">
        <v>989</v>
      </c>
    </row>
    <row r="60" spans="2:69" x14ac:dyDescent="0.45">
      <c r="B60" s="11" t="s">
        <v>420</v>
      </c>
      <c r="C60">
        <v>70</v>
      </c>
      <c r="D60">
        <v>804</v>
      </c>
      <c r="BQ60" t="s">
        <v>990</v>
      </c>
    </row>
    <row r="61" spans="2:69" x14ac:dyDescent="0.45">
      <c r="B61" t="s">
        <v>390</v>
      </c>
      <c r="C61">
        <v>71</v>
      </c>
      <c r="D61">
        <v>804</v>
      </c>
      <c r="BQ61" t="s">
        <v>947</v>
      </c>
    </row>
    <row r="62" spans="2:69" x14ac:dyDescent="0.45">
      <c r="B62" t="s">
        <v>406</v>
      </c>
      <c r="C62">
        <v>72</v>
      </c>
      <c r="D62">
        <v>804</v>
      </c>
      <c r="BQ62" t="s">
        <v>948</v>
      </c>
    </row>
    <row r="63" spans="2:69" x14ac:dyDescent="0.45">
      <c r="B63" s="11" t="s">
        <v>424</v>
      </c>
      <c r="C63">
        <v>73</v>
      </c>
      <c r="D63">
        <v>804</v>
      </c>
      <c r="BQ63" t="s">
        <v>991</v>
      </c>
    </row>
    <row r="64" spans="2:69" x14ac:dyDescent="0.45">
      <c r="B64" t="s">
        <v>409</v>
      </c>
      <c r="C64">
        <v>74</v>
      </c>
      <c r="D64">
        <v>804</v>
      </c>
      <c r="BQ64" t="s">
        <v>992</v>
      </c>
    </row>
    <row r="65" spans="2:69" x14ac:dyDescent="0.45">
      <c r="B65" t="s">
        <v>418</v>
      </c>
      <c r="C65">
        <v>75</v>
      </c>
      <c r="D65">
        <v>804</v>
      </c>
      <c r="BQ65" t="s">
        <v>949</v>
      </c>
    </row>
    <row r="66" spans="2:69" x14ac:dyDescent="0.45">
      <c r="B66" t="s">
        <v>426</v>
      </c>
      <c r="C66">
        <v>76</v>
      </c>
      <c r="D66">
        <v>804</v>
      </c>
      <c r="BQ66" t="s">
        <v>950</v>
      </c>
    </row>
    <row r="67" spans="2:69" x14ac:dyDescent="0.45">
      <c r="B67" t="s">
        <v>423</v>
      </c>
      <c r="C67">
        <v>77</v>
      </c>
      <c r="D67">
        <v>804</v>
      </c>
      <c r="BQ67" t="s">
        <v>951</v>
      </c>
    </row>
    <row r="68" spans="2:69" x14ac:dyDescent="0.45">
      <c r="B68" t="s">
        <v>391</v>
      </c>
      <c r="C68">
        <v>78</v>
      </c>
      <c r="D68">
        <v>804</v>
      </c>
      <c r="BQ68" t="s">
        <v>993</v>
      </c>
    </row>
    <row r="69" spans="2:69" x14ac:dyDescent="0.45">
      <c r="B69" s="11" t="s">
        <v>383</v>
      </c>
      <c r="C69">
        <v>79</v>
      </c>
      <c r="D69">
        <v>804</v>
      </c>
      <c r="BQ69" t="s">
        <v>994</v>
      </c>
    </row>
    <row r="70" spans="2:69" x14ac:dyDescent="0.45">
      <c r="B70" t="s">
        <v>427</v>
      </c>
      <c r="C70">
        <v>80</v>
      </c>
      <c r="D70">
        <v>804</v>
      </c>
      <c r="BQ70" t="s">
        <v>952</v>
      </c>
    </row>
    <row r="71" spans="2:69" x14ac:dyDescent="0.45">
      <c r="B71" s="11" t="s">
        <v>430</v>
      </c>
      <c r="C71">
        <v>81</v>
      </c>
      <c r="D71">
        <v>804</v>
      </c>
      <c r="BQ71" t="s">
        <v>953</v>
      </c>
    </row>
    <row r="72" spans="2:69" x14ac:dyDescent="0.45">
      <c r="B72" t="s">
        <v>425</v>
      </c>
      <c r="C72">
        <v>82</v>
      </c>
      <c r="D72">
        <v>804</v>
      </c>
      <c r="BQ72" t="s">
        <v>954</v>
      </c>
    </row>
    <row r="73" spans="2:69" x14ac:dyDescent="0.45">
      <c r="B73" t="s">
        <v>502</v>
      </c>
      <c r="C73">
        <v>83</v>
      </c>
      <c r="D73">
        <v>804</v>
      </c>
      <c r="BQ73" t="s">
        <v>995</v>
      </c>
    </row>
    <row r="74" spans="2:69" x14ac:dyDescent="0.45">
      <c r="B74" t="s">
        <v>376</v>
      </c>
      <c r="C74">
        <v>84</v>
      </c>
      <c r="D74">
        <v>804</v>
      </c>
      <c r="BQ74" t="s">
        <v>996</v>
      </c>
    </row>
    <row r="75" spans="2:69" x14ac:dyDescent="0.45">
      <c r="B75" s="29" t="s">
        <v>415</v>
      </c>
      <c r="C75">
        <v>85</v>
      </c>
      <c r="D75">
        <v>804</v>
      </c>
      <c r="BQ75" s="29" t="s">
        <v>955</v>
      </c>
    </row>
    <row r="76" spans="2:69" x14ac:dyDescent="0.45">
      <c r="B76" s="11" t="s">
        <v>411</v>
      </c>
      <c r="C76">
        <v>86</v>
      </c>
      <c r="D76">
        <v>804</v>
      </c>
      <c r="BQ76" t="s">
        <v>1157</v>
      </c>
    </row>
    <row r="77" spans="2:69" x14ac:dyDescent="0.45">
      <c r="B77" t="s">
        <v>379</v>
      </c>
      <c r="C77">
        <v>87</v>
      </c>
      <c r="D77">
        <v>804</v>
      </c>
      <c r="BQ77" t="s">
        <v>1158</v>
      </c>
    </row>
    <row r="78" spans="2:69" x14ac:dyDescent="0.45">
      <c r="B78" t="s">
        <v>400</v>
      </c>
      <c r="C78">
        <v>88</v>
      </c>
      <c r="D78">
        <v>804</v>
      </c>
      <c r="BQ78" t="s">
        <v>1159</v>
      </c>
    </row>
    <row r="79" spans="2:69" x14ac:dyDescent="0.45">
      <c r="B79" s="11" t="s">
        <v>503</v>
      </c>
      <c r="C79">
        <v>89</v>
      </c>
      <c r="D79">
        <v>804</v>
      </c>
      <c r="BQ79" t="s">
        <v>902</v>
      </c>
    </row>
    <row r="80" spans="2:69" x14ac:dyDescent="0.45">
      <c r="B80" t="s">
        <v>422</v>
      </c>
      <c r="C80">
        <v>90</v>
      </c>
      <c r="D80">
        <v>804</v>
      </c>
      <c r="BQ80" t="s">
        <v>903</v>
      </c>
    </row>
    <row r="81" spans="2:69" x14ac:dyDescent="0.45">
      <c r="B81" t="s">
        <v>405</v>
      </c>
      <c r="C81">
        <v>91</v>
      </c>
      <c r="D81">
        <v>804</v>
      </c>
      <c r="BQ81" t="s">
        <v>1156</v>
      </c>
    </row>
    <row r="82" spans="2:69" x14ac:dyDescent="0.45">
      <c r="B82" t="s">
        <v>419</v>
      </c>
      <c r="C82">
        <v>92</v>
      </c>
      <c r="D82">
        <v>804</v>
      </c>
      <c r="BQ82" t="s">
        <v>904</v>
      </c>
    </row>
    <row r="83" spans="2:69" x14ac:dyDescent="0.45">
      <c r="B83" t="s">
        <v>407</v>
      </c>
      <c r="C83">
        <v>93</v>
      </c>
      <c r="D83">
        <v>804</v>
      </c>
      <c r="BQ83" t="s">
        <v>905</v>
      </c>
    </row>
    <row r="84" spans="2:69" x14ac:dyDescent="0.45">
      <c r="B84" s="11" t="s">
        <v>416</v>
      </c>
      <c r="C84">
        <v>94</v>
      </c>
      <c r="D84">
        <v>804</v>
      </c>
      <c r="BQ84" t="s">
        <v>906</v>
      </c>
    </row>
    <row r="85" spans="2:69" x14ac:dyDescent="0.45">
      <c r="B85" t="s">
        <v>413</v>
      </c>
      <c r="C85">
        <v>95</v>
      </c>
      <c r="D85">
        <v>804</v>
      </c>
      <c r="BQ85" t="s">
        <v>939</v>
      </c>
    </row>
    <row r="86" spans="2:69" x14ac:dyDescent="0.45">
      <c r="B86" t="s">
        <v>384</v>
      </c>
      <c r="C86">
        <v>96</v>
      </c>
      <c r="D86">
        <v>804</v>
      </c>
      <c r="BQ86" t="s">
        <v>940</v>
      </c>
    </row>
    <row r="87" spans="2:69" x14ac:dyDescent="0.45">
      <c r="B87" t="s">
        <v>473</v>
      </c>
      <c r="C87">
        <v>97</v>
      </c>
      <c r="D87">
        <v>804</v>
      </c>
      <c r="BQ87" t="s">
        <v>941</v>
      </c>
    </row>
    <row r="88" spans="2:69" x14ac:dyDescent="0.45">
      <c r="B88" s="11" t="s">
        <v>511</v>
      </c>
      <c r="C88">
        <v>98</v>
      </c>
      <c r="D88">
        <v>804</v>
      </c>
      <c r="BQ88" t="s">
        <v>956</v>
      </c>
    </row>
    <row r="89" spans="2:69" x14ac:dyDescent="0.45">
      <c r="B89" t="s">
        <v>445</v>
      </c>
      <c r="C89">
        <v>99</v>
      </c>
      <c r="D89">
        <v>804</v>
      </c>
      <c r="BQ89" t="s">
        <v>957</v>
      </c>
    </row>
    <row r="90" spans="2:69" x14ac:dyDescent="0.45">
      <c r="B90" t="s">
        <v>470</v>
      </c>
      <c r="C90">
        <v>100</v>
      </c>
      <c r="D90">
        <v>804</v>
      </c>
      <c r="BQ90" t="s">
        <v>997</v>
      </c>
    </row>
    <row r="91" spans="2:69" x14ac:dyDescent="0.45">
      <c r="B91" t="s">
        <v>461</v>
      </c>
      <c r="C91">
        <v>101</v>
      </c>
      <c r="D91">
        <v>804</v>
      </c>
      <c r="BQ91" t="s">
        <v>958</v>
      </c>
    </row>
    <row r="92" spans="2:69" x14ac:dyDescent="0.45">
      <c r="B92" t="s">
        <v>489</v>
      </c>
      <c r="C92">
        <v>102</v>
      </c>
      <c r="D92">
        <v>804</v>
      </c>
      <c r="BQ92" t="s">
        <v>998</v>
      </c>
    </row>
    <row r="93" spans="2:69" x14ac:dyDescent="0.45">
      <c r="B93" s="11" t="s">
        <v>479</v>
      </c>
      <c r="C93">
        <v>103</v>
      </c>
      <c r="D93">
        <v>804</v>
      </c>
      <c r="BQ93" t="s">
        <v>999</v>
      </c>
    </row>
    <row r="94" spans="2:69" x14ac:dyDescent="0.45">
      <c r="B94" t="s">
        <v>455</v>
      </c>
      <c r="C94">
        <v>104</v>
      </c>
      <c r="D94">
        <v>804</v>
      </c>
      <c r="BQ94" t="s">
        <v>959</v>
      </c>
    </row>
    <row r="95" spans="2:69" x14ac:dyDescent="0.45">
      <c r="B95" s="11" t="s">
        <v>504</v>
      </c>
      <c r="C95">
        <v>105</v>
      </c>
      <c r="D95">
        <v>804</v>
      </c>
      <c r="BQ95" t="s">
        <v>960</v>
      </c>
    </row>
    <row r="96" spans="2:69" x14ac:dyDescent="0.45">
      <c r="B96" t="s">
        <v>481</v>
      </c>
      <c r="C96">
        <v>106</v>
      </c>
      <c r="D96">
        <v>804</v>
      </c>
      <c r="BQ96" t="s">
        <v>1000</v>
      </c>
    </row>
    <row r="97" spans="2:69" x14ac:dyDescent="0.45">
      <c r="B97" t="s">
        <v>458</v>
      </c>
      <c r="C97">
        <v>107</v>
      </c>
      <c r="D97">
        <v>804</v>
      </c>
      <c r="BQ97" t="s">
        <v>1001</v>
      </c>
    </row>
    <row r="98" spans="2:69" x14ac:dyDescent="0.45">
      <c r="B98" t="s">
        <v>468</v>
      </c>
      <c r="C98">
        <v>108</v>
      </c>
      <c r="D98">
        <v>804</v>
      </c>
      <c r="BQ98" t="s">
        <v>961</v>
      </c>
    </row>
    <row r="99" spans="2:69" x14ac:dyDescent="0.45">
      <c r="B99" t="s">
        <v>463</v>
      </c>
      <c r="C99">
        <v>109</v>
      </c>
      <c r="D99">
        <v>804</v>
      </c>
      <c r="BQ99" t="s">
        <v>938</v>
      </c>
    </row>
    <row r="100" spans="2:69" x14ac:dyDescent="0.45">
      <c r="B100" t="s">
        <v>490</v>
      </c>
      <c r="C100">
        <v>110</v>
      </c>
      <c r="D100">
        <v>804</v>
      </c>
      <c r="BQ100" t="s">
        <v>962</v>
      </c>
    </row>
    <row r="101" spans="2:69" x14ac:dyDescent="0.45">
      <c r="B101" s="11" t="s">
        <v>472</v>
      </c>
      <c r="C101">
        <v>111</v>
      </c>
      <c r="D101">
        <v>804</v>
      </c>
      <c r="BQ101" t="s">
        <v>963</v>
      </c>
    </row>
    <row r="102" spans="2:69" x14ac:dyDescent="0.45">
      <c r="B102" s="29" t="s">
        <v>469</v>
      </c>
      <c r="C102">
        <v>112</v>
      </c>
      <c r="D102">
        <v>804</v>
      </c>
      <c r="BQ102" s="29" t="s">
        <v>1003</v>
      </c>
    </row>
    <row r="103" spans="2:69" x14ac:dyDescent="0.45">
      <c r="B103" t="s">
        <v>488</v>
      </c>
      <c r="C103">
        <v>113</v>
      </c>
      <c r="D103">
        <v>804</v>
      </c>
      <c r="BQ103" t="s">
        <v>964</v>
      </c>
    </row>
    <row r="104" spans="2:69" x14ac:dyDescent="0.45">
      <c r="B104" s="11" t="s">
        <v>475</v>
      </c>
      <c r="C104">
        <v>114</v>
      </c>
      <c r="D104">
        <v>804</v>
      </c>
      <c r="BQ104" t="s">
        <v>965</v>
      </c>
    </row>
    <row r="105" spans="2:69" x14ac:dyDescent="0.45">
      <c r="B105" t="s">
        <v>442</v>
      </c>
      <c r="C105">
        <v>115</v>
      </c>
      <c r="D105">
        <v>804</v>
      </c>
      <c r="BQ105" t="s">
        <v>966</v>
      </c>
    </row>
    <row r="106" spans="2:69" x14ac:dyDescent="0.45">
      <c r="B106" t="s">
        <v>444</v>
      </c>
      <c r="C106">
        <v>116</v>
      </c>
      <c r="D106">
        <v>804</v>
      </c>
      <c r="BQ106" t="s">
        <v>967</v>
      </c>
    </row>
    <row r="107" spans="2:69" x14ac:dyDescent="0.45">
      <c r="B107" t="s">
        <v>453</v>
      </c>
      <c r="C107">
        <v>117</v>
      </c>
      <c r="D107">
        <v>804</v>
      </c>
      <c r="BQ107" t="s">
        <v>1004</v>
      </c>
    </row>
    <row r="108" spans="2:69" x14ac:dyDescent="0.45">
      <c r="B108" t="s">
        <v>454</v>
      </c>
      <c r="C108">
        <v>118</v>
      </c>
      <c r="D108">
        <v>804</v>
      </c>
      <c r="BQ108" t="s">
        <v>1005</v>
      </c>
    </row>
    <row r="109" spans="2:69" x14ac:dyDescent="0.45">
      <c r="B109" s="11" t="s">
        <v>456</v>
      </c>
      <c r="C109">
        <v>119</v>
      </c>
      <c r="D109">
        <v>804</v>
      </c>
      <c r="BQ109" t="s">
        <v>1006</v>
      </c>
    </row>
    <row r="110" spans="2:69" x14ac:dyDescent="0.45">
      <c r="B110" t="s">
        <v>512</v>
      </c>
      <c r="C110">
        <v>120</v>
      </c>
      <c r="D110">
        <v>804</v>
      </c>
      <c r="BQ110" t="s">
        <v>1007</v>
      </c>
    </row>
    <row r="111" spans="2:69" x14ac:dyDescent="0.45">
      <c r="B111" t="s">
        <v>493</v>
      </c>
      <c r="C111">
        <v>121</v>
      </c>
      <c r="D111">
        <v>804</v>
      </c>
      <c r="BQ111" t="s">
        <v>1008</v>
      </c>
    </row>
    <row r="112" spans="2:69" x14ac:dyDescent="0.45">
      <c r="B112" t="s">
        <v>486</v>
      </c>
      <c r="C112">
        <v>122</v>
      </c>
      <c r="D112">
        <v>804</v>
      </c>
      <c r="BQ112" t="s">
        <v>968</v>
      </c>
    </row>
    <row r="113" spans="2:69" x14ac:dyDescent="0.45">
      <c r="B113" s="11" t="s">
        <v>505</v>
      </c>
      <c r="C113">
        <v>123</v>
      </c>
      <c r="D113">
        <v>804</v>
      </c>
      <c r="BQ113" t="s">
        <v>969</v>
      </c>
    </row>
    <row r="114" spans="2:69" x14ac:dyDescent="0.45">
      <c r="B114" t="s">
        <v>447</v>
      </c>
      <c r="C114">
        <v>124</v>
      </c>
      <c r="D114">
        <v>804</v>
      </c>
      <c r="BQ114" t="s">
        <v>970</v>
      </c>
    </row>
    <row r="115" spans="2:69" x14ac:dyDescent="0.45">
      <c r="B115" s="11" t="s">
        <v>452</v>
      </c>
      <c r="C115">
        <v>125</v>
      </c>
      <c r="D115">
        <v>804</v>
      </c>
      <c r="BQ115" t="s">
        <v>1009</v>
      </c>
    </row>
    <row r="116" spans="2:69" x14ac:dyDescent="0.45">
      <c r="B116" t="s">
        <v>492</v>
      </c>
      <c r="C116">
        <v>126</v>
      </c>
      <c r="D116">
        <v>804</v>
      </c>
      <c r="BQ116" t="s">
        <v>1010</v>
      </c>
    </row>
    <row r="117" spans="2:69" x14ac:dyDescent="0.45">
      <c r="B117" t="s">
        <v>459</v>
      </c>
      <c r="C117">
        <v>127</v>
      </c>
      <c r="D117">
        <v>804</v>
      </c>
      <c r="BQ117" t="s">
        <v>971</v>
      </c>
    </row>
    <row r="118" spans="2:69" x14ac:dyDescent="0.45">
      <c r="B118" t="s">
        <v>467</v>
      </c>
      <c r="C118">
        <v>128</v>
      </c>
      <c r="D118">
        <v>804</v>
      </c>
      <c r="BQ118" t="s">
        <v>1011</v>
      </c>
    </row>
    <row r="119" spans="2:69" x14ac:dyDescent="0.45">
      <c r="B119" s="11" t="s">
        <v>506</v>
      </c>
      <c r="C119">
        <v>129</v>
      </c>
      <c r="D119">
        <v>804</v>
      </c>
      <c r="BQ119" t="s">
        <v>972</v>
      </c>
    </row>
    <row r="120" spans="2:69" x14ac:dyDescent="0.45">
      <c r="B120" t="s">
        <v>476</v>
      </c>
      <c r="C120">
        <v>130</v>
      </c>
      <c r="D120">
        <v>804</v>
      </c>
      <c r="BQ120" t="s">
        <v>1012</v>
      </c>
    </row>
    <row r="121" spans="2:69" x14ac:dyDescent="0.45">
      <c r="B121" t="s">
        <v>449</v>
      </c>
      <c r="C121">
        <v>131</v>
      </c>
      <c r="D121">
        <v>804</v>
      </c>
      <c r="BQ121" t="s">
        <v>1013</v>
      </c>
    </row>
    <row r="122" spans="2:69" x14ac:dyDescent="0.45">
      <c r="B122" t="s">
        <v>450</v>
      </c>
      <c r="C122">
        <v>132</v>
      </c>
      <c r="D122">
        <v>804</v>
      </c>
      <c r="BQ122" t="s">
        <v>973</v>
      </c>
    </row>
    <row r="123" spans="2:69" x14ac:dyDescent="0.45">
      <c r="B123" s="11" t="s">
        <v>443</v>
      </c>
      <c r="C123">
        <v>133</v>
      </c>
      <c r="D123">
        <v>804</v>
      </c>
      <c r="BQ123" t="s">
        <v>1014</v>
      </c>
    </row>
    <row r="124" spans="2:69" x14ac:dyDescent="0.45">
      <c r="B124" t="s">
        <v>471</v>
      </c>
      <c r="C124">
        <v>134</v>
      </c>
      <c r="D124">
        <v>804</v>
      </c>
      <c r="BQ124" t="s">
        <v>1015</v>
      </c>
    </row>
    <row r="125" spans="2:69" x14ac:dyDescent="0.45">
      <c r="B125" t="s">
        <v>507</v>
      </c>
      <c r="C125">
        <v>135</v>
      </c>
      <c r="D125">
        <v>804</v>
      </c>
      <c r="BQ125" t="s">
        <v>974</v>
      </c>
    </row>
    <row r="126" spans="2:69" x14ac:dyDescent="0.45">
      <c r="B126" t="s">
        <v>465</v>
      </c>
      <c r="C126">
        <v>136</v>
      </c>
      <c r="D126">
        <v>804</v>
      </c>
      <c r="BQ126" t="s">
        <v>975</v>
      </c>
    </row>
    <row r="127" spans="2:69" x14ac:dyDescent="0.45">
      <c r="B127" t="s">
        <v>508</v>
      </c>
      <c r="C127">
        <v>137</v>
      </c>
      <c r="D127">
        <v>804</v>
      </c>
      <c r="BQ127" t="s">
        <v>976</v>
      </c>
    </row>
    <row r="128" spans="2:69" x14ac:dyDescent="0.45">
      <c r="B128" s="11" t="s">
        <v>462</v>
      </c>
      <c r="C128">
        <v>138</v>
      </c>
      <c r="D128">
        <v>804</v>
      </c>
      <c r="BQ128" t="s">
        <v>977</v>
      </c>
    </row>
    <row r="129" spans="2:69" x14ac:dyDescent="0.45">
      <c r="B129" t="s">
        <v>491</v>
      </c>
      <c r="C129">
        <v>139</v>
      </c>
      <c r="D129">
        <v>804</v>
      </c>
      <c r="BQ129" t="s">
        <v>978</v>
      </c>
    </row>
    <row r="130" spans="2:69" x14ac:dyDescent="0.45">
      <c r="B130" t="s">
        <v>509</v>
      </c>
      <c r="C130">
        <v>140</v>
      </c>
      <c r="D130">
        <v>804</v>
      </c>
      <c r="BQ130" t="s">
        <v>1016</v>
      </c>
    </row>
    <row r="131" spans="2:69" x14ac:dyDescent="0.45">
      <c r="B131" t="s">
        <v>448</v>
      </c>
      <c r="C131">
        <v>141</v>
      </c>
      <c r="D131">
        <v>804</v>
      </c>
      <c r="BQ131" t="s">
        <v>1017</v>
      </c>
    </row>
    <row r="132" spans="2:69" x14ac:dyDescent="0.45">
      <c r="B132" t="s">
        <v>474</v>
      </c>
      <c r="C132">
        <v>142</v>
      </c>
      <c r="D132">
        <v>804</v>
      </c>
      <c r="BQ132" t="s">
        <v>1018</v>
      </c>
    </row>
    <row r="133" spans="2:69" x14ac:dyDescent="0.45">
      <c r="B133" s="11" t="s">
        <v>480</v>
      </c>
      <c r="C133">
        <v>143</v>
      </c>
      <c r="D133">
        <v>804</v>
      </c>
      <c r="BQ133" t="s">
        <v>1019</v>
      </c>
    </row>
    <row r="134" spans="2:69" x14ac:dyDescent="0.45">
      <c r="B134" t="s">
        <v>510</v>
      </c>
      <c r="C134">
        <v>144</v>
      </c>
      <c r="D134">
        <v>804</v>
      </c>
      <c r="BQ134" t="s">
        <v>979</v>
      </c>
    </row>
    <row r="135" spans="2:69" x14ac:dyDescent="0.45">
      <c r="B135" t="s">
        <v>466</v>
      </c>
      <c r="C135">
        <v>145</v>
      </c>
      <c r="D135">
        <v>804</v>
      </c>
      <c r="BQ135" t="s">
        <v>980</v>
      </c>
    </row>
    <row r="136" spans="2:69" x14ac:dyDescent="0.45">
      <c r="B136" t="s">
        <v>460</v>
      </c>
      <c r="C136">
        <v>146</v>
      </c>
      <c r="D136">
        <v>804</v>
      </c>
      <c r="BQ136" t="s">
        <v>1020</v>
      </c>
    </row>
    <row r="137" spans="2:69" x14ac:dyDescent="0.45">
      <c r="B137" s="11" t="s">
        <v>513</v>
      </c>
      <c r="C137">
        <v>147</v>
      </c>
      <c r="D137">
        <v>804</v>
      </c>
      <c r="BQ137" t="s">
        <v>981</v>
      </c>
    </row>
    <row r="138" spans="2:69" x14ac:dyDescent="0.45">
      <c r="B138" t="s">
        <v>487</v>
      </c>
      <c r="C138">
        <v>148</v>
      </c>
      <c r="D138">
        <v>804</v>
      </c>
      <c r="BQ138" t="s">
        <v>1021</v>
      </c>
    </row>
    <row r="139" spans="2:69" x14ac:dyDescent="0.45">
      <c r="B139" t="s">
        <v>478</v>
      </c>
      <c r="C139">
        <v>149</v>
      </c>
      <c r="D139">
        <v>804</v>
      </c>
      <c r="BQ139" t="s">
        <v>982</v>
      </c>
    </row>
    <row r="140" spans="2:69" x14ac:dyDescent="0.45">
      <c r="B140" t="s">
        <v>464</v>
      </c>
      <c r="C140">
        <v>150</v>
      </c>
      <c r="D140">
        <v>804</v>
      </c>
      <c r="BQ140" t="s">
        <v>983</v>
      </c>
    </row>
    <row r="141" spans="2:69" x14ac:dyDescent="0.45">
      <c r="B141" t="s">
        <v>494</v>
      </c>
      <c r="C141">
        <v>151</v>
      </c>
      <c r="D141">
        <v>804</v>
      </c>
      <c r="BQ141" t="s">
        <v>1022</v>
      </c>
    </row>
    <row r="142" spans="2:69" x14ac:dyDescent="0.45">
      <c r="B142" t="s">
        <v>485</v>
      </c>
      <c r="C142">
        <v>152</v>
      </c>
      <c r="D142">
        <v>804</v>
      </c>
      <c r="BQ142" t="s">
        <v>1023</v>
      </c>
    </row>
    <row r="143" spans="2:69" x14ac:dyDescent="0.45">
      <c r="B143" t="s">
        <v>484</v>
      </c>
      <c r="C143">
        <v>153</v>
      </c>
      <c r="D143">
        <v>804</v>
      </c>
      <c r="BQ143" t="s">
        <v>984</v>
      </c>
    </row>
    <row r="144" spans="2:69" x14ac:dyDescent="0.45">
      <c r="B144" t="s">
        <v>451</v>
      </c>
      <c r="C144">
        <v>154</v>
      </c>
      <c r="D144">
        <v>804</v>
      </c>
      <c r="BQ144" t="s">
        <v>985</v>
      </c>
    </row>
    <row r="145" spans="2:69" x14ac:dyDescent="0.45">
      <c r="B145" t="s">
        <v>482</v>
      </c>
      <c r="C145">
        <v>155</v>
      </c>
      <c r="D145">
        <v>804</v>
      </c>
      <c r="BQ145" t="s">
        <v>1024</v>
      </c>
    </row>
    <row r="146" spans="2:69" x14ac:dyDescent="0.45">
      <c r="B146" s="11" t="s">
        <v>477</v>
      </c>
      <c r="C146">
        <v>156</v>
      </c>
      <c r="D146">
        <v>804</v>
      </c>
      <c r="BQ146" t="s">
        <v>1025</v>
      </c>
    </row>
    <row r="147" spans="2:69" x14ac:dyDescent="0.45">
      <c r="B147" t="s">
        <v>457</v>
      </c>
      <c r="C147">
        <v>157</v>
      </c>
      <c r="D147">
        <v>804</v>
      </c>
      <c r="BQ147" t="s">
        <v>986</v>
      </c>
    </row>
    <row r="148" spans="2:69" x14ac:dyDescent="0.45">
      <c r="B148" t="s">
        <v>483</v>
      </c>
      <c r="C148">
        <v>158</v>
      </c>
      <c r="D148">
        <v>804</v>
      </c>
      <c r="BQ148" t="s">
        <v>1026</v>
      </c>
    </row>
    <row r="149" spans="2:69" x14ac:dyDescent="0.45">
      <c r="B149" t="s">
        <v>495</v>
      </c>
      <c r="C149">
        <v>159</v>
      </c>
      <c r="D149">
        <v>804</v>
      </c>
      <c r="BQ149" t="s">
        <v>987</v>
      </c>
    </row>
    <row r="150" spans="2:69" x14ac:dyDescent="0.45">
      <c r="B150" s="11" t="s">
        <v>446</v>
      </c>
      <c r="C150">
        <v>160</v>
      </c>
      <c r="D150">
        <v>804</v>
      </c>
      <c r="BQ150" t="s">
        <v>1027</v>
      </c>
    </row>
    <row r="151" spans="2:69" x14ac:dyDescent="0.45">
      <c r="B151" t="s">
        <v>538</v>
      </c>
      <c r="C151">
        <v>161</v>
      </c>
      <c r="D151">
        <v>801</v>
      </c>
      <c r="BQ151" t="s">
        <v>1028</v>
      </c>
    </row>
    <row r="152" spans="2:69" x14ac:dyDescent="0.45">
      <c r="B152" t="s">
        <v>537</v>
      </c>
      <c r="C152">
        <v>162</v>
      </c>
      <c r="D152">
        <v>801</v>
      </c>
      <c r="BQ152" t="s">
        <v>1029</v>
      </c>
    </row>
    <row r="153" spans="2:69" x14ac:dyDescent="0.45">
      <c r="B153" t="s">
        <v>554</v>
      </c>
      <c r="C153">
        <v>163</v>
      </c>
      <c r="D153">
        <v>801</v>
      </c>
      <c r="BQ153" t="s">
        <v>1030</v>
      </c>
    </row>
    <row r="154" spans="2:69" x14ac:dyDescent="0.45">
      <c r="B154" s="29" t="s">
        <v>551</v>
      </c>
      <c r="C154">
        <v>164</v>
      </c>
      <c r="D154">
        <v>801</v>
      </c>
      <c r="BQ154" s="29" t="s">
        <v>1031</v>
      </c>
    </row>
    <row r="155" spans="2:69" x14ac:dyDescent="0.45">
      <c r="B155" t="s">
        <v>541</v>
      </c>
      <c r="C155">
        <v>165</v>
      </c>
      <c r="D155">
        <v>801</v>
      </c>
      <c r="BQ155" t="s">
        <v>1032</v>
      </c>
    </row>
    <row r="156" spans="2:69" x14ac:dyDescent="0.45">
      <c r="B156" t="s">
        <v>544</v>
      </c>
      <c r="C156">
        <v>166</v>
      </c>
      <c r="D156">
        <v>801</v>
      </c>
      <c r="BQ156" t="s">
        <v>1033</v>
      </c>
    </row>
    <row r="157" spans="2:69" x14ac:dyDescent="0.45">
      <c r="B157" t="s">
        <v>524</v>
      </c>
      <c r="C157">
        <v>167</v>
      </c>
      <c r="D157">
        <v>801</v>
      </c>
      <c r="BQ157" t="s">
        <v>1034</v>
      </c>
    </row>
    <row r="158" spans="2:69" x14ac:dyDescent="0.45">
      <c r="B158" t="s">
        <v>643</v>
      </c>
      <c r="C158">
        <v>168</v>
      </c>
      <c r="D158">
        <v>801</v>
      </c>
      <c r="BQ158" t="s">
        <v>1035</v>
      </c>
    </row>
    <row r="159" spans="2:69" x14ac:dyDescent="0.45">
      <c r="B159" t="s">
        <v>553</v>
      </c>
      <c r="C159">
        <v>169</v>
      </c>
      <c r="D159">
        <v>801</v>
      </c>
      <c r="BQ159" t="s">
        <v>1036</v>
      </c>
    </row>
    <row r="160" spans="2:69" x14ac:dyDescent="0.45">
      <c r="B160" t="s">
        <v>555</v>
      </c>
      <c r="C160">
        <v>170</v>
      </c>
      <c r="D160">
        <v>801</v>
      </c>
      <c r="BQ160" t="s">
        <v>1037</v>
      </c>
    </row>
    <row r="161" spans="2:69" x14ac:dyDescent="0.45">
      <c r="B161" t="s">
        <v>529</v>
      </c>
      <c r="C161">
        <v>171</v>
      </c>
      <c r="D161">
        <v>801</v>
      </c>
      <c r="BQ161" t="s">
        <v>1038</v>
      </c>
    </row>
    <row r="162" spans="2:69" x14ac:dyDescent="0.45">
      <c r="B162" t="s">
        <v>626</v>
      </c>
      <c r="C162">
        <v>172</v>
      </c>
      <c r="D162">
        <v>801</v>
      </c>
      <c r="BQ162" t="s">
        <v>1039</v>
      </c>
    </row>
    <row r="163" spans="2:69" x14ac:dyDescent="0.45">
      <c r="B163" t="s">
        <v>532</v>
      </c>
      <c r="C163">
        <v>173</v>
      </c>
      <c r="D163">
        <v>801</v>
      </c>
      <c r="BQ163" t="s">
        <v>1040</v>
      </c>
    </row>
    <row r="164" spans="2:69" x14ac:dyDescent="0.45">
      <c r="B164" t="s">
        <v>518</v>
      </c>
      <c r="C164">
        <v>174</v>
      </c>
      <c r="D164">
        <v>801</v>
      </c>
      <c r="BQ164" t="s">
        <v>1041</v>
      </c>
    </row>
    <row r="165" spans="2:69" x14ac:dyDescent="0.45">
      <c r="B165" t="s">
        <v>562</v>
      </c>
      <c r="C165">
        <v>175</v>
      </c>
      <c r="D165">
        <v>801</v>
      </c>
      <c r="BQ165" t="s">
        <v>1042</v>
      </c>
    </row>
    <row r="166" spans="2:69" x14ac:dyDescent="0.45">
      <c r="B166" t="s">
        <v>527</v>
      </c>
      <c r="C166">
        <v>176</v>
      </c>
      <c r="D166">
        <v>801</v>
      </c>
      <c r="BQ166" t="s">
        <v>1043</v>
      </c>
    </row>
    <row r="167" spans="2:69" x14ac:dyDescent="0.45">
      <c r="B167" t="s">
        <v>558</v>
      </c>
      <c r="C167">
        <v>177</v>
      </c>
      <c r="D167">
        <v>801</v>
      </c>
      <c r="BQ167" t="s">
        <v>1044</v>
      </c>
    </row>
    <row r="168" spans="2:69" x14ac:dyDescent="0.45">
      <c r="B168" t="s">
        <v>644</v>
      </c>
      <c r="C168">
        <v>178</v>
      </c>
      <c r="D168">
        <v>801</v>
      </c>
      <c r="BQ168" t="s">
        <v>1045</v>
      </c>
    </row>
    <row r="169" spans="2:69" x14ac:dyDescent="0.45">
      <c r="B169" t="s">
        <v>516</v>
      </c>
      <c r="C169">
        <v>179</v>
      </c>
      <c r="D169">
        <v>801</v>
      </c>
      <c r="BQ169" t="s">
        <v>1046</v>
      </c>
    </row>
    <row r="170" spans="2:69" x14ac:dyDescent="0.45">
      <c r="B170" t="s">
        <v>517</v>
      </c>
      <c r="C170">
        <v>180</v>
      </c>
      <c r="D170">
        <v>801</v>
      </c>
      <c r="BQ170" t="s">
        <v>1047</v>
      </c>
    </row>
    <row r="171" spans="2:69" x14ac:dyDescent="0.45">
      <c r="B171" t="s">
        <v>645</v>
      </c>
      <c r="C171">
        <v>181</v>
      </c>
      <c r="D171">
        <v>801</v>
      </c>
      <c r="BQ171" t="s">
        <v>1048</v>
      </c>
    </row>
    <row r="172" spans="2:69" x14ac:dyDescent="0.45">
      <c r="B172" t="s">
        <v>552</v>
      </c>
      <c r="C172">
        <v>182</v>
      </c>
      <c r="D172">
        <v>801</v>
      </c>
      <c r="BQ172" t="s">
        <v>1049</v>
      </c>
    </row>
    <row r="173" spans="2:69" x14ac:dyDescent="0.45">
      <c r="B173" t="s">
        <v>539</v>
      </c>
      <c r="C173">
        <v>183</v>
      </c>
      <c r="D173">
        <v>801</v>
      </c>
      <c r="BQ173" t="s">
        <v>1050</v>
      </c>
    </row>
    <row r="174" spans="2:69" x14ac:dyDescent="0.45">
      <c r="B174" t="s">
        <v>525</v>
      </c>
      <c r="C174">
        <v>184</v>
      </c>
      <c r="D174">
        <v>801</v>
      </c>
      <c r="BQ174" t="s">
        <v>1051</v>
      </c>
    </row>
    <row r="175" spans="2:69" x14ac:dyDescent="0.45">
      <c r="B175" t="s">
        <v>550</v>
      </c>
      <c r="C175">
        <v>185</v>
      </c>
      <c r="D175">
        <v>801</v>
      </c>
      <c r="BQ175" t="s">
        <v>1052</v>
      </c>
    </row>
    <row r="176" spans="2:69" x14ac:dyDescent="0.45">
      <c r="B176" t="s">
        <v>646</v>
      </c>
      <c r="C176">
        <v>186</v>
      </c>
      <c r="D176">
        <v>801</v>
      </c>
      <c r="BQ176" t="s">
        <v>1053</v>
      </c>
    </row>
    <row r="177" spans="2:69" x14ac:dyDescent="0.45">
      <c r="B177" t="s">
        <v>543</v>
      </c>
      <c r="C177">
        <v>187</v>
      </c>
      <c r="D177">
        <v>801</v>
      </c>
      <c r="BQ177" t="s">
        <v>1054</v>
      </c>
    </row>
    <row r="178" spans="2:69" x14ac:dyDescent="0.45">
      <c r="B178" t="s">
        <v>627</v>
      </c>
      <c r="C178">
        <v>188</v>
      </c>
      <c r="D178">
        <v>801</v>
      </c>
      <c r="BQ178" t="s">
        <v>1055</v>
      </c>
    </row>
    <row r="179" spans="2:69" x14ac:dyDescent="0.45">
      <c r="B179" t="s">
        <v>534</v>
      </c>
      <c r="C179">
        <v>189</v>
      </c>
      <c r="D179">
        <v>801</v>
      </c>
      <c r="BQ179" t="s">
        <v>1056</v>
      </c>
    </row>
    <row r="180" spans="2:69" x14ac:dyDescent="0.45">
      <c r="B180" t="s">
        <v>564</v>
      </c>
      <c r="C180">
        <v>190</v>
      </c>
      <c r="D180">
        <v>801</v>
      </c>
      <c r="BQ180" t="s">
        <v>1057</v>
      </c>
    </row>
    <row r="181" spans="2:69" x14ac:dyDescent="0.45">
      <c r="B181" t="s">
        <v>548</v>
      </c>
      <c r="C181">
        <v>191</v>
      </c>
      <c r="D181">
        <v>801</v>
      </c>
      <c r="BQ181" t="s">
        <v>1058</v>
      </c>
    </row>
    <row r="182" spans="2:69" x14ac:dyDescent="0.45">
      <c r="B182" t="s">
        <v>540</v>
      </c>
      <c r="C182">
        <v>192</v>
      </c>
      <c r="D182">
        <v>801</v>
      </c>
      <c r="BQ182" t="s">
        <v>1142</v>
      </c>
    </row>
    <row r="183" spans="2:69" x14ac:dyDescent="0.45">
      <c r="B183" t="s">
        <v>523</v>
      </c>
      <c r="C183">
        <v>193</v>
      </c>
      <c r="D183">
        <v>801</v>
      </c>
      <c r="BQ183" t="s">
        <v>1143</v>
      </c>
    </row>
    <row r="184" spans="2:69" x14ac:dyDescent="0.45">
      <c r="B184" t="s">
        <v>557</v>
      </c>
      <c r="C184">
        <v>194</v>
      </c>
      <c r="D184">
        <v>801</v>
      </c>
      <c r="BQ184" t="s">
        <v>1092</v>
      </c>
    </row>
    <row r="185" spans="2:69" x14ac:dyDescent="0.45">
      <c r="B185" t="s">
        <v>542</v>
      </c>
      <c r="C185">
        <v>195</v>
      </c>
      <c r="D185">
        <v>801</v>
      </c>
      <c r="BQ185" t="s">
        <v>1145</v>
      </c>
    </row>
    <row r="186" spans="2:69" x14ac:dyDescent="0.45">
      <c r="B186" t="s">
        <v>535</v>
      </c>
      <c r="C186">
        <v>196</v>
      </c>
      <c r="D186">
        <v>801</v>
      </c>
      <c r="BQ186" t="s">
        <v>1146</v>
      </c>
    </row>
    <row r="187" spans="2:69" x14ac:dyDescent="0.45">
      <c r="B187" t="s">
        <v>521</v>
      </c>
      <c r="C187">
        <v>197</v>
      </c>
      <c r="D187">
        <v>801</v>
      </c>
      <c r="BQ187" t="s">
        <v>1147</v>
      </c>
    </row>
    <row r="188" spans="2:69" x14ac:dyDescent="0.45">
      <c r="B188" t="s">
        <v>566</v>
      </c>
      <c r="C188">
        <v>198</v>
      </c>
      <c r="D188">
        <v>801</v>
      </c>
      <c r="BQ188" t="s">
        <v>1148</v>
      </c>
    </row>
    <row r="189" spans="2:69" x14ac:dyDescent="0.45">
      <c r="B189" t="s">
        <v>536</v>
      </c>
      <c r="C189">
        <v>199</v>
      </c>
      <c r="D189">
        <v>801</v>
      </c>
      <c r="BQ189" t="s">
        <v>1149</v>
      </c>
    </row>
    <row r="190" spans="2:69" x14ac:dyDescent="0.45">
      <c r="B190" t="s">
        <v>531</v>
      </c>
      <c r="C190">
        <v>200</v>
      </c>
      <c r="D190">
        <v>801</v>
      </c>
      <c r="BQ190" t="s">
        <v>1150</v>
      </c>
    </row>
    <row r="191" spans="2:69" x14ac:dyDescent="0.45">
      <c r="B191" t="s">
        <v>560</v>
      </c>
      <c r="C191">
        <v>201</v>
      </c>
      <c r="D191">
        <v>801</v>
      </c>
      <c r="BQ191" t="s">
        <v>1151</v>
      </c>
    </row>
    <row r="192" spans="2:69" x14ac:dyDescent="0.45">
      <c r="B192" t="s">
        <v>561</v>
      </c>
      <c r="C192">
        <v>202</v>
      </c>
      <c r="D192">
        <v>801</v>
      </c>
      <c r="BQ192" t="s">
        <v>1059</v>
      </c>
    </row>
    <row r="193" spans="2:69" x14ac:dyDescent="0.45">
      <c r="B193" t="s">
        <v>528</v>
      </c>
      <c r="C193">
        <v>203</v>
      </c>
      <c r="D193">
        <v>801</v>
      </c>
      <c r="BQ193" t="s">
        <v>1060</v>
      </c>
    </row>
    <row r="194" spans="2:69" x14ac:dyDescent="0.45">
      <c r="B194" t="s">
        <v>647</v>
      </c>
      <c r="C194">
        <v>204</v>
      </c>
      <c r="D194">
        <v>801</v>
      </c>
      <c r="BQ194" t="s">
        <v>1061</v>
      </c>
    </row>
    <row r="195" spans="2:69" x14ac:dyDescent="0.45">
      <c r="B195" t="s">
        <v>545</v>
      </c>
      <c r="C195">
        <v>205</v>
      </c>
      <c r="D195">
        <v>801</v>
      </c>
      <c r="BQ195" t="s">
        <v>1062</v>
      </c>
    </row>
    <row r="196" spans="2:69" x14ac:dyDescent="0.45">
      <c r="B196" t="s">
        <v>514</v>
      </c>
      <c r="C196">
        <v>206</v>
      </c>
      <c r="D196">
        <v>801</v>
      </c>
      <c r="BQ196" t="s">
        <v>1063</v>
      </c>
    </row>
    <row r="197" spans="2:69" x14ac:dyDescent="0.45">
      <c r="B197" t="s">
        <v>563</v>
      </c>
      <c r="C197">
        <v>207</v>
      </c>
      <c r="D197">
        <v>801</v>
      </c>
      <c r="BQ197" t="s">
        <v>1064</v>
      </c>
    </row>
    <row r="198" spans="2:69" x14ac:dyDescent="0.45">
      <c r="B198" t="s">
        <v>530</v>
      </c>
      <c r="C198">
        <v>208</v>
      </c>
      <c r="D198">
        <v>801</v>
      </c>
      <c r="BQ198" t="s">
        <v>1065</v>
      </c>
    </row>
    <row r="199" spans="2:69" x14ac:dyDescent="0.45">
      <c r="B199" t="s">
        <v>648</v>
      </c>
      <c r="C199">
        <v>209</v>
      </c>
      <c r="D199">
        <v>801</v>
      </c>
      <c r="BQ199" t="s">
        <v>1066</v>
      </c>
    </row>
    <row r="200" spans="2:69" x14ac:dyDescent="0.45">
      <c r="B200" t="s">
        <v>628</v>
      </c>
      <c r="C200">
        <v>210</v>
      </c>
      <c r="D200">
        <v>801</v>
      </c>
      <c r="BQ200" t="s">
        <v>1067</v>
      </c>
    </row>
    <row r="201" spans="2:69" x14ac:dyDescent="0.45">
      <c r="B201" t="s">
        <v>649</v>
      </c>
      <c r="C201">
        <v>211</v>
      </c>
      <c r="D201">
        <v>801</v>
      </c>
      <c r="BQ201" t="s">
        <v>1068</v>
      </c>
    </row>
    <row r="202" spans="2:69" x14ac:dyDescent="0.45">
      <c r="B202" t="s">
        <v>565</v>
      </c>
      <c r="C202">
        <v>212</v>
      </c>
      <c r="D202">
        <v>801</v>
      </c>
      <c r="BQ202" t="s">
        <v>1069</v>
      </c>
    </row>
    <row r="203" spans="2:69" x14ac:dyDescent="0.45">
      <c r="B203" t="s">
        <v>533</v>
      </c>
      <c r="C203">
        <v>213</v>
      </c>
      <c r="D203">
        <v>801</v>
      </c>
      <c r="BQ203" t="s">
        <v>1070</v>
      </c>
    </row>
    <row r="204" spans="2:69" x14ac:dyDescent="0.45">
      <c r="B204" t="s">
        <v>526</v>
      </c>
      <c r="C204">
        <v>214</v>
      </c>
      <c r="D204">
        <v>801</v>
      </c>
      <c r="BQ204" t="s">
        <v>1071</v>
      </c>
    </row>
    <row r="205" spans="2:69" x14ac:dyDescent="0.45">
      <c r="B205" t="s">
        <v>547</v>
      </c>
      <c r="C205">
        <v>215</v>
      </c>
      <c r="D205">
        <v>801</v>
      </c>
      <c r="BQ205" t="s">
        <v>1072</v>
      </c>
    </row>
    <row r="206" spans="2:69" x14ac:dyDescent="0.45">
      <c r="B206" t="s">
        <v>549</v>
      </c>
      <c r="C206">
        <v>216</v>
      </c>
      <c r="D206">
        <v>801</v>
      </c>
      <c r="BQ206" t="s">
        <v>1073</v>
      </c>
    </row>
    <row r="207" spans="2:69" x14ac:dyDescent="0.45">
      <c r="B207" t="s">
        <v>559</v>
      </c>
      <c r="C207">
        <v>217</v>
      </c>
      <c r="D207">
        <v>801</v>
      </c>
      <c r="BQ207" t="s">
        <v>1074</v>
      </c>
    </row>
    <row r="208" spans="2:69" x14ac:dyDescent="0.45">
      <c r="B208" t="s">
        <v>650</v>
      </c>
      <c r="C208">
        <v>218</v>
      </c>
      <c r="D208">
        <v>801</v>
      </c>
      <c r="BQ208" t="s">
        <v>1075</v>
      </c>
    </row>
    <row r="209" spans="2:69" x14ac:dyDescent="0.45">
      <c r="B209" t="s">
        <v>546</v>
      </c>
      <c r="C209">
        <v>219</v>
      </c>
      <c r="D209">
        <v>801</v>
      </c>
      <c r="BQ209" t="s">
        <v>1076</v>
      </c>
    </row>
    <row r="210" spans="2:69" x14ac:dyDescent="0.45">
      <c r="B210" t="s">
        <v>556</v>
      </c>
      <c r="C210">
        <v>220</v>
      </c>
      <c r="D210">
        <v>801</v>
      </c>
      <c r="BQ210" t="s">
        <v>1077</v>
      </c>
    </row>
    <row r="211" spans="2:69" x14ac:dyDescent="0.45">
      <c r="B211" t="s">
        <v>522</v>
      </c>
      <c r="C211">
        <v>221</v>
      </c>
      <c r="D211">
        <v>801</v>
      </c>
      <c r="BQ211" t="s">
        <v>1078</v>
      </c>
    </row>
    <row r="212" spans="2:69" x14ac:dyDescent="0.45">
      <c r="B212" t="s">
        <v>519</v>
      </c>
      <c r="C212">
        <v>222</v>
      </c>
      <c r="D212">
        <v>801</v>
      </c>
      <c r="BQ212" t="s">
        <v>1079</v>
      </c>
    </row>
    <row r="213" spans="2:69" x14ac:dyDescent="0.45">
      <c r="B213" t="s">
        <v>520</v>
      </c>
      <c r="C213">
        <v>223</v>
      </c>
      <c r="D213">
        <v>801</v>
      </c>
      <c r="BQ213" t="s">
        <v>1080</v>
      </c>
    </row>
    <row r="214" spans="2:69" x14ac:dyDescent="0.45">
      <c r="B214" t="s">
        <v>515</v>
      </c>
      <c r="C214">
        <v>224</v>
      </c>
      <c r="D214">
        <v>801</v>
      </c>
      <c r="BQ214" t="s">
        <v>1081</v>
      </c>
    </row>
    <row r="215" spans="2:69" x14ac:dyDescent="0.45">
      <c r="B215" t="s">
        <v>590</v>
      </c>
      <c r="C215">
        <v>225</v>
      </c>
      <c r="D215">
        <v>801</v>
      </c>
      <c r="BQ215" t="s">
        <v>1082</v>
      </c>
    </row>
    <row r="216" spans="2:69" x14ac:dyDescent="0.45">
      <c r="B216" s="11" t="s">
        <v>586</v>
      </c>
      <c r="C216">
        <v>226</v>
      </c>
      <c r="D216">
        <v>801</v>
      </c>
      <c r="BQ216" t="s">
        <v>1083</v>
      </c>
    </row>
    <row r="217" spans="2:69" x14ac:dyDescent="0.45">
      <c r="B217" t="s">
        <v>616</v>
      </c>
      <c r="C217">
        <v>227</v>
      </c>
      <c r="D217">
        <v>801</v>
      </c>
      <c r="BQ217" t="s">
        <v>1084</v>
      </c>
    </row>
    <row r="218" spans="2:69" x14ac:dyDescent="0.45">
      <c r="B218" t="s">
        <v>603</v>
      </c>
      <c r="C218">
        <v>228</v>
      </c>
      <c r="D218">
        <v>801</v>
      </c>
      <c r="BQ218" t="s">
        <v>1085</v>
      </c>
    </row>
    <row r="219" spans="2:69" x14ac:dyDescent="0.45">
      <c r="B219" t="s">
        <v>609</v>
      </c>
      <c r="C219">
        <v>229</v>
      </c>
      <c r="D219">
        <v>801</v>
      </c>
      <c r="BQ219" t="s">
        <v>1086</v>
      </c>
    </row>
    <row r="220" spans="2:69" x14ac:dyDescent="0.45">
      <c r="B220" t="s">
        <v>614</v>
      </c>
      <c r="C220">
        <v>230</v>
      </c>
      <c r="D220">
        <v>801</v>
      </c>
      <c r="BQ220" t="s">
        <v>1087</v>
      </c>
    </row>
    <row r="221" spans="2:69" x14ac:dyDescent="0.45">
      <c r="B221" s="11" t="s">
        <v>574</v>
      </c>
      <c r="C221">
        <v>231</v>
      </c>
      <c r="D221">
        <v>801</v>
      </c>
      <c r="BQ221" t="s">
        <v>1088</v>
      </c>
    </row>
    <row r="222" spans="2:69" x14ac:dyDescent="0.45">
      <c r="B222" t="s">
        <v>596</v>
      </c>
      <c r="C222">
        <v>232</v>
      </c>
      <c r="D222">
        <v>801</v>
      </c>
      <c r="BQ222" t="s">
        <v>1089</v>
      </c>
    </row>
    <row r="223" spans="2:69" x14ac:dyDescent="0.45">
      <c r="B223" s="11" t="s">
        <v>602</v>
      </c>
      <c r="C223">
        <v>233</v>
      </c>
      <c r="D223">
        <v>801</v>
      </c>
      <c r="BQ223" t="s">
        <v>1160</v>
      </c>
    </row>
    <row r="224" spans="2:69" x14ac:dyDescent="0.45">
      <c r="B224" t="s">
        <v>624</v>
      </c>
      <c r="C224">
        <v>234</v>
      </c>
      <c r="D224">
        <v>801</v>
      </c>
      <c r="BQ224" t="s">
        <v>1090</v>
      </c>
    </row>
    <row r="225" spans="2:69" x14ac:dyDescent="0.45">
      <c r="B225" t="s">
        <v>651</v>
      </c>
      <c r="C225">
        <v>235</v>
      </c>
      <c r="D225">
        <v>801</v>
      </c>
      <c r="BQ225" t="s">
        <v>1091</v>
      </c>
    </row>
    <row r="226" spans="2:69" x14ac:dyDescent="0.45">
      <c r="B226" t="s">
        <v>579</v>
      </c>
      <c r="C226">
        <v>236</v>
      </c>
      <c r="D226">
        <v>801</v>
      </c>
      <c r="BQ226" t="s">
        <v>1042</v>
      </c>
    </row>
    <row r="227" spans="2:69" x14ac:dyDescent="0.45">
      <c r="B227" t="s">
        <v>615</v>
      </c>
      <c r="C227">
        <v>237</v>
      </c>
      <c r="D227">
        <v>801</v>
      </c>
      <c r="BQ227" t="s">
        <v>1144</v>
      </c>
    </row>
    <row r="228" spans="2:69" x14ac:dyDescent="0.45">
      <c r="B228" t="s">
        <v>652</v>
      </c>
      <c r="C228">
        <v>238</v>
      </c>
      <c r="D228">
        <v>801</v>
      </c>
      <c r="BQ228" t="s">
        <v>1093</v>
      </c>
    </row>
    <row r="229" spans="2:69" x14ac:dyDescent="0.45">
      <c r="B229" s="11" t="s">
        <v>577</v>
      </c>
      <c r="C229">
        <v>239</v>
      </c>
      <c r="D229">
        <v>801</v>
      </c>
      <c r="BQ229" t="s">
        <v>1094</v>
      </c>
    </row>
    <row r="230" spans="2:69" x14ac:dyDescent="0.45">
      <c r="B230" s="29" t="s">
        <v>617</v>
      </c>
      <c r="C230">
        <v>240</v>
      </c>
      <c r="D230">
        <v>801</v>
      </c>
      <c r="BQ230" t="s">
        <v>1095</v>
      </c>
    </row>
    <row r="231" spans="2:69" x14ac:dyDescent="0.45">
      <c r="B231" t="s">
        <v>582</v>
      </c>
      <c r="C231">
        <v>241</v>
      </c>
      <c r="D231">
        <v>801</v>
      </c>
      <c r="BQ231" t="s">
        <v>1096</v>
      </c>
    </row>
    <row r="232" spans="2:69" x14ac:dyDescent="0.45">
      <c r="B232" s="11" t="s">
        <v>653</v>
      </c>
      <c r="C232">
        <v>242</v>
      </c>
      <c r="D232">
        <v>801</v>
      </c>
      <c r="BQ232" t="s">
        <v>1097</v>
      </c>
    </row>
    <row r="233" spans="2:69" x14ac:dyDescent="0.45">
      <c r="B233" t="s">
        <v>594</v>
      </c>
      <c r="C233">
        <v>243</v>
      </c>
      <c r="D233">
        <v>801</v>
      </c>
      <c r="BQ233" t="s">
        <v>1098</v>
      </c>
    </row>
    <row r="234" spans="2:69" x14ac:dyDescent="0.45">
      <c r="B234" t="s">
        <v>608</v>
      </c>
      <c r="C234">
        <v>244</v>
      </c>
      <c r="D234">
        <v>801</v>
      </c>
      <c r="BQ234" t="s">
        <v>1099</v>
      </c>
    </row>
    <row r="235" spans="2:69" x14ac:dyDescent="0.45">
      <c r="B235" t="s">
        <v>621</v>
      </c>
      <c r="C235">
        <v>245</v>
      </c>
      <c r="D235">
        <v>801</v>
      </c>
      <c r="BQ235" t="s">
        <v>1100</v>
      </c>
    </row>
    <row r="236" spans="2:69" x14ac:dyDescent="0.45">
      <c r="B236" t="s">
        <v>576</v>
      </c>
      <c r="C236">
        <v>246</v>
      </c>
      <c r="D236">
        <v>801</v>
      </c>
      <c r="BQ236" t="s">
        <v>1101</v>
      </c>
    </row>
    <row r="237" spans="2:69" x14ac:dyDescent="0.45">
      <c r="B237" s="11" t="s">
        <v>592</v>
      </c>
      <c r="C237">
        <v>247</v>
      </c>
      <c r="D237">
        <v>801</v>
      </c>
      <c r="BQ237" t="s">
        <v>1102</v>
      </c>
    </row>
    <row r="238" spans="2:69" x14ac:dyDescent="0.45">
      <c r="B238" t="s">
        <v>597</v>
      </c>
      <c r="C238">
        <v>248</v>
      </c>
      <c r="D238">
        <v>801</v>
      </c>
      <c r="BQ238" t="s">
        <v>1103</v>
      </c>
    </row>
    <row r="239" spans="2:69" x14ac:dyDescent="0.45">
      <c r="B239" t="s">
        <v>571</v>
      </c>
      <c r="C239">
        <v>249</v>
      </c>
      <c r="D239">
        <v>801</v>
      </c>
      <c r="BQ239" t="s">
        <v>1104</v>
      </c>
    </row>
    <row r="240" spans="2:69" x14ac:dyDescent="0.45">
      <c r="B240" t="s">
        <v>612</v>
      </c>
      <c r="C240">
        <v>250</v>
      </c>
      <c r="D240">
        <v>801</v>
      </c>
      <c r="BQ240" t="s">
        <v>1105</v>
      </c>
    </row>
    <row r="241" spans="2:69" x14ac:dyDescent="0.45">
      <c r="B241" s="11" t="s">
        <v>567</v>
      </c>
      <c r="C241">
        <v>251</v>
      </c>
      <c r="D241">
        <v>801</v>
      </c>
      <c r="BQ241" t="s">
        <v>1106</v>
      </c>
    </row>
    <row r="242" spans="2:69" x14ac:dyDescent="0.45">
      <c r="B242" t="s">
        <v>572</v>
      </c>
      <c r="C242">
        <v>252</v>
      </c>
      <c r="D242">
        <v>801</v>
      </c>
      <c r="BQ242" t="s">
        <v>1107</v>
      </c>
    </row>
    <row r="243" spans="2:69" x14ac:dyDescent="0.45">
      <c r="B243" s="11" t="s">
        <v>581</v>
      </c>
      <c r="C243">
        <v>253</v>
      </c>
      <c r="D243">
        <v>801</v>
      </c>
      <c r="BQ243" t="s">
        <v>1108</v>
      </c>
    </row>
    <row r="244" spans="2:69" x14ac:dyDescent="0.45">
      <c r="B244" t="s">
        <v>584</v>
      </c>
      <c r="C244">
        <v>254</v>
      </c>
      <c r="D244">
        <v>801</v>
      </c>
      <c r="BQ244" t="s">
        <v>1109</v>
      </c>
    </row>
    <row r="245" spans="2:69" x14ac:dyDescent="0.45">
      <c r="B245" t="s">
        <v>591</v>
      </c>
      <c r="C245">
        <v>255</v>
      </c>
      <c r="D245">
        <v>801</v>
      </c>
      <c r="BQ245" t="s">
        <v>1110</v>
      </c>
    </row>
    <row r="246" spans="2:69" x14ac:dyDescent="0.45">
      <c r="B246" t="s">
        <v>598</v>
      </c>
      <c r="C246">
        <v>256</v>
      </c>
      <c r="D246">
        <v>801</v>
      </c>
      <c r="BQ246" t="s">
        <v>1111</v>
      </c>
    </row>
    <row r="247" spans="2:69" x14ac:dyDescent="0.45">
      <c r="B247" s="11" t="s">
        <v>583</v>
      </c>
      <c r="C247">
        <v>257</v>
      </c>
      <c r="D247">
        <v>801</v>
      </c>
      <c r="BQ247" t="s">
        <v>1152</v>
      </c>
    </row>
    <row r="248" spans="2:69" x14ac:dyDescent="0.45">
      <c r="B248" t="s">
        <v>606</v>
      </c>
      <c r="C248">
        <v>258</v>
      </c>
      <c r="D248">
        <v>801</v>
      </c>
      <c r="BQ248" t="s">
        <v>1112</v>
      </c>
    </row>
    <row r="249" spans="2:69" x14ac:dyDescent="0.45">
      <c r="B249" t="s">
        <v>593</v>
      </c>
      <c r="C249">
        <v>259</v>
      </c>
      <c r="D249">
        <v>801</v>
      </c>
      <c r="BQ249" t="s">
        <v>1113</v>
      </c>
    </row>
    <row r="250" spans="2:69" x14ac:dyDescent="0.45">
      <c r="B250" t="s">
        <v>601</v>
      </c>
      <c r="C250">
        <v>260</v>
      </c>
      <c r="D250">
        <v>801</v>
      </c>
      <c r="BQ250" t="s">
        <v>1114</v>
      </c>
    </row>
    <row r="251" spans="2:69" x14ac:dyDescent="0.45">
      <c r="B251" s="11" t="s">
        <v>580</v>
      </c>
      <c r="C251">
        <v>261</v>
      </c>
      <c r="D251">
        <v>801</v>
      </c>
      <c r="BQ251" t="s">
        <v>1115</v>
      </c>
    </row>
    <row r="252" spans="2:69" x14ac:dyDescent="0.45">
      <c r="B252" t="s">
        <v>618</v>
      </c>
      <c r="C252">
        <v>262</v>
      </c>
      <c r="D252">
        <v>801</v>
      </c>
      <c r="BQ252" t="s">
        <v>1116</v>
      </c>
    </row>
    <row r="253" spans="2:69" x14ac:dyDescent="0.45">
      <c r="B253" t="s">
        <v>620</v>
      </c>
      <c r="C253">
        <v>263</v>
      </c>
      <c r="D253">
        <v>801</v>
      </c>
      <c r="BQ253" t="s">
        <v>1117</v>
      </c>
    </row>
    <row r="254" spans="2:69" x14ac:dyDescent="0.45">
      <c r="B254" t="s">
        <v>588</v>
      </c>
      <c r="C254">
        <v>264</v>
      </c>
      <c r="D254">
        <v>801</v>
      </c>
      <c r="BQ254" t="s">
        <v>1118</v>
      </c>
    </row>
    <row r="255" spans="2:69" x14ac:dyDescent="0.45">
      <c r="B255" t="s">
        <v>604</v>
      </c>
      <c r="C255">
        <v>265</v>
      </c>
      <c r="D255">
        <v>801</v>
      </c>
      <c r="BQ255" t="s">
        <v>1119</v>
      </c>
    </row>
    <row r="256" spans="2:69" x14ac:dyDescent="0.45">
      <c r="B256" s="11" t="s">
        <v>619</v>
      </c>
      <c r="C256">
        <v>266</v>
      </c>
      <c r="D256">
        <v>801</v>
      </c>
      <c r="BQ256" t="s">
        <v>1120</v>
      </c>
    </row>
    <row r="257" spans="2:69" x14ac:dyDescent="0.45">
      <c r="B257" t="s">
        <v>568</v>
      </c>
      <c r="C257">
        <v>267</v>
      </c>
      <c r="D257">
        <v>801</v>
      </c>
      <c r="BQ257" t="s">
        <v>1121</v>
      </c>
    </row>
    <row r="258" spans="2:69" x14ac:dyDescent="0.45">
      <c r="B258" t="s">
        <v>589</v>
      </c>
      <c r="C258">
        <v>268</v>
      </c>
      <c r="D258">
        <v>801</v>
      </c>
      <c r="BQ258" t="s">
        <v>1122</v>
      </c>
    </row>
    <row r="259" spans="2:69" x14ac:dyDescent="0.45">
      <c r="B259" t="s">
        <v>599</v>
      </c>
      <c r="C259">
        <v>269</v>
      </c>
      <c r="D259">
        <v>801</v>
      </c>
      <c r="BQ259" t="s">
        <v>1123</v>
      </c>
    </row>
    <row r="260" spans="2:69" x14ac:dyDescent="0.45">
      <c r="B260" t="s">
        <v>607</v>
      </c>
      <c r="C260">
        <v>270</v>
      </c>
      <c r="D260">
        <v>801</v>
      </c>
      <c r="BQ260" t="s">
        <v>1124</v>
      </c>
    </row>
    <row r="261" spans="2:69" x14ac:dyDescent="0.45">
      <c r="B261" s="11" t="s">
        <v>605</v>
      </c>
      <c r="C261">
        <v>271</v>
      </c>
      <c r="D261">
        <v>801</v>
      </c>
      <c r="BQ261" t="s">
        <v>1125</v>
      </c>
    </row>
    <row r="262" spans="2:69" x14ac:dyDescent="0.45">
      <c r="B262" t="s">
        <v>629</v>
      </c>
      <c r="C262">
        <v>272</v>
      </c>
      <c r="D262">
        <v>801</v>
      </c>
      <c r="BQ262" t="s">
        <v>1155</v>
      </c>
    </row>
    <row r="263" spans="2:69" x14ac:dyDescent="0.45">
      <c r="B263" t="s">
        <v>610</v>
      </c>
      <c r="C263">
        <v>273</v>
      </c>
      <c r="D263">
        <v>801</v>
      </c>
      <c r="BQ263" t="s">
        <v>1126</v>
      </c>
    </row>
    <row r="264" spans="2:69" x14ac:dyDescent="0.45">
      <c r="B264" t="s">
        <v>595</v>
      </c>
      <c r="C264">
        <v>274</v>
      </c>
      <c r="D264">
        <v>801</v>
      </c>
      <c r="BQ264" t="s">
        <v>1127</v>
      </c>
    </row>
    <row r="265" spans="2:69" x14ac:dyDescent="0.45">
      <c r="B265" s="11" t="s">
        <v>575</v>
      </c>
      <c r="C265">
        <v>275</v>
      </c>
      <c r="D265">
        <v>801</v>
      </c>
      <c r="BQ265" t="s">
        <v>1128</v>
      </c>
    </row>
    <row r="266" spans="2:69" x14ac:dyDescent="0.45">
      <c r="B266" t="s">
        <v>569</v>
      </c>
      <c r="C266">
        <v>276</v>
      </c>
      <c r="D266">
        <v>801</v>
      </c>
      <c r="BQ266" t="s">
        <v>1129</v>
      </c>
    </row>
    <row r="267" spans="2:69" x14ac:dyDescent="0.45">
      <c r="B267" t="s">
        <v>587</v>
      </c>
      <c r="C267">
        <v>277</v>
      </c>
      <c r="D267">
        <v>801</v>
      </c>
      <c r="BQ267" t="s">
        <v>1130</v>
      </c>
    </row>
    <row r="268" spans="2:69" x14ac:dyDescent="0.45">
      <c r="B268" t="s">
        <v>578</v>
      </c>
      <c r="C268">
        <v>278</v>
      </c>
      <c r="D268">
        <v>801</v>
      </c>
      <c r="BQ268" t="s">
        <v>1131</v>
      </c>
    </row>
    <row r="269" spans="2:69" x14ac:dyDescent="0.45">
      <c r="B269" t="s">
        <v>585</v>
      </c>
      <c r="C269">
        <v>279</v>
      </c>
      <c r="D269">
        <v>801</v>
      </c>
      <c r="BQ269" t="s">
        <v>1132</v>
      </c>
    </row>
    <row r="270" spans="2:69" x14ac:dyDescent="0.45">
      <c r="B270" s="11" t="s">
        <v>622</v>
      </c>
      <c r="C270">
        <v>280</v>
      </c>
      <c r="D270">
        <v>801</v>
      </c>
      <c r="BQ270" t="s">
        <v>1133</v>
      </c>
    </row>
    <row r="271" spans="2:69" x14ac:dyDescent="0.45">
      <c r="B271" t="s">
        <v>623</v>
      </c>
      <c r="C271">
        <v>281</v>
      </c>
      <c r="D271">
        <v>801</v>
      </c>
      <c r="BQ271" t="s">
        <v>1134</v>
      </c>
    </row>
    <row r="272" spans="2:69" x14ac:dyDescent="0.45">
      <c r="B272" t="s">
        <v>573</v>
      </c>
      <c r="C272">
        <v>282</v>
      </c>
      <c r="D272">
        <v>801</v>
      </c>
      <c r="BQ272" t="s">
        <v>1135</v>
      </c>
    </row>
    <row r="273" spans="2:69" x14ac:dyDescent="0.45">
      <c r="B273" t="s">
        <v>611</v>
      </c>
      <c r="C273">
        <v>283</v>
      </c>
      <c r="D273">
        <v>801</v>
      </c>
      <c r="BQ273" t="s">
        <v>1136</v>
      </c>
    </row>
    <row r="274" spans="2:69" x14ac:dyDescent="0.45">
      <c r="B274" s="11" t="s">
        <v>570</v>
      </c>
      <c r="C274">
        <v>284</v>
      </c>
      <c r="D274">
        <v>801</v>
      </c>
      <c r="BQ274" t="s">
        <v>1137</v>
      </c>
    </row>
    <row r="275" spans="2:69" x14ac:dyDescent="0.45">
      <c r="B275" t="s">
        <v>630</v>
      </c>
      <c r="C275">
        <v>285</v>
      </c>
      <c r="D275">
        <v>801</v>
      </c>
      <c r="BQ275" t="s">
        <v>1138</v>
      </c>
    </row>
    <row r="276" spans="2:69" x14ac:dyDescent="0.45">
      <c r="B276" t="s">
        <v>613</v>
      </c>
      <c r="C276">
        <v>286</v>
      </c>
      <c r="D276">
        <v>801</v>
      </c>
      <c r="BQ276" t="s">
        <v>1139</v>
      </c>
    </row>
    <row r="277" spans="2:69" x14ac:dyDescent="0.45">
      <c r="B277" t="s">
        <v>625</v>
      </c>
      <c r="C277">
        <v>287</v>
      </c>
      <c r="D277">
        <v>801</v>
      </c>
      <c r="BQ277" t="s">
        <v>1140</v>
      </c>
    </row>
    <row r="278" spans="2:69" x14ac:dyDescent="0.45">
      <c r="B278" s="11" t="s">
        <v>600</v>
      </c>
      <c r="C278">
        <v>288</v>
      </c>
      <c r="D278">
        <v>801</v>
      </c>
      <c r="BQ278" t="s">
        <v>1141</v>
      </c>
    </row>
    <row r="279" spans="2:69" x14ac:dyDescent="0.45">
      <c r="B279" t="s">
        <v>435</v>
      </c>
      <c r="C279">
        <v>289</v>
      </c>
      <c r="D279">
        <v>803</v>
      </c>
      <c r="BQ279" t="s">
        <v>871</v>
      </c>
    </row>
    <row r="280" spans="2:69" x14ac:dyDescent="0.45">
      <c r="B280" t="s">
        <v>434</v>
      </c>
      <c r="C280">
        <v>290</v>
      </c>
      <c r="D280">
        <v>803</v>
      </c>
      <c r="BQ280" t="s">
        <v>1161</v>
      </c>
    </row>
    <row r="281" spans="2:69" x14ac:dyDescent="0.45">
      <c r="B281" t="s">
        <v>436</v>
      </c>
      <c r="C281">
        <v>291</v>
      </c>
      <c r="D281">
        <v>803</v>
      </c>
      <c r="BQ281" t="s">
        <v>872</v>
      </c>
    </row>
    <row r="282" spans="2:69" x14ac:dyDescent="0.45">
      <c r="B282" t="s">
        <v>437</v>
      </c>
      <c r="C282">
        <v>292</v>
      </c>
      <c r="D282">
        <v>803</v>
      </c>
      <c r="BQ282" t="s">
        <v>873</v>
      </c>
    </row>
    <row r="283" spans="2:69" x14ac:dyDescent="0.45">
      <c r="B283" t="s">
        <v>438</v>
      </c>
      <c r="C283">
        <v>293</v>
      </c>
      <c r="D283">
        <v>803</v>
      </c>
      <c r="BQ283" t="s">
        <v>874</v>
      </c>
    </row>
    <row r="284" spans="2:69" x14ac:dyDescent="0.45">
      <c r="B284" t="s">
        <v>439</v>
      </c>
      <c r="C284">
        <v>294</v>
      </c>
      <c r="D284">
        <v>803</v>
      </c>
      <c r="BQ284" t="s">
        <v>875</v>
      </c>
    </row>
    <row r="285" spans="2:69" x14ac:dyDescent="0.45">
      <c r="B285" t="s">
        <v>441</v>
      </c>
      <c r="C285">
        <v>295</v>
      </c>
      <c r="D285">
        <v>803</v>
      </c>
      <c r="BQ285" t="s">
        <v>876</v>
      </c>
    </row>
    <row r="286" spans="2:69" x14ac:dyDescent="0.45">
      <c r="B286" t="s">
        <v>440</v>
      </c>
      <c r="C286">
        <v>296</v>
      </c>
      <c r="D286">
        <v>803</v>
      </c>
      <c r="BQ286" t="s">
        <v>877</v>
      </c>
    </row>
    <row r="287" spans="2:69" x14ac:dyDescent="0.45">
      <c r="B287" t="s">
        <v>631</v>
      </c>
      <c r="C287">
        <v>1233</v>
      </c>
      <c r="D287">
        <v>170</v>
      </c>
      <c r="BQ287" t="s">
        <v>878</v>
      </c>
    </row>
    <row r="288" spans="2:69" x14ac:dyDescent="0.45">
      <c r="B288" t="s">
        <v>632</v>
      </c>
      <c r="C288">
        <v>1234</v>
      </c>
      <c r="D288">
        <v>170</v>
      </c>
      <c r="BQ288" t="s">
        <v>879</v>
      </c>
    </row>
    <row r="289" spans="2:69" x14ac:dyDescent="0.45">
      <c r="B289" t="s">
        <v>633</v>
      </c>
      <c r="C289">
        <v>1235</v>
      </c>
      <c r="D289">
        <v>170</v>
      </c>
      <c r="BQ289" t="s">
        <v>880</v>
      </c>
    </row>
    <row r="290" spans="2:69" x14ac:dyDescent="0.45">
      <c r="B290" t="s">
        <v>634</v>
      </c>
      <c r="C290">
        <v>1236</v>
      </c>
      <c r="D290">
        <v>170</v>
      </c>
      <c r="BQ290" t="s">
        <v>881</v>
      </c>
    </row>
    <row r="291" spans="2:69" x14ac:dyDescent="0.45">
      <c r="B291" t="s">
        <v>635</v>
      </c>
      <c r="C291">
        <v>1237</v>
      </c>
      <c r="D291">
        <v>170</v>
      </c>
      <c r="BQ291" t="s">
        <v>882</v>
      </c>
    </row>
    <row r="292" spans="2:69" x14ac:dyDescent="0.45">
      <c r="B292" t="s">
        <v>637</v>
      </c>
      <c r="C292">
        <v>1238</v>
      </c>
      <c r="D292">
        <v>170</v>
      </c>
      <c r="BQ292" t="s">
        <v>883</v>
      </c>
    </row>
    <row r="293" spans="2:69" x14ac:dyDescent="0.45">
      <c r="B293" t="s">
        <v>336</v>
      </c>
      <c r="C293">
        <v>1239</v>
      </c>
      <c r="D293">
        <v>170</v>
      </c>
      <c r="BQ293" t="s">
        <v>884</v>
      </c>
    </row>
    <row r="294" spans="2:69" x14ac:dyDescent="0.45">
      <c r="B294" t="s">
        <v>636</v>
      </c>
      <c r="C294">
        <v>1240</v>
      </c>
      <c r="D294">
        <v>170</v>
      </c>
      <c r="BQ294" t="s">
        <v>885</v>
      </c>
    </row>
    <row r="295" spans="2:69" x14ac:dyDescent="0.45">
      <c r="B295" t="s">
        <v>638</v>
      </c>
      <c r="C295">
        <v>1306</v>
      </c>
      <c r="D295">
        <v>170</v>
      </c>
    </row>
    <row r="296" spans="2:69" x14ac:dyDescent="0.45">
      <c r="B296" t="s">
        <v>639</v>
      </c>
      <c r="C296">
        <v>1307</v>
      </c>
      <c r="D296">
        <v>170</v>
      </c>
    </row>
    <row r="297" spans="2:69" x14ac:dyDescent="0.45">
      <c r="B297" t="s">
        <v>640</v>
      </c>
      <c r="C297">
        <v>1308</v>
      </c>
      <c r="D297">
        <v>170</v>
      </c>
    </row>
    <row r="298" spans="2:69" x14ac:dyDescent="0.45">
      <c r="B298" t="s">
        <v>641</v>
      </c>
      <c r="C298">
        <v>1309</v>
      </c>
      <c r="D298">
        <v>170</v>
      </c>
    </row>
    <row r="299" spans="2:69" x14ac:dyDescent="0.45">
      <c r="B299" t="s">
        <v>642</v>
      </c>
      <c r="C299">
        <v>1310</v>
      </c>
      <c r="D299">
        <v>170</v>
      </c>
    </row>
  </sheetData>
  <autoFilter ref="B1:B318" xr:uid="{00000000-0009-0000-0000-000021000000}"/>
  <pageMargins left="0.7" right="0.7" top="0.75" bottom="0.75" header="0.3" footer="0.3"/>
  <pageSetup paperSize="9" orientation="portrait" horizontalDpi="4294967293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9"/>
  <sheetViews>
    <sheetView workbookViewId="0">
      <selection activeCell="A9" sqref="A9"/>
    </sheetView>
  </sheetViews>
  <sheetFormatPr defaultRowHeight="14.25" x14ac:dyDescent="0.45"/>
  <sheetData>
    <row r="1" spans="1:2" x14ac:dyDescent="0.45">
      <c r="A1" t="s">
        <v>654</v>
      </c>
    </row>
    <row r="2" spans="1:2" x14ac:dyDescent="0.45">
      <c r="A2">
        <v>10</v>
      </c>
      <c r="B2" t="s">
        <v>655</v>
      </c>
    </row>
    <row r="3" spans="1:2" x14ac:dyDescent="0.45">
      <c r="A3">
        <v>11</v>
      </c>
      <c r="B3" t="s">
        <v>656</v>
      </c>
    </row>
    <row r="4" spans="1:2" x14ac:dyDescent="0.45">
      <c r="A4">
        <v>12</v>
      </c>
      <c r="B4" t="s">
        <v>657</v>
      </c>
    </row>
    <row r="5" spans="1:2" x14ac:dyDescent="0.45">
      <c r="A5">
        <v>13</v>
      </c>
      <c r="B5" t="s">
        <v>658</v>
      </c>
    </row>
    <row r="6" spans="1:2" x14ac:dyDescent="0.45">
      <c r="A6">
        <v>14</v>
      </c>
      <c r="B6" t="s">
        <v>659</v>
      </c>
    </row>
    <row r="7" spans="1:2" x14ac:dyDescent="0.45">
      <c r="A7">
        <v>15</v>
      </c>
      <c r="B7" t="s">
        <v>660</v>
      </c>
    </row>
    <row r="8" spans="1:2" x14ac:dyDescent="0.45">
      <c r="A8">
        <v>16</v>
      </c>
      <c r="B8" t="s">
        <v>661</v>
      </c>
    </row>
    <row r="9" spans="1:2" x14ac:dyDescent="0.45">
      <c r="A9">
        <v>17</v>
      </c>
      <c r="B9" t="s">
        <v>662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209"/>
  <sheetViews>
    <sheetView workbookViewId="0">
      <selection activeCell="H128" sqref="H128"/>
    </sheetView>
  </sheetViews>
  <sheetFormatPr defaultRowHeight="14.25" x14ac:dyDescent="0.45"/>
  <cols>
    <col min="1" max="1" width="11.19921875" customWidth="1"/>
    <col min="3" max="3" width="16.53125" customWidth="1"/>
    <col min="8" max="8" width="19.796875" customWidth="1"/>
  </cols>
  <sheetData>
    <row r="1" spans="1:7" ht="14.65" thickBot="1" x14ac:dyDescent="0.5">
      <c r="A1" s="1" t="s">
        <v>0</v>
      </c>
      <c r="B1" s="2" t="s">
        <v>1</v>
      </c>
      <c r="C1" s="2" t="s">
        <v>75</v>
      </c>
      <c r="D1" s="2" t="s">
        <v>2</v>
      </c>
    </row>
    <row r="2" spans="1:7" x14ac:dyDescent="0.45">
      <c r="A2" t="s">
        <v>3</v>
      </c>
      <c r="B2">
        <v>2001</v>
      </c>
      <c r="C2" t="s">
        <v>67</v>
      </c>
      <c r="D2">
        <v>200</v>
      </c>
      <c r="F2">
        <v>2001</v>
      </c>
      <c r="G2" t="str">
        <f>LEFT(A2,5)</f>
        <v>Banan</v>
      </c>
    </row>
    <row r="3" spans="1:7" x14ac:dyDescent="0.45">
      <c r="A3" s="11" t="s">
        <v>4</v>
      </c>
      <c r="B3" s="11">
        <v>2002</v>
      </c>
      <c r="C3" s="11" t="s">
        <v>68</v>
      </c>
      <c r="D3">
        <v>200</v>
      </c>
      <c r="F3" s="11">
        <v>2002</v>
      </c>
      <c r="G3" t="str">
        <f t="shared" ref="G3:G66" si="0">LEFT(A3,5)</f>
        <v>Banan</v>
      </c>
    </row>
    <row r="4" spans="1:7" x14ac:dyDescent="0.45">
      <c r="A4" t="s">
        <v>5</v>
      </c>
      <c r="B4">
        <v>2003</v>
      </c>
      <c r="C4" t="s">
        <v>69</v>
      </c>
      <c r="D4">
        <v>200</v>
      </c>
      <c r="F4">
        <v>2003</v>
      </c>
      <c r="G4" t="str">
        <f t="shared" si="0"/>
        <v>Banan</v>
      </c>
    </row>
    <row r="5" spans="1:7" x14ac:dyDescent="0.45">
      <c r="A5" t="s">
        <v>6</v>
      </c>
      <c r="B5">
        <v>2004</v>
      </c>
      <c r="C5" t="s">
        <v>70</v>
      </c>
      <c r="D5">
        <v>200</v>
      </c>
      <c r="F5">
        <v>2004</v>
      </c>
      <c r="G5" t="str">
        <f t="shared" si="0"/>
        <v>Banan</v>
      </c>
    </row>
    <row r="6" spans="1:7" ht="14.65" thickBot="1" x14ac:dyDescent="0.5">
      <c r="A6" s="11" t="s">
        <v>7</v>
      </c>
      <c r="B6" s="11">
        <v>2005</v>
      </c>
      <c r="C6" s="11" t="s">
        <v>71</v>
      </c>
      <c r="D6">
        <v>200</v>
      </c>
      <c r="F6" s="11">
        <v>2005</v>
      </c>
      <c r="G6" t="str">
        <f t="shared" si="0"/>
        <v>Banan</v>
      </c>
    </row>
    <row r="7" spans="1:7" ht="14.65" thickBot="1" x14ac:dyDescent="0.5">
      <c r="A7" t="s">
        <v>8</v>
      </c>
      <c r="B7">
        <v>2006</v>
      </c>
      <c r="C7" t="s">
        <v>72</v>
      </c>
      <c r="D7">
        <v>200</v>
      </c>
      <c r="E7" s="1"/>
      <c r="F7">
        <v>2006</v>
      </c>
      <c r="G7" t="str">
        <f t="shared" si="0"/>
        <v>Banan</v>
      </c>
    </row>
    <row r="8" spans="1:7" x14ac:dyDescent="0.45">
      <c r="A8" t="s">
        <v>9</v>
      </c>
      <c r="B8">
        <v>2007</v>
      </c>
      <c r="C8" t="s">
        <v>73</v>
      </c>
      <c r="D8">
        <v>200</v>
      </c>
      <c r="F8">
        <v>2007</v>
      </c>
      <c r="G8" t="str">
        <f t="shared" si="0"/>
        <v>Banan</v>
      </c>
    </row>
    <row r="9" spans="1:7" x14ac:dyDescent="0.45">
      <c r="A9" t="s">
        <v>10</v>
      </c>
      <c r="B9">
        <v>2008</v>
      </c>
      <c r="C9" t="s">
        <v>74</v>
      </c>
      <c r="D9">
        <v>200</v>
      </c>
      <c r="F9">
        <v>2008</v>
      </c>
      <c r="G9" t="str">
        <f t="shared" si="0"/>
        <v>Banan</v>
      </c>
    </row>
    <row r="10" spans="1:7" x14ac:dyDescent="0.45">
      <c r="A10" t="s">
        <v>11</v>
      </c>
      <c r="B10">
        <v>2009</v>
      </c>
      <c r="C10" t="s">
        <v>76</v>
      </c>
      <c r="D10">
        <v>201</v>
      </c>
      <c r="F10">
        <v>2009</v>
      </c>
      <c r="G10" t="str">
        <f t="shared" si="0"/>
        <v>Finik</v>
      </c>
    </row>
    <row r="11" spans="1:7" x14ac:dyDescent="0.45">
      <c r="A11" t="s">
        <v>12</v>
      </c>
      <c r="B11">
        <v>2010</v>
      </c>
      <c r="C11" t="s">
        <v>77</v>
      </c>
      <c r="D11">
        <v>201</v>
      </c>
      <c r="F11">
        <v>2010</v>
      </c>
      <c r="G11" t="str">
        <f t="shared" si="0"/>
        <v>Finik</v>
      </c>
    </row>
    <row r="12" spans="1:7" x14ac:dyDescent="0.45">
      <c r="A12" s="11" t="s">
        <v>13</v>
      </c>
      <c r="B12" s="11">
        <v>2011</v>
      </c>
      <c r="C12" s="11" t="s">
        <v>78</v>
      </c>
      <c r="D12">
        <v>201</v>
      </c>
      <c r="F12" s="11">
        <v>2011</v>
      </c>
      <c r="G12" t="str">
        <f t="shared" si="0"/>
        <v>Finik</v>
      </c>
    </row>
    <row r="13" spans="1:7" x14ac:dyDescent="0.45">
      <c r="A13" t="s">
        <v>14</v>
      </c>
      <c r="B13">
        <v>2012</v>
      </c>
      <c r="C13" t="s">
        <v>79</v>
      </c>
      <c r="D13">
        <v>201</v>
      </c>
      <c r="F13">
        <v>2012</v>
      </c>
      <c r="G13" t="str">
        <f t="shared" si="0"/>
        <v>Finik</v>
      </c>
    </row>
    <row r="14" spans="1:7" x14ac:dyDescent="0.45">
      <c r="A14" t="s">
        <v>15</v>
      </c>
      <c r="B14">
        <v>2013</v>
      </c>
      <c r="C14" t="s">
        <v>80</v>
      </c>
      <c r="D14">
        <v>201</v>
      </c>
      <c r="F14">
        <v>2013</v>
      </c>
      <c r="G14" t="str">
        <f t="shared" si="0"/>
        <v>Finik</v>
      </c>
    </row>
    <row r="15" spans="1:7" x14ac:dyDescent="0.45">
      <c r="A15" s="11" t="s">
        <v>16</v>
      </c>
      <c r="B15" s="11">
        <v>2014</v>
      </c>
      <c r="C15" s="11" t="s">
        <v>81</v>
      </c>
      <c r="D15">
        <v>201</v>
      </c>
      <c r="F15" s="11">
        <v>2014</v>
      </c>
      <c r="G15" t="str">
        <f t="shared" si="0"/>
        <v>Finik</v>
      </c>
    </row>
    <row r="16" spans="1:7" x14ac:dyDescent="0.45">
      <c r="A16" t="s">
        <v>17</v>
      </c>
      <c r="B16">
        <v>2015</v>
      </c>
      <c r="C16" t="s">
        <v>82</v>
      </c>
      <c r="D16">
        <v>201</v>
      </c>
      <c r="F16">
        <v>2015</v>
      </c>
      <c r="G16" t="str">
        <f t="shared" si="0"/>
        <v>Finik</v>
      </c>
    </row>
    <row r="17" spans="1:7" x14ac:dyDescent="0.45">
      <c r="A17" t="s">
        <v>18</v>
      </c>
      <c r="B17">
        <v>2016</v>
      </c>
      <c r="C17" t="s">
        <v>83</v>
      </c>
      <c r="D17">
        <v>201</v>
      </c>
      <c r="F17">
        <v>2016</v>
      </c>
      <c r="G17" t="str">
        <f t="shared" si="0"/>
        <v>Finik</v>
      </c>
    </row>
    <row r="18" spans="1:7" x14ac:dyDescent="0.45">
      <c r="A18" t="s">
        <v>19</v>
      </c>
      <c r="B18">
        <v>2017</v>
      </c>
      <c r="C18" t="s">
        <v>84</v>
      </c>
      <c r="D18">
        <v>202</v>
      </c>
      <c r="F18">
        <v>2017</v>
      </c>
      <c r="G18" t="str">
        <f t="shared" si="0"/>
        <v>Goroh</v>
      </c>
    </row>
    <row r="19" spans="1:7" x14ac:dyDescent="0.45">
      <c r="A19" t="s">
        <v>20</v>
      </c>
      <c r="B19">
        <v>2018</v>
      </c>
      <c r="C19" t="s">
        <v>85</v>
      </c>
      <c r="D19">
        <v>202</v>
      </c>
      <c r="F19">
        <v>2018</v>
      </c>
      <c r="G19" t="str">
        <f t="shared" si="0"/>
        <v>Goroh</v>
      </c>
    </row>
    <row r="20" spans="1:7" x14ac:dyDescent="0.45">
      <c r="A20" t="s">
        <v>21</v>
      </c>
      <c r="B20">
        <v>2019</v>
      </c>
      <c r="C20" t="s">
        <v>94</v>
      </c>
      <c r="D20">
        <v>202</v>
      </c>
      <c r="F20">
        <v>2019</v>
      </c>
      <c r="G20" t="str">
        <f t="shared" si="0"/>
        <v>Goroh</v>
      </c>
    </row>
    <row r="21" spans="1:7" x14ac:dyDescent="0.45">
      <c r="A21" t="s">
        <v>22</v>
      </c>
      <c r="B21">
        <v>2020</v>
      </c>
      <c r="C21" t="s">
        <v>95</v>
      </c>
      <c r="D21">
        <v>202</v>
      </c>
      <c r="F21">
        <v>2020</v>
      </c>
      <c r="G21" t="str">
        <f t="shared" si="0"/>
        <v>Goroh</v>
      </c>
    </row>
    <row r="22" spans="1:7" x14ac:dyDescent="0.45">
      <c r="A22" s="11" t="s">
        <v>23</v>
      </c>
      <c r="B22" s="11">
        <v>2021</v>
      </c>
      <c r="C22" s="11" t="s">
        <v>96</v>
      </c>
      <c r="D22">
        <v>202</v>
      </c>
      <c r="F22" s="11">
        <v>2021</v>
      </c>
      <c r="G22" t="str">
        <f t="shared" si="0"/>
        <v>Goroh</v>
      </c>
    </row>
    <row r="23" spans="1:7" x14ac:dyDescent="0.45">
      <c r="A23" t="s">
        <v>24</v>
      </c>
      <c r="B23">
        <v>2022</v>
      </c>
      <c r="C23" t="s">
        <v>97</v>
      </c>
      <c r="D23">
        <v>202</v>
      </c>
      <c r="F23">
        <v>2022</v>
      </c>
      <c r="G23" t="str">
        <f t="shared" si="0"/>
        <v>Goroh</v>
      </c>
    </row>
    <row r="24" spans="1:7" x14ac:dyDescent="0.45">
      <c r="A24" t="s">
        <v>25</v>
      </c>
      <c r="B24">
        <v>2023</v>
      </c>
      <c r="C24" t="s">
        <v>98</v>
      </c>
      <c r="D24">
        <v>202</v>
      </c>
      <c r="F24">
        <v>2023</v>
      </c>
      <c r="G24" t="str">
        <f t="shared" si="0"/>
        <v>Goroh</v>
      </c>
    </row>
    <row r="25" spans="1:7" x14ac:dyDescent="0.45">
      <c r="A25" s="11" t="s">
        <v>26</v>
      </c>
      <c r="B25" s="11">
        <v>2024</v>
      </c>
      <c r="C25" s="11" t="s">
        <v>99</v>
      </c>
      <c r="D25">
        <v>202</v>
      </c>
      <c r="F25" s="11">
        <v>2024</v>
      </c>
      <c r="G25" t="str">
        <f t="shared" si="0"/>
        <v>Goroh</v>
      </c>
    </row>
    <row r="26" spans="1:7" x14ac:dyDescent="0.45">
      <c r="A26" s="11" t="s">
        <v>27</v>
      </c>
      <c r="B26" s="11">
        <v>2025</v>
      </c>
      <c r="C26" s="11" t="s">
        <v>100</v>
      </c>
      <c r="D26">
        <v>203</v>
      </c>
      <c r="F26" s="11">
        <v>2025</v>
      </c>
      <c r="G26" t="str">
        <f t="shared" si="0"/>
        <v>Kokos</v>
      </c>
    </row>
    <row r="27" spans="1:7" x14ac:dyDescent="0.45">
      <c r="A27" t="s">
        <v>28</v>
      </c>
      <c r="B27">
        <v>2026</v>
      </c>
      <c r="C27" t="s">
        <v>101</v>
      </c>
      <c r="D27">
        <v>203</v>
      </c>
      <c r="F27">
        <v>2026</v>
      </c>
      <c r="G27" t="str">
        <f t="shared" si="0"/>
        <v>Kokos</v>
      </c>
    </row>
    <row r="28" spans="1:7" x14ac:dyDescent="0.45">
      <c r="A28" t="s">
        <v>29</v>
      </c>
      <c r="B28">
        <v>2027</v>
      </c>
      <c r="C28" t="s">
        <v>102</v>
      </c>
      <c r="D28">
        <v>203</v>
      </c>
      <c r="F28">
        <v>2027</v>
      </c>
      <c r="G28" t="str">
        <f t="shared" si="0"/>
        <v>Kokos</v>
      </c>
    </row>
    <row r="29" spans="1:7" x14ac:dyDescent="0.45">
      <c r="A29" t="s">
        <v>30</v>
      </c>
      <c r="B29">
        <v>2028</v>
      </c>
      <c r="C29" t="s">
        <v>103</v>
      </c>
      <c r="D29">
        <v>203</v>
      </c>
      <c r="F29">
        <v>2028</v>
      </c>
      <c r="G29" t="str">
        <f t="shared" si="0"/>
        <v>Kokos</v>
      </c>
    </row>
    <row r="30" spans="1:7" x14ac:dyDescent="0.45">
      <c r="A30" t="s">
        <v>31</v>
      </c>
      <c r="B30">
        <v>2029</v>
      </c>
      <c r="C30" t="s">
        <v>104</v>
      </c>
      <c r="D30">
        <v>203</v>
      </c>
      <c r="F30">
        <v>2029</v>
      </c>
      <c r="G30" t="str">
        <f t="shared" si="0"/>
        <v>Kokos</v>
      </c>
    </row>
    <row r="31" spans="1:7" x14ac:dyDescent="0.45">
      <c r="A31" t="s">
        <v>32</v>
      </c>
      <c r="B31">
        <v>2030</v>
      </c>
      <c r="C31" t="s">
        <v>105</v>
      </c>
      <c r="D31">
        <v>203</v>
      </c>
      <c r="F31">
        <v>2030</v>
      </c>
      <c r="G31" t="str">
        <f t="shared" si="0"/>
        <v>Kokos</v>
      </c>
    </row>
    <row r="32" spans="1:7" x14ac:dyDescent="0.45">
      <c r="A32" s="11" t="s">
        <v>33</v>
      </c>
      <c r="B32" s="11">
        <v>2031</v>
      </c>
      <c r="C32" s="11" t="s">
        <v>106</v>
      </c>
      <c r="D32">
        <v>203</v>
      </c>
      <c r="F32" s="11">
        <v>2031</v>
      </c>
      <c r="G32" t="str">
        <f t="shared" si="0"/>
        <v>Kokos</v>
      </c>
    </row>
    <row r="33" spans="1:7" x14ac:dyDescent="0.45">
      <c r="A33" t="s">
        <v>34</v>
      </c>
      <c r="B33">
        <v>2032</v>
      </c>
      <c r="C33" t="s">
        <v>107</v>
      </c>
      <c r="D33">
        <v>203</v>
      </c>
      <c r="F33">
        <v>2032</v>
      </c>
      <c r="G33" t="str">
        <f t="shared" si="0"/>
        <v>Kokos</v>
      </c>
    </row>
    <row r="34" spans="1:7" x14ac:dyDescent="0.45">
      <c r="A34" s="11" t="s">
        <v>35</v>
      </c>
      <c r="B34" s="11">
        <v>2033</v>
      </c>
      <c r="C34" s="11" t="s">
        <v>108</v>
      </c>
      <c r="D34">
        <v>204</v>
      </c>
      <c r="F34" s="11">
        <v>2033</v>
      </c>
      <c r="G34" t="str">
        <f t="shared" si="0"/>
        <v>Limon</v>
      </c>
    </row>
    <row r="35" spans="1:7" x14ac:dyDescent="0.45">
      <c r="A35" t="s">
        <v>36</v>
      </c>
      <c r="B35">
        <v>2034</v>
      </c>
      <c r="C35" t="s">
        <v>109</v>
      </c>
      <c r="D35">
        <v>204</v>
      </c>
      <c r="F35">
        <v>2034</v>
      </c>
      <c r="G35" t="str">
        <f t="shared" si="0"/>
        <v>Limon</v>
      </c>
    </row>
    <row r="36" spans="1:7" x14ac:dyDescent="0.45">
      <c r="A36" t="s">
        <v>37</v>
      </c>
      <c r="B36">
        <v>2035</v>
      </c>
      <c r="C36" t="s">
        <v>110</v>
      </c>
      <c r="D36">
        <v>204</v>
      </c>
      <c r="F36">
        <v>2035</v>
      </c>
      <c r="G36" t="str">
        <f t="shared" si="0"/>
        <v>Limon</v>
      </c>
    </row>
    <row r="37" spans="1:7" x14ac:dyDescent="0.45">
      <c r="A37" t="s">
        <v>38</v>
      </c>
      <c r="B37">
        <v>2036</v>
      </c>
      <c r="C37" t="s">
        <v>111</v>
      </c>
      <c r="D37">
        <v>204</v>
      </c>
      <c r="F37">
        <v>2036</v>
      </c>
      <c r="G37" t="str">
        <f t="shared" si="0"/>
        <v>Limon</v>
      </c>
    </row>
    <row r="38" spans="1:7" x14ac:dyDescent="0.45">
      <c r="A38" t="s">
        <v>39</v>
      </c>
      <c r="B38">
        <v>2037</v>
      </c>
      <c r="C38" t="s">
        <v>112</v>
      </c>
      <c r="D38">
        <v>204</v>
      </c>
      <c r="F38">
        <v>2037</v>
      </c>
      <c r="G38" t="str">
        <f t="shared" si="0"/>
        <v>Limon</v>
      </c>
    </row>
    <row r="39" spans="1:7" x14ac:dyDescent="0.45">
      <c r="A39" s="11" t="s">
        <v>40</v>
      </c>
      <c r="B39" s="11">
        <v>2038</v>
      </c>
      <c r="C39" s="11" t="s">
        <v>113</v>
      </c>
      <c r="D39">
        <v>204</v>
      </c>
      <c r="F39" s="11">
        <v>2038</v>
      </c>
      <c r="G39" t="str">
        <f t="shared" si="0"/>
        <v>Limon</v>
      </c>
    </row>
    <row r="40" spans="1:7" x14ac:dyDescent="0.45">
      <c r="A40" t="s">
        <v>41</v>
      </c>
      <c r="B40">
        <v>2039</v>
      </c>
      <c r="C40" t="s">
        <v>114</v>
      </c>
      <c r="D40">
        <v>204</v>
      </c>
      <c r="F40">
        <v>2039</v>
      </c>
      <c r="G40" t="str">
        <f t="shared" si="0"/>
        <v>Limon</v>
      </c>
    </row>
    <row r="41" spans="1:7" x14ac:dyDescent="0.45">
      <c r="A41" t="s">
        <v>42</v>
      </c>
      <c r="B41">
        <v>2040</v>
      </c>
      <c r="C41" t="s">
        <v>115</v>
      </c>
      <c r="D41">
        <v>204</v>
      </c>
      <c r="F41">
        <v>2040</v>
      </c>
      <c r="G41" t="str">
        <f t="shared" si="0"/>
        <v>Limon</v>
      </c>
    </row>
    <row r="42" spans="1:7" x14ac:dyDescent="0.45">
      <c r="A42" s="11" t="s">
        <v>43</v>
      </c>
      <c r="B42" s="11">
        <v>2041</v>
      </c>
      <c r="C42" s="11" t="s">
        <v>116</v>
      </c>
      <c r="D42">
        <v>205</v>
      </c>
      <c r="F42" s="11">
        <v>2041</v>
      </c>
      <c r="G42" t="str">
        <f t="shared" si="0"/>
        <v>Peper</v>
      </c>
    </row>
    <row r="43" spans="1:7" x14ac:dyDescent="0.45">
      <c r="A43" t="s">
        <v>44</v>
      </c>
      <c r="B43">
        <v>2042</v>
      </c>
      <c r="C43" t="s">
        <v>117</v>
      </c>
      <c r="D43">
        <v>205</v>
      </c>
      <c r="F43">
        <v>2042</v>
      </c>
      <c r="G43" t="str">
        <f t="shared" si="0"/>
        <v>Peper</v>
      </c>
    </row>
    <row r="44" spans="1:7" x14ac:dyDescent="0.45">
      <c r="A44" t="s">
        <v>45</v>
      </c>
      <c r="B44">
        <v>2043</v>
      </c>
      <c r="C44" t="s">
        <v>118</v>
      </c>
      <c r="D44">
        <v>205</v>
      </c>
      <c r="F44">
        <v>2043</v>
      </c>
      <c r="G44" t="str">
        <f t="shared" si="0"/>
        <v>Peper</v>
      </c>
    </row>
    <row r="45" spans="1:7" x14ac:dyDescent="0.45">
      <c r="A45" t="s">
        <v>46</v>
      </c>
      <c r="B45">
        <v>2044</v>
      </c>
      <c r="C45" t="s">
        <v>119</v>
      </c>
      <c r="D45">
        <v>205</v>
      </c>
      <c r="F45">
        <v>2044</v>
      </c>
      <c r="G45" t="str">
        <f t="shared" si="0"/>
        <v>Peper</v>
      </c>
    </row>
    <row r="46" spans="1:7" x14ac:dyDescent="0.45">
      <c r="A46" t="s">
        <v>47</v>
      </c>
      <c r="B46">
        <v>2045</v>
      </c>
      <c r="C46" t="s">
        <v>120</v>
      </c>
      <c r="D46">
        <v>205</v>
      </c>
      <c r="F46">
        <v>2045</v>
      </c>
      <c r="G46" t="str">
        <f t="shared" si="0"/>
        <v>Peper</v>
      </c>
    </row>
    <row r="47" spans="1:7" x14ac:dyDescent="0.45">
      <c r="A47" t="s">
        <v>48</v>
      </c>
      <c r="B47">
        <v>2046</v>
      </c>
      <c r="C47" t="s">
        <v>121</v>
      </c>
      <c r="D47">
        <v>205</v>
      </c>
      <c r="F47">
        <v>2046</v>
      </c>
      <c r="G47" t="str">
        <f t="shared" si="0"/>
        <v>Peper</v>
      </c>
    </row>
    <row r="48" spans="1:7" x14ac:dyDescent="0.45">
      <c r="A48" s="11" t="s">
        <v>49</v>
      </c>
      <c r="B48" s="11">
        <v>2047</v>
      </c>
      <c r="C48" s="11" t="s">
        <v>122</v>
      </c>
      <c r="D48">
        <v>205</v>
      </c>
      <c r="F48" s="11">
        <v>2047</v>
      </c>
      <c r="G48" t="str">
        <f t="shared" si="0"/>
        <v>Peper</v>
      </c>
    </row>
    <row r="49" spans="1:7" x14ac:dyDescent="0.45">
      <c r="A49" t="s">
        <v>50</v>
      </c>
      <c r="B49">
        <v>2048</v>
      </c>
      <c r="C49" t="s">
        <v>123</v>
      </c>
      <c r="D49">
        <v>205</v>
      </c>
      <c r="F49">
        <v>2048</v>
      </c>
      <c r="G49" t="str">
        <f t="shared" si="0"/>
        <v>Peper</v>
      </c>
    </row>
    <row r="50" spans="1:7" x14ac:dyDescent="0.45">
      <c r="A50" s="11" t="s">
        <v>51</v>
      </c>
      <c r="B50" s="11">
        <v>2049</v>
      </c>
      <c r="C50" s="11" t="s">
        <v>86</v>
      </c>
      <c r="D50">
        <v>206</v>
      </c>
      <c r="F50" s="11">
        <v>2049</v>
      </c>
      <c r="G50" t="str">
        <f t="shared" si="0"/>
        <v>Redis</v>
      </c>
    </row>
    <row r="51" spans="1:7" x14ac:dyDescent="0.45">
      <c r="A51" t="s">
        <v>52</v>
      </c>
      <c r="B51">
        <v>2050</v>
      </c>
      <c r="C51" t="s">
        <v>87</v>
      </c>
      <c r="D51">
        <v>206</v>
      </c>
      <c r="F51">
        <v>2050</v>
      </c>
      <c r="G51" t="str">
        <f t="shared" si="0"/>
        <v>Redis</v>
      </c>
    </row>
    <row r="52" spans="1:7" x14ac:dyDescent="0.45">
      <c r="A52" t="s">
        <v>53</v>
      </c>
      <c r="B52">
        <v>2051</v>
      </c>
      <c r="C52" t="s">
        <v>88</v>
      </c>
      <c r="D52">
        <v>206</v>
      </c>
      <c r="F52">
        <v>2051</v>
      </c>
      <c r="G52" t="str">
        <f t="shared" si="0"/>
        <v>Redis</v>
      </c>
    </row>
    <row r="53" spans="1:7" x14ac:dyDescent="0.45">
      <c r="A53" t="s">
        <v>54</v>
      </c>
      <c r="B53">
        <v>2052</v>
      </c>
      <c r="C53" t="s">
        <v>89</v>
      </c>
      <c r="D53">
        <v>206</v>
      </c>
      <c r="F53">
        <v>2052</v>
      </c>
      <c r="G53" t="str">
        <f t="shared" si="0"/>
        <v>Redis</v>
      </c>
    </row>
    <row r="54" spans="1:7" x14ac:dyDescent="0.45">
      <c r="A54" t="s">
        <v>55</v>
      </c>
      <c r="B54">
        <v>2053</v>
      </c>
      <c r="C54" t="s">
        <v>90</v>
      </c>
      <c r="D54">
        <v>206</v>
      </c>
      <c r="F54">
        <v>2053</v>
      </c>
      <c r="G54" t="str">
        <f t="shared" si="0"/>
        <v>Redis</v>
      </c>
    </row>
    <row r="55" spans="1:7" x14ac:dyDescent="0.45">
      <c r="A55" s="11" t="s">
        <v>56</v>
      </c>
      <c r="B55" s="11">
        <v>2054</v>
      </c>
      <c r="C55" s="11" t="s">
        <v>91</v>
      </c>
      <c r="D55">
        <v>206</v>
      </c>
      <c r="F55" s="11">
        <v>2054</v>
      </c>
      <c r="G55" t="str">
        <f t="shared" si="0"/>
        <v>Redis</v>
      </c>
    </row>
    <row r="56" spans="1:7" x14ac:dyDescent="0.45">
      <c r="A56" t="s">
        <v>57</v>
      </c>
      <c r="B56">
        <v>2055</v>
      </c>
      <c r="C56" t="s">
        <v>92</v>
      </c>
      <c r="D56">
        <v>206</v>
      </c>
      <c r="F56">
        <v>2055</v>
      </c>
      <c r="G56" t="str">
        <f t="shared" si="0"/>
        <v>Redis</v>
      </c>
    </row>
    <row r="57" spans="1:7" x14ac:dyDescent="0.45">
      <c r="A57" t="s">
        <v>58</v>
      </c>
      <c r="B57">
        <v>2056</v>
      </c>
      <c r="C57" t="s">
        <v>93</v>
      </c>
      <c r="D57">
        <v>206</v>
      </c>
      <c r="F57">
        <v>2056</v>
      </c>
      <c r="G57" t="str">
        <f t="shared" si="0"/>
        <v>Redis</v>
      </c>
    </row>
    <row r="58" spans="1:7" x14ac:dyDescent="0.45">
      <c r="A58" s="11" t="s">
        <v>59</v>
      </c>
      <c r="B58" s="11">
        <v>2057</v>
      </c>
      <c r="C58" s="11" t="s">
        <v>124</v>
      </c>
      <c r="D58">
        <v>207</v>
      </c>
      <c r="F58" s="11">
        <v>2057</v>
      </c>
      <c r="G58" t="str">
        <f t="shared" si="0"/>
        <v>Tomat</v>
      </c>
    </row>
    <row r="59" spans="1:7" x14ac:dyDescent="0.45">
      <c r="A59" t="s">
        <v>60</v>
      </c>
      <c r="B59">
        <v>2058</v>
      </c>
      <c r="C59" t="s">
        <v>125</v>
      </c>
      <c r="D59">
        <v>207</v>
      </c>
      <c r="F59">
        <v>2058</v>
      </c>
      <c r="G59" t="str">
        <f t="shared" si="0"/>
        <v>Tomat</v>
      </c>
    </row>
    <row r="60" spans="1:7" x14ac:dyDescent="0.45">
      <c r="A60" t="s">
        <v>61</v>
      </c>
      <c r="B60">
        <v>2059</v>
      </c>
      <c r="C60" t="s">
        <v>126</v>
      </c>
      <c r="D60">
        <v>207</v>
      </c>
      <c r="F60">
        <v>2059</v>
      </c>
      <c r="G60" t="str">
        <f t="shared" si="0"/>
        <v>Tomat</v>
      </c>
    </row>
    <row r="61" spans="1:7" x14ac:dyDescent="0.45">
      <c r="A61" t="s">
        <v>62</v>
      </c>
      <c r="B61">
        <v>2060</v>
      </c>
      <c r="C61" t="s">
        <v>127</v>
      </c>
      <c r="D61">
        <v>207</v>
      </c>
      <c r="F61">
        <v>2060</v>
      </c>
      <c r="G61" t="str">
        <f t="shared" si="0"/>
        <v>Tomat</v>
      </c>
    </row>
    <row r="62" spans="1:7" x14ac:dyDescent="0.45">
      <c r="A62" t="s">
        <v>63</v>
      </c>
      <c r="B62">
        <v>2061</v>
      </c>
      <c r="C62" t="s">
        <v>128</v>
      </c>
      <c r="D62">
        <v>207</v>
      </c>
      <c r="F62">
        <v>2061</v>
      </c>
      <c r="G62" t="str">
        <f t="shared" si="0"/>
        <v>Tomat</v>
      </c>
    </row>
    <row r="63" spans="1:7" x14ac:dyDescent="0.45">
      <c r="A63" s="11" t="s">
        <v>64</v>
      </c>
      <c r="B63" s="11">
        <v>2062</v>
      </c>
      <c r="C63" s="11" t="s">
        <v>129</v>
      </c>
      <c r="D63">
        <v>207</v>
      </c>
      <c r="F63" s="11">
        <v>2062</v>
      </c>
      <c r="G63" t="str">
        <f t="shared" si="0"/>
        <v>Tomat</v>
      </c>
    </row>
    <row r="64" spans="1:7" x14ac:dyDescent="0.45">
      <c r="A64" t="s">
        <v>65</v>
      </c>
      <c r="B64">
        <v>2063</v>
      </c>
      <c r="C64" t="s">
        <v>130</v>
      </c>
      <c r="D64">
        <v>207</v>
      </c>
      <c r="F64">
        <v>2063</v>
      </c>
      <c r="G64" t="str">
        <f t="shared" si="0"/>
        <v>Tomat</v>
      </c>
    </row>
    <row r="65" spans="1:9" x14ac:dyDescent="0.45">
      <c r="A65" t="s">
        <v>66</v>
      </c>
      <c r="B65">
        <v>2064</v>
      </c>
      <c r="C65" t="s">
        <v>131</v>
      </c>
      <c r="D65">
        <v>207</v>
      </c>
      <c r="F65">
        <v>2064</v>
      </c>
      <c r="G65" t="str">
        <f t="shared" si="0"/>
        <v>Tomat</v>
      </c>
    </row>
    <row r="66" spans="1:9" x14ac:dyDescent="0.45">
      <c r="A66" t="s">
        <v>196</v>
      </c>
      <c r="B66">
        <v>2065</v>
      </c>
      <c r="C66" t="s">
        <v>186</v>
      </c>
      <c r="D66">
        <v>208</v>
      </c>
      <c r="F66">
        <v>2065</v>
      </c>
      <c r="G66" t="str">
        <f t="shared" si="0"/>
        <v>Ackee</v>
      </c>
      <c r="I66" s="29"/>
    </row>
    <row r="67" spans="1:9" x14ac:dyDescent="0.45">
      <c r="A67" t="s">
        <v>197</v>
      </c>
      <c r="B67">
        <v>2066</v>
      </c>
      <c r="C67" t="s">
        <v>182</v>
      </c>
      <c r="D67">
        <v>208</v>
      </c>
      <c r="F67">
        <v>2066</v>
      </c>
      <c r="G67" t="str">
        <f t="shared" ref="G67:G130" si="1">LEFT(A67,5)</f>
        <v>Ackee</v>
      </c>
    </row>
    <row r="68" spans="1:9" x14ac:dyDescent="0.45">
      <c r="A68" t="s">
        <v>198</v>
      </c>
      <c r="B68">
        <v>2067</v>
      </c>
      <c r="C68" t="s">
        <v>183</v>
      </c>
      <c r="D68">
        <v>208</v>
      </c>
      <c r="F68">
        <v>2067</v>
      </c>
      <c r="G68" t="str">
        <f t="shared" si="1"/>
        <v>Ackee</v>
      </c>
    </row>
    <row r="69" spans="1:9" x14ac:dyDescent="0.45">
      <c r="A69" t="s">
        <v>199</v>
      </c>
      <c r="B69">
        <v>2068</v>
      </c>
      <c r="C69" t="s">
        <v>188</v>
      </c>
      <c r="D69">
        <v>208</v>
      </c>
      <c r="F69">
        <v>2068</v>
      </c>
      <c r="G69" t="str">
        <f t="shared" si="1"/>
        <v>Ackee</v>
      </c>
      <c r="I69" s="29"/>
    </row>
    <row r="70" spans="1:9" x14ac:dyDescent="0.45">
      <c r="A70" t="s">
        <v>200</v>
      </c>
      <c r="B70">
        <v>2069</v>
      </c>
      <c r="C70" t="s">
        <v>189</v>
      </c>
      <c r="D70">
        <v>208</v>
      </c>
      <c r="F70">
        <v>2069</v>
      </c>
      <c r="G70" t="str">
        <f t="shared" si="1"/>
        <v>Ackee</v>
      </c>
      <c r="I70" s="29"/>
    </row>
    <row r="71" spans="1:9" x14ac:dyDescent="0.45">
      <c r="A71" t="s">
        <v>201</v>
      </c>
      <c r="B71">
        <v>2070</v>
      </c>
      <c r="C71" t="s">
        <v>194</v>
      </c>
      <c r="D71">
        <v>208</v>
      </c>
      <c r="F71">
        <v>2070</v>
      </c>
      <c r="G71" t="str">
        <f t="shared" si="1"/>
        <v>Ackee</v>
      </c>
    </row>
    <row r="72" spans="1:9" x14ac:dyDescent="0.45">
      <c r="A72" t="s">
        <v>202</v>
      </c>
      <c r="B72">
        <v>2071</v>
      </c>
      <c r="C72" t="s">
        <v>193</v>
      </c>
      <c r="D72">
        <v>208</v>
      </c>
      <c r="F72">
        <v>2071</v>
      </c>
      <c r="G72" t="str">
        <f t="shared" si="1"/>
        <v>Ackee</v>
      </c>
    </row>
    <row r="73" spans="1:9" x14ac:dyDescent="0.45">
      <c r="A73" t="s">
        <v>203</v>
      </c>
      <c r="B73">
        <v>2072</v>
      </c>
      <c r="C73" t="s">
        <v>136</v>
      </c>
      <c r="D73">
        <v>208</v>
      </c>
      <c r="F73">
        <v>2072</v>
      </c>
      <c r="G73" t="str">
        <f t="shared" si="1"/>
        <v>Ackee</v>
      </c>
      <c r="I73" s="29"/>
    </row>
    <row r="74" spans="1:9" x14ac:dyDescent="0.45">
      <c r="A74" t="s">
        <v>204</v>
      </c>
      <c r="B74">
        <v>2073</v>
      </c>
      <c r="C74" t="s">
        <v>151</v>
      </c>
      <c r="D74">
        <v>209</v>
      </c>
      <c r="F74">
        <v>2073</v>
      </c>
      <c r="G74" t="str">
        <f t="shared" si="1"/>
        <v>Ake_1</v>
      </c>
    </row>
    <row r="75" spans="1:9" x14ac:dyDescent="0.45">
      <c r="A75" t="s">
        <v>205</v>
      </c>
      <c r="B75">
        <v>2074</v>
      </c>
      <c r="C75" t="s">
        <v>158</v>
      </c>
      <c r="D75">
        <v>209</v>
      </c>
      <c r="F75">
        <v>2074</v>
      </c>
      <c r="G75" t="str">
        <f t="shared" si="1"/>
        <v>Ake_2</v>
      </c>
    </row>
    <row r="76" spans="1:9" x14ac:dyDescent="0.45">
      <c r="A76" t="s">
        <v>206</v>
      </c>
      <c r="B76">
        <v>2075</v>
      </c>
      <c r="C76" t="s">
        <v>163</v>
      </c>
      <c r="D76">
        <v>209</v>
      </c>
      <c r="F76">
        <v>2075</v>
      </c>
      <c r="G76" t="str">
        <f t="shared" si="1"/>
        <v>Ake_3</v>
      </c>
    </row>
    <row r="77" spans="1:9" x14ac:dyDescent="0.45">
      <c r="A77" t="s">
        <v>207</v>
      </c>
      <c r="B77">
        <v>2076</v>
      </c>
      <c r="C77" t="s">
        <v>147</v>
      </c>
      <c r="D77">
        <v>209</v>
      </c>
      <c r="F77">
        <v>2076</v>
      </c>
      <c r="G77" t="str">
        <f t="shared" si="1"/>
        <v>Ake_4</v>
      </c>
    </row>
    <row r="78" spans="1:9" x14ac:dyDescent="0.45">
      <c r="A78" t="s">
        <v>208</v>
      </c>
      <c r="B78">
        <v>2077</v>
      </c>
      <c r="C78" t="s">
        <v>149</v>
      </c>
      <c r="D78">
        <v>209</v>
      </c>
      <c r="F78">
        <v>2077</v>
      </c>
      <c r="G78" t="str">
        <f t="shared" si="1"/>
        <v>Ake_5</v>
      </c>
    </row>
    <row r="79" spans="1:9" x14ac:dyDescent="0.45">
      <c r="A79" t="s">
        <v>209</v>
      </c>
      <c r="B79">
        <v>2078</v>
      </c>
      <c r="C79" t="s">
        <v>145</v>
      </c>
      <c r="D79">
        <v>209</v>
      </c>
      <c r="F79">
        <v>2078</v>
      </c>
      <c r="G79" t="str">
        <f t="shared" si="1"/>
        <v>Ake_6</v>
      </c>
    </row>
    <row r="80" spans="1:9" x14ac:dyDescent="0.45">
      <c r="A80" t="s">
        <v>210</v>
      </c>
      <c r="B80">
        <v>2079</v>
      </c>
      <c r="C80" t="s">
        <v>142</v>
      </c>
      <c r="D80">
        <v>209</v>
      </c>
      <c r="F80">
        <v>2079</v>
      </c>
      <c r="G80" t="str">
        <f t="shared" si="1"/>
        <v>Ake_7</v>
      </c>
    </row>
    <row r="81" spans="1:7" x14ac:dyDescent="0.45">
      <c r="A81" t="s">
        <v>211</v>
      </c>
      <c r="B81">
        <v>2080</v>
      </c>
      <c r="C81" t="s">
        <v>175</v>
      </c>
      <c r="D81">
        <v>209</v>
      </c>
      <c r="F81">
        <v>2080</v>
      </c>
      <c r="G81" t="str">
        <f t="shared" si="1"/>
        <v>Ake_8</v>
      </c>
    </row>
    <row r="82" spans="1:7" x14ac:dyDescent="0.45">
      <c r="A82" t="s">
        <v>212</v>
      </c>
      <c r="B82">
        <v>2081</v>
      </c>
      <c r="C82" t="s">
        <v>148</v>
      </c>
      <c r="D82">
        <v>210</v>
      </c>
      <c r="F82">
        <v>2081</v>
      </c>
      <c r="G82" t="str">
        <f t="shared" si="1"/>
        <v>Finge</v>
      </c>
    </row>
    <row r="83" spans="1:7" x14ac:dyDescent="0.45">
      <c r="A83" t="s">
        <v>213</v>
      </c>
      <c r="B83">
        <v>2082</v>
      </c>
      <c r="C83" t="s">
        <v>143</v>
      </c>
      <c r="D83">
        <v>210</v>
      </c>
      <c r="F83">
        <v>2082</v>
      </c>
      <c r="G83" t="str">
        <f t="shared" si="1"/>
        <v>Finge</v>
      </c>
    </row>
    <row r="84" spans="1:7" x14ac:dyDescent="0.45">
      <c r="A84" t="s">
        <v>214</v>
      </c>
      <c r="B84">
        <v>2083</v>
      </c>
      <c r="C84" t="s">
        <v>144</v>
      </c>
      <c r="D84">
        <v>210</v>
      </c>
      <c r="F84">
        <v>2083</v>
      </c>
      <c r="G84" t="str">
        <f t="shared" si="1"/>
        <v>Finge</v>
      </c>
    </row>
    <row r="85" spans="1:7" x14ac:dyDescent="0.45">
      <c r="A85" t="s">
        <v>215</v>
      </c>
      <c r="B85">
        <v>2084</v>
      </c>
      <c r="C85" t="s">
        <v>153</v>
      </c>
      <c r="D85">
        <v>210</v>
      </c>
      <c r="F85">
        <v>2084</v>
      </c>
      <c r="G85" t="str">
        <f t="shared" si="1"/>
        <v>Finge</v>
      </c>
    </row>
    <row r="86" spans="1:7" x14ac:dyDescent="0.45">
      <c r="A86" t="s">
        <v>216</v>
      </c>
      <c r="B86">
        <v>2085</v>
      </c>
      <c r="C86" t="s">
        <v>155</v>
      </c>
      <c r="D86">
        <v>210</v>
      </c>
      <c r="F86">
        <v>2085</v>
      </c>
      <c r="G86" t="str">
        <f t="shared" si="1"/>
        <v>Finge</v>
      </c>
    </row>
    <row r="87" spans="1:7" x14ac:dyDescent="0.45">
      <c r="A87" t="s">
        <v>217</v>
      </c>
      <c r="B87">
        <v>2086</v>
      </c>
      <c r="C87" t="s">
        <v>161</v>
      </c>
      <c r="D87">
        <v>210</v>
      </c>
      <c r="F87">
        <v>2086</v>
      </c>
      <c r="G87" t="str">
        <f t="shared" si="1"/>
        <v>Finge</v>
      </c>
    </row>
    <row r="88" spans="1:7" x14ac:dyDescent="0.45">
      <c r="A88" t="s">
        <v>218</v>
      </c>
      <c r="B88">
        <v>2087</v>
      </c>
      <c r="C88" t="s">
        <v>160</v>
      </c>
      <c r="D88">
        <v>210</v>
      </c>
      <c r="F88">
        <v>2087</v>
      </c>
      <c r="G88" t="str">
        <f t="shared" si="1"/>
        <v>Finge</v>
      </c>
    </row>
    <row r="89" spans="1:7" x14ac:dyDescent="0.45">
      <c r="A89" t="s">
        <v>219</v>
      </c>
      <c r="B89">
        <v>2088</v>
      </c>
      <c r="C89" t="s">
        <v>170</v>
      </c>
      <c r="D89">
        <v>210</v>
      </c>
      <c r="F89">
        <v>2088</v>
      </c>
      <c r="G89" t="str">
        <f t="shared" si="1"/>
        <v>Finge</v>
      </c>
    </row>
    <row r="90" spans="1:7" x14ac:dyDescent="0.45">
      <c r="A90" t="s">
        <v>220</v>
      </c>
      <c r="B90">
        <v>2089</v>
      </c>
      <c r="C90" t="s">
        <v>178</v>
      </c>
      <c r="D90">
        <v>211</v>
      </c>
      <c r="F90">
        <v>2089</v>
      </c>
      <c r="G90" t="str">
        <f t="shared" si="1"/>
        <v>Gac_1</v>
      </c>
    </row>
    <row r="91" spans="1:7" x14ac:dyDescent="0.45">
      <c r="A91" t="s">
        <v>221</v>
      </c>
      <c r="B91">
        <v>2090</v>
      </c>
      <c r="C91" t="s">
        <v>174</v>
      </c>
      <c r="D91">
        <v>211</v>
      </c>
      <c r="F91">
        <v>2090</v>
      </c>
      <c r="G91" t="str">
        <f t="shared" si="1"/>
        <v>Gac_2</v>
      </c>
    </row>
    <row r="92" spans="1:7" x14ac:dyDescent="0.45">
      <c r="A92" t="s">
        <v>222</v>
      </c>
      <c r="B92">
        <v>2091</v>
      </c>
      <c r="C92" t="s">
        <v>177</v>
      </c>
      <c r="D92">
        <v>211</v>
      </c>
      <c r="F92">
        <v>2091</v>
      </c>
      <c r="G92" t="str">
        <f t="shared" si="1"/>
        <v>Gac_3</v>
      </c>
    </row>
    <row r="93" spans="1:7" x14ac:dyDescent="0.45">
      <c r="A93" t="s">
        <v>223</v>
      </c>
      <c r="B93">
        <v>2092</v>
      </c>
      <c r="C93" t="s">
        <v>164</v>
      </c>
      <c r="D93">
        <v>211</v>
      </c>
      <c r="F93">
        <v>2092</v>
      </c>
      <c r="G93" t="str">
        <f t="shared" si="1"/>
        <v>Gac_4</v>
      </c>
    </row>
    <row r="94" spans="1:7" x14ac:dyDescent="0.45">
      <c r="A94" t="s">
        <v>224</v>
      </c>
      <c r="B94">
        <v>2093</v>
      </c>
      <c r="C94" t="s">
        <v>168</v>
      </c>
      <c r="D94">
        <v>211</v>
      </c>
      <c r="F94">
        <v>2093</v>
      </c>
      <c r="G94" t="str">
        <f t="shared" si="1"/>
        <v>Gac_5</v>
      </c>
    </row>
    <row r="95" spans="1:7" x14ac:dyDescent="0.45">
      <c r="A95" t="s">
        <v>225</v>
      </c>
      <c r="B95">
        <v>2094</v>
      </c>
      <c r="C95" t="s">
        <v>173</v>
      </c>
      <c r="D95">
        <v>211</v>
      </c>
      <c r="F95">
        <v>2094</v>
      </c>
      <c r="G95" t="str">
        <f t="shared" si="1"/>
        <v>Gac_6</v>
      </c>
    </row>
    <row r="96" spans="1:7" x14ac:dyDescent="0.45">
      <c r="A96" t="s">
        <v>226</v>
      </c>
      <c r="B96">
        <v>2095</v>
      </c>
      <c r="C96" t="s">
        <v>169</v>
      </c>
      <c r="D96">
        <v>211</v>
      </c>
      <c r="F96">
        <v>2095</v>
      </c>
      <c r="G96" t="str">
        <f t="shared" si="1"/>
        <v>Gac_7</v>
      </c>
    </row>
    <row r="97" spans="1:7" x14ac:dyDescent="0.45">
      <c r="A97" t="s">
        <v>227</v>
      </c>
      <c r="B97">
        <v>2096</v>
      </c>
      <c r="C97" t="s">
        <v>157</v>
      </c>
      <c r="D97">
        <v>211</v>
      </c>
      <c r="F97">
        <v>2096</v>
      </c>
      <c r="G97" t="str">
        <f t="shared" si="1"/>
        <v>Gac_8</v>
      </c>
    </row>
    <row r="98" spans="1:7" x14ac:dyDescent="0.45">
      <c r="A98" t="s">
        <v>228</v>
      </c>
      <c r="B98">
        <v>2113</v>
      </c>
      <c r="C98" t="s">
        <v>176</v>
      </c>
      <c r="D98">
        <v>212</v>
      </c>
      <c r="F98">
        <v>2113</v>
      </c>
      <c r="G98" t="str">
        <f t="shared" si="1"/>
        <v>Noni_</v>
      </c>
    </row>
    <row r="99" spans="1:7" x14ac:dyDescent="0.45">
      <c r="A99" t="s">
        <v>229</v>
      </c>
      <c r="B99">
        <v>2114</v>
      </c>
      <c r="C99" t="s">
        <v>180</v>
      </c>
      <c r="D99">
        <v>212</v>
      </c>
      <c r="F99">
        <v>2114</v>
      </c>
      <c r="G99" t="str">
        <f t="shared" si="1"/>
        <v>Noni_</v>
      </c>
    </row>
    <row r="100" spans="1:7" x14ac:dyDescent="0.45">
      <c r="A100" t="s">
        <v>230</v>
      </c>
      <c r="B100">
        <v>2115</v>
      </c>
      <c r="C100" t="s">
        <v>179</v>
      </c>
      <c r="D100">
        <v>212</v>
      </c>
      <c r="F100">
        <v>2115</v>
      </c>
      <c r="G100" t="str">
        <f t="shared" si="1"/>
        <v>Noni_</v>
      </c>
    </row>
    <row r="101" spans="1:7" x14ac:dyDescent="0.45">
      <c r="A101" t="s">
        <v>231</v>
      </c>
      <c r="B101">
        <v>2116</v>
      </c>
      <c r="C101" t="s">
        <v>172</v>
      </c>
      <c r="D101">
        <v>212</v>
      </c>
      <c r="F101">
        <v>2116</v>
      </c>
      <c r="G101" t="str">
        <f t="shared" si="1"/>
        <v>Noni_</v>
      </c>
    </row>
    <row r="102" spans="1:7" x14ac:dyDescent="0.45">
      <c r="A102" t="s">
        <v>232</v>
      </c>
      <c r="B102">
        <v>2117</v>
      </c>
      <c r="C102" t="s">
        <v>171</v>
      </c>
      <c r="D102">
        <v>212</v>
      </c>
      <c r="F102">
        <v>2117</v>
      </c>
      <c r="G102" t="str">
        <f t="shared" si="1"/>
        <v>Noni_</v>
      </c>
    </row>
    <row r="103" spans="1:7" x14ac:dyDescent="0.45">
      <c r="A103" t="s">
        <v>233</v>
      </c>
      <c r="B103">
        <v>2118</v>
      </c>
      <c r="C103" t="s">
        <v>166</v>
      </c>
      <c r="D103">
        <v>212</v>
      </c>
      <c r="F103">
        <v>2118</v>
      </c>
      <c r="G103" t="str">
        <f t="shared" si="1"/>
        <v>Noni_</v>
      </c>
    </row>
    <row r="104" spans="1:7" x14ac:dyDescent="0.45">
      <c r="A104" t="s">
        <v>234</v>
      </c>
      <c r="B104">
        <v>2119</v>
      </c>
      <c r="C104" t="s">
        <v>167</v>
      </c>
      <c r="D104">
        <v>212</v>
      </c>
      <c r="F104">
        <v>2119</v>
      </c>
      <c r="G104" t="str">
        <f t="shared" si="1"/>
        <v>Noni_</v>
      </c>
    </row>
    <row r="105" spans="1:7" x14ac:dyDescent="0.45">
      <c r="A105" t="s">
        <v>235</v>
      </c>
      <c r="B105">
        <v>2120</v>
      </c>
      <c r="C105" t="s">
        <v>154</v>
      </c>
      <c r="D105">
        <v>212</v>
      </c>
      <c r="F105">
        <v>2120</v>
      </c>
      <c r="G105" t="str">
        <f t="shared" si="1"/>
        <v>Noni_</v>
      </c>
    </row>
    <row r="106" spans="1:7" x14ac:dyDescent="0.45">
      <c r="A106" t="s">
        <v>236</v>
      </c>
      <c r="B106">
        <v>2129</v>
      </c>
      <c r="C106" t="s">
        <v>141</v>
      </c>
      <c r="D106">
        <v>213</v>
      </c>
      <c r="F106">
        <v>2129</v>
      </c>
      <c r="G106" t="str">
        <f t="shared" si="1"/>
        <v>Sapot</v>
      </c>
    </row>
    <row r="107" spans="1:7" x14ac:dyDescent="0.45">
      <c r="A107" t="s">
        <v>237</v>
      </c>
      <c r="B107">
        <v>2130</v>
      </c>
      <c r="C107" t="s">
        <v>146</v>
      </c>
      <c r="D107">
        <v>213</v>
      </c>
      <c r="F107">
        <v>2130</v>
      </c>
      <c r="G107" t="str">
        <f t="shared" si="1"/>
        <v>Sapot</v>
      </c>
    </row>
    <row r="108" spans="1:7" x14ac:dyDescent="0.45">
      <c r="A108" t="s">
        <v>238</v>
      </c>
      <c r="B108">
        <v>2131</v>
      </c>
      <c r="C108" t="s">
        <v>150</v>
      </c>
      <c r="D108">
        <v>213</v>
      </c>
      <c r="F108">
        <v>2131</v>
      </c>
      <c r="G108" t="str">
        <f t="shared" si="1"/>
        <v>Sapot</v>
      </c>
    </row>
    <row r="109" spans="1:7" x14ac:dyDescent="0.45">
      <c r="A109" t="s">
        <v>239</v>
      </c>
      <c r="B109">
        <v>2132</v>
      </c>
      <c r="C109" t="s">
        <v>159</v>
      </c>
      <c r="D109">
        <v>213</v>
      </c>
      <c r="F109">
        <v>2132</v>
      </c>
      <c r="G109" t="str">
        <f t="shared" si="1"/>
        <v>Sapot</v>
      </c>
    </row>
    <row r="110" spans="1:7" x14ac:dyDescent="0.45">
      <c r="A110" t="s">
        <v>240</v>
      </c>
      <c r="B110">
        <v>2133</v>
      </c>
      <c r="C110" t="s">
        <v>162</v>
      </c>
      <c r="D110">
        <v>213</v>
      </c>
      <c r="F110">
        <v>2133</v>
      </c>
      <c r="G110" t="str">
        <f t="shared" si="1"/>
        <v>Sapot</v>
      </c>
    </row>
    <row r="111" spans="1:7" x14ac:dyDescent="0.45">
      <c r="A111" t="s">
        <v>241</v>
      </c>
      <c r="B111">
        <v>2134</v>
      </c>
      <c r="C111" t="s">
        <v>156</v>
      </c>
      <c r="D111">
        <v>213</v>
      </c>
      <c r="F111">
        <v>2134</v>
      </c>
      <c r="G111" t="str">
        <f t="shared" si="1"/>
        <v>Sapot</v>
      </c>
    </row>
    <row r="112" spans="1:7" x14ac:dyDescent="0.45">
      <c r="A112" t="s">
        <v>242</v>
      </c>
      <c r="B112">
        <v>2135</v>
      </c>
      <c r="C112" t="s">
        <v>152</v>
      </c>
      <c r="D112">
        <v>213</v>
      </c>
      <c r="F112">
        <v>2135</v>
      </c>
      <c r="G112" t="str">
        <f t="shared" si="1"/>
        <v>Sapot</v>
      </c>
    </row>
    <row r="113" spans="1:7" x14ac:dyDescent="0.45">
      <c r="A113" t="s">
        <v>243</v>
      </c>
      <c r="B113">
        <v>2136</v>
      </c>
      <c r="C113" t="s">
        <v>165</v>
      </c>
      <c r="D113">
        <v>213</v>
      </c>
      <c r="F113">
        <v>2136</v>
      </c>
      <c r="G113" t="str">
        <f t="shared" si="1"/>
        <v>Sapot</v>
      </c>
    </row>
    <row r="114" spans="1:7" x14ac:dyDescent="0.45">
      <c r="A114" t="s">
        <v>244</v>
      </c>
      <c r="B114">
        <v>2137</v>
      </c>
      <c r="C114" t="s">
        <v>185</v>
      </c>
      <c r="D114">
        <v>214</v>
      </c>
      <c r="F114">
        <v>2137</v>
      </c>
      <c r="G114" t="str">
        <f t="shared" si="1"/>
        <v>Taman</v>
      </c>
    </row>
    <row r="115" spans="1:7" x14ac:dyDescent="0.45">
      <c r="A115" t="s">
        <v>245</v>
      </c>
      <c r="B115">
        <v>2138</v>
      </c>
      <c r="C115" t="s">
        <v>181</v>
      </c>
      <c r="D115">
        <v>214</v>
      </c>
      <c r="F115">
        <v>2138</v>
      </c>
      <c r="G115" t="str">
        <f t="shared" si="1"/>
        <v>Taman</v>
      </c>
    </row>
    <row r="116" spans="1:7" x14ac:dyDescent="0.45">
      <c r="A116" t="s">
        <v>246</v>
      </c>
      <c r="B116">
        <v>2139</v>
      </c>
      <c r="C116" t="s">
        <v>184</v>
      </c>
      <c r="D116">
        <v>214</v>
      </c>
      <c r="F116">
        <v>2139</v>
      </c>
      <c r="G116" t="str">
        <f t="shared" si="1"/>
        <v>Taman</v>
      </c>
    </row>
    <row r="117" spans="1:7" x14ac:dyDescent="0.45">
      <c r="A117" t="s">
        <v>247</v>
      </c>
      <c r="B117">
        <v>2140</v>
      </c>
      <c r="C117" t="s">
        <v>187</v>
      </c>
      <c r="D117">
        <v>214</v>
      </c>
      <c r="F117">
        <v>2140</v>
      </c>
      <c r="G117" t="str">
        <f t="shared" si="1"/>
        <v>Taman</v>
      </c>
    </row>
    <row r="118" spans="1:7" x14ac:dyDescent="0.45">
      <c r="A118" t="s">
        <v>248</v>
      </c>
      <c r="B118">
        <v>2141</v>
      </c>
      <c r="C118" t="s">
        <v>190</v>
      </c>
      <c r="D118">
        <v>214</v>
      </c>
      <c r="F118">
        <v>2141</v>
      </c>
      <c r="G118" t="str">
        <f t="shared" si="1"/>
        <v>Taman</v>
      </c>
    </row>
    <row r="119" spans="1:7" x14ac:dyDescent="0.45">
      <c r="A119" t="s">
        <v>249</v>
      </c>
      <c r="B119">
        <v>2142</v>
      </c>
      <c r="C119" t="s">
        <v>195</v>
      </c>
      <c r="D119">
        <v>214</v>
      </c>
      <c r="F119">
        <v>2142</v>
      </c>
      <c r="G119" t="str">
        <f t="shared" si="1"/>
        <v>Taman</v>
      </c>
    </row>
    <row r="120" spans="1:7" x14ac:dyDescent="0.45">
      <c r="A120" t="s">
        <v>250</v>
      </c>
      <c r="B120">
        <v>2143</v>
      </c>
      <c r="C120" t="s">
        <v>191</v>
      </c>
      <c r="D120">
        <v>214</v>
      </c>
      <c r="F120">
        <v>2143</v>
      </c>
      <c r="G120" t="str">
        <f t="shared" si="1"/>
        <v>Taman</v>
      </c>
    </row>
    <row r="121" spans="1:7" x14ac:dyDescent="0.45">
      <c r="A121" t="s">
        <v>251</v>
      </c>
      <c r="B121">
        <v>2144</v>
      </c>
      <c r="C121" t="s">
        <v>134</v>
      </c>
      <c r="D121">
        <v>214</v>
      </c>
      <c r="F121">
        <v>2144</v>
      </c>
      <c r="G121" t="str">
        <f t="shared" si="1"/>
        <v>Taman</v>
      </c>
    </row>
    <row r="122" spans="1:7" x14ac:dyDescent="0.45">
      <c r="A122" t="s">
        <v>252</v>
      </c>
      <c r="B122">
        <v>2145</v>
      </c>
      <c r="C122" t="s">
        <v>140</v>
      </c>
      <c r="D122">
        <v>215</v>
      </c>
      <c r="F122">
        <v>2145</v>
      </c>
      <c r="G122" t="str">
        <f t="shared" si="1"/>
        <v>ZF_1</v>
      </c>
    </row>
    <row r="123" spans="1:7" x14ac:dyDescent="0.45">
      <c r="A123" t="s">
        <v>253</v>
      </c>
      <c r="B123">
        <v>2146</v>
      </c>
      <c r="C123" t="s">
        <v>138</v>
      </c>
      <c r="D123">
        <v>215</v>
      </c>
      <c r="F123">
        <v>2146</v>
      </c>
      <c r="G123" t="str">
        <f t="shared" si="1"/>
        <v>ZF_2</v>
      </c>
    </row>
    <row r="124" spans="1:7" x14ac:dyDescent="0.45">
      <c r="A124" t="s">
        <v>254</v>
      </c>
      <c r="B124">
        <v>2147</v>
      </c>
      <c r="C124" t="s">
        <v>139</v>
      </c>
      <c r="D124">
        <v>215</v>
      </c>
      <c r="F124">
        <v>2147</v>
      </c>
      <c r="G124" t="str">
        <f t="shared" si="1"/>
        <v>ZF_3</v>
      </c>
    </row>
    <row r="125" spans="1:7" x14ac:dyDescent="0.45">
      <c r="A125" t="s">
        <v>255</v>
      </c>
      <c r="B125">
        <v>2148</v>
      </c>
      <c r="C125" t="s">
        <v>132</v>
      </c>
      <c r="D125">
        <v>215</v>
      </c>
      <c r="F125">
        <v>2148</v>
      </c>
      <c r="G125" t="str">
        <f t="shared" si="1"/>
        <v>ZF_4</v>
      </c>
    </row>
    <row r="126" spans="1:7" x14ac:dyDescent="0.45">
      <c r="A126" t="s">
        <v>256</v>
      </c>
      <c r="B126">
        <v>2149</v>
      </c>
      <c r="C126" t="s">
        <v>133</v>
      </c>
      <c r="D126">
        <v>215</v>
      </c>
      <c r="F126">
        <v>2149</v>
      </c>
      <c r="G126" t="str">
        <f t="shared" si="1"/>
        <v>ZF_5</v>
      </c>
    </row>
    <row r="127" spans="1:7" x14ac:dyDescent="0.45">
      <c r="A127" t="s">
        <v>257</v>
      </c>
      <c r="B127">
        <v>2150</v>
      </c>
      <c r="C127" t="s">
        <v>137</v>
      </c>
      <c r="D127">
        <v>215</v>
      </c>
      <c r="F127">
        <v>2150</v>
      </c>
      <c r="G127" t="str">
        <f t="shared" si="1"/>
        <v>ZF_6</v>
      </c>
    </row>
    <row r="128" spans="1:7" x14ac:dyDescent="0.45">
      <c r="A128" t="s">
        <v>258</v>
      </c>
      <c r="B128">
        <v>2151</v>
      </c>
      <c r="C128" t="s">
        <v>135</v>
      </c>
      <c r="D128">
        <v>215</v>
      </c>
      <c r="F128">
        <v>2151</v>
      </c>
      <c r="G128" t="str">
        <f t="shared" si="1"/>
        <v>ZF_7</v>
      </c>
    </row>
    <row r="129" spans="1:7" x14ac:dyDescent="0.45">
      <c r="A129" t="s">
        <v>259</v>
      </c>
      <c r="B129">
        <v>2152</v>
      </c>
      <c r="C129" t="s">
        <v>192</v>
      </c>
      <c r="D129">
        <v>215</v>
      </c>
      <c r="F129">
        <v>2152</v>
      </c>
      <c r="G129" t="str">
        <f t="shared" si="1"/>
        <v>ZF_8</v>
      </c>
    </row>
    <row r="130" spans="1:7" x14ac:dyDescent="0.45">
      <c r="A130" t="s">
        <v>704</v>
      </c>
      <c r="B130">
        <v>2153</v>
      </c>
      <c r="C130" t="s">
        <v>720</v>
      </c>
      <c r="D130">
        <v>216</v>
      </c>
      <c r="F130">
        <v>2153</v>
      </c>
    </row>
    <row r="131" spans="1:7" x14ac:dyDescent="0.45">
      <c r="A131" t="s">
        <v>705</v>
      </c>
      <c r="B131">
        <v>2154</v>
      </c>
      <c r="C131" t="s">
        <v>721</v>
      </c>
      <c r="D131">
        <v>216</v>
      </c>
      <c r="F131">
        <v>2154</v>
      </c>
    </row>
    <row r="132" spans="1:7" x14ac:dyDescent="0.45">
      <c r="A132" t="s">
        <v>706</v>
      </c>
      <c r="B132">
        <v>2155</v>
      </c>
      <c r="C132" t="s">
        <v>722</v>
      </c>
      <c r="D132">
        <v>216</v>
      </c>
      <c r="F132">
        <v>2155</v>
      </c>
    </row>
    <row r="133" spans="1:7" x14ac:dyDescent="0.45">
      <c r="A133" t="s">
        <v>707</v>
      </c>
      <c r="B133">
        <v>2156</v>
      </c>
      <c r="C133" t="s">
        <v>723</v>
      </c>
      <c r="D133">
        <v>216</v>
      </c>
      <c r="F133">
        <v>2156</v>
      </c>
    </row>
    <row r="134" spans="1:7" x14ac:dyDescent="0.45">
      <c r="A134" t="s">
        <v>708</v>
      </c>
      <c r="B134">
        <v>2157</v>
      </c>
      <c r="C134" t="s">
        <v>724</v>
      </c>
      <c r="D134">
        <v>216</v>
      </c>
      <c r="F134">
        <v>2157</v>
      </c>
    </row>
    <row r="135" spans="1:7" x14ac:dyDescent="0.45">
      <c r="A135" t="s">
        <v>709</v>
      </c>
      <c r="B135">
        <v>2158</v>
      </c>
      <c r="C135" t="s">
        <v>725</v>
      </c>
      <c r="D135">
        <v>216</v>
      </c>
      <c r="F135">
        <v>2158</v>
      </c>
    </row>
    <row r="136" spans="1:7" x14ac:dyDescent="0.45">
      <c r="A136" t="s">
        <v>710</v>
      </c>
      <c r="B136">
        <v>2159</v>
      </c>
      <c r="C136" t="s">
        <v>726</v>
      </c>
      <c r="D136">
        <v>216</v>
      </c>
      <c r="F136">
        <v>2159</v>
      </c>
    </row>
    <row r="137" spans="1:7" x14ac:dyDescent="0.45">
      <c r="A137" t="s">
        <v>711</v>
      </c>
      <c r="B137">
        <v>2160</v>
      </c>
      <c r="C137" t="s">
        <v>727</v>
      </c>
      <c r="D137">
        <v>216</v>
      </c>
      <c r="F137">
        <v>2160</v>
      </c>
    </row>
    <row r="138" spans="1:7" x14ac:dyDescent="0.45">
      <c r="A138" t="s">
        <v>712</v>
      </c>
      <c r="B138">
        <v>2161</v>
      </c>
      <c r="C138" t="s">
        <v>728</v>
      </c>
      <c r="D138">
        <v>217</v>
      </c>
      <c r="F138">
        <v>2161</v>
      </c>
    </row>
    <row r="139" spans="1:7" x14ac:dyDescent="0.45">
      <c r="A139" t="s">
        <v>713</v>
      </c>
      <c r="B139">
        <v>2162</v>
      </c>
      <c r="C139" t="s">
        <v>729</v>
      </c>
      <c r="D139">
        <v>217</v>
      </c>
      <c r="F139">
        <v>2162</v>
      </c>
    </row>
    <row r="140" spans="1:7" x14ac:dyDescent="0.45">
      <c r="A140" t="s">
        <v>714</v>
      </c>
      <c r="B140">
        <v>2163</v>
      </c>
      <c r="C140" t="s">
        <v>730</v>
      </c>
      <c r="D140">
        <v>217</v>
      </c>
      <c r="F140">
        <v>2163</v>
      </c>
    </row>
    <row r="141" spans="1:7" x14ac:dyDescent="0.45">
      <c r="A141" t="s">
        <v>715</v>
      </c>
      <c r="B141">
        <v>2164</v>
      </c>
      <c r="C141" t="s">
        <v>731</v>
      </c>
      <c r="D141">
        <v>217</v>
      </c>
      <c r="F141">
        <v>2164</v>
      </c>
    </row>
    <row r="142" spans="1:7" x14ac:dyDescent="0.45">
      <c r="A142" t="s">
        <v>716</v>
      </c>
      <c r="B142">
        <v>2165</v>
      </c>
      <c r="C142" t="s">
        <v>732</v>
      </c>
      <c r="D142">
        <v>217</v>
      </c>
      <c r="F142">
        <v>2165</v>
      </c>
    </row>
    <row r="143" spans="1:7" x14ac:dyDescent="0.45">
      <c r="A143" t="s">
        <v>717</v>
      </c>
      <c r="B143">
        <v>2166</v>
      </c>
      <c r="C143" t="s">
        <v>733</v>
      </c>
      <c r="D143">
        <v>217</v>
      </c>
      <c r="F143">
        <v>2166</v>
      </c>
    </row>
    <row r="144" spans="1:7" x14ac:dyDescent="0.45">
      <c r="A144" t="s">
        <v>718</v>
      </c>
      <c r="B144">
        <v>2167</v>
      </c>
      <c r="C144" t="s">
        <v>734</v>
      </c>
      <c r="D144">
        <v>217</v>
      </c>
      <c r="F144">
        <v>2167</v>
      </c>
    </row>
    <row r="145" spans="1:6" x14ac:dyDescent="0.45">
      <c r="A145" t="s">
        <v>719</v>
      </c>
      <c r="B145">
        <v>2168</v>
      </c>
      <c r="C145" t="s">
        <v>735</v>
      </c>
      <c r="D145">
        <v>217</v>
      </c>
      <c r="F145">
        <v>2168</v>
      </c>
    </row>
    <row r="146" spans="1:6" x14ac:dyDescent="0.45">
      <c r="A146" t="s">
        <v>805</v>
      </c>
      <c r="B146">
        <v>2169</v>
      </c>
      <c r="C146" t="s">
        <v>741</v>
      </c>
      <c r="D146">
        <v>250</v>
      </c>
      <c r="E146">
        <f ca="1">RAND()</f>
        <v>0.28691326035217724</v>
      </c>
      <c r="F146">
        <v>2169</v>
      </c>
    </row>
    <row r="147" spans="1:6" x14ac:dyDescent="0.45">
      <c r="A147" t="s">
        <v>806</v>
      </c>
      <c r="B147">
        <v>2170</v>
      </c>
      <c r="C147" t="s">
        <v>742</v>
      </c>
      <c r="D147">
        <v>250</v>
      </c>
      <c r="E147">
        <f t="shared" ref="E147:E209" ca="1" si="2">RAND()</f>
        <v>0.65798385203670695</v>
      </c>
      <c r="F147">
        <v>2170</v>
      </c>
    </row>
    <row r="148" spans="1:6" x14ac:dyDescent="0.45">
      <c r="A148" t="s">
        <v>807</v>
      </c>
      <c r="B148">
        <v>2171</v>
      </c>
      <c r="C148" t="s">
        <v>743</v>
      </c>
      <c r="D148">
        <v>250</v>
      </c>
      <c r="E148">
        <f t="shared" ca="1" si="2"/>
        <v>9.9642393499575266E-2</v>
      </c>
      <c r="F148">
        <v>2171</v>
      </c>
    </row>
    <row r="149" spans="1:6" x14ac:dyDescent="0.45">
      <c r="A149" t="s">
        <v>808</v>
      </c>
      <c r="B149">
        <v>2172</v>
      </c>
      <c r="C149" t="s">
        <v>744</v>
      </c>
      <c r="D149">
        <v>250</v>
      </c>
      <c r="E149">
        <f t="shared" ca="1" si="2"/>
        <v>0.54703773790438859</v>
      </c>
      <c r="F149">
        <v>2172</v>
      </c>
    </row>
    <row r="150" spans="1:6" x14ac:dyDescent="0.45">
      <c r="A150" t="s">
        <v>809</v>
      </c>
      <c r="B150">
        <v>2173</v>
      </c>
      <c r="C150" t="s">
        <v>745</v>
      </c>
      <c r="D150">
        <v>250</v>
      </c>
      <c r="E150">
        <f t="shared" ca="1" si="2"/>
        <v>0.18875395270312267</v>
      </c>
      <c r="F150">
        <v>2173</v>
      </c>
    </row>
    <row r="151" spans="1:6" x14ac:dyDescent="0.45">
      <c r="A151" t="s">
        <v>810</v>
      </c>
      <c r="B151">
        <v>2174</v>
      </c>
      <c r="C151" t="s">
        <v>746</v>
      </c>
      <c r="D151">
        <v>250</v>
      </c>
      <c r="E151">
        <f t="shared" ca="1" si="2"/>
        <v>0.4389049260441592</v>
      </c>
      <c r="F151">
        <v>2174</v>
      </c>
    </row>
    <row r="152" spans="1:6" x14ac:dyDescent="0.45">
      <c r="A152" t="s">
        <v>811</v>
      </c>
      <c r="B152">
        <v>2175</v>
      </c>
      <c r="C152" t="s">
        <v>747</v>
      </c>
      <c r="D152">
        <v>250</v>
      </c>
      <c r="E152">
        <f t="shared" ca="1" si="2"/>
        <v>0.23690858483057475</v>
      </c>
      <c r="F152">
        <v>2175</v>
      </c>
    </row>
    <row r="153" spans="1:6" x14ac:dyDescent="0.45">
      <c r="A153" t="s">
        <v>812</v>
      </c>
      <c r="B153">
        <v>2176</v>
      </c>
      <c r="C153" t="s">
        <v>748</v>
      </c>
      <c r="D153">
        <v>250</v>
      </c>
      <c r="E153">
        <f t="shared" ca="1" si="2"/>
        <v>0.77876355413276521</v>
      </c>
      <c r="F153">
        <v>2176</v>
      </c>
    </row>
    <row r="154" spans="1:6" x14ac:dyDescent="0.45">
      <c r="A154" t="s">
        <v>813</v>
      </c>
      <c r="B154">
        <v>2177</v>
      </c>
      <c r="C154" t="s">
        <v>749</v>
      </c>
      <c r="D154">
        <v>250</v>
      </c>
      <c r="E154">
        <f t="shared" ca="1" si="2"/>
        <v>6.4476174853932755E-2</v>
      </c>
      <c r="F154">
        <v>2177</v>
      </c>
    </row>
    <row r="155" spans="1:6" x14ac:dyDescent="0.45">
      <c r="A155" t="s">
        <v>814</v>
      </c>
      <c r="B155">
        <v>2178</v>
      </c>
      <c r="C155" t="s">
        <v>750</v>
      </c>
      <c r="D155">
        <v>250</v>
      </c>
      <c r="E155">
        <f t="shared" ca="1" si="2"/>
        <v>0.3030847935579688</v>
      </c>
      <c r="F155">
        <v>2178</v>
      </c>
    </row>
    <row r="156" spans="1:6" x14ac:dyDescent="0.45">
      <c r="A156" t="s">
        <v>815</v>
      </c>
      <c r="B156">
        <v>2179</v>
      </c>
      <c r="C156" t="s">
        <v>751</v>
      </c>
      <c r="D156">
        <v>250</v>
      </c>
      <c r="E156">
        <f t="shared" ca="1" si="2"/>
        <v>0.1282682224384305</v>
      </c>
      <c r="F156">
        <v>2179</v>
      </c>
    </row>
    <row r="157" spans="1:6" x14ac:dyDescent="0.45">
      <c r="A157" t="s">
        <v>816</v>
      </c>
      <c r="B157">
        <v>2180</v>
      </c>
      <c r="C157" t="s">
        <v>752</v>
      </c>
      <c r="D157">
        <v>250</v>
      </c>
      <c r="E157">
        <f t="shared" ca="1" si="2"/>
        <v>0.6654714522033538</v>
      </c>
      <c r="F157">
        <v>2180</v>
      </c>
    </row>
    <row r="158" spans="1:6" x14ac:dyDescent="0.45">
      <c r="A158" t="s">
        <v>817</v>
      </c>
      <c r="B158">
        <v>2181</v>
      </c>
      <c r="C158" t="s">
        <v>753</v>
      </c>
      <c r="D158">
        <v>250</v>
      </c>
      <c r="E158">
        <f t="shared" ca="1" si="2"/>
        <v>0.39863519733356345</v>
      </c>
      <c r="F158">
        <v>2181</v>
      </c>
    </row>
    <row r="159" spans="1:6" x14ac:dyDescent="0.45">
      <c r="A159" t="s">
        <v>818</v>
      </c>
      <c r="B159">
        <v>2182</v>
      </c>
      <c r="C159" t="s">
        <v>754</v>
      </c>
      <c r="D159">
        <v>250</v>
      </c>
      <c r="E159">
        <f t="shared" ca="1" si="2"/>
        <v>0.19060646652304114</v>
      </c>
      <c r="F159">
        <v>2182</v>
      </c>
    </row>
    <row r="160" spans="1:6" x14ac:dyDescent="0.45">
      <c r="A160" t="s">
        <v>819</v>
      </c>
      <c r="B160">
        <v>2183</v>
      </c>
      <c r="C160" t="s">
        <v>755</v>
      </c>
      <c r="D160">
        <v>250</v>
      </c>
      <c r="E160">
        <f t="shared" ca="1" si="2"/>
        <v>0.47060124163700434</v>
      </c>
      <c r="F160">
        <v>2183</v>
      </c>
    </row>
    <row r="161" spans="1:6" x14ac:dyDescent="0.45">
      <c r="A161" t="s">
        <v>820</v>
      </c>
      <c r="B161">
        <v>2184</v>
      </c>
      <c r="C161" t="s">
        <v>756</v>
      </c>
      <c r="D161">
        <v>250</v>
      </c>
      <c r="E161">
        <f t="shared" ca="1" si="2"/>
        <v>0.5124612116068703</v>
      </c>
      <c r="F161">
        <v>2184</v>
      </c>
    </row>
    <row r="162" spans="1:6" x14ac:dyDescent="0.45">
      <c r="A162" t="s">
        <v>821</v>
      </c>
      <c r="B162">
        <v>2185</v>
      </c>
      <c r="C162" t="s">
        <v>757</v>
      </c>
      <c r="D162">
        <v>250</v>
      </c>
      <c r="E162">
        <f t="shared" ca="1" si="2"/>
        <v>0.33504375292821997</v>
      </c>
      <c r="F162">
        <v>2185</v>
      </c>
    </row>
    <row r="163" spans="1:6" x14ac:dyDescent="0.45">
      <c r="A163" t="s">
        <v>822</v>
      </c>
      <c r="B163">
        <v>2186</v>
      </c>
      <c r="C163" t="s">
        <v>758</v>
      </c>
      <c r="D163">
        <v>250</v>
      </c>
      <c r="E163">
        <f t="shared" ca="1" si="2"/>
        <v>4.3112703456943846E-2</v>
      </c>
      <c r="F163">
        <v>2186</v>
      </c>
    </row>
    <row r="164" spans="1:6" x14ac:dyDescent="0.45">
      <c r="A164" t="s">
        <v>823</v>
      </c>
      <c r="B164">
        <v>2187</v>
      </c>
      <c r="C164" t="s">
        <v>759</v>
      </c>
      <c r="D164">
        <v>250</v>
      </c>
      <c r="E164">
        <f t="shared" ca="1" si="2"/>
        <v>0.82529441838411266</v>
      </c>
      <c r="F164">
        <v>2187</v>
      </c>
    </row>
    <row r="165" spans="1:6" x14ac:dyDescent="0.45">
      <c r="A165" t="s">
        <v>824</v>
      </c>
      <c r="B165">
        <v>2188</v>
      </c>
      <c r="C165" t="s">
        <v>760</v>
      </c>
      <c r="D165">
        <v>250</v>
      </c>
      <c r="E165">
        <f t="shared" ca="1" si="2"/>
        <v>0.79606711793575058</v>
      </c>
      <c r="F165">
        <v>2188</v>
      </c>
    </row>
    <row r="166" spans="1:6" x14ac:dyDescent="0.45">
      <c r="A166" t="s">
        <v>825</v>
      </c>
      <c r="B166">
        <v>2189</v>
      </c>
      <c r="C166" t="s">
        <v>761</v>
      </c>
      <c r="D166">
        <v>250</v>
      </c>
      <c r="E166">
        <f t="shared" ca="1" si="2"/>
        <v>0.68881943698403914</v>
      </c>
      <c r="F166">
        <v>2189</v>
      </c>
    </row>
    <row r="167" spans="1:6" x14ac:dyDescent="0.45">
      <c r="A167" t="s">
        <v>826</v>
      </c>
      <c r="B167">
        <v>2190</v>
      </c>
      <c r="C167" t="s">
        <v>762</v>
      </c>
      <c r="D167">
        <v>250</v>
      </c>
      <c r="E167">
        <f t="shared" ca="1" si="2"/>
        <v>0.6134209803134959</v>
      </c>
      <c r="F167">
        <v>2190</v>
      </c>
    </row>
    <row r="168" spans="1:6" x14ac:dyDescent="0.45">
      <c r="A168" t="s">
        <v>827</v>
      </c>
      <c r="B168">
        <v>2191</v>
      </c>
      <c r="C168" t="s">
        <v>763</v>
      </c>
      <c r="D168">
        <v>250</v>
      </c>
      <c r="E168">
        <f t="shared" ca="1" si="2"/>
        <v>0.4728901632714313</v>
      </c>
      <c r="F168">
        <v>2191</v>
      </c>
    </row>
    <row r="169" spans="1:6" x14ac:dyDescent="0.45">
      <c r="A169" t="s">
        <v>828</v>
      </c>
      <c r="B169">
        <v>2192</v>
      </c>
      <c r="C169" t="s">
        <v>764</v>
      </c>
      <c r="D169">
        <v>250</v>
      </c>
      <c r="E169">
        <f t="shared" ca="1" si="2"/>
        <v>0.60644416299954784</v>
      </c>
      <c r="F169">
        <v>2192</v>
      </c>
    </row>
    <row r="170" spans="1:6" x14ac:dyDescent="0.45">
      <c r="A170" t="s">
        <v>829</v>
      </c>
      <c r="B170">
        <v>2193</v>
      </c>
      <c r="C170" t="s">
        <v>765</v>
      </c>
      <c r="D170">
        <v>250</v>
      </c>
      <c r="E170">
        <f t="shared" ca="1" si="2"/>
        <v>0.27990997593071476</v>
      </c>
      <c r="F170">
        <v>2193</v>
      </c>
    </row>
    <row r="171" spans="1:6" x14ac:dyDescent="0.45">
      <c r="A171" t="s">
        <v>830</v>
      </c>
      <c r="B171">
        <v>2194</v>
      </c>
      <c r="C171" t="s">
        <v>766</v>
      </c>
      <c r="D171">
        <v>250</v>
      </c>
      <c r="E171">
        <f t="shared" ca="1" si="2"/>
        <v>0.41451294416373008</v>
      </c>
      <c r="F171">
        <v>2194</v>
      </c>
    </row>
    <row r="172" spans="1:6" x14ac:dyDescent="0.45">
      <c r="A172" t="s">
        <v>831</v>
      </c>
      <c r="B172">
        <v>2195</v>
      </c>
      <c r="C172" t="s">
        <v>767</v>
      </c>
      <c r="D172">
        <v>250</v>
      </c>
      <c r="E172">
        <f t="shared" ca="1" si="2"/>
        <v>0.95941891207934971</v>
      </c>
      <c r="F172">
        <v>2195</v>
      </c>
    </row>
    <row r="173" spans="1:6" x14ac:dyDescent="0.45">
      <c r="A173" t="s">
        <v>832</v>
      </c>
      <c r="B173">
        <v>2196</v>
      </c>
      <c r="C173" t="s">
        <v>768</v>
      </c>
      <c r="D173">
        <v>250</v>
      </c>
      <c r="E173">
        <f t="shared" ca="1" si="2"/>
        <v>0.96751943760662595</v>
      </c>
      <c r="F173">
        <v>2196</v>
      </c>
    </row>
    <row r="174" spans="1:6" x14ac:dyDescent="0.45">
      <c r="A174" t="s">
        <v>833</v>
      </c>
      <c r="B174">
        <v>2197</v>
      </c>
      <c r="C174" t="s">
        <v>769</v>
      </c>
      <c r="D174">
        <v>250</v>
      </c>
      <c r="E174">
        <f t="shared" ca="1" si="2"/>
        <v>0.69427085241756203</v>
      </c>
      <c r="F174">
        <v>2197</v>
      </c>
    </row>
    <row r="175" spans="1:6" x14ac:dyDescent="0.45">
      <c r="A175" t="s">
        <v>834</v>
      </c>
      <c r="B175">
        <v>2198</v>
      </c>
      <c r="C175" t="s">
        <v>770</v>
      </c>
      <c r="D175">
        <v>250</v>
      </c>
      <c r="E175">
        <f t="shared" ca="1" si="2"/>
        <v>0.9584587838581119</v>
      </c>
      <c r="F175">
        <v>2198</v>
      </c>
    </row>
    <row r="176" spans="1:6" x14ac:dyDescent="0.45">
      <c r="A176" t="s">
        <v>835</v>
      </c>
      <c r="B176">
        <v>2199</v>
      </c>
      <c r="C176" t="s">
        <v>771</v>
      </c>
      <c r="D176">
        <v>250</v>
      </c>
      <c r="E176">
        <f t="shared" ca="1" si="2"/>
        <v>0.68333213877829879</v>
      </c>
      <c r="F176">
        <v>2199</v>
      </c>
    </row>
    <row r="177" spans="1:6" x14ac:dyDescent="0.45">
      <c r="A177" t="s">
        <v>836</v>
      </c>
      <c r="B177">
        <v>2200</v>
      </c>
      <c r="C177" t="s">
        <v>772</v>
      </c>
      <c r="D177">
        <v>250</v>
      </c>
      <c r="E177">
        <f t="shared" ca="1" si="2"/>
        <v>0.54122055595258844</v>
      </c>
      <c r="F177">
        <v>2200</v>
      </c>
    </row>
    <row r="178" spans="1:6" x14ac:dyDescent="0.45">
      <c r="A178" t="s">
        <v>837</v>
      </c>
      <c r="B178">
        <v>2201</v>
      </c>
      <c r="C178" t="s">
        <v>773</v>
      </c>
      <c r="D178">
        <v>250</v>
      </c>
      <c r="E178">
        <f t="shared" ca="1" si="2"/>
        <v>0.78438943331475453</v>
      </c>
      <c r="F178">
        <v>2201</v>
      </c>
    </row>
    <row r="179" spans="1:6" x14ac:dyDescent="0.45">
      <c r="A179" t="s">
        <v>838</v>
      </c>
      <c r="B179">
        <v>2202</v>
      </c>
      <c r="C179" t="s">
        <v>774</v>
      </c>
      <c r="D179">
        <v>250</v>
      </c>
      <c r="E179">
        <f t="shared" ca="1" si="2"/>
        <v>0.94017623505791703</v>
      </c>
      <c r="F179">
        <v>2202</v>
      </c>
    </row>
    <row r="180" spans="1:6" x14ac:dyDescent="0.45">
      <c r="A180" t="s">
        <v>839</v>
      </c>
      <c r="B180">
        <v>2203</v>
      </c>
      <c r="C180" t="s">
        <v>775</v>
      </c>
      <c r="D180">
        <v>250</v>
      </c>
      <c r="E180">
        <f t="shared" ca="1" si="2"/>
        <v>0.10309939924723854</v>
      </c>
      <c r="F180">
        <v>2203</v>
      </c>
    </row>
    <row r="181" spans="1:6" x14ac:dyDescent="0.45">
      <c r="A181" t="s">
        <v>840</v>
      </c>
      <c r="B181">
        <v>2204</v>
      </c>
      <c r="C181" t="s">
        <v>776</v>
      </c>
      <c r="D181">
        <v>250</v>
      </c>
      <c r="E181">
        <f t="shared" ca="1" si="2"/>
        <v>0.46730775263966162</v>
      </c>
      <c r="F181">
        <v>2204</v>
      </c>
    </row>
    <row r="182" spans="1:6" x14ac:dyDescent="0.45">
      <c r="A182" t="s">
        <v>841</v>
      </c>
      <c r="B182">
        <v>2205</v>
      </c>
      <c r="C182" t="s">
        <v>777</v>
      </c>
      <c r="D182">
        <v>250</v>
      </c>
      <c r="E182">
        <f t="shared" ca="1" si="2"/>
        <v>0.28327426815784185</v>
      </c>
      <c r="F182">
        <v>2205</v>
      </c>
    </row>
    <row r="183" spans="1:6" x14ac:dyDescent="0.45">
      <c r="A183" t="s">
        <v>842</v>
      </c>
      <c r="B183">
        <v>2206</v>
      </c>
      <c r="C183" t="s">
        <v>778</v>
      </c>
      <c r="D183">
        <v>250</v>
      </c>
      <c r="E183">
        <f t="shared" ca="1" si="2"/>
        <v>0.56907416280121703</v>
      </c>
      <c r="F183">
        <v>2206</v>
      </c>
    </row>
    <row r="184" spans="1:6" x14ac:dyDescent="0.45">
      <c r="A184" t="s">
        <v>843</v>
      </c>
      <c r="B184">
        <v>2207</v>
      </c>
      <c r="C184" t="s">
        <v>779</v>
      </c>
      <c r="D184">
        <v>250</v>
      </c>
      <c r="E184">
        <f t="shared" ca="1" si="2"/>
        <v>0.55789437316390533</v>
      </c>
      <c r="F184">
        <v>2207</v>
      </c>
    </row>
    <row r="185" spans="1:6" x14ac:dyDescent="0.45">
      <c r="A185" t="s">
        <v>844</v>
      </c>
      <c r="B185">
        <v>2208</v>
      </c>
      <c r="C185" t="s">
        <v>780</v>
      </c>
      <c r="D185">
        <v>250</v>
      </c>
      <c r="E185">
        <f t="shared" ca="1" si="2"/>
        <v>0.83661382265474593</v>
      </c>
      <c r="F185">
        <v>2208</v>
      </c>
    </row>
    <row r="186" spans="1:6" x14ac:dyDescent="0.45">
      <c r="A186" t="s">
        <v>845</v>
      </c>
      <c r="B186">
        <v>2209</v>
      </c>
      <c r="C186" t="s">
        <v>781</v>
      </c>
      <c r="D186">
        <v>250</v>
      </c>
      <c r="E186">
        <f t="shared" ca="1" si="2"/>
        <v>8.280806122843587E-2</v>
      </c>
      <c r="F186">
        <v>2209</v>
      </c>
    </row>
    <row r="187" spans="1:6" x14ac:dyDescent="0.45">
      <c r="A187" t="s">
        <v>846</v>
      </c>
      <c r="B187">
        <v>2210</v>
      </c>
      <c r="C187" t="s">
        <v>782</v>
      </c>
      <c r="D187">
        <v>250</v>
      </c>
      <c r="E187">
        <f t="shared" ca="1" si="2"/>
        <v>0.17220306163448107</v>
      </c>
      <c r="F187">
        <v>2210</v>
      </c>
    </row>
    <row r="188" spans="1:6" x14ac:dyDescent="0.45">
      <c r="A188" t="s">
        <v>847</v>
      </c>
      <c r="B188">
        <v>2211</v>
      </c>
      <c r="C188" t="s">
        <v>783</v>
      </c>
      <c r="D188">
        <v>250</v>
      </c>
      <c r="E188">
        <f t="shared" ca="1" si="2"/>
        <v>0.18912878357336094</v>
      </c>
      <c r="F188">
        <v>2211</v>
      </c>
    </row>
    <row r="189" spans="1:6" x14ac:dyDescent="0.45">
      <c r="A189" t="s">
        <v>848</v>
      </c>
      <c r="B189">
        <v>2212</v>
      </c>
      <c r="C189" t="s">
        <v>784</v>
      </c>
      <c r="D189">
        <v>250</v>
      </c>
      <c r="E189">
        <f t="shared" ca="1" si="2"/>
        <v>0.29574598528086038</v>
      </c>
      <c r="F189">
        <v>2212</v>
      </c>
    </row>
    <row r="190" spans="1:6" x14ac:dyDescent="0.45">
      <c r="A190" t="s">
        <v>849</v>
      </c>
      <c r="B190">
        <v>2213</v>
      </c>
      <c r="C190" t="s">
        <v>785</v>
      </c>
      <c r="D190">
        <v>250</v>
      </c>
      <c r="E190">
        <f t="shared" ca="1" si="2"/>
        <v>0.8040558596614753</v>
      </c>
      <c r="F190">
        <v>2213</v>
      </c>
    </row>
    <row r="191" spans="1:6" x14ac:dyDescent="0.45">
      <c r="A191" t="s">
        <v>850</v>
      </c>
      <c r="B191">
        <v>2214</v>
      </c>
      <c r="C191" t="s">
        <v>786</v>
      </c>
      <c r="D191">
        <v>250</v>
      </c>
      <c r="E191">
        <f t="shared" ca="1" si="2"/>
        <v>0.1652429871888409</v>
      </c>
      <c r="F191">
        <v>2214</v>
      </c>
    </row>
    <row r="192" spans="1:6" x14ac:dyDescent="0.45">
      <c r="A192" t="s">
        <v>851</v>
      </c>
      <c r="B192">
        <v>2215</v>
      </c>
      <c r="C192" t="s">
        <v>787</v>
      </c>
      <c r="D192">
        <v>250</v>
      </c>
      <c r="E192">
        <f t="shared" ca="1" si="2"/>
        <v>0.26316535990594947</v>
      </c>
      <c r="F192">
        <v>2215</v>
      </c>
    </row>
    <row r="193" spans="1:6" x14ac:dyDescent="0.45">
      <c r="A193" t="s">
        <v>852</v>
      </c>
      <c r="B193">
        <v>2216</v>
      </c>
      <c r="C193" t="s">
        <v>788</v>
      </c>
      <c r="D193">
        <v>250</v>
      </c>
      <c r="E193">
        <f t="shared" ca="1" si="2"/>
        <v>0.18569065916538974</v>
      </c>
      <c r="F193">
        <v>2216</v>
      </c>
    </row>
    <row r="194" spans="1:6" x14ac:dyDescent="0.45">
      <c r="A194" t="s">
        <v>853</v>
      </c>
      <c r="B194">
        <v>2217</v>
      </c>
      <c r="C194" t="s">
        <v>789</v>
      </c>
      <c r="D194">
        <v>250</v>
      </c>
      <c r="E194">
        <f t="shared" ca="1" si="2"/>
        <v>1.5938753444468268E-2</v>
      </c>
      <c r="F194">
        <v>2217</v>
      </c>
    </row>
    <row r="195" spans="1:6" x14ac:dyDescent="0.45">
      <c r="A195" t="s">
        <v>854</v>
      </c>
      <c r="B195">
        <v>2218</v>
      </c>
      <c r="C195" t="s">
        <v>790</v>
      </c>
      <c r="D195">
        <v>250</v>
      </c>
      <c r="E195">
        <f t="shared" ca="1" si="2"/>
        <v>0.61315346714689334</v>
      </c>
      <c r="F195">
        <v>2218</v>
      </c>
    </row>
    <row r="196" spans="1:6" x14ac:dyDescent="0.45">
      <c r="A196" t="s">
        <v>855</v>
      </c>
      <c r="B196">
        <v>2219</v>
      </c>
      <c r="C196" t="s">
        <v>791</v>
      </c>
      <c r="D196">
        <v>250</v>
      </c>
      <c r="E196">
        <f t="shared" ca="1" si="2"/>
        <v>0.96716302682609934</v>
      </c>
      <c r="F196">
        <v>2219</v>
      </c>
    </row>
    <row r="197" spans="1:6" x14ac:dyDescent="0.45">
      <c r="A197" t="s">
        <v>856</v>
      </c>
      <c r="B197">
        <v>2220</v>
      </c>
      <c r="C197" t="s">
        <v>792</v>
      </c>
      <c r="D197">
        <v>250</v>
      </c>
      <c r="E197">
        <f t="shared" ca="1" si="2"/>
        <v>0.26454933548069615</v>
      </c>
      <c r="F197">
        <v>2220</v>
      </c>
    </row>
    <row r="198" spans="1:6" x14ac:dyDescent="0.45">
      <c r="A198" t="s">
        <v>857</v>
      </c>
      <c r="B198">
        <v>2221</v>
      </c>
      <c r="C198" t="s">
        <v>793</v>
      </c>
      <c r="D198">
        <v>250</v>
      </c>
      <c r="E198">
        <f t="shared" ca="1" si="2"/>
        <v>0.14547623977772184</v>
      </c>
      <c r="F198">
        <v>2221</v>
      </c>
    </row>
    <row r="199" spans="1:6" x14ac:dyDescent="0.45">
      <c r="A199" t="s">
        <v>858</v>
      </c>
      <c r="B199">
        <v>2222</v>
      </c>
      <c r="C199" t="s">
        <v>794</v>
      </c>
      <c r="D199">
        <v>250</v>
      </c>
      <c r="E199">
        <f t="shared" ca="1" si="2"/>
        <v>0.79067246312095307</v>
      </c>
      <c r="F199">
        <v>2222</v>
      </c>
    </row>
    <row r="200" spans="1:6" x14ac:dyDescent="0.45">
      <c r="A200" t="s">
        <v>859</v>
      </c>
      <c r="B200">
        <v>2223</v>
      </c>
      <c r="C200" t="s">
        <v>795</v>
      </c>
      <c r="D200">
        <v>250</v>
      </c>
      <c r="E200">
        <f t="shared" ca="1" si="2"/>
        <v>0.7126899879057268</v>
      </c>
      <c r="F200">
        <v>2223</v>
      </c>
    </row>
    <row r="201" spans="1:6" x14ac:dyDescent="0.45">
      <c r="A201" t="s">
        <v>860</v>
      </c>
      <c r="B201">
        <v>2224</v>
      </c>
      <c r="C201" t="s">
        <v>796</v>
      </c>
      <c r="D201">
        <v>250</v>
      </c>
      <c r="E201">
        <f t="shared" ca="1" si="2"/>
        <v>0.4052751518437433</v>
      </c>
      <c r="F201">
        <v>2224</v>
      </c>
    </row>
    <row r="202" spans="1:6" x14ac:dyDescent="0.45">
      <c r="A202" t="s">
        <v>861</v>
      </c>
      <c r="B202">
        <v>2225</v>
      </c>
      <c r="C202" t="s">
        <v>797</v>
      </c>
      <c r="D202">
        <v>250</v>
      </c>
      <c r="E202">
        <f t="shared" ca="1" si="2"/>
        <v>0.18769252993754892</v>
      </c>
      <c r="F202">
        <v>2225</v>
      </c>
    </row>
    <row r="203" spans="1:6" x14ac:dyDescent="0.45">
      <c r="A203" t="s">
        <v>862</v>
      </c>
      <c r="B203">
        <v>2226</v>
      </c>
      <c r="C203" t="s">
        <v>798</v>
      </c>
      <c r="D203">
        <v>250</v>
      </c>
      <c r="E203">
        <f t="shared" ca="1" si="2"/>
        <v>0.57164832187633807</v>
      </c>
      <c r="F203">
        <v>2226</v>
      </c>
    </row>
    <row r="204" spans="1:6" x14ac:dyDescent="0.45">
      <c r="A204" t="s">
        <v>863</v>
      </c>
      <c r="B204">
        <v>2227</v>
      </c>
      <c r="C204" t="s">
        <v>799</v>
      </c>
      <c r="D204">
        <v>250</v>
      </c>
      <c r="E204">
        <f t="shared" ca="1" si="2"/>
        <v>0.25908755968636821</v>
      </c>
      <c r="F204">
        <v>2227</v>
      </c>
    </row>
    <row r="205" spans="1:6" x14ac:dyDescent="0.45">
      <c r="A205" t="s">
        <v>864</v>
      </c>
      <c r="B205">
        <v>2228</v>
      </c>
      <c r="C205" t="s">
        <v>800</v>
      </c>
      <c r="D205">
        <v>250</v>
      </c>
      <c r="E205">
        <f t="shared" ca="1" si="2"/>
        <v>0.40146686620041483</v>
      </c>
      <c r="F205">
        <v>2228</v>
      </c>
    </row>
    <row r="206" spans="1:6" x14ac:dyDescent="0.45">
      <c r="A206" t="s">
        <v>865</v>
      </c>
      <c r="B206">
        <v>2229</v>
      </c>
      <c r="C206" t="s">
        <v>801</v>
      </c>
      <c r="D206">
        <v>250</v>
      </c>
      <c r="E206">
        <f t="shared" ca="1" si="2"/>
        <v>0.97202480098739907</v>
      </c>
      <c r="F206">
        <v>2229</v>
      </c>
    </row>
    <row r="207" spans="1:6" x14ac:dyDescent="0.45">
      <c r="A207" t="s">
        <v>866</v>
      </c>
      <c r="B207">
        <v>2230</v>
      </c>
      <c r="C207" t="s">
        <v>802</v>
      </c>
      <c r="D207">
        <v>250</v>
      </c>
      <c r="E207">
        <f t="shared" ca="1" si="2"/>
        <v>0.99762598349355214</v>
      </c>
      <c r="F207">
        <v>2230</v>
      </c>
    </row>
    <row r="208" spans="1:6" x14ac:dyDescent="0.45">
      <c r="A208" t="s">
        <v>867</v>
      </c>
      <c r="B208">
        <v>2231</v>
      </c>
      <c r="C208" t="s">
        <v>803</v>
      </c>
      <c r="D208">
        <v>250</v>
      </c>
      <c r="E208">
        <f t="shared" ca="1" si="2"/>
        <v>0.82248129175654061</v>
      </c>
      <c r="F208">
        <v>2231</v>
      </c>
    </row>
    <row r="209" spans="1:6" x14ac:dyDescent="0.45">
      <c r="A209" t="s">
        <v>868</v>
      </c>
      <c r="B209">
        <v>2232</v>
      </c>
      <c r="C209" t="s">
        <v>804</v>
      </c>
      <c r="D209">
        <v>250</v>
      </c>
      <c r="E209">
        <f t="shared" ca="1" si="2"/>
        <v>0.4653546691985776</v>
      </c>
      <c r="F209">
        <v>2232</v>
      </c>
    </row>
  </sheetData>
  <autoFilter ref="A1:A193" xr:uid="{00000000-0009-0000-0000-000023000000}"/>
  <phoneticPr fontId="3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129"/>
  <sheetViews>
    <sheetView zoomScale="79" zoomScaleNormal="79" workbookViewId="0">
      <selection activeCell="F112" sqref="F112"/>
    </sheetView>
  </sheetViews>
  <sheetFormatPr defaultRowHeight="14.25" x14ac:dyDescent="0.45"/>
  <cols>
    <col min="4" max="4" width="17.19921875" customWidth="1"/>
    <col min="5" max="6" width="9" customWidth="1"/>
    <col min="7" max="7" width="19.19921875" customWidth="1"/>
    <col min="8" max="8" width="22.53125" customWidth="1"/>
    <col min="9" max="9" width="9" customWidth="1"/>
    <col min="12" max="12" width="31.33203125" customWidth="1"/>
    <col min="13" max="13" width="12.1328125" customWidth="1"/>
    <col min="14" max="14" width="11.53125" customWidth="1"/>
  </cols>
  <sheetData>
    <row r="1" spans="1:14" s="8" customFormat="1" ht="14.65" thickBot="1" x14ac:dyDescent="0.5">
      <c r="A1" s="4" t="s">
        <v>358</v>
      </c>
      <c r="B1" s="5" t="s">
        <v>359</v>
      </c>
      <c r="C1" s="6" t="s">
        <v>360</v>
      </c>
      <c r="D1" s="5" t="s">
        <v>361</v>
      </c>
      <c r="E1" t="s">
        <v>362</v>
      </c>
      <c r="F1" t="s">
        <v>363</v>
      </c>
      <c r="G1" t="s">
        <v>364</v>
      </c>
      <c r="H1" s="7" t="s">
        <v>365</v>
      </c>
      <c r="I1" t="s">
        <v>366</v>
      </c>
      <c r="J1" t="s">
        <v>367</v>
      </c>
      <c r="K1" t="s">
        <v>368</v>
      </c>
      <c r="L1" s="7" t="s">
        <v>369</v>
      </c>
      <c r="M1" t="s">
        <v>370</v>
      </c>
      <c r="N1" t="s">
        <v>371</v>
      </c>
    </row>
    <row r="2" spans="1:14" s="8" customFormat="1" ht="23" customHeight="1" x14ac:dyDescent="0.45">
      <c r="A2" s="9" t="s">
        <v>3</v>
      </c>
      <c r="C2">
        <v>2001</v>
      </c>
      <c r="D2" t="s">
        <v>67</v>
      </c>
      <c r="E2">
        <v>200</v>
      </c>
      <c r="F2"/>
      <c r="G2">
        <v>289</v>
      </c>
      <c r="H2" t="s">
        <v>435</v>
      </c>
      <c r="I2">
        <v>803</v>
      </c>
      <c r="K2">
        <v>29</v>
      </c>
      <c r="L2" t="s">
        <v>386</v>
      </c>
      <c r="M2" s="8">
        <v>804</v>
      </c>
      <c r="N2" s="9" t="s">
        <v>373</v>
      </c>
    </row>
    <row r="3" spans="1:14" s="8" customFormat="1" ht="23" customHeight="1" x14ac:dyDescent="0.45">
      <c r="A3" s="12" t="s">
        <v>4</v>
      </c>
      <c r="B3" s="14"/>
      <c r="C3" s="11">
        <v>2002</v>
      </c>
      <c r="D3" s="11" t="s">
        <v>68</v>
      </c>
      <c r="E3">
        <v>200</v>
      </c>
      <c r="F3"/>
      <c r="G3">
        <v>290</v>
      </c>
      <c r="H3" t="s">
        <v>434</v>
      </c>
      <c r="I3">
        <v>803</v>
      </c>
      <c r="K3">
        <v>30</v>
      </c>
      <c r="L3" s="11" t="s">
        <v>389</v>
      </c>
      <c r="M3" s="8">
        <v>804</v>
      </c>
      <c r="N3" s="12" t="s">
        <v>373</v>
      </c>
    </row>
    <row r="4" spans="1:14" x14ac:dyDescent="0.45">
      <c r="A4" s="9" t="s">
        <v>5</v>
      </c>
      <c r="C4">
        <v>2003</v>
      </c>
      <c r="D4" t="s">
        <v>69</v>
      </c>
      <c r="E4">
        <v>200</v>
      </c>
      <c r="G4">
        <v>291</v>
      </c>
      <c r="H4" t="s">
        <v>436</v>
      </c>
      <c r="I4">
        <v>803</v>
      </c>
      <c r="K4">
        <v>31</v>
      </c>
      <c r="L4" t="s">
        <v>408</v>
      </c>
      <c r="M4">
        <v>804</v>
      </c>
      <c r="N4" s="9" t="s">
        <v>372</v>
      </c>
    </row>
    <row r="5" spans="1:14" x14ac:dyDescent="0.45">
      <c r="A5" s="9" t="s">
        <v>6</v>
      </c>
      <c r="C5">
        <v>2004</v>
      </c>
      <c r="D5" t="s">
        <v>70</v>
      </c>
      <c r="E5">
        <v>200</v>
      </c>
      <c r="G5">
        <v>292</v>
      </c>
      <c r="H5" t="s">
        <v>437</v>
      </c>
      <c r="I5">
        <v>803</v>
      </c>
      <c r="K5">
        <v>32</v>
      </c>
      <c r="L5" t="s">
        <v>401</v>
      </c>
      <c r="M5">
        <v>804</v>
      </c>
      <c r="N5" s="9" t="s">
        <v>373</v>
      </c>
    </row>
    <row r="6" spans="1:14" x14ac:dyDescent="0.45">
      <c r="A6" s="12" t="s">
        <v>7</v>
      </c>
      <c r="B6" s="11"/>
      <c r="C6" s="11">
        <v>2005</v>
      </c>
      <c r="D6" s="11" t="s">
        <v>71</v>
      </c>
      <c r="E6">
        <v>200</v>
      </c>
      <c r="G6">
        <v>293</v>
      </c>
      <c r="H6" t="s">
        <v>438</v>
      </c>
      <c r="I6">
        <v>803</v>
      </c>
      <c r="K6">
        <v>33</v>
      </c>
      <c r="L6" s="11" t="s">
        <v>421</v>
      </c>
      <c r="M6">
        <v>804</v>
      </c>
      <c r="N6" s="12" t="s">
        <v>372</v>
      </c>
    </row>
    <row r="7" spans="1:14" x14ac:dyDescent="0.45">
      <c r="A7" s="9" t="s">
        <v>8</v>
      </c>
      <c r="C7">
        <v>2006</v>
      </c>
      <c r="D7" t="s">
        <v>72</v>
      </c>
      <c r="E7">
        <v>200</v>
      </c>
      <c r="G7">
        <v>294</v>
      </c>
      <c r="H7" t="s">
        <v>439</v>
      </c>
      <c r="I7">
        <v>803</v>
      </c>
      <c r="K7">
        <v>34</v>
      </c>
      <c r="L7" t="s">
        <v>428</v>
      </c>
      <c r="M7">
        <v>804</v>
      </c>
      <c r="N7" s="9" t="s">
        <v>373</v>
      </c>
    </row>
    <row r="8" spans="1:14" x14ac:dyDescent="0.45">
      <c r="A8" s="9" t="s">
        <v>9</v>
      </c>
      <c r="C8">
        <v>2007</v>
      </c>
      <c r="D8" t="s">
        <v>73</v>
      </c>
      <c r="E8">
        <v>200</v>
      </c>
      <c r="G8">
        <v>295</v>
      </c>
      <c r="H8" t="s">
        <v>441</v>
      </c>
      <c r="I8">
        <v>803</v>
      </c>
      <c r="K8">
        <v>35</v>
      </c>
      <c r="L8" t="s">
        <v>402</v>
      </c>
      <c r="M8">
        <v>804</v>
      </c>
      <c r="N8" s="9" t="s">
        <v>372</v>
      </c>
    </row>
    <row r="9" spans="1:14" x14ac:dyDescent="0.45">
      <c r="A9" s="9" t="s">
        <v>10</v>
      </c>
      <c r="C9">
        <v>2008</v>
      </c>
      <c r="D9" t="s">
        <v>74</v>
      </c>
      <c r="E9">
        <v>200</v>
      </c>
      <c r="G9">
        <v>296</v>
      </c>
      <c r="H9" t="s">
        <v>440</v>
      </c>
      <c r="I9">
        <v>803</v>
      </c>
      <c r="K9">
        <v>40</v>
      </c>
      <c r="L9" t="s">
        <v>433</v>
      </c>
      <c r="M9">
        <v>804</v>
      </c>
      <c r="N9" s="10" t="s">
        <v>372</v>
      </c>
    </row>
    <row r="10" spans="1:14" x14ac:dyDescent="0.45">
      <c r="A10" s="9" t="s">
        <v>11</v>
      </c>
      <c r="C10">
        <v>2009</v>
      </c>
      <c r="D10" t="s">
        <v>76</v>
      </c>
      <c r="E10">
        <v>201</v>
      </c>
      <c r="G10">
        <v>289</v>
      </c>
      <c r="H10" t="s">
        <v>435</v>
      </c>
      <c r="I10">
        <v>803</v>
      </c>
      <c r="K10">
        <v>41</v>
      </c>
      <c r="L10" t="s">
        <v>396</v>
      </c>
      <c r="M10">
        <v>804</v>
      </c>
      <c r="N10" s="9" t="s">
        <v>373</v>
      </c>
    </row>
    <row r="11" spans="1:14" x14ac:dyDescent="0.45">
      <c r="A11" s="9" t="s">
        <v>12</v>
      </c>
      <c r="C11">
        <v>2010</v>
      </c>
      <c r="D11" t="s">
        <v>77</v>
      </c>
      <c r="E11">
        <v>201</v>
      </c>
      <c r="G11">
        <v>290</v>
      </c>
      <c r="H11" t="s">
        <v>434</v>
      </c>
      <c r="I11">
        <v>803</v>
      </c>
      <c r="K11">
        <v>42</v>
      </c>
      <c r="L11" t="s">
        <v>397</v>
      </c>
      <c r="M11">
        <v>804</v>
      </c>
      <c r="N11" s="9" t="s">
        <v>373</v>
      </c>
    </row>
    <row r="12" spans="1:14" x14ac:dyDescent="0.45">
      <c r="A12" s="12" t="s">
        <v>13</v>
      </c>
      <c r="C12" s="11">
        <v>2011</v>
      </c>
      <c r="D12" s="11" t="s">
        <v>78</v>
      </c>
      <c r="E12">
        <v>201</v>
      </c>
      <c r="G12">
        <v>291</v>
      </c>
      <c r="H12" t="s">
        <v>436</v>
      </c>
      <c r="I12">
        <v>803</v>
      </c>
      <c r="K12">
        <v>43</v>
      </c>
      <c r="L12" s="11" t="s">
        <v>380</v>
      </c>
      <c r="M12">
        <v>804</v>
      </c>
      <c r="N12" s="12" t="s">
        <v>372</v>
      </c>
    </row>
    <row r="13" spans="1:14" x14ac:dyDescent="0.45">
      <c r="A13" s="9" t="s">
        <v>14</v>
      </c>
      <c r="C13">
        <v>2012</v>
      </c>
      <c r="D13" t="s">
        <v>79</v>
      </c>
      <c r="E13">
        <v>201</v>
      </c>
      <c r="G13">
        <v>292</v>
      </c>
      <c r="H13" t="s">
        <v>437</v>
      </c>
      <c r="I13">
        <v>803</v>
      </c>
      <c r="K13">
        <v>44</v>
      </c>
      <c r="L13" t="s">
        <v>500</v>
      </c>
      <c r="M13">
        <v>804</v>
      </c>
      <c r="N13" s="9" t="s">
        <v>372</v>
      </c>
    </row>
    <row r="14" spans="1:14" x14ac:dyDescent="0.45">
      <c r="A14" s="9" t="s">
        <v>15</v>
      </c>
      <c r="C14">
        <v>2013</v>
      </c>
      <c r="D14" t="s">
        <v>80</v>
      </c>
      <c r="E14">
        <v>201</v>
      </c>
      <c r="G14">
        <v>293</v>
      </c>
      <c r="H14" t="s">
        <v>438</v>
      </c>
      <c r="I14">
        <v>803</v>
      </c>
      <c r="K14">
        <v>45</v>
      </c>
      <c r="L14" t="s">
        <v>382</v>
      </c>
      <c r="M14">
        <v>804</v>
      </c>
      <c r="N14" s="9" t="s">
        <v>372</v>
      </c>
    </row>
    <row r="15" spans="1:14" x14ac:dyDescent="0.45">
      <c r="A15" s="12" t="s">
        <v>16</v>
      </c>
      <c r="C15">
        <v>2014</v>
      </c>
      <c r="D15" s="11" t="s">
        <v>81</v>
      </c>
      <c r="E15">
        <v>201</v>
      </c>
      <c r="G15">
        <v>294</v>
      </c>
      <c r="H15" t="s">
        <v>439</v>
      </c>
      <c r="I15">
        <v>803</v>
      </c>
      <c r="K15">
        <v>46</v>
      </c>
      <c r="L15" s="11" t="s">
        <v>414</v>
      </c>
      <c r="M15">
        <v>804</v>
      </c>
      <c r="N15" s="12" t="s">
        <v>373</v>
      </c>
    </row>
    <row r="16" spans="1:14" x14ac:dyDescent="0.45">
      <c r="A16" s="9" t="s">
        <v>17</v>
      </c>
      <c r="C16">
        <v>2015</v>
      </c>
      <c r="D16" t="s">
        <v>82</v>
      </c>
      <c r="E16">
        <v>201</v>
      </c>
      <c r="G16">
        <v>295</v>
      </c>
      <c r="H16" t="s">
        <v>441</v>
      </c>
      <c r="I16">
        <v>803</v>
      </c>
      <c r="K16">
        <v>47</v>
      </c>
      <c r="L16" t="s">
        <v>392</v>
      </c>
      <c r="M16">
        <v>804</v>
      </c>
      <c r="N16" s="9" t="s">
        <v>373</v>
      </c>
    </row>
    <row r="17" spans="1:14" x14ac:dyDescent="0.45">
      <c r="A17" s="9" t="s">
        <v>18</v>
      </c>
      <c r="C17">
        <v>2016</v>
      </c>
      <c r="D17" t="s">
        <v>83</v>
      </c>
      <c r="E17">
        <v>201</v>
      </c>
      <c r="G17">
        <v>296</v>
      </c>
      <c r="H17" t="s">
        <v>440</v>
      </c>
      <c r="I17">
        <v>803</v>
      </c>
      <c r="K17">
        <v>48</v>
      </c>
      <c r="L17" t="s">
        <v>399</v>
      </c>
      <c r="M17">
        <v>804</v>
      </c>
      <c r="N17" s="9" t="s">
        <v>372</v>
      </c>
    </row>
    <row r="18" spans="1:14" x14ac:dyDescent="0.45">
      <c r="A18" s="9" t="s">
        <v>19</v>
      </c>
      <c r="C18">
        <v>2017</v>
      </c>
      <c r="D18" t="s">
        <v>84</v>
      </c>
      <c r="E18">
        <v>202</v>
      </c>
      <c r="G18">
        <v>289</v>
      </c>
      <c r="H18" t="s">
        <v>435</v>
      </c>
      <c r="I18">
        <v>803</v>
      </c>
      <c r="K18">
        <v>49</v>
      </c>
      <c r="L18" t="s">
        <v>410</v>
      </c>
      <c r="M18">
        <v>804</v>
      </c>
      <c r="N18" s="9" t="s">
        <v>372</v>
      </c>
    </row>
    <row r="19" spans="1:14" x14ac:dyDescent="0.45">
      <c r="A19" s="9" t="s">
        <v>20</v>
      </c>
      <c r="C19">
        <v>2018</v>
      </c>
      <c r="D19" t="s">
        <v>85</v>
      </c>
      <c r="E19">
        <v>202</v>
      </c>
      <c r="G19">
        <v>290</v>
      </c>
      <c r="H19" t="s">
        <v>434</v>
      </c>
      <c r="I19">
        <v>803</v>
      </c>
      <c r="K19">
        <v>50</v>
      </c>
      <c r="L19" t="s">
        <v>431</v>
      </c>
      <c r="M19">
        <v>804</v>
      </c>
      <c r="N19" s="9" t="s">
        <v>373</v>
      </c>
    </row>
    <row r="20" spans="1:14" x14ac:dyDescent="0.45">
      <c r="A20" s="9" t="s">
        <v>21</v>
      </c>
      <c r="C20">
        <v>2019</v>
      </c>
      <c r="D20" t="s">
        <v>94</v>
      </c>
      <c r="E20">
        <v>202</v>
      </c>
      <c r="G20">
        <v>291</v>
      </c>
      <c r="H20" t="s">
        <v>436</v>
      </c>
      <c r="I20">
        <v>803</v>
      </c>
      <c r="K20">
        <v>51</v>
      </c>
      <c r="L20" t="s">
        <v>385</v>
      </c>
      <c r="M20">
        <v>804</v>
      </c>
      <c r="N20" s="9" t="s">
        <v>372</v>
      </c>
    </row>
    <row r="21" spans="1:14" x14ac:dyDescent="0.45">
      <c r="A21" s="9" t="s">
        <v>22</v>
      </c>
      <c r="C21">
        <v>2020</v>
      </c>
      <c r="D21" t="s">
        <v>95</v>
      </c>
      <c r="E21">
        <v>202</v>
      </c>
      <c r="G21">
        <v>292</v>
      </c>
      <c r="H21" t="s">
        <v>437</v>
      </c>
      <c r="I21">
        <v>803</v>
      </c>
      <c r="K21">
        <v>52</v>
      </c>
      <c r="L21" t="s">
        <v>412</v>
      </c>
      <c r="M21">
        <v>804</v>
      </c>
      <c r="N21" s="9" t="s">
        <v>372</v>
      </c>
    </row>
    <row r="22" spans="1:14" x14ac:dyDescent="0.45">
      <c r="A22" s="12" t="s">
        <v>23</v>
      </c>
      <c r="C22">
        <v>2021</v>
      </c>
      <c r="D22" s="11" t="s">
        <v>96</v>
      </c>
      <c r="E22">
        <v>202</v>
      </c>
      <c r="G22">
        <v>293</v>
      </c>
      <c r="H22" t="s">
        <v>438</v>
      </c>
      <c r="I22">
        <v>803</v>
      </c>
      <c r="K22">
        <v>53</v>
      </c>
      <c r="L22" s="11" t="s">
        <v>394</v>
      </c>
      <c r="M22">
        <v>804</v>
      </c>
      <c r="N22" s="12" t="s">
        <v>373</v>
      </c>
    </row>
    <row r="23" spans="1:14" x14ac:dyDescent="0.45">
      <c r="A23" s="9" t="s">
        <v>24</v>
      </c>
      <c r="C23">
        <v>2022</v>
      </c>
      <c r="D23" t="s">
        <v>97</v>
      </c>
      <c r="E23">
        <v>202</v>
      </c>
      <c r="G23">
        <v>294</v>
      </c>
      <c r="H23" t="s">
        <v>439</v>
      </c>
      <c r="I23">
        <v>803</v>
      </c>
      <c r="K23">
        <v>54</v>
      </c>
      <c r="L23" t="s">
        <v>374</v>
      </c>
      <c r="M23">
        <v>804</v>
      </c>
      <c r="N23" s="9" t="s">
        <v>372</v>
      </c>
    </row>
    <row r="24" spans="1:14" x14ac:dyDescent="0.45">
      <c r="A24" s="9" t="s">
        <v>25</v>
      </c>
      <c r="C24">
        <v>2023</v>
      </c>
      <c r="D24" t="s">
        <v>98</v>
      </c>
      <c r="E24">
        <v>202</v>
      </c>
      <c r="G24">
        <v>295</v>
      </c>
      <c r="H24" t="s">
        <v>441</v>
      </c>
      <c r="I24">
        <v>803</v>
      </c>
      <c r="K24">
        <v>55</v>
      </c>
      <c r="L24" t="s">
        <v>377</v>
      </c>
      <c r="M24">
        <v>804</v>
      </c>
      <c r="N24" s="9" t="s">
        <v>373</v>
      </c>
    </row>
    <row r="25" spans="1:14" x14ac:dyDescent="0.45">
      <c r="A25" s="12" t="s">
        <v>26</v>
      </c>
      <c r="C25">
        <v>2024</v>
      </c>
      <c r="D25" s="11" t="s">
        <v>99</v>
      </c>
      <c r="E25">
        <v>202</v>
      </c>
      <c r="G25">
        <v>296</v>
      </c>
      <c r="H25" t="s">
        <v>440</v>
      </c>
      <c r="I25">
        <v>803</v>
      </c>
      <c r="K25">
        <v>56</v>
      </c>
      <c r="L25" s="11" t="s">
        <v>403</v>
      </c>
      <c r="M25">
        <v>804</v>
      </c>
      <c r="N25" s="13" t="s">
        <v>373</v>
      </c>
    </row>
    <row r="26" spans="1:14" x14ac:dyDescent="0.45">
      <c r="A26" s="12" t="s">
        <v>27</v>
      </c>
      <c r="C26">
        <v>2025</v>
      </c>
      <c r="D26" s="11" t="s">
        <v>100</v>
      </c>
      <c r="E26">
        <v>203</v>
      </c>
      <c r="G26">
        <v>289</v>
      </c>
      <c r="H26" t="s">
        <v>435</v>
      </c>
      <c r="I26">
        <v>803</v>
      </c>
      <c r="K26">
        <v>57</v>
      </c>
      <c r="L26" s="11" t="s">
        <v>388</v>
      </c>
      <c r="M26">
        <v>804</v>
      </c>
      <c r="N26" s="12" t="s">
        <v>373</v>
      </c>
    </row>
    <row r="27" spans="1:14" x14ac:dyDescent="0.45">
      <c r="A27" s="9" t="s">
        <v>28</v>
      </c>
      <c r="C27">
        <v>2026</v>
      </c>
      <c r="D27" t="s">
        <v>101</v>
      </c>
      <c r="E27">
        <v>203</v>
      </c>
      <c r="G27">
        <v>290</v>
      </c>
      <c r="H27" t="s">
        <v>434</v>
      </c>
      <c r="I27">
        <v>803</v>
      </c>
      <c r="K27">
        <v>58</v>
      </c>
      <c r="L27" t="s">
        <v>501</v>
      </c>
      <c r="M27">
        <v>804</v>
      </c>
      <c r="N27" s="9" t="s">
        <v>373</v>
      </c>
    </row>
    <row r="28" spans="1:14" x14ac:dyDescent="0.45">
      <c r="A28" s="9" t="s">
        <v>29</v>
      </c>
      <c r="C28">
        <v>2027</v>
      </c>
      <c r="D28" t="s">
        <v>102</v>
      </c>
      <c r="E28">
        <v>203</v>
      </c>
      <c r="G28">
        <v>291</v>
      </c>
      <c r="H28" t="s">
        <v>436</v>
      </c>
      <c r="I28">
        <v>803</v>
      </c>
      <c r="K28">
        <v>59</v>
      </c>
      <c r="L28" t="s">
        <v>395</v>
      </c>
      <c r="M28">
        <v>804</v>
      </c>
      <c r="N28" s="9" t="s">
        <v>372</v>
      </c>
    </row>
    <row r="29" spans="1:14" x14ac:dyDescent="0.45">
      <c r="A29" s="9" t="s">
        <v>30</v>
      </c>
      <c r="C29">
        <v>2028</v>
      </c>
      <c r="D29" t="s">
        <v>103</v>
      </c>
      <c r="E29">
        <v>203</v>
      </c>
      <c r="G29">
        <v>292</v>
      </c>
      <c r="H29" t="s">
        <v>437</v>
      </c>
      <c r="I29">
        <v>803</v>
      </c>
      <c r="K29">
        <v>60</v>
      </c>
      <c r="L29" t="s">
        <v>378</v>
      </c>
      <c r="M29">
        <v>804</v>
      </c>
      <c r="N29" s="9" t="s">
        <v>372</v>
      </c>
    </row>
    <row r="30" spans="1:14" x14ac:dyDescent="0.45">
      <c r="A30" s="9" t="s">
        <v>31</v>
      </c>
      <c r="C30">
        <v>2029</v>
      </c>
      <c r="D30" t="s">
        <v>104</v>
      </c>
      <c r="E30">
        <v>203</v>
      </c>
      <c r="G30">
        <v>293</v>
      </c>
      <c r="H30" t="s">
        <v>438</v>
      </c>
      <c r="I30">
        <v>803</v>
      </c>
      <c r="K30">
        <v>61</v>
      </c>
      <c r="L30" t="s">
        <v>398</v>
      </c>
      <c r="M30">
        <v>804</v>
      </c>
      <c r="N30" s="9" t="s">
        <v>372</v>
      </c>
    </row>
    <row r="31" spans="1:14" x14ac:dyDescent="0.45">
      <c r="A31" s="9" t="s">
        <v>32</v>
      </c>
      <c r="C31">
        <v>2030</v>
      </c>
      <c r="D31" t="s">
        <v>105</v>
      </c>
      <c r="E31">
        <v>203</v>
      </c>
      <c r="G31">
        <v>294</v>
      </c>
      <c r="H31" t="s">
        <v>439</v>
      </c>
      <c r="I31">
        <v>803</v>
      </c>
      <c r="K31">
        <v>62</v>
      </c>
      <c r="L31" t="s">
        <v>393</v>
      </c>
      <c r="M31">
        <v>804</v>
      </c>
      <c r="N31" s="9" t="s">
        <v>373</v>
      </c>
    </row>
    <row r="32" spans="1:14" x14ac:dyDescent="0.45">
      <c r="A32" s="12" t="s">
        <v>33</v>
      </c>
      <c r="C32">
        <v>2031</v>
      </c>
      <c r="D32" s="11" t="s">
        <v>106</v>
      </c>
      <c r="E32">
        <v>203</v>
      </c>
      <c r="G32">
        <v>295</v>
      </c>
      <c r="H32" t="s">
        <v>441</v>
      </c>
      <c r="I32">
        <v>803</v>
      </c>
      <c r="K32">
        <v>63</v>
      </c>
      <c r="L32" s="11" t="s">
        <v>387</v>
      </c>
      <c r="M32">
        <v>804</v>
      </c>
      <c r="N32" s="12" t="s">
        <v>373</v>
      </c>
    </row>
    <row r="33" spans="1:15" x14ac:dyDescent="0.45">
      <c r="A33" s="9" t="s">
        <v>34</v>
      </c>
      <c r="C33">
        <v>2032</v>
      </c>
      <c r="D33" t="s">
        <v>107</v>
      </c>
      <c r="E33">
        <v>203</v>
      </c>
      <c r="G33">
        <v>296</v>
      </c>
      <c r="H33" t="s">
        <v>440</v>
      </c>
      <c r="I33">
        <v>803</v>
      </c>
      <c r="K33">
        <v>64</v>
      </c>
      <c r="L33" t="s">
        <v>381</v>
      </c>
      <c r="M33">
        <v>804</v>
      </c>
      <c r="N33" s="10" t="s">
        <v>372</v>
      </c>
    </row>
    <row r="34" spans="1:15" x14ac:dyDescent="0.45">
      <c r="A34" s="12" t="s">
        <v>35</v>
      </c>
      <c r="C34">
        <v>2033</v>
      </c>
      <c r="D34" s="11" t="s">
        <v>108</v>
      </c>
      <c r="E34">
        <v>204</v>
      </c>
      <c r="G34">
        <v>289</v>
      </c>
      <c r="H34" t="s">
        <v>435</v>
      </c>
      <c r="I34">
        <v>803</v>
      </c>
      <c r="K34">
        <v>65</v>
      </c>
      <c r="L34" s="11" t="s">
        <v>375</v>
      </c>
      <c r="M34">
        <v>804</v>
      </c>
      <c r="N34" s="13" t="s">
        <v>372</v>
      </c>
    </row>
    <row r="35" spans="1:15" x14ac:dyDescent="0.45">
      <c r="A35" s="9" t="s">
        <v>36</v>
      </c>
      <c r="C35">
        <v>2034</v>
      </c>
      <c r="D35" t="s">
        <v>109</v>
      </c>
      <c r="E35">
        <v>204</v>
      </c>
      <c r="G35">
        <v>290</v>
      </c>
      <c r="H35" t="s">
        <v>434</v>
      </c>
      <c r="I35">
        <v>803</v>
      </c>
      <c r="K35">
        <v>66</v>
      </c>
      <c r="L35" s="22" t="s">
        <v>463</v>
      </c>
      <c r="M35">
        <v>804</v>
      </c>
      <c r="N35" s="9" t="s">
        <v>372</v>
      </c>
    </row>
    <row r="36" spans="1:15" x14ac:dyDescent="0.45">
      <c r="A36" s="9" t="s">
        <v>37</v>
      </c>
      <c r="C36">
        <v>2035</v>
      </c>
      <c r="D36" t="s">
        <v>110</v>
      </c>
      <c r="E36">
        <v>204</v>
      </c>
      <c r="G36">
        <v>291</v>
      </c>
      <c r="H36" t="s">
        <v>436</v>
      </c>
      <c r="I36">
        <v>803</v>
      </c>
      <c r="K36">
        <v>67</v>
      </c>
      <c r="L36" t="s">
        <v>429</v>
      </c>
      <c r="M36">
        <v>804</v>
      </c>
      <c r="N36" s="9" t="s">
        <v>373</v>
      </c>
    </row>
    <row r="37" spans="1:15" x14ac:dyDescent="0.45">
      <c r="A37" s="9" t="s">
        <v>38</v>
      </c>
      <c r="C37">
        <v>2036</v>
      </c>
      <c r="D37" t="s">
        <v>111</v>
      </c>
      <c r="E37">
        <v>204</v>
      </c>
      <c r="G37">
        <v>292</v>
      </c>
      <c r="H37" t="s">
        <v>437</v>
      </c>
      <c r="I37">
        <v>803</v>
      </c>
      <c r="K37">
        <v>68</v>
      </c>
      <c r="L37" t="s">
        <v>432</v>
      </c>
      <c r="M37">
        <v>804</v>
      </c>
      <c r="N37" s="9" t="s">
        <v>373</v>
      </c>
    </row>
    <row r="38" spans="1:15" s="11" customFormat="1" x14ac:dyDescent="0.45">
      <c r="A38" s="12" t="s">
        <v>39</v>
      </c>
      <c r="C38" s="11">
        <v>2037</v>
      </c>
      <c r="D38" s="11" t="s">
        <v>112</v>
      </c>
      <c r="E38" s="11">
        <v>204</v>
      </c>
      <c r="G38" s="11">
        <v>293</v>
      </c>
      <c r="H38" s="11" t="s">
        <v>438</v>
      </c>
      <c r="I38" s="11">
        <v>803</v>
      </c>
      <c r="K38" s="11">
        <v>69</v>
      </c>
      <c r="L38" s="11" t="s">
        <v>420</v>
      </c>
      <c r="M38" s="11">
        <v>804</v>
      </c>
      <c r="N38" s="12" t="s">
        <v>373</v>
      </c>
    </row>
    <row r="39" spans="1:15" x14ac:dyDescent="0.45">
      <c r="A39" s="9" t="s">
        <v>40</v>
      </c>
      <c r="C39">
        <v>2038</v>
      </c>
      <c r="D39" t="s">
        <v>113</v>
      </c>
      <c r="E39">
        <v>204</v>
      </c>
      <c r="G39">
        <v>294</v>
      </c>
      <c r="H39" t="s">
        <v>439</v>
      </c>
      <c r="I39">
        <v>803</v>
      </c>
      <c r="K39">
        <v>70</v>
      </c>
      <c r="L39" t="s">
        <v>417</v>
      </c>
      <c r="M39">
        <v>804</v>
      </c>
      <c r="N39" s="9" t="s">
        <v>373</v>
      </c>
      <c r="O39" t="s">
        <v>417</v>
      </c>
    </row>
    <row r="40" spans="1:15" x14ac:dyDescent="0.45">
      <c r="A40" s="9" t="s">
        <v>41</v>
      </c>
      <c r="C40">
        <v>2039</v>
      </c>
      <c r="D40" t="s">
        <v>114</v>
      </c>
      <c r="E40">
        <v>204</v>
      </c>
      <c r="G40">
        <v>295</v>
      </c>
      <c r="H40" t="s">
        <v>441</v>
      </c>
      <c r="I40">
        <v>803</v>
      </c>
      <c r="K40">
        <v>71</v>
      </c>
      <c r="L40" t="s">
        <v>390</v>
      </c>
      <c r="M40">
        <v>804</v>
      </c>
      <c r="N40" s="9" t="s">
        <v>372</v>
      </c>
    </row>
    <row r="41" spans="1:15" x14ac:dyDescent="0.45">
      <c r="A41" s="9" t="s">
        <v>42</v>
      </c>
      <c r="C41">
        <v>2040</v>
      </c>
      <c r="D41" t="s">
        <v>115</v>
      </c>
      <c r="E41">
        <v>204</v>
      </c>
      <c r="G41">
        <v>296</v>
      </c>
      <c r="H41" t="s">
        <v>440</v>
      </c>
      <c r="I41">
        <v>803</v>
      </c>
      <c r="K41">
        <v>72</v>
      </c>
      <c r="L41" t="s">
        <v>406</v>
      </c>
      <c r="M41">
        <v>804</v>
      </c>
      <c r="N41" s="9" t="s">
        <v>372</v>
      </c>
    </row>
    <row r="42" spans="1:15" x14ac:dyDescent="0.45">
      <c r="A42" s="12" t="s">
        <v>43</v>
      </c>
      <c r="C42">
        <v>2041</v>
      </c>
      <c r="D42" s="11" t="s">
        <v>116</v>
      </c>
      <c r="E42">
        <v>205</v>
      </c>
      <c r="G42">
        <v>289</v>
      </c>
      <c r="H42" t="s">
        <v>435</v>
      </c>
      <c r="I42">
        <v>803</v>
      </c>
      <c r="K42">
        <v>73</v>
      </c>
      <c r="L42" s="11" t="s">
        <v>424</v>
      </c>
      <c r="M42">
        <v>804</v>
      </c>
      <c r="N42" s="12" t="s">
        <v>373</v>
      </c>
    </row>
    <row r="43" spans="1:15" x14ac:dyDescent="0.45">
      <c r="A43" s="9" t="s">
        <v>44</v>
      </c>
      <c r="C43">
        <v>2042</v>
      </c>
      <c r="D43" t="s">
        <v>117</v>
      </c>
      <c r="E43">
        <v>205</v>
      </c>
      <c r="G43">
        <v>290</v>
      </c>
      <c r="H43" t="s">
        <v>434</v>
      </c>
      <c r="I43">
        <v>803</v>
      </c>
      <c r="K43">
        <v>74</v>
      </c>
      <c r="L43" t="s">
        <v>409</v>
      </c>
      <c r="M43">
        <v>804</v>
      </c>
      <c r="N43" s="9" t="s">
        <v>372</v>
      </c>
    </row>
    <row r="44" spans="1:15" x14ac:dyDescent="0.45">
      <c r="A44" s="9" t="s">
        <v>45</v>
      </c>
      <c r="C44">
        <v>2043</v>
      </c>
      <c r="D44" t="s">
        <v>118</v>
      </c>
      <c r="E44">
        <v>205</v>
      </c>
      <c r="G44">
        <v>291</v>
      </c>
      <c r="H44" t="s">
        <v>436</v>
      </c>
      <c r="I44">
        <v>803</v>
      </c>
      <c r="K44">
        <v>75</v>
      </c>
      <c r="L44" t="s">
        <v>418</v>
      </c>
      <c r="M44">
        <v>804</v>
      </c>
      <c r="N44" s="9" t="s">
        <v>372</v>
      </c>
    </row>
    <row r="45" spans="1:15" x14ac:dyDescent="0.45">
      <c r="A45" s="9" t="s">
        <v>46</v>
      </c>
      <c r="C45">
        <v>2044</v>
      </c>
      <c r="D45" t="s">
        <v>119</v>
      </c>
      <c r="E45">
        <v>205</v>
      </c>
      <c r="G45">
        <v>292</v>
      </c>
      <c r="H45" t="s">
        <v>437</v>
      </c>
      <c r="I45">
        <v>803</v>
      </c>
      <c r="K45">
        <v>76</v>
      </c>
      <c r="L45" t="s">
        <v>426</v>
      </c>
      <c r="M45">
        <v>804</v>
      </c>
      <c r="N45" s="9" t="s">
        <v>373</v>
      </c>
    </row>
    <row r="46" spans="1:15" x14ac:dyDescent="0.45">
      <c r="A46" s="9" t="s">
        <v>47</v>
      </c>
      <c r="C46">
        <v>2045</v>
      </c>
      <c r="D46" t="s">
        <v>120</v>
      </c>
      <c r="E46">
        <v>205</v>
      </c>
      <c r="G46">
        <v>293</v>
      </c>
      <c r="H46" t="s">
        <v>438</v>
      </c>
      <c r="I46">
        <v>803</v>
      </c>
      <c r="K46">
        <v>77</v>
      </c>
      <c r="L46" t="s">
        <v>423</v>
      </c>
      <c r="M46">
        <v>804</v>
      </c>
      <c r="N46" s="9" t="s">
        <v>372</v>
      </c>
    </row>
    <row r="47" spans="1:15" x14ac:dyDescent="0.45">
      <c r="A47" s="9" t="s">
        <v>48</v>
      </c>
      <c r="C47">
        <v>2046</v>
      </c>
      <c r="D47" t="s">
        <v>121</v>
      </c>
      <c r="E47">
        <v>205</v>
      </c>
      <c r="G47">
        <v>294</v>
      </c>
      <c r="H47" t="s">
        <v>439</v>
      </c>
      <c r="I47">
        <v>803</v>
      </c>
      <c r="K47">
        <v>78</v>
      </c>
      <c r="L47" t="s">
        <v>391</v>
      </c>
      <c r="M47">
        <v>804</v>
      </c>
      <c r="N47" s="9" t="s">
        <v>373</v>
      </c>
    </row>
    <row r="48" spans="1:15" s="11" customFormat="1" x14ac:dyDescent="0.45">
      <c r="A48" s="12" t="s">
        <v>49</v>
      </c>
      <c r="C48" s="11">
        <v>2047</v>
      </c>
      <c r="D48" s="11" t="s">
        <v>122</v>
      </c>
      <c r="E48" s="11">
        <v>205</v>
      </c>
      <c r="G48" s="11">
        <v>295</v>
      </c>
      <c r="H48" s="11" t="s">
        <v>441</v>
      </c>
      <c r="I48" s="11">
        <v>803</v>
      </c>
      <c r="K48" s="11">
        <v>79</v>
      </c>
      <c r="L48" s="11" t="s">
        <v>383</v>
      </c>
      <c r="M48" s="11">
        <v>804</v>
      </c>
      <c r="N48" s="12" t="s">
        <v>373</v>
      </c>
    </row>
    <row r="49" spans="1:14" x14ac:dyDescent="0.45">
      <c r="A49" s="9" t="s">
        <v>50</v>
      </c>
      <c r="C49">
        <v>2048</v>
      </c>
      <c r="D49" t="s">
        <v>123</v>
      </c>
      <c r="E49">
        <v>205</v>
      </c>
      <c r="G49">
        <v>296</v>
      </c>
      <c r="H49" t="s">
        <v>440</v>
      </c>
      <c r="I49">
        <v>803</v>
      </c>
      <c r="K49">
        <v>80</v>
      </c>
      <c r="L49" t="s">
        <v>427</v>
      </c>
      <c r="M49">
        <v>804</v>
      </c>
      <c r="N49" s="9" t="s">
        <v>372</v>
      </c>
    </row>
    <row r="50" spans="1:14" s="11" customFormat="1" x14ac:dyDescent="0.45">
      <c r="A50" s="12" t="s">
        <v>51</v>
      </c>
      <c r="C50" s="11">
        <v>2049</v>
      </c>
      <c r="D50" s="11" t="s">
        <v>86</v>
      </c>
      <c r="E50" s="11">
        <v>206</v>
      </c>
      <c r="G50" s="11">
        <v>289</v>
      </c>
      <c r="H50" s="11" t="s">
        <v>435</v>
      </c>
      <c r="I50" s="11">
        <v>803</v>
      </c>
      <c r="K50" s="11">
        <v>81</v>
      </c>
      <c r="L50" s="11" t="s">
        <v>425</v>
      </c>
      <c r="M50" s="11">
        <v>804</v>
      </c>
      <c r="N50" s="12" t="s">
        <v>373</v>
      </c>
    </row>
    <row r="51" spans="1:14" x14ac:dyDescent="0.45">
      <c r="A51" s="9" t="s">
        <v>52</v>
      </c>
      <c r="C51">
        <v>2050</v>
      </c>
      <c r="D51" t="s">
        <v>87</v>
      </c>
      <c r="E51">
        <v>206</v>
      </c>
      <c r="G51">
        <v>290</v>
      </c>
      <c r="H51" t="s">
        <v>434</v>
      </c>
      <c r="I51">
        <v>803</v>
      </c>
      <c r="K51">
        <v>82</v>
      </c>
      <c r="L51" t="s">
        <v>430</v>
      </c>
      <c r="M51">
        <v>804</v>
      </c>
      <c r="N51" s="9" t="s">
        <v>373</v>
      </c>
    </row>
    <row r="52" spans="1:14" x14ac:dyDescent="0.45">
      <c r="A52" s="9" t="s">
        <v>53</v>
      </c>
      <c r="C52">
        <v>2051</v>
      </c>
      <c r="D52" t="s">
        <v>88</v>
      </c>
      <c r="E52">
        <v>206</v>
      </c>
      <c r="G52">
        <v>291</v>
      </c>
      <c r="H52" t="s">
        <v>436</v>
      </c>
      <c r="I52">
        <v>803</v>
      </c>
      <c r="K52">
        <v>83</v>
      </c>
      <c r="L52" t="s">
        <v>502</v>
      </c>
      <c r="M52">
        <v>804</v>
      </c>
      <c r="N52" s="9" t="s">
        <v>372</v>
      </c>
    </row>
    <row r="53" spans="1:14" x14ac:dyDescent="0.45">
      <c r="A53" s="9" t="s">
        <v>54</v>
      </c>
      <c r="C53">
        <v>2052</v>
      </c>
      <c r="D53" t="s">
        <v>89</v>
      </c>
      <c r="E53">
        <v>206</v>
      </c>
      <c r="G53">
        <v>292</v>
      </c>
      <c r="H53" t="s">
        <v>437</v>
      </c>
      <c r="I53">
        <v>803</v>
      </c>
      <c r="K53">
        <v>84</v>
      </c>
      <c r="L53" t="s">
        <v>376</v>
      </c>
      <c r="M53">
        <v>804</v>
      </c>
      <c r="N53" s="9" t="s">
        <v>372</v>
      </c>
    </row>
    <row r="54" spans="1:14" x14ac:dyDescent="0.45">
      <c r="A54" s="9" t="s">
        <v>55</v>
      </c>
      <c r="C54">
        <v>2053</v>
      </c>
      <c r="D54" t="s">
        <v>90</v>
      </c>
      <c r="E54">
        <v>206</v>
      </c>
      <c r="G54">
        <v>293</v>
      </c>
      <c r="H54" t="s">
        <v>438</v>
      </c>
      <c r="I54">
        <v>803</v>
      </c>
      <c r="K54">
        <v>85</v>
      </c>
      <c r="L54" t="s">
        <v>415</v>
      </c>
      <c r="M54">
        <v>804</v>
      </c>
      <c r="N54" s="9" t="s">
        <v>372</v>
      </c>
    </row>
    <row r="55" spans="1:14" x14ac:dyDescent="0.45">
      <c r="A55" s="12" t="s">
        <v>56</v>
      </c>
      <c r="C55">
        <v>2054</v>
      </c>
      <c r="D55" s="11" t="s">
        <v>91</v>
      </c>
      <c r="E55">
        <v>206</v>
      </c>
      <c r="G55">
        <v>294</v>
      </c>
      <c r="H55" t="s">
        <v>439</v>
      </c>
      <c r="I55">
        <v>803</v>
      </c>
      <c r="K55">
        <v>86</v>
      </c>
      <c r="L55" s="11" t="s">
        <v>411</v>
      </c>
      <c r="M55">
        <v>804</v>
      </c>
      <c r="N55" s="12" t="s">
        <v>372</v>
      </c>
    </row>
    <row r="56" spans="1:14" x14ac:dyDescent="0.45">
      <c r="A56" s="9" t="s">
        <v>57</v>
      </c>
      <c r="C56">
        <v>2055</v>
      </c>
      <c r="D56" t="s">
        <v>92</v>
      </c>
      <c r="E56">
        <v>206</v>
      </c>
      <c r="G56">
        <v>295</v>
      </c>
      <c r="H56" t="s">
        <v>441</v>
      </c>
      <c r="I56">
        <v>803</v>
      </c>
      <c r="K56">
        <v>87</v>
      </c>
      <c r="L56" t="s">
        <v>379</v>
      </c>
      <c r="M56">
        <v>804</v>
      </c>
      <c r="N56" s="9" t="s">
        <v>373</v>
      </c>
    </row>
    <row r="57" spans="1:14" x14ac:dyDescent="0.45">
      <c r="A57" s="9" t="s">
        <v>58</v>
      </c>
      <c r="C57">
        <v>2056</v>
      </c>
      <c r="D57" t="s">
        <v>93</v>
      </c>
      <c r="E57">
        <v>206</v>
      </c>
      <c r="G57">
        <v>296</v>
      </c>
      <c r="H57" t="s">
        <v>440</v>
      </c>
      <c r="I57">
        <v>803</v>
      </c>
      <c r="K57">
        <v>88</v>
      </c>
      <c r="L57" t="s">
        <v>400</v>
      </c>
      <c r="M57">
        <v>804</v>
      </c>
      <c r="N57" s="9" t="s">
        <v>373</v>
      </c>
    </row>
    <row r="58" spans="1:14" x14ac:dyDescent="0.45">
      <c r="A58" s="12" t="s">
        <v>59</v>
      </c>
      <c r="C58">
        <v>2057</v>
      </c>
      <c r="D58" s="11" t="s">
        <v>124</v>
      </c>
      <c r="E58">
        <v>207</v>
      </c>
      <c r="G58">
        <v>289</v>
      </c>
      <c r="H58" t="s">
        <v>435</v>
      </c>
      <c r="I58">
        <v>803</v>
      </c>
      <c r="K58">
        <v>89</v>
      </c>
      <c r="L58" s="11" t="s">
        <v>503</v>
      </c>
      <c r="M58">
        <v>804</v>
      </c>
      <c r="N58" s="12" t="s">
        <v>373</v>
      </c>
    </row>
    <row r="59" spans="1:14" x14ac:dyDescent="0.45">
      <c r="A59" s="9" t="s">
        <v>60</v>
      </c>
      <c r="C59">
        <v>2058</v>
      </c>
      <c r="D59" t="s">
        <v>125</v>
      </c>
      <c r="E59">
        <v>207</v>
      </c>
      <c r="G59">
        <v>290</v>
      </c>
      <c r="H59" t="s">
        <v>434</v>
      </c>
      <c r="I59">
        <v>803</v>
      </c>
      <c r="K59">
        <v>90</v>
      </c>
      <c r="L59" t="s">
        <v>422</v>
      </c>
      <c r="M59">
        <v>804</v>
      </c>
      <c r="N59" s="9" t="s">
        <v>373</v>
      </c>
    </row>
    <row r="60" spans="1:14" x14ac:dyDescent="0.45">
      <c r="A60" s="9" t="s">
        <v>61</v>
      </c>
      <c r="C60">
        <v>2059</v>
      </c>
      <c r="D60" t="s">
        <v>126</v>
      </c>
      <c r="E60">
        <v>207</v>
      </c>
      <c r="G60">
        <v>291</v>
      </c>
      <c r="H60" t="s">
        <v>436</v>
      </c>
      <c r="I60">
        <v>803</v>
      </c>
      <c r="K60">
        <v>91</v>
      </c>
      <c r="L60" t="s">
        <v>405</v>
      </c>
      <c r="M60">
        <v>804</v>
      </c>
      <c r="N60" s="9" t="s">
        <v>372</v>
      </c>
    </row>
    <row r="61" spans="1:14" x14ac:dyDescent="0.45">
      <c r="A61" s="9" t="s">
        <v>62</v>
      </c>
      <c r="C61">
        <v>2060</v>
      </c>
      <c r="D61" t="s">
        <v>127</v>
      </c>
      <c r="E61">
        <v>207</v>
      </c>
      <c r="G61">
        <v>292</v>
      </c>
      <c r="H61" t="s">
        <v>437</v>
      </c>
      <c r="I61">
        <v>803</v>
      </c>
      <c r="K61">
        <v>92</v>
      </c>
      <c r="L61" t="s">
        <v>419</v>
      </c>
      <c r="M61">
        <v>804</v>
      </c>
      <c r="N61" s="9" t="s">
        <v>373</v>
      </c>
    </row>
    <row r="62" spans="1:14" x14ac:dyDescent="0.45">
      <c r="A62" s="9" t="s">
        <v>63</v>
      </c>
      <c r="C62">
        <v>2061</v>
      </c>
      <c r="D62" t="s">
        <v>128</v>
      </c>
      <c r="E62">
        <v>207</v>
      </c>
      <c r="G62">
        <v>293</v>
      </c>
      <c r="H62" t="s">
        <v>438</v>
      </c>
      <c r="I62">
        <v>803</v>
      </c>
      <c r="K62">
        <v>93</v>
      </c>
      <c r="L62" t="s">
        <v>407</v>
      </c>
      <c r="M62">
        <v>804</v>
      </c>
      <c r="N62" s="9" t="s">
        <v>372</v>
      </c>
    </row>
    <row r="63" spans="1:14" x14ac:dyDescent="0.45">
      <c r="A63" s="12" t="s">
        <v>64</v>
      </c>
      <c r="C63">
        <v>2062</v>
      </c>
      <c r="D63" s="11" t="s">
        <v>129</v>
      </c>
      <c r="E63">
        <v>207</v>
      </c>
      <c r="G63">
        <v>294</v>
      </c>
      <c r="H63" t="s">
        <v>439</v>
      </c>
      <c r="I63">
        <v>803</v>
      </c>
      <c r="K63">
        <v>94</v>
      </c>
      <c r="L63" s="11" t="s">
        <v>416</v>
      </c>
      <c r="M63">
        <v>804</v>
      </c>
      <c r="N63" s="12" t="s">
        <v>373</v>
      </c>
    </row>
    <row r="64" spans="1:14" x14ac:dyDescent="0.45">
      <c r="A64" s="9" t="s">
        <v>65</v>
      </c>
      <c r="C64">
        <v>2063</v>
      </c>
      <c r="D64" t="s">
        <v>130</v>
      </c>
      <c r="E64">
        <v>207</v>
      </c>
      <c r="G64">
        <v>295</v>
      </c>
      <c r="H64" t="s">
        <v>441</v>
      </c>
      <c r="I64">
        <v>803</v>
      </c>
      <c r="K64">
        <v>95</v>
      </c>
      <c r="L64" t="s">
        <v>413</v>
      </c>
      <c r="M64">
        <v>804</v>
      </c>
      <c r="N64" s="9" t="s">
        <v>372</v>
      </c>
    </row>
    <row r="65" spans="1:14" x14ac:dyDescent="0.45">
      <c r="A65" s="9" t="s">
        <v>66</v>
      </c>
      <c r="C65">
        <v>2064</v>
      </c>
      <c r="D65" t="s">
        <v>131</v>
      </c>
      <c r="E65">
        <v>207</v>
      </c>
      <c r="G65">
        <v>296</v>
      </c>
      <c r="H65" t="s">
        <v>440</v>
      </c>
      <c r="I65">
        <v>803</v>
      </c>
      <c r="K65">
        <v>96</v>
      </c>
      <c r="L65" t="s">
        <v>384</v>
      </c>
      <c r="M65">
        <v>804</v>
      </c>
      <c r="N65" s="9" t="s">
        <v>372</v>
      </c>
    </row>
    <row r="66" spans="1:14" x14ac:dyDescent="0.45">
      <c r="A66" t="s">
        <v>196</v>
      </c>
      <c r="C66">
        <v>2065</v>
      </c>
      <c r="D66" t="s">
        <v>186</v>
      </c>
      <c r="E66">
        <v>208</v>
      </c>
      <c r="G66">
        <v>289</v>
      </c>
      <c r="H66" t="s">
        <v>435</v>
      </c>
      <c r="I66">
        <v>803</v>
      </c>
      <c r="K66">
        <v>97</v>
      </c>
      <c r="L66" t="s">
        <v>473</v>
      </c>
      <c r="M66">
        <v>804</v>
      </c>
      <c r="N66" s="9" t="s">
        <v>372</v>
      </c>
    </row>
    <row r="67" spans="1:14" s="11" customFormat="1" x14ac:dyDescent="0.45">
      <c r="A67" s="11" t="s">
        <v>197</v>
      </c>
      <c r="C67" s="11">
        <v>2066</v>
      </c>
      <c r="D67" s="11" t="s">
        <v>182</v>
      </c>
      <c r="E67">
        <v>208</v>
      </c>
      <c r="F67"/>
      <c r="G67">
        <v>290</v>
      </c>
      <c r="H67" t="s">
        <v>434</v>
      </c>
      <c r="I67">
        <v>803</v>
      </c>
      <c r="K67">
        <v>98</v>
      </c>
      <c r="L67" s="11" t="s">
        <v>511</v>
      </c>
      <c r="M67">
        <v>804</v>
      </c>
      <c r="N67" s="12" t="s">
        <v>373</v>
      </c>
    </row>
    <row r="68" spans="1:14" x14ac:dyDescent="0.45">
      <c r="A68" t="s">
        <v>198</v>
      </c>
      <c r="C68">
        <v>2067</v>
      </c>
      <c r="D68" t="s">
        <v>183</v>
      </c>
      <c r="E68">
        <v>208</v>
      </c>
      <c r="G68">
        <v>291</v>
      </c>
      <c r="H68" t="s">
        <v>436</v>
      </c>
      <c r="I68">
        <v>803</v>
      </c>
      <c r="K68">
        <v>99</v>
      </c>
      <c r="L68" t="s">
        <v>445</v>
      </c>
      <c r="M68">
        <v>804</v>
      </c>
      <c r="N68" s="9" t="s">
        <v>373</v>
      </c>
    </row>
    <row r="69" spans="1:14" x14ac:dyDescent="0.45">
      <c r="A69" t="s">
        <v>199</v>
      </c>
      <c r="C69">
        <v>2068</v>
      </c>
      <c r="D69" t="s">
        <v>188</v>
      </c>
      <c r="E69">
        <v>208</v>
      </c>
      <c r="G69">
        <v>292</v>
      </c>
      <c r="H69" t="s">
        <v>437</v>
      </c>
      <c r="I69">
        <v>803</v>
      </c>
      <c r="K69">
        <v>100</v>
      </c>
      <c r="L69" t="s">
        <v>470</v>
      </c>
      <c r="M69">
        <v>804</v>
      </c>
      <c r="N69" s="9" t="s">
        <v>372</v>
      </c>
    </row>
    <row r="70" spans="1:14" x14ac:dyDescent="0.45">
      <c r="A70" t="s">
        <v>200</v>
      </c>
      <c r="C70">
        <v>2069</v>
      </c>
      <c r="D70" t="s">
        <v>189</v>
      </c>
      <c r="E70">
        <v>208</v>
      </c>
      <c r="G70">
        <v>293</v>
      </c>
      <c r="H70" t="s">
        <v>438</v>
      </c>
      <c r="I70">
        <v>803</v>
      </c>
      <c r="K70">
        <v>101</v>
      </c>
      <c r="L70" t="s">
        <v>461</v>
      </c>
      <c r="M70">
        <v>804</v>
      </c>
      <c r="N70" s="9" t="s">
        <v>372</v>
      </c>
    </row>
    <row r="71" spans="1:14" x14ac:dyDescent="0.45">
      <c r="A71" t="s">
        <v>201</v>
      </c>
      <c r="C71">
        <v>2070</v>
      </c>
      <c r="D71" t="s">
        <v>194</v>
      </c>
      <c r="E71">
        <v>208</v>
      </c>
      <c r="G71">
        <v>294</v>
      </c>
      <c r="H71" t="s">
        <v>439</v>
      </c>
      <c r="I71">
        <v>803</v>
      </c>
      <c r="K71">
        <v>102</v>
      </c>
      <c r="L71" t="s">
        <v>489</v>
      </c>
      <c r="M71">
        <v>804</v>
      </c>
      <c r="N71" s="9" t="s">
        <v>373</v>
      </c>
    </row>
    <row r="72" spans="1:14" s="11" customFormat="1" x14ac:dyDescent="0.45">
      <c r="A72" s="11" t="s">
        <v>202</v>
      </c>
      <c r="C72" s="11">
        <v>2071</v>
      </c>
      <c r="D72" s="11" t="s">
        <v>193</v>
      </c>
      <c r="E72">
        <v>208</v>
      </c>
      <c r="F72"/>
      <c r="G72">
        <v>295</v>
      </c>
      <c r="H72" t="s">
        <v>441</v>
      </c>
      <c r="I72">
        <v>803</v>
      </c>
      <c r="K72">
        <v>103</v>
      </c>
      <c r="L72" s="11" t="s">
        <v>479</v>
      </c>
      <c r="M72">
        <v>804</v>
      </c>
      <c r="N72" s="11" t="s">
        <v>373</v>
      </c>
    </row>
    <row r="73" spans="1:14" x14ac:dyDescent="0.45">
      <c r="A73" t="s">
        <v>203</v>
      </c>
      <c r="C73">
        <v>2072</v>
      </c>
      <c r="D73" t="s">
        <v>136</v>
      </c>
      <c r="E73">
        <v>208</v>
      </c>
      <c r="G73">
        <v>296</v>
      </c>
      <c r="H73" t="s">
        <v>440</v>
      </c>
      <c r="I73">
        <v>803</v>
      </c>
      <c r="K73">
        <v>104</v>
      </c>
      <c r="L73" t="s">
        <v>455</v>
      </c>
      <c r="M73">
        <v>804</v>
      </c>
      <c r="N73" t="s">
        <v>372</v>
      </c>
    </row>
    <row r="74" spans="1:14" s="11" customFormat="1" x14ac:dyDescent="0.45">
      <c r="A74" s="11" t="s">
        <v>204</v>
      </c>
      <c r="C74" s="11">
        <v>2073</v>
      </c>
      <c r="D74" s="11" t="s">
        <v>151</v>
      </c>
      <c r="E74">
        <v>209</v>
      </c>
      <c r="F74"/>
      <c r="G74">
        <v>289</v>
      </c>
      <c r="H74" t="s">
        <v>435</v>
      </c>
      <c r="I74">
        <v>803</v>
      </c>
      <c r="K74">
        <v>105</v>
      </c>
      <c r="L74" s="11" t="s">
        <v>504</v>
      </c>
      <c r="M74">
        <v>804</v>
      </c>
      <c r="N74" s="12" t="s">
        <v>373</v>
      </c>
    </row>
    <row r="75" spans="1:14" x14ac:dyDescent="0.45">
      <c r="A75" t="s">
        <v>205</v>
      </c>
      <c r="C75">
        <v>2074</v>
      </c>
      <c r="D75" t="s">
        <v>158</v>
      </c>
      <c r="E75">
        <v>209</v>
      </c>
      <c r="G75">
        <v>290</v>
      </c>
      <c r="H75" t="s">
        <v>434</v>
      </c>
      <c r="I75">
        <v>803</v>
      </c>
      <c r="K75">
        <v>106</v>
      </c>
      <c r="L75" t="s">
        <v>481</v>
      </c>
      <c r="M75">
        <v>804</v>
      </c>
      <c r="N75" s="9" t="s">
        <v>373</v>
      </c>
    </row>
    <row r="76" spans="1:14" x14ac:dyDescent="0.45">
      <c r="A76" t="s">
        <v>206</v>
      </c>
      <c r="C76">
        <v>2075</v>
      </c>
      <c r="D76" t="s">
        <v>163</v>
      </c>
      <c r="E76">
        <v>209</v>
      </c>
      <c r="G76">
        <v>291</v>
      </c>
      <c r="H76" t="s">
        <v>436</v>
      </c>
      <c r="I76">
        <v>803</v>
      </c>
      <c r="K76">
        <v>107</v>
      </c>
      <c r="L76" t="s">
        <v>458</v>
      </c>
      <c r="M76">
        <v>804</v>
      </c>
      <c r="N76" s="9" t="s">
        <v>372</v>
      </c>
    </row>
    <row r="77" spans="1:14" x14ac:dyDescent="0.45">
      <c r="A77" t="s">
        <v>207</v>
      </c>
      <c r="C77">
        <v>2076</v>
      </c>
      <c r="D77" t="s">
        <v>147</v>
      </c>
      <c r="E77">
        <v>209</v>
      </c>
      <c r="G77">
        <v>292</v>
      </c>
      <c r="H77" t="s">
        <v>437</v>
      </c>
      <c r="I77">
        <v>803</v>
      </c>
      <c r="K77">
        <v>108</v>
      </c>
      <c r="L77" t="s">
        <v>468</v>
      </c>
      <c r="M77">
        <v>804</v>
      </c>
      <c r="N77" s="9" t="s">
        <v>373</v>
      </c>
    </row>
    <row r="78" spans="1:14" x14ac:dyDescent="0.45">
      <c r="A78" t="s">
        <v>208</v>
      </c>
      <c r="C78">
        <v>2077</v>
      </c>
      <c r="D78" t="s">
        <v>149</v>
      </c>
      <c r="E78">
        <v>209</v>
      </c>
      <c r="G78">
        <v>293</v>
      </c>
      <c r="H78" t="s">
        <v>438</v>
      </c>
      <c r="I78">
        <v>803</v>
      </c>
      <c r="K78">
        <v>109</v>
      </c>
      <c r="L78" t="s">
        <v>404</v>
      </c>
      <c r="M78">
        <v>804</v>
      </c>
      <c r="N78" s="9" t="s">
        <v>373</v>
      </c>
    </row>
    <row r="79" spans="1:14" x14ac:dyDescent="0.45">
      <c r="A79" t="s">
        <v>209</v>
      </c>
      <c r="C79">
        <v>2078</v>
      </c>
      <c r="D79" t="s">
        <v>145</v>
      </c>
      <c r="E79">
        <v>209</v>
      </c>
      <c r="G79">
        <v>294</v>
      </c>
      <c r="H79" t="s">
        <v>439</v>
      </c>
      <c r="I79">
        <v>803</v>
      </c>
      <c r="K79">
        <v>110</v>
      </c>
      <c r="L79" t="s">
        <v>490</v>
      </c>
      <c r="M79">
        <v>804</v>
      </c>
      <c r="N79" s="9" t="s">
        <v>372</v>
      </c>
    </row>
    <row r="80" spans="1:14" s="11" customFormat="1" x14ac:dyDescent="0.45">
      <c r="A80" s="11" t="s">
        <v>210</v>
      </c>
      <c r="C80" s="11">
        <v>2079</v>
      </c>
      <c r="D80" s="11" t="s">
        <v>142</v>
      </c>
      <c r="E80">
        <v>209</v>
      </c>
      <c r="F80"/>
      <c r="G80">
        <v>295</v>
      </c>
      <c r="H80" t="s">
        <v>441</v>
      </c>
      <c r="I80">
        <v>803</v>
      </c>
      <c r="K80">
        <v>111</v>
      </c>
      <c r="L80" s="11" t="s">
        <v>472</v>
      </c>
      <c r="M80">
        <v>804</v>
      </c>
      <c r="N80" s="12" t="s">
        <v>372</v>
      </c>
    </row>
    <row r="81" spans="1:14" x14ac:dyDescent="0.45">
      <c r="A81" t="s">
        <v>211</v>
      </c>
      <c r="C81">
        <v>2080</v>
      </c>
      <c r="D81" t="s">
        <v>175</v>
      </c>
      <c r="E81">
        <v>209</v>
      </c>
      <c r="G81">
        <v>296</v>
      </c>
      <c r="H81" t="s">
        <v>440</v>
      </c>
      <c r="I81">
        <v>803</v>
      </c>
      <c r="K81">
        <v>112</v>
      </c>
      <c r="L81" t="s">
        <v>469</v>
      </c>
      <c r="M81">
        <v>804</v>
      </c>
      <c r="N81" s="9" t="s">
        <v>372</v>
      </c>
    </row>
    <row r="82" spans="1:14" x14ac:dyDescent="0.45">
      <c r="A82" t="s">
        <v>212</v>
      </c>
      <c r="C82">
        <v>2081</v>
      </c>
      <c r="D82" t="s">
        <v>148</v>
      </c>
      <c r="E82">
        <v>210</v>
      </c>
      <c r="G82">
        <v>289</v>
      </c>
      <c r="H82" t="s">
        <v>435</v>
      </c>
      <c r="I82">
        <v>803</v>
      </c>
      <c r="K82">
        <v>113</v>
      </c>
      <c r="L82" t="s">
        <v>488</v>
      </c>
      <c r="M82">
        <v>804</v>
      </c>
      <c r="N82" s="9" t="s">
        <v>373</v>
      </c>
    </row>
    <row r="83" spans="1:14" s="11" customFormat="1" x14ac:dyDescent="0.45">
      <c r="A83" s="11" t="s">
        <v>213</v>
      </c>
      <c r="C83" s="11">
        <v>2082</v>
      </c>
      <c r="D83" s="11" t="s">
        <v>143</v>
      </c>
      <c r="E83">
        <v>210</v>
      </c>
      <c r="F83"/>
      <c r="G83">
        <v>290</v>
      </c>
      <c r="H83" t="s">
        <v>434</v>
      </c>
      <c r="I83">
        <v>803</v>
      </c>
      <c r="K83">
        <v>114</v>
      </c>
      <c r="L83" s="11" t="s">
        <v>475</v>
      </c>
      <c r="M83">
        <v>804</v>
      </c>
      <c r="N83" s="12" t="s">
        <v>373</v>
      </c>
    </row>
    <row r="84" spans="1:14" x14ac:dyDescent="0.45">
      <c r="A84" t="s">
        <v>214</v>
      </c>
      <c r="C84">
        <v>2083</v>
      </c>
      <c r="D84" t="s">
        <v>144</v>
      </c>
      <c r="E84">
        <v>210</v>
      </c>
      <c r="G84">
        <v>291</v>
      </c>
      <c r="H84" t="s">
        <v>436</v>
      </c>
      <c r="I84">
        <v>803</v>
      </c>
      <c r="K84">
        <v>115</v>
      </c>
      <c r="L84" t="s">
        <v>442</v>
      </c>
      <c r="M84">
        <v>804</v>
      </c>
      <c r="N84" s="9" t="s">
        <v>372</v>
      </c>
    </row>
    <row r="85" spans="1:14" x14ac:dyDescent="0.45">
      <c r="A85" t="s">
        <v>215</v>
      </c>
      <c r="C85">
        <v>2084</v>
      </c>
      <c r="D85" t="s">
        <v>153</v>
      </c>
      <c r="E85">
        <v>210</v>
      </c>
      <c r="G85">
        <v>292</v>
      </c>
      <c r="H85" t="s">
        <v>437</v>
      </c>
      <c r="I85">
        <v>803</v>
      </c>
      <c r="K85">
        <v>116</v>
      </c>
      <c r="L85" t="s">
        <v>444</v>
      </c>
      <c r="M85">
        <v>804</v>
      </c>
      <c r="N85" s="9" t="s">
        <v>373</v>
      </c>
    </row>
    <row r="86" spans="1:14" x14ac:dyDescent="0.45">
      <c r="A86" t="s">
        <v>216</v>
      </c>
      <c r="C86">
        <v>2085</v>
      </c>
      <c r="D86" t="s">
        <v>155</v>
      </c>
      <c r="E86">
        <v>210</v>
      </c>
      <c r="G86">
        <v>293</v>
      </c>
      <c r="H86" t="s">
        <v>438</v>
      </c>
      <c r="I86">
        <v>803</v>
      </c>
      <c r="K86">
        <v>117</v>
      </c>
      <c r="L86" t="s">
        <v>453</v>
      </c>
      <c r="M86">
        <v>804</v>
      </c>
      <c r="N86" s="9" t="s">
        <v>372</v>
      </c>
    </row>
    <row r="87" spans="1:14" x14ac:dyDescent="0.45">
      <c r="A87" t="s">
        <v>217</v>
      </c>
      <c r="C87">
        <v>2086</v>
      </c>
      <c r="D87" t="s">
        <v>161</v>
      </c>
      <c r="E87">
        <v>210</v>
      </c>
      <c r="G87">
        <v>294</v>
      </c>
      <c r="H87" t="s">
        <v>439</v>
      </c>
      <c r="I87">
        <v>803</v>
      </c>
      <c r="K87">
        <v>118</v>
      </c>
      <c r="L87" t="s">
        <v>454</v>
      </c>
      <c r="M87">
        <v>804</v>
      </c>
      <c r="N87" s="9" t="s">
        <v>373</v>
      </c>
    </row>
    <row r="88" spans="1:14" s="11" customFormat="1" x14ac:dyDescent="0.45">
      <c r="A88" s="11" t="s">
        <v>218</v>
      </c>
      <c r="C88" s="11">
        <v>2087</v>
      </c>
      <c r="D88" s="11" t="s">
        <v>160</v>
      </c>
      <c r="E88">
        <v>210</v>
      </c>
      <c r="F88"/>
      <c r="G88">
        <v>295</v>
      </c>
      <c r="H88" t="s">
        <v>441</v>
      </c>
      <c r="I88">
        <v>803</v>
      </c>
      <c r="K88">
        <v>119</v>
      </c>
      <c r="L88" s="11" t="s">
        <v>456</v>
      </c>
      <c r="M88">
        <v>804</v>
      </c>
      <c r="N88" s="12" t="s">
        <v>372</v>
      </c>
    </row>
    <row r="89" spans="1:14" x14ac:dyDescent="0.45">
      <c r="A89" t="s">
        <v>219</v>
      </c>
      <c r="C89">
        <v>2088</v>
      </c>
      <c r="D89" t="s">
        <v>170</v>
      </c>
      <c r="E89">
        <v>210</v>
      </c>
      <c r="G89">
        <v>296</v>
      </c>
      <c r="H89" t="s">
        <v>440</v>
      </c>
      <c r="I89">
        <v>803</v>
      </c>
      <c r="K89">
        <v>120</v>
      </c>
      <c r="L89" t="s">
        <v>512</v>
      </c>
      <c r="M89">
        <v>804</v>
      </c>
      <c r="N89" s="9" t="s">
        <v>372</v>
      </c>
    </row>
    <row r="90" spans="1:14" x14ac:dyDescent="0.45">
      <c r="A90" t="s">
        <v>220</v>
      </c>
      <c r="C90">
        <v>2089</v>
      </c>
      <c r="D90" t="s">
        <v>178</v>
      </c>
      <c r="E90">
        <v>211</v>
      </c>
      <c r="G90">
        <v>289</v>
      </c>
      <c r="H90" t="s">
        <v>435</v>
      </c>
      <c r="I90">
        <v>803</v>
      </c>
      <c r="K90">
        <v>121</v>
      </c>
      <c r="L90" t="s">
        <v>493</v>
      </c>
      <c r="M90">
        <v>804</v>
      </c>
      <c r="N90" s="9" t="s">
        <v>372</v>
      </c>
    </row>
    <row r="91" spans="1:14" x14ac:dyDescent="0.45">
      <c r="A91" t="s">
        <v>221</v>
      </c>
      <c r="C91">
        <v>2090</v>
      </c>
      <c r="D91" t="s">
        <v>174</v>
      </c>
      <c r="E91">
        <v>211</v>
      </c>
      <c r="G91">
        <v>290</v>
      </c>
      <c r="H91" t="s">
        <v>434</v>
      </c>
      <c r="I91">
        <v>803</v>
      </c>
      <c r="K91">
        <v>122</v>
      </c>
      <c r="L91" t="s">
        <v>486</v>
      </c>
      <c r="M91">
        <v>804</v>
      </c>
      <c r="N91" s="9" t="s">
        <v>372</v>
      </c>
    </row>
    <row r="92" spans="1:14" s="11" customFormat="1" x14ac:dyDescent="0.45">
      <c r="A92" s="11" t="s">
        <v>222</v>
      </c>
      <c r="C92" s="11">
        <v>2091</v>
      </c>
      <c r="D92" s="11" t="s">
        <v>177</v>
      </c>
      <c r="E92">
        <v>211</v>
      </c>
      <c r="F92"/>
      <c r="G92">
        <v>291</v>
      </c>
      <c r="H92" t="s">
        <v>436</v>
      </c>
      <c r="I92">
        <v>803</v>
      </c>
      <c r="K92">
        <v>123</v>
      </c>
      <c r="L92" s="11" t="s">
        <v>505</v>
      </c>
      <c r="M92">
        <v>804</v>
      </c>
      <c r="N92" s="12" t="s">
        <v>373</v>
      </c>
    </row>
    <row r="93" spans="1:14" x14ac:dyDescent="0.45">
      <c r="A93" t="s">
        <v>223</v>
      </c>
      <c r="C93">
        <v>2092</v>
      </c>
      <c r="D93" t="s">
        <v>164</v>
      </c>
      <c r="E93">
        <v>211</v>
      </c>
      <c r="G93">
        <v>292</v>
      </c>
      <c r="H93" t="s">
        <v>437</v>
      </c>
      <c r="I93">
        <v>803</v>
      </c>
      <c r="K93">
        <v>124</v>
      </c>
      <c r="L93" t="s">
        <v>447</v>
      </c>
      <c r="M93">
        <v>804</v>
      </c>
      <c r="N93" s="9" t="s">
        <v>372</v>
      </c>
    </row>
    <row r="94" spans="1:14" s="11" customFormat="1" x14ac:dyDescent="0.45">
      <c r="A94" s="11" t="s">
        <v>224</v>
      </c>
      <c r="C94" s="11">
        <v>2093</v>
      </c>
      <c r="D94" s="11" t="s">
        <v>168</v>
      </c>
      <c r="E94">
        <v>211</v>
      </c>
      <c r="F94"/>
      <c r="G94">
        <v>293</v>
      </c>
      <c r="H94" t="s">
        <v>438</v>
      </c>
      <c r="I94">
        <v>803</v>
      </c>
      <c r="K94">
        <v>125</v>
      </c>
      <c r="L94" s="11" t="s">
        <v>452</v>
      </c>
      <c r="M94">
        <v>804</v>
      </c>
      <c r="N94" s="12" t="s">
        <v>373</v>
      </c>
    </row>
    <row r="95" spans="1:14" x14ac:dyDescent="0.45">
      <c r="A95" t="s">
        <v>225</v>
      </c>
      <c r="C95">
        <v>2094</v>
      </c>
      <c r="D95" t="s">
        <v>173</v>
      </c>
      <c r="E95">
        <v>211</v>
      </c>
      <c r="G95">
        <v>294</v>
      </c>
      <c r="H95" t="s">
        <v>439</v>
      </c>
      <c r="I95">
        <v>803</v>
      </c>
      <c r="K95">
        <v>126</v>
      </c>
      <c r="L95" t="s">
        <v>492</v>
      </c>
      <c r="M95">
        <v>804</v>
      </c>
      <c r="N95" s="9" t="s">
        <v>373</v>
      </c>
    </row>
    <row r="96" spans="1:14" x14ac:dyDescent="0.45">
      <c r="A96" t="s">
        <v>226</v>
      </c>
      <c r="C96">
        <v>2095</v>
      </c>
      <c r="D96" t="s">
        <v>169</v>
      </c>
      <c r="E96">
        <v>211</v>
      </c>
      <c r="G96">
        <v>295</v>
      </c>
      <c r="H96" t="s">
        <v>441</v>
      </c>
      <c r="I96">
        <v>803</v>
      </c>
      <c r="K96">
        <v>127</v>
      </c>
      <c r="L96" t="s">
        <v>459</v>
      </c>
      <c r="M96">
        <v>804</v>
      </c>
      <c r="N96" s="9" t="s">
        <v>372</v>
      </c>
    </row>
    <row r="97" spans="1:14" x14ac:dyDescent="0.45">
      <c r="A97" t="s">
        <v>227</v>
      </c>
      <c r="C97">
        <v>2096</v>
      </c>
      <c r="D97" t="s">
        <v>157</v>
      </c>
      <c r="E97">
        <v>211</v>
      </c>
      <c r="G97">
        <v>296</v>
      </c>
      <c r="H97" t="s">
        <v>440</v>
      </c>
      <c r="I97">
        <v>803</v>
      </c>
      <c r="K97">
        <v>128</v>
      </c>
      <c r="L97" t="s">
        <v>467</v>
      </c>
      <c r="M97">
        <v>804</v>
      </c>
      <c r="N97" s="9" t="s">
        <v>373</v>
      </c>
    </row>
    <row r="98" spans="1:14" s="11" customFormat="1" x14ac:dyDescent="0.45">
      <c r="A98" s="11" t="s">
        <v>228</v>
      </c>
      <c r="C98" s="11">
        <v>2113</v>
      </c>
      <c r="D98" s="11" t="s">
        <v>176</v>
      </c>
      <c r="E98">
        <v>212</v>
      </c>
      <c r="F98"/>
      <c r="G98">
        <v>289</v>
      </c>
      <c r="H98" t="s">
        <v>435</v>
      </c>
      <c r="I98">
        <v>803</v>
      </c>
      <c r="K98">
        <v>129</v>
      </c>
      <c r="L98" s="11" t="s">
        <v>506</v>
      </c>
      <c r="M98">
        <v>804</v>
      </c>
      <c r="N98" s="12" t="s">
        <v>373</v>
      </c>
    </row>
    <row r="99" spans="1:14" x14ac:dyDescent="0.45">
      <c r="A99" t="s">
        <v>229</v>
      </c>
      <c r="C99">
        <v>2114</v>
      </c>
      <c r="D99" t="s">
        <v>180</v>
      </c>
      <c r="E99">
        <v>212</v>
      </c>
      <c r="G99">
        <v>290</v>
      </c>
      <c r="H99" t="s">
        <v>434</v>
      </c>
      <c r="I99">
        <v>803</v>
      </c>
      <c r="K99">
        <v>130</v>
      </c>
      <c r="L99" t="s">
        <v>476</v>
      </c>
      <c r="M99">
        <v>804</v>
      </c>
      <c r="N99" s="9" t="s">
        <v>373</v>
      </c>
    </row>
    <row r="100" spans="1:14" x14ac:dyDescent="0.45">
      <c r="A100" t="s">
        <v>230</v>
      </c>
      <c r="C100">
        <v>2115</v>
      </c>
      <c r="D100" t="s">
        <v>179</v>
      </c>
      <c r="E100">
        <v>212</v>
      </c>
      <c r="G100">
        <v>291</v>
      </c>
      <c r="H100" t="s">
        <v>436</v>
      </c>
      <c r="I100">
        <v>803</v>
      </c>
      <c r="K100">
        <v>131</v>
      </c>
      <c r="L100" t="s">
        <v>449</v>
      </c>
      <c r="M100">
        <v>804</v>
      </c>
      <c r="N100" s="9" t="s">
        <v>372</v>
      </c>
    </row>
    <row r="101" spans="1:14" x14ac:dyDescent="0.45">
      <c r="A101" t="s">
        <v>231</v>
      </c>
      <c r="C101">
        <v>2116</v>
      </c>
      <c r="D101" t="s">
        <v>172</v>
      </c>
      <c r="E101">
        <v>212</v>
      </c>
      <c r="G101">
        <v>292</v>
      </c>
      <c r="H101" t="s">
        <v>437</v>
      </c>
      <c r="I101">
        <v>803</v>
      </c>
      <c r="K101">
        <v>132</v>
      </c>
      <c r="L101" t="s">
        <v>450</v>
      </c>
      <c r="M101">
        <v>804</v>
      </c>
      <c r="N101" s="15" t="s">
        <v>373</v>
      </c>
    </row>
    <row r="102" spans="1:14" s="11" customFormat="1" x14ac:dyDescent="0.45">
      <c r="A102" s="11" t="s">
        <v>232</v>
      </c>
      <c r="C102" s="11">
        <v>2117</v>
      </c>
      <c r="D102" s="11" t="s">
        <v>171</v>
      </c>
      <c r="E102">
        <v>212</v>
      </c>
      <c r="F102"/>
      <c r="G102">
        <v>293</v>
      </c>
      <c r="H102" t="s">
        <v>438</v>
      </c>
      <c r="I102">
        <v>803</v>
      </c>
      <c r="K102">
        <v>133</v>
      </c>
      <c r="L102" s="11" t="s">
        <v>443</v>
      </c>
      <c r="M102">
        <v>804</v>
      </c>
      <c r="N102" s="12" t="s">
        <v>373</v>
      </c>
    </row>
    <row r="103" spans="1:14" x14ac:dyDescent="0.45">
      <c r="A103" t="s">
        <v>233</v>
      </c>
      <c r="C103">
        <v>2118</v>
      </c>
      <c r="D103" t="s">
        <v>166</v>
      </c>
      <c r="E103">
        <v>212</v>
      </c>
      <c r="G103">
        <v>294</v>
      </c>
      <c r="H103" t="s">
        <v>439</v>
      </c>
      <c r="I103">
        <v>803</v>
      </c>
      <c r="K103">
        <v>134</v>
      </c>
      <c r="L103" t="s">
        <v>471</v>
      </c>
      <c r="M103">
        <v>804</v>
      </c>
      <c r="N103" s="9" t="s">
        <v>372</v>
      </c>
    </row>
    <row r="104" spans="1:14" x14ac:dyDescent="0.45">
      <c r="A104" t="s">
        <v>234</v>
      </c>
      <c r="C104">
        <v>2119</v>
      </c>
      <c r="D104" t="s">
        <v>167</v>
      </c>
      <c r="E104">
        <v>212</v>
      </c>
      <c r="G104">
        <v>295</v>
      </c>
      <c r="H104" t="s">
        <v>441</v>
      </c>
      <c r="I104">
        <v>803</v>
      </c>
      <c r="K104">
        <v>135</v>
      </c>
      <c r="L104" t="s">
        <v>507</v>
      </c>
      <c r="M104">
        <v>804</v>
      </c>
      <c r="N104" s="9" t="s">
        <v>372</v>
      </c>
    </row>
    <row r="105" spans="1:14" x14ac:dyDescent="0.45">
      <c r="A105" t="s">
        <v>235</v>
      </c>
      <c r="C105">
        <v>2120</v>
      </c>
      <c r="D105" t="s">
        <v>154</v>
      </c>
      <c r="E105">
        <v>212</v>
      </c>
      <c r="G105">
        <v>296</v>
      </c>
      <c r="H105" t="s">
        <v>440</v>
      </c>
      <c r="I105">
        <v>803</v>
      </c>
      <c r="K105">
        <v>136</v>
      </c>
      <c r="L105" t="s">
        <v>465</v>
      </c>
      <c r="M105">
        <v>804</v>
      </c>
      <c r="N105" s="9" t="s">
        <v>372</v>
      </c>
    </row>
    <row r="106" spans="1:14" ht="14" customHeight="1" x14ac:dyDescent="0.45">
      <c r="A106" t="s">
        <v>236</v>
      </c>
      <c r="C106">
        <v>2129</v>
      </c>
      <c r="D106" t="s">
        <v>141</v>
      </c>
      <c r="E106">
        <v>213</v>
      </c>
      <c r="G106">
        <v>289</v>
      </c>
      <c r="H106" t="s">
        <v>435</v>
      </c>
      <c r="I106">
        <v>803</v>
      </c>
      <c r="K106">
        <v>137</v>
      </c>
      <c r="L106" t="s">
        <v>508</v>
      </c>
      <c r="M106">
        <v>804</v>
      </c>
      <c r="N106" s="9" t="s">
        <v>373</v>
      </c>
    </row>
    <row r="107" spans="1:14" s="11" customFormat="1" x14ac:dyDescent="0.45">
      <c r="A107" s="11" t="s">
        <v>237</v>
      </c>
      <c r="C107" s="11">
        <v>2130</v>
      </c>
      <c r="D107" s="11" t="s">
        <v>146</v>
      </c>
      <c r="E107">
        <v>213</v>
      </c>
      <c r="F107"/>
      <c r="G107">
        <v>290</v>
      </c>
      <c r="H107" t="s">
        <v>434</v>
      </c>
      <c r="I107">
        <v>803</v>
      </c>
      <c r="K107">
        <v>138</v>
      </c>
      <c r="L107" s="11" t="s">
        <v>462</v>
      </c>
      <c r="M107">
        <v>804</v>
      </c>
      <c r="N107" s="16" t="s">
        <v>373</v>
      </c>
    </row>
    <row r="108" spans="1:14" x14ac:dyDescent="0.45">
      <c r="A108" t="s">
        <v>238</v>
      </c>
      <c r="C108">
        <v>2131</v>
      </c>
      <c r="D108" t="s">
        <v>150</v>
      </c>
      <c r="E108">
        <v>213</v>
      </c>
      <c r="G108">
        <v>291</v>
      </c>
      <c r="H108" t="s">
        <v>436</v>
      </c>
      <c r="I108">
        <v>803</v>
      </c>
      <c r="K108">
        <v>139</v>
      </c>
      <c r="L108" t="s">
        <v>491</v>
      </c>
      <c r="M108">
        <v>804</v>
      </c>
      <c r="N108" s="9" t="s">
        <v>372</v>
      </c>
    </row>
    <row r="109" spans="1:14" x14ac:dyDescent="0.45">
      <c r="A109" t="s">
        <v>239</v>
      </c>
      <c r="C109">
        <v>2132</v>
      </c>
      <c r="D109" t="s">
        <v>159</v>
      </c>
      <c r="E109">
        <v>213</v>
      </c>
      <c r="G109">
        <v>292</v>
      </c>
      <c r="H109" t="s">
        <v>437</v>
      </c>
      <c r="I109">
        <v>803</v>
      </c>
      <c r="K109">
        <v>140</v>
      </c>
      <c r="L109" t="s">
        <v>509</v>
      </c>
      <c r="M109">
        <v>804</v>
      </c>
      <c r="N109" s="9" t="s">
        <v>373</v>
      </c>
    </row>
    <row r="110" spans="1:14" x14ac:dyDescent="0.45">
      <c r="A110" t="s">
        <v>240</v>
      </c>
      <c r="C110">
        <v>2133</v>
      </c>
      <c r="D110" t="s">
        <v>162</v>
      </c>
      <c r="E110">
        <v>213</v>
      </c>
      <c r="G110">
        <v>293</v>
      </c>
      <c r="H110" t="s">
        <v>438</v>
      </c>
      <c r="I110">
        <v>803</v>
      </c>
      <c r="K110">
        <v>141</v>
      </c>
      <c r="L110" t="s">
        <v>448</v>
      </c>
      <c r="M110">
        <v>804</v>
      </c>
      <c r="N110" s="9" t="s">
        <v>372</v>
      </c>
    </row>
    <row r="111" spans="1:14" x14ac:dyDescent="0.45">
      <c r="A111" t="s">
        <v>241</v>
      </c>
      <c r="C111">
        <v>2134</v>
      </c>
      <c r="D111" t="s">
        <v>156</v>
      </c>
      <c r="E111">
        <v>213</v>
      </c>
      <c r="G111">
        <v>294</v>
      </c>
      <c r="H111" t="s">
        <v>439</v>
      </c>
      <c r="I111">
        <v>803</v>
      </c>
      <c r="K111">
        <v>142</v>
      </c>
      <c r="L111" t="s">
        <v>474</v>
      </c>
      <c r="M111">
        <v>804</v>
      </c>
      <c r="N111" s="9" t="s">
        <v>372</v>
      </c>
    </row>
    <row r="112" spans="1:14" s="11" customFormat="1" x14ac:dyDescent="0.45">
      <c r="A112" s="11" t="s">
        <v>242</v>
      </c>
      <c r="C112" s="11">
        <v>2135</v>
      </c>
      <c r="D112" s="11" t="s">
        <v>152</v>
      </c>
      <c r="E112">
        <v>213</v>
      </c>
      <c r="F112"/>
      <c r="G112">
        <v>295</v>
      </c>
      <c r="H112" t="s">
        <v>441</v>
      </c>
      <c r="I112">
        <v>803</v>
      </c>
      <c r="K112">
        <v>143</v>
      </c>
      <c r="L112" s="11" t="s">
        <v>480</v>
      </c>
      <c r="M112">
        <v>804</v>
      </c>
      <c r="N112" s="16" t="s">
        <v>373</v>
      </c>
    </row>
    <row r="113" spans="1:14" x14ac:dyDescent="0.45">
      <c r="A113" t="s">
        <v>243</v>
      </c>
      <c r="C113">
        <v>2136</v>
      </c>
      <c r="D113" t="s">
        <v>165</v>
      </c>
      <c r="E113">
        <v>213</v>
      </c>
      <c r="G113">
        <v>296</v>
      </c>
      <c r="H113" t="s">
        <v>440</v>
      </c>
      <c r="I113">
        <v>803</v>
      </c>
      <c r="K113">
        <v>144</v>
      </c>
      <c r="L113" t="s">
        <v>510</v>
      </c>
      <c r="M113">
        <v>804</v>
      </c>
      <c r="N113" s="9" t="s">
        <v>372</v>
      </c>
    </row>
    <row r="114" spans="1:14" x14ac:dyDescent="0.45">
      <c r="A114" t="s">
        <v>244</v>
      </c>
      <c r="C114">
        <v>2137</v>
      </c>
      <c r="D114" t="s">
        <v>185</v>
      </c>
      <c r="E114">
        <v>214</v>
      </c>
      <c r="G114">
        <v>289</v>
      </c>
      <c r="H114" t="s">
        <v>435</v>
      </c>
      <c r="I114">
        <v>803</v>
      </c>
      <c r="K114">
        <v>145</v>
      </c>
      <c r="L114" t="s">
        <v>466</v>
      </c>
      <c r="M114">
        <v>804</v>
      </c>
      <c r="N114" s="9" t="s">
        <v>373</v>
      </c>
    </row>
    <row r="115" spans="1:14" x14ac:dyDescent="0.45">
      <c r="A115" t="s">
        <v>245</v>
      </c>
      <c r="C115">
        <v>2138</v>
      </c>
      <c r="D115" t="s">
        <v>181</v>
      </c>
      <c r="E115">
        <v>214</v>
      </c>
      <c r="G115">
        <v>290</v>
      </c>
      <c r="H115" t="s">
        <v>434</v>
      </c>
      <c r="I115">
        <v>803</v>
      </c>
      <c r="K115">
        <v>146</v>
      </c>
      <c r="L115" t="s">
        <v>460</v>
      </c>
      <c r="M115">
        <v>804</v>
      </c>
      <c r="N115" s="9" t="s">
        <v>373</v>
      </c>
    </row>
    <row r="116" spans="1:14" s="11" customFormat="1" x14ac:dyDescent="0.45">
      <c r="A116" s="11" t="s">
        <v>246</v>
      </c>
      <c r="C116" s="11">
        <v>2139</v>
      </c>
      <c r="D116" s="11" t="s">
        <v>184</v>
      </c>
      <c r="E116">
        <v>214</v>
      </c>
      <c r="F116"/>
      <c r="G116">
        <v>291</v>
      </c>
      <c r="H116" t="s">
        <v>436</v>
      </c>
      <c r="I116">
        <v>803</v>
      </c>
      <c r="K116">
        <v>147</v>
      </c>
      <c r="L116" s="11" t="s">
        <v>513</v>
      </c>
      <c r="M116">
        <v>804</v>
      </c>
      <c r="N116" s="12" t="s">
        <v>373</v>
      </c>
    </row>
    <row r="117" spans="1:14" x14ac:dyDescent="0.45">
      <c r="A117" t="s">
        <v>247</v>
      </c>
      <c r="C117">
        <v>2140</v>
      </c>
      <c r="D117" t="s">
        <v>187</v>
      </c>
      <c r="E117">
        <v>214</v>
      </c>
      <c r="G117">
        <v>292</v>
      </c>
      <c r="H117" t="s">
        <v>437</v>
      </c>
      <c r="I117">
        <v>803</v>
      </c>
      <c r="K117">
        <v>148</v>
      </c>
      <c r="L117" t="s">
        <v>487</v>
      </c>
      <c r="M117">
        <v>804</v>
      </c>
      <c r="N117" s="9" t="s">
        <v>372</v>
      </c>
    </row>
    <row r="118" spans="1:14" x14ac:dyDescent="0.45">
      <c r="A118" t="s">
        <v>248</v>
      </c>
      <c r="C118">
        <v>2141</v>
      </c>
      <c r="D118" t="s">
        <v>190</v>
      </c>
      <c r="E118">
        <v>214</v>
      </c>
      <c r="G118">
        <v>293</v>
      </c>
      <c r="H118" t="s">
        <v>438</v>
      </c>
      <c r="I118">
        <v>803</v>
      </c>
      <c r="K118">
        <v>149</v>
      </c>
      <c r="L118" t="s">
        <v>478</v>
      </c>
      <c r="M118">
        <v>804</v>
      </c>
      <c r="N118" s="9" t="s">
        <v>372</v>
      </c>
    </row>
    <row r="119" spans="1:14" x14ac:dyDescent="0.45">
      <c r="A119" t="s">
        <v>249</v>
      </c>
      <c r="C119">
        <v>2142</v>
      </c>
      <c r="D119" t="s">
        <v>195</v>
      </c>
      <c r="E119">
        <v>214</v>
      </c>
      <c r="G119">
        <v>294</v>
      </c>
      <c r="H119" t="s">
        <v>439</v>
      </c>
      <c r="I119">
        <v>803</v>
      </c>
      <c r="K119">
        <v>150</v>
      </c>
      <c r="L119" t="s">
        <v>464</v>
      </c>
      <c r="M119">
        <v>804</v>
      </c>
      <c r="N119" s="9" t="s">
        <v>372</v>
      </c>
    </row>
    <row r="120" spans="1:14" x14ac:dyDescent="0.45">
      <c r="A120" t="s">
        <v>250</v>
      </c>
      <c r="C120">
        <v>2143</v>
      </c>
      <c r="D120" t="s">
        <v>191</v>
      </c>
      <c r="E120">
        <v>214</v>
      </c>
      <c r="G120">
        <v>295</v>
      </c>
      <c r="H120" t="s">
        <v>441</v>
      </c>
      <c r="I120">
        <v>803</v>
      </c>
      <c r="K120">
        <v>151</v>
      </c>
      <c r="L120" t="s">
        <v>494</v>
      </c>
      <c r="M120">
        <v>804</v>
      </c>
      <c r="N120" s="9" t="s">
        <v>372</v>
      </c>
    </row>
    <row r="121" spans="1:14" x14ac:dyDescent="0.45">
      <c r="A121" t="s">
        <v>251</v>
      </c>
      <c r="C121">
        <v>2144</v>
      </c>
      <c r="D121" t="s">
        <v>134</v>
      </c>
      <c r="E121">
        <v>214</v>
      </c>
      <c r="G121">
        <v>296</v>
      </c>
      <c r="H121" t="s">
        <v>440</v>
      </c>
      <c r="I121">
        <v>803</v>
      </c>
      <c r="K121">
        <v>152</v>
      </c>
      <c r="L121" t="s">
        <v>485</v>
      </c>
      <c r="M121">
        <v>804</v>
      </c>
      <c r="N121" s="9" t="s">
        <v>373</v>
      </c>
    </row>
    <row r="122" spans="1:14" x14ac:dyDescent="0.45">
      <c r="A122" t="s">
        <v>252</v>
      </c>
      <c r="C122">
        <v>2145</v>
      </c>
      <c r="D122" t="s">
        <v>140</v>
      </c>
      <c r="E122">
        <v>215</v>
      </c>
      <c r="G122">
        <v>289</v>
      </c>
      <c r="H122" t="s">
        <v>435</v>
      </c>
      <c r="I122">
        <v>803</v>
      </c>
      <c r="K122">
        <v>153</v>
      </c>
      <c r="L122" t="s">
        <v>484</v>
      </c>
      <c r="M122">
        <v>804</v>
      </c>
      <c r="N122" s="9" t="s">
        <v>373</v>
      </c>
    </row>
    <row r="123" spans="1:14" x14ac:dyDescent="0.45">
      <c r="A123" t="s">
        <v>253</v>
      </c>
      <c r="C123">
        <v>2146</v>
      </c>
      <c r="D123" t="s">
        <v>138</v>
      </c>
      <c r="E123">
        <v>215</v>
      </c>
      <c r="G123">
        <v>290</v>
      </c>
      <c r="H123" t="s">
        <v>434</v>
      </c>
      <c r="I123">
        <v>803</v>
      </c>
      <c r="K123">
        <v>154</v>
      </c>
      <c r="L123" t="s">
        <v>451</v>
      </c>
      <c r="M123">
        <v>804</v>
      </c>
      <c r="N123" s="9" t="s">
        <v>372</v>
      </c>
    </row>
    <row r="124" spans="1:14" x14ac:dyDescent="0.45">
      <c r="A124" t="s">
        <v>254</v>
      </c>
      <c r="C124">
        <v>2147</v>
      </c>
      <c r="D124" t="s">
        <v>139</v>
      </c>
      <c r="E124">
        <v>215</v>
      </c>
      <c r="G124">
        <v>291</v>
      </c>
      <c r="H124" t="s">
        <v>436</v>
      </c>
      <c r="I124">
        <v>803</v>
      </c>
      <c r="K124">
        <v>155</v>
      </c>
      <c r="L124" t="s">
        <v>482</v>
      </c>
      <c r="M124">
        <v>804</v>
      </c>
      <c r="N124" s="9" t="s">
        <v>372</v>
      </c>
    </row>
    <row r="125" spans="1:14" s="11" customFormat="1" x14ac:dyDescent="0.45">
      <c r="A125" s="11" t="s">
        <v>255</v>
      </c>
      <c r="C125" s="11">
        <v>2148</v>
      </c>
      <c r="D125" s="11" t="s">
        <v>132</v>
      </c>
      <c r="E125">
        <v>215</v>
      </c>
      <c r="F125"/>
      <c r="G125">
        <v>292</v>
      </c>
      <c r="H125" t="s">
        <v>437</v>
      </c>
      <c r="I125">
        <v>803</v>
      </c>
      <c r="K125">
        <v>156</v>
      </c>
      <c r="L125" s="11" t="s">
        <v>477</v>
      </c>
      <c r="M125">
        <v>804</v>
      </c>
      <c r="N125" s="12" t="s">
        <v>372</v>
      </c>
    </row>
    <row r="126" spans="1:14" x14ac:dyDescent="0.45">
      <c r="A126" t="s">
        <v>256</v>
      </c>
      <c r="C126">
        <v>2149</v>
      </c>
      <c r="D126" t="s">
        <v>133</v>
      </c>
      <c r="E126">
        <v>215</v>
      </c>
      <c r="G126">
        <v>293</v>
      </c>
      <c r="H126" t="s">
        <v>438</v>
      </c>
      <c r="I126">
        <v>803</v>
      </c>
      <c r="K126">
        <v>157</v>
      </c>
      <c r="L126" t="s">
        <v>457</v>
      </c>
      <c r="M126">
        <v>804</v>
      </c>
      <c r="N126" s="9" t="s">
        <v>373</v>
      </c>
    </row>
    <row r="127" spans="1:14" x14ac:dyDescent="0.45">
      <c r="A127" t="s">
        <v>257</v>
      </c>
      <c r="C127">
        <v>2150</v>
      </c>
      <c r="D127" t="s">
        <v>137</v>
      </c>
      <c r="E127">
        <v>215</v>
      </c>
      <c r="G127">
        <v>294</v>
      </c>
      <c r="H127" t="s">
        <v>439</v>
      </c>
      <c r="I127">
        <v>803</v>
      </c>
      <c r="K127">
        <v>158</v>
      </c>
      <c r="L127" t="s">
        <v>483</v>
      </c>
      <c r="M127">
        <v>804</v>
      </c>
      <c r="N127" s="9" t="s">
        <v>373</v>
      </c>
    </row>
    <row r="128" spans="1:14" x14ac:dyDescent="0.45">
      <c r="A128" t="s">
        <v>258</v>
      </c>
      <c r="C128">
        <v>2151</v>
      </c>
      <c r="D128" t="s">
        <v>135</v>
      </c>
      <c r="E128">
        <v>215</v>
      </c>
      <c r="G128">
        <v>295</v>
      </c>
      <c r="H128" t="s">
        <v>441</v>
      </c>
      <c r="I128">
        <v>803</v>
      </c>
      <c r="K128">
        <v>159</v>
      </c>
      <c r="L128" t="s">
        <v>495</v>
      </c>
      <c r="M128">
        <v>804</v>
      </c>
      <c r="N128" s="9" t="s">
        <v>372</v>
      </c>
    </row>
    <row r="129" spans="1:14" x14ac:dyDescent="0.45">
      <c r="A129" s="11" t="s">
        <v>259</v>
      </c>
      <c r="B129" s="11"/>
      <c r="C129" s="11">
        <v>2152</v>
      </c>
      <c r="D129" s="11" t="s">
        <v>192</v>
      </c>
      <c r="E129">
        <v>215</v>
      </c>
      <c r="G129">
        <v>296</v>
      </c>
      <c r="H129" t="s">
        <v>440</v>
      </c>
      <c r="I129">
        <v>803</v>
      </c>
      <c r="K129">
        <v>160</v>
      </c>
      <c r="L129" s="11" t="s">
        <v>446</v>
      </c>
      <c r="M129">
        <v>804</v>
      </c>
      <c r="N129" s="12" t="s">
        <v>373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129"/>
  <sheetViews>
    <sheetView topLeftCell="A51" workbookViewId="0">
      <selection activeCell="E84" sqref="E84"/>
    </sheetView>
  </sheetViews>
  <sheetFormatPr defaultRowHeight="14.25" x14ac:dyDescent="0.45"/>
  <cols>
    <col min="3" max="3" width="12.19921875" customWidth="1"/>
    <col min="4" max="4" width="15.86328125" customWidth="1"/>
    <col min="8" max="8" width="25.53125" customWidth="1"/>
    <col min="9" max="9" width="13.796875" customWidth="1"/>
  </cols>
  <sheetData>
    <row r="1" spans="1:11" ht="14.65" thickBot="1" x14ac:dyDescent="0.5">
      <c r="A1" s="17" t="s">
        <v>358</v>
      </c>
      <c r="B1" s="18" t="s">
        <v>359</v>
      </c>
      <c r="C1" s="19" t="s">
        <v>360</v>
      </c>
      <c r="D1" s="20" t="s">
        <v>361</v>
      </c>
      <c r="E1" s="20" t="s">
        <v>362</v>
      </c>
      <c r="F1" s="19" t="s">
        <v>496</v>
      </c>
      <c r="G1" s="21" t="s">
        <v>497</v>
      </c>
      <c r="H1" s="21" t="s">
        <v>498</v>
      </c>
      <c r="I1" s="21" t="s">
        <v>499</v>
      </c>
      <c r="J1" t="s">
        <v>371</v>
      </c>
      <c r="K1" s="7"/>
    </row>
    <row r="2" spans="1:11" x14ac:dyDescent="0.45">
      <c r="A2" s="9" t="s">
        <v>3</v>
      </c>
      <c r="B2" s="8"/>
      <c r="C2">
        <v>2001</v>
      </c>
      <c r="D2" t="s">
        <v>67</v>
      </c>
      <c r="E2">
        <v>200</v>
      </c>
      <c r="G2">
        <v>161</v>
      </c>
      <c r="H2" t="s">
        <v>538</v>
      </c>
      <c r="I2">
        <v>801</v>
      </c>
      <c r="J2" t="s">
        <v>373</v>
      </c>
      <c r="K2" s="7"/>
    </row>
    <row r="3" spans="1:11" x14ac:dyDescent="0.45">
      <c r="A3" s="12" t="s">
        <v>4</v>
      </c>
      <c r="B3" s="14"/>
      <c r="C3" s="11">
        <v>2002</v>
      </c>
      <c r="D3" s="11" t="s">
        <v>68</v>
      </c>
      <c r="E3">
        <v>200</v>
      </c>
      <c r="G3">
        <v>162</v>
      </c>
      <c r="H3" s="11" t="s">
        <v>537</v>
      </c>
      <c r="I3">
        <v>801</v>
      </c>
      <c r="J3" t="s">
        <v>373</v>
      </c>
    </row>
    <row r="4" spans="1:11" x14ac:dyDescent="0.45">
      <c r="A4" s="9" t="s">
        <v>5</v>
      </c>
      <c r="C4">
        <v>2003</v>
      </c>
      <c r="D4" t="s">
        <v>69</v>
      </c>
      <c r="E4">
        <v>200</v>
      </c>
      <c r="G4">
        <v>163</v>
      </c>
      <c r="H4" t="s">
        <v>554</v>
      </c>
      <c r="I4">
        <v>801</v>
      </c>
      <c r="J4" t="s">
        <v>372</v>
      </c>
    </row>
    <row r="5" spans="1:11" x14ac:dyDescent="0.45">
      <c r="A5" s="9" t="s">
        <v>6</v>
      </c>
      <c r="C5">
        <v>2004</v>
      </c>
      <c r="D5" t="s">
        <v>70</v>
      </c>
      <c r="E5">
        <v>200</v>
      </c>
      <c r="G5">
        <v>164</v>
      </c>
      <c r="H5" t="s">
        <v>551</v>
      </c>
      <c r="I5">
        <v>801</v>
      </c>
      <c r="J5" t="s">
        <v>373</v>
      </c>
    </row>
    <row r="6" spans="1:11" x14ac:dyDescent="0.45">
      <c r="A6" s="12" t="s">
        <v>7</v>
      </c>
      <c r="B6" s="11"/>
      <c r="C6" s="11">
        <v>2005</v>
      </c>
      <c r="D6" s="11" t="s">
        <v>71</v>
      </c>
      <c r="E6">
        <v>200</v>
      </c>
      <c r="G6">
        <v>165</v>
      </c>
      <c r="H6" s="11" t="s">
        <v>541</v>
      </c>
      <c r="I6">
        <v>801</v>
      </c>
      <c r="J6" t="s">
        <v>372</v>
      </c>
    </row>
    <row r="7" spans="1:11" x14ac:dyDescent="0.45">
      <c r="A7" s="9" t="s">
        <v>8</v>
      </c>
      <c r="C7">
        <v>2006</v>
      </c>
      <c r="D7" t="s">
        <v>72</v>
      </c>
      <c r="E7">
        <v>200</v>
      </c>
      <c r="G7">
        <v>166</v>
      </c>
      <c r="H7" t="s">
        <v>544</v>
      </c>
      <c r="I7">
        <v>801</v>
      </c>
      <c r="J7" t="s">
        <v>373</v>
      </c>
    </row>
    <row r="8" spans="1:11" x14ac:dyDescent="0.45">
      <c r="A8" s="9" t="s">
        <v>9</v>
      </c>
      <c r="C8">
        <v>2007</v>
      </c>
      <c r="D8" t="s">
        <v>73</v>
      </c>
      <c r="E8">
        <v>200</v>
      </c>
      <c r="G8">
        <v>167</v>
      </c>
      <c r="H8" t="s">
        <v>524</v>
      </c>
      <c r="I8">
        <v>801</v>
      </c>
      <c r="J8" t="s">
        <v>372</v>
      </c>
    </row>
    <row r="9" spans="1:11" x14ac:dyDescent="0.45">
      <c r="A9" s="9" t="s">
        <v>10</v>
      </c>
      <c r="C9">
        <v>2008</v>
      </c>
      <c r="D9" t="s">
        <v>74</v>
      </c>
      <c r="E9">
        <v>200</v>
      </c>
      <c r="G9">
        <v>168</v>
      </c>
      <c r="H9" t="s">
        <v>643</v>
      </c>
      <c r="I9">
        <v>801</v>
      </c>
      <c r="J9" t="s">
        <v>372</v>
      </c>
    </row>
    <row r="10" spans="1:11" x14ac:dyDescent="0.45">
      <c r="A10" s="9" t="s">
        <v>11</v>
      </c>
      <c r="C10">
        <v>2009</v>
      </c>
      <c r="D10" t="s">
        <v>76</v>
      </c>
      <c r="E10">
        <v>201</v>
      </c>
      <c r="G10">
        <v>169</v>
      </c>
      <c r="H10" t="s">
        <v>553</v>
      </c>
      <c r="I10">
        <v>801</v>
      </c>
      <c r="J10" t="s">
        <v>373</v>
      </c>
    </row>
    <row r="11" spans="1:11" x14ac:dyDescent="0.45">
      <c r="A11" s="9" t="s">
        <v>12</v>
      </c>
      <c r="C11">
        <v>2010</v>
      </c>
      <c r="D11" t="s">
        <v>77</v>
      </c>
      <c r="E11">
        <v>201</v>
      </c>
      <c r="G11">
        <v>170</v>
      </c>
      <c r="H11" t="s">
        <v>555</v>
      </c>
      <c r="I11">
        <v>801</v>
      </c>
      <c r="J11" t="s">
        <v>373</v>
      </c>
    </row>
    <row r="12" spans="1:11" x14ac:dyDescent="0.45">
      <c r="A12" s="12" t="s">
        <v>13</v>
      </c>
      <c r="C12" s="11">
        <v>2011</v>
      </c>
      <c r="D12" s="11" t="s">
        <v>78</v>
      </c>
      <c r="E12">
        <v>201</v>
      </c>
      <c r="G12">
        <v>171</v>
      </c>
      <c r="H12" s="11" t="s">
        <v>529</v>
      </c>
      <c r="I12">
        <v>801</v>
      </c>
      <c r="J12" t="s">
        <v>372</v>
      </c>
    </row>
    <row r="13" spans="1:11" x14ac:dyDescent="0.45">
      <c r="A13" s="9" t="s">
        <v>14</v>
      </c>
      <c r="C13">
        <v>2012</v>
      </c>
      <c r="D13" t="s">
        <v>79</v>
      </c>
      <c r="E13">
        <v>201</v>
      </c>
      <c r="G13">
        <v>172</v>
      </c>
      <c r="H13" t="s">
        <v>626</v>
      </c>
      <c r="I13">
        <v>801</v>
      </c>
      <c r="J13" t="s">
        <v>372</v>
      </c>
    </row>
    <row r="14" spans="1:11" ht="14" customHeight="1" x14ac:dyDescent="0.45">
      <c r="A14" s="9" t="s">
        <v>15</v>
      </c>
      <c r="C14">
        <v>2013</v>
      </c>
      <c r="D14" t="s">
        <v>80</v>
      </c>
      <c r="E14">
        <v>201</v>
      </c>
      <c r="G14">
        <v>173</v>
      </c>
      <c r="H14" t="s">
        <v>532</v>
      </c>
      <c r="I14">
        <v>801</v>
      </c>
      <c r="J14" t="s">
        <v>372</v>
      </c>
    </row>
    <row r="15" spans="1:11" x14ac:dyDescent="0.45">
      <c r="A15" s="12" t="s">
        <v>16</v>
      </c>
      <c r="C15">
        <v>2014</v>
      </c>
      <c r="D15" s="11" t="s">
        <v>81</v>
      </c>
      <c r="E15">
        <v>201</v>
      </c>
      <c r="G15">
        <v>174</v>
      </c>
      <c r="H15" s="11" t="s">
        <v>518</v>
      </c>
      <c r="I15">
        <v>801</v>
      </c>
      <c r="J15" t="s">
        <v>373</v>
      </c>
    </row>
    <row r="16" spans="1:11" x14ac:dyDescent="0.45">
      <c r="A16" s="9" t="s">
        <v>17</v>
      </c>
      <c r="C16">
        <v>2015</v>
      </c>
      <c r="D16" t="s">
        <v>82</v>
      </c>
      <c r="E16">
        <v>201</v>
      </c>
      <c r="G16">
        <v>175</v>
      </c>
      <c r="H16" t="s">
        <v>562</v>
      </c>
      <c r="I16">
        <v>801</v>
      </c>
      <c r="J16" t="s">
        <v>373</v>
      </c>
    </row>
    <row r="17" spans="1:10" x14ac:dyDescent="0.45">
      <c r="A17" s="9" t="s">
        <v>18</v>
      </c>
      <c r="C17">
        <v>2016</v>
      </c>
      <c r="D17" t="s">
        <v>83</v>
      </c>
      <c r="E17">
        <v>201</v>
      </c>
      <c r="G17">
        <v>176</v>
      </c>
      <c r="H17" t="s">
        <v>527</v>
      </c>
      <c r="I17">
        <v>801</v>
      </c>
      <c r="J17" t="s">
        <v>372</v>
      </c>
    </row>
    <row r="18" spans="1:10" x14ac:dyDescent="0.45">
      <c r="A18" s="9" t="s">
        <v>19</v>
      </c>
      <c r="C18">
        <v>2017</v>
      </c>
      <c r="D18" t="s">
        <v>84</v>
      </c>
      <c r="E18">
        <v>202</v>
      </c>
      <c r="G18">
        <v>177</v>
      </c>
      <c r="H18" t="s">
        <v>558</v>
      </c>
      <c r="I18">
        <v>801</v>
      </c>
      <c r="J18" t="s">
        <v>372</v>
      </c>
    </row>
    <row r="19" spans="1:10" x14ac:dyDescent="0.45">
      <c r="A19" s="9" t="s">
        <v>20</v>
      </c>
      <c r="C19">
        <v>2018</v>
      </c>
      <c r="D19" t="s">
        <v>85</v>
      </c>
      <c r="E19">
        <v>202</v>
      </c>
      <c r="G19">
        <v>178</v>
      </c>
      <c r="H19" t="s">
        <v>644</v>
      </c>
      <c r="I19">
        <v>801</v>
      </c>
      <c r="J19" t="s">
        <v>373</v>
      </c>
    </row>
    <row r="20" spans="1:10" x14ac:dyDescent="0.45">
      <c r="A20" s="9" t="s">
        <v>21</v>
      </c>
      <c r="C20">
        <v>2019</v>
      </c>
      <c r="D20" t="s">
        <v>94</v>
      </c>
      <c r="E20">
        <v>202</v>
      </c>
      <c r="G20">
        <v>179</v>
      </c>
      <c r="H20" t="s">
        <v>516</v>
      </c>
      <c r="I20">
        <v>801</v>
      </c>
      <c r="J20" t="s">
        <v>372</v>
      </c>
    </row>
    <row r="21" spans="1:10" x14ac:dyDescent="0.45">
      <c r="A21" s="9" t="s">
        <v>22</v>
      </c>
      <c r="C21">
        <v>2020</v>
      </c>
      <c r="D21" t="s">
        <v>95</v>
      </c>
      <c r="E21">
        <v>202</v>
      </c>
      <c r="G21">
        <v>180</v>
      </c>
      <c r="H21" t="s">
        <v>517</v>
      </c>
      <c r="I21">
        <v>801</v>
      </c>
      <c r="J21" t="s">
        <v>372</v>
      </c>
    </row>
    <row r="22" spans="1:10" x14ac:dyDescent="0.45">
      <c r="A22" s="12" t="s">
        <v>23</v>
      </c>
      <c r="C22">
        <v>2021</v>
      </c>
      <c r="D22" s="11" t="s">
        <v>96</v>
      </c>
      <c r="E22">
        <v>202</v>
      </c>
      <c r="G22">
        <v>181</v>
      </c>
      <c r="H22" s="11" t="s">
        <v>645</v>
      </c>
      <c r="I22">
        <v>801</v>
      </c>
      <c r="J22" t="s">
        <v>373</v>
      </c>
    </row>
    <row r="23" spans="1:10" x14ac:dyDescent="0.45">
      <c r="A23" s="9" t="s">
        <v>24</v>
      </c>
      <c r="C23">
        <v>2022</v>
      </c>
      <c r="D23" t="s">
        <v>97</v>
      </c>
      <c r="E23">
        <v>202</v>
      </c>
      <c r="G23">
        <v>182</v>
      </c>
      <c r="H23" t="s">
        <v>552</v>
      </c>
      <c r="I23">
        <v>801</v>
      </c>
      <c r="J23" t="s">
        <v>372</v>
      </c>
    </row>
    <row r="24" spans="1:10" x14ac:dyDescent="0.45">
      <c r="A24" s="9" t="s">
        <v>25</v>
      </c>
      <c r="C24">
        <v>2023</v>
      </c>
      <c r="D24" t="s">
        <v>98</v>
      </c>
      <c r="E24">
        <v>202</v>
      </c>
      <c r="G24">
        <v>183</v>
      </c>
      <c r="H24" t="s">
        <v>539</v>
      </c>
      <c r="I24">
        <v>801</v>
      </c>
      <c r="J24" t="s">
        <v>373</v>
      </c>
    </row>
    <row r="25" spans="1:10" x14ac:dyDescent="0.45">
      <c r="A25" s="12" t="s">
        <v>26</v>
      </c>
      <c r="C25">
        <v>2024</v>
      </c>
      <c r="D25" s="11" t="s">
        <v>99</v>
      </c>
      <c r="E25">
        <v>202</v>
      </c>
      <c r="G25">
        <v>184</v>
      </c>
      <c r="H25" s="11" t="s">
        <v>525</v>
      </c>
      <c r="I25">
        <v>801</v>
      </c>
      <c r="J25" t="s">
        <v>373</v>
      </c>
    </row>
    <row r="26" spans="1:10" x14ac:dyDescent="0.45">
      <c r="A26" s="12" t="s">
        <v>27</v>
      </c>
      <c r="C26">
        <v>2025</v>
      </c>
      <c r="D26" s="11" t="s">
        <v>100</v>
      </c>
      <c r="E26">
        <v>203</v>
      </c>
      <c r="G26">
        <v>185</v>
      </c>
      <c r="H26" s="11" t="s">
        <v>550</v>
      </c>
      <c r="I26">
        <v>801</v>
      </c>
      <c r="J26" t="s">
        <v>373</v>
      </c>
    </row>
    <row r="27" spans="1:10" x14ac:dyDescent="0.45">
      <c r="A27" s="9" t="s">
        <v>28</v>
      </c>
      <c r="C27">
        <v>2026</v>
      </c>
      <c r="D27" t="s">
        <v>101</v>
      </c>
      <c r="E27">
        <v>203</v>
      </c>
      <c r="G27">
        <v>186</v>
      </c>
      <c r="H27" t="s">
        <v>646</v>
      </c>
      <c r="I27">
        <v>801</v>
      </c>
      <c r="J27" t="s">
        <v>373</v>
      </c>
    </row>
    <row r="28" spans="1:10" x14ac:dyDescent="0.45">
      <c r="A28" s="9" t="s">
        <v>29</v>
      </c>
      <c r="C28">
        <v>2027</v>
      </c>
      <c r="D28" t="s">
        <v>102</v>
      </c>
      <c r="E28">
        <v>203</v>
      </c>
      <c r="G28">
        <v>187</v>
      </c>
      <c r="H28" t="s">
        <v>543</v>
      </c>
      <c r="I28">
        <v>801</v>
      </c>
      <c r="J28" t="s">
        <v>372</v>
      </c>
    </row>
    <row r="29" spans="1:10" x14ac:dyDescent="0.45">
      <c r="A29" s="9" t="s">
        <v>30</v>
      </c>
      <c r="C29">
        <v>2028</v>
      </c>
      <c r="D29" t="s">
        <v>103</v>
      </c>
      <c r="E29">
        <v>203</v>
      </c>
      <c r="G29">
        <v>188</v>
      </c>
      <c r="H29" t="s">
        <v>627</v>
      </c>
      <c r="I29">
        <v>801</v>
      </c>
      <c r="J29" t="s">
        <v>372</v>
      </c>
    </row>
    <row r="30" spans="1:10" x14ac:dyDescent="0.45">
      <c r="A30" s="9" t="s">
        <v>31</v>
      </c>
      <c r="C30">
        <v>2029</v>
      </c>
      <c r="D30" t="s">
        <v>104</v>
      </c>
      <c r="E30">
        <v>203</v>
      </c>
      <c r="G30">
        <v>189</v>
      </c>
      <c r="H30" t="s">
        <v>534</v>
      </c>
      <c r="I30">
        <v>801</v>
      </c>
      <c r="J30" t="s">
        <v>372</v>
      </c>
    </row>
    <row r="31" spans="1:10" x14ac:dyDescent="0.45">
      <c r="A31" s="9" t="s">
        <v>32</v>
      </c>
      <c r="C31">
        <v>2030</v>
      </c>
      <c r="D31" t="s">
        <v>105</v>
      </c>
      <c r="E31">
        <v>203</v>
      </c>
      <c r="G31">
        <v>190</v>
      </c>
      <c r="H31" t="s">
        <v>564</v>
      </c>
      <c r="I31">
        <v>801</v>
      </c>
      <c r="J31" t="s">
        <v>373</v>
      </c>
    </row>
    <row r="32" spans="1:10" x14ac:dyDescent="0.45">
      <c r="A32" s="12" t="s">
        <v>33</v>
      </c>
      <c r="C32">
        <v>2031</v>
      </c>
      <c r="D32" s="11" t="s">
        <v>106</v>
      </c>
      <c r="E32">
        <v>203</v>
      </c>
      <c r="G32">
        <v>191</v>
      </c>
      <c r="H32" s="11" t="s">
        <v>548</v>
      </c>
      <c r="I32">
        <v>801</v>
      </c>
      <c r="J32" t="s">
        <v>373</v>
      </c>
    </row>
    <row r="33" spans="1:13" x14ac:dyDescent="0.45">
      <c r="A33" s="9" t="s">
        <v>34</v>
      </c>
      <c r="C33">
        <v>2032</v>
      </c>
      <c r="D33" t="s">
        <v>107</v>
      </c>
      <c r="E33">
        <v>203</v>
      </c>
      <c r="G33">
        <v>192</v>
      </c>
      <c r="H33" t="s">
        <v>540</v>
      </c>
      <c r="I33">
        <v>801</v>
      </c>
      <c r="J33" t="s">
        <v>372</v>
      </c>
    </row>
    <row r="34" spans="1:13" x14ac:dyDescent="0.45">
      <c r="A34" s="12" t="s">
        <v>35</v>
      </c>
      <c r="C34">
        <v>2033</v>
      </c>
      <c r="D34" s="11" t="s">
        <v>108</v>
      </c>
      <c r="E34">
        <v>204</v>
      </c>
      <c r="G34">
        <v>193</v>
      </c>
      <c r="H34" s="11" t="s">
        <v>523</v>
      </c>
      <c r="I34">
        <v>801</v>
      </c>
      <c r="J34" t="s">
        <v>372</v>
      </c>
    </row>
    <row r="35" spans="1:13" x14ac:dyDescent="0.45">
      <c r="A35" s="9" t="s">
        <v>36</v>
      </c>
      <c r="C35">
        <v>2034</v>
      </c>
      <c r="D35" t="s">
        <v>109</v>
      </c>
      <c r="E35">
        <v>204</v>
      </c>
      <c r="G35">
        <v>194</v>
      </c>
      <c r="H35" t="s">
        <v>615</v>
      </c>
      <c r="I35">
        <v>801</v>
      </c>
      <c r="J35" t="s">
        <v>372</v>
      </c>
    </row>
    <row r="36" spans="1:13" x14ac:dyDescent="0.45">
      <c r="A36" s="9" t="s">
        <v>37</v>
      </c>
      <c r="C36">
        <v>2035</v>
      </c>
      <c r="D36" t="s">
        <v>110</v>
      </c>
      <c r="E36">
        <v>204</v>
      </c>
      <c r="G36">
        <v>195</v>
      </c>
      <c r="H36" t="s">
        <v>542</v>
      </c>
      <c r="I36">
        <v>801</v>
      </c>
      <c r="J36" t="s">
        <v>373</v>
      </c>
    </row>
    <row r="37" spans="1:13" x14ac:dyDescent="0.45">
      <c r="A37" s="9" t="s">
        <v>38</v>
      </c>
      <c r="C37">
        <v>2036</v>
      </c>
      <c r="D37" t="s">
        <v>111</v>
      </c>
      <c r="E37">
        <v>204</v>
      </c>
      <c r="G37">
        <v>196</v>
      </c>
      <c r="H37" t="s">
        <v>535</v>
      </c>
      <c r="I37">
        <v>801</v>
      </c>
      <c r="J37" t="s">
        <v>373</v>
      </c>
    </row>
    <row r="38" spans="1:13" s="11" customFormat="1" x14ac:dyDescent="0.45">
      <c r="A38" s="12" t="s">
        <v>39</v>
      </c>
      <c r="C38" s="11">
        <v>2037</v>
      </c>
      <c r="D38" s="11" t="s">
        <v>112</v>
      </c>
      <c r="E38" s="11">
        <v>204</v>
      </c>
      <c r="G38" s="11">
        <v>197</v>
      </c>
      <c r="H38" s="11" t="s">
        <v>521</v>
      </c>
      <c r="I38" s="11">
        <v>801</v>
      </c>
      <c r="J38" s="11" t="s">
        <v>373</v>
      </c>
    </row>
    <row r="39" spans="1:13" x14ac:dyDescent="0.45">
      <c r="A39" s="9" t="s">
        <v>40</v>
      </c>
      <c r="C39">
        <v>2038</v>
      </c>
      <c r="D39" t="s">
        <v>113</v>
      </c>
      <c r="E39">
        <v>204</v>
      </c>
      <c r="G39">
        <v>198</v>
      </c>
      <c r="H39" t="s">
        <v>566</v>
      </c>
      <c r="I39">
        <v>801</v>
      </c>
      <c r="J39" t="s">
        <v>372</v>
      </c>
    </row>
    <row r="40" spans="1:13" x14ac:dyDescent="0.45">
      <c r="A40" s="9" t="s">
        <v>41</v>
      </c>
      <c r="C40">
        <v>2039</v>
      </c>
      <c r="D40" t="s">
        <v>114</v>
      </c>
      <c r="E40">
        <v>204</v>
      </c>
      <c r="G40">
        <v>199</v>
      </c>
      <c r="H40" t="s">
        <v>536</v>
      </c>
      <c r="I40">
        <v>801</v>
      </c>
      <c r="J40" t="s">
        <v>373</v>
      </c>
    </row>
    <row r="41" spans="1:13" x14ac:dyDescent="0.45">
      <c r="A41" s="9" t="s">
        <v>42</v>
      </c>
      <c r="C41">
        <v>2040</v>
      </c>
      <c r="D41" t="s">
        <v>115</v>
      </c>
      <c r="E41">
        <v>204</v>
      </c>
      <c r="G41">
        <v>200</v>
      </c>
      <c r="H41" t="s">
        <v>531</v>
      </c>
      <c r="I41">
        <v>801</v>
      </c>
      <c r="J41" t="s">
        <v>372</v>
      </c>
    </row>
    <row r="42" spans="1:13" x14ac:dyDescent="0.45">
      <c r="A42" s="12" t="s">
        <v>43</v>
      </c>
      <c r="C42">
        <v>2041</v>
      </c>
      <c r="D42" s="11" t="s">
        <v>116</v>
      </c>
      <c r="E42">
        <v>205</v>
      </c>
      <c r="G42">
        <v>201</v>
      </c>
      <c r="H42" s="11" t="s">
        <v>561</v>
      </c>
      <c r="I42">
        <v>801</v>
      </c>
      <c r="J42" t="s">
        <v>373</v>
      </c>
    </row>
    <row r="43" spans="1:13" x14ac:dyDescent="0.45">
      <c r="A43" s="9" t="s">
        <v>44</v>
      </c>
      <c r="C43">
        <v>2042</v>
      </c>
      <c r="D43" t="s">
        <v>117</v>
      </c>
      <c r="E43">
        <v>205</v>
      </c>
      <c r="G43">
        <v>202</v>
      </c>
      <c r="H43" t="s">
        <v>560</v>
      </c>
      <c r="I43">
        <v>801</v>
      </c>
      <c r="J43" t="s">
        <v>372</v>
      </c>
      <c r="K43" s="11" t="s">
        <v>561</v>
      </c>
      <c r="L43">
        <v>801</v>
      </c>
      <c r="M43" t="s">
        <v>373</v>
      </c>
    </row>
    <row r="44" spans="1:13" x14ac:dyDescent="0.45">
      <c r="A44" s="9" t="s">
        <v>45</v>
      </c>
      <c r="C44">
        <v>2043</v>
      </c>
      <c r="D44" t="s">
        <v>118</v>
      </c>
      <c r="E44">
        <v>205</v>
      </c>
      <c r="G44">
        <v>203</v>
      </c>
      <c r="H44" t="s">
        <v>528</v>
      </c>
      <c r="I44">
        <v>801</v>
      </c>
      <c r="J44" t="s">
        <v>372</v>
      </c>
    </row>
    <row r="45" spans="1:13" x14ac:dyDescent="0.45">
      <c r="A45" s="9" t="s">
        <v>46</v>
      </c>
      <c r="C45">
        <v>2044</v>
      </c>
      <c r="D45" t="s">
        <v>119</v>
      </c>
      <c r="E45">
        <v>205</v>
      </c>
      <c r="G45">
        <v>204</v>
      </c>
      <c r="H45" t="s">
        <v>647</v>
      </c>
      <c r="I45">
        <v>801</v>
      </c>
      <c r="J45" t="s">
        <v>373</v>
      </c>
    </row>
    <row r="46" spans="1:13" x14ac:dyDescent="0.45">
      <c r="A46" s="9" t="s">
        <v>47</v>
      </c>
      <c r="C46">
        <v>2045</v>
      </c>
      <c r="D46" t="s">
        <v>120</v>
      </c>
      <c r="E46">
        <v>205</v>
      </c>
      <c r="G46">
        <v>205</v>
      </c>
      <c r="H46" t="s">
        <v>545</v>
      </c>
      <c r="I46">
        <v>801</v>
      </c>
      <c r="J46" t="s">
        <v>372</v>
      </c>
    </row>
    <row r="47" spans="1:13" x14ac:dyDescent="0.45">
      <c r="A47" s="9" t="s">
        <v>48</v>
      </c>
      <c r="C47">
        <v>2046</v>
      </c>
      <c r="D47" t="s">
        <v>121</v>
      </c>
      <c r="E47">
        <v>205</v>
      </c>
      <c r="G47">
        <v>206</v>
      </c>
      <c r="H47" t="s">
        <v>514</v>
      </c>
      <c r="I47">
        <v>801</v>
      </c>
      <c r="J47" t="s">
        <v>373</v>
      </c>
    </row>
    <row r="48" spans="1:13" x14ac:dyDescent="0.45">
      <c r="A48" s="12" t="s">
        <v>49</v>
      </c>
      <c r="C48">
        <v>2047</v>
      </c>
      <c r="D48" s="11" t="s">
        <v>122</v>
      </c>
      <c r="E48">
        <v>205</v>
      </c>
      <c r="G48">
        <v>207</v>
      </c>
      <c r="H48" s="11" t="s">
        <v>563</v>
      </c>
      <c r="I48">
        <v>801</v>
      </c>
      <c r="J48" t="s">
        <v>373</v>
      </c>
    </row>
    <row r="49" spans="1:10" ht="14" customHeight="1" x14ac:dyDescent="0.45">
      <c r="A49" s="9" t="s">
        <v>50</v>
      </c>
      <c r="C49">
        <v>2048</v>
      </c>
      <c r="D49" t="s">
        <v>123</v>
      </c>
      <c r="E49">
        <v>205</v>
      </c>
      <c r="G49">
        <v>208</v>
      </c>
      <c r="H49" t="s">
        <v>530</v>
      </c>
      <c r="I49">
        <v>801</v>
      </c>
      <c r="J49" t="s">
        <v>372</v>
      </c>
    </row>
    <row r="50" spans="1:10" x14ac:dyDescent="0.45">
      <c r="A50" s="12" t="s">
        <v>51</v>
      </c>
      <c r="C50">
        <v>2049</v>
      </c>
      <c r="D50" s="11" t="s">
        <v>86</v>
      </c>
      <c r="E50">
        <v>206</v>
      </c>
      <c r="G50">
        <v>209</v>
      </c>
      <c r="H50" s="11" t="s">
        <v>648</v>
      </c>
      <c r="I50">
        <v>801</v>
      </c>
      <c r="J50" t="s">
        <v>373</v>
      </c>
    </row>
    <row r="51" spans="1:10" x14ac:dyDescent="0.45">
      <c r="A51" s="9" t="s">
        <v>52</v>
      </c>
      <c r="C51">
        <v>2050</v>
      </c>
      <c r="D51" t="s">
        <v>87</v>
      </c>
      <c r="E51">
        <v>206</v>
      </c>
      <c r="G51">
        <v>210</v>
      </c>
      <c r="H51" t="s">
        <v>628</v>
      </c>
      <c r="I51">
        <v>801</v>
      </c>
      <c r="J51" t="s">
        <v>373</v>
      </c>
    </row>
    <row r="52" spans="1:10" x14ac:dyDescent="0.45">
      <c r="A52" s="9" t="s">
        <v>53</v>
      </c>
      <c r="C52">
        <v>2051</v>
      </c>
      <c r="D52" t="s">
        <v>88</v>
      </c>
      <c r="E52">
        <v>206</v>
      </c>
      <c r="G52">
        <v>211</v>
      </c>
      <c r="H52" t="s">
        <v>649</v>
      </c>
      <c r="I52">
        <v>801</v>
      </c>
      <c r="J52" t="s">
        <v>372</v>
      </c>
    </row>
    <row r="53" spans="1:10" x14ac:dyDescent="0.45">
      <c r="A53" s="9" t="s">
        <v>54</v>
      </c>
      <c r="C53">
        <v>2052</v>
      </c>
      <c r="D53" t="s">
        <v>89</v>
      </c>
      <c r="E53">
        <v>206</v>
      </c>
      <c r="G53">
        <v>212</v>
      </c>
      <c r="H53" t="s">
        <v>565</v>
      </c>
      <c r="I53">
        <v>801</v>
      </c>
      <c r="J53" t="s">
        <v>372</v>
      </c>
    </row>
    <row r="54" spans="1:10" x14ac:dyDescent="0.45">
      <c r="A54" s="9" t="s">
        <v>55</v>
      </c>
      <c r="C54">
        <v>2053</v>
      </c>
      <c r="D54" t="s">
        <v>90</v>
      </c>
      <c r="E54">
        <v>206</v>
      </c>
      <c r="G54">
        <v>213</v>
      </c>
      <c r="H54" t="s">
        <v>533</v>
      </c>
      <c r="I54">
        <v>801</v>
      </c>
      <c r="J54" t="s">
        <v>372</v>
      </c>
    </row>
    <row r="55" spans="1:10" x14ac:dyDescent="0.45">
      <c r="A55" s="12" t="s">
        <v>56</v>
      </c>
      <c r="C55">
        <v>2054</v>
      </c>
      <c r="D55" s="11" t="s">
        <v>91</v>
      </c>
      <c r="E55">
        <v>206</v>
      </c>
      <c r="G55">
        <v>214</v>
      </c>
      <c r="H55" s="11" t="s">
        <v>526</v>
      </c>
      <c r="I55">
        <v>801</v>
      </c>
      <c r="J55" t="s">
        <v>372</v>
      </c>
    </row>
    <row r="56" spans="1:10" x14ac:dyDescent="0.45">
      <c r="A56" s="9" t="s">
        <v>57</v>
      </c>
      <c r="C56">
        <v>2055</v>
      </c>
      <c r="D56" t="s">
        <v>92</v>
      </c>
      <c r="E56">
        <v>206</v>
      </c>
      <c r="G56">
        <v>215</v>
      </c>
      <c r="H56" t="s">
        <v>547</v>
      </c>
      <c r="I56">
        <v>801</v>
      </c>
      <c r="J56" t="s">
        <v>373</v>
      </c>
    </row>
    <row r="57" spans="1:10" x14ac:dyDescent="0.45">
      <c r="A57" s="9" t="s">
        <v>58</v>
      </c>
      <c r="C57">
        <v>2056</v>
      </c>
      <c r="D57" t="s">
        <v>93</v>
      </c>
      <c r="E57">
        <v>206</v>
      </c>
      <c r="G57">
        <v>216</v>
      </c>
      <c r="H57" t="s">
        <v>549</v>
      </c>
      <c r="I57">
        <v>801</v>
      </c>
      <c r="J57" t="s">
        <v>373</v>
      </c>
    </row>
    <row r="58" spans="1:10" x14ac:dyDescent="0.45">
      <c r="A58" s="12" t="s">
        <v>59</v>
      </c>
      <c r="C58">
        <v>2057</v>
      </c>
      <c r="D58" s="11" t="s">
        <v>124</v>
      </c>
      <c r="E58">
        <v>207</v>
      </c>
      <c r="G58">
        <v>217</v>
      </c>
      <c r="H58" s="11" t="s">
        <v>559</v>
      </c>
      <c r="I58">
        <v>801</v>
      </c>
      <c r="J58" t="s">
        <v>373</v>
      </c>
    </row>
    <row r="59" spans="1:10" x14ac:dyDescent="0.45">
      <c r="A59" s="9" t="s">
        <v>60</v>
      </c>
      <c r="C59">
        <v>2058</v>
      </c>
      <c r="D59" t="s">
        <v>125</v>
      </c>
      <c r="E59">
        <v>207</v>
      </c>
      <c r="G59">
        <v>218</v>
      </c>
      <c r="H59" t="s">
        <v>650</v>
      </c>
      <c r="I59">
        <v>801</v>
      </c>
      <c r="J59" t="s">
        <v>373</v>
      </c>
    </row>
    <row r="60" spans="1:10" x14ac:dyDescent="0.45">
      <c r="A60" s="9" t="s">
        <v>61</v>
      </c>
      <c r="C60">
        <v>2059</v>
      </c>
      <c r="D60" t="s">
        <v>126</v>
      </c>
      <c r="E60">
        <v>207</v>
      </c>
      <c r="G60">
        <v>219</v>
      </c>
      <c r="H60" t="s">
        <v>546</v>
      </c>
      <c r="I60">
        <v>801</v>
      </c>
      <c r="J60" t="s">
        <v>372</v>
      </c>
    </row>
    <row r="61" spans="1:10" x14ac:dyDescent="0.45">
      <c r="A61" s="9" t="s">
        <v>62</v>
      </c>
      <c r="C61">
        <v>2060</v>
      </c>
      <c r="D61" t="s">
        <v>127</v>
      </c>
      <c r="E61">
        <v>207</v>
      </c>
      <c r="G61">
        <v>220</v>
      </c>
      <c r="H61" t="s">
        <v>556</v>
      </c>
      <c r="I61">
        <v>801</v>
      </c>
      <c r="J61" t="s">
        <v>373</v>
      </c>
    </row>
    <row r="62" spans="1:10" x14ac:dyDescent="0.45">
      <c r="A62" s="9" t="s">
        <v>63</v>
      </c>
      <c r="C62">
        <v>2061</v>
      </c>
      <c r="D62" t="s">
        <v>128</v>
      </c>
      <c r="E62">
        <v>207</v>
      </c>
      <c r="G62">
        <v>221</v>
      </c>
      <c r="H62" t="s">
        <v>522</v>
      </c>
      <c r="I62">
        <v>801</v>
      </c>
      <c r="J62" t="s">
        <v>372</v>
      </c>
    </row>
    <row r="63" spans="1:10" x14ac:dyDescent="0.45">
      <c r="A63" s="12" t="s">
        <v>64</v>
      </c>
      <c r="C63">
        <v>2062</v>
      </c>
      <c r="D63" s="11" t="s">
        <v>129</v>
      </c>
      <c r="E63">
        <v>207</v>
      </c>
      <c r="G63">
        <v>222</v>
      </c>
      <c r="H63" s="11" t="s">
        <v>519</v>
      </c>
      <c r="I63">
        <v>801</v>
      </c>
      <c r="J63" t="s">
        <v>373</v>
      </c>
    </row>
    <row r="64" spans="1:10" x14ac:dyDescent="0.45">
      <c r="A64" s="9" t="s">
        <v>65</v>
      </c>
      <c r="C64">
        <v>2063</v>
      </c>
      <c r="D64" t="s">
        <v>130</v>
      </c>
      <c r="E64">
        <v>207</v>
      </c>
      <c r="G64">
        <v>223</v>
      </c>
      <c r="H64" t="s">
        <v>520</v>
      </c>
      <c r="I64">
        <v>801</v>
      </c>
      <c r="J64" t="s">
        <v>372</v>
      </c>
    </row>
    <row r="65" spans="1:10" x14ac:dyDescent="0.45">
      <c r="A65" s="9" t="s">
        <v>66</v>
      </c>
      <c r="C65">
        <v>2064</v>
      </c>
      <c r="D65" t="s">
        <v>131</v>
      </c>
      <c r="E65">
        <v>207</v>
      </c>
      <c r="G65">
        <v>224</v>
      </c>
      <c r="H65" t="s">
        <v>515</v>
      </c>
      <c r="I65">
        <v>801</v>
      </c>
      <c r="J65" t="s">
        <v>372</v>
      </c>
    </row>
    <row r="66" spans="1:10" x14ac:dyDescent="0.45">
      <c r="A66" t="s">
        <v>196</v>
      </c>
      <c r="C66">
        <v>2065</v>
      </c>
      <c r="D66" t="s">
        <v>186</v>
      </c>
      <c r="E66">
        <v>208</v>
      </c>
      <c r="G66">
        <v>225</v>
      </c>
      <c r="H66" t="s">
        <v>590</v>
      </c>
      <c r="I66">
        <v>801</v>
      </c>
      <c r="J66" s="9" t="s">
        <v>372</v>
      </c>
    </row>
    <row r="67" spans="1:10" x14ac:dyDescent="0.45">
      <c r="A67" s="11" t="s">
        <v>197</v>
      </c>
      <c r="B67" s="11"/>
      <c r="C67" s="11">
        <v>2066</v>
      </c>
      <c r="D67" s="11" t="s">
        <v>182</v>
      </c>
      <c r="E67">
        <v>208</v>
      </c>
      <c r="G67">
        <v>226</v>
      </c>
      <c r="H67" s="11" t="s">
        <v>586</v>
      </c>
      <c r="I67">
        <v>801</v>
      </c>
      <c r="J67" s="12" t="s">
        <v>373</v>
      </c>
    </row>
    <row r="68" spans="1:10" x14ac:dyDescent="0.45">
      <c r="A68" t="s">
        <v>198</v>
      </c>
      <c r="C68">
        <v>2067</v>
      </c>
      <c r="D68" t="s">
        <v>183</v>
      </c>
      <c r="E68">
        <v>208</v>
      </c>
      <c r="G68">
        <v>227</v>
      </c>
      <c r="H68" t="s">
        <v>616</v>
      </c>
      <c r="I68">
        <v>801</v>
      </c>
      <c r="J68" s="9" t="s">
        <v>373</v>
      </c>
    </row>
    <row r="69" spans="1:10" x14ac:dyDescent="0.45">
      <c r="A69" t="s">
        <v>199</v>
      </c>
      <c r="C69">
        <v>2068</v>
      </c>
      <c r="D69" t="s">
        <v>188</v>
      </c>
      <c r="E69">
        <v>208</v>
      </c>
      <c r="G69">
        <v>228</v>
      </c>
      <c r="H69" t="s">
        <v>603</v>
      </c>
      <c r="I69">
        <v>801</v>
      </c>
      <c r="J69" s="9" t="s">
        <v>372</v>
      </c>
    </row>
    <row r="70" spans="1:10" x14ac:dyDescent="0.45">
      <c r="A70" t="s">
        <v>200</v>
      </c>
      <c r="C70">
        <v>2069</v>
      </c>
      <c r="D70" t="s">
        <v>189</v>
      </c>
      <c r="E70">
        <v>208</v>
      </c>
      <c r="G70">
        <v>229</v>
      </c>
      <c r="H70" t="s">
        <v>609</v>
      </c>
      <c r="I70">
        <v>801</v>
      </c>
      <c r="J70" s="9" t="s">
        <v>372</v>
      </c>
    </row>
    <row r="71" spans="1:10" x14ac:dyDescent="0.45">
      <c r="A71" t="s">
        <v>201</v>
      </c>
      <c r="C71">
        <v>2070</v>
      </c>
      <c r="D71" t="s">
        <v>194</v>
      </c>
      <c r="E71">
        <v>208</v>
      </c>
      <c r="G71">
        <v>230</v>
      </c>
      <c r="H71" t="s">
        <v>614</v>
      </c>
      <c r="I71">
        <v>801</v>
      </c>
      <c r="J71" s="9" t="s">
        <v>372</v>
      </c>
    </row>
    <row r="72" spans="1:10" x14ac:dyDescent="0.45">
      <c r="A72" s="11" t="s">
        <v>202</v>
      </c>
      <c r="B72" s="11"/>
      <c r="C72" s="11">
        <v>2071</v>
      </c>
      <c r="D72" s="11" t="s">
        <v>193</v>
      </c>
      <c r="E72">
        <v>208</v>
      </c>
      <c r="G72">
        <v>231</v>
      </c>
      <c r="H72" s="11" t="s">
        <v>574</v>
      </c>
      <c r="I72">
        <v>801</v>
      </c>
      <c r="J72" s="12" t="s">
        <v>373</v>
      </c>
    </row>
    <row r="73" spans="1:10" x14ac:dyDescent="0.45">
      <c r="A73" t="s">
        <v>203</v>
      </c>
      <c r="C73">
        <v>2072</v>
      </c>
      <c r="D73" t="s">
        <v>136</v>
      </c>
      <c r="E73">
        <v>208</v>
      </c>
      <c r="G73">
        <v>232</v>
      </c>
      <c r="H73" t="s">
        <v>596</v>
      </c>
      <c r="I73">
        <v>801</v>
      </c>
      <c r="J73" s="9" t="s">
        <v>373</v>
      </c>
    </row>
    <row r="74" spans="1:10" x14ac:dyDescent="0.45">
      <c r="A74" s="11" t="s">
        <v>204</v>
      </c>
      <c r="B74" s="11"/>
      <c r="C74" s="11">
        <v>2073</v>
      </c>
      <c r="D74" s="11" t="s">
        <v>151</v>
      </c>
      <c r="E74">
        <v>209</v>
      </c>
      <c r="G74">
        <v>233</v>
      </c>
      <c r="H74" s="11" t="s">
        <v>602</v>
      </c>
      <c r="I74">
        <v>801</v>
      </c>
      <c r="J74" s="12" t="s">
        <v>373</v>
      </c>
    </row>
    <row r="75" spans="1:10" x14ac:dyDescent="0.45">
      <c r="A75" t="s">
        <v>205</v>
      </c>
      <c r="C75">
        <v>2074</v>
      </c>
      <c r="D75" t="s">
        <v>158</v>
      </c>
      <c r="E75">
        <v>209</v>
      </c>
      <c r="G75">
        <v>234</v>
      </c>
      <c r="H75" t="s">
        <v>624</v>
      </c>
      <c r="I75">
        <v>801</v>
      </c>
      <c r="J75" s="9" t="s">
        <v>373</v>
      </c>
    </row>
    <row r="76" spans="1:10" x14ac:dyDescent="0.45">
      <c r="A76" t="s">
        <v>206</v>
      </c>
      <c r="C76">
        <v>2075</v>
      </c>
      <c r="D76" t="s">
        <v>163</v>
      </c>
      <c r="E76">
        <v>209</v>
      </c>
      <c r="G76">
        <v>235</v>
      </c>
      <c r="H76" t="s">
        <v>651</v>
      </c>
      <c r="I76">
        <v>801</v>
      </c>
      <c r="J76" s="9" t="s">
        <v>372</v>
      </c>
    </row>
    <row r="77" spans="1:10" x14ac:dyDescent="0.45">
      <c r="A77" t="s">
        <v>207</v>
      </c>
      <c r="C77">
        <v>2076</v>
      </c>
      <c r="D77" t="s">
        <v>147</v>
      </c>
      <c r="E77">
        <v>209</v>
      </c>
      <c r="G77">
        <v>236</v>
      </c>
      <c r="H77" t="s">
        <v>579</v>
      </c>
      <c r="I77">
        <v>801</v>
      </c>
      <c r="J77" s="9" t="s">
        <v>373</v>
      </c>
    </row>
    <row r="78" spans="1:10" x14ac:dyDescent="0.45">
      <c r="A78" t="s">
        <v>208</v>
      </c>
      <c r="C78">
        <v>2077</v>
      </c>
      <c r="D78" t="s">
        <v>149</v>
      </c>
      <c r="E78">
        <v>209</v>
      </c>
      <c r="G78">
        <v>237</v>
      </c>
      <c r="H78" t="s">
        <v>557</v>
      </c>
      <c r="I78">
        <v>801</v>
      </c>
      <c r="J78" s="9" t="s">
        <v>373</v>
      </c>
    </row>
    <row r="79" spans="1:10" x14ac:dyDescent="0.45">
      <c r="A79" t="s">
        <v>209</v>
      </c>
      <c r="C79">
        <v>2078</v>
      </c>
      <c r="D79" t="s">
        <v>145</v>
      </c>
      <c r="E79">
        <v>209</v>
      </c>
      <c r="G79">
        <v>238</v>
      </c>
      <c r="H79" t="s">
        <v>652</v>
      </c>
      <c r="I79">
        <v>801</v>
      </c>
      <c r="J79" s="9" t="s">
        <v>372</v>
      </c>
    </row>
    <row r="80" spans="1:10" x14ac:dyDescent="0.45">
      <c r="A80" s="11" t="s">
        <v>210</v>
      </c>
      <c r="B80" s="11"/>
      <c r="C80" s="11">
        <v>2079</v>
      </c>
      <c r="D80" s="11" t="s">
        <v>142</v>
      </c>
      <c r="E80">
        <v>209</v>
      </c>
      <c r="G80">
        <v>239</v>
      </c>
      <c r="H80" s="11" t="s">
        <v>577</v>
      </c>
      <c r="I80">
        <v>801</v>
      </c>
      <c r="J80" s="12" t="s">
        <v>372</v>
      </c>
    </row>
    <row r="81" spans="1:10" x14ac:dyDescent="0.45">
      <c r="A81" t="s">
        <v>211</v>
      </c>
      <c r="C81">
        <v>2080</v>
      </c>
      <c r="D81" t="s">
        <v>175</v>
      </c>
      <c r="E81">
        <v>209</v>
      </c>
      <c r="G81">
        <v>240</v>
      </c>
      <c r="H81" t="s">
        <v>617</v>
      </c>
      <c r="I81">
        <v>801</v>
      </c>
      <c r="J81" s="9" t="s">
        <v>372</v>
      </c>
    </row>
    <row r="82" spans="1:10" x14ac:dyDescent="0.45">
      <c r="A82" t="s">
        <v>212</v>
      </c>
      <c r="C82">
        <v>2081</v>
      </c>
      <c r="D82" t="s">
        <v>148</v>
      </c>
      <c r="E82">
        <v>210</v>
      </c>
      <c r="G82">
        <v>241</v>
      </c>
      <c r="H82" t="s">
        <v>582</v>
      </c>
      <c r="I82">
        <v>801</v>
      </c>
      <c r="J82" s="9" t="s">
        <v>373</v>
      </c>
    </row>
    <row r="83" spans="1:10" x14ac:dyDescent="0.45">
      <c r="A83" s="11" t="s">
        <v>213</v>
      </c>
      <c r="B83" s="11"/>
      <c r="C83" s="11">
        <v>2082</v>
      </c>
      <c r="D83" s="11" t="s">
        <v>143</v>
      </c>
      <c r="E83">
        <v>210</v>
      </c>
      <c r="G83">
        <v>242</v>
      </c>
      <c r="H83" s="11" t="s">
        <v>653</v>
      </c>
      <c r="I83">
        <v>801</v>
      </c>
      <c r="J83" s="12" t="s">
        <v>373</v>
      </c>
    </row>
    <row r="84" spans="1:10" x14ac:dyDescent="0.45">
      <c r="A84" t="s">
        <v>214</v>
      </c>
      <c r="C84">
        <v>2083</v>
      </c>
      <c r="D84" t="s">
        <v>144</v>
      </c>
      <c r="E84">
        <v>210</v>
      </c>
      <c r="G84">
        <v>243</v>
      </c>
      <c r="H84" t="s">
        <v>594</v>
      </c>
      <c r="I84">
        <v>801</v>
      </c>
      <c r="J84" s="9" t="s">
        <v>372</v>
      </c>
    </row>
    <row r="85" spans="1:10" x14ac:dyDescent="0.45">
      <c r="A85" t="s">
        <v>215</v>
      </c>
      <c r="C85">
        <v>2084</v>
      </c>
      <c r="D85" t="s">
        <v>153</v>
      </c>
      <c r="E85">
        <v>210</v>
      </c>
      <c r="G85">
        <v>244</v>
      </c>
      <c r="H85" t="s">
        <v>608</v>
      </c>
      <c r="I85">
        <v>801</v>
      </c>
      <c r="J85" s="9" t="s">
        <v>373</v>
      </c>
    </row>
    <row r="86" spans="1:10" x14ac:dyDescent="0.45">
      <c r="A86" t="s">
        <v>216</v>
      </c>
      <c r="C86">
        <v>2085</v>
      </c>
      <c r="D86" t="s">
        <v>155</v>
      </c>
      <c r="E86">
        <v>210</v>
      </c>
      <c r="G86">
        <v>245</v>
      </c>
      <c r="H86" t="s">
        <v>621</v>
      </c>
      <c r="I86">
        <v>801</v>
      </c>
      <c r="J86" s="9" t="s">
        <v>372</v>
      </c>
    </row>
    <row r="87" spans="1:10" x14ac:dyDescent="0.45">
      <c r="A87" t="s">
        <v>217</v>
      </c>
      <c r="C87">
        <v>2086</v>
      </c>
      <c r="D87" t="s">
        <v>161</v>
      </c>
      <c r="E87">
        <v>210</v>
      </c>
      <c r="G87">
        <v>246</v>
      </c>
      <c r="H87" t="s">
        <v>576</v>
      </c>
      <c r="I87">
        <v>801</v>
      </c>
      <c r="J87" s="9" t="s">
        <v>373</v>
      </c>
    </row>
    <row r="88" spans="1:10" x14ac:dyDescent="0.45">
      <c r="A88" s="11" t="s">
        <v>218</v>
      </c>
      <c r="B88" s="11"/>
      <c r="C88" s="11">
        <v>2087</v>
      </c>
      <c r="D88" s="11" t="s">
        <v>160</v>
      </c>
      <c r="E88">
        <v>210</v>
      </c>
      <c r="G88">
        <v>247</v>
      </c>
      <c r="H88" s="11" t="s">
        <v>592</v>
      </c>
      <c r="I88">
        <v>801</v>
      </c>
      <c r="J88" s="12" t="s">
        <v>372</v>
      </c>
    </row>
    <row r="89" spans="1:10" x14ac:dyDescent="0.45">
      <c r="A89" t="s">
        <v>219</v>
      </c>
      <c r="C89">
        <v>2088</v>
      </c>
      <c r="D89" t="s">
        <v>170</v>
      </c>
      <c r="E89">
        <v>210</v>
      </c>
      <c r="G89">
        <v>248</v>
      </c>
      <c r="H89" t="s">
        <v>597</v>
      </c>
      <c r="I89">
        <v>801</v>
      </c>
      <c r="J89" s="9" t="s">
        <v>372</v>
      </c>
    </row>
    <row r="90" spans="1:10" x14ac:dyDescent="0.45">
      <c r="A90" t="s">
        <v>220</v>
      </c>
      <c r="C90">
        <v>2089</v>
      </c>
      <c r="D90" t="s">
        <v>178</v>
      </c>
      <c r="E90">
        <v>211</v>
      </c>
      <c r="G90">
        <v>249</v>
      </c>
      <c r="H90" t="s">
        <v>571</v>
      </c>
      <c r="I90">
        <v>801</v>
      </c>
      <c r="J90" s="9" t="s">
        <v>372</v>
      </c>
    </row>
    <row r="91" spans="1:10" x14ac:dyDescent="0.45">
      <c r="A91" t="s">
        <v>221</v>
      </c>
      <c r="C91">
        <v>2090</v>
      </c>
      <c r="D91" t="s">
        <v>174</v>
      </c>
      <c r="E91">
        <v>211</v>
      </c>
      <c r="G91">
        <v>250</v>
      </c>
      <c r="H91" t="s">
        <v>612</v>
      </c>
      <c r="I91">
        <v>801</v>
      </c>
      <c r="J91" s="9" t="s">
        <v>372</v>
      </c>
    </row>
    <row r="92" spans="1:10" x14ac:dyDescent="0.45">
      <c r="A92" s="11" t="s">
        <v>222</v>
      </c>
      <c r="B92" s="11"/>
      <c r="C92" s="11">
        <v>2091</v>
      </c>
      <c r="D92" s="11" t="s">
        <v>177</v>
      </c>
      <c r="E92">
        <v>211</v>
      </c>
      <c r="G92">
        <v>251</v>
      </c>
      <c r="H92" s="11" t="s">
        <v>567</v>
      </c>
      <c r="I92">
        <v>801</v>
      </c>
      <c r="J92" s="12" t="s">
        <v>373</v>
      </c>
    </row>
    <row r="93" spans="1:10" x14ac:dyDescent="0.45">
      <c r="A93" t="s">
        <v>223</v>
      </c>
      <c r="C93">
        <v>2092</v>
      </c>
      <c r="D93" t="s">
        <v>164</v>
      </c>
      <c r="E93">
        <v>211</v>
      </c>
      <c r="G93">
        <v>252</v>
      </c>
      <c r="H93" t="s">
        <v>572</v>
      </c>
      <c r="I93">
        <v>801</v>
      </c>
      <c r="J93" s="9" t="s">
        <v>372</v>
      </c>
    </row>
    <row r="94" spans="1:10" x14ac:dyDescent="0.45">
      <c r="A94" s="11" t="s">
        <v>224</v>
      </c>
      <c r="B94" s="11"/>
      <c r="C94" s="11">
        <v>2093</v>
      </c>
      <c r="D94" s="11" t="s">
        <v>168</v>
      </c>
      <c r="E94">
        <v>211</v>
      </c>
      <c r="G94">
        <v>253</v>
      </c>
      <c r="H94" s="11" t="s">
        <v>581</v>
      </c>
      <c r="I94">
        <v>801</v>
      </c>
      <c r="J94" s="12" t="s">
        <v>373</v>
      </c>
    </row>
    <row r="95" spans="1:10" x14ac:dyDescent="0.45">
      <c r="A95" t="s">
        <v>225</v>
      </c>
      <c r="C95">
        <v>2094</v>
      </c>
      <c r="D95" t="s">
        <v>173</v>
      </c>
      <c r="E95">
        <v>211</v>
      </c>
      <c r="G95">
        <v>254</v>
      </c>
      <c r="H95" t="s">
        <v>584</v>
      </c>
      <c r="I95">
        <v>801</v>
      </c>
      <c r="J95" s="9" t="s">
        <v>373</v>
      </c>
    </row>
    <row r="96" spans="1:10" x14ac:dyDescent="0.45">
      <c r="A96" t="s">
        <v>226</v>
      </c>
      <c r="C96">
        <v>2095</v>
      </c>
      <c r="D96" t="s">
        <v>169</v>
      </c>
      <c r="E96">
        <v>211</v>
      </c>
      <c r="G96">
        <v>255</v>
      </c>
      <c r="H96" t="s">
        <v>591</v>
      </c>
      <c r="I96">
        <v>801</v>
      </c>
      <c r="J96" s="9" t="s">
        <v>372</v>
      </c>
    </row>
    <row r="97" spans="1:10" x14ac:dyDescent="0.45">
      <c r="A97" t="s">
        <v>227</v>
      </c>
      <c r="C97">
        <v>2096</v>
      </c>
      <c r="D97" t="s">
        <v>157</v>
      </c>
      <c r="E97">
        <v>211</v>
      </c>
      <c r="G97">
        <v>256</v>
      </c>
      <c r="H97" t="s">
        <v>598</v>
      </c>
      <c r="I97">
        <v>801</v>
      </c>
      <c r="J97" s="9" t="s">
        <v>373</v>
      </c>
    </row>
    <row r="98" spans="1:10" x14ac:dyDescent="0.45">
      <c r="A98" s="11" t="s">
        <v>228</v>
      </c>
      <c r="B98" s="11"/>
      <c r="C98" s="11">
        <v>2113</v>
      </c>
      <c r="D98" s="11" t="s">
        <v>176</v>
      </c>
      <c r="E98">
        <v>212</v>
      </c>
      <c r="G98">
        <v>257</v>
      </c>
      <c r="H98" s="11" t="s">
        <v>583</v>
      </c>
      <c r="I98">
        <v>801</v>
      </c>
      <c r="J98" s="12" t="s">
        <v>373</v>
      </c>
    </row>
    <row r="99" spans="1:10" x14ac:dyDescent="0.45">
      <c r="A99" t="s">
        <v>229</v>
      </c>
      <c r="C99">
        <v>2114</v>
      </c>
      <c r="D99" t="s">
        <v>180</v>
      </c>
      <c r="E99">
        <v>212</v>
      </c>
      <c r="G99">
        <v>258</v>
      </c>
      <c r="H99" t="s">
        <v>606</v>
      </c>
      <c r="I99">
        <v>801</v>
      </c>
      <c r="J99" s="9" t="s">
        <v>373</v>
      </c>
    </row>
    <row r="100" spans="1:10" x14ac:dyDescent="0.45">
      <c r="A100" t="s">
        <v>230</v>
      </c>
      <c r="C100">
        <v>2115</v>
      </c>
      <c r="D100" t="s">
        <v>179</v>
      </c>
      <c r="E100">
        <v>212</v>
      </c>
      <c r="G100">
        <v>259</v>
      </c>
      <c r="H100" t="s">
        <v>593</v>
      </c>
      <c r="I100">
        <v>801</v>
      </c>
      <c r="J100" s="9" t="s">
        <v>372</v>
      </c>
    </row>
    <row r="101" spans="1:10" x14ac:dyDescent="0.45">
      <c r="A101" t="s">
        <v>231</v>
      </c>
      <c r="C101">
        <v>2116</v>
      </c>
      <c r="D101" t="s">
        <v>172</v>
      </c>
      <c r="E101">
        <v>212</v>
      </c>
      <c r="G101">
        <v>260</v>
      </c>
      <c r="H101" t="s">
        <v>601</v>
      </c>
      <c r="I101">
        <v>801</v>
      </c>
      <c r="J101" s="15" t="s">
        <v>373</v>
      </c>
    </row>
    <row r="102" spans="1:10" x14ac:dyDescent="0.45">
      <c r="A102" s="11" t="s">
        <v>232</v>
      </c>
      <c r="B102" s="11"/>
      <c r="C102" s="11">
        <v>2117</v>
      </c>
      <c r="D102" s="11" t="s">
        <v>171</v>
      </c>
      <c r="E102">
        <v>212</v>
      </c>
      <c r="G102">
        <v>261</v>
      </c>
      <c r="H102" s="11" t="s">
        <v>580</v>
      </c>
      <c r="I102">
        <v>801</v>
      </c>
      <c r="J102" s="12" t="s">
        <v>373</v>
      </c>
    </row>
    <row r="103" spans="1:10" x14ac:dyDescent="0.45">
      <c r="A103" t="s">
        <v>233</v>
      </c>
      <c r="C103">
        <v>2118</v>
      </c>
      <c r="D103" t="s">
        <v>166</v>
      </c>
      <c r="E103">
        <v>212</v>
      </c>
      <c r="G103">
        <v>262</v>
      </c>
      <c r="H103" t="s">
        <v>618</v>
      </c>
      <c r="I103">
        <v>801</v>
      </c>
      <c r="J103" s="9" t="s">
        <v>372</v>
      </c>
    </row>
    <row r="104" spans="1:10" x14ac:dyDescent="0.45">
      <c r="A104" t="s">
        <v>234</v>
      </c>
      <c r="C104">
        <v>2119</v>
      </c>
      <c r="D104" t="s">
        <v>167</v>
      </c>
      <c r="E104">
        <v>212</v>
      </c>
      <c r="G104">
        <v>263</v>
      </c>
      <c r="H104" t="s">
        <v>620</v>
      </c>
      <c r="I104">
        <v>801</v>
      </c>
      <c r="J104" s="9" t="s">
        <v>372</v>
      </c>
    </row>
    <row r="105" spans="1:10" x14ac:dyDescent="0.45">
      <c r="A105" t="s">
        <v>235</v>
      </c>
      <c r="C105">
        <v>2120</v>
      </c>
      <c r="D105" t="s">
        <v>154</v>
      </c>
      <c r="E105">
        <v>212</v>
      </c>
      <c r="G105">
        <v>264</v>
      </c>
      <c r="H105" t="s">
        <v>588</v>
      </c>
      <c r="I105">
        <v>801</v>
      </c>
      <c r="J105" s="9" t="s">
        <v>372</v>
      </c>
    </row>
    <row r="106" spans="1:10" x14ac:dyDescent="0.45">
      <c r="A106" t="s">
        <v>236</v>
      </c>
      <c r="C106">
        <v>2129</v>
      </c>
      <c r="D106" t="s">
        <v>141</v>
      </c>
      <c r="E106">
        <v>213</v>
      </c>
      <c r="G106">
        <v>265</v>
      </c>
      <c r="H106" t="s">
        <v>604</v>
      </c>
      <c r="I106">
        <v>801</v>
      </c>
      <c r="J106" s="9" t="s">
        <v>373</v>
      </c>
    </row>
    <row r="107" spans="1:10" x14ac:dyDescent="0.45">
      <c r="A107" s="11" t="s">
        <v>237</v>
      </c>
      <c r="B107" s="11"/>
      <c r="C107" s="11">
        <v>2130</v>
      </c>
      <c r="D107" s="11" t="s">
        <v>146</v>
      </c>
      <c r="E107">
        <v>213</v>
      </c>
      <c r="G107">
        <v>266</v>
      </c>
      <c r="H107" s="11" t="s">
        <v>619</v>
      </c>
      <c r="I107">
        <v>801</v>
      </c>
      <c r="J107" s="16" t="s">
        <v>373</v>
      </c>
    </row>
    <row r="108" spans="1:10" x14ac:dyDescent="0.45">
      <c r="A108" t="s">
        <v>238</v>
      </c>
      <c r="C108">
        <v>2131</v>
      </c>
      <c r="D108" t="s">
        <v>150</v>
      </c>
      <c r="E108">
        <v>213</v>
      </c>
      <c r="G108">
        <v>267</v>
      </c>
      <c r="H108" t="s">
        <v>568</v>
      </c>
      <c r="I108">
        <v>801</v>
      </c>
      <c r="J108" s="9" t="s">
        <v>372</v>
      </c>
    </row>
    <row r="109" spans="1:10" x14ac:dyDescent="0.45">
      <c r="A109" t="s">
        <v>239</v>
      </c>
      <c r="C109">
        <v>2132</v>
      </c>
      <c r="D109" t="s">
        <v>159</v>
      </c>
      <c r="E109">
        <v>213</v>
      </c>
      <c r="G109">
        <v>268</v>
      </c>
      <c r="H109" t="s">
        <v>589</v>
      </c>
      <c r="I109">
        <v>801</v>
      </c>
      <c r="J109" s="9" t="s">
        <v>373</v>
      </c>
    </row>
    <row r="110" spans="1:10" x14ac:dyDescent="0.45">
      <c r="A110" t="s">
        <v>240</v>
      </c>
      <c r="C110">
        <v>2133</v>
      </c>
      <c r="D110" t="s">
        <v>162</v>
      </c>
      <c r="E110">
        <v>213</v>
      </c>
      <c r="G110">
        <v>269</v>
      </c>
      <c r="H110" t="s">
        <v>599</v>
      </c>
      <c r="I110">
        <v>801</v>
      </c>
      <c r="J110" s="9" t="s">
        <v>372</v>
      </c>
    </row>
    <row r="111" spans="1:10" x14ac:dyDescent="0.45">
      <c r="A111" t="s">
        <v>241</v>
      </c>
      <c r="C111">
        <v>2134</v>
      </c>
      <c r="D111" t="s">
        <v>156</v>
      </c>
      <c r="E111">
        <v>213</v>
      </c>
      <c r="G111">
        <v>270</v>
      </c>
      <c r="H111" t="s">
        <v>607</v>
      </c>
      <c r="I111">
        <v>801</v>
      </c>
      <c r="J111" s="9" t="s">
        <v>372</v>
      </c>
    </row>
    <row r="112" spans="1:10" x14ac:dyDescent="0.45">
      <c r="A112" s="11" t="s">
        <v>242</v>
      </c>
      <c r="B112" s="11"/>
      <c r="C112" s="11">
        <v>2135</v>
      </c>
      <c r="D112" s="11" t="s">
        <v>152</v>
      </c>
      <c r="E112">
        <v>213</v>
      </c>
      <c r="G112">
        <v>271</v>
      </c>
      <c r="H112" s="11" t="s">
        <v>605</v>
      </c>
      <c r="I112">
        <v>801</v>
      </c>
      <c r="J112" s="16" t="s">
        <v>373</v>
      </c>
    </row>
    <row r="113" spans="1:13" x14ac:dyDescent="0.45">
      <c r="A113" t="s">
        <v>243</v>
      </c>
      <c r="C113">
        <v>2136</v>
      </c>
      <c r="D113" t="s">
        <v>165</v>
      </c>
      <c r="E113">
        <v>213</v>
      </c>
      <c r="G113">
        <v>272</v>
      </c>
      <c r="H113" t="s">
        <v>629</v>
      </c>
      <c r="I113">
        <v>801</v>
      </c>
      <c r="J113" s="9" t="s">
        <v>372</v>
      </c>
    </row>
    <row r="114" spans="1:13" x14ac:dyDescent="0.45">
      <c r="A114" t="s">
        <v>244</v>
      </c>
      <c r="C114">
        <v>2137</v>
      </c>
      <c r="D114" t="s">
        <v>185</v>
      </c>
      <c r="E114">
        <v>214</v>
      </c>
      <c r="G114">
        <v>273</v>
      </c>
      <c r="H114" t="s">
        <v>610</v>
      </c>
      <c r="I114">
        <v>801</v>
      </c>
      <c r="J114" s="9" t="s">
        <v>373</v>
      </c>
    </row>
    <row r="115" spans="1:13" x14ac:dyDescent="0.45">
      <c r="A115" t="s">
        <v>245</v>
      </c>
      <c r="C115">
        <v>2138</v>
      </c>
      <c r="D115" t="s">
        <v>181</v>
      </c>
      <c r="E115">
        <v>214</v>
      </c>
      <c r="G115">
        <v>274</v>
      </c>
      <c r="H115" t="s">
        <v>595</v>
      </c>
      <c r="I115">
        <v>801</v>
      </c>
      <c r="J115" s="9" t="s">
        <v>373</v>
      </c>
    </row>
    <row r="116" spans="1:13" x14ac:dyDescent="0.45">
      <c r="A116" s="11" t="s">
        <v>246</v>
      </c>
      <c r="B116" s="11"/>
      <c r="C116" s="11">
        <v>2139</v>
      </c>
      <c r="D116" s="11" t="s">
        <v>184</v>
      </c>
      <c r="E116">
        <v>214</v>
      </c>
      <c r="G116">
        <v>275</v>
      </c>
      <c r="H116" s="11" t="s">
        <v>575</v>
      </c>
      <c r="I116">
        <v>801</v>
      </c>
      <c r="J116" s="12" t="s">
        <v>373</v>
      </c>
    </row>
    <row r="117" spans="1:13" x14ac:dyDescent="0.45">
      <c r="A117" t="s">
        <v>247</v>
      </c>
      <c r="C117">
        <v>2140</v>
      </c>
      <c r="D117" t="s">
        <v>187</v>
      </c>
      <c r="E117">
        <v>214</v>
      </c>
      <c r="G117">
        <v>276</v>
      </c>
      <c r="H117" t="s">
        <v>569</v>
      </c>
      <c r="I117">
        <v>801</v>
      </c>
      <c r="J117" s="9" t="s">
        <v>372</v>
      </c>
    </row>
    <row r="118" spans="1:13" x14ac:dyDescent="0.45">
      <c r="A118" t="s">
        <v>248</v>
      </c>
      <c r="C118">
        <v>2141</v>
      </c>
      <c r="D118" t="s">
        <v>190</v>
      </c>
      <c r="E118">
        <v>214</v>
      </c>
      <c r="G118">
        <v>277</v>
      </c>
      <c r="H118" t="s">
        <v>587</v>
      </c>
      <c r="I118">
        <v>801</v>
      </c>
      <c r="J118" s="9" t="s">
        <v>372</v>
      </c>
    </row>
    <row r="119" spans="1:13" x14ac:dyDescent="0.45">
      <c r="A119" t="s">
        <v>249</v>
      </c>
      <c r="C119">
        <v>2142</v>
      </c>
      <c r="D119" t="s">
        <v>195</v>
      </c>
      <c r="E119">
        <v>214</v>
      </c>
      <c r="G119">
        <v>278</v>
      </c>
      <c r="H119" t="s">
        <v>578</v>
      </c>
      <c r="I119">
        <v>801</v>
      </c>
      <c r="J119" s="9" t="s">
        <v>372</v>
      </c>
    </row>
    <row r="120" spans="1:13" x14ac:dyDescent="0.45">
      <c r="A120" t="s">
        <v>250</v>
      </c>
      <c r="C120">
        <v>2143</v>
      </c>
      <c r="D120" t="s">
        <v>191</v>
      </c>
      <c r="E120">
        <v>214</v>
      </c>
      <c r="G120">
        <v>279</v>
      </c>
      <c r="H120" t="s">
        <v>585</v>
      </c>
      <c r="I120">
        <v>801</v>
      </c>
      <c r="J120" s="9" t="s">
        <v>372</v>
      </c>
    </row>
    <row r="121" spans="1:13" x14ac:dyDescent="0.45">
      <c r="A121" t="s">
        <v>251</v>
      </c>
      <c r="C121">
        <v>2144</v>
      </c>
      <c r="D121" t="s">
        <v>134</v>
      </c>
      <c r="E121">
        <v>214</v>
      </c>
      <c r="G121">
        <v>280</v>
      </c>
      <c r="H121" s="11" t="s">
        <v>622</v>
      </c>
      <c r="I121">
        <v>801</v>
      </c>
      <c r="J121" s="12" t="s">
        <v>373</v>
      </c>
    </row>
    <row r="122" spans="1:13" x14ac:dyDescent="0.45">
      <c r="A122" t="s">
        <v>252</v>
      </c>
      <c r="C122">
        <v>2145</v>
      </c>
      <c r="D122" t="s">
        <v>140</v>
      </c>
      <c r="E122">
        <v>215</v>
      </c>
      <c r="G122">
        <v>281</v>
      </c>
      <c r="H122" t="s">
        <v>623</v>
      </c>
      <c r="I122">
        <v>801</v>
      </c>
      <c r="J122" s="9" t="s">
        <v>373</v>
      </c>
    </row>
    <row r="123" spans="1:13" x14ac:dyDescent="0.45">
      <c r="A123" t="s">
        <v>253</v>
      </c>
      <c r="C123">
        <v>2146</v>
      </c>
      <c r="D123" t="s">
        <v>138</v>
      </c>
      <c r="E123">
        <v>215</v>
      </c>
      <c r="G123">
        <v>282</v>
      </c>
      <c r="H123" t="s">
        <v>573</v>
      </c>
      <c r="I123">
        <v>801</v>
      </c>
      <c r="J123" s="9" t="s">
        <v>372</v>
      </c>
    </row>
    <row r="124" spans="1:13" x14ac:dyDescent="0.45">
      <c r="A124" t="s">
        <v>254</v>
      </c>
      <c r="C124">
        <v>2147</v>
      </c>
      <c r="D124" t="s">
        <v>139</v>
      </c>
      <c r="E124">
        <v>215</v>
      </c>
      <c r="G124">
        <v>283</v>
      </c>
      <c r="H124" t="s">
        <v>570</v>
      </c>
      <c r="I124">
        <v>801</v>
      </c>
      <c r="J124" s="9" t="s">
        <v>372</v>
      </c>
      <c r="M124" s="9"/>
    </row>
    <row r="125" spans="1:13" s="11" customFormat="1" x14ac:dyDescent="0.45">
      <c r="A125" s="11" t="s">
        <v>255</v>
      </c>
      <c r="C125" s="11">
        <v>2148</v>
      </c>
      <c r="D125" s="11" t="s">
        <v>132</v>
      </c>
      <c r="E125" s="11">
        <v>215</v>
      </c>
      <c r="G125" s="11">
        <v>284</v>
      </c>
      <c r="H125" s="11" t="s">
        <v>600</v>
      </c>
      <c r="I125" s="11">
        <v>801</v>
      </c>
      <c r="J125" s="12" t="s">
        <v>372</v>
      </c>
    </row>
    <row r="126" spans="1:13" x14ac:dyDescent="0.45">
      <c r="A126" t="s">
        <v>256</v>
      </c>
      <c r="C126">
        <v>2149</v>
      </c>
      <c r="D126" t="s">
        <v>133</v>
      </c>
      <c r="E126">
        <v>215</v>
      </c>
      <c r="G126">
        <v>285</v>
      </c>
      <c r="H126" t="s">
        <v>630</v>
      </c>
      <c r="I126">
        <v>801</v>
      </c>
      <c r="J126" s="9" t="s">
        <v>373</v>
      </c>
    </row>
    <row r="127" spans="1:13" x14ac:dyDescent="0.45">
      <c r="A127" t="s">
        <v>257</v>
      </c>
      <c r="C127">
        <v>2150</v>
      </c>
      <c r="D127" t="s">
        <v>137</v>
      </c>
      <c r="E127">
        <v>215</v>
      </c>
      <c r="G127">
        <v>286</v>
      </c>
      <c r="H127" t="s">
        <v>613</v>
      </c>
      <c r="I127">
        <v>801</v>
      </c>
      <c r="J127" s="9" t="s">
        <v>373</v>
      </c>
    </row>
    <row r="128" spans="1:13" x14ac:dyDescent="0.45">
      <c r="A128" t="s">
        <v>258</v>
      </c>
      <c r="C128">
        <v>2151</v>
      </c>
      <c r="D128" t="s">
        <v>135</v>
      </c>
      <c r="E128">
        <v>215</v>
      </c>
      <c r="G128">
        <v>287</v>
      </c>
      <c r="H128" t="s">
        <v>625</v>
      </c>
      <c r="I128">
        <v>801</v>
      </c>
      <c r="J128" s="9" t="s">
        <v>372</v>
      </c>
    </row>
    <row r="129" spans="1:10" s="11" customFormat="1" x14ac:dyDescent="0.45">
      <c r="A129" s="11" t="s">
        <v>259</v>
      </c>
      <c r="C129" s="11">
        <v>2152</v>
      </c>
      <c r="D129" s="11" t="s">
        <v>192</v>
      </c>
      <c r="E129" s="11">
        <v>215</v>
      </c>
      <c r="G129" s="11">
        <v>288</v>
      </c>
      <c r="H129" s="11" t="s">
        <v>611</v>
      </c>
      <c r="I129" s="11">
        <v>801</v>
      </c>
      <c r="J129" s="12" t="s">
        <v>373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31"/>
  <sheetViews>
    <sheetView topLeftCell="A17" workbookViewId="0">
      <selection activeCell="A17" sqref="A17:A31"/>
    </sheetView>
  </sheetViews>
  <sheetFormatPr defaultRowHeight="14.25" x14ac:dyDescent="0.45"/>
  <sheetData>
    <row r="1" spans="1:1" x14ac:dyDescent="0.45">
      <c r="A1">
        <v>2002</v>
      </c>
    </row>
    <row r="2" spans="1:1" x14ac:dyDescent="0.45">
      <c r="A2">
        <v>2005</v>
      </c>
    </row>
    <row r="3" spans="1:1" x14ac:dyDescent="0.45">
      <c r="A3">
        <v>2011</v>
      </c>
    </row>
    <row r="4" spans="1:1" x14ac:dyDescent="0.45">
      <c r="A4">
        <v>2014</v>
      </c>
    </row>
    <row r="5" spans="1:1" x14ac:dyDescent="0.45">
      <c r="A5">
        <v>2021</v>
      </c>
    </row>
    <row r="6" spans="1:1" x14ac:dyDescent="0.45">
      <c r="A6">
        <v>2024</v>
      </c>
    </row>
    <row r="7" spans="1:1" x14ac:dyDescent="0.45">
      <c r="A7">
        <v>2025</v>
      </c>
    </row>
    <row r="8" spans="1:1" x14ac:dyDescent="0.45">
      <c r="A8">
        <v>2031</v>
      </c>
    </row>
    <row r="9" spans="1:1" x14ac:dyDescent="0.45">
      <c r="A9">
        <v>2033</v>
      </c>
    </row>
    <row r="10" spans="1:1" x14ac:dyDescent="0.45">
      <c r="A10">
        <v>2038</v>
      </c>
    </row>
    <row r="11" spans="1:1" x14ac:dyDescent="0.45">
      <c r="A11">
        <v>2041</v>
      </c>
    </row>
    <row r="12" spans="1:1" x14ac:dyDescent="0.45">
      <c r="A12">
        <v>2047</v>
      </c>
    </row>
    <row r="13" spans="1:1" x14ac:dyDescent="0.45">
      <c r="A13">
        <v>2049</v>
      </c>
    </row>
    <row r="14" spans="1:1" x14ac:dyDescent="0.45">
      <c r="A14">
        <v>2054</v>
      </c>
    </row>
    <row r="15" spans="1:1" x14ac:dyDescent="0.45">
      <c r="A15">
        <v>2057</v>
      </c>
    </row>
    <row r="16" spans="1:1" x14ac:dyDescent="0.45">
      <c r="A16">
        <v>2062</v>
      </c>
    </row>
    <row r="17" spans="1:1" x14ac:dyDescent="0.45">
      <c r="A17">
        <v>2066</v>
      </c>
    </row>
    <row r="18" spans="1:1" x14ac:dyDescent="0.45">
      <c r="A18">
        <v>2071</v>
      </c>
    </row>
    <row r="19" spans="1:1" x14ac:dyDescent="0.45">
      <c r="A19">
        <v>2073</v>
      </c>
    </row>
    <row r="20" spans="1:1" x14ac:dyDescent="0.45">
      <c r="A20">
        <v>2079</v>
      </c>
    </row>
    <row r="21" spans="1:1" x14ac:dyDescent="0.45">
      <c r="A21">
        <v>2082</v>
      </c>
    </row>
    <row r="22" spans="1:1" x14ac:dyDescent="0.45">
      <c r="A22">
        <v>2087</v>
      </c>
    </row>
    <row r="23" spans="1:1" x14ac:dyDescent="0.45">
      <c r="A23">
        <v>2091</v>
      </c>
    </row>
    <row r="24" spans="1:1" x14ac:dyDescent="0.45">
      <c r="A24">
        <v>2093</v>
      </c>
    </row>
    <row r="25" spans="1:1" x14ac:dyDescent="0.45">
      <c r="A25">
        <v>2113</v>
      </c>
    </row>
    <row r="26" spans="1:1" x14ac:dyDescent="0.45">
      <c r="A26">
        <v>2117</v>
      </c>
    </row>
    <row r="27" spans="1:1" x14ac:dyDescent="0.45">
      <c r="A27">
        <v>2130</v>
      </c>
    </row>
    <row r="28" spans="1:1" x14ac:dyDescent="0.45">
      <c r="A28">
        <v>2135</v>
      </c>
    </row>
    <row r="29" spans="1:1" x14ac:dyDescent="0.45">
      <c r="A29">
        <v>2139</v>
      </c>
    </row>
    <row r="30" spans="1:1" x14ac:dyDescent="0.45">
      <c r="A30">
        <v>2148</v>
      </c>
    </row>
    <row r="31" spans="1:1" x14ac:dyDescent="0.45">
      <c r="A31">
        <v>2152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Seq1</vt:lpstr>
      <vt:lpstr>Seq2</vt:lpstr>
      <vt:lpstr>Seq3</vt:lpstr>
      <vt:lpstr>Seq4</vt:lpstr>
      <vt:lpstr>Seq5</vt:lpstr>
      <vt:lpstr>Seq6</vt:lpstr>
      <vt:lpstr>Seq7</vt:lpstr>
      <vt:lpstr>Seq8</vt:lpstr>
      <vt:lpstr>Seq9</vt:lpstr>
      <vt:lpstr>Seq10</vt:lpstr>
      <vt:lpstr>Seq11</vt:lpstr>
      <vt:lpstr>Seq12</vt:lpstr>
      <vt:lpstr>Seq13</vt:lpstr>
      <vt:lpstr>Seq14</vt:lpstr>
      <vt:lpstr>Seq15</vt:lpstr>
      <vt:lpstr>Seq16</vt:lpstr>
      <vt:lpstr>Seq17</vt:lpstr>
      <vt:lpstr>Seq18</vt:lpstr>
      <vt:lpstr>Seq19</vt:lpstr>
      <vt:lpstr>Seq20</vt:lpstr>
      <vt:lpstr>Seq21</vt:lpstr>
      <vt:lpstr>Seq23</vt:lpstr>
      <vt:lpstr>Seq22</vt:lpstr>
      <vt:lpstr>Seq24</vt:lpstr>
      <vt:lpstr>Seq25</vt:lpstr>
      <vt:lpstr>Seq26</vt:lpstr>
      <vt:lpstr>Seq27</vt:lpstr>
      <vt:lpstr>Seq28</vt:lpstr>
      <vt:lpstr>Seq29</vt:lpstr>
      <vt:lpstr>Seq30</vt:lpstr>
      <vt:lpstr>Seq31</vt:lpstr>
      <vt:lpstr>Seq32</vt:lpstr>
      <vt:lpstr>Sheet2</vt:lpstr>
      <vt:lpstr>audio_list_stym</vt:lpstr>
      <vt:lpstr>metki</vt:lpstr>
      <vt:lpstr>total_visual_stym</vt:lpstr>
      <vt:lpstr>quest_экспл</vt:lpstr>
      <vt:lpstr>quest_импл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Катя Чикурова</dc:creator>
  <cp:lastModifiedBy>Катя Чикурова</cp:lastModifiedBy>
  <dcterms:created xsi:type="dcterms:W3CDTF">2022-05-07T12:20:51Z</dcterms:created>
  <dcterms:modified xsi:type="dcterms:W3CDTF">2023-06-23T13:09:11Z</dcterms:modified>
</cp:coreProperties>
</file>